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matzair/Library/Mobile Documents/com~apple~CloudDocs/兵庫正常会/会計/会計報告_公開用/"/>
    </mc:Choice>
  </mc:AlternateContent>
  <xr:revisionPtr revIDLastSave="0" documentId="13_ncr:1_{95CB2F04-0AD5-4D42-8EE1-2CF3FDD97A52}" xr6:coauthVersionLast="47" xr6:coauthVersionMax="47" xr10:uidLastSave="{00000000-0000-0000-0000-000000000000}"/>
  <workbookProtection lockStructure="1"/>
  <bookViews>
    <workbookView xWindow="1120" yWindow="780" windowWidth="33080" windowHeight="21360" activeTab="8" xr2:uid="{00000000-000D-0000-FFFF-FFFF00000000}"/>
  </bookViews>
  <sheets>
    <sheet name="月次表紙" sheetId="1" r:id="rId1"/>
    <sheet name="預金出納帳" sheetId="2" r:id="rId2"/>
    <sheet name="現金出納帳" sheetId="3" r:id="rId3"/>
    <sheet name="県民集会支出" sheetId="4" r:id="rId4"/>
    <sheet name="署名活動支出" sheetId="5" r:id="rId5"/>
    <sheet name="収支計算書(収支決算書)" sheetId="6" r:id="rId6"/>
    <sheet name="収入内訳書" sheetId="7" r:id="rId7"/>
    <sheet name="支出内訳書" sheetId="8" r:id="rId8"/>
    <sheet name="決算表紙" sheetId="9" r:id="rId9"/>
  </sheets>
  <definedNames>
    <definedName name="_A80000">#REF!</definedName>
    <definedName name="Google_Sheet_Link_1041258303" hidden="1">支出内訳書!$G$84</definedName>
    <definedName name="Google_Sheet_Link_1258042480" hidden="1">支出内訳書!$G$82</definedName>
    <definedName name="Google_Sheet_Link_1259761751" hidden="1">現金出納帳!$F$23</definedName>
    <definedName name="Google_Sheet_Link_1580692460" hidden="1">支出内訳書!$G$80</definedName>
    <definedName name="Google_Sheet_Link_1598161099" hidden="1">支出内訳書!$G$92</definedName>
    <definedName name="Google_Sheet_Link_160388272" hidden="1">支出内訳書!$G$88</definedName>
    <definedName name="Google_Sheet_Link_1624528572" hidden="1">支出内訳書!$G$75</definedName>
    <definedName name="Google_Sheet_Link_1756469894" hidden="1">支出内訳書!$G$83</definedName>
    <definedName name="Google_Sheet_Link_1934703647" hidden="1">支出内訳書!$G$76</definedName>
    <definedName name="Google_Sheet_Link_1969827489" hidden="1">支出内訳書!$G$77</definedName>
    <definedName name="Google_Sheet_Link_2136116717" hidden="1">支出内訳書!$G$79</definedName>
    <definedName name="Google_Sheet_Link_235375406" hidden="1">支出内訳書!$G$89</definedName>
    <definedName name="Google_Sheet_Link_306034232" hidden="1">支出内訳書!$G$81</definedName>
    <definedName name="Google_Sheet_Link_488228955" hidden="1">支出内訳書!$G$85</definedName>
    <definedName name="Google_Sheet_Link_54779513" hidden="1">支出内訳書!$G$78</definedName>
    <definedName name="Google_Sheet_Link_592907207" hidden="1">現金出納帳!$F$7</definedName>
    <definedName name="Google_Sheet_Link_722399690" hidden="1">支出内訳書!$G$87</definedName>
    <definedName name="Google_Sheet_Link_807263073" hidden="1">支出内訳書!$G$90</definedName>
    <definedName name="Google_Sheet_Link_943442560" hidden="1">支出内訳書!$G$86</definedName>
    <definedName name="Google_Sheet_Link_947576567" hidden="1">支出内訳書!$G$74</definedName>
    <definedName name="Google_Sheet_Link_989846055" hidden="1">支出内訳書!$G$91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hHcyonkRdQIzffYhxQSQjGwSQY+5ZOYwz98B3Vsdg1E="/>
    </ext>
  </extLst>
</workbook>
</file>

<file path=xl/calcChain.xml><?xml version="1.0" encoding="utf-8"?>
<calcChain xmlns="http://schemas.openxmlformats.org/spreadsheetml/2006/main">
  <c r="B19" i="1" l="1"/>
  <c r="B18" i="9"/>
  <c r="F93" i="8"/>
  <c r="F94" i="8" s="1"/>
  <c r="E84" i="8"/>
  <c r="E74" i="8"/>
  <c r="E93" i="8" s="1"/>
  <c r="F73" i="8"/>
  <c r="E66" i="8"/>
  <c r="I65" i="8"/>
  <c r="G65" i="8"/>
  <c r="F65" i="8"/>
  <c r="E65" i="8"/>
  <c r="E52" i="8"/>
  <c r="E44" i="8"/>
  <c r="E37" i="8"/>
  <c r="E23" i="8"/>
  <c r="E17" i="8"/>
  <c r="E10" i="8"/>
  <c r="E73" i="8" s="1"/>
  <c r="I9" i="8"/>
  <c r="G9" i="8"/>
  <c r="E9" i="8"/>
  <c r="E5" i="8"/>
  <c r="C5" i="8"/>
  <c r="G32" i="7"/>
  <c r="G31" i="7" s="1"/>
  <c r="E31" i="7"/>
  <c r="H29" i="7"/>
  <c r="G29" i="7"/>
  <c r="H28" i="7"/>
  <c r="G28" i="7"/>
  <c r="H27" i="7"/>
  <c r="G27" i="7"/>
  <c r="E26" i="7"/>
  <c r="G25" i="7"/>
  <c r="H25" i="7" s="1"/>
  <c r="E23" i="7"/>
  <c r="E21" i="7"/>
  <c r="H20" i="7"/>
  <c r="G20" i="7"/>
  <c r="G19" i="7"/>
  <c r="G18" i="7" s="1"/>
  <c r="E18" i="7"/>
  <c r="H17" i="7"/>
  <c r="G17" i="7"/>
  <c r="H16" i="7"/>
  <c r="G16" i="7"/>
  <c r="H13" i="7"/>
  <c r="G13" i="7"/>
  <c r="H11" i="7"/>
  <c r="G11" i="7"/>
  <c r="E10" i="7"/>
  <c r="E33" i="7" s="1"/>
  <c r="I9" i="7"/>
  <c r="H9" i="7"/>
  <c r="G9" i="7"/>
  <c r="E9" i="7"/>
  <c r="E5" i="7"/>
  <c r="C5" i="7"/>
  <c r="D38" i="6"/>
  <c r="C38" i="6"/>
  <c r="F20" i="6"/>
  <c r="H9" i="8" s="1"/>
  <c r="E20" i="6"/>
  <c r="D20" i="6"/>
  <c r="C20" i="6"/>
  <c r="E16" i="6"/>
  <c r="C15" i="6"/>
  <c r="C39" i="6" s="1"/>
  <c r="F11" i="6"/>
  <c r="E11" i="6"/>
  <c r="F10" i="6"/>
  <c r="E10" i="6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M32" i="5"/>
  <c r="AL32" i="5"/>
  <c r="AK32" i="5"/>
  <c r="AJ32" i="5"/>
  <c r="AI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H32" i="5"/>
  <c r="K31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DD62" i="4"/>
  <c r="DC62" i="4"/>
  <c r="DB62" i="4"/>
  <c r="DA62" i="4"/>
  <c r="CZ62" i="4"/>
  <c r="CY62" i="4"/>
  <c r="CX62" i="4"/>
  <c r="CW62" i="4"/>
  <c r="CV62" i="4"/>
  <c r="CU62" i="4"/>
  <c r="CT62" i="4"/>
  <c r="CS62" i="4"/>
  <c r="CR62" i="4"/>
  <c r="CQ62" i="4"/>
  <c r="CP62" i="4"/>
  <c r="CO62" i="4"/>
  <c r="CN62" i="4"/>
  <c r="CL62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M62" i="4"/>
  <c r="AL62" i="4"/>
  <c r="AK62" i="4"/>
  <c r="AJ62" i="4"/>
  <c r="AI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H62" i="4"/>
  <c r="K60" i="4"/>
  <c r="I60" i="4"/>
  <c r="K58" i="4"/>
  <c r="K56" i="4"/>
  <c r="I56" i="4"/>
  <c r="K54" i="4"/>
  <c r="I54" i="4"/>
  <c r="I53" i="4"/>
  <c r="K52" i="4"/>
  <c r="I52" i="4"/>
  <c r="K49" i="4"/>
  <c r="I49" i="4"/>
  <c r="J48" i="4"/>
  <c r="J47" i="4"/>
  <c r="J46" i="4"/>
  <c r="J45" i="4"/>
  <c r="K44" i="4"/>
  <c r="J44" i="4"/>
  <c r="K43" i="4"/>
  <c r="J43" i="4"/>
  <c r="J42" i="4"/>
  <c r="K41" i="4"/>
  <c r="J41" i="4"/>
  <c r="J40" i="4"/>
  <c r="K39" i="4"/>
  <c r="J39" i="4"/>
  <c r="J38" i="4"/>
  <c r="J37" i="4"/>
  <c r="J36" i="4"/>
  <c r="J35" i="4"/>
  <c r="J34" i="4"/>
  <c r="J33" i="4"/>
  <c r="K32" i="4"/>
  <c r="J32" i="4"/>
  <c r="J31" i="4"/>
  <c r="J30" i="4"/>
  <c r="J29" i="4"/>
  <c r="J28" i="4"/>
  <c r="J27" i="4"/>
  <c r="J26" i="4"/>
  <c r="J25" i="4"/>
  <c r="K24" i="4"/>
  <c r="J24" i="4"/>
  <c r="J23" i="4"/>
  <c r="J22" i="4"/>
  <c r="J21" i="4"/>
  <c r="J20" i="4"/>
  <c r="J19" i="4"/>
  <c r="J18" i="4"/>
  <c r="J17" i="4"/>
  <c r="J16" i="4"/>
  <c r="K15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J128" i="3"/>
  <c r="I128" i="3"/>
  <c r="DI127" i="3"/>
  <c r="DH127" i="3"/>
  <c r="DG127" i="3"/>
  <c r="DF127" i="3"/>
  <c r="DE127" i="3"/>
  <c r="DD127" i="3"/>
  <c r="DC127" i="3"/>
  <c r="DB127" i="3"/>
  <c r="DA127" i="3"/>
  <c r="CZ127" i="3"/>
  <c r="CY127" i="3"/>
  <c r="CX127" i="3"/>
  <c r="CW127" i="3"/>
  <c r="CV127" i="3"/>
  <c r="CU127" i="3"/>
  <c r="CT127" i="3"/>
  <c r="CS127" i="3"/>
  <c r="CQ127" i="3"/>
  <c r="CP127" i="3"/>
  <c r="CO127" i="3"/>
  <c r="CN127" i="3"/>
  <c r="CM127" i="3"/>
  <c r="CL127" i="3"/>
  <c r="CK127" i="3"/>
  <c r="CJ127" i="3"/>
  <c r="CI127" i="3"/>
  <c r="CH127" i="3"/>
  <c r="CG127" i="3"/>
  <c r="CF127" i="3"/>
  <c r="CE127" i="3"/>
  <c r="CD127" i="3"/>
  <c r="CC127" i="3"/>
  <c r="CB127" i="3"/>
  <c r="CA127" i="3"/>
  <c r="BZ127" i="3"/>
  <c r="BY127" i="3"/>
  <c r="BX127" i="3"/>
  <c r="BW127" i="3"/>
  <c r="BV127" i="3"/>
  <c r="BU127" i="3"/>
  <c r="BT127" i="3"/>
  <c r="BS127" i="3"/>
  <c r="BR127" i="3"/>
  <c r="BQ127" i="3"/>
  <c r="BP127" i="3"/>
  <c r="BO127" i="3"/>
  <c r="BN127" i="3"/>
  <c r="BM127" i="3"/>
  <c r="BL127" i="3"/>
  <c r="BK127" i="3"/>
  <c r="BJ127" i="3"/>
  <c r="BI127" i="3"/>
  <c r="BH127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R127" i="3"/>
  <c r="AQ127" i="3"/>
  <c r="AP127" i="3"/>
  <c r="AO127" i="3"/>
  <c r="AN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N127" i="3"/>
  <c r="DI126" i="3"/>
  <c r="DH126" i="3"/>
  <c r="DG126" i="3"/>
  <c r="DF126" i="3"/>
  <c r="DE126" i="3"/>
  <c r="DD126" i="3"/>
  <c r="DC126" i="3"/>
  <c r="DB126" i="3"/>
  <c r="DA126" i="3"/>
  <c r="CZ126" i="3"/>
  <c r="CY126" i="3"/>
  <c r="CX126" i="3"/>
  <c r="CW126" i="3"/>
  <c r="CV126" i="3"/>
  <c r="CU126" i="3"/>
  <c r="CT126" i="3"/>
  <c r="CS126" i="3"/>
  <c r="CQ126" i="3"/>
  <c r="CP126" i="3"/>
  <c r="CO126" i="3"/>
  <c r="CN126" i="3"/>
  <c r="CM126" i="3"/>
  <c r="CL126" i="3"/>
  <c r="CK126" i="3"/>
  <c r="CJ126" i="3"/>
  <c r="CI126" i="3"/>
  <c r="CH126" i="3"/>
  <c r="CG126" i="3"/>
  <c r="CF126" i="3"/>
  <c r="CE126" i="3"/>
  <c r="CD126" i="3"/>
  <c r="CC126" i="3"/>
  <c r="CB126" i="3"/>
  <c r="CA126" i="3"/>
  <c r="BZ126" i="3"/>
  <c r="BY126" i="3"/>
  <c r="BX126" i="3"/>
  <c r="BW126" i="3"/>
  <c r="BV126" i="3"/>
  <c r="BU126" i="3"/>
  <c r="BT126" i="3"/>
  <c r="BS126" i="3"/>
  <c r="BR126" i="3"/>
  <c r="BQ126" i="3"/>
  <c r="BP126" i="3"/>
  <c r="BO126" i="3"/>
  <c r="BN126" i="3"/>
  <c r="BM126" i="3"/>
  <c r="BL126" i="3"/>
  <c r="BK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R126" i="3"/>
  <c r="AQ126" i="3"/>
  <c r="AP126" i="3"/>
  <c r="AO126" i="3"/>
  <c r="AN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N126" i="3"/>
  <c r="DI125" i="3"/>
  <c r="DH125" i="3"/>
  <c r="DG125" i="3"/>
  <c r="DF125" i="3"/>
  <c r="DE125" i="3"/>
  <c r="DD125" i="3"/>
  <c r="DC125" i="3"/>
  <c r="DB125" i="3"/>
  <c r="DA125" i="3"/>
  <c r="CZ125" i="3"/>
  <c r="CY125" i="3"/>
  <c r="CX125" i="3"/>
  <c r="CW125" i="3"/>
  <c r="CV125" i="3"/>
  <c r="CU125" i="3"/>
  <c r="CT125" i="3"/>
  <c r="CS125" i="3"/>
  <c r="CQ125" i="3"/>
  <c r="CP125" i="3"/>
  <c r="CO125" i="3"/>
  <c r="CN125" i="3"/>
  <c r="CM125" i="3"/>
  <c r="CL125" i="3"/>
  <c r="CK125" i="3"/>
  <c r="CJ125" i="3"/>
  <c r="CI125" i="3"/>
  <c r="CH125" i="3"/>
  <c r="CG125" i="3"/>
  <c r="CF125" i="3"/>
  <c r="CE125" i="3"/>
  <c r="CD125" i="3"/>
  <c r="CC125" i="3"/>
  <c r="CB125" i="3"/>
  <c r="CA125" i="3"/>
  <c r="BZ125" i="3"/>
  <c r="BY125" i="3"/>
  <c r="BX125" i="3"/>
  <c r="BW125" i="3"/>
  <c r="BV125" i="3"/>
  <c r="BU125" i="3"/>
  <c r="BT125" i="3"/>
  <c r="BS125" i="3"/>
  <c r="BR125" i="3"/>
  <c r="BQ125" i="3"/>
  <c r="BP125" i="3"/>
  <c r="BO125" i="3"/>
  <c r="BN125" i="3"/>
  <c r="BM125" i="3"/>
  <c r="BL125" i="3"/>
  <c r="BK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R125" i="3"/>
  <c r="AQ125" i="3"/>
  <c r="AP125" i="3"/>
  <c r="AO125" i="3"/>
  <c r="AN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N125" i="3"/>
  <c r="DI124" i="3"/>
  <c r="DH124" i="3"/>
  <c r="DG124" i="3"/>
  <c r="DF124" i="3"/>
  <c r="DE124" i="3"/>
  <c r="DD124" i="3"/>
  <c r="DC124" i="3"/>
  <c r="DB124" i="3"/>
  <c r="DA124" i="3"/>
  <c r="CZ124" i="3"/>
  <c r="CY124" i="3"/>
  <c r="CX124" i="3"/>
  <c r="CW124" i="3"/>
  <c r="CV124" i="3"/>
  <c r="CU124" i="3"/>
  <c r="CT124" i="3"/>
  <c r="CS124" i="3"/>
  <c r="CQ124" i="3"/>
  <c r="CP124" i="3"/>
  <c r="CO124" i="3"/>
  <c r="CN124" i="3"/>
  <c r="CM124" i="3"/>
  <c r="CL124" i="3"/>
  <c r="CK124" i="3"/>
  <c r="CJ124" i="3"/>
  <c r="CI124" i="3"/>
  <c r="CH124" i="3"/>
  <c r="CG124" i="3"/>
  <c r="CF124" i="3"/>
  <c r="CE124" i="3"/>
  <c r="CD124" i="3"/>
  <c r="CC124" i="3"/>
  <c r="CB124" i="3"/>
  <c r="CA124" i="3"/>
  <c r="BZ124" i="3"/>
  <c r="BY124" i="3"/>
  <c r="BX124" i="3"/>
  <c r="BW124" i="3"/>
  <c r="BV124" i="3"/>
  <c r="BU124" i="3"/>
  <c r="BT124" i="3"/>
  <c r="BS124" i="3"/>
  <c r="BR124" i="3"/>
  <c r="BQ124" i="3"/>
  <c r="BP124" i="3"/>
  <c r="BO124" i="3"/>
  <c r="BN124" i="3"/>
  <c r="BM124" i="3"/>
  <c r="BL124" i="3"/>
  <c r="BK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R124" i="3"/>
  <c r="AQ124" i="3"/>
  <c r="AP124" i="3"/>
  <c r="AO124" i="3"/>
  <c r="AN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N124" i="3"/>
  <c r="DI123" i="3"/>
  <c r="DH123" i="3"/>
  <c r="DG123" i="3"/>
  <c r="DF123" i="3"/>
  <c r="DE123" i="3"/>
  <c r="DD123" i="3"/>
  <c r="DC123" i="3"/>
  <c r="DB123" i="3"/>
  <c r="DA123" i="3"/>
  <c r="CZ123" i="3"/>
  <c r="CY123" i="3"/>
  <c r="CX123" i="3"/>
  <c r="CW123" i="3"/>
  <c r="CV123" i="3"/>
  <c r="CU123" i="3"/>
  <c r="CT123" i="3"/>
  <c r="CS123" i="3"/>
  <c r="CQ123" i="3"/>
  <c r="CP123" i="3"/>
  <c r="CO123" i="3"/>
  <c r="CN123" i="3"/>
  <c r="CM123" i="3"/>
  <c r="CL123" i="3"/>
  <c r="CK123" i="3"/>
  <c r="CJ123" i="3"/>
  <c r="CI123" i="3"/>
  <c r="CH123" i="3"/>
  <c r="CG123" i="3"/>
  <c r="CF123" i="3"/>
  <c r="CE123" i="3"/>
  <c r="CD123" i="3"/>
  <c r="CC123" i="3"/>
  <c r="CB123" i="3"/>
  <c r="CA123" i="3"/>
  <c r="BZ123" i="3"/>
  <c r="BY123" i="3"/>
  <c r="BX123" i="3"/>
  <c r="BW123" i="3"/>
  <c r="BV123" i="3"/>
  <c r="BU123" i="3"/>
  <c r="BT123" i="3"/>
  <c r="BS123" i="3"/>
  <c r="BR123" i="3"/>
  <c r="BQ123" i="3"/>
  <c r="BP123" i="3"/>
  <c r="BO123" i="3"/>
  <c r="BN123" i="3"/>
  <c r="BM123" i="3"/>
  <c r="BL123" i="3"/>
  <c r="BK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R123" i="3"/>
  <c r="AQ123" i="3"/>
  <c r="AP123" i="3"/>
  <c r="AO123" i="3"/>
  <c r="AN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DI122" i="3"/>
  <c r="DH122" i="3"/>
  <c r="DG122" i="3"/>
  <c r="DF122" i="3"/>
  <c r="DE122" i="3"/>
  <c r="DD122" i="3"/>
  <c r="DC122" i="3"/>
  <c r="DB122" i="3"/>
  <c r="DA122" i="3"/>
  <c r="CZ122" i="3"/>
  <c r="CY122" i="3"/>
  <c r="CX122" i="3"/>
  <c r="CW122" i="3"/>
  <c r="CV122" i="3"/>
  <c r="CU122" i="3"/>
  <c r="CT122" i="3"/>
  <c r="CS122" i="3"/>
  <c r="CQ122" i="3"/>
  <c r="CP122" i="3"/>
  <c r="CO122" i="3"/>
  <c r="CN122" i="3"/>
  <c r="CM122" i="3"/>
  <c r="CL122" i="3"/>
  <c r="CK122" i="3"/>
  <c r="CJ122" i="3"/>
  <c r="CI122" i="3"/>
  <c r="CH122" i="3"/>
  <c r="CG122" i="3"/>
  <c r="CF122" i="3"/>
  <c r="CE122" i="3"/>
  <c r="CD122" i="3"/>
  <c r="CC122" i="3"/>
  <c r="CB122" i="3"/>
  <c r="CA122" i="3"/>
  <c r="BZ122" i="3"/>
  <c r="BY122" i="3"/>
  <c r="BX122" i="3"/>
  <c r="BW122" i="3"/>
  <c r="BV122" i="3"/>
  <c r="BU122" i="3"/>
  <c r="BT122" i="3"/>
  <c r="BS122" i="3"/>
  <c r="BR122" i="3"/>
  <c r="BQ122" i="3"/>
  <c r="BP122" i="3"/>
  <c r="BO122" i="3"/>
  <c r="BN122" i="3"/>
  <c r="BM122" i="3"/>
  <c r="BL122" i="3"/>
  <c r="BK122" i="3"/>
  <c r="BJ122" i="3"/>
  <c r="BI122" i="3"/>
  <c r="BH122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R122" i="3"/>
  <c r="AQ122" i="3"/>
  <c r="AP122" i="3"/>
  <c r="AO122" i="3"/>
  <c r="AN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DI121" i="3"/>
  <c r="DH121" i="3"/>
  <c r="DG121" i="3"/>
  <c r="DF121" i="3"/>
  <c r="DE121" i="3"/>
  <c r="DD121" i="3"/>
  <c r="DC121" i="3"/>
  <c r="DB121" i="3"/>
  <c r="DA121" i="3"/>
  <c r="CZ121" i="3"/>
  <c r="CY121" i="3"/>
  <c r="CX121" i="3"/>
  <c r="CW121" i="3"/>
  <c r="CV121" i="3"/>
  <c r="CU121" i="3"/>
  <c r="CT121" i="3"/>
  <c r="CS121" i="3"/>
  <c r="CQ121" i="3"/>
  <c r="CP121" i="3"/>
  <c r="CO121" i="3"/>
  <c r="CN121" i="3"/>
  <c r="CM121" i="3"/>
  <c r="CL121" i="3"/>
  <c r="CK121" i="3"/>
  <c r="CJ121" i="3"/>
  <c r="CI121" i="3"/>
  <c r="CH121" i="3"/>
  <c r="CG121" i="3"/>
  <c r="CF121" i="3"/>
  <c r="CE121" i="3"/>
  <c r="CD121" i="3"/>
  <c r="CC121" i="3"/>
  <c r="CB121" i="3"/>
  <c r="CA121" i="3"/>
  <c r="BZ121" i="3"/>
  <c r="BY121" i="3"/>
  <c r="BX121" i="3"/>
  <c r="BW121" i="3"/>
  <c r="BV121" i="3"/>
  <c r="BU121" i="3"/>
  <c r="BT121" i="3"/>
  <c r="BS121" i="3"/>
  <c r="BR121" i="3"/>
  <c r="BQ121" i="3"/>
  <c r="BP121" i="3"/>
  <c r="BO121" i="3"/>
  <c r="BN121" i="3"/>
  <c r="BM121" i="3"/>
  <c r="BL121" i="3"/>
  <c r="BK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R121" i="3"/>
  <c r="AQ121" i="3"/>
  <c r="AP121" i="3"/>
  <c r="AO121" i="3"/>
  <c r="AN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N121" i="3"/>
  <c r="L121" i="3"/>
  <c r="DI120" i="3"/>
  <c r="DH120" i="3"/>
  <c r="DG120" i="3"/>
  <c r="DF120" i="3"/>
  <c r="DE120" i="3"/>
  <c r="DD120" i="3"/>
  <c r="DC120" i="3"/>
  <c r="DB120" i="3"/>
  <c r="DA120" i="3"/>
  <c r="CZ120" i="3"/>
  <c r="CY120" i="3"/>
  <c r="CX120" i="3"/>
  <c r="CW120" i="3"/>
  <c r="CV120" i="3"/>
  <c r="CU120" i="3"/>
  <c r="CT120" i="3"/>
  <c r="CS120" i="3"/>
  <c r="CQ120" i="3"/>
  <c r="CP120" i="3"/>
  <c r="CO120" i="3"/>
  <c r="CN120" i="3"/>
  <c r="CM120" i="3"/>
  <c r="CL120" i="3"/>
  <c r="CK120" i="3"/>
  <c r="CJ120" i="3"/>
  <c r="CI120" i="3"/>
  <c r="CH120" i="3"/>
  <c r="CG120" i="3"/>
  <c r="CF120" i="3"/>
  <c r="CE120" i="3"/>
  <c r="CD120" i="3"/>
  <c r="CC120" i="3"/>
  <c r="CB120" i="3"/>
  <c r="CA120" i="3"/>
  <c r="BZ120" i="3"/>
  <c r="BY120" i="3"/>
  <c r="BX120" i="3"/>
  <c r="BW120" i="3"/>
  <c r="BV120" i="3"/>
  <c r="BU120" i="3"/>
  <c r="BT120" i="3"/>
  <c r="BS120" i="3"/>
  <c r="BR120" i="3"/>
  <c r="BQ120" i="3"/>
  <c r="BP120" i="3"/>
  <c r="BO120" i="3"/>
  <c r="BN120" i="3"/>
  <c r="BM120" i="3"/>
  <c r="BL120" i="3"/>
  <c r="BK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R120" i="3"/>
  <c r="AQ120" i="3"/>
  <c r="AP120" i="3"/>
  <c r="AO120" i="3"/>
  <c r="AN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N120" i="3"/>
  <c r="L120" i="3"/>
  <c r="DI119" i="3"/>
  <c r="DH119" i="3"/>
  <c r="DG119" i="3"/>
  <c r="DF119" i="3"/>
  <c r="DE119" i="3"/>
  <c r="DD119" i="3"/>
  <c r="DC119" i="3"/>
  <c r="DB119" i="3"/>
  <c r="DA119" i="3"/>
  <c r="CZ119" i="3"/>
  <c r="CY119" i="3"/>
  <c r="CX119" i="3"/>
  <c r="CW119" i="3"/>
  <c r="CV119" i="3"/>
  <c r="CU119" i="3"/>
  <c r="CT119" i="3"/>
  <c r="CS119" i="3"/>
  <c r="CQ119" i="3"/>
  <c r="CP119" i="3"/>
  <c r="CO119" i="3"/>
  <c r="CN119" i="3"/>
  <c r="CM119" i="3"/>
  <c r="CL119" i="3"/>
  <c r="CK119" i="3"/>
  <c r="CJ119" i="3"/>
  <c r="CI119" i="3"/>
  <c r="CH119" i="3"/>
  <c r="CG119" i="3"/>
  <c r="CF119" i="3"/>
  <c r="CE119" i="3"/>
  <c r="CD119" i="3"/>
  <c r="CC119" i="3"/>
  <c r="CB119" i="3"/>
  <c r="CA119" i="3"/>
  <c r="BZ119" i="3"/>
  <c r="BY119" i="3"/>
  <c r="BX119" i="3"/>
  <c r="BW119" i="3"/>
  <c r="BV119" i="3"/>
  <c r="BU119" i="3"/>
  <c r="BT119" i="3"/>
  <c r="BS119" i="3"/>
  <c r="BR119" i="3"/>
  <c r="BQ119" i="3"/>
  <c r="BP119" i="3"/>
  <c r="BO119" i="3"/>
  <c r="BN119" i="3"/>
  <c r="BM119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R119" i="3"/>
  <c r="AQ119" i="3"/>
  <c r="AP119" i="3"/>
  <c r="AO119" i="3"/>
  <c r="AN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N119" i="3"/>
  <c r="M119" i="3"/>
  <c r="L119" i="3"/>
  <c r="DI118" i="3"/>
  <c r="DH118" i="3"/>
  <c r="DG118" i="3"/>
  <c r="DF118" i="3"/>
  <c r="DE118" i="3"/>
  <c r="DD118" i="3"/>
  <c r="DC118" i="3"/>
  <c r="DB118" i="3"/>
  <c r="DA118" i="3"/>
  <c r="CZ118" i="3"/>
  <c r="CY118" i="3"/>
  <c r="CX118" i="3"/>
  <c r="CW118" i="3"/>
  <c r="CV118" i="3"/>
  <c r="CU118" i="3"/>
  <c r="CT118" i="3"/>
  <c r="CS118" i="3"/>
  <c r="CQ118" i="3"/>
  <c r="CP118" i="3"/>
  <c r="CO118" i="3"/>
  <c r="CN118" i="3"/>
  <c r="CM118" i="3"/>
  <c r="CL118" i="3"/>
  <c r="CK118" i="3"/>
  <c r="CJ118" i="3"/>
  <c r="CI118" i="3"/>
  <c r="CH118" i="3"/>
  <c r="CG118" i="3"/>
  <c r="CF118" i="3"/>
  <c r="CE118" i="3"/>
  <c r="CD118" i="3"/>
  <c r="CC118" i="3"/>
  <c r="CB118" i="3"/>
  <c r="CA118" i="3"/>
  <c r="BZ118" i="3"/>
  <c r="BY118" i="3"/>
  <c r="BX118" i="3"/>
  <c r="BW118" i="3"/>
  <c r="BV118" i="3"/>
  <c r="BU118" i="3"/>
  <c r="BT118" i="3"/>
  <c r="BS118" i="3"/>
  <c r="BR118" i="3"/>
  <c r="BQ118" i="3"/>
  <c r="BP118" i="3"/>
  <c r="BO118" i="3"/>
  <c r="BN118" i="3"/>
  <c r="BM118" i="3"/>
  <c r="BL118" i="3"/>
  <c r="BK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R118" i="3"/>
  <c r="AQ118" i="3"/>
  <c r="AP118" i="3"/>
  <c r="AO118" i="3"/>
  <c r="AN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N118" i="3"/>
  <c r="L118" i="3"/>
  <c r="DI117" i="3"/>
  <c r="DH117" i="3"/>
  <c r="DG117" i="3"/>
  <c r="DF117" i="3"/>
  <c r="DE117" i="3"/>
  <c r="DD117" i="3"/>
  <c r="DC117" i="3"/>
  <c r="DB117" i="3"/>
  <c r="DA117" i="3"/>
  <c r="CZ117" i="3"/>
  <c r="CY117" i="3"/>
  <c r="CX117" i="3"/>
  <c r="CW117" i="3"/>
  <c r="CV117" i="3"/>
  <c r="CU117" i="3"/>
  <c r="CT117" i="3"/>
  <c r="CS117" i="3"/>
  <c r="CQ117" i="3"/>
  <c r="CP117" i="3"/>
  <c r="CO117" i="3"/>
  <c r="CN117" i="3"/>
  <c r="CM117" i="3"/>
  <c r="CL117" i="3"/>
  <c r="CK117" i="3"/>
  <c r="CJ117" i="3"/>
  <c r="CI117" i="3"/>
  <c r="CH117" i="3"/>
  <c r="CG117" i="3"/>
  <c r="CF117" i="3"/>
  <c r="CE117" i="3"/>
  <c r="CD117" i="3"/>
  <c r="CC117" i="3"/>
  <c r="CB117" i="3"/>
  <c r="CA117" i="3"/>
  <c r="BZ117" i="3"/>
  <c r="BY117" i="3"/>
  <c r="BX117" i="3"/>
  <c r="BW117" i="3"/>
  <c r="BV117" i="3"/>
  <c r="BU117" i="3"/>
  <c r="BT117" i="3"/>
  <c r="BS117" i="3"/>
  <c r="BR117" i="3"/>
  <c r="BQ117" i="3"/>
  <c r="BP117" i="3"/>
  <c r="BO117" i="3"/>
  <c r="BN117" i="3"/>
  <c r="BM117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R117" i="3"/>
  <c r="AQ117" i="3"/>
  <c r="AP117" i="3"/>
  <c r="AO117" i="3"/>
  <c r="AN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L117" i="3"/>
  <c r="DI116" i="3"/>
  <c r="DH116" i="3"/>
  <c r="DG116" i="3"/>
  <c r="DF116" i="3"/>
  <c r="DE116" i="3"/>
  <c r="DD116" i="3"/>
  <c r="DC116" i="3"/>
  <c r="DB116" i="3"/>
  <c r="DA116" i="3"/>
  <c r="CZ116" i="3"/>
  <c r="CY116" i="3"/>
  <c r="CX116" i="3"/>
  <c r="CW116" i="3"/>
  <c r="CV116" i="3"/>
  <c r="CU116" i="3"/>
  <c r="CT116" i="3"/>
  <c r="CS116" i="3"/>
  <c r="CQ116" i="3"/>
  <c r="CP116" i="3"/>
  <c r="CO116" i="3"/>
  <c r="CN116" i="3"/>
  <c r="CM116" i="3"/>
  <c r="CL116" i="3"/>
  <c r="CK116" i="3"/>
  <c r="CJ116" i="3"/>
  <c r="CI116" i="3"/>
  <c r="CH116" i="3"/>
  <c r="CG116" i="3"/>
  <c r="CF116" i="3"/>
  <c r="CE116" i="3"/>
  <c r="CD116" i="3"/>
  <c r="CC116" i="3"/>
  <c r="CB116" i="3"/>
  <c r="CA116" i="3"/>
  <c r="BZ116" i="3"/>
  <c r="BY116" i="3"/>
  <c r="BX116" i="3"/>
  <c r="BW116" i="3"/>
  <c r="BV116" i="3"/>
  <c r="BU116" i="3"/>
  <c r="BT116" i="3"/>
  <c r="BS116" i="3"/>
  <c r="BR116" i="3"/>
  <c r="BQ116" i="3"/>
  <c r="BP116" i="3"/>
  <c r="BO116" i="3"/>
  <c r="BN116" i="3"/>
  <c r="BM116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R116" i="3"/>
  <c r="AQ116" i="3"/>
  <c r="AP116" i="3"/>
  <c r="AO116" i="3"/>
  <c r="AN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DI115" i="3"/>
  <c r="DH115" i="3"/>
  <c r="DG115" i="3"/>
  <c r="DF115" i="3"/>
  <c r="DE115" i="3"/>
  <c r="DD115" i="3"/>
  <c r="DC115" i="3"/>
  <c r="DB115" i="3"/>
  <c r="DA115" i="3"/>
  <c r="CZ115" i="3"/>
  <c r="CY115" i="3"/>
  <c r="CX115" i="3"/>
  <c r="CW115" i="3"/>
  <c r="CV115" i="3"/>
  <c r="CU115" i="3"/>
  <c r="CT115" i="3"/>
  <c r="CS115" i="3"/>
  <c r="CQ115" i="3"/>
  <c r="CP115" i="3"/>
  <c r="CO115" i="3"/>
  <c r="CN115" i="3"/>
  <c r="CM115" i="3"/>
  <c r="CL115" i="3"/>
  <c r="CK115" i="3"/>
  <c r="CJ115" i="3"/>
  <c r="CI115" i="3"/>
  <c r="CH115" i="3"/>
  <c r="CG115" i="3"/>
  <c r="CF115" i="3"/>
  <c r="CE115" i="3"/>
  <c r="CD115" i="3"/>
  <c r="CC115" i="3"/>
  <c r="CB115" i="3"/>
  <c r="CA115" i="3"/>
  <c r="BZ115" i="3"/>
  <c r="BY115" i="3"/>
  <c r="BX115" i="3"/>
  <c r="BW115" i="3"/>
  <c r="BV115" i="3"/>
  <c r="BU115" i="3"/>
  <c r="BT115" i="3"/>
  <c r="BS115" i="3"/>
  <c r="BR115" i="3"/>
  <c r="BQ115" i="3"/>
  <c r="BP115" i="3"/>
  <c r="BO115" i="3"/>
  <c r="BN115" i="3"/>
  <c r="BM115" i="3"/>
  <c r="BL115" i="3"/>
  <c r="BK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R115" i="3"/>
  <c r="AQ115" i="3"/>
  <c r="AP115" i="3"/>
  <c r="AO115" i="3"/>
  <c r="AN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L115" i="3"/>
  <c r="DI114" i="3"/>
  <c r="DH114" i="3"/>
  <c r="DG114" i="3"/>
  <c r="DF114" i="3"/>
  <c r="DE114" i="3"/>
  <c r="DD114" i="3"/>
  <c r="DC114" i="3"/>
  <c r="DB114" i="3"/>
  <c r="DA114" i="3"/>
  <c r="CZ114" i="3"/>
  <c r="CY114" i="3"/>
  <c r="CX114" i="3"/>
  <c r="CW114" i="3"/>
  <c r="CV114" i="3"/>
  <c r="CU114" i="3"/>
  <c r="CT114" i="3"/>
  <c r="CS114" i="3"/>
  <c r="CQ114" i="3"/>
  <c r="CP114" i="3"/>
  <c r="CO114" i="3"/>
  <c r="CN114" i="3"/>
  <c r="CM114" i="3"/>
  <c r="CL114" i="3"/>
  <c r="CK114" i="3"/>
  <c r="CJ114" i="3"/>
  <c r="CI114" i="3"/>
  <c r="CH114" i="3"/>
  <c r="CG114" i="3"/>
  <c r="CF114" i="3"/>
  <c r="CE114" i="3"/>
  <c r="CD114" i="3"/>
  <c r="CC114" i="3"/>
  <c r="CB114" i="3"/>
  <c r="CA114" i="3"/>
  <c r="BZ114" i="3"/>
  <c r="BY114" i="3"/>
  <c r="BX114" i="3"/>
  <c r="BW114" i="3"/>
  <c r="BV114" i="3"/>
  <c r="BU114" i="3"/>
  <c r="BT114" i="3"/>
  <c r="BS114" i="3"/>
  <c r="BR114" i="3"/>
  <c r="BQ114" i="3"/>
  <c r="BP114" i="3"/>
  <c r="BO114" i="3"/>
  <c r="BN114" i="3"/>
  <c r="BM114" i="3"/>
  <c r="BL114" i="3"/>
  <c r="BK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R114" i="3"/>
  <c r="AQ114" i="3"/>
  <c r="AP114" i="3"/>
  <c r="AO114" i="3"/>
  <c r="AN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L114" i="3"/>
  <c r="DI113" i="3"/>
  <c r="DH113" i="3"/>
  <c r="DG113" i="3"/>
  <c r="DF113" i="3"/>
  <c r="DE113" i="3"/>
  <c r="DD113" i="3"/>
  <c r="DC113" i="3"/>
  <c r="DB113" i="3"/>
  <c r="DA113" i="3"/>
  <c r="CZ113" i="3"/>
  <c r="CY113" i="3"/>
  <c r="CX113" i="3"/>
  <c r="CW113" i="3"/>
  <c r="CV113" i="3"/>
  <c r="CU113" i="3"/>
  <c r="CT113" i="3"/>
  <c r="CS113" i="3"/>
  <c r="CQ113" i="3"/>
  <c r="CP113" i="3"/>
  <c r="CO113" i="3"/>
  <c r="CN113" i="3"/>
  <c r="CM113" i="3"/>
  <c r="CL113" i="3"/>
  <c r="CK113" i="3"/>
  <c r="CJ113" i="3"/>
  <c r="CI113" i="3"/>
  <c r="CH113" i="3"/>
  <c r="CG113" i="3"/>
  <c r="CF113" i="3"/>
  <c r="CE113" i="3"/>
  <c r="CD113" i="3"/>
  <c r="CC113" i="3"/>
  <c r="CB113" i="3"/>
  <c r="CA113" i="3"/>
  <c r="BZ113" i="3"/>
  <c r="BY113" i="3"/>
  <c r="BX113" i="3"/>
  <c r="BW113" i="3"/>
  <c r="BV113" i="3"/>
  <c r="BU113" i="3"/>
  <c r="BT113" i="3"/>
  <c r="BS113" i="3"/>
  <c r="BR113" i="3"/>
  <c r="BQ113" i="3"/>
  <c r="BP113" i="3"/>
  <c r="BO113" i="3"/>
  <c r="BN113" i="3"/>
  <c r="BM113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R113" i="3"/>
  <c r="AQ113" i="3"/>
  <c r="AP113" i="3"/>
  <c r="AO113" i="3"/>
  <c r="AN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L113" i="3"/>
  <c r="DI112" i="3"/>
  <c r="DH112" i="3"/>
  <c r="DG112" i="3"/>
  <c r="DF112" i="3"/>
  <c r="DE112" i="3"/>
  <c r="DD112" i="3"/>
  <c r="DC112" i="3"/>
  <c r="DB112" i="3"/>
  <c r="DA112" i="3"/>
  <c r="CZ112" i="3"/>
  <c r="CY112" i="3"/>
  <c r="CX112" i="3"/>
  <c r="CW112" i="3"/>
  <c r="CV112" i="3"/>
  <c r="CU112" i="3"/>
  <c r="CT112" i="3"/>
  <c r="CS112" i="3"/>
  <c r="CQ112" i="3"/>
  <c r="CP112" i="3"/>
  <c r="CO112" i="3"/>
  <c r="CN112" i="3"/>
  <c r="CM112" i="3"/>
  <c r="CL112" i="3"/>
  <c r="CK112" i="3"/>
  <c r="CJ112" i="3"/>
  <c r="CI112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R112" i="3"/>
  <c r="AQ112" i="3"/>
  <c r="AP112" i="3"/>
  <c r="AO112" i="3"/>
  <c r="AN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L112" i="3"/>
  <c r="DI111" i="3"/>
  <c r="DH111" i="3"/>
  <c r="DG111" i="3"/>
  <c r="DF111" i="3"/>
  <c r="DE111" i="3"/>
  <c r="DD111" i="3"/>
  <c r="DC111" i="3"/>
  <c r="DB111" i="3"/>
  <c r="DA111" i="3"/>
  <c r="CZ111" i="3"/>
  <c r="CY111" i="3"/>
  <c r="CX111" i="3"/>
  <c r="CW111" i="3"/>
  <c r="CV111" i="3"/>
  <c r="CU111" i="3"/>
  <c r="CT111" i="3"/>
  <c r="CS111" i="3"/>
  <c r="CQ111" i="3"/>
  <c r="CP111" i="3"/>
  <c r="CO111" i="3"/>
  <c r="CN111" i="3"/>
  <c r="CM111" i="3"/>
  <c r="CL111" i="3"/>
  <c r="CK111" i="3"/>
  <c r="CJ111" i="3"/>
  <c r="CI111" i="3"/>
  <c r="CH111" i="3"/>
  <c r="CG111" i="3"/>
  <c r="CF111" i="3"/>
  <c r="CE111" i="3"/>
  <c r="CD111" i="3"/>
  <c r="CC111" i="3"/>
  <c r="CB111" i="3"/>
  <c r="CA111" i="3"/>
  <c r="BZ111" i="3"/>
  <c r="BY111" i="3"/>
  <c r="BX111" i="3"/>
  <c r="BW111" i="3"/>
  <c r="BV111" i="3"/>
  <c r="BU111" i="3"/>
  <c r="BT111" i="3"/>
  <c r="BS111" i="3"/>
  <c r="BR111" i="3"/>
  <c r="BQ111" i="3"/>
  <c r="BP111" i="3"/>
  <c r="BO111" i="3"/>
  <c r="BN111" i="3"/>
  <c r="BM111" i="3"/>
  <c r="BL111" i="3"/>
  <c r="BK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R111" i="3"/>
  <c r="AQ111" i="3"/>
  <c r="AP111" i="3"/>
  <c r="AO111" i="3"/>
  <c r="AN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L111" i="3"/>
  <c r="DI110" i="3"/>
  <c r="DH110" i="3"/>
  <c r="DG110" i="3"/>
  <c r="DF110" i="3"/>
  <c r="DE110" i="3"/>
  <c r="DD110" i="3"/>
  <c r="DC110" i="3"/>
  <c r="DB110" i="3"/>
  <c r="DA110" i="3"/>
  <c r="CZ110" i="3"/>
  <c r="CY110" i="3"/>
  <c r="CX110" i="3"/>
  <c r="CW110" i="3"/>
  <c r="CV110" i="3"/>
  <c r="CU110" i="3"/>
  <c r="CT110" i="3"/>
  <c r="CS110" i="3"/>
  <c r="CQ110" i="3"/>
  <c r="CP110" i="3"/>
  <c r="CO110" i="3"/>
  <c r="CN110" i="3"/>
  <c r="CM110" i="3"/>
  <c r="CL110" i="3"/>
  <c r="CK110" i="3"/>
  <c r="CJ110" i="3"/>
  <c r="CI110" i="3"/>
  <c r="CH110" i="3"/>
  <c r="CG110" i="3"/>
  <c r="CF110" i="3"/>
  <c r="CE110" i="3"/>
  <c r="CD110" i="3"/>
  <c r="CC110" i="3"/>
  <c r="CB110" i="3"/>
  <c r="CA110" i="3"/>
  <c r="BZ110" i="3"/>
  <c r="BY110" i="3"/>
  <c r="BX110" i="3"/>
  <c r="BW110" i="3"/>
  <c r="BV110" i="3"/>
  <c r="BU110" i="3"/>
  <c r="BT110" i="3"/>
  <c r="BS110" i="3"/>
  <c r="BR110" i="3"/>
  <c r="BQ110" i="3"/>
  <c r="BP110" i="3"/>
  <c r="BO110" i="3"/>
  <c r="BN110" i="3"/>
  <c r="BM110" i="3"/>
  <c r="BL110" i="3"/>
  <c r="BK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R110" i="3"/>
  <c r="AQ110" i="3"/>
  <c r="AP110" i="3"/>
  <c r="AO110" i="3"/>
  <c r="AN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L110" i="3"/>
  <c r="DI109" i="3"/>
  <c r="DH109" i="3"/>
  <c r="DG109" i="3"/>
  <c r="DF109" i="3"/>
  <c r="DE109" i="3"/>
  <c r="DD109" i="3"/>
  <c r="DC109" i="3"/>
  <c r="DB109" i="3"/>
  <c r="DA109" i="3"/>
  <c r="CZ109" i="3"/>
  <c r="CY109" i="3"/>
  <c r="CX109" i="3"/>
  <c r="CW109" i="3"/>
  <c r="CV109" i="3"/>
  <c r="CU109" i="3"/>
  <c r="CT109" i="3"/>
  <c r="CS109" i="3"/>
  <c r="CQ109" i="3"/>
  <c r="CP109" i="3"/>
  <c r="CO109" i="3"/>
  <c r="CN109" i="3"/>
  <c r="CM109" i="3"/>
  <c r="CL109" i="3"/>
  <c r="CK109" i="3"/>
  <c r="CJ109" i="3"/>
  <c r="CI109" i="3"/>
  <c r="CH109" i="3"/>
  <c r="CG109" i="3"/>
  <c r="CF109" i="3"/>
  <c r="CE109" i="3"/>
  <c r="CD109" i="3"/>
  <c r="CC109" i="3"/>
  <c r="CB109" i="3"/>
  <c r="CA109" i="3"/>
  <c r="BZ109" i="3"/>
  <c r="BY109" i="3"/>
  <c r="BX109" i="3"/>
  <c r="BW109" i="3"/>
  <c r="BV109" i="3"/>
  <c r="BU109" i="3"/>
  <c r="BT109" i="3"/>
  <c r="BS109" i="3"/>
  <c r="BR109" i="3"/>
  <c r="BQ109" i="3"/>
  <c r="BP109" i="3"/>
  <c r="BO109" i="3"/>
  <c r="BN109" i="3"/>
  <c r="BM109" i="3"/>
  <c r="BL109" i="3"/>
  <c r="BK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R109" i="3"/>
  <c r="AQ109" i="3"/>
  <c r="AP109" i="3"/>
  <c r="AO109" i="3"/>
  <c r="AN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N109" i="3"/>
  <c r="L109" i="3"/>
  <c r="DI108" i="3"/>
  <c r="DH108" i="3"/>
  <c r="DG108" i="3"/>
  <c r="DF108" i="3"/>
  <c r="DE108" i="3"/>
  <c r="DD108" i="3"/>
  <c r="DC108" i="3"/>
  <c r="DB108" i="3"/>
  <c r="DA108" i="3"/>
  <c r="CZ108" i="3"/>
  <c r="CY108" i="3"/>
  <c r="CX108" i="3"/>
  <c r="CW108" i="3"/>
  <c r="CV108" i="3"/>
  <c r="CU108" i="3"/>
  <c r="CT108" i="3"/>
  <c r="CS108" i="3"/>
  <c r="CQ108" i="3"/>
  <c r="CP108" i="3"/>
  <c r="CO108" i="3"/>
  <c r="CN108" i="3"/>
  <c r="CM108" i="3"/>
  <c r="CL108" i="3"/>
  <c r="CK108" i="3"/>
  <c r="CJ108" i="3"/>
  <c r="CI108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R108" i="3"/>
  <c r="AQ108" i="3"/>
  <c r="AP108" i="3"/>
  <c r="AO108" i="3"/>
  <c r="AN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L108" i="3"/>
  <c r="DI107" i="3"/>
  <c r="DH107" i="3"/>
  <c r="DG107" i="3"/>
  <c r="DF107" i="3"/>
  <c r="DE107" i="3"/>
  <c r="DD107" i="3"/>
  <c r="DC107" i="3"/>
  <c r="DB107" i="3"/>
  <c r="DA107" i="3"/>
  <c r="CZ107" i="3"/>
  <c r="CY107" i="3"/>
  <c r="CX107" i="3"/>
  <c r="CW107" i="3"/>
  <c r="CV107" i="3"/>
  <c r="CU107" i="3"/>
  <c r="CT107" i="3"/>
  <c r="CS107" i="3"/>
  <c r="CQ107" i="3"/>
  <c r="CP107" i="3"/>
  <c r="CO107" i="3"/>
  <c r="CN107" i="3"/>
  <c r="CM107" i="3"/>
  <c r="CL107" i="3"/>
  <c r="CK107" i="3"/>
  <c r="CJ107" i="3"/>
  <c r="CI107" i="3"/>
  <c r="CH107" i="3"/>
  <c r="CG107" i="3"/>
  <c r="CF107" i="3"/>
  <c r="CE107" i="3"/>
  <c r="CD107" i="3"/>
  <c r="CC107" i="3"/>
  <c r="CB107" i="3"/>
  <c r="CA107" i="3"/>
  <c r="BZ107" i="3"/>
  <c r="BY107" i="3"/>
  <c r="BX107" i="3"/>
  <c r="BW107" i="3"/>
  <c r="BV107" i="3"/>
  <c r="BU107" i="3"/>
  <c r="BT107" i="3"/>
  <c r="BS107" i="3"/>
  <c r="BR107" i="3"/>
  <c r="BQ107" i="3"/>
  <c r="BP107" i="3"/>
  <c r="BO107" i="3"/>
  <c r="BN107" i="3"/>
  <c r="BM107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R107" i="3"/>
  <c r="AQ107" i="3"/>
  <c r="AP107" i="3"/>
  <c r="AO107" i="3"/>
  <c r="AN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L107" i="3"/>
  <c r="DI106" i="3"/>
  <c r="DH106" i="3"/>
  <c r="DG106" i="3"/>
  <c r="DF106" i="3"/>
  <c r="DE106" i="3"/>
  <c r="DD106" i="3"/>
  <c r="DC106" i="3"/>
  <c r="DB106" i="3"/>
  <c r="DA106" i="3"/>
  <c r="CZ106" i="3"/>
  <c r="CY106" i="3"/>
  <c r="CX106" i="3"/>
  <c r="CW106" i="3"/>
  <c r="CV106" i="3"/>
  <c r="CU106" i="3"/>
  <c r="CT106" i="3"/>
  <c r="CS106" i="3"/>
  <c r="CQ106" i="3"/>
  <c r="CP106" i="3"/>
  <c r="CO106" i="3"/>
  <c r="CN106" i="3"/>
  <c r="CM106" i="3"/>
  <c r="CL106" i="3"/>
  <c r="CK106" i="3"/>
  <c r="CJ106" i="3"/>
  <c r="CI106" i="3"/>
  <c r="CH106" i="3"/>
  <c r="CG106" i="3"/>
  <c r="CF106" i="3"/>
  <c r="CE106" i="3"/>
  <c r="CD106" i="3"/>
  <c r="CC106" i="3"/>
  <c r="CB106" i="3"/>
  <c r="CA106" i="3"/>
  <c r="BZ106" i="3"/>
  <c r="BY106" i="3"/>
  <c r="BX106" i="3"/>
  <c r="BW106" i="3"/>
  <c r="BV106" i="3"/>
  <c r="BU106" i="3"/>
  <c r="BT106" i="3"/>
  <c r="BS106" i="3"/>
  <c r="BR106" i="3"/>
  <c r="BQ106" i="3"/>
  <c r="BP106" i="3"/>
  <c r="BO106" i="3"/>
  <c r="BN106" i="3"/>
  <c r="BM106" i="3"/>
  <c r="BL106" i="3"/>
  <c r="BK106" i="3"/>
  <c r="BJ106" i="3"/>
  <c r="BI106" i="3"/>
  <c r="BH106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R106" i="3"/>
  <c r="AQ106" i="3"/>
  <c r="AP106" i="3"/>
  <c r="AO106" i="3"/>
  <c r="AN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N106" i="3"/>
  <c r="L106" i="3"/>
  <c r="DI105" i="3"/>
  <c r="DH105" i="3"/>
  <c r="DG105" i="3"/>
  <c r="DF105" i="3"/>
  <c r="DE105" i="3"/>
  <c r="DD105" i="3"/>
  <c r="DC105" i="3"/>
  <c r="DB105" i="3"/>
  <c r="DA105" i="3"/>
  <c r="CZ105" i="3"/>
  <c r="CY105" i="3"/>
  <c r="CX105" i="3"/>
  <c r="CW105" i="3"/>
  <c r="CV105" i="3"/>
  <c r="CU105" i="3"/>
  <c r="CT105" i="3"/>
  <c r="CS105" i="3"/>
  <c r="CQ105" i="3"/>
  <c r="CP105" i="3"/>
  <c r="CO105" i="3"/>
  <c r="CN105" i="3"/>
  <c r="CM105" i="3"/>
  <c r="CL105" i="3"/>
  <c r="CK105" i="3"/>
  <c r="CJ105" i="3"/>
  <c r="CI105" i="3"/>
  <c r="CH105" i="3"/>
  <c r="CG105" i="3"/>
  <c r="CF105" i="3"/>
  <c r="CE105" i="3"/>
  <c r="CD105" i="3"/>
  <c r="CC105" i="3"/>
  <c r="CB105" i="3"/>
  <c r="CA105" i="3"/>
  <c r="BZ105" i="3"/>
  <c r="BY105" i="3"/>
  <c r="BX105" i="3"/>
  <c r="BW105" i="3"/>
  <c r="BV105" i="3"/>
  <c r="BU105" i="3"/>
  <c r="BT105" i="3"/>
  <c r="BS105" i="3"/>
  <c r="BR105" i="3"/>
  <c r="BQ105" i="3"/>
  <c r="BP105" i="3"/>
  <c r="BO105" i="3"/>
  <c r="BN105" i="3"/>
  <c r="BM105" i="3"/>
  <c r="BL105" i="3"/>
  <c r="BK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R105" i="3"/>
  <c r="AQ105" i="3"/>
  <c r="AP105" i="3"/>
  <c r="AO105" i="3"/>
  <c r="AN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N105" i="3"/>
  <c r="M105" i="3"/>
  <c r="L105" i="3"/>
  <c r="DI104" i="3"/>
  <c r="DH104" i="3"/>
  <c r="DG104" i="3"/>
  <c r="DF104" i="3"/>
  <c r="DE104" i="3"/>
  <c r="DD104" i="3"/>
  <c r="DC104" i="3"/>
  <c r="DB104" i="3"/>
  <c r="DA104" i="3"/>
  <c r="CZ104" i="3"/>
  <c r="CY104" i="3"/>
  <c r="CX104" i="3"/>
  <c r="CW104" i="3"/>
  <c r="CV104" i="3"/>
  <c r="CU104" i="3"/>
  <c r="CT104" i="3"/>
  <c r="CS104" i="3"/>
  <c r="CQ104" i="3"/>
  <c r="CP104" i="3"/>
  <c r="CO104" i="3"/>
  <c r="CN104" i="3"/>
  <c r="CM104" i="3"/>
  <c r="CL104" i="3"/>
  <c r="CK104" i="3"/>
  <c r="CJ104" i="3"/>
  <c r="CI104" i="3"/>
  <c r="CH104" i="3"/>
  <c r="CG104" i="3"/>
  <c r="CF104" i="3"/>
  <c r="CE104" i="3"/>
  <c r="CD104" i="3"/>
  <c r="CC104" i="3"/>
  <c r="CB104" i="3"/>
  <c r="CA104" i="3"/>
  <c r="BZ104" i="3"/>
  <c r="BY104" i="3"/>
  <c r="BX104" i="3"/>
  <c r="BW104" i="3"/>
  <c r="BV104" i="3"/>
  <c r="BU104" i="3"/>
  <c r="BT104" i="3"/>
  <c r="BS104" i="3"/>
  <c r="BR104" i="3"/>
  <c r="BQ104" i="3"/>
  <c r="BP104" i="3"/>
  <c r="BO104" i="3"/>
  <c r="BN104" i="3"/>
  <c r="BM104" i="3"/>
  <c r="BL104" i="3"/>
  <c r="BK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R104" i="3"/>
  <c r="AQ104" i="3"/>
  <c r="AP104" i="3"/>
  <c r="AO104" i="3"/>
  <c r="AN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N104" i="3"/>
  <c r="L104" i="3"/>
  <c r="DI103" i="3"/>
  <c r="DH103" i="3"/>
  <c r="DG103" i="3"/>
  <c r="DF103" i="3"/>
  <c r="DE103" i="3"/>
  <c r="DD103" i="3"/>
  <c r="DC103" i="3"/>
  <c r="DB103" i="3"/>
  <c r="DA103" i="3"/>
  <c r="CZ103" i="3"/>
  <c r="CY103" i="3"/>
  <c r="CX103" i="3"/>
  <c r="CW103" i="3"/>
  <c r="CV103" i="3"/>
  <c r="CU103" i="3"/>
  <c r="CT103" i="3"/>
  <c r="CS103" i="3"/>
  <c r="CQ103" i="3"/>
  <c r="CP103" i="3"/>
  <c r="CO103" i="3"/>
  <c r="CN103" i="3"/>
  <c r="CM103" i="3"/>
  <c r="CL103" i="3"/>
  <c r="CK103" i="3"/>
  <c r="CJ103" i="3"/>
  <c r="CI103" i="3"/>
  <c r="CH103" i="3"/>
  <c r="CG103" i="3"/>
  <c r="CF103" i="3"/>
  <c r="CE103" i="3"/>
  <c r="CD103" i="3"/>
  <c r="CC103" i="3"/>
  <c r="CB103" i="3"/>
  <c r="CA103" i="3"/>
  <c r="BZ103" i="3"/>
  <c r="BY103" i="3"/>
  <c r="BX103" i="3"/>
  <c r="BW103" i="3"/>
  <c r="BV103" i="3"/>
  <c r="BU103" i="3"/>
  <c r="BT103" i="3"/>
  <c r="BS103" i="3"/>
  <c r="BR103" i="3"/>
  <c r="BQ103" i="3"/>
  <c r="BP103" i="3"/>
  <c r="BO103" i="3"/>
  <c r="BN103" i="3"/>
  <c r="BM103" i="3"/>
  <c r="BL103" i="3"/>
  <c r="BK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R103" i="3"/>
  <c r="AQ103" i="3"/>
  <c r="AP103" i="3"/>
  <c r="AO103" i="3"/>
  <c r="AN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L103" i="3"/>
  <c r="DI102" i="3"/>
  <c r="DH102" i="3"/>
  <c r="DG102" i="3"/>
  <c r="DF102" i="3"/>
  <c r="DE102" i="3"/>
  <c r="DD102" i="3"/>
  <c r="DC102" i="3"/>
  <c r="DB102" i="3"/>
  <c r="DA102" i="3"/>
  <c r="CZ102" i="3"/>
  <c r="CY102" i="3"/>
  <c r="CX102" i="3"/>
  <c r="CW102" i="3"/>
  <c r="CV102" i="3"/>
  <c r="CU102" i="3"/>
  <c r="CT102" i="3"/>
  <c r="CS102" i="3"/>
  <c r="CQ102" i="3"/>
  <c r="CP102" i="3"/>
  <c r="CO102" i="3"/>
  <c r="CN102" i="3"/>
  <c r="CM102" i="3"/>
  <c r="CL102" i="3"/>
  <c r="CK102" i="3"/>
  <c r="CJ102" i="3"/>
  <c r="CI102" i="3"/>
  <c r="CH102" i="3"/>
  <c r="CG102" i="3"/>
  <c r="CF102" i="3"/>
  <c r="CE102" i="3"/>
  <c r="CD102" i="3"/>
  <c r="CC102" i="3"/>
  <c r="CB102" i="3"/>
  <c r="CA102" i="3"/>
  <c r="BZ102" i="3"/>
  <c r="BY102" i="3"/>
  <c r="BX102" i="3"/>
  <c r="BW102" i="3"/>
  <c r="BV102" i="3"/>
  <c r="BU102" i="3"/>
  <c r="BT102" i="3"/>
  <c r="BS102" i="3"/>
  <c r="BR102" i="3"/>
  <c r="BQ102" i="3"/>
  <c r="BP102" i="3"/>
  <c r="BO102" i="3"/>
  <c r="BN102" i="3"/>
  <c r="BM102" i="3"/>
  <c r="BL102" i="3"/>
  <c r="BK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R102" i="3"/>
  <c r="AQ102" i="3"/>
  <c r="AP102" i="3"/>
  <c r="AO102" i="3"/>
  <c r="AN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N102" i="3"/>
  <c r="L102" i="3"/>
  <c r="DI101" i="3"/>
  <c r="DH101" i="3"/>
  <c r="DG101" i="3"/>
  <c r="DF101" i="3"/>
  <c r="DE101" i="3"/>
  <c r="DD101" i="3"/>
  <c r="DC101" i="3"/>
  <c r="DB101" i="3"/>
  <c r="DA101" i="3"/>
  <c r="CZ101" i="3"/>
  <c r="CY101" i="3"/>
  <c r="CX101" i="3"/>
  <c r="CW101" i="3"/>
  <c r="CV101" i="3"/>
  <c r="CU101" i="3"/>
  <c r="CT101" i="3"/>
  <c r="CS101" i="3"/>
  <c r="CQ101" i="3"/>
  <c r="CP101" i="3"/>
  <c r="CO101" i="3"/>
  <c r="CN101" i="3"/>
  <c r="CM101" i="3"/>
  <c r="CL101" i="3"/>
  <c r="CK101" i="3"/>
  <c r="CJ101" i="3"/>
  <c r="CI101" i="3"/>
  <c r="CH101" i="3"/>
  <c r="CG101" i="3"/>
  <c r="CF101" i="3"/>
  <c r="CE101" i="3"/>
  <c r="CD101" i="3"/>
  <c r="CC101" i="3"/>
  <c r="CB101" i="3"/>
  <c r="CA101" i="3"/>
  <c r="BZ101" i="3"/>
  <c r="BY101" i="3"/>
  <c r="BX101" i="3"/>
  <c r="BW101" i="3"/>
  <c r="BV101" i="3"/>
  <c r="BU101" i="3"/>
  <c r="BT101" i="3"/>
  <c r="BS101" i="3"/>
  <c r="BR101" i="3"/>
  <c r="BQ101" i="3"/>
  <c r="BP101" i="3"/>
  <c r="BO101" i="3"/>
  <c r="BN101" i="3"/>
  <c r="BM101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R101" i="3"/>
  <c r="AQ101" i="3"/>
  <c r="AP101" i="3"/>
  <c r="AO101" i="3"/>
  <c r="AN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DI100" i="3"/>
  <c r="DH100" i="3"/>
  <c r="DG100" i="3"/>
  <c r="DF100" i="3"/>
  <c r="DE100" i="3"/>
  <c r="DD100" i="3"/>
  <c r="DC100" i="3"/>
  <c r="DB100" i="3"/>
  <c r="DA100" i="3"/>
  <c r="CZ100" i="3"/>
  <c r="CY100" i="3"/>
  <c r="CX100" i="3"/>
  <c r="CW100" i="3"/>
  <c r="CV100" i="3"/>
  <c r="CU100" i="3"/>
  <c r="CT100" i="3"/>
  <c r="CS100" i="3"/>
  <c r="CQ100" i="3"/>
  <c r="CP100" i="3"/>
  <c r="CO100" i="3"/>
  <c r="CN100" i="3"/>
  <c r="CM100" i="3"/>
  <c r="CL100" i="3"/>
  <c r="CK100" i="3"/>
  <c r="CJ100" i="3"/>
  <c r="CI100" i="3"/>
  <c r="CH100" i="3"/>
  <c r="CG100" i="3"/>
  <c r="CF100" i="3"/>
  <c r="CE100" i="3"/>
  <c r="CD100" i="3"/>
  <c r="CC100" i="3"/>
  <c r="CB100" i="3"/>
  <c r="CA100" i="3"/>
  <c r="BZ100" i="3"/>
  <c r="BY100" i="3"/>
  <c r="BX100" i="3"/>
  <c r="BW100" i="3"/>
  <c r="BV100" i="3"/>
  <c r="BU100" i="3"/>
  <c r="BT100" i="3"/>
  <c r="BS100" i="3"/>
  <c r="BR100" i="3"/>
  <c r="BQ100" i="3"/>
  <c r="BP100" i="3"/>
  <c r="BO100" i="3"/>
  <c r="BN100" i="3"/>
  <c r="BM100" i="3"/>
  <c r="BL100" i="3"/>
  <c r="BK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R100" i="3"/>
  <c r="AQ100" i="3"/>
  <c r="AP100" i="3"/>
  <c r="AO100" i="3"/>
  <c r="AN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N100" i="3"/>
  <c r="L100" i="3"/>
  <c r="DI99" i="3"/>
  <c r="DH99" i="3"/>
  <c r="DG99" i="3"/>
  <c r="DF99" i="3"/>
  <c r="DE99" i="3"/>
  <c r="DD99" i="3"/>
  <c r="DC99" i="3"/>
  <c r="DB99" i="3"/>
  <c r="DA99" i="3"/>
  <c r="CZ99" i="3"/>
  <c r="CY99" i="3"/>
  <c r="CX99" i="3"/>
  <c r="CW99" i="3"/>
  <c r="CV99" i="3"/>
  <c r="CU99" i="3"/>
  <c r="CT99" i="3"/>
  <c r="CS99" i="3"/>
  <c r="CQ99" i="3"/>
  <c r="CP99" i="3"/>
  <c r="CO99" i="3"/>
  <c r="CN99" i="3"/>
  <c r="CM99" i="3"/>
  <c r="CL99" i="3"/>
  <c r="CK99" i="3"/>
  <c r="CJ99" i="3"/>
  <c r="CI99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R99" i="3"/>
  <c r="AQ99" i="3"/>
  <c r="AP99" i="3"/>
  <c r="AO99" i="3"/>
  <c r="AN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L99" i="3"/>
  <c r="DI98" i="3"/>
  <c r="DH98" i="3"/>
  <c r="DG98" i="3"/>
  <c r="DF98" i="3"/>
  <c r="DE98" i="3"/>
  <c r="DD98" i="3"/>
  <c r="DC98" i="3"/>
  <c r="DB98" i="3"/>
  <c r="DA98" i="3"/>
  <c r="CZ98" i="3"/>
  <c r="CY98" i="3"/>
  <c r="CX98" i="3"/>
  <c r="CW98" i="3"/>
  <c r="CV98" i="3"/>
  <c r="CU98" i="3"/>
  <c r="CT98" i="3"/>
  <c r="CS98" i="3"/>
  <c r="CQ98" i="3"/>
  <c r="CP98" i="3"/>
  <c r="CO98" i="3"/>
  <c r="CN98" i="3"/>
  <c r="CM98" i="3"/>
  <c r="CL98" i="3"/>
  <c r="CK98" i="3"/>
  <c r="CJ98" i="3"/>
  <c r="CI98" i="3"/>
  <c r="CH98" i="3"/>
  <c r="CG98" i="3"/>
  <c r="CF98" i="3"/>
  <c r="CE98" i="3"/>
  <c r="CD98" i="3"/>
  <c r="CC98" i="3"/>
  <c r="CB98" i="3"/>
  <c r="CA98" i="3"/>
  <c r="BZ98" i="3"/>
  <c r="BY98" i="3"/>
  <c r="BX98" i="3"/>
  <c r="BW98" i="3"/>
  <c r="BV98" i="3"/>
  <c r="BU98" i="3"/>
  <c r="BT98" i="3"/>
  <c r="BS98" i="3"/>
  <c r="BR98" i="3"/>
  <c r="BQ98" i="3"/>
  <c r="BP98" i="3"/>
  <c r="BO98" i="3"/>
  <c r="BN98" i="3"/>
  <c r="BM98" i="3"/>
  <c r="BL98" i="3"/>
  <c r="BK98" i="3"/>
  <c r="BJ98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R98" i="3"/>
  <c r="AQ98" i="3"/>
  <c r="AP98" i="3"/>
  <c r="AO98" i="3"/>
  <c r="AN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O98" i="3"/>
  <c r="N98" i="3"/>
  <c r="L98" i="3"/>
  <c r="DI97" i="3"/>
  <c r="DH97" i="3"/>
  <c r="DG97" i="3"/>
  <c r="DF97" i="3"/>
  <c r="DE97" i="3"/>
  <c r="DD97" i="3"/>
  <c r="DC97" i="3"/>
  <c r="DB97" i="3"/>
  <c r="DA97" i="3"/>
  <c r="CZ97" i="3"/>
  <c r="CY97" i="3"/>
  <c r="CX97" i="3"/>
  <c r="CW97" i="3"/>
  <c r="CV97" i="3"/>
  <c r="CU97" i="3"/>
  <c r="CT97" i="3"/>
  <c r="CS97" i="3"/>
  <c r="CQ97" i="3"/>
  <c r="CP97" i="3"/>
  <c r="CO97" i="3"/>
  <c r="CN97" i="3"/>
  <c r="CM97" i="3"/>
  <c r="CL97" i="3"/>
  <c r="CK97" i="3"/>
  <c r="CJ97" i="3"/>
  <c r="CI97" i="3"/>
  <c r="CH97" i="3"/>
  <c r="CG97" i="3"/>
  <c r="CF97" i="3"/>
  <c r="CE97" i="3"/>
  <c r="CD97" i="3"/>
  <c r="CC97" i="3"/>
  <c r="CB97" i="3"/>
  <c r="CA97" i="3"/>
  <c r="BZ97" i="3"/>
  <c r="BY97" i="3"/>
  <c r="BX97" i="3"/>
  <c r="BW97" i="3"/>
  <c r="BV97" i="3"/>
  <c r="BU97" i="3"/>
  <c r="BT97" i="3"/>
  <c r="BS97" i="3"/>
  <c r="BR97" i="3"/>
  <c r="BQ97" i="3"/>
  <c r="BP97" i="3"/>
  <c r="BO97" i="3"/>
  <c r="BN97" i="3"/>
  <c r="BM97" i="3"/>
  <c r="BL97" i="3"/>
  <c r="BK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R97" i="3"/>
  <c r="AQ97" i="3"/>
  <c r="AP97" i="3"/>
  <c r="AO97" i="3"/>
  <c r="AN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L97" i="3"/>
  <c r="DI96" i="3"/>
  <c r="DH96" i="3"/>
  <c r="DG96" i="3"/>
  <c r="DF96" i="3"/>
  <c r="DE96" i="3"/>
  <c r="DD96" i="3"/>
  <c r="DC96" i="3"/>
  <c r="DB96" i="3"/>
  <c r="DA96" i="3"/>
  <c r="CZ96" i="3"/>
  <c r="CY96" i="3"/>
  <c r="CX96" i="3"/>
  <c r="CW96" i="3"/>
  <c r="CV96" i="3"/>
  <c r="CU96" i="3"/>
  <c r="CT96" i="3"/>
  <c r="CS96" i="3"/>
  <c r="CQ96" i="3"/>
  <c r="CP96" i="3"/>
  <c r="CO96" i="3"/>
  <c r="CN96" i="3"/>
  <c r="CM96" i="3"/>
  <c r="CL96" i="3"/>
  <c r="CK96" i="3"/>
  <c r="CJ96" i="3"/>
  <c r="CI96" i="3"/>
  <c r="CH96" i="3"/>
  <c r="CG96" i="3"/>
  <c r="CF96" i="3"/>
  <c r="CE96" i="3"/>
  <c r="CD96" i="3"/>
  <c r="CC96" i="3"/>
  <c r="CB96" i="3"/>
  <c r="CA96" i="3"/>
  <c r="BZ96" i="3"/>
  <c r="BY96" i="3"/>
  <c r="BX96" i="3"/>
  <c r="BW96" i="3"/>
  <c r="BV96" i="3"/>
  <c r="BU96" i="3"/>
  <c r="BT96" i="3"/>
  <c r="BS96" i="3"/>
  <c r="BR96" i="3"/>
  <c r="BQ96" i="3"/>
  <c r="BP96" i="3"/>
  <c r="BO96" i="3"/>
  <c r="BN96" i="3"/>
  <c r="BM96" i="3"/>
  <c r="BL96" i="3"/>
  <c r="BK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R96" i="3"/>
  <c r="AQ96" i="3"/>
  <c r="AP96" i="3"/>
  <c r="AO96" i="3"/>
  <c r="AN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N96" i="3"/>
  <c r="DI95" i="3"/>
  <c r="DH95" i="3"/>
  <c r="DG95" i="3"/>
  <c r="DF95" i="3"/>
  <c r="DE95" i="3"/>
  <c r="DD95" i="3"/>
  <c r="DC95" i="3"/>
  <c r="DB95" i="3"/>
  <c r="DA95" i="3"/>
  <c r="CZ95" i="3"/>
  <c r="CY95" i="3"/>
  <c r="CX95" i="3"/>
  <c r="CW95" i="3"/>
  <c r="CV95" i="3"/>
  <c r="CU95" i="3"/>
  <c r="CT95" i="3"/>
  <c r="CS95" i="3"/>
  <c r="CQ95" i="3"/>
  <c r="CP95" i="3"/>
  <c r="CO95" i="3"/>
  <c r="CN95" i="3"/>
  <c r="CM95" i="3"/>
  <c r="CL95" i="3"/>
  <c r="CK95" i="3"/>
  <c r="CJ95" i="3"/>
  <c r="CI95" i="3"/>
  <c r="CH95" i="3"/>
  <c r="CG95" i="3"/>
  <c r="CF95" i="3"/>
  <c r="CE95" i="3"/>
  <c r="CD95" i="3"/>
  <c r="CC95" i="3"/>
  <c r="CB95" i="3"/>
  <c r="CA95" i="3"/>
  <c r="BZ95" i="3"/>
  <c r="BY95" i="3"/>
  <c r="BX95" i="3"/>
  <c r="BW95" i="3"/>
  <c r="BV95" i="3"/>
  <c r="BU95" i="3"/>
  <c r="BT95" i="3"/>
  <c r="BS95" i="3"/>
  <c r="BR95" i="3"/>
  <c r="BQ95" i="3"/>
  <c r="BP95" i="3"/>
  <c r="BO95" i="3"/>
  <c r="BN95" i="3"/>
  <c r="BM95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R95" i="3"/>
  <c r="AQ95" i="3"/>
  <c r="AP95" i="3"/>
  <c r="AO95" i="3"/>
  <c r="AN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N95" i="3"/>
  <c r="M95" i="3"/>
  <c r="L95" i="3"/>
  <c r="DI94" i="3"/>
  <c r="DH94" i="3"/>
  <c r="DG94" i="3"/>
  <c r="DF94" i="3"/>
  <c r="DE94" i="3"/>
  <c r="DD94" i="3"/>
  <c r="DC94" i="3"/>
  <c r="DB94" i="3"/>
  <c r="DA94" i="3"/>
  <c r="CZ94" i="3"/>
  <c r="CY94" i="3"/>
  <c r="CX94" i="3"/>
  <c r="CW94" i="3"/>
  <c r="CV94" i="3"/>
  <c r="CU94" i="3"/>
  <c r="CT94" i="3"/>
  <c r="CS94" i="3"/>
  <c r="CQ94" i="3"/>
  <c r="CP94" i="3"/>
  <c r="CO94" i="3"/>
  <c r="CN94" i="3"/>
  <c r="CM94" i="3"/>
  <c r="CL94" i="3"/>
  <c r="CK94" i="3"/>
  <c r="CJ94" i="3"/>
  <c r="CI94" i="3"/>
  <c r="CH94" i="3"/>
  <c r="CG94" i="3"/>
  <c r="CF94" i="3"/>
  <c r="CE94" i="3"/>
  <c r="CD94" i="3"/>
  <c r="CC94" i="3"/>
  <c r="CB94" i="3"/>
  <c r="CA94" i="3"/>
  <c r="BZ94" i="3"/>
  <c r="BY94" i="3"/>
  <c r="BX94" i="3"/>
  <c r="BW94" i="3"/>
  <c r="BV94" i="3"/>
  <c r="BU94" i="3"/>
  <c r="BT94" i="3"/>
  <c r="BS94" i="3"/>
  <c r="BR94" i="3"/>
  <c r="BQ94" i="3"/>
  <c r="BP94" i="3"/>
  <c r="BO94" i="3"/>
  <c r="BN94" i="3"/>
  <c r="BM94" i="3"/>
  <c r="BL94" i="3"/>
  <c r="BK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R94" i="3"/>
  <c r="AQ94" i="3"/>
  <c r="AP94" i="3"/>
  <c r="AO94" i="3"/>
  <c r="AN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N94" i="3"/>
  <c r="L94" i="3"/>
  <c r="DI93" i="3"/>
  <c r="DH93" i="3"/>
  <c r="DG93" i="3"/>
  <c r="DF93" i="3"/>
  <c r="DE93" i="3"/>
  <c r="DD93" i="3"/>
  <c r="DC93" i="3"/>
  <c r="DB93" i="3"/>
  <c r="DA93" i="3"/>
  <c r="CZ93" i="3"/>
  <c r="CY93" i="3"/>
  <c r="CX93" i="3"/>
  <c r="CW93" i="3"/>
  <c r="CV93" i="3"/>
  <c r="CU93" i="3"/>
  <c r="CT93" i="3"/>
  <c r="CS93" i="3"/>
  <c r="CQ93" i="3"/>
  <c r="CP93" i="3"/>
  <c r="CO93" i="3"/>
  <c r="CN93" i="3"/>
  <c r="CM93" i="3"/>
  <c r="CL93" i="3"/>
  <c r="CK93" i="3"/>
  <c r="CJ93" i="3"/>
  <c r="CI93" i="3"/>
  <c r="CH93" i="3"/>
  <c r="CG93" i="3"/>
  <c r="CF93" i="3"/>
  <c r="CE93" i="3"/>
  <c r="CD93" i="3"/>
  <c r="CC93" i="3"/>
  <c r="CB93" i="3"/>
  <c r="CA93" i="3"/>
  <c r="BZ93" i="3"/>
  <c r="BY93" i="3"/>
  <c r="BX93" i="3"/>
  <c r="BW93" i="3"/>
  <c r="BV93" i="3"/>
  <c r="BU93" i="3"/>
  <c r="BT93" i="3"/>
  <c r="BS93" i="3"/>
  <c r="BR93" i="3"/>
  <c r="BQ93" i="3"/>
  <c r="BP93" i="3"/>
  <c r="BO93" i="3"/>
  <c r="BN93" i="3"/>
  <c r="BM93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R93" i="3"/>
  <c r="AQ93" i="3"/>
  <c r="AP93" i="3"/>
  <c r="AO93" i="3"/>
  <c r="AN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N93" i="3"/>
  <c r="L93" i="3"/>
  <c r="DI92" i="3"/>
  <c r="DH92" i="3"/>
  <c r="DG92" i="3"/>
  <c r="DF92" i="3"/>
  <c r="DE92" i="3"/>
  <c r="DD92" i="3"/>
  <c r="DC92" i="3"/>
  <c r="DB92" i="3"/>
  <c r="DA92" i="3"/>
  <c r="CZ92" i="3"/>
  <c r="CY92" i="3"/>
  <c r="CX92" i="3"/>
  <c r="CW92" i="3"/>
  <c r="CV92" i="3"/>
  <c r="CU92" i="3"/>
  <c r="CT92" i="3"/>
  <c r="CS92" i="3"/>
  <c r="CQ92" i="3"/>
  <c r="CP92" i="3"/>
  <c r="CO92" i="3"/>
  <c r="CN92" i="3"/>
  <c r="CM92" i="3"/>
  <c r="CL92" i="3"/>
  <c r="CK92" i="3"/>
  <c r="CJ92" i="3"/>
  <c r="CI92" i="3"/>
  <c r="CH92" i="3"/>
  <c r="CG92" i="3"/>
  <c r="CF92" i="3"/>
  <c r="CE92" i="3"/>
  <c r="CD92" i="3"/>
  <c r="CC92" i="3"/>
  <c r="CB92" i="3"/>
  <c r="CA92" i="3"/>
  <c r="BZ92" i="3"/>
  <c r="BY92" i="3"/>
  <c r="BX92" i="3"/>
  <c r="BW92" i="3"/>
  <c r="BV92" i="3"/>
  <c r="BU92" i="3"/>
  <c r="BT92" i="3"/>
  <c r="BS92" i="3"/>
  <c r="BR92" i="3"/>
  <c r="BQ92" i="3"/>
  <c r="BP92" i="3"/>
  <c r="BO92" i="3"/>
  <c r="BN92" i="3"/>
  <c r="BM92" i="3"/>
  <c r="BL92" i="3"/>
  <c r="BK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R92" i="3"/>
  <c r="AQ92" i="3"/>
  <c r="AP92" i="3"/>
  <c r="AO92" i="3"/>
  <c r="AN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L92" i="3"/>
  <c r="DI91" i="3"/>
  <c r="DH91" i="3"/>
  <c r="DG91" i="3"/>
  <c r="DF91" i="3"/>
  <c r="DE91" i="3"/>
  <c r="DD91" i="3"/>
  <c r="DC91" i="3"/>
  <c r="DB91" i="3"/>
  <c r="DA91" i="3"/>
  <c r="CZ91" i="3"/>
  <c r="CY91" i="3"/>
  <c r="CX91" i="3"/>
  <c r="CW91" i="3"/>
  <c r="CV91" i="3"/>
  <c r="CU91" i="3"/>
  <c r="CT91" i="3"/>
  <c r="CS91" i="3"/>
  <c r="CQ91" i="3"/>
  <c r="CP91" i="3"/>
  <c r="CO91" i="3"/>
  <c r="CN91" i="3"/>
  <c r="CM91" i="3"/>
  <c r="CL91" i="3"/>
  <c r="CK91" i="3"/>
  <c r="CJ91" i="3"/>
  <c r="CI91" i="3"/>
  <c r="CH91" i="3"/>
  <c r="CG91" i="3"/>
  <c r="CF91" i="3"/>
  <c r="CE91" i="3"/>
  <c r="CD91" i="3"/>
  <c r="CC91" i="3"/>
  <c r="CB91" i="3"/>
  <c r="CA91" i="3"/>
  <c r="BZ91" i="3"/>
  <c r="BY91" i="3"/>
  <c r="BX91" i="3"/>
  <c r="BW91" i="3"/>
  <c r="BV91" i="3"/>
  <c r="BU91" i="3"/>
  <c r="BT91" i="3"/>
  <c r="BS91" i="3"/>
  <c r="BR91" i="3"/>
  <c r="BQ91" i="3"/>
  <c r="BP91" i="3"/>
  <c r="BO91" i="3"/>
  <c r="BN91" i="3"/>
  <c r="BM91" i="3"/>
  <c r="BL91" i="3"/>
  <c r="BK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R91" i="3"/>
  <c r="AQ91" i="3"/>
  <c r="AP91" i="3"/>
  <c r="AO91" i="3"/>
  <c r="AN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N91" i="3"/>
  <c r="L91" i="3"/>
  <c r="DI90" i="3"/>
  <c r="DH90" i="3"/>
  <c r="DG90" i="3"/>
  <c r="DF90" i="3"/>
  <c r="DE90" i="3"/>
  <c r="DD90" i="3"/>
  <c r="DC90" i="3"/>
  <c r="DB90" i="3"/>
  <c r="DA90" i="3"/>
  <c r="CZ90" i="3"/>
  <c r="CY90" i="3"/>
  <c r="CX90" i="3"/>
  <c r="CW90" i="3"/>
  <c r="CV90" i="3"/>
  <c r="CU90" i="3"/>
  <c r="CT90" i="3"/>
  <c r="CS90" i="3"/>
  <c r="CQ90" i="3"/>
  <c r="CP90" i="3"/>
  <c r="CO90" i="3"/>
  <c r="CN90" i="3"/>
  <c r="CM90" i="3"/>
  <c r="CL90" i="3"/>
  <c r="CK90" i="3"/>
  <c r="CJ90" i="3"/>
  <c r="CI90" i="3"/>
  <c r="CH90" i="3"/>
  <c r="CG90" i="3"/>
  <c r="CF90" i="3"/>
  <c r="CE90" i="3"/>
  <c r="CD90" i="3"/>
  <c r="CC90" i="3"/>
  <c r="CB90" i="3"/>
  <c r="CA90" i="3"/>
  <c r="BZ90" i="3"/>
  <c r="BY90" i="3"/>
  <c r="BX90" i="3"/>
  <c r="BW90" i="3"/>
  <c r="BV90" i="3"/>
  <c r="BU90" i="3"/>
  <c r="BT90" i="3"/>
  <c r="BS90" i="3"/>
  <c r="BR90" i="3"/>
  <c r="BQ90" i="3"/>
  <c r="BP90" i="3"/>
  <c r="BO90" i="3"/>
  <c r="BN90" i="3"/>
  <c r="BM90" i="3"/>
  <c r="BL90" i="3"/>
  <c r="BK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R90" i="3"/>
  <c r="AQ90" i="3"/>
  <c r="AP90" i="3"/>
  <c r="AO90" i="3"/>
  <c r="AN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N90" i="3"/>
  <c r="M90" i="3"/>
  <c r="L90" i="3"/>
  <c r="DI89" i="3"/>
  <c r="DH89" i="3"/>
  <c r="DG89" i="3"/>
  <c r="DF89" i="3"/>
  <c r="DE89" i="3"/>
  <c r="DD89" i="3"/>
  <c r="DC89" i="3"/>
  <c r="DB89" i="3"/>
  <c r="DA89" i="3"/>
  <c r="CZ89" i="3"/>
  <c r="CY89" i="3"/>
  <c r="CX89" i="3"/>
  <c r="CW89" i="3"/>
  <c r="CV89" i="3"/>
  <c r="CU89" i="3"/>
  <c r="CT89" i="3"/>
  <c r="CS89" i="3"/>
  <c r="CQ89" i="3"/>
  <c r="CP89" i="3"/>
  <c r="CO89" i="3"/>
  <c r="CN89" i="3"/>
  <c r="CM89" i="3"/>
  <c r="CL89" i="3"/>
  <c r="CK89" i="3"/>
  <c r="CJ89" i="3"/>
  <c r="CI89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R89" i="3"/>
  <c r="AQ89" i="3"/>
  <c r="AP89" i="3"/>
  <c r="AO89" i="3"/>
  <c r="AN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L89" i="3"/>
  <c r="DI88" i="3"/>
  <c r="DH88" i="3"/>
  <c r="DG88" i="3"/>
  <c r="DF88" i="3"/>
  <c r="DE88" i="3"/>
  <c r="DD88" i="3"/>
  <c r="DC88" i="3"/>
  <c r="DB88" i="3"/>
  <c r="DA88" i="3"/>
  <c r="CZ88" i="3"/>
  <c r="CY88" i="3"/>
  <c r="CX88" i="3"/>
  <c r="CW88" i="3"/>
  <c r="CV88" i="3"/>
  <c r="CU88" i="3"/>
  <c r="CT88" i="3"/>
  <c r="CS88" i="3"/>
  <c r="CQ88" i="3"/>
  <c r="CP88" i="3"/>
  <c r="CO88" i="3"/>
  <c r="CN88" i="3"/>
  <c r="CM88" i="3"/>
  <c r="CL88" i="3"/>
  <c r="CK88" i="3"/>
  <c r="CJ88" i="3"/>
  <c r="CI88" i="3"/>
  <c r="CH88" i="3"/>
  <c r="CG88" i="3"/>
  <c r="CF88" i="3"/>
  <c r="CE88" i="3"/>
  <c r="CD88" i="3"/>
  <c r="CC88" i="3"/>
  <c r="CB88" i="3"/>
  <c r="CA88" i="3"/>
  <c r="BZ88" i="3"/>
  <c r="BY88" i="3"/>
  <c r="BX88" i="3"/>
  <c r="BW88" i="3"/>
  <c r="BV88" i="3"/>
  <c r="BU88" i="3"/>
  <c r="BT88" i="3"/>
  <c r="BS88" i="3"/>
  <c r="BR88" i="3"/>
  <c r="BQ88" i="3"/>
  <c r="BP88" i="3"/>
  <c r="BO88" i="3"/>
  <c r="BN88" i="3"/>
  <c r="BM88" i="3"/>
  <c r="BL88" i="3"/>
  <c r="BK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R88" i="3"/>
  <c r="AQ88" i="3"/>
  <c r="AP88" i="3"/>
  <c r="AO88" i="3"/>
  <c r="AN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N88" i="3"/>
  <c r="L88" i="3"/>
  <c r="DI87" i="3"/>
  <c r="DH87" i="3"/>
  <c r="DG87" i="3"/>
  <c r="DF87" i="3"/>
  <c r="DE87" i="3"/>
  <c r="DD87" i="3"/>
  <c r="DC87" i="3"/>
  <c r="DB87" i="3"/>
  <c r="DA87" i="3"/>
  <c r="CZ87" i="3"/>
  <c r="CY87" i="3"/>
  <c r="CX87" i="3"/>
  <c r="CW87" i="3"/>
  <c r="CV87" i="3"/>
  <c r="CU87" i="3"/>
  <c r="CT87" i="3"/>
  <c r="CS87" i="3"/>
  <c r="CQ87" i="3"/>
  <c r="CP87" i="3"/>
  <c r="CO87" i="3"/>
  <c r="CN87" i="3"/>
  <c r="CM87" i="3"/>
  <c r="CL87" i="3"/>
  <c r="CK87" i="3"/>
  <c r="CJ87" i="3"/>
  <c r="CI87" i="3"/>
  <c r="CH87" i="3"/>
  <c r="CG87" i="3"/>
  <c r="CF87" i="3"/>
  <c r="CE87" i="3"/>
  <c r="CD87" i="3"/>
  <c r="CC87" i="3"/>
  <c r="CB87" i="3"/>
  <c r="CA87" i="3"/>
  <c r="BZ87" i="3"/>
  <c r="BY87" i="3"/>
  <c r="BX87" i="3"/>
  <c r="BW87" i="3"/>
  <c r="BV87" i="3"/>
  <c r="BU87" i="3"/>
  <c r="BT87" i="3"/>
  <c r="BS87" i="3"/>
  <c r="BR87" i="3"/>
  <c r="BQ87" i="3"/>
  <c r="BP87" i="3"/>
  <c r="BO87" i="3"/>
  <c r="BN87" i="3"/>
  <c r="BM87" i="3"/>
  <c r="BL87" i="3"/>
  <c r="BK87" i="3"/>
  <c r="BJ87" i="3"/>
  <c r="BI87" i="3"/>
  <c r="BH87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R87" i="3"/>
  <c r="AQ87" i="3"/>
  <c r="AP87" i="3"/>
  <c r="AO87" i="3"/>
  <c r="AN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N87" i="3"/>
  <c r="M87" i="3"/>
  <c r="L87" i="3"/>
  <c r="DI86" i="3"/>
  <c r="DH86" i="3"/>
  <c r="DG86" i="3"/>
  <c r="DF86" i="3"/>
  <c r="DE86" i="3"/>
  <c r="DD86" i="3"/>
  <c r="DC86" i="3"/>
  <c r="DB86" i="3"/>
  <c r="DA86" i="3"/>
  <c r="CZ86" i="3"/>
  <c r="CY86" i="3"/>
  <c r="CX86" i="3"/>
  <c r="CW86" i="3"/>
  <c r="CV86" i="3"/>
  <c r="CU86" i="3"/>
  <c r="CT86" i="3"/>
  <c r="CS86" i="3"/>
  <c r="CQ86" i="3"/>
  <c r="CP86" i="3"/>
  <c r="CO86" i="3"/>
  <c r="CN86" i="3"/>
  <c r="CM86" i="3"/>
  <c r="CL86" i="3"/>
  <c r="CK86" i="3"/>
  <c r="CJ86" i="3"/>
  <c r="CI86" i="3"/>
  <c r="CH86" i="3"/>
  <c r="CG86" i="3"/>
  <c r="CF86" i="3"/>
  <c r="CE86" i="3"/>
  <c r="CD86" i="3"/>
  <c r="CC86" i="3"/>
  <c r="CB86" i="3"/>
  <c r="CA86" i="3"/>
  <c r="BZ86" i="3"/>
  <c r="BY86" i="3"/>
  <c r="BX86" i="3"/>
  <c r="BW86" i="3"/>
  <c r="BV86" i="3"/>
  <c r="BU86" i="3"/>
  <c r="BT86" i="3"/>
  <c r="BS86" i="3"/>
  <c r="BR86" i="3"/>
  <c r="BQ86" i="3"/>
  <c r="BP86" i="3"/>
  <c r="BO86" i="3"/>
  <c r="BN86" i="3"/>
  <c r="BM86" i="3"/>
  <c r="BL86" i="3"/>
  <c r="BK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R86" i="3"/>
  <c r="AQ86" i="3"/>
  <c r="AP86" i="3"/>
  <c r="AO86" i="3"/>
  <c r="AN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N86" i="3"/>
  <c r="L86" i="3"/>
  <c r="DI85" i="3"/>
  <c r="DH85" i="3"/>
  <c r="DG85" i="3"/>
  <c r="DF85" i="3"/>
  <c r="DE85" i="3"/>
  <c r="DD85" i="3"/>
  <c r="DC85" i="3"/>
  <c r="DB85" i="3"/>
  <c r="DA85" i="3"/>
  <c r="CZ85" i="3"/>
  <c r="CY85" i="3"/>
  <c r="CX85" i="3"/>
  <c r="CW85" i="3"/>
  <c r="CV85" i="3"/>
  <c r="CU85" i="3"/>
  <c r="CT85" i="3"/>
  <c r="CS85" i="3"/>
  <c r="CQ85" i="3"/>
  <c r="CP85" i="3"/>
  <c r="CO85" i="3"/>
  <c r="CN85" i="3"/>
  <c r="CM85" i="3"/>
  <c r="CL85" i="3"/>
  <c r="CK85" i="3"/>
  <c r="CJ85" i="3"/>
  <c r="CI85" i="3"/>
  <c r="CH85" i="3"/>
  <c r="CG85" i="3"/>
  <c r="CF85" i="3"/>
  <c r="CE85" i="3"/>
  <c r="CD85" i="3"/>
  <c r="CC85" i="3"/>
  <c r="CB85" i="3"/>
  <c r="CA85" i="3"/>
  <c r="BZ85" i="3"/>
  <c r="BY85" i="3"/>
  <c r="BX85" i="3"/>
  <c r="BW85" i="3"/>
  <c r="BV85" i="3"/>
  <c r="BU85" i="3"/>
  <c r="BT85" i="3"/>
  <c r="BS85" i="3"/>
  <c r="BR85" i="3"/>
  <c r="BQ85" i="3"/>
  <c r="BP85" i="3"/>
  <c r="BO85" i="3"/>
  <c r="BN85" i="3"/>
  <c r="BM85" i="3"/>
  <c r="BL85" i="3"/>
  <c r="BK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R85" i="3"/>
  <c r="AQ85" i="3"/>
  <c r="AP85" i="3"/>
  <c r="AO85" i="3"/>
  <c r="AN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L85" i="3"/>
  <c r="DI84" i="3"/>
  <c r="DH84" i="3"/>
  <c r="DG84" i="3"/>
  <c r="DF84" i="3"/>
  <c r="DE84" i="3"/>
  <c r="DD84" i="3"/>
  <c r="DC84" i="3"/>
  <c r="DB84" i="3"/>
  <c r="DA84" i="3"/>
  <c r="CZ84" i="3"/>
  <c r="CY84" i="3"/>
  <c r="CX84" i="3"/>
  <c r="CW84" i="3"/>
  <c r="CV84" i="3"/>
  <c r="CU84" i="3"/>
  <c r="CT84" i="3"/>
  <c r="CS84" i="3"/>
  <c r="CQ84" i="3"/>
  <c r="CP84" i="3"/>
  <c r="CO84" i="3"/>
  <c r="CN84" i="3"/>
  <c r="CM84" i="3"/>
  <c r="CL84" i="3"/>
  <c r="CK84" i="3"/>
  <c r="CJ84" i="3"/>
  <c r="CI84" i="3"/>
  <c r="CH84" i="3"/>
  <c r="CG84" i="3"/>
  <c r="CF84" i="3"/>
  <c r="CE84" i="3"/>
  <c r="CD84" i="3"/>
  <c r="CC84" i="3"/>
  <c r="CB84" i="3"/>
  <c r="CA84" i="3"/>
  <c r="BZ84" i="3"/>
  <c r="BY84" i="3"/>
  <c r="BX84" i="3"/>
  <c r="BW84" i="3"/>
  <c r="BV84" i="3"/>
  <c r="BU84" i="3"/>
  <c r="BT84" i="3"/>
  <c r="BS84" i="3"/>
  <c r="BR84" i="3"/>
  <c r="BQ84" i="3"/>
  <c r="BP84" i="3"/>
  <c r="BO84" i="3"/>
  <c r="BN84" i="3"/>
  <c r="BM84" i="3"/>
  <c r="BL84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R84" i="3"/>
  <c r="AQ84" i="3"/>
  <c r="AP84" i="3"/>
  <c r="AO84" i="3"/>
  <c r="AN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DI83" i="3"/>
  <c r="DH83" i="3"/>
  <c r="DG83" i="3"/>
  <c r="DF83" i="3"/>
  <c r="DE83" i="3"/>
  <c r="DD83" i="3"/>
  <c r="DC83" i="3"/>
  <c r="DB83" i="3"/>
  <c r="DA83" i="3"/>
  <c r="CZ83" i="3"/>
  <c r="CY83" i="3"/>
  <c r="CX83" i="3"/>
  <c r="CW83" i="3"/>
  <c r="CV83" i="3"/>
  <c r="CU83" i="3"/>
  <c r="CT83" i="3"/>
  <c r="CS83" i="3"/>
  <c r="CQ83" i="3"/>
  <c r="CP83" i="3"/>
  <c r="CO83" i="3"/>
  <c r="CN83" i="3"/>
  <c r="CM83" i="3"/>
  <c r="CL83" i="3"/>
  <c r="CK83" i="3"/>
  <c r="CJ83" i="3"/>
  <c r="CI83" i="3"/>
  <c r="CH83" i="3"/>
  <c r="CG83" i="3"/>
  <c r="CF83" i="3"/>
  <c r="CE83" i="3"/>
  <c r="CD83" i="3"/>
  <c r="CC83" i="3"/>
  <c r="CB83" i="3"/>
  <c r="CA83" i="3"/>
  <c r="BZ83" i="3"/>
  <c r="BY83" i="3"/>
  <c r="BX83" i="3"/>
  <c r="BW83" i="3"/>
  <c r="BV83" i="3"/>
  <c r="BU83" i="3"/>
  <c r="BT83" i="3"/>
  <c r="BS83" i="3"/>
  <c r="BR83" i="3"/>
  <c r="BQ83" i="3"/>
  <c r="BP83" i="3"/>
  <c r="BO83" i="3"/>
  <c r="BN83" i="3"/>
  <c r="BM83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R83" i="3"/>
  <c r="AQ83" i="3"/>
  <c r="AP83" i="3"/>
  <c r="AO83" i="3"/>
  <c r="AN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N83" i="3"/>
  <c r="DI82" i="3"/>
  <c r="DH82" i="3"/>
  <c r="DG82" i="3"/>
  <c r="DF82" i="3"/>
  <c r="DE82" i="3"/>
  <c r="DD82" i="3"/>
  <c r="DC82" i="3"/>
  <c r="DB82" i="3"/>
  <c r="DA82" i="3"/>
  <c r="CZ82" i="3"/>
  <c r="CY82" i="3"/>
  <c r="CX82" i="3"/>
  <c r="CW82" i="3"/>
  <c r="CV82" i="3"/>
  <c r="CU82" i="3"/>
  <c r="CT82" i="3"/>
  <c r="CS82" i="3"/>
  <c r="CQ82" i="3"/>
  <c r="CP82" i="3"/>
  <c r="CO82" i="3"/>
  <c r="CN82" i="3"/>
  <c r="CM82" i="3"/>
  <c r="CL82" i="3"/>
  <c r="CK82" i="3"/>
  <c r="CJ82" i="3"/>
  <c r="CI82" i="3"/>
  <c r="CH82" i="3"/>
  <c r="CG82" i="3"/>
  <c r="CF82" i="3"/>
  <c r="CE82" i="3"/>
  <c r="CD82" i="3"/>
  <c r="CC82" i="3"/>
  <c r="CB82" i="3"/>
  <c r="CA82" i="3"/>
  <c r="BZ82" i="3"/>
  <c r="BY82" i="3"/>
  <c r="BX82" i="3"/>
  <c r="BW82" i="3"/>
  <c r="BV82" i="3"/>
  <c r="BU82" i="3"/>
  <c r="BT82" i="3"/>
  <c r="BS82" i="3"/>
  <c r="BR82" i="3"/>
  <c r="BQ82" i="3"/>
  <c r="BP82" i="3"/>
  <c r="BO82" i="3"/>
  <c r="BN82" i="3"/>
  <c r="BM82" i="3"/>
  <c r="BL82" i="3"/>
  <c r="BK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R82" i="3"/>
  <c r="AQ82" i="3"/>
  <c r="AP82" i="3"/>
  <c r="AO82" i="3"/>
  <c r="AN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L82" i="3"/>
  <c r="DI81" i="3"/>
  <c r="DH81" i="3"/>
  <c r="DG81" i="3"/>
  <c r="DF81" i="3"/>
  <c r="DE81" i="3"/>
  <c r="DD81" i="3"/>
  <c r="DC81" i="3"/>
  <c r="DB81" i="3"/>
  <c r="DA81" i="3"/>
  <c r="CZ81" i="3"/>
  <c r="CY81" i="3"/>
  <c r="CX81" i="3"/>
  <c r="CW81" i="3"/>
  <c r="CV81" i="3"/>
  <c r="CU81" i="3"/>
  <c r="CT81" i="3"/>
  <c r="CS81" i="3"/>
  <c r="CQ81" i="3"/>
  <c r="CP81" i="3"/>
  <c r="CO81" i="3"/>
  <c r="CN81" i="3"/>
  <c r="CM81" i="3"/>
  <c r="CL81" i="3"/>
  <c r="CK81" i="3"/>
  <c r="CJ81" i="3"/>
  <c r="CI81" i="3"/>
  <c r="CH81" i="3"/>
  <c r="CG81" i="3"/>
  <c r="CF81" i="3"/>
  <c r="CE81" i="3"/>
  <c r="CD81" i="3"/>
  <c r="CC81" i="3"/>
  <c r="CB81" i="3"/>
  <c r="CA81" i="3"/>
  <c r="BZ81" i="3"/>
  <c r="BY81" i="3"/>
  <c r="BX81" i="3"/>
  <c r="BW81" i="3"/>
  <c r="BV81" i="3"/>
  <c r="BU81" i="3"/>
  <c r="BT81" i="3"/>
  <c r="BS81" i="3"/>
  <c r="BR81" i="3"/>
  <c r="BQ81" i="3"/>
  <c r="BP81" i="3"/>
  <c r="BO81" i="3"/>
  <c r="BN81" i="3"/>
  <c r="BM81" i="3"/>
  <c r="BL81" i="3"/>
  <c r="BK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R81" i="3"/>
  <c r="AQ81" i="3"/>
  <c r="AP81" i="3"/>
  <c r="AO81" i="3"/>
  <c r="AN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L81" i="3"/>
  <c r="DI80" i="3"/>
  <c r="DH80" i="3"/>
  <c r="DG80" i="3"/>
  <c r="DF80" i="3"/>
  <c r="DE80" i="3"/>
  <c r="DD80" i="3"/>
  <c r="DC80" i="3"/>
  <c r="DB80" i="3"/>
  <c r="DA80" i="3"/>
  <c r="CZ80" i="3"/>
  <c r="CY80" i="3"/>
  <c r="CX80" i="3"/>
  <c r="CW80" i="3"/>
  <c r="CV80" i="3"/>
  <c r="CU80" i="3"/>
  <c r="CT80" i="3"/>
  <c r="CS80" i="3"/>
  <c r="CQ80" i="3"/>
  <c r="CP80" i="3"/>
  <c r="CO80" i="3"/>
  <c r="CN80" i="3"/>
  <c r="CM80" i="3"/>
  <c r="CL80" i="3"/>
  <c r="CK80" i="3"/>
  <c r="CJ80" i="3"/>
  <c r="CI80" i="3"/>
  <c r="CH80" i="3"/>
  <c r="CG80" i="3"/>
  <c r="CF80" i="3"/>
  <c r="CE80" i="3"/>
  <c r="CD80" i="3"/>
  <c r="CC80" i="3"/>
  <c r="CB80" i="3"/>
  <c r="CA80" i="3"/>
  <c r="BZ80" i="3"/>
  <c r="BY80" i="3"/>
  <c r="BX80" i="3"/>
  <c r="BW80" i="3"/>
  <c r="BV80" i="3"/>
  <c r="BU80" i="3"/>
  <c r="BT80" i="3"/>
  <c r="BS80" i="3"/>
  <c r="BR80" i="3"/>
  <c r="BQ80" i="3"/>
  <c r="BP80" i="3"/>
  <c r="BO80" i="3"/>
  <c r="BN80" i="3"/>
  <c r="BM80" i="3"/>
  <c r="BL80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R80" i="3"/>
  <c r="AQ80" i="3"/>
  <c r="AP80" i="3"/>
  <c r="AO80" i="3"/>
  <c r="AN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L80" i="3"/>
  <c r="DI79" i="3"/>
  <c r="DH79" i="3"/>
  <c r="DG79" i="3"/>
  <c r="DF79" i="3"/>
  <c r="DE79" i="3"/>
  <c r="DD79" i="3"/>
  <c r="DC79" i="3"/>
  <c r="DB79" i="3"/>
  <c r="DA79" i="3"/>
  <c r="CZ79" i="3"/>
  <c r="CY79" i="3"/>
  <c r="CX79" i="3"/>
  <c r="CW79" i="3"/>
  <c r="CV79" i="3"/>
  <c r="CU79" i="3"/>
  <c r="CT79" i="3"/>
  <c r="CS79" i="3"/>
  <c r="CQ79" i="3"/>
  <c r="CP79" i="3"/>
  <c r="CO79" i="3"/>
  <c r="CN79" i="3"/>
  <c r="CM79" i="3"/>
  <c r="CL79" i="3"/>
  <c r="CK79" i="3"/>
  <c r="CJ79" i="3"/>
  <c r="CI79" i="3"/>
  <c r="CH79" i="3"/>
  <c r="CG79" i="3"/>
  <c r="CF79" i="3"/>
  <c r="CE79" i="3"/>
  <c r="CD79" i="3"/>
  <c r="CC79" i="3"/>
  <c r="CB79" i="3"/>
  <c r="CA79" i="3"/>
  <c r="BZ79" i="3"/>
  <c r="BY79" i="3"/>
  <c r="BX79" i="3"/>
  <c r="BW79" i="3"/>
  <c r="BV79" i="3"/>
  <c r="BU79" i="3"/>
  <c r="BT79" i="3"/>
  <c r="BS79" i="3"/>
  <c r="BR79" i="3"/>
  <c r="BQ79" i="3"/>
  <c r="BP79" i="3"/>
  <c r="BO79" i="3"/>
  <c r="BN79" i="3"/>
  <c r="BM79" i="3"/>
  <c r="BL79" i="3"/>
  <c r="BK79" i="3"/>
  <c r="BJ79" i="3"/>
  <c r="BI79" i="3"/>
  <c r="BH79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R79" i="3"/>
  <c r="AQ79" i="3"/>
  <c r="AP79" i="3"/>
  <c r="AO79" i="3"/>
  <c r="AN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L79" i="3"/>
  <c r="DI78" i="3"/>
  <c r="DH78" i="3"/>
  <c r="DG78" i="3"/>
  <c r="DF78" i="3"/>
  <c r="DE78" i="3"/>
  <c r="DD78" i="3"/>
  <c r="DC78" i="3"/>
  <c r="DB78" i="3"/>
  <c r="DA78" i="3"/>
  <c r="CZ78" i="3"/>
  <c r="CY78" i="3"/>
  <c r="CX78" i="3"/>
  <c r="CW78" i="3"/>
  <c r="CV78" i="3"/>
  <c r="CU78" i="3"/>
  <c r="CT78" i="3"/>
  <c r="CS78" i="3"/>
  <c r="CQ78" i="3"/>
  <c r="CP78" i="3"/>
  <c r="CO78" i="3"/>
  <c r="CN78" i="3"/>
  <c r="CM78" i="3"/>
  <c r="CL78" i="3"/>
  <c r="CK78" i="3"/>
  <c r="CJ78" i="3"/>
  <c r="CI78" i="3"/>
  <c r="CH78" i="3"/>
  <c r="CG78" i="3"/>
  <c r="CF78" i="3"/>
  <c r="CE78" i="3"/>
  <c r="CD78" i="3"/>
  <c r="CC78" i="3"/>
  <c r="CB78" i="3"/>
  <c r="CA78" i="3"/>
  <c r="BZ78" i="3"/>
  <c r="BY78" i="3"/>
  <c r="BX78" i="3"/>
  <c r="BW78" i="3"/>
  <c r="BV78" i="3"/>
  <c r="BU78" i="3"/>
  <c r="BT78" i="3"/>
  <c r="BS78" i="3"/>
  <c r="BR78" i="3"/>
  <c r="BQ78" i="3"/>
  <c r="BP78" i="3"/>
  <c r="BO78" i="3"/>
  <c r="BN78" i="3"/>
  <c r="BM78" i="3"/>
  <c r="BL78" i="3"/>
  <c r="BK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R78" i="3"/>
  <c r="AQ78" i="3"/>
  <c r="AP78" i="3"/>
  <c r="AO78" i="3"/>
  <c r="AN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L78" i="3"/>
  <c r="DI77" i="3"/>
  <c r="DH77" i="3"/>
  <c r="DG77" i="3"/>
  <c r="DF77" i="3"/>
  <c r="DE77" i="3"/>
  <c r="DD77" i="3"/>
  <c r="DC77" i="3"/>
  <c r="DB77" i="3"/>
  <c r="DA77" i="3"/>
  <c r="CZ77" i="3"/>
  <c r="CY77" i="3"/>
  <c r="CX77" i="3"/>
  <c r="CW77" i="3"/>
  <c r="CV77" i="3"/>
  <c r="CU77" i="3"/>
  <c r="CT77" i="3"/>
  <c r="CS77" i="3"/>
  <c r="CQ77" i="3"/>
  <c r="CP77" i="3"/>
  <c r="CO77" i="3"/>
  <c r="CN77" i="3"/>
  <c r="CM77" i="3"/>
  <c r="CL77" i="3"/>
  <c r="CK77" i="3"/>
  <c r="CJ77" i="3"/>
  <c r="CI77" i="3"/>
  <c r="CH77" i="3"/>
  <c r="CG77" i="3"/>
  <c r="CF77" i="3"/>
  <c r="CE77" i="3"/>
  <c r="CD77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R77" i="3"/>
  <c r="AQ77" i="3"/>
  <c r="AP77" i="3"/>
  <c r="AO77" i="3"/>
  <c r="AN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L77" i="3"/>
  <c r="DI76" i="3"/>
  <c r="DH76" i="3"/>
  <c r="DG76" i="3"/>
  <c r="DF76" i="3"/>
  <c r="DE76" i="3"/>
  <c r="DD76" i="3"/>
  <c r="DC76" i="3"/>
  <c r="DB76" i="3"/>
  <c r="DA76" i="3"/>
  <c r="CZ76" i="3"/>
  <c r="CY76" i="3"/>
  <c r="CX76" i="3"/>
  <c r="CW76" i="3"/>
  <c r="CV76" i="3"/>
  <c r="CU76" i="3"/>
  <c r="CT76" i="3"/>
  <c r="CS76" i="3"/>
  <c r="CQ76" i="3"/>
  <c r="CP76" i="3"/>
  <c r="CO76" i="3"/>
  <c r="CN76" i="3"/>
  <c r="CM76" i="3"/>
  <c r="CL76" i="3"/>
  <c r="CK76" i="3"/>
  <c r="CJ76" i="3"/>
  <c r="CI76" i="3"/>
  <c r="CH76" i="3"/>
  <c r="CG76" i="3"/>
  <c r="CF76" i="3"/>
  <c r="CE76" i="3"/>
  <c r="CD76" i="3"/>
  <c r="CC76" i="3"/>
  <c r="CB76" i="3"/>
  <c r="CA76" i="3"/>
  <c r="BZ76" i="3"/>
  <c r="BY76" i="3"/>
  <c r="BX76" i="3"/>
  <c r="BW76" i="3"/>
  <c r="BV76" i="3"/>
  <c r="BU76" i="3"/>
  <c r="BT76" i="3"/>
  <c r="BS76" i="3"/>
  <c r="BR76" i="3"/>
  <c r="BQ76" i="3"/>
  <c r="BP76" i="3"/>
  <c r="BO76" i="3"/>
  <c r="BN76" i="3"/>
  <c r="BM76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R76" i="3"/>
  <c r="AQ76" i="3"/>
  <c r="AP76" i="3"/>
  <c r="AO76" i="3"/>
  <c r="AN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L76" i="3"/>
  <c r="DI75" i="3"/>
  <c r="DH75" i="3"/>
  <c r="DG75" i="3"/>
  <c r="DF75" i="3"/>
  <c r="DE75" i="3"/>
  <c r="DD75" i="3"/>
  <c r="DC75" i="3"/>
  <c r="DB75" i="3"/>
  <c r="DA75" i="3"/>
  <c r="CZ75" i="3"/>
  <c r="CY75" i="3"/>
  <c r="CX75" i="3"/>
  <c r="CW75" i="3"/>
  <c r="CV75" i="3"/>
  <c r="CU75" i="3"/>
  <c r="CT75" i="3"/>
  <c r="CS75" i="3"/>
  <c r="CQ75" i="3"/>
  <c r="CP75" i="3"/>
  <c r="CO75" i="3"/>
  <c r="CN75" i="3"/>
  <c r="CM75" i="3"/>
  <c r="CL75" i="3"/>
  <c r="CK75" i="3"/>
  <c r="CJ75" i="3"/>
  <c r="CI75" i="3"/>
  <c r="CH75" i="3"/>
  <c r="CG75" i="3"/>
  <c r="CF75" i="3"/>
  <c r="CE75" i="3"/>
  <c r="CD75" i="3"/>
  <c r="CC75" i="3"/>
  <c r="CB75" i="3"/>
  <c r="CA75" i="3"/>
  <c r="BZ75" i="3"/>
  <c r="BY75" i="3"/>
  <c r="BX75" i="3"/>
  <c r="BW75" i="3"/>
  <c r="BV75" i="3"/>
  <c r="BU75" i="3"/>
  <c r="BT75" i="3"/>
  <c r="BS75" i="3"/>
  <c r="BR75" i="3"/>
  <c r="BQ75" i="3"/>
  <c r="BP75" i="3"/>
  <c r="BO75" i="3"/>
  <c r="BN75" i="3"/>
  <c r="BM75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R75" i="3"/>
  <c r="AQ75" i="3"/>
  <c r="AP75" i="3"/>
  <c r="AO75" i="3"/>
  <c r="AN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L75" i="3"/>
  <c r="DI74" i="3"/>
  <c r="DH74" i="3"/>
  <c r="DG74" i="3"/>
  <c r="DF74" i="3"/>
  <c r="DE74" i="3"/>
  <c r="DD74" i="3"/>
  <c r="DC74" i="3"/>
  <c r="DB74" i="3"/>
  <c r="DA74" i="3"/>
  <c r="CZ74" i="3"/>
  <c r="CY74" i="3"/>
  <c r="CX74" i="3"/>
  <c r="CW74" i="3"/>
  <c r="CV74" i="3"/>
  <c r="CU74" i="3"/>
  <c r="CT74" i="3"/>
  <c r="CS74" i="3"/>
  <c r="CQ74" i="3"/>
  <c r="CP74" i="3"/>
  <c r="CO74" i="3"/>
  <c r="CN74" i="3"/>
  <c r="CM74" i="3"/>
  <c r="CL74" i="3"/>
  <c r="CK74" i="3"/>
  <c r="CJ74" i="3"/>
  <c r="CI74" i="3"/>
  <c r="CH74" i="3"/>
  <c r="CG74" i="3"/>
  <c r="CF74" i="3"/>
  <c r="CE74" i="3"/>
  <c r="CD74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R74" i="3"/>
  <c r="AQ74" i="3"/>
  <c r="AP74" i="3"/>
  <c r="AO74" i="3"/>
  <c r="AN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DI73" i="3"/>
  <c r="DH73" i="3"/>
  <c r="DG73" i="3"/>
  <c r="DF73" i="3"/>
  <c r="DE73" i="3"/>
  <c r="DD73" i="3"/>
  <c r="DC73" i="3"/>
  <c r="DB73" i="3"/>
  <c r="DA73" i="3"/>
  <c r="CZ73" i="3"/>
  <c r="CY73" i="3"/>
  <c r="CX73" i="3"/>
  <c r="CW73" i="3"/>
  <c r="CV73" i="3"/>
  <c r="CU73" i="3"/>
  <c r="CT73" i="3"/>
  <c r="CS73" i="3"/>
  <c r="CQ73" i="3"/>
  <c r="CP73" i="3"/>
  <c r="CO73" i="3"/>
  <c r="CN73" i="3"/>
  <c r="CM73" i="3"/>
  <c r="CL73" i="3"/>
  <c r="CK73" i="3"/>
  <c r="CJ73" i="3"/>
  <c r="CI73" i="3"/>
  <c r="CH73" i="3"/>
  <c r="CG73" i="3"/>
  <c r="CF73" i="3"/>
  <c r="CE73" i="3"/>
  <c r="CD73" i="3"/>
  <c r="CC73" i="3"/>
  <c r="CB73" i="3"/>
  <c r="CA73" i="3"/>
  <c r="BZ73" i="3"/>
  <c r="BY73" i="3"/>
  <c r="BX73" i="3"/>
  <c r="BW73" i="3"/>
  <c r="BV73" i="3"/>
  <c r="BU73" i="3"/>
  <c r="BT73" i="3"/>
  <c r="BS73" i="3"/>
  <c r="BR73" i="3"/>
  <c r="BQ73" i="3"/>
  <c r="BP73" i="3"/>
  <c r="BO73" i="3"/>
  <c r="BN73" i="3"/>
  <c r="BM73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R73" i="3"/>
  <c r="AQ73" i="3"/>
  <c r="AP73" i="3"/>
  <c r="AO73" i="3"/>
  <c r="AN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L73" i="3"/>
  <c r="DI72" i="3"/>
  <c r="DH72" i="3"/>
  <c r="DG72" i="3"/>
  <c r="DF72" i="3"/>
  <c r="DE72" i="3"/>
  <c r="DD72" i="3"/>
  <c r="DC72" i="3"/>
  <c r="DB72" i="3"/>
  <c r="DA72" i="3"/>
  <c r="CZ72" i="3"/>
  <c r="CY72" i="3"/>
  <c r="CX72" i="3"/>
  <c r="CW72" i="3"/>
  <c r="CV72" i="3"/>
  <c r="CU72" i="3"/>
  <c r="CT72" i="3"/>
  <c r="CS72" i="3"/>
  <c r="CQ72" i="3"/>
  <c r="CP72" i="3"/>
  <c r="CO72" i="3"/>
  <c r="CN72" i="3"/>
  <c r="CM72" i="3"/>
  <c r="CL72" i="3"/>
  <c r="CK72" i="3"/>
  <c r="CJ72" i="3"/>
  <c r="CI72" i="3"/>
  <c r="CH72" i="3"/>
  <c r="CG72" i="3"/>
  <c r="CF72" i="3"/>
  <c r="CE72" i="3"/>
  <c r="CD72" i="3"/>
  <c r="CC72" i="3"/>
  <c r="CB72" i="3"/>
  <c r="CA72" i="3"/>
  <c r="BZ72" i="3"/>
  <c r="BY72" i="3"/>
  <c r="BX72" i="3"/>
  <c r="BW72" i="3"/>
  <c r="BV72" i="3"/>
  <c r="BU72" i="3"/>
  <c r="BT72" i="3"/>
  <c r="BS72" i="3"/>
  <c r="BR72" i="3"/>
  <c r="BQ72" i="3"/>
  <c r="BP72" i="3"/>
  <c r="BO72" i="3"/>
  <c r="BN72" i="3"/>
  <c r="BM72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R72" i="3"/>
  <c r="AQ72" i="3"/>
  <c r="AP72" i="3"/>
  <c r="AO72" i="3"/>
  <c r="AN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L72" i="3"/>
  <c r="DI71" i="3"/>
  <c r="DH71" i="3"/>
  <c r="DG71" i="3"/>
  <c r="DF71" i="3"/>
  <c r="DE71" i="3"/>
  <c r="DD71" i="3"/>
  <c r="DC71" i="3"/>
  <c r="DB71" i="3"/>
  <c r="DA71" i="3"/>
  <c r="CZ71" i="3"/>
  <c r="CY71" i="3"/>
  <c r="CX71" i="3"/>
  <c r="CW71" i="3"/>
  <c r="CV71" i="3"/>
  <c r="CU71" i="3"/>
  <c r="CT71" i="3"/>
  <c r="CS71" i="3"/>
  <c r="CQ71" i="3"/>
  <c r="CP71" i="3"/>
  <c r="CO71" i="3"/>
  <c r="CN71" i="3"/>
  <c r="CM71" i="3"/>
  <c r="CL71" i="3"/>
  <c r="CK71" i="3"/>
  <c r="CJ71" i="3"/>
  <c r="CI71" i="3"/>
  <c r="CH71" i="3"/>
  <c r="CG71" i="3"/>
  <c r="CF71" i="3"/>
  <c r="CE71" i="3"/>
  <c r="CD71" i="3"/>
  <c r="CC71" i="3"/>
  <c r="CB71" i="3"/>
  <c r="CA71" i="3"/>
  <c r="BZ71" i="3"/>
  <c r="BY71" i="3"/>
  <c r="BX71" i="3"/>
  <c r="BW71" i="3"/>
  <c r="BV71" i="3"/>
  <c r="BU71" i="3"/>
  <c r="BT71" i="3"/>
  <c r="BS71" i="3"/>
  <c r="BR71" i="3"/>
  <c r="BQ71" i="3"/>
  <c r="BP71" i="3"/>
  <c r="BO71" i="3"/>
  <c r="BN71" i="3"/>
  <c r="BM71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R71" i="3"/>
  <c r="AQ71" i="3"/>
  <c r="AP71" i="3"/>
  <c r="AO71" i="3"/>
  <c r="AN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L71" i="3"/>
  <c r="DI70" i="3"/>
  <c r="DH70" i="3"/>
  <c r="DG70" i="3"/>
  <c r="DF70" i="3"/>
  <c r="DE70" i="3"/>
  <c r="DD70" i="3"/>
  <c r="DC70" i="3"/>
  <c r="DB70" i="3"/>
  <c r="DA70" i="3"/>
  <c r="CZ70" i="3"/>
  <c r="CY70" i="3"/>
  <c r="CX70" i="3"/>
  <c r="CW70" i="3"/>
  <c r="CV70" i="3"/>
  <c r="CU70" i="3"/>
  <c r="CT70" i="3"/>
  <c r="CS70" i="3"/>
  <c r="CQ70" i="3"/>
  <c r="CP70" i="3"/>
  <c r="CO70" i="3"/>
  <c r="CN70" i="3"/>
  <c r="CM70" i="3"/>
  <c r="CL70" i="3"/>
  <c r="CK70" i="3"/>
  <c r="CJ70" i="3"/>
  <c r="CI70" i="3"/>
  <c r="CH70" i="3"/>
  <c r="CG70" i="3"/>
  <c r="CF70" i="3"/>
  <c r="CE70" i="3"/>
  <c r="CD70" i="3"/>
  <c r="CC70" i="3"/>
  <c r="CB70" i="3"/>
  <c r="CA70" i="3"/>
  <c r="BZ70" i="3"/>
  <c r="BY70" i="3"/>
  <c r="BX70" i="3"/>
  <c r="BW70" i="3"/>
  <c r="BV70" i="3"/>
  <c r="BU70" i="3"/>
  <c r="BT70" i="3"/>
  <c r="BS70" i="3"/>
  <c r="BR70" i="3"/>
  <c r="BQ70" i="3"/>
  <c r="BP70" i="3"/>
  <c r="BO70" i="3"/>
  <c r="BN70" i="3"/>
  <c r="BM70" i="3"/>
  <c r="BL70" i="3"/>
  <c r="BK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R70" i="3"/>
  <c r="AQ70" i="3"/>
  <c r="AP70" i="3"/>
  <c r="AO70" i="3"/>
  <c r="AN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L70" i="3"/>
  <c r="DI69" i="3"/>
  <c r="DH69" i="3"/>
  <c r="DG69" i="3"/>
  <c r="DF69" i="3"/>
  <c r="DE69" i="3"/>
  <c r="DD69" i="3"/>
  <c r="DC69" i="3"/>
  <c r="DB69" i="3"/>
  <c r="DA69" i="3"/>
  <c r="CZ69" i="3"/>
  <c r="CY69" i="3"/>
  <c r="CX69" i="3"/>
  <c r="CW69" i="3"/>
  <c r="CV69" i="3"/>
  <c r="CU69" i="3"/>
  <c r="CT69" i="3"/>
  <c r="CS69" i="3"/>
  <c r="CQ69" i="3"/>
  <c r="CP69" i="3"/>
  <c r="CO69" i="3"/>
  <c r="CN69" i="3"/>
  <c r="CM69" i="3"/>
  <c r="CL69" i="3"/>
  <c r="CK69" i="3"/>
  <c r="CJ69" i="3"/>
  <c r="CI69" i="3"/>
  <c r="CH69" i="3"/>
  <c r="CG69" i="3"/>
  <c r="CF69" i="3"/>
  <c r="CE69" i="3"/>
  <c r="CD69" i="3"/>
  <c r="CC69" i="3"/>
  <c r="CB69" i="3"/>
  <c r="CA69" i="3"/>
  <c r="BZ69" i="3"/>
  <c r="BY69" i="3"/>
  <c r="BX69" i="3"/>
  <c r="BW69" i="3"/>
  <c r="BV69" i="3"/>
  <c r="BU69" i="3"/>
  <c r="BT69" i="3"/>
  <c r="BS69" i="3"/>
  <c r="BR69" i="3"/>
  <c r="BQ69" i="3"/>
  <c r="BP69" i="3"/>
  <c r="BO69" i="3"/>
  <c r="BN69" i="3"/>
  <c r="BM69" i="3"/>
  <c r="BL69" i="3"/>
  <c r="BK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R69" i="3"/>
  <c r="AQ69" i="3"/>
  <c r="AP69" i="3"/>
  <c r="AO69" i="3"/>
  <c r="AN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L69" i="3"/>
  <c r="DI68" i="3"/>
  <c r="DH68" i="3"/>
  <c r="DG68" i="3"/>
  <c r="DF68" i="3"/>
  <c r="DE68" i="3"/>
  <c r="DD68" i="3"/>
  <c r="DC68" i="3"/>
  <c r="DB68" i="3"/>
  <c r="DA68" i="3"/>
  <c r="CZ68" i="3"/>
  <c r="CY68" i="3"/>
  <c r="CX68" i="3"/>
  <c r="CW68" i="3"/>
  <c r="CV68" i="3"/>
  <c r="CU68" i="3"/>
  <c r="CT68" i="3"/>
  <c r="CS68" i="3"/>
  <c r="CQ68" i="3"/>
  <c r="CP68" i="3"/>
  <c r="CO68" i="3"/>
  <c r="CN68" i="3"/>
  <c r="CM68" i="3"/>
  <c r="CL68" i="3"/>
  <c r="CK68" i="3"/>
  <c r="CJ68" i="3"/>
  <c r="CI68" i="3"/>
  <c r="CH68" i="3"/>
  <c r="CG68" i="3"/>
  <c r="CF68" i="3"/>
  <c r="CE68" i="3"/>
  <c r="CD68" i="3"/>
  <c r="CC68" i="3"/>
  <c r="CB68" i="3"/>
  <c r="CA68" i="3"/>
  <c r="BZ68" i="3"/>
  <c r="BY68" i="3"/>
  <c r="BX68" i="3"/>
  <c r="BW68" i="3"/>
  <c r="BV68" i="3"/>
  <c r="BU68" i="3"/>
  <c r="BT68" i="3"/>
  <c r="BS68" i="3"/>
  <c r="BR68" i="3"/>
  <c r="BQ68" i="3"/>
  <c r="BP68" i="3"/>
  <c r="BO68" i="3"/>
  <c r="BN68" i="3"/>
  <c r="BM68" i="3"/>
  <c r="BL68" i="3"/>
  <c r="BK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R68" i="3"/>
  <c r="AQ68" i="3"/>
  <c r="AP68" i="3"/>
  <c r="AO68" i="3"/>
  <c r="AN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L68" i="3"/>
  <c r="DI67" i="3"/>
  <c r="DH67" i="3"/>
  <c r="DG67" i="3"/>
  <c r="DF67" i="3"/>
  <c r="DE67" i="3"/>
  <c r="DD67" i="3"/>
  <c r="DC67" i="3"/>
  <c r="DB67" i="3"/>
  <c r="DA67" i="3"/>
  <c r="CZ67" i="3"/>
  <c r="CY67" i="3"/>
  <c r="CX67" i="3"/>
  <c r="CW67" i="3"/>
  <c r="CV67" i="3"/>
  <c r="CU67" i="3"/>
  <c r="CT67" i="3"/>
  <c r="CS67" i="3"/>
  <c r="CQ67" i="3"/>
  <c r="CP67" i="3"/>
  <c r="CO67" i="3"/>
  <c r="CN67" i="3"/>
  <c r="CM67" i="3"/>
  <c r="CL67" i="3"/>
  <c r="CK67" i="3"/>
  <c r="CJ67" i="3"/>
  <c r="CI67" i="3"/>
  <c r="CH67" i="3"/>
  <c r="CG67" i="3"/>
  <c r="CF67" i="3"/>
  <c r="CE67" i="3"/>
  <c r="CD67" i="3"/>
  <c r="CC67" i="3"/>
  <c r="CB67" i="3"/>
  <c r="CA67" i="3"/>
  <c r="BZ67" i="3"/>
  <c r="BY67" i="3"/>
  <c r="BX67" i="3"/>
  <c r="BW67" i="3"/>
  <c r="BV67" i="3"/>
  <c r="BU67" i="3"/>
  <c r="BT67" i="3"/>
  <c r="BS67" i="3"/>
  <c r="BR67" i="3"/>
  <c r="BQ67" i="3"/>
  <c r="BP67" i="3"/>
  <c r="BO67" i="3"/>
  <c r="BN67" i="3"/>
  <c r="BM67" i="3"/>
  <c r="BL67" i="3"/>
  <c r="BK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R67" i="3"/>
  <c r="AQ67" i="3"/>
  <c r="AP67" i="3"/>
  <c r="AO67" i="3"/>
  <c r="AN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L67" i="3"/>
  <c r="DI66" i="3"/>
  <c r="DH66" i="3"/>
  <c r="DG66" i="3"/>
  <c r="DF66" i="3"/>
  <c r="DE66" i="3"/>
  <c r="DD66" i="3"/>
  <c r="DC66" i="3"/>
  <c r="DB66" i="3"/>
  <c r="DA66" i="3"/>
  <c r="CZ66" i="3"/>
  <c r="CY66" i="3"/>
  <c r="CX66" i="3"/>
  <c r="CW66" i="3"/>
  <c r="CV66" i="3"/>
  <c r="CU66" i="3"/>
  <c r="CT66" i="3"/>
  <c r="CS66" i="3"/>
  <c r="CQ66" i="3"/>
  <c r="CP66" i="3"/>
  <c r="CO66" i="3"/>
  <c r="CN66" i="3"/>
  <c r="CM66" i="3"/>
  <c r="CL66" i="3"/>
  <c r="CK66" i="3"/>
  <c r="CJ66" i="3"/>
  <c r="CI66" i="3"/>
  <c r="CH66" i="3"/>
  <c r="CG66" i="3"/>
  <c r="CF66" i="3"/>
  <c r="CE66" i="3"/>
  <c r="CD66" i="3"/>
  <c r="CC66" i="3"/>
  <c r="CB66" i="3"/>
  <c r="CA66" i="3"/>
  <c r="BZ66" i="3"/>
  <c r="BY66" i="3"/>
  <c r="BX66" i="3"/>
  <c r="BW66" i="3"/>
  <c r="BV66" i="3"/>
  <c r="BU66" i="3"/>
  <c r="BT66" i="3"/>
  <c r="BS66" i="3"/>
  <c r="BR66" i="3"/>
  <c r="BQ66" i="3"/>
  <c r="BP66" i="3"/>
  <c r="BO66" i="3"/>
  <c r="BN66" i="3"/>
  <c r="BM66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R66" i="3"/>
  <c r="AQ66" i="3"/>
  <c r="AP66" i="3"/>
  <c r="AO66" i="3"/>
  <c r="AN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L66" i="3"/>
  <c r="DI65" i="3"/>
  <c r="DH65" i="3"/>
  <c r="DG65" i="3"/>
  <c r="DF65" i="3"/>
  <c r="DE65" i="3"/>
  <c r="DD65" i="3"/>
  <c r="DC65" i="3"/>
  <c r="DB65" i="3"/>
  <c r="DA65" i="3"/>
  <c r="CZ65" i="3"/>
  <c r="CY65" i="3"/>
  <c r="CX65" i="3"/>
  <c r="CW65" i="3"/>
  <c r="CV65" i="3"/>
  <c r="CU65" i="3"/>
  <c r="CT65" i="3"/>
  <c r="CS65" i="3"/>
  <c r="CQ65" i="3"/>
  <c r="CP65" i="3"/>
  <c r="CO65" i="3"/>
  <c r="CN65" i="3"/>
  <c r="CM65" i="3"/>
  <c r="CL65" i="3"/>
  <c r="CK65" i="3"/>
  <c r="CJ65" i="3"/>
  <c r="CI65" i="3"/>
  <c r="CH65" i="3"/>
  <c r="CG65" i="3"/>
  <c r="CF65" i="3"/>
  <c r="CE65" i="3"/>
  <c r="CD65" i="3"/>
  <c r="CC65" i="3"/>
  <c r="CB65" i="3"/>
  <c r="CA65" i="3"/>
  <c r="BZ65" i="3"/>
  <c r="BY65" i="3"/>
  <c r="BX65" i="3"/>
  <c r="BW65" i="3"/>
  <c r="BV65" i="3"/>
  <c r="BU65" i="3"/>
  <c r="BT65" i="3"/>
  <c r="BS65" i="3"/>
  <c r="BR65" i="3"/>
  <c r="BQ65" i="3"/>
  <c r="BP65" i="3"/>
  <c r="BO65" i="3"/>
  <c r="BN65" i="3"/>
  <c r="BM65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R65" i="3"/>
  <c r="AQ65" i="3"/>
  <c r="AP65" i="3"/>
  <c r="AO65" i="3"/>
  <c r="AN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L65" i="3"/>
  <c r="DI64" i="3"/>
  <c r="DH64" i="3"/>
  <c r="DG64" i="3"/>
  <c r="DF64" i="3"/>
  <c r="DE64" i="3"/>
  <c r="DD64" i="3"/>
  <c r="DC64" i="3"/>
  <c r="DB64" i="3"/>
  <c r="DA64" i="3"/>
  <c r="CZ64" i="3"/>
  <c r="CY64" i="3"/>
  <c r="CX64" i="3"/>
  <c r="CW64" i="3"/>
  <c r="CV64" i="3"/>
  <c r="CU64" i="3"/>
  <c r="CT64" i="3"/>
  <c r="CS64" i="3"/>
  <c r="CQ64" i="3"/>
  <c r="CP64" i="3"/>
  <c r="CO64" i="3"/>
  <c r="CN64" i="3"/>
  <c r="CM64" i="3"/>
  <c r="CL64" i="3"/>
  <c r="CK64" i="3"/>
  <c r="CJ64" i="3"/>
  <c r="CI64" i="3"/>
  <c r="CH64" i="3"/>
  <c r="CG64" i="3"/>
  <c r="CF64" i="3"/>
  <c r="CE64" i="3"/>
  <c r="CD64" i="3"/>
  <c r="CC64" i="3"/>
  <c r="CB64" i="3"/>
  <c r="CA64" i="3"/>
  <c r="BZ64" i="3"/>
  <c r="BY64" i="3"/>
  <c r="BX64" i="3"/>
  <c r="BW64" i="3"/>
  <c r="BV64" i="3"/>
  <c r="BU64" i="3"/>
  <c r="BT64" i="3"/>
  <c r="BS64" i="3"/>
  <c r="BR64" i="3"/>
  <c r="BQ64" i="3"/>
  <c r="BP64" i="3"/>
  <c r="BO64" i="3"/>
  <c r="BN64" i="3"/>
  <c r="BM64" i="3"/>
  <c r="BL64" i="3"/>
  <c r="BK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R64" i="3"/>
  <c r="AQ64" i="3"/>
  <c r="AP64" i="3"/>
  <c r="AO64" i="3"/>
  <c r="AN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L64" i="3"/>
  <c r="DI63" i="3"/>
  <c r="DH63" i="3"/>
  <c r="DG63" i="3"/>
  <c r="DF63" i="3"/>
  <c r="DE63" i="3"/>
  <c r="DD63" i="3"/>
  <c r="DC63" i="3"/>
  <c r="DB63" i="3"/>
  <c r="DA63" i="3"/>
  <c r="CZ63" i="3"/>
  <c r="CY63" i="3"/>
  <c r="CX63" i="3"/>
  <c r="CW63" i="3"/>
  <c r="CV63" i="3"/>
  <c r="CU63" i="3"/>
  <c r="CT63" i="3"/>
  <c r="CS63" i="3"/>
  <c r="CQ63" i="3"/>
  <c r="CP63" i="3"/>
  <c r="CO63" i="3"/>
  <c r="CN63" i="3"/>
  <c r="CM63" i="3"/>
  <c r="CL63" i="3"/>
  <c r="CK63" i="3"/>
  <c r="CJ63" i="3"/>
  <c r="CI63" i="3"/>
  <c r="CH63" i="3"/>
  <c r="CG63" i="3"/>
  <c r="CF63" i="3"/>
  <c r="CE63" i="3"/>
  <c r="CD63" i="3"/>
  <c r="CC63" i="3"/>
  <c r="CB63" i="3"/>
  <c r="CA63" i="3"/>
  <c r="BZ63" i="3"/>
  <c r="BY63" i="3"/>
  <c r="BX63" i="3"/>
  <c r="BW63" i="3"/>
  <c r="BV63" i="3"/>
  <c r="BU63" i="3"/>
  <c r="BT63" i="3"/>
  <c r="BS63" i="3"/>
  <c r="BR63" i="3"/>
  <c r="BQ63" i="3"/>
  <c r="BP63" i="3"/>
  <c r="BO63" i="3"/>
  <c r="BN63" i="3"/>
  <c r="BM63" i="3"/>
  <c r="BL63" i="3"/>
  <c r="BK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R63" i="3"/>
  <c r="AQ63" i="3"/>
  <c r="AP63" i="3"/>
  <c r="AO63" i="3"/>
  <c r="AN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L63" i="3"/>
  <c r="DI62" i="3"/>
  <c r="DH62" i="3"/>
  <c r="DG62" i="3"/>
  <c r="DF62" i="3"/>
  <c r="DE62" i="3"/>
  <c r="DD62" i="3"/>
  <c r="DC62" i="3"/>
  <c r="DB62" i="3"/>
  <c r="DA62" i="3"/>
  <c r="CZ62" i="3"/>
  <c r="CY62" i="3"/>
  <c r="CX62" i="3"/>
  <c r="CW62" i="3"/>
  <c r="CV62" i="3"/>
  <c r="CU62" i="3"/>
  <c r="CT62" i="3"/>
  <c r="CS62" i="3"/>
  <c r="CQ62" i="3"/>
  <c r="CP62" i="3"/>
  <c r="CO62" i="3"/>
  <c r="CN62" i="3"/>
  <c r="CM62" i="3"/>
  <c r="CL62" i="3"/>
  <c r="CK62" i="3"/>
  <c r="CJ62" i="3"/>
  <c r="CI62" i="3"/>
  <c r="CH62" i="3"/>
  <c r="CG62" i="3"/>
  <c r="CF62" i="3"/>
  <c r="CE62" i="3"/>
  <c r="CD62" i="3"/>
  <c r="CC62" i="3"/>
  <c r="CB62" i="3"/>
  <c r="CA62" i="3"/>
  <c r="BZ62" i="3"/>
  <c r="BY62" i="3"/>
  <c r="BX62" i="3"/>
  <c r="BW62" i="3"/>
  <c r="BV62" i="3"/>
  <c r="BU62" i="3"/>
  <c r="BT62" i="3"/>
  <c r="BS62" i="3"/>
  <c r="BR62" i="3"/>
  <c r="BQ62" i="3"/>
  <c r="BP62" i="3"/>
  <c r="BO62" i="3"/>
  <c r="BN62" i="3"/>
  <c r="BM62" i="3"/>
  <c r="BL62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R62" i="3"/>
  <c r="AQ62" i="3"/>
  <c r="AP62" i="3"/>
  <c r="AO62" i="3"/>
  <c r="AN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L62" i="3"/>
  <c r="DI61" i="3"/>
  <c r="DH61" i="3"/>
  <c r="DG61" i="3"/>
  <c r="DF61" i="3"/>
  <c r="DE61" i="3"/>
  <c r="DD61" i="3"/>
  <c r="DC61" i="3"/>
  <c r="DB61" i="3"/>
  <c r="DA61" i="3"/>
  <c r="CZ61" i="3"/>
  <c r="CY61" i="3"/>
  <c r="CX61" i="3"/>
  <c r="CW61" i="3"/>
  <c r="CV61" i="3"/>
  <c r="CU61" i="3"/>
  <c r="CT61" i="3"/>
  <c r="CS61" i="3"/>
  <c r="CQ61" i="3"/>
  <c r="CP61" i="3"/>
  <c r="CO61" i="3"/>
  <c r="CN61" i="3"/>
  <c r="CM61" i="3"/>
  <c r="CL61" i="3"/>
  <c r="CK61" i="3"/>
  <c r="CJ61" i="3"/>
  <c r="CI61" i="3"/>
  <c r="CH61" i="3"/>
  <c r="CG61" i="3"/>
  <c r="CF61" i="3"/>
  <c r="CE61" i="3"/>
  <c r="CD61" i="3"/>
  <c r="CC61" i="3"/>
  <c r="CB61" i="3"/>
  <c r="CA61" i="3"/>
  <c r="BZ61" i="3"/>
  <c r="BY61" i="3"/>
  <c r="BX61" i="3"/>
  <c r="BW61" i="3"/>
  <c r="BV61" i="3"/>
  <c r="BU61" i="3"/>
  <c r="BT61" i="3"/>
  <c r="BS61" i="3"/>
  <c r="BR61" i="3"/>
  <c r="BQ61" i="3"/>
  <c r="BP61" i="3"/>
  <c r="BO61" i="3"/>
  <c r="BN61" i="3"/>
  <c r="BM61" i="3"/>
  <c r="BL61" i="3"/>
  <c r="BK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R61" i="3"/>
  <c r="AQ61" i="3"/>
  <c r="AP61" i="3"/>
  <c r="AO61" i="3"/>
  <c r="AN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L61" i="3"/>
  <c r="DI60" i="3"/>
  <c r="DH60" i="3"/>
  <c r="DG60" i="3"/>
  <c r="DF60" i="3"/>
  <c r="DE60" i="3"/>
  <c r="DD60" i="3"/>
  <c r="DC60" i="3"/>
  <c r="DB60" i="3"/>
  <c r="DA60" i="3"/>
  <c r="CZ60" i="3"/>
  <c r="CY60" i="3"/>
  <c r="CX60" i="3"/>
  <c r="CW60" i="3"/>
  <c r="CV60" i="3"/>
  <c r="CU60" i="3"/>
  <c r="CT60" i="3"/>
  <c r="CS60" i="3"/>
  <c r="CQ60" i="3"/>
  <c r="CP60" i="3"/>
  <c r="CO60" i="3"/>
  <c r="CN60" i="3"/>
  <c r="CM60" i="3"/>
  <c r="CL60" i="3"/>
  <c r="CK60" i="3"/>
  <c r="CJ60" i="3"/>
  <c r="CI60" i="3"/>
  <c r="CH60" i="3"/>
  <c r="CG60" i="3"/>
  <c r="CF60" i="3"/>
  <c r="CE60" i="3"/>
  <c r="CD60" i="3"/>
  <c r="CC60" i="3"/>
  <c r="CB60" i="3"/>
  <c r="CA60" i="3"/>
  <c r="BZ60" i="3"/>
  <c r="BY60" i="3"/>
  <c r="BX60" i="3"/>
  <c r="BW60" i="3"/>
  <c r="BV60" i="3"/>
  <c r="BU60" i="3"/>
  <c r="BT60" i="3"/>
  <c r="BS60" i="3"/>
  <c r="BR60" i="3"/>
  <c r="BQ60" i="3"/>
  <c r="BP60" i="3"/>
  <c r="BO60" i="3"/>
  <c r="BN60" i="3"/>
  <c r="BM60" i="3"/>
  <c r="BL60" i="3"/>
  <c r="BK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R60" i="3"/>
  <c r="AQ60" i="3"/>
  <c r="AP60" i="3"/>
  <c r="AO60" i="3"/>
  <c r="AN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L60" i="3"/>
  <c r="DI59" i="3"/>
  <c r="DH59" i="3"/>
  <c r="DG59" i="3"/>
  <c r="DF59" i="3"/>
  <c r="DE59" i="3"/>
  <c r="DD59" i="3"/>
  <c r="DC59" i="3"/>
  <c r="DB59" i="3"/>
  <c r="DA59" i="3"/>
  <c r="CZ59" i="3"/>
  <c r="CY59" i="3"/>
  <c r="CX59" i="3"/>
  <c r="CW59" i="3"/>
  <c r="CV59" i="3"/>
  <c r="CU59" i="3"/>
  <c r="CT59" i="3"/>
  <c r="CS59" i="3"/>
  <c r="CQ59" i="3"/>
  <c r="CP59" i="3"/>
  <c r="CO59" i="3"/>
  <c r="CN59" i="3"/>
  <c r="CM59" i="3"/>
  <c r="CL59" i="3"/>
  <c r="CK59" i="3"/>
  <c r="CJ59" i="3"/>
  <c r="CI59" i="3"/>
  <c r="CH59" i="3"/>
  <c r="CG59" i="3"/>
  <c r="CF59" i="3"/>
  <c r="CE59" i="3"/>
  <c r="CD59" i="3"/>
  <c r="CC59" i="3"/>
  <c r="CB59" i="3"/>
  <c r="CA59" i="3"/>
  <c r="BZ59" i="3"/>
  <c r="BY59" i="3"/>
  <c r="BX59" i="3"/>
  <c r="BW59" i="3"/>
  <c r="BV59" i="3"/>
  <c r="BU59" i="3"/>
  <c r="BT59" i="3"/>
  <c r="BS59" i="3"/>
  <c r="BR59" i="3"/>
  <c r="BQ59" i="3"/>
  <c r="BP59" i="3"/>
  <c r="BO59" i="3"/>
  <c r="BN59" i="3"/>
  <c r="BM59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R59" i="3"/>
  <c r="AQ59" i="3"/>
  <c r="AP59" i="3"/>
  <c r="AO59" i="3"/>
  <c r="AN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L59" i="3"/>
  <c r="DI58" i="3"/>
  <c r="DH58" i="3"/>
  <c r="DG58" i="3"/>
  <c r="DF58" i="3"/>
  <c r="DE58" i="3"/>
  <c r="DD58" i="3"/>
  <c r="DC58" i="3"/>
  <c r="DB58" i="3"/>
  <c r="DA58" i="3"/>
  <c r="CZ58" i="3"/>
  <c r="CY58" i="3"/>
  <c r="CX58" i="3"/>
  <c r="CW58" i="3"/>
  <c r="CV58" i="3"/>
  <c r="CU58" i="3"/>
  <c r="CT58" i="3"/>
  <c r="CS58" i="3"/>
  <c r="CQ58" i="3"/>
  <c r="CP58" i="3"/>
  <c r="CO58" i="3"/>
  <c r="CN58" i="3"/>
  <c r="CM58" i="3"/>
  <c r="CL58" i="3"/>
  <c r="CK58" i="3"/>
  <c r="CJ58" i="3"/>
  <c r="CI58" i="3"/>
  <c r="CH58" i="3"/>
  <c r="CG58" i="3"/>
  <c r="CF58" i="3"/>
  <c r="CE58" i="3"/>
  <c r="CD58" i="3"/>
  <c r="CC58" i="3"/>
  <c r="CB58" i="3"/>
  <c r="CA58" i="3"/>
  <c r="BZ58" i="3"/>
  <c r="BY58" i="3"/>
  <c r="BX58" i="3"/>
  <c r="BW58" i="3"/>
  <c r="BV58" i="3"/>
  <c r="BU58" i="3"/>
  <c r="BT58" i="3"/>
  <c r="BS58" i="3"/>
  <c r="BR58" i="3"/>
  <c r="BQ58" i="3"/>
  <c r="BP58" i="3"/>
  <c r="BO58" i="3"/>
  <c r="BN58" i="3"/>
  <c r="BM58" i="3"/>
  <c r="BL58" i="3"/>
  <c r="BK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R58" i="3"/>
  <c r="AQ58" i="3"/>
  <c r="AP58" i="3"/>
  <c r="AO58" i="3"/>
  <c r="AN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L58" i="3"/>
  <c r="DI57" i="3"/>
  <c r="DH57" i="3"/>
  <c r="DG57" i="3"/>
  <c r="DF57" i="3"/>
  <c r="DE57" i="3"/>
  <c r="DD57" i="3"/>
  <c r="DC57" i="3"/>
  <c r="DB57" i="3"/>
  <c r="DA57" i="3"/>
  <c r="CZ57" i="3"/>
  <c r="CY57" i="3"/>
  <c r="CX57" i="3"/>
  <c r="CW57" i="3"/>
  <c r="CV57" i="3"/>
  <c r="CU57" i="3"/>
  <c r="CT57" i="3"/>
  <c r="CS57" i="3"/>
  <c r="CQ57" i="3"/>
  <c r="CP57" i="3"/>
  <c r="CO57" i="3"/>
  <c r="CN57" i="3"/>
  <c r="CM57" i="3"/>
  <c r="CL57" i="3"/>
  <c r="CK57" i="3"/>
  <c r="CJ57" i="3"/>
  <c r="CI57" i="3"/>
  <c r="CH57" i="3"/>
  <c r="CG57" i="3"/>
  <c r="CF57" i="3"/>
  <c r="CE57" i="3"/>
  <c r="CD57" i="3"/>
  <c r="CC57" i="3"/>
  <c r="CB57" i="3"/>
  <c r="CA57" i="3"/>
  <c r="BZ57" i="3"/>
  <c r="BY57" i="3"/>
  <c r="BX57" i="3"/>
  <c r="BW57" i="3"/>
  <c r="BV57" i="3"/>
  <c r="BU57" i="3"/>
  <c r="BT57" i="3"/>
  <c r="BS57" i="3"/>
  <c r="BR57" i="3"/>
  <c r="BQ57" i="3"/>
  <c r="BP57" i="3"/>
  <c r="BO57" i="3"/>
  <c r="BN57" i="3"/>
  <c r="BM57" i="3"/>
  <c r="BL57" i="3"/>
  <c r="BK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R57" i="3"/>
  <c r="AQ57" i="3"/>
  <c r="AP57" i="3"/>
  <c r="AO57" i="3"/>
  <c r="AN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L57" i="3"/>
  <c r="DI56" i="3"/>
  <c r="DH56" i="3"/>
  <c r="DG56" i="3"/>
  <c r="DF56" i="3"/>
  <c r="DE56" i="3"/>
  <c r="DD56" i="3"/>
  <c r="DC56" i="3"/>
  <c r="DB56" i="3"/>
  <c r="DA56" i="3"/>
  <c r="CZ56" i="3"/>
  <c r="CY56" i="3"/>
  <c r="CX56" i="3"/>
  <c r="CW56" i="3"/>
  <c r="CV56" i="3"/>
  <c r="CU56" i="3"/>
  <c r="CT56" i="3"/>
  <c r="CS56" i="3"/>
  <c r="CQ56" i="3"/>
  <c r="CP56" i="3"/>
  <c r="CO56" i="3"/>
  <c r="CN56" i="3"/>
  <c r="CM56" i="3"/>
  <c r="CL56" i="3"/>
  <c r="CK56" i="3"/>
  <c r="CJ56" i="3"/>
  <c r="CI56" i="3"/>
  <c r="CH56" i="3"/>
  <c r="CG56" i="3"/>
  <c r="CF56" i="3"/>
  <c r="CE56" i="3"/>
  <c r="CD56" i="3"/>
  <c r="CC56" i="3"/>
  <c r="CB56" i="3"/>
  <c r="CA56" i="3"/>
  <c r="BZ56" i="3"/>
  <c r="BY56" i="3"/>
  <c r="BX56" i="3"/>
  <c r="BW56" i="3"/>
  <c r="BV56" i="3"/>
  <c r="BU56" i="3"/>
  <c r="BT56" i="3"/>
  <c r="BS56" i="3"/>
  <c r="BR56" i="3"/>
  <c r="BQ56" i="3"/>
  <c r="BP56" i="3"/>
  <c r="BO56" i="3"/>
  <c r="BN56" i="3"/>
  <c r="BM56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R56" i="3"/>
  <c r="AQ56" i="3"/>
  <c r="AP56" i="3"/>
  <c r="AO56" i="3"/>
  <c r="AN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L56" i="3"/>
  <c r="DI55" i="3"/>
  <c r="DH55" i="3"/>
  <c r="DG55" i="3"/>
  <c r="DF55" i="3"/>
  <c r="DE55" i="3"/>
  <c r="DD55" i="3"/>
  <c r="DC55" i="3"/>
  <c r="DB55" i="3"/>
  <c r="DA55" i="3"/>
  <c r="CZ55" i="3"/>
  <c r="CY55" i="3"/>
  <c r="CX55" i="3"/>
  <c r="CW55" i="3"/>
  <c r="CV55" i="3"/>
  <c r="CU55" i="3"/>
  <c r="CT55" i="3"/>
  <c r="CS55" i="3"/>
  <c r="CQ55" i="3"/>
  <c r="CP55" i="3"/>
  <c r="CO55" i="3"/>
  <c r="CN55" i="3"/>
  <c r="CM55" i="3"/>
  <c r="CL55" i="3"/>
  <c r="CK55" i="3"/>
  <c r="CJ55" i="3"/>
  <c r="CI55" i="3"/>
  <c r="CH55" i="3"/>
  <c r="CG55" i="3"/>
  <c r="CF55" i="3"/>
  <c r="CE55" i="3"/>
  <c r="CD55" i="3"/>
  <c r="CC55" i="3"/>
  <c r="CB55" i="3"/>
  <c r="CA55" i="3"/>
  <c r="BZ55" i="3"/>
  <c r="BY55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R55" i="3"/>
  <c r="AQ55" i="3"/>
  <c r="AP55" i="3"/>
  <c r="AO55" i="3"/>
  <c r="AN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L55" i="3"/>
  <c r="DI54" i="3"/>
  <c r="DH54" i="3"/>
  <c r="DG54" i="3"/>
  <c r="DF54" i="3"/>
  <c r="DE54" i="3"/>
  <c r="DD54" i="3"/>
  <c r="DC54" i="3"/>
  <c r="DB54" i="3"/>
  <c r="DA54" i="3"/>
  <c r="CZ54" i="3"/>
  <c r="CY54" i="3"/>
  <c r="CX54" i="3"/>
  <c r="CW54" i="3"/>
  <c r="CV54" i="3"/>
  <c r="CU54" i="3"/>
  <c r="CT54" i="3"/>
  <c r="CS54" i="3"/>
  <c r="CQ54" i="3"/>
  <c r="CP54" i="3"/>
  <c r="CO54" i="3"/>
  <c r="CN54" i="3"/>
  <c r="CM54" i="3"/>
  <c r="CL54" i="3"/>
  <c r="CK54" i="3"/>
  <c r="CJ54" i="3"/>
  <c r="CI54" i="3"/>
  <c r="CH54" i="3"/>
  <c r="CG54" i="3"/>
  <c r="CF54" i="3"/>
  <c r="CE54" i="3"/>
  <c r="CD54" i="3"/>
  <c r="CC54" i="3"/>
  <c r="CB54" i="3"/>
  <c r="CA54" i="3"/>
  <c r="BZ54" i="3"/>
  <c r="BY54" i="3"/>
  <c r="BX54" i="3"/>
  <c r="BW54" i="3"/>
  <c r="BV54" i="3"/>
  <c r="BU54" i="3"/>
  <c r="BT54" i="3"/>
  <c r="BS54" i="3"/>
  <c r="BR54" i="3"/>
  <c r="BQ54" i="3"/>
  <c r="BP54" i="3"/>
  <c r="BO54" i="3"/>
  <c r="BN54" i="3"/>
  <c r="BM54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R54" i="3"/>
  <c r="AQ54" i="3"/>
  <c r="AP54" i="3"/>
  <c r="AO54" i="3"/>
  <c r="AN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L54" i="3"/>
  <c r="DI53" i="3"/>
  <c r="DH53" i="3"/>
  <c r="DG53" i="3"/>
  <c r="DF53" i="3"/>
  <c r="DE53" i="3"/>
  <c r="DD53" i="3"/>
  <c r="DC53" i="3"/>
  <c r="DB53" i="3"/>
  <c r="DA53" i="3"/>
  <c r="CZ53" i="3"/>
  <c r="CY53" i="3"/>
  <c r="CX53" i="3"/>
  <c r="CW53" i="3"/>
  <c r="CV53" i="3"/>
  <c r="CU53" i="3"/>
  <c r="CT53" i="3"/>
  <c r="CS53" i="3"/>
  <c r="CQ53" i="3"/>
  <c r="CP53" i="3"/>
  <c r="CO53" i="3"/>
  <c r="CN53" i="3"/>
  <c r="CM53" i="3"/>
  <c r="CL53" i="3"/>
  <c r="CK53" i="3"/>
  <c r="CJ53" i="3"/>
  <c r="CI53" i="3"/>
  <c r="CH53" i="3"/>
  <c r="CG53" i="3"/>
  <c r="CF53" i="3"/>
  <c r="CE53" i="3"/>
  <c r="CD53" i="3"/>
  <c r="CC53" i="3"/>
  <c r="CB53" i="3"/>
  <c r="CA53" i="3"/>
  <c r="BZ53" i="3"/>
  <c r="BY53" i="3"/>
  <c r="BX53" i="3"/>
  <c r="BW53" i="3"/>
  <c r="BV53" i="3"/>
  <c r="BU53" i="3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R53" i="3"/>
  <c r="AQ53" i="3"/>
  <c r="AP53" i="3"/>
  <c r="AO53" i="3"/>
  <c r="AN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L53" i="3"/>
  <c r="DI52" i="3"/>
  <c r="DH52" i="3"/>
  <c r="DG52" i="3"/>
  <c r="DF52" i="3"/>
  <c r="DE52" i="3"/>
  <c r="DD52" i="3"/>
  <c r="DC52" i="3"/>
  <c r="DB52" i="3"/>
  <c r="DA52" i="3"/>
  <c r="CZ52" i="3"/>
  <c r="CY52" i="3"/>
  <c r="CX52" i="3"/>
  <c r="CW52" i="3"/>
  <c r="CV52" i="3"/>
  <c r="CU52" i="3"/>
  <c r="CT52" i="3"/>
  <c r="CS52" i="3"/>
  <c r="CQ52" i="3"/>
  <c r="CP52" i="3"/>
  <c r="CO52" i="3"/>
  <c r="CN52" i="3"/>
  <c r="CM52" i="3"/>
  <c r="CL52" i="3"/>
  <c r="CK52" i="3"/>
  <c r="CJ52" i="3"/>
  <c r="CI52" i="3"/>
  <c r="CH52" i="3"/>
  <c r="CG52" i="3"/>
  <c r="CF52" i="3"/>
  <c r="CE52" i="3"/>
  <c r="CD52" i="3"/>
  <c r="CC52" i="3"/>
  <c r="CB52" i="3"/>
  <c r="CA52" i="3"/>
  <c r="BZ52" i="3"/>
  <c r="BY52" i="3"/>
  <c r="BX52" i="3"/>
  <c r="BW52" i="3"/>
  <c r="BV52" i="3"/>
  <c r="BU52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R52" i="3"/>
  <c r="AQ52" i="3"/>
  <c r="AP52" i="3"/>
  <c r="AO52" i="3"/>
  <c r="AN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L52" i="3"/>
  <c r="DI51" i="3"/>
  <c r="DH51" i="3"/>
  <c r="DG51" i="3"/>
  <c r="DF51" i="3"/>
  <c r="DE51" i="3"/>
  <c r="DD51" i="3"/>
  <c r="DC51" i="3"/>
  <c r="DB51" i="3"/>
  <c r="DA51" i="3"/>
  <c r="CZ51" i="3"/>
  <c r="CY51" i="3"/>
  <c r="CX51" i="3"/>
  <c r="CW51" i="3"/>
  <c r="CV51" i="3"/>
  <c r="CU51" i="3"/>
  <c r="CT51" i="3"/>
  <c r="CS51" i="3"/>
  <c r="CQ51" i="3"/>
  <c r="CP51" i="3"/>
  <c r="CO51" i="3"/>
  <c r="CN51" i="3"/>
  <c r="CM51" i="3"/>
  <c r="CL51" i="3"/>
  <c r="CK51" i="3"/>
  <c r="CJ51" i="3"/>
  <c r="CI51" i="3"/>
  <c r="CH51" i="3"/>
  <c r="CG51" i="3"/>
  <c r="CF51" i="3"/>
  <c r="CE51" i="3"/>
  <c r="CD51" i="3"/>
  <c r="CC51" i="3"/>
  <c r="CB51" i="3"/>
  <c r="CA51" i="3"/>
  <c r="BZ51" i="3"/>
  <c r="BY51" i="3"/>
  <c r="BX51" i="3"/>
  <c r="BW51" i="3"/>
  <c r="BV51" i="3"/>
  <c r="BU51" i="3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R51" i="3"/>
  <c r="AQ51" i="3"/>
  <c r="AP51" i="3"/>
  <c r="AO51" i="3"/>
  <c r="AN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L51" i="3"/>
  <c r="DI50" i="3"/>
  <c r="DH50" i="3"/>
  <c r="DG50" i="3"/>
  <c r="DF50" i="3"/>
  <c r="DE50" i="3"/>
  <c r="DD50" i="3"/>
  <c r="DC50" i="3"/>
  <c r="DB50" i="3"/>
  <c r="DA50" i="3"/>
  <c r="CZ50" i="3"/>
  <c r="CY50" i="3"/>
  <c r="CX50" i="3"/>
  <c r="CW50" i="3"/>
  <c r="CV50" i="3"/>
  <c r="CU50" i="3"/>
  <c r="CT50" i="3"/>
  <c r="CS50" i="3"/>
  <c r="CQ50" i="3"/>
  <c r="CP50" i="3"/>
  <c r="CO50" i="3"/>
  <c r="CN50" i="3"/>
  <c r="CM50" i="3"/>
  <c r="CL50" i="3"/>
  <c r="CK50" i="3"/>
  <c r="CJ50" i="3"/>
  <c r="CI50" i="3"/>
  <c r="CH50" i="3"/>
  <c r="CG50" i="3"/>
  <c r="CF50" i="3"/>
  <c r="CE50" i="3"/>
  <c r="CD50" i="3"/>
  <c r="CC50" i="3"/>
  <c r="CB50" i="3"/>
  <c r="CA50" i="3"/>
  <c r="BZ50" i="3"/>
  <c r="BY50" i="3"/>
  <c r="BX50" i="3"/>
  <c r="BW50" i="3"/>
  <c r="BV50" i="3"/>
  <c r="BU50" i="3"/>
  <c r="BT50" i="3"/>
  <c r="BS50" i="3"/>
  <c r="BR50" i="3"/>
  <c r="BQ50" i="3"/>
  <c r="BP50" i="3"/>
  <c r="BO50" i="3"/>
  <c r="BN50" i="3"/>
  <c r="BM50" i="3"/>
  <c r="BL50" i="3"/>
  <c r="BK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R50" i="3"/>
  <c r="AQ50" i="3"/>
  <c r="AP50" i="3"/>
  <c r="AO50" i="3"/>
  <c r="AN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L50" i="3"/>
  <c r="DI49" i="3"/>
  <c r="DH49" i="3"/>
  <c r="DG49" i="3"/>
  <c r="DF49" i="3"/>
  <c r="DE49" i="3"/>
  <c r="DD49" i="3"/>
  <c r="DC49" i="3"/>
  <c r="DB49" i="3"/>
  <c r="DA49" i="3"/>
  <c r="CZ49" i="3"/>
  <c r="CY49" i="3"/>
  <c r="CX49" i="3"/>
  <c r="CW49" i="3"/>
  <c r="CV49" i="3"/>
  <c r="CU49" i="3"/>
  <c r="CT49" i="3"/>
  <c r="CS49" i="3"/>
  <c r="CQ49" i="3"/>
  <c r="CP49" i="3"/>
  <c r="CO49" i="3"/>
  <c r="CN49" i="3"/>
  <c r="CM49" i="3"/>
  <c r="CL49" i="3"/>
  <c r="CK49" i="3"/>
  <c r="CJ49" i="3"/>
  <c r="CI49" i="3"/>
  <c r="CH49" i="3"/>
  <c r="CG49" i="3"/>
  <c r="CF49" i="3"/>
  <c r="CE49" i="3"/>
  <c r="CD49" i="3"/>
  <c r="CC49" i="3"/>
  <c r="CB49" i="3"/>
  <c r="CA49" i="3"/>
  <c r="BZ49" i="3"/>
  <c r="BY49" i="3"/>
  <c r="BX49" i="3"/>
  <c r="BW49" i="3"/>
  <c r="BV49" i="3"/>
  <c r="BU49" i="3"/>
  <c r="BT49" i="3"/>
  <c r="BS49" i="3"/>
  <c r="BR49" i="3"/>
  <c r="BQ49" i="3"/>
  <c r="BP49" i="3"/>
  <c r="BO49" i="3"/>
  <c r="BN49" i="3"/>
  <c r="BM49" i="3"/>
  <c r="BL49" i="3"/>
  <c r="BK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R49" i="3"/>
  <c r="AQ49" i="3"/>
  <c r="AP49" i="3"/>
  <c r="AO49" i="3"/>
  <c r="AN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L49" i="3"/>
  <c r="DI48" i="3"/>
  <c r="DH48" i="3"/>
  <c r="DG48" i="3"/>
  <c r="DF48" i="3"/>
  <c r="DE48" i="3"/>
  <c r="DD48" i="3"/>
  <c r="DC48" i="3"/>
  <c r="DB48" i="3"/>
  <c r="DA48" i="3"/>
  <c r="CZ48" i="3"/>
  <c r="CY48" i="3"/>
  <c r="CX48" i="3"/>
  <c r="CW48" i="3"/>
  <c r="CV48" i="3"/>
  <c r="CU48" i="3"/>
  <c r="CT48" i="3"/>
  <c r="CS48" i="3"/>
  <c r="CQ48" i="3"/>
  <c r="CP48" i="3"/>
  <c r="CO48" i="3"/>
  <c r="CN48" i="3"/>
  <c r="CM48" i="3"/>
  <c r="CL48" i="3"/>
  <c r="CK48" i="3"/>
  <c r="CJ48" i="3"/>
  <c r="CI48" i="3"/>
  <c r="CH48" i="3"/>
  <c r="CG48" i="3"/>
  <c r="CF48" i="3"/>
  <c r="CE48" i="3"/>
  <c r="CD48" i="3"/>
  <c r="CC48" i="3"/>
  <c r="CB48" i="3"/>
  <c r="CA48" i="3"/>
  <c r="BZ48" i="3"/>
  <c r="BY48" i="3"/>
  <c r="BX48" i="3"/>
  <c r="BW48" i="3"/>
  <c r="BV48" i="3"/>
  <c r="BU48" i="3"/>
  <c r="BT48" i="3"/>
  <c r="BS48" i="3"/>
  <c r="BR48" i="3"/>
  <c r="BQ48" i="3"/>
  <c r="BP48" i="3"/>
  <c r="BO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R48" i="3"/>
  <c r="AQ48" i="3"/>
  <c r="AP48" i="3"/>
  <c r="AO48" i="3"/>
  <c r="AN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L48" i="3"/>
  <c r="DI47" i="3"/>
  <c r="DH47" i="3"/>
  <c r="DG47" i="3"/>
  <c r="DF47" i="3"/>
  <c r="DE47" i="3"/>
  <c r="DD47" i="3"/>
  <c r="DC47" i="3"/>
  <c r="DB47" i="3"/>
  <c r="DA47" i="3"/>
  <c r="CZ47" i="3"/>
  <c r="CY47" i="3"/>
  <c r="CX47" i="3"/>
  <c r="CW47" i="3"/>
  <c r="CV47" i="3"/>
  <c r="CU47" i="3"/>
  <c r="CT47" i="3"/>
  <c r="CS47" i="3"/>
  <c r="CQ47" i="3"/>
  <c r="CP47" i="3"/>
  <c r="CO47" i="3"/>
  <c r="CN47" i="3"/>
  <c r="CM47" i="3"/>
  <c r="CL47" i="3"/>
  <c r="CK47" i="3"/>
  <c r="CJ47" i="3"/>
  <c r="CI47" i="3"/>
  <c r="CH47" i="3"/>
  <c r="CG47" i="3"/>
  <c r="CF47" i="3"/>
  <c r="CE47" i="3"/>
  <c r="CD47" i="3"/>
  <c r="CC47" i="3"/>
  <c r="CB47" i="3"/>
  <c r="CA47" i="3"/>
  <c r="BZ47" i="3"/>
  <c r="BY47" i="3"/>
  <c r="BX47" i="3"/>
  <c r="BW47" i="3"/>
  <c r="BV47" i="3"/>
  <c r="BU47" i="3"/>
  <c r="BT47" i="3"/>
  <c r="BS47" i="3"/>
  <c r="BR47" i="3"/>
  <c r="BQ47" i="3"/>
  <c r="BP47" i="3"/>
  <c r="BO47" i="3"/>
  <c r="BN47" i="3"/>
  <c r="BM47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R47" i="3"/>
  <c r="AQ47" i="3"/>
  <c r="AP47" i="3"/>
  <c r="AO47" i="3"/>
  <c r="AN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L47" i="3"/>
  <c r="DI46" i="3"/>
  <c r="DH46" i="3"/>
  <c r="DG46" i="3"/>
  <c r="DF46" i="3"/>
  <c r="DE46" i="3"/>
  <c r="DD46" i="3"/>
  <c r="DC46" i="3"/>
  <c r="DB46" i="3"/>
  <c r="DA46" i="3"/>
  <c r="CZ46" i="3"/>
  <c r="CY46" i="3"/>
  <c r="CX46" i="3"/>
  <c r="CW46" i="3"/>
  <c r="CV46" i="3"/>
  <c r="CU46" i="3"/>
  <c r="CT46" i="3"/>
  <c r="CS46" i="3"/>
  <c r="CQ46" i="3"/>
  <c r="CP46" i="3"/>
  <c r="CO46" i="3"/>
  <c r="CN46" i="3"/>
  <c r="CM46" i="3"/>
  <c r="CL46" i="3"/>
  <c r="CK46" i="3"/>
  <c r="CJ46" i="3"/>
  <c r="CI46" i="3"/>
  <c r="CH46" i="3"/>
  <c r="CG46" i="3"/>
  <c r="CF46" i="3"/>
  <c r="CE46" i="3"/>
  <c r="CD46" i="3"/>
  <c r="CC46" i="3"/>
  <c r="CB46" i="3"/>
  <c r="CA46" i="3"/>
  <c r="BZ46" i="3"/>
  <c r="BY46" i="3"/>
  <c r="BX46" i="3"/>
  <c r="BW46" i="3"/>
  <c r="BV46" i="3"/>
  <c r="BU46" i="3"/>
  <c r="BT46" i="3"/>
  <c r="BS46" i="3"/>
  <c r="BR46" i="3"/>
  <c r="BQ46" i="3"/>
  <c r="BP46" i="3"/>
  <c r="BO46" i="3"/>
  <c r="BN46" i="3"/>
  <c r="BM46" i="3"/>
  <c r="BL46" i="3"/>
  <c r="BK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R46" i="3"/>
  <c r="AQ46" i="3"/>
  <c r="AP46" i="3"/>
  <c r="AO46" i="3"/>
  <c r="AN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L46" i="3"/>
  <c r="DI45" i="3"/>
  <c r="DH45" i="3"/>
  <c r="DG45" i="3"/>
  <c r="DF45" i="3"/>
  <c r="DE45" i="3"/>
  <c r="DD45" i="3"/>
  <c r="DC45" i="3"/>
  <c r="DB45" i="3"/>
  <c r="DA45" i="3"/>
  <c r="CZ45" i="3"/>
  <c r="CY45" i="3"/>
  <c r="CX45" i="3"/>
  <c r="CW45" i="3"/>
  <c r="CV45" i="3"/>
  <c r="CU45" i="3"/>
  <c r="CT45" i="3"/>
  <c r="CS45" i="3"/>
  <c r="CQ45" i="3"/>
  <c r="CP45" i="3"/>
  <c r="CO45" i="3"/>
  <c r="CN45" i="3"/>
  <c r="CM45" i="3"/>
  <c r="CL45" i="3"/>
  <c r="CK45" i="3"/>
  <c r="CJ45" i="3"/>
  <c r="CI45" i="3"/>
  <c r="CH45" i="3"/>
  <c r="CG45" i="3"/>
  <c r="CF45" i="3"/>
  <c r="CE45" i="3"/>
  <c r="CD45" i="3"/>
  <c r="CC45" i="3"/>
  <c r="CB45" i="3"/>
  <c r="CA45" i="3"/>
  <c r="BZ45" i="3"/>
  <c r="BY45" i="3"/>
  <c r="BX45" i="3"/>
  <c r="BW45" i="3"/>
  <c r="BV45" i="3"/>
  <c r="BU45" i="3"/>
  <c r="BT45" i="3"/>
  <c r="BS45" i="3"/>
  <c r="BR45" i="3"/>
  <c r="BQ45" i="3"/>
  <c r="BP45" i="3"/>
  <c r="BO45" i="3"/>
  <c r="BN45" i="3"/>
  <c r="BM45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R45" i="3"/>
  <c r="AQ45" i="3"/>
  <c r="AP45" i="3"/>
  <c r="AO45" i="3"/>
  <c r="AN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DI44" i="3"/>
  <c r="DH44" i="3"/>
  <c r="DG44" i="3"/>
  <c r="DF44" i="3"/>
  <c r="DE44" i="3"/>
  <c r="DD44" i="3"/>
  <c r="DC44" i="3"/>
  <c r="DB44" i="3"/>
  <c r="DA44" i="3"/>
  <c r="CZ44" i="3"/>
  <c r="CY44" i="3"/>
  <c r="CX44" i="3"/>
  <c r="CW44" i="3"/>
  <c r="CV44" i="3"/>
  <c r="CU44" i="3"/>
  <c r="CT44" i="3"/>
  <c r="CS44" i="3"/>
  <c r="CQ44" i="3"/>
  <c r="CP44" i="3"/>
  <c r="CO44" i="3"/>
  <c r="CN44" i="3"/>
  <c r="CM44" i="3"/>
  <c r="CL44" i="3"/>
  <c r="CK44" i="3"/>
  <c r="CJ44" i="3"/>
  <c r="CI44" i="3"/>
  <c r="CH44" i="3"/>
  <c r="CG44" i="3"/>
  <c r="CF44" i="3"/>
  <c r="CE44" i="3"/>
  <c r="CD44" i="3"/>
  <c r="CC44" i="3"/>
  <c r="CB44" i="3"/>
  <c r="CA44" i="3"/>
  <c r="BZ44" i="3"/>
  <c r="BY44" i="3"/>
  <c r="BX44" i="3"/>
  <c r="BW44" i="3"/>
  <c r="BV44" i="3"/>
  <c r="BU44" i="3"/>
  <c r="BT44" i="3"/>
  <c r="BS44" i="3"/>
  <c r="BR44" i="3"/>
  <c r="BQ44" i="3"/>
  <c r="BP44" i="3"/>
  <c r="BO44" i="3"/>
  <c r="BN44" i="3"/>
  <c r="BM44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R44" i="3"/>
  <c r="AQ44" i="3"/>
  <c r="AP44" i="3"/>
  <c r="AO44" i="3"/>
  <c r="AN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L44" i="3"/>
  <c r="DI43" i="3"/>
  <c r="DH43" i="3"/>
  <c r="DG43" i="3"/>
  <c r="DF43" i="3"/>
  <c r="DE43" i="3"/>
  <c r="DD43" i="3"/>
  <c r="DC43" i="3"/>
  <c r="DB43" i="3"/>
  <c r="DA43" i="3"/>
  <c r="CZ43" i="3"/>
  <c r="CY43" i="3"/>
  <c r="CX43" i="3"/>
  <c r="CW43" i="3"/>
  <c r="CV43" i="3"/>
  <c r="CU43" i="3"/>
  <c r="CT43" i="3"/>
  <c r="CS43" i="3"/>
  <c r="CQ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R43" i="3"/>
  <c r="AQ43" i="3"/>
  <c r="AP43" i="3"/>
  <c r="AO43" i="3"/>
  <c r="AN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L43" i="3"/>
  <c r="DI42" i="3"/>
  <c r="DH42" i="3"/>
  <c r="DG42" i="3"/>
  <c r="DF42" i="3"/>
  <c r="DE42" i="3"/>
  <c r="DD42" i="3"/>
  <c r="DC42" i="3"/>
  <c r="DB42" i="3"/>
  <c r="DA42" i="3"/>
  <c r="CZ42" i="3"/>
  <c r="CY42" i="3"/>
  <c r="CX42" i="3"/>
  <c r="CW42" i="3"/>
  <c r="CV42" i="3"/>
  <c r="CU42" i="3"/>
  <c r="CT42" i="3"/>
  <c r="CS42" i="3"/>
  <c r="CQ42" i="3"/>
  <c r="CP42" i="3"/>
  <c r="CO42" i="3"/>
  <c r="CN42" i="3"/>
  <c r="CM42" i="3"/>
  <c r="CL42" i="3"/>
  <c r="CK42" i="3"/>
  <c r="CJ42" i="3"/>
  <c r="CI42" i="3"/>
  <c r="CH42" i="3"/>
  <c r="CG42" i="3"/>
  <c r="CF42" i="3"/>
  <c r="CE42" i="3"/>
  <c r="CD42" i="3"/>
  <c r="CC42" i="3"/>
  <c r="CB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R42" i="3"/>
  <c r="AQ42" i="3"/>
  <c r="AP42" i="3"/>
  <c r="AO42" i="3"/>
  <c r="AN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L42" i="3"/>
  <c r="DI41" i="3"/>
  <c r="DH41" i="3"/>
  <c r="DG41" i="3"/>
  <c r="DF41" i="3"/>
  <c r="DE41" i="3"/>
  <c r="DD41" i="3"/>
  <c r="DC41" i="3"/>
  <c r="DB41" i="3"/>
  <c r="DA41" i="3"/>
  <c r="CZ41" i="3"/>
  <c r="CY41" i="3"/>
  <c r="CX41" i="3"/>
  <c r="CW41" i="3"/>
  <c r="CV41" i="3"/>
  <c r="CU41" i="3"/>
  <c r="CT41" i="3"/>
  <c r="CS41" i="3"/>
  <c r="CQ41" i="3"/>
  <c r="CP41" i="3"/>
  <c r="CO41" i="3"/>
  <c r="CN41" i="3"/>
  <c r="CM41" i="3"/>
  <c r="CL41" i="3"/>
  <c r="CK41" i="3"/>
  <c r="CJ41" i="3"/>
  <c r="CI41" i="3"/>
  <c r="CH41" i="3"/>
  <c r="CG41" i="3"/>
  <c r="CF41" i="3"/>
  <c r="CE41" i="3"/>
  <c r="CD41" i="3"/>
  <c r="CC41" i="3"/>
  <c r="CB41" i="3"/>
  <c r="CA41" i="3"/>
  <c r="BZ41" i="3"/>
  <c r="BY41" i="3"/>
  <c r="BX41" i="3"/>
  <c r="BW41" i="3"/>
  <c r="BV41" i="3"/>
  <c r="BU41" i="3"/>
  <c r="BT41" i="3"/>
  <c r="BS41" i="3"/>
  <c r="BR41" i="3"/>
  <c r="BQ41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R41" i="3"/>
  <c r="AQ41" i="3"/>
  <c r="AP41" i="3"/>
  <c r="AO41" i="3"/>
  <c r="AN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L41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R40" i="3"/>
  <c r="AQ40" i="3"/>
  <c r="AP40" i="3"/>
  <c r="AO40" i="3"/>
  <c r="AN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L40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R39" i="3"/>
  <c r="AQ39" i="3"/>
  <c r="AP39" i="3"/>
  <c r="AO39" i="3"/>
  <c r="AN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L39" i="3"/>
  <c r="DI38" i="3"/>
  <c r="DH38" i="3"/>
  <c r="DG38" i="3"/>
  <c r="DF38" i="3"/>
  <c r="DE38" i="3"/>
  <c r="DD38" i="3"/>
  <c r="DC38" i="3"/>
  <c r="DB38" i="3"/>
  <c r="DA38" i="3"/>
  <c r="CZ38" i="3"/>
  <c r="CY38" i="3"/>
  <c r="CX38" i="3"/>
  <c r="CW38" i="3"/>
  <c r="CV38" i="3"/>
  <c r="CU38" i="3"/>
  <c r="CT38" i="3"/>
  <c r="CS38" i="3"/>
  <c r="CQ38" i="3"/>
  <c r="CP38" i="3"/>
  <c r="CO38" i="3"/>
  <c r="CN38" i="3"/>
  <c r="CM38" i="3"/>
  <c r="CL38" i="3"/>
  <c r="CK38" i="3"/>
  <c r="CJ38" i="3"/>
  <c r="CI38" i="3"/>
  <c r="CH38" i="3"/>
  <c r="CG38" i="3"/>
  <c r="CF38" i="3"/>
  <c r="CE38" i="3"/>
  <c r="CD38" i="3"/>
  <c r="CC38" i="3"/>
  <c r="CB38" i="3"/>
  <c r="CA38" i="3"/>
  <c r="BZ38" i="3"/>
  <c r="BY38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R38" i="3"/>
  <c r="AQ38" i="3"/>
  <c r="AP38" i="3"/>
  <c r="AO38" i="3"/>
  <c r="AN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L38" i="3"/>
  <c r="DI37" i="3"/>
  <c r="DH37" i="3"/>
  <c r="DG37" i="3"/>
  <c r="DF37" i="3"/>
  <c r="DE37" i="3"/>
  <c r="DD37" i="3"/>
  <c r="DC37" i="3"/>
  <c r="DB37" i="3"/>
  <c r="DA37" i="3"/>
  <c r="CZ37" i="3"/>
  <c r="CY37" i="3"/>
  <c r="CX37" i="3"/>
  <c r="CW37" i="3"/>
  <c r="CV37" i="3"/>
  <c r="CU37" i="3"/>
  <c r="CT37" i="3"/>
  <c r="CS37" i="3"/>
  <c r="CQ37" i="3"/>
  <c r="CP37" i="3"/>
  <c r="CO37" i="3"/>
  <c r="CN37" i="3"/>
  <c r="CM37" i="3"/>
  <c r="CL37" i="3"/>
  <c r="CK37" i="3"/>
  <c r="CJ37" i="3"/>
  <c r="CI37" i="3"/>
  <c r="CH37" i="3"/>
  <c r="CG37" i="3"/>
  <c r="CF37" i="3"/>
  <c r="CE37" i="3"/>
  <c r="CD37" i="3"/>
  <c r="CC37" i="3"/>
  <c r="CB37" i="3"/>
  <c r="CA37" i="3"/>
  <c r="BZ37" i="3"/>
  <c r="BY37" i="3"/>
  <c r="BX37" i="3"/>
  <c r="BW37" i="3"/>
  <c r="BV37" i="3"/>
  <c r="BU37" i="3"/>
  <c r="BT37" i="3"/>
  <c r="BS37" i="3"/>
  <c r="BR37" i="3"/>
  <c r="BQ37" i="3"/>
  <c r="BP37" i="3"/>
  <c r="BO37" i="3"/>
  <c r="BN37" i="3"/>
  <c r="BM37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R37" i="3"/>
  <c r="AQ37" i="3"/>
  <c r="AP37" i="3"/>
  <c r="AO37" i="3"/>
  <c r="AN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L37" i="3"/>
  <c r="DI36" i="3"/>
  <c r="DH36" i="3"/>
  <c r="DG36" i="3"/>
  <c r="DF36" i="3"/>
  <c r="DE36" i="3"/>
  <c r="DD36" i="3"/>
  <c r="DC36" i="3"/>
  <c r="DB36" i="3"/>
  <c r="DA36" i="3"/>
  <c r="CZ36" i="3"/>
  <c r="CY36" i="3"/>
  <c r="CX36" i="3"/>
  <c r="CW36" i="3"/>
  <c r="CV36" i="3"/>
  <c r="CU36" i="3"/>
  <c r="CT36" i="3"/>
  <c r="CS36" i="3"/>
  <c r="CQ36" i="3"/>
  <c r="CP36" i="3"/>
  <c r="CO36" i="3"/>
  <c r="CN36" i="3"/>
  <c r="CM36" i="3"/>
  <c r="CL36" i="3"/>
  <c r="CK36" i="3"/>
  <c r="CJ36" i="3"/>
  <c r="CI36" i="3"/>
  <c r="CH36" i="3"/>
  <c r="CG36" i="3"/>
  <c r="CF36" i="3"/>
  <c r="CE36" i="3"/>
  <c r="CD36" i="3"/>
  <c r="CC36" i="3"/>
  <c r="CB36" i="3"/>
  <c r="CA36" i="3"/>
  <c r="BZ36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R36" i="3"/>
  <c r="AQ36" i="3"/>
  <c r="AP36" i="3"/>
  <c r="AO36" i="3"/>
  <c r="AN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L36" i="3"/>
  <c r="DI35" i="3"/>
  <c r="DH35" i="3"/>
  <c r="DG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R35" i="3"/>
  <c r="AQ35" i="3"/>
  <c r="AP35" i="3"/>
  <c r="AO35" i="3"/>
  <c r="AN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L35" i="3"/>
  <c r="DI34" i="3"/>
  <c r="DH34" i="3"/>
  <c r="DG34" i="3"/>
  <c r="DF34" i="3"/>
  <c r="DE34" i="3"/>
  <c r="DD34" i="3"/>
  <c r="DC34" i="3"/>
  <c r="DB34" i="3"/>
  <c r="DA34" i="3"/>
  <c r="CZ34" i="3"/>
  <c r="CY34" i="3"/>
  <c r="CX34" i="3"/>
  <c r="CW34" i="3"/>
  <c r="CV34" i="3"/>
  <c r="CU34" i="3"/>
  <c r="CT34" i="3"/>
  <c r="CS34" i="3"/>
  <c r="CQ34" i="3"/>
  <c r="CP34" i="3"/>
  <c r="CO34" i="3"/>
  <c r="CN34" i="3"/>
  <c r="CM34" i="3"/>
  <c r="CL34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R34" i="3"/>
  <c r="AQ34" i="3"/>
  <c r="AP34" i="3"/>
  <c r="AO34" i="3"/>
  <c r="AN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L34" i="3"/>
  <c r="DI33" i="3"/>
  <c r="DH33" i="3"/>
  <c r="DG33" i="3"/>
  <c r="DF33" i="3"/>
  <c r="DE33" i="3"/>
  <c r="DD33" i="3"/>
  <c r="DC33" i="3"/>
  <c r="DB33" i="3"/>
  <c r="DA33" i="3"/>
  <c r="CZ33" i="3"/>
  <c r="CY33" i="3"/>
  <c r="CX33" i="3"/>
  <c r="CW33" i="3"/>
  <c r="CV33" i="3"/>
  <c r="CU33" i="3"/>
  <c r="CT33" i="3"/>
  <c r="CS33" i="3"/>
  <c r="CQ33" i="3"/>
  <c r="CP33" i="3"/>
  <c r="CO33" i="3"/>
  <c r="CN33" i="3"/>
  <c r="CM33" i="3"/>
  <c r="CL33" i="3"/>
  <c r="CK33" i="3"/>
  <c r="CJ33" i="3"/>
  <c r="CI33" i="3"/>
  <c r="CH33" i="3"/>
  <c r="CG33" i="3"/>
  <c r="CF33" i="3"/>
  <c r="CE33" i="3"/>
  <c r="CD33" i="3"/>
  <c r="CC33" i="3"/>
  <c r="CB33" i="3"/>
  <c r="CA33" i="3"/>
  <c r="BZ33" i="3"/>
  <c r="BY33" i="3"/>
  <c r="BX33" i="3"/>
  <c r="BW33" i="3"/>
  <c r="BV33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Y33" i="3"/>
  <c r="AX33" i="3"/>
  <c r="AW33" i="3"/>
  <c r="AV33" i="3"/>
  <c r="AU33" i="3"/>
  <c r="AT33" i="3"/>
  <c r="AR33" i="3"/>
  <c r="AQ33" i="3"/>
  <c r="AP33" i="3"/>
  <c r="AO33" i="3"/>
  <c r="AN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L33" i="3"/>
  <c r="DI32" i="3"/>
  <c r="DH32" i="3"/>
  <c r="DG32" i="3"/>
  <c r="DF32" i="3"/>
  <c r="DE32" i="3"/>
  <c r="DD32" i="3"/>
  <c r="DC32" i="3"/>
  <c r="DB32" i="3"/>
  <c r="DA32" i="3"/>
  <c r="CZ32" i="3"/>
  <c r="CY32" i="3"/>
  <c r="CX32" i="3"/>
  <c r="CW32" i="3"/>
  <c r="CV32" i="3"/>
  <c r="CU32" i="3"/>
  <c r="CT32" i="3"/>
  <c r="CS32" i="3"/>
  <c r="CQ32" i="3"/>
  <c r="CP32" i="3"/>
  <c r="CO32" i="3"/>
  <c r="CN32" i="3"/>
  <c r="CM32" i="3"/>
  <c r="CL32" i="3"/>
  <c r="CK32" i="3"/>
  <c r="CJ32" i="3"/>
  <c r="CI32" i="3"/>
  <c r="CH32" i="3"/>
  <c r="CG32" i="3"/>
  <c r="CF32" i="3"/>
  <c r="CE32" i="3"/>
  <c r="CD32" i="3"/>
  <c r="CC32" i="3"/>
  <c r="CB32" i="3"/>
  <c r="CA32" i="3"/>
  <c r="BZ32" i="3"/>
  <c r="BY32" i="3"/>
  <c r="BX32" i="3"/>
  <c r="BW32" i="3"/>
  <c r="BV32" i="3"/>
  <c r="BU32" i="3"/>
  <c r="BT32" i="3"/>
  <c r="BS32" i="3"/>
  <c r="BR32" i="3"/>
  <c r="BQ32" i="3"/>
  <c r="BP32" i="3"/>
  <c r="BO32" i="3"/>
  <c r="BN32" i="3"/>
  <c r="BM32" i="3"/>
  <c r="BL32" i="3"/>
  <c r="BK32" i="3"/>
  <c r="BJ32" i="3"/>
  <c r="BI32" i="3"/>
  <c r="BH32" i="3"/>
  <c r="BG32" i="3"/>
  <c r="BF32" i="3"/>
  <c r="BE32" i="3"/>
  <c r="BD32" i="3"/>
  <c r="BC32" i="3"/>
  <c r="BB32" i="3"/>
  <c r="BA32" i="3"/>
  <c r="AZ32" i="3"/>
  <c r="AY32" i="3"/>
  <c r="AX32" i="3"/>
  <c r="AW32" i="3"/>
  <c r="AV32" i="3"/>
  <c r="AU32" i="3"/>
  <c r="AT32" i="3"/>
  <c r="AR32" i="3"/>
  <c r="AQ32" i="3"/>
  <c r="AP32" i="3"/>
  <c r="AO32" i="3"/>
  <c r="AN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L32" i="3"/>
  <c r="DI31" i="3"/>
  <c r="DH31" i="3"/>
  <c r="DG31" i="3"/>
  <c r="DF31" i="3"/>
  <c r="DE31" i="3"/>
  <c r="DD31" i="3"/>
  <c r="DC31" i="3"/>
  <c r="DB31" i="3"/>
  <c r="DA31" i="3"/>
  <c r="CZ31" i="3"/>
  <c r="CY31" i="3"/>
  <c r="CX31" i="3"/>
  <c r="CW31" i="3"/>
  <c r="CV31" i="3"/>
  <c r="CU31" i="3"/>
  <c r="CT31" i="3"/>
  <c r="CS31" i="3"/>
  <c r="CQ31" i="3"/>
  <c r="CP31" i="3"/>
  <c r="CO31" i="3"/>
  <c r="CN31" i="3"/>
  <c r="CM31" i="3"/>
  <c r="CL31" i="3"/>
  <c r="CK31" i="3"/>
  <c r="CJ31" i="3"/>
  <c r="CI31" i="3"/>
  <c r="CH31" i="3"/>
  <c r="CG31" i="3"/>
  <c r="CF31" i="3"/>
  <c r="CE31" i="3"/>
  <c r="CD31" i="3"/>
  <c r="CC31" i="3"/>
  <c r="CB31" i="3"/>
  <c r="CA31" i="3"/>
  <c r="BZ31" i="3"/>
  <c r="BY31" i="3"/>
  <c r="BX31" i="3"/>
  <c r="BW31" i="3"/>
  <c r="BV31" i="3"/>
  <c r="BU31" i="3"/>
  <c r="BT31" i="3"/>
  <c r="BS31" i="3"/>
  <c r="BR31" i="3"/>
  <c r="BQ31" i="3"/>
  <c r="BP31" i="3"/>
  <c r="BO31" i="3"/>
  <c r="BN31" i="3"/>
  <c r="BM31" i="3"/>
  <c r="BL31" i="3"/>
  <c r="BK31" i="3"/>
  <c r="BJ31" i="3"/>
  <c r="BI31" i="3"/>
  <c r="BH31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R31" i="3"/>
  <c r="AQ31" i="3"/>
  <c r="AP31" i="3"/>
  <c r="AO31" i="3"/>
  <c r="AN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L31" i="3"/>
  <c r="DI30" i="3"/>
  <c r="DH30" i="3"/>
  <c r="DG30" i="3"/>
  <c r="DF30" i="3"/>
  <c r="DE30" i="3"/>
  <c r="DD30" i="3"/>
  <c r="DC30" i="3"/>
  <c r="DB30" i="3"/>
  <c r="DA30" i="3"/>
  <c r="CZ30" i="3"/>
  <c r="CY30" i="3"/>
  <c r="CX30" i="3"/>
  <c r="CW30" i="3"/>
  <c r="CV30" i="3"/>
  <c r="CU30" i="3"/>
  <c r="CT30" i="3"/>
  <c r="CS30" i="3"/>
  <c r="CQ30" i="3"/>
  <c r="CP30" i="3"/>
  <c r="CO30" i="3"/>
  <c r="CN30" i="3"/>
  <c r="CM30" i="3"/>
  <c r="CL30" i="3"/>
  <c r="CK30" i="3"/>
  <c r="CJ30" i="3"/>
  <c r="CI30" i="3"/>
  <c r="CH30" i="3"/>
  <c r="CG30" i="3"/>
  <c r="CF30" i="3"/>
  <c r="CE30" i="3"/>
  <c r="CD30" i="3"/>
  <c r="CC30" i="3"/>
  <c r="CB30" i="3"/>
  <c r="CA30" i="3"/>
  <c r="BZ30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R30" i="3"/>
  <c r="AQ30" i="3"/>
  <c r="AP30" i="3"/>
  <c r="AO30" i="3"/>
  <c r="AN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L30" i="3"/>
  <c r="DI29" i="3"/>
  <c r="DH29" i="3"/>
  <c r="DG29" i="3"/>
  <c r="DF29" i="3"/>
  <c r="DE29" i="3"/>
  <c r="DD29" i="3"/>
  <c r="DC29" i="3"/>
  <c r="DB29" i="3"/>
  <c r="DA29" i="3"/>
  <c r="CZ29" i="3"/>
  <c r="CY29" i="3"/>
  <c r="CX29" i="3"/>
  <c r="CW29" i="3"/>
  <c r="CV29" i="3"/>
  <c r="CU29" i="3"/>
  <c r="CT29" i="3"/>
  <c r="CS29" i="3"/>
  <c r="CQ29" i="3"/>
  <c r="CP29" i="3"/>
  <c r="CO29" i="3"/>
  <c r="CN29" i="3"/>
  <c r="CM29" i="3"/>
  <c r="CL29" i="3"/>
  <c r="CK29" i="3"/>
  <c r="CJ29" i="3"/>
  <c r="CI29" i="3"/>
  <c r="CH29" i="3"/>
  <c r="CG29" i="3"/>
  <c r="CF29" i="3"/>
  <c r="CE29" i="3"/>
  <c r="CD29" i="3"/>
  <c r="CC29" i="3"/>
  <c r="CB29" i="3"/>
  <c r="CA29" i="3"/>
  <c r="BZ29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R29" i="3"/>
  <c r="AQ29" i="3"/>
  <c r="AP29" i="3"/>
  <c r="AO29" i="3"/>
  <c r="AN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L29" i="3"/>
  <c r="DI28" i="3"/>
  <c r="DH28" i="3"/>
  <c r="DG28" i="3"/>
  <c r="DF28" i="3"/>
  <c r="DE28" i="3"/>
  <c r="DD28" i="3"/>
  <c r="DC28" i="3"/>
  <c r="DB28" i="3"/>
  <c r="DA28" i="3"/>
  <c r="CZ28" i="3"/>
  <c r="CY28" i="3"/>
  <c r="CX28" i="3"/>
  <c r="CW28" i="3"/>
  <c r="CV28" i="3"/>
  <c r="CU28" i="3"/>
  <c r="CT28" i="3"/>
  <c r="CS28" i="3"/>
  <c r="CQ28" i="3"/>
  <c r="CP28" i="3"/>
  <c r="CO28" i="3"/>
  <c r="CN28" i="3"/>
  <c r="CM28" i="3"/>
  <c r="CL28" i="3"/>
  <c r="CK28" i="3"/>
  <c r="CJ28" i="3"/>
  <c r="CI28" i="3"/>
  <c r="CH28" i="3"/>
  <c r="CG28" i="3"/>
  <c r="CF28" i="3"/>
  <c r="CE28" i="3"/>
  <c r="CD28" i="3"/>
  <c r="CC28" i="3"/>
  <c r="CB28" i="3"/>
  <c r="CA28" i="3"/>
  <c r="BZ28" i="3"/>
  <c r="BY28" i="3"/>
  <c r="BX28" i="3"/>
  <c r="BW28" i="3"/>
  <c r="BV28" i="3"/>
  <c r="BU28" i="3"/>
  <c r="BT28" i="3"/>
  <c r="BS28" i="3"/>
  <c r="BR28" i="3"/>
  <c r="BQ28" i="3"/>
  <c r="BP28" i="3"/>
  <c r="BO28" i="3"/>
  <c r="BN28" i="3"/>
  <c r="BM28" i="3"/>
  <c r="BL28" i="3"/>
  <c r="BK28" i="3"/>
  <c r="BJ28" i="3"/>
  <c r="BI28" i="3"/>
  <c r="BH28" i="3"/>
  <c r="BG28" i="3"/>
  <c r="BF28" i="3"/>
  <c r="BE28" i="3"/>
  <c r="BD28" i="3"/>
  <c r="BC28" i="3"/>
  <c r="BB28" i="3"/>
  <c r="BA28" i="3"/>
  <c r="AZ28" i="3"/>
  <c r="AY28" i="3"/>
  <c r="AX28" i="3"/>
  <c r="AW28" i="3"/>
  <c r="AV28" i="3"/>
  <c r="AU28" i="3"/>
  <c r="AT28" i="3"/>
  <c r="AR28" i="3"/>
  <c r="AQ28" i="3"/>
  <c r="AP28" i="3"/>
  <c r="AO28" i="3"/>
  <c r="AN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L28" i="3"/>
  <c r="DI27" i="3"/>
  <c r="DH27" i="3"/>
  <c r="DG27" i="3"/>
  <c r="DF27" i="3"/>
  <c r="DE27" i="3"/>
  <c r="DD27" i="3"/>
  <c r="DC27" i="3"/>
  <c r="DB27" i="3"/>
  <c r="DA27" i="3"/>
  <c r="CZ27" i="3"/>
  <c r="CY27" i="3"/>
  <c r="CX27" i="3"/>
  <c r="CW27" i="3"/>
  <c r="CV27" i="3"/>
  <c r="CU27" i="3"/>
  <c r="CT27" i="3"/>
  <c r="CS27" i="3"/>
  <c r="CQ27" i="3"/>
  <c r="CP27" i="3"/>
  <c r="CO27" i="3"/>
  <c r="CN27" i="3"/>
  <c r="CM27" i="3"/>
  <c r="CL27" i="3"/>
  <c r="CK27" i="3"/>
  <c r="CJ27" i="3"/>
  <c r="CI27" i="3"/>
  <c r="CH27" i="3"/>
  <c r="CG27" i="3"/>
  <c r="CF27" i="3"/>
  <c r="CE27" i="3"/>
  <c r="CD27" i="3"/>
  <c r="CC27" i="3"/>
  <c r="CB27" i="3"/>
  <c r="CA27" i="3"/>
  <c r="BZ27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R27" i="3"/>
  <c r="AQ27" i="3"/>
  <c r="AP27" i="3"/>
  <c r="AO27" i="3"/>
  <c r="AN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L27" i="3"/>
  <c r="DI26" i="3"/>
  <c r="DH26" i="3"/>
  <c r="DG26" i="3"/>
  <c r="DF26" i="3"/>
  <c r="DE26" i="3"/>
  <c r="DD26" i="3"/>
  <c r="DC26" i="3"/>
  <c r="DB26" i="3"/>
  <c r="DA26" i="3"/>
  <c r="CZ26" i="3"/>
  <c r="CY26" i="3"/>
  <c r="CX26" i="3"/>
  <c r="CW26" i="3"/>
  <c r="CV26" i="3"/>
  <c r="CU26" i="3"/>
  <c r="CT26" i="3"/>
  <c r="CS26" i="3"/>
  <c r="CQ26" i="3"/>
  <c r="CP26" i="3"/>
  <c r="CO26" i="3"/>
  <c r="CN26" i="3"/>
  <c r="CM26" i="3"/>
  <c r="CL26" i="3"/>
  <c r="CK26" i="3"/>
  <c r="CJ26" i="3"/>
  <c r="CI26" i="3"/>
  <c r="CH26" i="3"/>
  <c r="CG26" i="3"/>
  <c r="CF26" i="3"/>
  <c r="CE26" i="3"/>
  <c r="CD26" i="3"/>
  <c r="CC26" i="3"/>
  <c r="CB26" i="3"/>
  <c r="CA26" i="3"/>
  <c r="BZ26" i="3"/>
  <c r="BY26" i="3"/>
  <c r="BX26" i="3"/>
  <c r="BW26" i="3"/>
  <c r="BV26" i="3"/>
  <c r="BU26" i="3"/>
  <c r="BT26" i="3"/>
  <c r="BS26" i="3"/>
  <c r="BR26" i="3"/>
  <c r="BQ26" i="3"/>
  <c r="BP26" i="3"/>
  <c r="BO26" i="3"/>
  <c r="BN26" i="3"/>
  <c r="BM26" i="3"/>
  <c r="BL26" i="3"/>
  <c r="BK26" i="3"/>
  <c r="BJ26" i="3"/>
  <c r="BI26" i="3"/>
  <c r="BH26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R26" i="3"/>
  <c r="AQ26" i="3"/>
  <c r="AP26" i="3"/>
  <c r="AO26" i="3"/>
  <c r="AN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L26" i="3"/>
  <c r="DI25" i="3"/>
  <c r="DH25" i="3"/>
  <c r="DG25" i="3"/>
  <c r="DF25" i="3"/>
  <c r="DE25" i="3"/>
  <c r="DD25" i="3"/>
  <c r="DC25" i="3"/>
  <c r="DB25" i="3"/>
  <c r="DA25" i="3"/>
  <c r="CZ25" i="3"/>
  <c r="CY25" i="3"/>
  <c r="CX25" i="3"/>
  <c r="CW25" i="3"/>
  <c r="CV25" i="3"/>
  <c r="CU25" i="3"/>
  <c r="CT25" i="3"/>
  <c r="CS25" i="3"/>
  <c r="CQ25" i="3"/>
  <c r="CP25" i="3"/>
  <c r="CO25" i="3"/>
  <c r="CN25" i="3"/>
  <c r="CM25" i="3"/>
  <c r="CL25" i="3"/>
  <c r="CK25" i="3"/>
  <c r="CJ25" i="3"/>
  <c r="CI25" i="3"/>
  <c r="CH25" i="3"/>
  <c r="CG25" i="3"/>
  <c r="CF25" i="3"/>
  <c r="CE25" i="3"/>
  <c r="CD25" i="3"/>
  <c r="CC25" i="3"/>
  <c r="CB25" i="3"/>
  <c r="CA25" i="3"/>
  <c r="BZ25" i="3"/>
  <c r="BY25" i="3"/>
  <c r="BX25" i="3"/>
  <c r="BW25" i="3"/>
  <c r="BV25" i="3"/>
  <c r="BU25" i="3"/>
  <c r="BT25" i="3"/>
  <c r="BS25" i="3"/>
  <c r="BR25" i="3"/>
  <c r="BQ25" i="3"/>
  <c r="BP25" i="3"/>
  <c r="BO25" i="3"/>
  <c r="BN25" i="3"/>
  <c r="BM25" i="3"/>
  <c r="BL25" i="3"/>
  <c r="BK25" i="3"/>
  <c r="BJ25" i="3"/>
  <c r="BI25" i="3"/>
  <c r="BH25" i="3"/>
  <c r="BG25" i="3"/>
  <c r="BF25" i="3"/>
  <c r="BE25" i="3"/>
  <c r="BD25" i="3"/>
  <c r="BC25" i="3"/>
  <c r="BB25" i="3"/>
  <c r="BA25" i="3"/>
  <c r="AZ25" i="3"/>
  <c r="AY25" i="3"/>
  <c r="AX25" i="3"/>
  <c r="AW25" i="3"/>
  <c r="AV25" i="3"/>
  <c r="AU25" i="3"/>
  <c r="AT25" i="3"/>
  <c r="AR25" i="3"/>
  <c r="AQ25" i="3"/>
  <c r="AP25" i="3"/>
  <c r="AO25" i="3"/>
  <c r="AN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L25" i="3"/>
  <c r="DI24" i="3"/>
  <c r="DH24" i="3"/>
  <c r="DG24" i="3"/>
  <c r="DF24" i="3"/>
  <c r="DE24" i="3"/>
  <c r="DD24" i="3"/>
  <c r="DC24" i="3"/>
  <c r="DB24" i="3"/>
  <c r="DA24" i="3"/>
  <c r="CZ24" i="3"/>
  <c r="CY24" i="3"/>
  <c r="CX24" i="3"/>
  <c r="CW24" i="3"/>
  <c r="CV24" i="3"/>
  <c r="CU24" i="3"/>
  <c r="CT24" i="3"/>
  <c r="CS24" i="3"/>
  <c r="CQ24" i="3"/>
  <c r="CP24" i="3"/>
  <c r="CO24" i="3"/>
  <c r="CN24" i="3"/>
  <c r="CM24" i="3"/>
  <c r="CL24" i="3"/>
  <c r="CK24" i="3"/>
  <c r="CJ24" i="3"/>
  <c r="CI24" i="3"/>
  <c r="CH24" i="3"/>
  <c r="CG24" i="3"/>
  <c r="CF24" i="3"/>
  <c r="CE24" i="3"/>
  <c r="CD24" i="3"/>
  <c r="CC24" i="3"/>
  <c r="CB24" i="3"/>
  <c r="CA24" i="3"/>
  <c r="BZ24" i="3"/>
  <c r="BY24" i="3"/>
  <c r="BX24" i="3"/>
  <c r="BW24" i="3"/>
  <c r="BV24" i="3"/>
  <c r="BU24" i="3"/>
  <c r="BT24" i="3"/>
  <c r="BS24" i="3"/>
  <c r="BR24" i="3"/>
  <c r="BQ24" i="3"/>
  <c r="BP24" i="3"/>
  <c r="BO24" i="3"/>
  <c r="BN24" i="3"/>
  <c r="BM24" i="3"/>
  <c r="BL24" i="3"/>
  <c r="BK24" i="3"/>
  <c r="BJ24" i="3"/>
  <c r="BI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R24" i="3"/>
  <c r="AQ24" i="3"/>
  <c r="AP24" i="3"/>
  <c r="AO24" i="3"/>
  <c r="AN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L24" i="3"/>
  <c r="DI23" i="3"/>
  <c r="DH23" i="3"/>
  <c r="DG23" i="3"/>
  <c r="DF23" i="3"/>
  <c r="DE23" i="3"/>
  <c r="DD23" i="3"/>
  <c r="DC23" i="3"/>
  <c r="DB23" i="3"/>
  <c r="DA23" i="3"/>
  <c r="CZ23" i="3"/>
  <c r="CY23" i="3"/>
  <c r="CX23" i="3"/>
  <c r="CW23" i="3"/>
  <c r="CV23" i="3"/>
  <c r="CU23" i="3"/>
  <c r="CT23" i="3"/>
  <c r="CS23" i="3"/>
  <c r="CQ23" i="3"/>
  <c r="CP23" i="3"/>
  <c r="CO23" i="3"/>
  <c r="CN23" i="3"/>
  <c r="CM23" i="3"/>
  <c r="CL23" i="3"/>
  <c r="CK23" i="3"/>
  <c r="CJ23" i="3"/>
  <c r="CI23" i="3"/>
  <c r="CH23" i="3"/>
  <c r="CG23" i="3"/>
  <c r="CF23" i="3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R23" i="3"/>
  <c r="AQ23" i="3"/>
  <c r="AP23" i="3"/>
  <c r="AO23" i="3"/>
  <c r="AN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L23" i="3"/>
  <c r="DI22" i="3"/>
  <c r="DH22" i="3"/>
  <c r="DG22" i="3"/>
  <c r="DF22" i="3"/>
  <c r="DE22" i="3"/>
  <c r="DD22" i="3"/>
  <c r="DC22" i="3"/>
  <c r="DB22" i="3"/>
  <c r="DA22" i="3"/>
  <c r="CZ22" i="3"/>
  <c r="CY22" i="3"/>
  <c r="CX22" i="3"/>
  <c r="CW22" i="3"/>
  <c r="CV22" i="3"/>
  <c r="CU22" i="3"/>
  <c r="CT22" i="3"/>
  <c r="CS22" i="3"/>
  <c r="CQ22" i="3"/>
  <c r="CP22" i="3"/>
  <c r="CO22" i="3"/>
  <c r="CN22" i="3"/>
  <c r="CM22" i="3"/>
  <c r="CL22" i="3"/>
  <c r="CK22" i="3"/>
  <c r="CJ22" i="3"/>
  <c r="CI22" i="3"/>
  <c r="CH22" i="3"/>
  <c r="CG22" i="3"/>
  <c r="CF22" i="3"/>
  <c r="CE22" i="3"/>
  <c r="CD22" i="3"/>
  <c r="CC22" i="3"/>
  <c r="CB22" i="3"/>
  <c r="CA22" i="3"/>
  <c r="BZ22" i="3"/>
  <c r="BY22" i="3"/>
  <c r="BX22" i="3"/>
  <c r="BW22" i="3"/>
  <c r="BV22" i="3"/>
  <c r="BU22" i="3"/>
  <c r="BT22" i="3"/>
  <c r="BS22" i="3"/>
  <c r="BR22" i="3"/>
  <c r="BQ22" i="3"/>
  <c r="BP22" i="3"/>
  <c r="BO22" i="3"/>
  <c r="BN22" i="3"/>
  <c r="BM22" i="3"/>
  <c r="BL22" i="3"/>
  <c r="BK22" i="3"/>
  <c r="BJ22" i="3"/>
  <c r="BI22" i="3"/>
  <c r="BH22" i="3"/>
  <c r="BG22" i="3"/>
  <c r="BF22" i="3"/>
  <c r="BE22" i="3"/>
  <c r="BD22" i="3"/>
  <c r="BC22" i="3"/>
  <c r="BB22" i="3"/>
  <c r="BA22" i="3"/>
  <c r="AZ22" i="3"/>
  <c r="AY22" i="3"/>
  <c r="AX22" i="3"/>
  <c r="AW22" i="3"/>
  <c r="AV22" i="3"/>
  <c r="AU22" i="3"/>
  <c r="AT22" i="3"/>
  <c r="AR22" i="3"/>
  <c r="AQ22" i="3"/>
  <c r="AP22" i="3"/>
  <c r="AO22" i="3"/>
  <c r="AN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L22" i="3"/>
  <c r="DI21" i="3"/>
  <c r="DH21" i="3"/>
  <c r="DG21" i="3"/>
  <c r="DF21" i="3"/>
  <c r="DE21" i="3"/>
  <c r="DD21" i="3"/>
  <c r="DC21" i="3"/>
  <c r="DB21" i="3"/>
  <c r="DA21" i="3"/>
  <c r="CZ21" i="3"/>
  <c r="CY21" i="3"/>
  <c r="CX21" i="3"/>
  <c r="CW21" i="3"/>
  <c r="CV21" i="3"/>
  <c r="CU21" i="3"/>
  <c r="CT21" i="3"/>
  <c r="CS21" i="3"/>
  <c r="CQ21" i="3"/>
  <c r="CP21" i="3"/>
  <c r="CO21" i="3"/>
  <c r="CN21" i="3"/>
  <c r="CM21" i="3"/>
  <c r="CL21" i="3"/>
  <c r="CK21" i="3"/>
  <c r="CJ21" i="3"/>
  <c r="CI21" i="3"/>
  <c r="CH21" i="3"/>
  <c r="CG21" i="3"/>
  <c r="CF21" i="3"/>
  <c r="CE21" i="3"/>
  <c r="CD21" i="3"/>
  <c r="CC21" i="3"/>
  <c r="CB21" i="3"/>
  <c r="CA21" i="3"/>
  <c r="BZ21" i="3"/>
  <c r="BY21" i="3"/>
  <c r="BX21" i="3"/>
  <c r="BW21" i="3"/>
  <c r="BV21" i="3"/>
  <c r="BU21" i="3"/>
  <c r="BT21" i="3"/>
  <c r="BS21" i="3"/>
  <c r="BR21" i="3"/>
  <c r="BQ21" i="3"/>
  <c r="BP21" i="3"/>
  <c r="BO21" i="3"/>
  <c r="BN21" i="3"/>
  <c r="BM21" i="3"/>
  <c r="BL21" i="3"/>
  <c r="BK21" i="3"/>
  <c r="BJ2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R21" i="3"/>
  <c r="AQ21" i="3"/>
  <c r="AP21" i="3"/>
  <c r="AO21" i="3"/>
  <c r="AN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L21" i="3"/>
  <c r="DI20" i="3"/>
  <c r="DH20" i="3"/>
  <c r="DG20" i="3"/>
  <c r="DF20" i="3"/>
  <c r="DE20" i="3"/>
  <c r="DD20" i="3"/>
  <c r="DC20" i="3"/>
  <c r="DB20" i="3"/>
  <c r="DA20" i="3"/>
  <c r="CZ20" i="3"/>
  <c r="CY20" i="3"/>
  <c r="CX20" i="3"/>
  <c r="CW20" i="3"/>
  <c r="CV20" i="3"/>
  <c r="CU20" i="3"/>
  <c r="CT20" i="3"/>
  <c r="CS20" i="3"/>
  <c r="CQ20" i="3"/>
  <c r="CP20" i="3"/>
  <c r="CO20" i="3"/>
  <c r="CN20" i="3"/>
  <c r="CM20" i="3"/>
  <c r="CL20" i="3"/>
  <c r="CK20" i="3"/>
  <c r="CJ20" i="3"/>
  <c r="CI20" i="3"/>
  <c r="CH20" i="3"/>
  <c r="CG20" i="3"/>
  <c r="CF20" i="3"/>
  <c r="CE20" i="3"/>
  <c r="CD20" i="3"/>
  <c r="CC20" i="3"/>
  <c r="CB20" i="3"/>
  <c r="CA20" i="3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R20" i="3"/>
  <c r="AQ20" i="3"/>
  <c r="AP20" i="3"/>
  <c r="AO20" i="3"/>
  <c r="AN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L20" i="3"/>
  <c r="DI19" i="3"/>
  <c r="DH19" i="3"/>
  <c r="DG19" i="3"/>
  <c r="DF19" i="3"/>
  <c r="DE19" i="3"/>
  <c r="DD19" i="3"/>
  <c r="DC19" i="3"/>
  <c r="DB19" i="3"/>
  <c r="DA19" i="3"/>
  <c r="CZ19" i="3"/>
  <c r="CY19" i="3"/>
  <c r="CX19" i="3"/>
  <c r="CW19" i="3"/>
  <c r="CV19" i="3"/>
  <c r="CU19" i="3"/>
  <c r="CT19" i="3"/>
  <c r="CS19" i="3"/>
  <c r="CQ19" i="3"/>
  <c r="CP19" i="3"/>
  <c r="CO19" i="3"/>
  <c r="CN19" i="3"/>
  <c r="CM19" i="3"/>
  <c r="CL19" i="3"/>
  <c r="CK19" i="3"/>
  <c r="CJ19" i="3"/>
  <c r="CI19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BV19" i="3"/>
  <c r="BU19" i="3"/>
  <c r="BT19" i="3"/>
  <c r="BS19" i="3"/>
  <c r="BR19" i="3"/>
  <c r="BQ19" i="3"/>
  <c r="BP19" i="3"/>
  <c r="BO19" i="3"/>
  <c r="BN19" i="3"/>
  <c r="BM19" i="3"/>
  <c r="BL19" i="3"/>
  <c r="BK19" i="3"/>
  <c r="BJ19" i="3"/>
  <c r="BI19" i="3"/>
  <c r="BH19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R19" i="3"/>
  <c r="AQ19" i="3"/>
  <c r="AP19" i="3"/>
  <c r="AO19" i="3"/>
  <c r="AN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L19" i="3"/>
  <c r="DI18" i="3"/>
  <c r="DH18" i="3"/>
  <c r="DG18" i="3"/>
  <c r="DF18" i="3"/>
  <c r="DE18" i="3"/>
  <c r="DD18" i="3"/>
  <c r="DC18" i="3"/>
  <c r="DB18" i="3"/>
  <c r="DA18" i="3"/>
  <c r="CZ18" i="3"/>
  <c r="CY18" i="3"/>
  <c r="CX18" i="3"/>
  <c r="CW18" i="3"/>
  <c r="CV18" i="3"/>
  <c r="CU18" i="3"/>
  <c r="CT18" i="3"/>
  <c r="CS18" i="3"/>
  <c r="CQ18" i="3"/>
  <c r="CP18" i="3"/>
  <c r="CO18" i="3"/>
  <c r="CN18" i="3"/>
  <c r="CM18" i="3"/>
  <c r="CL18" i="3"/>
  <c r="CK18" i="3"/>
  <c r="CJ18" i="3"/>
  <c r="CI18" i="3"/>
  <c r="CH18" i="3"/>
  <c r="CG18" i="3"/>
  <c r="CF18" i="3"/>
  <c r="CE18" i="3"/>
  <c r="CD18" i="3"/>
  <c r="CC18" i="3"/>
  <c r="CB18" i="3"/>
  <c r="CA18" i="3"/>
  <c r="BZ18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R18" i="3"/>
  <c r="AQ18" i="3"/>
  <c r="AP18" i="3"/>
  <c r="AO18" i="3"/>
  <c r="AN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L18" i="3"/>
  <c r="DI17" i="3"/>
  <c r="DH17" i="3"/>
  <c r="DG17" i="3"/>
  <c r="DF17" i="3"/>
  <c r="DE17" i="3"/>
  <c r="DD17" i="3"/>
  <c r="DC17" i="3"/>
  <c r="DB17" i="3"/>
  <c r="DA17" i="3"/>
  <c r="CZ17" i="3"/>
  <c r="CY17" i="3"/>
  <c r="CX17" i="3"/>
  <c r="CW17" i="3"/>
  <c r="CV17" i="3"/>
  <c r="CU17" i="3"/>
  <c r="CT17" i="3"/>
  <c r="CS17" i="3"/>
  <c r="CQ17" i="3"/>
  <c r="CP17" i="3"/>
  <c r="CO17" i="3"/>
  <c r="CN17" i="3"/>
  <c r="CM17" i="3"/>
  <c r="CL17" i="3"/>
  <c r="CK17" i="3"/>
  <c r="CJ17" i="3"/>
  <c r="CI17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R17" i="3"/>
  <c r="AQ17" i="3"/>
  <c r="AP17" i="3"/>
  <c r="AO17" i="3"/>
  <c r="AN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L17" i="3"/>
  <c r="DI16" i="3"/>
  <c r="DH16" i="3"/>
  <c r="DG16" i="3"/>
  <c r="DF16" i="3"/>
  <c r="DE16" i="3"/>
  <c r="DD16" i="3"/>
  <c r="DC16" i="3"/>
  <c r="DB16" i="3"/>
  <c r="DA16" i="3"/>
  <c r="CZ16" i="3"/>
  <c r="CY16" i="3"/>
  <c r="CX16" i="3"/>
  <c r="CW16" i="3"/>
  <c r="CV16" i="3"/>
  <c r="CU16" i="3"/>
  <c r="CT16" i="3"/>
  <c r="CS16" i="3"/>
  <c r="CQ16" i="3"/>
  <c r="CP16" i="3"/>
  <c r="CO16" i="3"/>
  <c r="CN16" i="3"/>
  <c r="CM16" i="3"/>
  <c r="CL16" i="3"/>
  <c r="CK16" i="3"/>
  <c r="CJ16" i="3"/>
  <c r="CI16" i="3"/>
  <c r="CH16" i="3"/>
  <c r="CG16" i="3"/>
  <c r="CF16" i="3"/>
  <c r="CE16" i="3"/>
  <c r="CD16" i="3"/>
  <c r="CC16" i="3"/>
  <c r="CB16" i="3"/>
  <c r="CA16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R16" i="3"/>
  <c r="AQ16" i="3"/>
  <c r="AP16" i="3"/>
  <c r="AO16" i="3"/>
  <c r="AN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L16" i="3"/>
  <c r="DI15" i="3"/>
  <c r="DH15" i="3"/>
  <c r="DG15" i="3"/>
  <c r="DF15" i="3"/>
  <c r="DE15" i="3"/>
  <c r="DD15" i="3"/>
  <c r="DC15" i="3"/>
  <c r="DB15" i="3"/>
  <c r="DA15" i="3"/>
  <c r="CZ15" i="3"/>
  <c r="CY15" i="3"/>
  <c r="CX15" i="3"/>
  <c r="CW15" i="3"/>
  <c r="CV15" i="3"/>
  <c r="CU15" i="3"/>
  <c r="CT15" i="3"/>
  <c r="CS15" i="3"/>
  <c r="CQ15" i="3"/>
  <c r="CP15" i="3"/>
  <c r="CO15" i="3"/>
  <c r="CN15" i="3"/>
  <c r="CM15" i="3"/>
  <c r="CL15" i="3"/>
  <c r="CK15" i="3"/>
  <c r="CJ15" i="3"/>
  <c r="CI15" i="3"/>
  <c r="CH15" i="3"/>
  <c r="CG15" i="3"/>
  <c r="CF15" i="3"/>
  <c r="CE15" i="3"/>
  <c r="CD15" i="3"/>
  <c r="CC15" i="3"/>
  <c r="CB15" i="3"/>
  <c r="CA15" i="3"/>
  <c r="BZ15" i="3"/>
  <c r="BY15" i="3"/>
  <c r="BX15" i="3"/>
  <c r="BW15" i="3"/>
  <c r="BV15" i="3"/>
  <c r="BU15" i="3"/>
  <c r="BT15" i="3"/>
  <c r="BS15" i="3"/>
  <c r="BR15" i="3"/>
  <c r="BQ15" i="3"/>
  <c r="BP15" i="3"/>
  <c r="BO15" i="3"/>
  <c r="BN15" i="3"/>
  <c r="BM15" i="3"/>
  <c r="BL15" i="3"/>
  <c r="BK15" i="3"/>
  <c r="BJ15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R15" i="3"/>
  <c r="AQ15" i="3"/>
  <c r="AP15" i="3"/>
  <c r="AO15" i="3"/>
  <c r="AN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L15" i="3"/>
  <c r="DI14" i="3"/>
  <c r="DH14" i="3"/>
  <c r="DG14" i="3"/>
  <c r="DF14" i="3"/>
  <c r="DE14" i="3"/>
  <c r="DD14" i="3"/>
  <c r="DC14" i="3"/>
  <c r="DB14" i="3"/>
  <c r="DA14" i="3"/>
  <c r="CZ14" i="3"/>
  <c r="CY14" i="3"/>
  <c r="CX14" i="3"/>
  <c r="CW14" i="3"/>
  <c r="CV14" i="3"/>
  <c r="CU14" i="3"/>
  <c r="CT14" i="3"/>
  <c r="CS14" i="3"/>
  <c r="CQ14" i="3"/>
  <c r="CP14" i="3"/>
  <c r="CO14" i="3"/>
  <c r="CN14" i="3"/>
  <c r="CM14" i="3"/>
  <c r="CL14" i="3"/>
  <c r="CK14" i="3"/>
  <c r="CJ14" i="3"/>
  <c r="CI14" i="3"/>
  <c r="CH14" i="3"/>
  <c r="CG14" i="3"/>
  <c r="CF14" i="3"/>
  <c r="CE14" i="3"/>
  <c r="CD14" i="3"/>
  <c r="CC14" i="3"/>
  <c r="CB14" i="3"/>
  <c r="CA14" i="3"/>
  <c r="BZ14" i="3"/>
  <c r="BY14" i="3"/>
  <c r="BX14" i="3"/>
  <c r="BW14" i="3"/>
  <c r="BV14" i="3"/>
  <c r="BU14" i="3"/>
  <c r="BT14" i="3"/>
  <c r="BS14" i="3"/>
  <c r="BR14" i="3"/>
  <c r="BQ14" i="3"/>
  <c r="BP14" i="3"/>
  <c r="BO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AV14" i="3"/>
  <c r="AU14" i="3"/>
  <c r="AT14" i="3"/>
  <c r="AR14" i="3"/>
  <c r="AQ14" i="3"/>
  <c r="AP14" i="3"/>
  <c r="AO14" i="3"/>
  <c r="AN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L14" i="3"/>
  <c r="DI13" i="3"/>
  <c r="DH13" i="3"/>
  <c r="DG13" i="3"/>
  <c r="DF13" i="3"/>
  <c r="DE13" i="3"/>
  <c r="DD13" i="3"/>
  <c r="DC13" i="3"/>
  <c r="DB13" i="3"/>
  <c r="DA13" i="3"/>
  <c r="CZ13" i="3"/>
  <c r="CY13" i="3"/>
  <c r="CX13" i="3"/>
  <c r="CW13" i="3"/>
  <c r="CV13" i="3"/>
  <c r="CU13" i="3"/>
  <c r="CT13" i="3"/>
  <c r="CS13" i="3"/>
  <c r="CQ13" i="3"/>
  <c r="CP13" i="3"/>
  <c r="CO13" i="3"/>
  <c r="CN13" i="3"/>
  <c r="CM13" i="3"/>
  <c r="CL13" i="3"/>
  <c r="CK13" i="3"/>
  <c r="CJ13" i="3"/>
  <c r="CI13" i="3"/>
  <c r="CH13" i="3"/>
  <c r="CG13" i="3"/>
  <c r="CF13" i="3"/>
  <c r="CE13" i="3"/>
  <c r="CD13" i="3"/>
  <c r="CC13" i="3"/>
  <c r="CB13" i="3"/>
  <c r="CA13" i="3"/>
  <c r="BZ13" i="3"/>
  <c r="BY13" i="3"/>
  <c r="BX13" i="3"/>
  <c r="BW13" i="3"/>
  <c r="BV13" i="3"/>
  <c r="BU13" i="3"/>
  <c r="BT13" i="3"/>
  <c r="BS13" i="3"/>
  <c r="BR13" i="3"/>
  <c r="BQ13" i="3"/>
  <c r="BP13" i="3"/>
  <c r="BO13" i="3"/>
  <c r="BN13" i="3"/>
  <c r="BM13" i="3"/>
  <c r="BL13" i="3"/>
  <c r="BK13" i="3"/>
  <c r="BJ13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R13" i="3"/>
  <c r="AQ13" i="3"/>
  <c r="AP13" i="3"/>
  <c r="AO13" i="3"/>
  <c r="AN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L13" i="3"/>
  <c r="DI12" i="3"/>
  <c r="DH12" i="3"/>
  <c r="DG12" i="3"/>
  <c r="DF12" i="3"/>
  <c r="DE12" i="3"/>
  <c r="DD12" i="3"/>
  <c r="DC12" i="3"/>
  <c r="DB12" i="3"/>
  <c r="DA12" i="3"/>
  <c r="CZ12" i="3"/>
  <c r="CY12" i="3"/>
  <c r="CX12" i="3"/>
  <c r="CW12" i="3"/>
  <c r="CV12" i="3"/>
  <c r="CU12" i="3"/>
  <c r="CT12" i="3"/>
  <c r="CS12" i="3"/>
  <c r="CQ12" i="3"/>
  <c r="CP12" i="3"/>
  <c r="CO12" i="3"/>
  <c r="CN12" i="3"/>
  <c r="CM12" i="3"/>
  <c r="CL12" i="3"/>
  <c r="CK12" i="3"/>
  <c r="CJ12" i="3"/>
  <c r="CI12" i="3"/>
  <c r="CH12" i="3"/>
  <c r="CG12" i="3"/>
  <c r="CF12" i="3"/>
  <c r="CE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Q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R12" i="3"/>
  <c r="AQ12" i="3"/>
  <c r="AP12" i="3"/>
  <c r="AO12" i="3"/>
  <c r="AN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L12" i="3"/>
  <c r="DI11" i="3"/>
  <c r="DH11" i="3"/>
  <c r="DG11" i="3"/>
  <c r="DF11" i="3"/>
  <c r="DE11" i="3"/>
  <c r="DD11" i="3"/>
  <c r="DC11" i="3"/>
  <c r="DB11" i="3"/>
  <c r="DA11" i="3"/>
  <c r="CZ11" i="3"/>
  <c r="CY11" i="3"/>
  <c r="CX11" i="3"/>
  <c r="CW11" i="3"/>
  <c r="CV11" i="3"/>
  <c r="CU11" i="3"/>
  <c r="CT11" i="3"/>
  <c r="CS11" i="3"/>
  <c r="CQ11" i="3"/>
  <c r="CP11" i="3"/>
  <c r="CO11" i="3"/>
  <c r="CN11" i="3"/>
  <c r="CM11" i="3"/>
  <c r="CL11" i="3"/>
  <c r="CK11" i="3"/>
  <c r="CJ11" i="3"/>
  <c r="CI11" i="3"/>
  <c r="CH11" i="3"/>
  <c r="CG11" i="3"/>
  <c r="CF11" i="3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R11" i="3"/>
  <c r="AQ11" i="3"/>
  <c r="AP11" i="3"/>
  <c r="AO11" i="3"/>
  <c r="AN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L11" i="3"/>
  <c r="C11" i="3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 s="1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DI10" i="3"/>
  <c r="DH10" i="3"/>
  <c r="DG10" i="3"/>
  <c r="DF10" i="3"/>
  <c r="DE10" i="3"/>
  <c r="DD10" i="3"/>
  <c r="DC10" i="3"/>
  <c r="DB10" i="3"/>
  <c r="DA10" i="3"/>
  <c r="CZ10" i="3"/>
  <c r="CY10" i="3"/>
  <c r="CX10" i="3"/>
  <c r="CW10" i="3"/>
  <c r="CV10" i="3"/>
  <c r="CU10" i="3"/>
  <c r="CT10" i="3"/>
  <c r="CS10" i="3"/>
  <c r="CQ10" i="3"/>
  <c r="CP10" i="3"/>
  <c r="CO10" i="3"/>
  <c r="CN10" i="3"/>
  <c r="CM10" i="3"/>
  <c r="CL10" i="3"/>
  <c r="CK10" i="3"/>
  <c r="CJ10" i="3"/>
  <c r="CI10" i="3"/>
  <c r="CH10" i="3"/>
  <c r="CG10" i="3"/>
  <c r="CF10" i="3"/>
  <c r="CE10" i="3"/>
  <c r="CD10" i="3"/>
  <c r="CC10" i="3"/>
  <c r="CB10" i="3"/>
  <c r="CA10" i="3"/>
  <c r="BZ10" i="3"/>
  <c r="BY10" i="3"/>
  <c r="BX10" i="3"/>
  <c r="BW10" i="3"/>
  <c r="BV10" i="3"/>
  <c r="BU10" i="3"/>
  <c r="BT10" i="3"/>
  <c r="BS10" i="3"/>
  <c r="BR10" i="3"/>
  <c r="BQ10" i="3"/>
  <c r="BP10" i="3"/>
  <c r="BO10" i="3"/>
  <c r="BN10" i="3"/>
  <c r="BM10" i="3"/>
  <c r="BL10" i="3"/>
  <c r="BK10" i="3"/>
  <c r="BJ10" i="3"/>
  <c r="BI10" i="3"/>
  <c r="BH10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R10" i="3"/>
  <c r="AQ10" i="3"/>
  <c r="AP10" i="3"/>
  <c r="AO10" i="3"/>
  <c r="AN10" i="3"/>
  <c r="AM10" i="3"/>
  <c r="AM11" i="3" s="1"/>
  <c r="AM12" i="3" s="1"/>
  <c r="AM13" i="3" s="1"/>
  <c r="AM14" i="3" s="1"/>
  <c r="AM15" i="3" s="1"/>
  <c r="AM16" i="3" s="1"/>
  <c r="AM17" i="3" s="1"/>
  <c r="AM18" i="3" s="1"/>
  <c r="AM19" i="3" s="1"/>
  <c r="AM20" i="3" s="1"/>
  <c r="AM21" i="3" s="1"/>
  <c r="AM22" i="3" s="1"/>
  <c r="AM23" i="3" s="1"/>
  <c r="AM24" i="3" s="1"/>
  <c r="AM25" i="3" s="1"/>
  <c r="AM26" i="3" s="1"/>
  <c r="AM27" i="3" s="1"/>
  <c r="AM28" i="3" s="1"/>
  <c r="AM29" i="3" s="1"/>
  <c r="AM30" i="3" s="1"/>
  <c r="AM31" i="3" s="1"/>
  <c r="AM32" i="3" s="1"/>
  <c r="AM33" i="3" s="1"/>
  <c r="AM34" i="3" s="1"/>
  <c r="AM35" i="3" s="1"/>
  <c r="AM36" i="3" s="1"/>
  <c r="AM37" i="3" s="1"/>
  <c r="AM38" i="3" s="1"/>
  <c r="AM39" i="3" s="1"/>
  <c r="AM40" i="3" s="1"/>
  <c r="AM41" i="3" s="1"/>
  <c r="AM42" i="3" s="1"/>
  <c r="AM43" i="3" s="1"/>
  <c r="AM44" i="3" s="1"/>
  <c r="AM45" i="3" s="1"/>
  <c r="AM46" i="3" s="1"/>
  <c r="AM47" i="3" s="1"/>
  <c r="AM48" i="3" s="1"/>
  <c r="AM49" i="3" s="1"/>
  <c r="AM50" i="3" s="1"/>
  <c r="AM51" i="3" s="1"/>
  <c r="AM52" i="3" s="1"/>
  <c r="AM53" i="3" s="1"/>
  <c r="AM54" i="3" s="1"/>
  <c r="AM55" i="3" s="1"/>
  <c r="AM56" i="3" s="1"/>
  <c r="AM57" i="3" s="1"/>
  <c r="AM58" i="3" s="1"/>
  <c r="AM59" i="3" s="1"/>
  <c r="AM60" i="3" s="1"/>
  <c r="AM61" i="3" s="1"/>
  <c r="AM62" i="3" s="1"/>
  <c r="AM63" i="3" s="1"/>
  <c r="AM64" i="3" s="1"/>
  <c r="AM65" i="3" s="1"/>
  <c r="AM66" i="3" s="1"/>
  <c r="AM67" i="3" s="1"/>
  <c r="AM68" i="3" s="1"/>
  <c r="AM69" i="3" s="1"/>
  <c r="AM70" i="3" s="1"/>
  <c r="AM71" i="3" s="1"/>
  <c r="AM72" i="3" s="1"/>
  <c r="AM73" i="3" s="1"/>
  <c r="AM74" i="3" s="1"/>
  <c r="AM75" i="3" s="1"/>
  <c r="AM76" i="3" s="1"/>
  <c r="AM77" i="3" s="1"/>
  <c r="AM78" i="3" s="1"/>
  <c r="AM79" i="3" s="1"/>
  <c r="AM80" i="3" s="1"/>
  <c r="AM81" i="3" s="1"/>
  <c r="AM82" i="3" s="1"/>
  <c r="AM83" i="3" s="1"/>
  <c r="AM84" i="3" s="1"/>
  <c r="AM85" i="3" s="1"/>
  <c r="AM86" i="3" s="1"/>
  <c r="AM87" i="3" s="1"/>
  <c r="AM88" i="3" s="1"/>
  <c r="AM89" i="3" s="1"/>
  <c r="AM90" i="3" s="1"/>
  <c r="AM91" i="3" s="1"/>
  <c r="AM92" i="3" s="1"/>
  <c r="AM93" i="3" s="1"/>
  <c r="AM94" i="3" s="1"/>
  <c r="AM95" i="3" s="1"/>
  <c r="AM96" i="3" s="1"/>
  <c r="AM97" i="3" s="1"/>
  <c r="AM98" i="3" s="1"/>
  <c r="AM99" i="3" s="1"/>
  <c r="AM100" i="3" s="1"/>
  <c r="AM101" i="3" s="1"/>
  <c r="AM102" i="3" s="1"/>
  <c r="AM103" i="3" s="1"/>
  <c r="AM104" i="3" s="1"/>
  <c r="AM105" i="3" s="1"/>
  <c r="AM106" i="3" s="1"/>
  <c r="AM107" i="3" s="1"/>
  <c r="AM108" i="3" s="1"/>
  <c r="AM109" i="3" s="1"/>
  <c r="AM110" i="3" s="1"/>
  <c r="AM111" i="3" s="1"/>
  <c r="AM112" i="3" s="1"/>
  <c r="AM113" i="3" s="1"/>
  <c r="AM114" i="3" s="1"/>
  <c r="AM115" i="3" s="1"/>
  <c r="AM116" i="3" s="1"/>
  <c r="AM117" i="3" s="1"/>
  <c r="AM118" i="3" s="1"/>
  <c r="AM119" i="3" s="1"/>
  <c r="AM120" i="3" s="1"/>
  <c r="AM121" i="3" s="1"/>
  <c r="AM122" i="3" s="1"/>
  <c r="AM123" i="3" s="1"/>
  <c r="AM124" i="3" s="1"/>
  <c r="AM125" i="3" s="1"/>
  <c r="AM126" i="3" s="1"/>
  <c r="AM127" i="3" s="1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N10" i="3"/>
  <c r="L10" i="3"/>
  <c r="C10" i="3"/>
  <c r="DK9" i="3"/>
  <c r="DK10" i="3" s="1"/>
  <c r="DK11" i="3" s="1"/>
  <c r="DK12" i="3" s="1"/>
  <c r="DK13" i="3" s="1"/>
  <c r="DK14" i="3" s="1"/>
  <c r="DK15" i="3" s="1"/>
  <c r="DK16" i="3" s="1"/>
  <c r="DK17" i="3" s="1"/>
  <c r="DK18" i="3" s="1"/>
  <c r="DK19" i="3" s="1"/>
  <c r="DK20" i="3" s="1"/>
  <c r="DK21" i="3" s="1"/>
  <c r="DK22" i="3" s="1"/>
  <c r="DK23" i="3" s="1"/>
  <c r="DK24" i="3" s="1"/>
  <c r="DK25" i="3" s="1"/>
  <c r="DK26" i="3" s="1"/>
  <c r="DK27" i="3" s="1"/>
  <c r="DK28" i="3" s="1"/>
  <c r="DK29" i="3" s="1"/>
  <c r="DK30" i="3" s="1"/>
  <c r="DK31" i="3" s="1"/>
  <c r="DK32" i="3" s="1"/>
  <c r="DK33" i="3" s="1"/>
  <c r="DK34" i="3" s="1"/>
  <c r="DK35" i="3" s="1"/>
  <c r="DK36" i="3" s="1"/>
  <c r="DK37" i="3" s="1"/>
  <c r="DK38" i="3" s="1"/>
  <c r="DK39" i="3" s="1"/>
  <c r="DK40" i="3" s="1"/>
  <c r="DK41" i="3" s="1"/>
  <c r="DK42" i="3" s="1"/>
  <c r="DK43" i="3" s="1"/>
  <c r="DK44" i="3" s="1"/>
  <c r="DK45" i="3" s="1"/>
  <c r="DK46" i="3" s="1"/>
  <c r="DK47" i="3" s="1"/>
  <c r="DK48" i="3" s="1"/>
  <c r="DK49" i="3" s="1"/>
  <c r="DK50" i="3" s="1"/>
  <c r="DK51" i="3" s="1"/>
  <c r="DK52" i="3" s="1"/>
  <c r="DK53" i="3" s="1"/>
  <c r="DK54" i="3" s="1"/>
  <c r="DK55" i="3" s="1"/>
  <c r="DK56" i="3" s="1"/>
  <c r="DK57" i="3" s="1"/>
  <c r="DK58" i="3" s="1"/>
  <c r="DK59" i="3" s="1"/>
  <c r="DK60" i="3" s="1"/>
  <c r="DK61" i="3" s="1"/>
  <c r="DK62" i="3" s="1"/>
  <c r="DK63" i="3" s="1"/>
  <c r="DK64" i="3" s="1"/>
  <c r="DK65" i="3" s="1"/>
  <c r="DK66" i="3" s="1"/>
  <c r="DK67" i="3" s="1"/>
  <c r="DK68" i="3" s="1"/>
  <c r="DK69" i="3" s="1"/>
  <c r="DK70" i="3" s="1"/>
  <c r="DK71" i="3" s="1"/>
  <c r="DK72" i="3" s="1"/>
  <c r="DK73" i="3" s="1"/>
  <c r="DK74" i="3" s="1"/>
  <c r="DK75" i="3" s="1"/>
  <c r="DK76" i="3" s="1"/>
  <c r="DK77" i="3" s="1"/>
  <c r="DK78" i="3" s="1"/>
  <c r="DK79" i="3" s="1"/>
  <c r="DK80" i="3" s="1"/>
  <c r="DK81" i="3" s="1"/>
  <c r="DK82" i="3" s="1"/>
  <c r="DK83" i="3" s="1"/>
  <c r="DK84" i="3" s="1"/>
  <c r="DK85" i="3" s="1"/>
  <c r="DK86" i="3" s="1"/>
  <c r="DK87" i="3" s="1"/>
  <c r="DK88" i="3" s="1"/>
  <c r="DK89" i="3" s="1"/>
  <c r="DK90" i="3" s="1"/>
  <c r="DK91" i="3" s="1"/>
  <c r="DK92" i="3" s="1"/>
  <c r="DK93" i="3" s="1"/>
  <c r="DK94" i="3" s="1"/>
  <c r="DK95" i="3" s="1"/>
  <c r="DK96" i="3" s="1"/>
  <c r="DK97" i="3" s="1"/>
  <c r="DK98" i="3" s="1"/>
  <c r="DK99" i="3" s="1"/>
  <c r="DK100" i="3" s="1"/>
  <c r="DK101" i="3" s="1"/>
  <c r="DK102" i="3" s="1"/>
  <c r="DK103" i="3" s="1"/>
  <c r="DK104" i="3" s="1"/>
  <c r="DK105" i="3" s="1"/>
  <c r="DK106" i="3" s="1"/>
  <c r="DK107" i="3" s="1"/>
  <c r="DK108" i="3" s="1"/>
  <c r="DK109" i="3" s="1"/>
  <c r="DK110" i="3" s="1"/>
  <c r="DK111" i="3" s="1"/>
  <c r="DK112" i="3" s="1"/>
  <c r="DK113" i="3" s="1"/>
  <c r="DK114" i="3" s="1"/>
  <c r="DK115" i="3" s="1"/>
  <c r="DK116" i="3" s="1"/>
  <c r="DK117" i="3" s="1"/>
  <c r="DK118" i="3" s="1"/>
  <c r="DK119" i="3" s="1"/>
  <c r="DK120" i="3" s="1"/>
  <c r="DK121" i="3" s="1"/>
  <c r="DK122" i="3" s="1"/>
  <c r="DK123" i="3" s="1"/>
  <c r="DK124" i="3" s="1"/>
  <c r="DK125" i="3" s="1"/>
  <c r="DK126" i="3" s="1"/>
  <c r="DK127" i="3" s="1"/>
  <c r="DI9" i="3"/>
  <c r="DH9" i="3"/>
  <c r="DG9" i="3"/>
  <c r="DF9" i="3"/>
  <c r="DE9" i="3"/>
  <c r="DD9" i="3"/>
  <c r="DC9" i="3"/>
  <c r="DB9" i="3"/>
  <c r="DA9" i="3"/>
  <c r="CZ9" i="3"/>
  <c r="CY9" i="3"/>
  <c r="CX9" i="3"/>
  <c r="CW9" i="3"/>
  <c r="CV9" i="3"/>
  <c r="CU9" i="3"/>
  <c r="CT9" i="3"/>
  <c r="CS9" i="3"/>
  <c r="CQ9" i="3"/>
  <c r="CP9" i="3"/>
  <c r="CO9" i="3"/>
  <c r="CN9" i="3"/>
  <c r="CM9" i="3"/>
  <c r="CL9" i="3"/>
  <c r="CK9" i="3"/>
  <c r="CJ9" i="3"/>
  <c r="CI9" i="3"/>
  <c r="CH9" i="3"/>
  <c r="CG9" i="3"/>
  <c r="CF9" i="3"/>
  <c r="CE9" i="3"/>
  <c r="CD9" i="3"/>
  <c r="CC9" i="3"/>
  <c r="CB9" i="3"/>
  <c r="CA9" i="3"/>
  <c r="BZ9" i="3"/>
  <c r="BY9" i="3"/>
  <c r="BX9" i="3"/>
  <c r="BW9" i="3"/>
  <c r="BV9" i="3"/>
  <c r="BU9" i="3"/>
  <c r="BT9" i="3"/>
  <c r="BS9" i="3"/>
  <c r="BR9" i="3"/>
  <c r="BQ9" i="3"/>
  <c r="BP9" i="3"/>
  <c r="BO9" i="3"/>
  <c r="BN9" i="3"/>
  <c r="BM9" i="3"/>
  <c r="BL9" i="3"/>
  <c r="BK9" i="3"/>
  <c r="BJ9" i="3"/>
  <c r="BI9" i="3"/>
  <c r="BH9" i="3"/>
  <c r="BG9" i="3"/>
  <c r="BF9" i="3"/>
  <c r="BE9" i="3"/>
  <c r="BD9" i="3"/>
  <c r="BC9" i="3"/>
  <c r="BB9" i="3"/>
  <c r="BA9" i="3"/>
  <c r="AZ9" i="3"/>
  <c r="AY9" i="3"/>
  <c r="AX9" i="3"/>
  <c r="AW9" i="3"/>
  <c r="AV9" i="3"/>
  <c r="AU9" i="3"/>
  <c r="AT9" i="3"/>
  <c r="AR9" i="3"/>
  <c r="AQ9" i="3"/>
  <c r="AP9" i="3"/>
  <c r="AO9" i="3"/>
  <c r="AN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L9" i="3"/>
  <c r="C9" i="3"/>
  <c r="DK8" i="3"/>
  <c r="DI8" i="3"/>
  <c r="DH8" i="3"/>
  <c r="DG8" i="3"/>
  <c r="DF8" i="3"/>
  <c r="DE8" i="3"/>
  <c r="DD8" i="3"/>
  <c r="DC8" i="3"/>
  <c r="DB8" i="3"/>
  <c r="DA8" i="3"/>
  <c r="CZ8" i="3"/>
  <c r="CY8" i="3"/>
  <c r="CX8" i="3"/>
  <c r="CW8" i="3"/>
  <c r="CV8" i="3"/>
  <c r="CU8" i="3"/>
  <c r="CT8" i="3"/>
  <c r="CS8" i="3"/>
  <c r="CQ8" i="3"/>
  <c r="CP8" i="3"/>
  <c r="CO8" i="3"/>
  <c r="CN8" i="3"/>
  <c r="CM8" i="3"/>
  <c r="CM128" i="3" s="1"/>
  <c r="CL8" i="3"/>
  <c r="CK8" i="3"/>
  <c r="CJ8" i="3"/>
  <c r="CI8" i="3"/>
  <c r="CH8" i="3"/>
  <c r="CG8" i="3"/>
  <c r="CF8" i="3"/>
  <c r="CE8" i="3"/>
  <c r="CD8" i="3"/>
  <c r="CC8" i="3"/>
  <c r="CB8" i="3"/>
  <c r="CA8" i="3"/>
  <c r="BZ8" i="3"/>
  <c r="BY8" i="3"/>
  <c r="BX8" i="3"/>
  <c r="BW8" i="3"/>
  <c r="BV8" i="3"/>
  <c r="BU8" i="3"/>
  <c r="BT8" i="3"/>
  <c r="BS8" i="3"/>
  <c r="BR8" i="3"/>
  <c r="BQ8" i="3"/>
  <c r="BP8" i="3"/>
  <c r="BO8" i="3"/>
  <c r="BN8" i="3"/>
  <c r="BM8" i="3"/>
  <c r="BL8" i="3"/>
  <c r="BK8" i="3"/>
  <c r="BJ8" i="3"/>
  <c r="BI8" i="3"/>
  <c r="BH8" i="3"/>
  <c r="BG8" i="3"/>
  <c r="BF8" i="3"/>
  <c r="BE8" i="3"/>
  <c r="BD8" i="3"/>
  <c r="BC8" i="3"/>
  <c r="BB8" i="3"/>
  <c r="BA8" i="3"/>
  <c r="AZ8" i="3"/>
  <c r="AY8" i="3"/>
  <c r="AX8" i="3"/>
  <c r="AW8" i="3"/>
  <c r="AV8" i="3"/>
  <c r="AU8" i="3"/>
  <c r="AT8" i="3"/>
  <c r="AR8" i="3"/>
  <c r="AQ8" i="3"/>
  <c r="AP8" i="3"/>
  <c r="AO8" i="3"/>
  <c r="AN8" i="3"/>
  <c r="AN128" i="3" s="1"/>
  <c r="AM8" i="3"/>
  <c r="AM9" i="3" s="1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K8" i="3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C8" i="3"/>
  <c r="DI7" i="3"/>
  <c r="DH7" i="3"/>
  <c r="DG7" i="3"/>
  <c r="DF7" i="3"/>
  <c r="DE7" i="3"/>
  <c r="DD7" i="3"/>
  <c r="DC7" i="3"/>
  <c r="DB7" i="3"/>
  <c r="DB128" i="3" s="1"/>
  <c r="DA7" i="3"/>
  <c r="CZ7" i="3"/>
  <c r="CY7" i="3"/>
  <c r="CX7" i="3"/>
  <c r="CW7" i="3"/>
  <c r="CV7" i="3"/>
  <c r="CU7" i="3"/>
  <c r="CT7" i="3"/>
  <c r="CS7" i="3"/>
  <c r="CQ7" i="3"/>
  <c r="CQ128" i="3" s="1"/>
  <c r="CP7" i="3"/>
  <c r="CO7" i="3"/>
  <c r="CN7" i="3"/>
  <c r="CM7" i="3"/>
  <c r="CL7" i="3"/>
  <c r="CK7" i="3"/>
  <c r="CJ7" i="3"/>
  <c r="CI7" i="3"/>
  <c r="CH7" i="3"/>
  <c r="CG7" i="3"/>
  <c r="CG128" i="3" s="1"/>
  <c r="CF7" i="3"/>
  <c r="CE7" i="3"/>
  <c r="CD7" i="3"/>
  <c r="CC7" i="3"/>
  <c r="CB7" i="3"/>
  <c r="CA7" i="3"/>
  <c r="BZ7" i="3"/>
  <c r="BY7" i="3"/>
  <c r="BX7" i="3"/>
  <c r="BW7" i="3"/>
  <c r="BW128" i="3" s="1"/>
  <c r="BV7" i="3"/>
  <c r="BU7" i="3"/>
  <c r="BT7" i="3"/>
  <c r="BS7" i="3"/>
  <c r="BR7" i="3"/>
  <c r="BQ7" i="3"/>
  <c r="BP7" i="3"/>
  <c r="BO7" i="3"/>
  <c r="BN7" i="3"/>
  <c r="BM7" i="3"/>
  <c r="BM128" i="3" s="1"/>
  <c r="BL7" i="3"/>
  <c r="BK7" i="3"/>
  <c r="BJ7" i="3"/>
  <c r="BI7" i="3"/>
  <c r="BH7" i="3"/>
  <c r="BG7" i="3"/>
  <c r="BF7" i="3"/>
  <c r="BE7" i="3"/>
  <c r="BD7" i="3"/>
  <c r="BC7" i="3"/>
  <c r="BC128" i="3" s="1"/>
  <c r="BB7" i="3"/>
  <c r="BA7" i="3"/>
  <c r="AZ7" i="3"/>
  <c r="AY7" i="3"/>
  <c r="AX7" i="3"/>
  <c r="AW7" i="3"/>
  <c r="AV7" i="3"/>
  <c r="AU7" i="3"/>
  <c r="AT7" i="3"/>
  <c r="AR7" i="3"/>
  <c r="AR128" i="3" s="1"/>
  <c r="AQ7" i="3"/>
  <c r="AP7" i="3"/>
  <c r="AO7" i="3"/>
  <c r="AN7" i="3"/>
  <c r="AI7" i="3"/>
  <c r="AH7" i="3"/>
  <c r="AG7" i="3"/>
  <c r="AF7" i="3"/>
  <c r="AE7" i="3"/>
  <c r="AD7" i="3"/>
  <c r="AD128" i="3" s="1"/>
  <c r="AC7" i="3"/>
  <c r="AB7" i="3"/>
  <c r="AA7" i="3"/>
  <c r="Z7" i="3"/>
  <c r="Z128" i="3" s="1"/>
  <c r="Y7" i="3"/>
  <c r="X7" i="3"/>
  <c r="W7" i="3"/>
  <c r="V7" i="3"/>
  <c r="U7" i="3"/>
  <c r="T7" i="3"/>
  <c r="T128" i="3" s="1"/>
  <c r="S7" i="3"/>
  <c r="R7" i="3"/>
  <c r="Q7" i="3"/>
  <c r="P7" i="3"/>
  <c r="P128" i="3" s="1"/>
  <c r="O7" i="3"/>
  <c r="N7" i="3"/>
  <c r="K7" i="3"/>
  <c r="DJ955" i="2"/>
  <c r="DI955" i="2"/>
  <c r="DH955" i="2"/>
  <c r="DG955" i="2"/>
  <c r="DF955" i="2"/>
  <c r="DE955" i="2"/>
  <c r="DD955" i="2"/>
  <c r="DC955" i="2"/>
  <c r="DB955" i="2"/>
  <c r="DA955" i="2"/>
  <c r="CZ955" i="2"/>
  <c r="CY955" i="2"/>
  <c r="CX955" i="2"/>
  <c r="CW955" i="2"/>
  <c r="CV955" i="2"/>
  <c r="CU955" i="2"/>
  <c r="CT955" i="2"/>
  <c r="CR955" i="2"/>
  <c r="CQ955" i="2"/>
  <c r="CP955" i="2"/>
  <c r="CO955" i="2"/>
  <c r="CN955" i="2"/>
  <c r="CM955" i="2"/>
  <c r="CL955" i="2"/>
  <c r="CK955" i="2"/>
  <c r="CJ955" i="2"/>
  <c r="CI955" i="2"/>
  <c r="CH955" i="2"/>
  <c r="CG955" i="2"/>
  <c r="CF955" i="2"/>
  <c r="CE955" i="2"/>
  <c r="CD955" i="2"/>
  <c r="CC955" i="2"/>
  <c r="CB955" i="2"/>
  <c r="CA955" i="2"/>
  <c r="BZ955" i="2"/>
  <c r="BY955" i="2"/>
  <c r="BX955" i="2"/>
  <c r="BW955" i="2"/>
  <c r="BV955" i="2"/>
  <c r="BU955" i="2"/>
  <c r="BT955" i="2"/>
  <c r="BS955" i="2"/>
  <c r="BR955" i="2"/>
  <c r="BQ955" i="2"/>
  <c r="BP955" i="2"/>
  <c r="BO955" i="2"/>
  <c r="BN955" i="2"/>
  <c r="BM955" i="2"/>
  <c r="BL955" i="2"/>
  <c r="BK955" i="2"/>
  <c r="BJ955" i="2"/>
  <c r="BI955" i="2"/>
  <c r="BH955" i="2"/>
  <c r="BG955" i="2"/>
  <c r="BF955" i="2"/>
  <c r="BE955" i="2"/>
  <c r="BD955" i="2"/>
  <c r="BC955" i="2"/>
  <c r="BB955" i="2"/>
  <c r="BA955" i="2"/>
  <c r="AZ955" i="2"/>
  <c r="AY955" i="2"/>
  <c r="AX955" i="2"/>
  <c r="AW955" i="2"/>
  <c r="AV955" i="2"/>
  <c r="AU955" i="2"/>
  <c r="AS955" i="2"/>
  <c r="AR955" i="2"/>
  <c r="AQ955" i="2"/>
  <c r="AP955" i="2"/>
  <c r="AO955" i="2"/>
  <c r="DJ954" i="2"/>
  <c r="DI954" i="2"/>
  <c r="DH954" i="2"/>
  <c r="DG954" i="2"/>
  <c r="DF954" i="2"/>
  <c r="DE954" i="2"/>
  <c r="DD954" i="2"/>
  <c r="DC954" i="2"/>
  <c r="DB954" i="2"/>
  <c r="DA954" i="2"/>
  <c r="CZ954" i="2"/>
  <c r="CY954" i="2"/>
  <c r="CX954" i="2"/>
  <c r="CW954" i="2"/>
  <c r="CV954" i="2"/>
  <c r="CU954" i="2"/>
  <c r="CT954" i="2"/>
  <c r="CR954" i="2"/>
  <c r="CQ954" i="2"/>
  <c r="CP954" i="2"/>
  <c r="CO954" i="2"/>
  <c r="CN954" i="2"/>
  <c r="CM954" i="2"/>
  <c r="CL954" i="2"/>
  <c r="CK954" i="2"/>
  <c r="CJ954" i="2"/>
  <c r="CI954" i="2"/>
  <c r="CH954" i="2"/>
  <c r="CG954" i="2"/>
  <c r="CF954" i="2"/>
  <c r="CE954" i="2"/>
  <c r="CD954" i="2"/>
  <c r="CC954" i="2"/>
  <c r="CB954" i="2"/>
  <c r="CA954" i="2"/>
  <c r="BZ954" i="2"/>
  <c r="BY954" i="2"/>
  <c r="BX954" i="2"/>
  <c r="BW954" i="2"/>
  <c r="BV954" i="2"/>
  <c r="BU954" i="2"/>
  <c r="BT954" i="2"/>
  <c r="BS954" i="2"/>
  <c r="BR954" i="2"/>
  <c r="BQ954" i="2"/>
  <c r="BP954" i="2"/>
  <c r="BO954" i="2"/>
  <c r="BN954" i="2"/>
  <c r="BM954" i="2"/>
  <c r="BL954" i="2"/>
  <c r="BK954" i="2"/>
  <c r="BJ954" i="2"/>
  <c r="BI954" i="2"/>
  <c r="BH954" i="2"/>
  <c r="BG954" i="2"/>
  <c r="BF954" i="2"/>
  <c r="BE954" i="2"/>
  <c r="BD954" i="2"/>
  <c r="BC954" i="2"/>
  <c r="BB954" i="2"/>
  <c r="BA954" i="2"/>
  <c r="AZ954" i="2"/>
  <c r="AY954" i="2"/>
  <c r="AX954" i="2"/>
  <c r="AW954" i="2"/>
  <c r="AV954" i="2"/>
  <c r="AU954" i="2"/>
  <c r="AS954" i="2"/>
  <c r="AR954" i="2"/>
  <c r="AQ954" i="2"/>
  <c r="AP954" i="2"/>
  <c r="AO954" i="2"/>
  <c r="DJ953" i="2"/>
  <c r="DI953" i="2"/>
  <c r="DH953" i="2"/>
  <c r="DG953" i="2"/>
  <c r="DF953" i="2"/>
  <c r="DE953" i="2"/>
  <c r="DD953" i="2"/>
  <c r="DC953" i="2"/>
  <c r="DB953" i="2"/>
  <c r="DA953" i="2"/>
  <c r="CZ953" i="2"/>
  <c r="CY953" i="2"/>
  <c r="CX953" i="2"/>
  <c r="CW953" i="2"/>
  <c r="CV953" i="2"/>
  <c r="CU953" i="2"/>
  <c r="CT953" i="2"/>
  <c r="CR953" i="2"/>
  <c r="CQ953" i="2"/>
  <c r="CP953" i="2"/>
  <c r="CO953" i="2"/>
  <c r="CN953" i="2"/>
  <c r="CM953" i="2"/>
  <c r="CL953" i="2"/>
  <c r="CK953" i="2"/>
  <c r="CJ953" i="2"/>
  <c r="CI953" i="2"/>
  <c r="CH953" i="2"/>
  <c r="CG953" i="2"/>
  <c r="CF953" i="2"/>
  <c r="CE953" i="2"/>
  <c r="CD953" i="2"/>
  <c r="CC953" i="2"/>
  <c r="CB953" i="2"/>
  <c r="CA953" i="2"/>
  <c r="BZ953" i="2"/>
  <c r="BY953" i="2"/>
  <c r="BX953" i="2"/>
  <c r="BW953" i="2"/>
  <c r="BV953" i="2"/>
  <c r="BU953" i="2"/>
  <c r="BT953" i="2"/>
  <c r="BS953" i="2"/>
  <c r="BR953" i="2"/>
  <c r="BQ953" i="2"/>
  <c r="BP953" i="2"/>
  <c r="BO953" i="2"/>
  <c r="BN953" i="2"/>
  <c r="BM953" i="2"/>
  <c r="BL953" i="2"/>
  <c r="BK953" i="2"/>
  <c r="BJ953" i="2"/>
  <c r="BI953" i="2"/>
  <c r="BH953" i="2"/>
  <c r="BG953" i="2"/>
  <c r="BF953" i="2"/>
  <c r="BE953" i="2"/>
  <c r="BD953" i="2"/>
  <c r="BC953" i="2"/>
  <c r="BB953" i="2"/>
  <c r="BA953" i="2"/>
  <c r="AZ953" i="2"/>
  <c r="AY953" i="2"/>
  <c r="AX953" i="2"/>
  <c r="AW953" i="2"/>
  <c r="AV953" i="2"/>
  <c r="AU953" i="2"/>
  <c r="AS953" i="2"/>
  <c r="AR953" i="2"/>
  <c r="AQ953" i="2"/>
  <c r="AP953" i="2"/>
  <c r="AO953" i="2"/>
  <c r="DJ952" i="2"/>
  <c r="DI952" i="2"/>
  <c r="DH952" i="2"/>
  <c r="DG952" i="2"/>
  <c r="DF952" i="2"/>
  <c r="DE952" i="2"/>
  <c r="DD952" i="2"/>
  <c r="DC952" i="2"/>
  <c r="DB952" i="2"/>
  <c r="DA952" i="2"/>
  <c r="CZ952" i="2"/>
  <c r="CY952" i="2"/>
  <c r="CX952" i="2"/>
  <c r="CW952" i="2"/>
  <c r="CV952" i="2"/>
  <c r="CU952" i="2"/>
  <c r="CT952" i="2"/>
  <c r="CR952" i="2"/>
  <c r="CQ952" i="2"/>
  <c r="CP952" i="2"/>
  <c r="CO952" i="2"/>
  <c r="CN952" i="2"/>
  <c r="CM952" i="2"/>
  <c r="CL952" i="2"/>
  <c r="CK952" i="2"/>
  <c r="CJ952" i="2"/>
  <c r="CI952" i="2"/>
  <c r="CH952" i="2"/>
  <c r="CG952" i="2"/>
  <c r="CF952" i="2"/>
  <c r="CE952" i="2"/>
  <c r="CD952" i="2"/>
  <c r="CC952" i="2"/>
  <c r="CB952" i="2"/>
  <c r="CA952" i="2"/>
  <c r="BZ952" i="2"/>
  <c r="BY952" i="2"/>
  <c r="BX952" i="2"/>
  <c r="BW952" i="2"/>
  <c r="BV952" i="2"/>
  <c r="BU952" i="2"/>
  <c r="BT952" i="2"/>
  <c r="BS952" i="2"/>
  <c r="BR952" i="2"/>
  <c r="BQ952" i="2"/>
  <c r="BP952" i="2"/>
  <c r="BO952" i="2"/>
  <c r="BN952" i="2"/>
  <c r="BM952" i="2"/>
  <c r="BL952" i="2"/>
  <c r="BK952" i="2"/>
  <c r="BJ952" i="2"/>
  <c r="BI952" i="2"/>
  <c r="BH952" i="2"/>
  <c r="BG952" i="2"/>
  <c r="BF952" i="2"/>
  <c r="BE952" i="2"/>
  <c r="BD952" i="2"/>
  <c r="BC952" i="2"/>
  <c r="BB952" i="2"/>
  <c r="BA952" i="2"/>
  <c r="AZ952" i="2"/>
  <c r="AY952" i="2"/>
  <c r="AX952" i="2"/>
  <c r="AW952" i="2"/>
  <c r="AV952" i="2"/>
  <c r="AU952" i="2"/>
  <c r="AS952" i="2"/>
  <c r="AR952" i="2"/>
  <c r="AQ952" i="2"/>
  <c r="AP952" i="2"/>
  <c r="AO952" i="2"/>
  <c r="DJ951" i="2"/>
  <c r="DI951" i="2"/>
  <c r="DH951" i="2"/>
  <c r="DG951" i="2"/>
  <c r="DF951" i="2"/>
  <c r="DE951" i="2"/>
  <c r="DD951" i="2"/>
  <c r="DC951" i="2"/>
  <c r="DB951" i="2"/>
  <c r="DA951" i="2"/>
  <c r="CZ951" i="2"/>
  <c r="CY951" i="2"/>
  <c r="CX951" i="2"/>
  <c r="CW951" i="2"/>
  <c r="CV951" i="2"/>
  <c r="CU951" i="2"/>
  <c r="CT951" i="2"/>
  <c r="CR951" i="2"/>
  <c r="CQ951" i="2"/>
  <c r="CP951" i="2"/>
  <c r="CO951" i="2"/>
  <c r="CN951" i="2"/>
  <c r="CM951" i="2"/>
  <c r="CL951" i="2"/>
  <c r="CK951" i="2"/>
  <c r="CJ951" i="2"/>
  <c r="CI951" i="2"/>
  <c r="CH951" i="2"/>
  <c r="CG951" i="2"/>
  <c r="CF951" i="2"/>
  <c r="CE951" i="2"/>
  <c r="CD951" i="2"/>
  <c r="CC951" i="2"/>
  <c r="CB951" i="2"/>
  <c r="CA951" i="2"/>
  <c r="BZ951" i="2"/>
  <c r="BY951" i="2"/>
  <c r="BX951" i="2"/>
  <c r="BW951" i="2"/>
  <c r="BV951" i="2"/>
  <c r="BU951" i="2"/>
  <c r="BT951" i="2"/>
  <c r="BS951" i="2"/>
  <c r="BR951" i="2"/>
  <c r="BQ951" i="2"/>
  <c r="BP951" i="2"/>
  <c r="BO951" i="2"/>
  <c r="BN951" i="2"/>
  <c r="BM951" i="2"/>
  <c r="BL951" i="2"/>
  <c r="BK951" i="2"/>
  <c r="BJ951" i="2"/>
  <c r="BI951" i="2"/>
  <c r="BH951" i="2"/>
  <c r="BG951" i="2"/>
  <c r="BF951" i="2"/>
  <c r="BE951" i="2"/>
  <c r="BD951" i="2"/>
  <c r="BC951" i="2"/>
  <c r="BB951" i="2"/>
  <c r="BA951" i="2"/>
  <c r="AZ951" i="2"/>
  <c r="AY951" i="2"/>
  <c r="AX951" i="2"/>
  <c r="AW951" i="2"/>
  <c r="AV951" i="2"/>
  <c r="AU951" i="2"/>
  <c r="AS951" i="2"/>
  <c r="AR951" i="2"/>
  <c r="AQ951" i="2"/>
  <c r="AP951" i="2"/>
  <c r="AO951" i="2"/>
  <c r="DJ950" i="2"/>
  <c r="DI950" i="2"/>
  <c r="DH950" i="2"/>
  <c r="DG950" i="2"/>
  <c r="DF950" i="2"/>
  <c r="DE950" i="2"/>
  <c r="DD950" i="2"/>
  <c r="DC950" i="2"/>
  <c r="DB950" i="2"/>
  <c r="DA950" i="2"/>
  <c r="CZ950" i="2"/>
  <c r="CY950" i="2"/>
  <c r="CX950" i="2"/>
  <c r="CW950" i="2"/>
  <c r="CV950" i="2"/>
  <c r="CU950" i="2"/>
  <c r="CT950" i="2"/>
  <c r="CR950" i="2"/>
  <c r="CQ950" i="2"/>
  <c r="CP950" i="2"/>
  <c r="CO950" i="2"/>
  <c r="CN950" i="2"/>
  <c r="CM950" i="2"/>
  <c r="CL950" i="2"/>
  <c r="CK950" i="2"/>
  <c r="CJ950" i="2"/>
  <c r="CI950" i="2"/>
  <c r="CH950" i="2"/>
  <c r="CG950" i="2"/>
  <c r="CF950" i="2"/>
  <c r="CE950" i="2"/>
  <c r="CD950" i="2"/>
  <c r="CC950" i="2"/>
  <c r="CB950" i="2"/>
  <c r="CA950" i="2"/>
  <c r="BZ950" i="2"/>
  <c r="BY950" i="2"/>
  <c r="BX950" i="2"/>
  <c r="BW950" i="2"/>
  <c r="BV950" i="2"/>
  <c r="BU950" i="2"/>
  <c r="BT950" i="2"/>
  <c r="BS950" i="2"/>
  <c r="BR950" i="2"/>
  <c r="BQ950" i="2"/>
  <c r="BP950" i="2"/>
  <c r="BO950" i="2"/>
  <c r="BN950" i="2"/>
  <c r="BM950" i="2"/>
  <c r="BL950" i="2"/>
  <c r="BK950" i="2"/>
  <c r="BJ950" i="2"/>
  <c r="BI950" i="2"/>
  <c r="BH950" i="2"/>
  <c r="BG950" i="2"/>
  <c r="BF950" i="2"/>
  <c r="BE950" i="2"/>
  <c r="BD950" i="2"/>
  <c r="BC950" i="2"/>
  <c r="BB950" i="2"/>
  <c r="BA950" i="2"/>
  <c r="AZ950" i="2"/>
  <c r="AY950" i="2"/>
  <c r="AX950" i="2"/>
  <c r="AW950" i="2"/>
  <c r="AV950" i="2"/>
  <c r="AU950" i="2"/>
  <c r="AS950" i="2"/>
  <c r="AR950" i="2"/>
  <c r="AQ950" i="2"/>
  <c r="AP950" i="2"/>
  <c r="AO950" i="2"/>
  <c r="DJ949" i="2"/>
  <c r="DI949" i="2"/>
  <c r="DH949" i="2"/>
  <c r="DG949" i="2"/>
  <c r="DF949" i="2"/>
  <c r="DE949" i="2"/>
  <c r="DD949" i="2"/>
  <c r="DC949" i="2"/>
  <c r="DB949" i="2"/>
  <c r="DA949" i="2"/>
  <c r="CZ949" i="2"/>
  <c r="CY949" i="2"/>
  <c r="CX949" i="2"/>
  <c r="CW949" i="2"/>
  <c r="CV949" i="2"/>
  <c r="CU949" i="2"/>
  <c r="CT949" i="2"/>
  <c r="CR949" i="2"/>
  <c r="CQ949" i="2"/>
  <c r="CP949" i="2"/>
  <c r="CO949" i="2"/>
  <c r="CN949" i="2"/>
  <c r="CM949" i="2"/>
  <c r="CL949" i="2"/>
  <c r="CK949" i="2"/>
  <c r="CJ949" i="2"/>
  <c r="CI949" i="2"/>
  <c r="CH949" i="2"/>
  <c r="CG949" i="2"/>
  <c r="CF949" i="2"/>
  <c r="CE949" i="2"/>
  <c r="CD949" i="2"/>
  <c r="CC949" i="2"/>
  <c r="CB949" i="2"/>
  <c r="CA949" i="2"/>
  <c r="BZ949" i="2"/>
  <c r="BY949" i="2"/>
  <c r="BX949" i="2"/>
  <c r="BW949" i="2"/>
  <c r="BV949" i="2"/>
  <c r="BU949" i="2"/>
  <c r="BT949" i="2"/>
  <c r="BS949" i="2"/>
  <c r="BR949" i="2"/>
  <c r="BQ949" i="2"/>
  <c r="BP949" i="2"/>
  <c r="BO949" i="2"/>
  <c r="BN949" i="2"/>
  <c r="BM949" i="2"/>
  <c r="BL949" i="2"/>
  <c r="BK949" i="2"/>
  <c r="BJ949" i="2"/>
  <c r="BI949" i="2"/>
  <c r="BH949" i="2"/>
  <c r="BG949" i="2"/>
  <c r="BF949" i="2"/>
  <c r="BE949" i="2"/>
  <c r="BD949" i="2"/>
  <c r="BC949" i="2"/>
  <c r="BB949" i="2"/>
  <c r="BA949" i="2"/>
  <c r="AZ949" i="2"/>
  <c r="AY949" i="2"/>
  <c r="AX949" i="2"/>
  <c r="AW949" i="2"/>
  <c r="AV949" i="2"/>
  <c r="AU949" i="2"/>
  <c r="AS949" i="2"/>
  <c r="AR949" i="2"/>
  <c r="AQ949" i="2"/>
  <c r="AP949" i="2"/>
  <c r="AO949" i="2"/>
  <c r="DJ948" i="2"/>
  <c r="DI948" i="2"/>
  <c r="DH948" i="2"/>
  <c r="DG948" i="2"/>
  <c r="DF948" i="2"/>
  <c r="DE948" i="2"/>
  <c r="DD948" i="2"/>
  <c r="DC948" i="2"/>
  <c r="DB948" i="2"/>
  <c r="DA948" i="2"/>
  <c r="CZ948" i="2"/>
  <c r="CY948" i="2"/>
  <c r="CX948" i="2"/>
  <c r="CW948" i="2"/>
  <c r="CV948" i="2"/>
  <c r="CU948" i="2"/>
  <c r="CT948" i="2"/>
  <c r="CR948" i="2"/>
  <c r="CQ948" i="2"/>
  <c r="CP948" i="2"/>
  <c r="CO948" i="2"/>
  <c r="CN948" i="2"/>
  <c r="CM948" i="2"/>
  <c r="CL948" i="2"/>
  <c r="CK948" i="2"/>
  <c r="CJ948" i="2"/>
  <c r="CI948" i="2"/>
  <c r="CH948" i="2"/>
  <c r="CG948" i="2"/>
  <c r="CF948" i="2"/>
  <c r="CE948" i="2"/>
  <c r="CD948" i="2"/>
  <c r="CC948" i="2"/>
  <c r="CB948" i="2"/>
  <c r="CA948" i="2"/>
  <c r="BZ948" i="2"/>
  <c r="BY948" i="2"/>
  <c r="BX948" i="2"/>
  <c r="BW948" i="2"/>
  <c r="BV948" i="2"/>
  <c r="BU948" i="2"/>
  <c r="BT948" i="2"/>
  <c r="BS948" i="2"/>
  <c r="BR948" i="2"/>
  <c r="BQ948" i="2"/>
  <c r="BP948" i="2"/>
  <c r="BO948" i="2"/>
  <c r="BN948" i="2"/>
  <c r="BM948" i="2"/>
  <c r="BL948" i="2"/>
  <c r="BK948" i="2"/>
  <c r="BJ948" i="2"/>
  <c r="BI948" i="2"/>
  <c r="BH948" i="2"/>
  <c r="BG948" i="2"/>
  <c r="BF948" i="2"/>
  <c r="BE948" i="2"/>
  <c r="BD948" i="2"/>
  <c r="BC948" i="2"/>
  <c r="BB948" i="2"/>
  <c r="BA948" i="2"/>
  <c r="AZ948" i="2"/>
  <c r="AY948" i="2"/>
  <c r="AX948" i="2"/>
  <c r="AW948" i="2"/>
  <c r="AV948" i="2"/>
  <c r="AU948" i="2"/>
  <c r="AS948" i="2"/>
  <c r="AR948" i="2"/>
  <c r="AQ948" i="2"/>
  <c r="AP948" i="2"/>
  <c r="AO948" i="2"/>
  <c r="DJ947" i="2"/>
  <c r="DI947" i="2"/>
  <c r="DH947" i="2"/>
  <c r="DG947" i="2"/>
  <c r="DF947" i="2"/>
  <c r="DE947" i="2"/>
  <c r="DD947" i="2"/>
  <c r="DC947" i="2"/>
  <c r="DB947" i="2"/>
  <c r="DA947" i="2"/>
  <c r="CZ947" i="2"/>
  <c r="CY947" i="2"/>
  <c r="CX947" i="2"/>
  <c r="CW947" i="2"/>
  <c r="CV947" i="2"/>
  <c r="CU947" i="2"/>
  <c r="CT947" i="2"/>
  <c r="CR947" i="2"/>
  <c r="CQ947" i="2"/>
  <c r="CP947" i="2"/>
  <c r="CO947" i="2"/>
  <c r="CN947" i="2"/>
  <c r="CM947" i="2"/>
  <c r="CL947" i="2"/>
  <c r="CK947" i="2"/>
  <c r="CJ947" i="2"/>
  <c r="CI947" i="2"/>
  <c r="CH947" i="2"/>
  <c r="CG947" i="2"/>
  <c r="CF947" i="2"/>
  <c r="CE947" i="2"/>
  <c r="CD947" i="2"/>
  <c r="CC947" i="2"/>
  <c r="CB947" i="2"/>
  <c r="CA947" i="2"/>
  <c r="BZ947" i="2"/>
  <c r="BY947" i="2"/>
  <c r="BX947" i="2"/>
  <c r="BW947" i="2"/>
  <c r="BV947" i="2"/>
  <c r="BU947" i="2"/>
  <c r="BT947" i="2"/>
  <c r="BS947" i="2"/>
  <c r="BR947" i="2"/>
  <c r="BQ947" i="2"/>
  <c r="BP947" i="2"/>
  <c r="BO947" i="2"/>
  <c r="BN947" i="2"/>
  <c r="BM947" i="2"/>
  <c r="BL947" i="2"/>
  <c r="BK947" i="2"/>
  <c r="BJ947" i="2"/>
  <c r="BI947" i="2"/>
  <c r="BH947" i="2"/>
  <c r="BG947" i="2"/>
  <c r="BF947" i="2"/>
  <c r="BE947" i="2"/>
  <c r="BD947" i="2"/>
  <c r="BC947" i="2"/>
  <c r="BB947" i="2"/>
  <c r="BA947" i="2"/>
  <c r="AZ947" i="2"/>
  <c r="AY947" i="2"/>
  <c r="AX947" i="2"/>
  <c r="AW947" i="2"/>
  <c r="AV947" i="2"/>
  <c r="AU947" i="2"/>
  <c r="AS947" i="2"/>
  <c r="AR947" i="2"/>
  <c r="AQ947" i="2"/>
  <c r="AP947" i="2"/>
  <c r="AO947" i="2"/>
  <c r="J946" i="2"/>
  <c r="I946" i="2"/>
  <c r="DJ945" i="2"/>
  <c r="DI945" i="2"/>
  <c r="DH945" i="2"/>
  <c r="DG945" i="2"/>
  <c r="DF945" i="2"/>
  <c r="DE945" i="2"/>
  <c r="DD945" i="2"/>
  <c r="DC945" i="2"/>
  <c r="DB945" i="2"/>
  <c r="DA945" i="2"/>
  <c r="CZ945" i="2"/>
  <c r="CY945" i="2"/>
  <c r="CX945" i="2"/>
  <c r="CW945" i="2"/>
  <c r="CV945" i="2"/>
  <c r="CU945" i="2"/>
  <c r="CT945" i="2"/>
  <c r="CR945" i="2"/>
  <c r="CQ945" i="2"/>
  <c r="CP945" i="2"/>
  <c r="CO945" i="2"/>
  <c r="CN945" i="2"/>
  <c r="CM945" i="2"/>
  <c r="CL945" i="2"/>
  <c r="CK945" i="2"/>
  <c r="CJ945" i="2"/>
  <c r="CI945" i="2"/>
  <c r="CH945" i="2"/>
  <c r="CG945" i="2"/>
  <c r="CF945" i="2"/>
  <c r="CE945" i="2"/>
  <c r="CD945" i="2"/>
  <c r="CC945" i="2"/>
  <c r="CB945" i="2"/>
  <c r="CA945" i="2"/>
  <c r="BZ945" i="2"/>
  <c r="BY945" i="2"/>
  <c r="BX945" i="2"/>
  <c r="BW945" i="2"/>
  <c r="BV945" i="2"/>
  <c r="BU945" i="2"/>
  <c r="BT945" i="2"/>
  <c r="BS945" i="2"/>
  <c r="BR945" i="2"/>
  <c r="BQ945" i="2"/>
  <c r="BP945" i="2"/>
  <c r="BO945" i="2"/>
  <c r="BN945" i="2"/>
  <c r="BM945" i="2"/>
  <c r="BL945" i="2"/>
  <c r="BK945" i="2"/>
  <c r="BJ945" i="2"/>
  <c r="BI945" i="2"/>
  <c r="BH945" i="2"/>
  <c r="BG945" i="2"/>
  <c r="BF945" i="2"/>
  <c r="BE945" i="2"/>
  <c r="BD945" i="2"/>
  <c r="BC945" i="2"/>
  <c r="BB945" i="2"/>
  <c r="BA945" i="2"/>
  <c r="AZ945" i="2"/>
  <c r="AY945" i="2"/>
  <c r="AX945" i="2"/>
  <c r="AW945" i="2"/>
  <c r="AV945" i="2"/>
  <c r="AU945" i="2"/>
  <c r="AS945" i="2"/>
  <c r="AR945" i="2"/>
  <c r="AQ945" i="2"/>
  <c r="AP945" i="2"/>
  <c r="AO945" i="2"/>
  <c r="AJ945" i="2"/>
  <c r="AI945" i="2"/>
  <c r="AH945" i="2"/>
  <c r="AG945" i="2"/>
  <c r="AF945" i="2"/>
  <c r="AE945" i="2"/>
  <c r="AD945" i="2"/>
  <c r="AC945" i="2"/>
  <c r="AB945" i="2"/>
  <c r="AA945" i="2"/>
  <c r="Z945" i="2"/>
  <c r="Y945" i="2"/>
  <c r="X945" i="2"/>
  <c r="W945" i="2"/>
  <c r="V945" i="2"/>
  <c r="U945" i="2"/>
  <c r="T945" i="2"/>
  <c r="S945" i="2"/>
  <c r="R945" i="2"/>
  <c r="Q945" i="2"/>
  <c r="P945" i="2"/>
  <c r="O945" i="2"/>
  <c r="DJ944" i="2"/>
  <c r="DI944" i="2"/>
  <c r="DH944" i="2"/>
  <c r="DG944" i="2"/>
  <c r="DF944" i="2"/>
  <c r="DE944" i="2"/>
  <c r="DD944" i="2"/>
  <c r="DC944" i="2"/>
  <c r="DB944" i="2"/>
  <c r="DA944" i="2"/>
  <c r="CZ944" i="2"/>
  <c r="CY944" i="2"/>
  <c r="CX944" i="2"/>
  <c r="CW944" i="2"/>
  <c r="CV944" i="2"/>
  <c r="CU944" i="2"/>
  <c r="CT944" i="2"/>
  <c r="CR944" i="2"/>
  <c r="CQ944" i="2"/>
  <c r="CP944" i="2"/>
  <c r="CO944" i="2"/>
  <c r="CN944" i="2"/>
  <c r="CM944" i="2"/>
  <c r="CL944" i="2"/>
  <c r="CK944" i="2"/>
  <c r="CJ944" i="2"/>
  <c r="CI944" i="2"/>
  <c r="CH944" i="2"/>
  <c r="CG944" i="2"/>
  <c r="CF944" i="2"/>
  <c r="CE944" i="2"/>
  <c r="CD944" i="2"/>
  <c r="CC944" i="2"/>
  <c r="CB944" i="2"/>
  <c r="CA944" i="2"/>
  <c r="BZ944" i="2"/>
  <c r="BY944" i="2"/>
  <c r="BX944" i="2"/>
  <c r="BW944" i="2"/>
  <c r="BV944" i="2"/>
  <c r="BU944" i="2"/>
  <c r="BT944" i="2"/>
  <c r="BS944" i="2"/>
  <c r="BR944" i="2"/>
  <c r="BQ944" i="2"/>
  <c r="BP944" i="2"/>
  <c r="BO944" i="2"/>
  <c r="BN944" i="2"/>
  <c r="BM944" i="2"/>
  <c r="BL944" i="2"/>
  <c r="BK944" i="2"/>
  <c r="BJ944" i="2"/>
  <c r="BI944" i="2"/>
  <c r="BH944" i="2"/>
  <c r="BG944" i="2"/>
  <c r="BF944" i="2"/>
  <c r="BE944" i="2"/>
  <c r="BD944" i="2"/>
  <c r="BC944" i="2"/>
  <c r="BB944" i="2"/>
  <c r="BA944" i="2"/>
  <c r="AZ944" i="2"/>
  <c r="AY944" i="2"/>
  <c r="AX944" i="2"/>
  <c r="AW944" i="2"/>
  <c r="AV944" i="2"/>
  <c r="AU944" i="2"/>
  <c r="AS944" i="2"/>
  <c r="AR944" i="2"/>
  <c r="AQ944" i="2"/>
  <c r="AP944" i="2"/>
  <c r="AO944" i="2"/>
  <c r="AJ944" i="2"/>
  <c r="AI944" i="2"/>
  <c r="AH944" i="2"/>
  <c r="AG944" i="2"/>
  <c r="AF944" i="2"/>
  <c r="AE944" i="2"/>
  <c r="AD944" i="2"/>
  <c r="AC944" i="2"/>
  <c r="AB944" i="2"/>
  <c r="AA944" i="2"/>
  <c r="Z944" i="2"/>
  <c r="Y944" i="2"/>
  <c r="X944" i="2"/>
  <c r="W944" i="2"/>
  <c r="V944" i="2"/>
  <c r="U944" i="2"/>
  <c r="T944" i="2"/>
  <c r="S944" i="2"/>
  <c r="R944" i="2"/>
  <c r="Q944" i="2"/>
  <c r="P944" i="2"/>
  <c r="O944" i="2"/>
  <c r="DJ943" i="2"/>
  <c r="DI943" i="2"/>
  <c r="DH943" i="2"/>
  <c r="DG943" i="2"/>
  <c r="DF943" i="2"/>
  <c r="DE943" i="2"/>
  <c r="DD943" i="2"/>
  <c r="DC943" i="2"/>
  <c r="DB943" i="2"/>
  <c r="DA943" i="2"/>
  <c r="CZ943" i="2"/>
  <c r="CY943" i="2"/>
  <c r="CX943" i="2"/>
  <c r="CW943" i="2"/>
  <c r="CV943" i="2"/>
  <c r="CU943" i="2"/>
  <c r="CT943" i="2"/>
  <c r="CR943" i="2"/>
  <c r="CQ943" i="2"/>
  <c r="CP943" i="2"/>
  <c r="CO943" i="2"/>
  <c r="CN943" i="2"/>
  <c r="CM943" i="2"/>
  <c r="CL943" i="2"/>
  <c r="CK943" i="2"/>
  <c r="CJ943" i="2"/>
  <c r="CI943" i="2"/>
  <c r="CH943" i="2"/>
  <c r="CG943" i="2"/>
  <c r="CF943" i="2"/>
  <c r="CE943" i="2"/>
  <c r="CD943" i="2"/>
  <c r="CC943" i="2"/>
  <c r="CB943" i="2"/>
  <c r="CA943" i="2"/>
  <c r="BZ943" i="2"/>
  <c r="BY943" i="2"/>
  <c r="BX943" i="2"/>
  <c r="BW943" i="2"/>
  <c r="BV943" i="2"/>
  <c r="BU943" i="2"/>
  <c r="BT943" i="2"/>
  <c r="BS943" i="2"/>
  <c r="BR943" i="2"/>
  <c r="BQ943" i="2"/>
  <c r="BP943" i="2"/>
  <c r="BO943" i="2"/>
  <c r="BN943" i="2"/>
  <c r="BM943" i="2"/>
  <c r="BL943" i="2"/>
  <c r="BK943" i="2"/>
  <c r="BJ943" i="2"/>
  <c r="BI943" i="2"/>
  <c r="BH943" i="2"/>
  <c r="BG943" i="2"/>
  <c r="BF943" i="2"/>
  <c r="BE943" i="2"/>
  <c r="BD943" i="2"/>
  <c r="BC943" i="2"/>
  <c r="BB943" i="2"/>
  <c r="BA943" i="2"/>
  <c r="AZ943" i="2"/>
  <c r="AY943" i="2"/>
  <c r="AX943" i="2"/>
  <c r="AW943" i="2"/>
  <c r="AV943" i="2"/>
  <c r="AU943" i="2"/>
  <c r="AS943" i="2"/>
  <c r="AR943" i="2"/>
  <c r="AQ943" i="2"/>
  <c r="AP943" i="2"/>
  <c r="AO943" i="2"/>
  <c r="AJ943" i="2"/>
  <c r="AI943" i="2"/>
  <c r="AH943" i="2"/>
  <c r="AG943" i="2"/>
  <c r="AF943" i="2"/>
  <c r="AE943" i="2"/>
  <c r="AD943" i="2"/>
  <c r="AC943" i="2"/>
  <c r="AB943" i="2"/>
  <c r="AA943" i="2"/>
  <c r="Z943" i="2"/>
  <c r="Y943" i="2"/>
  <c r="X943" i="2"/>
  <c r="W943" i="2"/>
  <c r="V943" i="2"/>
  <c r="U943" i="2"/>
  <c r="T943" i="2"/>
  <c r="S943" i="2"/>
  <c r="R943" i="2"/>
  <c r="Q943" i="2"/>
  <c r="P943" i="2"/>
  <c r="O943" i="2"/>
  <c r="L943" i="2"/>
  <c r="DJ942" i="2"/>
  <c r="DI942" i="2"/>
  <c r="DH942" i="2"/>
  <c r="DG942" i="2"/>
  <c r="DF942" i="2"/>
  <c r="DE942" i="2"/>
  <c r="DD942" i="2"/>
  <c r="DC942" i="2"/>
  <c r="DB942" i="2"/>
  <c r="DA942" i="2"/>
  <c r="CZ942" i="2"/>
  <c r="CY942" i="2"/>
  <c r="CX942" i="2"/>
  <c r="CW942" i="2"/>
  <c r="CV942" i="2"/>
  <c r="CU942" i="2"/>
  <c r="CT942" i="2"/>
  <c r="CR942" i="2"/>
  <c r="CQ942" i="2"/>
  <c r="CP942" i="2"/>
  <c r="CO942" i="2"/>
  <c r="CN942" i="2"/>
  <c r="CM942" i="2"/>
  <c r="CL942" i="2"/>
  <c r="CK942" i="2"/>
  <c r="CJ942" i="2"/>
  <c r="CI942" i="2"/>
  <c r="CH942" i="2"/>
  <c r="CG942" i="2"/>
  <c r="CF942" i="2"/>
  <c r="CE942" i="2"/>
  <c r="CD942" i="2"/>
  <c r="CC942" i="2"/>
  <c r="CB942" i="2"/>
  <c r="CA942" i="2"/>
  <c r="BZ942" i="2"/>
  <c r="BY942" i="2"/>
  <c r="BX942" i="2"/>
  <c r="BW942" i="2"/>
  <c r="BV942" i="2"/>
  <c r="BU942" i="2"/>
  <c r="BT942" i="2"/>
  <c r="BS942" i="2"/>
  <c r="BR942" i="2"/>
  <c r="BQ942" i="2"/>
  <c r="BP942" i="2"/>
  <c r="BO942" i="2"/>
  <c r="BN942" i="2"/>
  <c r="BM942" i="2"/>
  <c r="BL942" i="2"/>
  <c r="BK942" i="2"/>
  <c r="BJ942" i="2"/>
  <c r="BI942" i="2"/>
  <c r="BH942" i="2"/>
  <c r="BG942" i="2"/>
  <c r="BF942" i="2"/>
  <c r="BE942" i="2"/>
  <c r="BD942" i="2"/>
  <c r="BC942" i="2"/>
  <c r="BB942" i="2"/>
  <c r="BA942" i="2"/>
  <c r="AZ942" i="2"/>
  <c r="AY942" i="2"/>
  <c r="AX942" i="2"/>
  <c r="AW942" i="2"/>
  <c r="AV942" i="2"/>
  <c r="AU942" i="2"/>
  <c r="AS942" i="2"/>
  <c r="AR942" i="2"/>
  <c r="AQ942" i="2"/>
  <c r="AP942" i="2"/>
  <c r="AO942" i="2"/>
  <c r="AJ942" i="2"/>
  <c r="AI942" i="2"/>
  <c r="AH942" i="2"/>
  <c r="AG942" i="2"/>
  <c r="AF942" i="2"/>
  <c r="AE942" i="2"/>
  <c r="AD942" i="2"/>
  <c r="AC942" i="2"/>
  <c r="AB942" i="2"/>
  <c r="AA942" i="2"/>
  <c r="Z942" i="2"/>
  <c r="Y942" i="2"/>
  <c r="X942" i="2"/>
  <c r="W942" i="2"/>
  <c r="V942" i="2"/>
  <c r="U942" i="2"/>
  <c r="T942" i="2"/>
  <c r="S942" i="2"/>
  <c r="R942" i="2"/>
  <c r="Q942" i="2"/>
  <c r="P942" i="2"/>
  <c r="O942" i="2"/>
  <c r="N942" i="2"/>
  <c r="DJ941" i="2"/>
  <c r="DI941" i="2"/>
  <c r="DH941" i="2"/>
  <c r="DG941" i="2"/>
  <c r="DF941" i="2"/>
  <c r="DE941" i="2"/>
  <c r="DD941" i="2"/>
  <c r="DC941" i="2"/>
  <c r="DB941" i="2"/>
  <c r="DA941" i="2"/>
  <c r="CZ941" i="2"/>
  <c r="CY941" i="2"/>
  <c r="CX941" i="2"/>
  <c r="CW941" i="2"/>
  <c r="CV941" i="2"/>
  <c r="CU941" i="2"/>
  <c r="CT941" i="2"/>
  <c r="CR941" i="2"/>
  <c r="CQ941" i="2"/>
  <c r="CP941" i="2"/>
  <c r="CO941" i="2"/>
  <c r="CN941" i="2"/>
  <c r="CM941" i="2"/>
  <c r="CL941" i="2"/>
  <c r="CK941" i="2"/>
  <c r="CJ941" i="2"/>
  <c r="CI941" i="2"/>
  <c r="CH941" i="2"/>
  <c r="CG941" i="2"/>
  <c r="CF941" i="2"/>
  <c r="CE941" i="2"/>
  <c r="CD941" i="2"/>
  <c r="CC941" i="2"/>
  <c r="CB941" i="2"/>
  <c r="CA941" i="2"/>
  <c r="BZ941" i="2"/>
  <c r="BY941" i="2"/>
  <c r="BX941" i="2"/>
  <c r="BW941" i="2"/>
  <c r="BV941" i="2"/>
  <c r="BU941" i="2"/>
  <c r="BT941" i="2"/>
  <c r="BS941" i="2"/>
  <c r="BR941" i="2"/>
  <c r="BQ941" i="2"/>
  <c r="BP941" i="2"/>
  <c r="BO941" i="2"/>
  <c r="BN941" i="2"/>
  <c r="BM941" i="2"/>
  <c r="BL941" i="2"/>
  <c r="BK941" i="2"/>
  <c r="BJ941" i="2"/>
  <c r="BI941" i="2"/>
  <c r="BH941" i="2"/>
  <c r="BG941" i="2"/>
  <c r="BF941" i="2"/>
  <c r="BE941" i="2"/>
  <c r="BD941" i="2"/>
  <c r="BC941" i="2"/>
  <c r="BB941" i="2"/>
  <c r="BA941" i="2"/>
  <c r="AZ941" i="2"/>
  <c r="AY941" i="2"/>
  <c r="AX941" i="2"/>
  <c r="AW941" i="2"/>
  <c r="AV941" i="2"/>
  <c r="AU941" i="2"/>
  <c r="AS941" i="2"/>
  <c r="AR941" i="2"/>
  <c r="AQ941" i="2"/>
  <c r="AP941" i="2"/>
  <c r="AO941" i="2"/>
  <c r="AJ941" i="2"/>
  <c r="AI941" i="2"/>
  <c r="AH941" i="2"/>
  <c r="AG941" i="2"/>
  <c r="AF941" i="2"/>
  <c r="AE941" i="2"/>
  <c r="AD941" i="2"/>
  <c r="AC941" i="2"/>
  <c r="AB941" i="2"/>
  <c r="AA941" i="2"/>
  <c r="Z941" i="2"/>
  <c r="Y941" i="2"/>
  <c r="X941" i="2"/>
  <c r="W941" i="2"/>
  <c r="V941" i="2"/>
  <c r="U941" i="2"/>
  <c r="T941" i="2"/>
  <c r="S941" i="2"/>
  <c r="R941" i="2"/>
  <c r="Q941" i="2"/>
  <c r="P941" i="2"/>
  <c r="O941" i="2"/>
  <c r="DJ940" i="2"/>
  <c r="DI940" i="2"/>
  <c r="DH940" i="2"/>
  <c r="DG940" i="2"/>
  <c r="DF940" i="2"/>
  <c r="DE940" i="2"/>
  <c r="DD940" i="2"/>
  <c r="DC940" i="2"/>
  <c r="DB940" i="2"/>
  <c r="DA940" i="2"/>
  <c r="CZ940" i="2"/>
  <c r="CY940" i="2"/>
  <c r="CX940" i="2"/>
  <c r="CW940" i="2"/>
  <c r="CV940" i="2"/>
  <c r="CU940" i="2"/>
  <c r="CT940" i="2"/>
  <c r="CR940" i="2"/>
  <c r="CQ940" i="2"/>
  <c r="CP940" i="2"/>
  <c r="CO940" i="2"/>
  <c r="CN940" i="2"/>
  <c r="CM940" i="2"/>
  <c r="CL940" i="2"/>
  <c r="CK940" i="2"/>
  <c r="CJ940" i="2"/>
  <c r="CI940" i="2"/>
  <c r="CH940" i="2"/>
  <c r="CG940" i="2"/>
  <c r="CF940" i="2"/>
  <c r="CE940" i="2"/>
  <c r="CD940" i="2"/>
  <c r="CC940" i="2"/>
  <c r="CB940" i="2"/>
  <c r="CA940" i="2"/>
  <c r="BZ940" i="2"/>
  <c r="BY940" i="2"/>
  <c r="BX940" i="2"/>
  <c r="BW940" i="2"/>
  <c r="BV940" i="2"/>
  <c r="BU940" i="2"/>
  <c r="BT940" i="2"/>
  <c r="BS940" i="2"/>
  <c r="BR940" i="2"/>
  <c r="BQ940" i="2"/>
  <c r="BP940" i="2"/>
  <c r="BO940" i="2"/>
  <c r="BN940" i="2"/>
  <c r="BM940" i="2"/>
  <c r="BL940" i="2"/>
  <c r="BK940" i="2"/>
  <c r="BJ940" i="2"/>
  <c r="BI940" i="2"/>
  <c r="BH940" i="2"/>
  <c r="BG940" i="2"/>
  <c r="BF940" i="2"/>
  <c r="BE940" i="2"/>
  <c r="BD940" i="2"/>
  <c r="BC940" i="2"/>
  <c r="BB940" i="2"/>
  <c r="BA940" i="2"/>
  <c r="AZ940" i="2"/>
  <c r="AY940" i="2"/>
  <c r="AX940" i="2"/>
  <c r="AW940" i="2"/>
  <c r="AV940" i="2"/>
  <c r="AU940" i="2"/>
  <c r="AS940" i="2"/>
  <c r="AR940" i="2"/>
  <c r="AQ940" i="2"/>
  <c r="AP940" i="2"/>
  <c r="AO940" i="2"/>
  <c r="AJ940" i="2"/>
  <c r="AI940" i="2"/>
  <c r="AH940" i="2"/>
  <c r="AG940" i="2"/>
  <c r="AF940" i="2"/>
  <c r="AE940" i="2"/>
  <c r="AD940" i="2"/>
  <c r="AC940" i="2"/>
  <c r="AB940" i="2"/>
  <c r="AA940" i="2"/>
  <c r="Z940" i="2"/>
  <c r="Y940" i="2"/>
  <c r="X940" i="2"/>
  <c r="W940" i="2"/>
  <c r="V940" i="2"/>
  <c r="U940" i="2"/>
  <c r="T940" i="2"/>
  <c r="S940" i="2"/>
  <c r="R940" i="2"/>
  <c r="Q940" i="2"/>
  <c r="P940" i="2"/>
  <c r="O940" i="2"/>
  <c r="DJ939" i="2"/>
  <c r="DI939" i="2"/>
  <c r="DH939" i="2"/>
  <c r="DG939" i="2"/>
  <c r="DF939" i="2"/>
  <c r="DE939" i="2"/>
  <c r="DD939" i="2"/>
  <c r="DC939" i="2"/>
  <c r="DB939" i="2"/>
  <c r="DA939" i="2"/>
  <c r="CZ939" i="2"/>
  <c r="CY939" i="2"/>
  <c r="CX939" i="2"/>
  <c r="CW939" i="2"/>
  <c r="CV939" i="2"/>
  <c r="CU939" i="2"/>
  <c r="CT939" i="2"/>
  <c r="CR939" i="2"/>
  <c r="CQ939" i="2"/>
  <c r="CP939" i="2"/>
  <c r="CO939" i="2"/>
  <c r="CN939" i="2"/>
  <c r="CM939" i="2"/>
  <c r="CL939" i="2"/>
  <c r="CK939" i="2"/>
  <c r="CJ939" i="2"/>
  <c r="CI939" i="2"/>
  <c r="CH939" i="2"/>
  <c r="CG939" i="2"/>
  <c r="CF939" i="2"/>
  <c r="CE939" i="2"/>
  <c r="CD939" i="2"/>
  <c r="CC939" i="2"/>
  <c r="CB939" i="2"/>
  <c r="CA939" i="2"/>
  <c r="BZ939" i="2"/>
  <c r="BY939" i="2"/>
  <c r="BX939" i="2"/>
  <c r="BW939" i="2"/>
  <c r="BV939" i="2"/>
  <c r="BU939" i="2"/>
  <c r="BT939" i="2"/>
  <c r="BS939" i="2"/>
  <c r="BR939" i="2"/>
  <c r="BQ939" i="2"/>
  <c r="BP939" i="2"/>
  <c r="BO939" i="2"/>
  <c r="BN939" i="2"/>
  <c r="BM939" i="2"/>
  <c r="BL939" i="2"/>
  <c r="BK939" i="2"/>
  <c r="BJ939" i="2"/>
  <c r="BI939" i="2"/>
  <c r="BH939" i="2"/>
  <c r="BG939" i="2"/>
  <c r="BF939" i="2"/>
  <c r="BE939" i="2"/>
  <c r="BD939" i="2"/>
  <c r="BC939" i="2"/>
  <c r="BB939" i="2"/>
  <c r="BA939" i="2"/>
  <c r="AZ939" i="2"/>
  <c r="AY939" i="2"/>
  <c r="AX939" i="2"/>
  <c r="AW939" i="2"/>
  <c r="AV939" i="2"/>
  <c r="AU939" i="2"/>
  <c r="AS939" i="2"/>
  <c r="AR939" i="2"/>
  <c r="AQ939" i="2"/>
  <c r="AP939" i="2"/>
  <c r="AO939" i="2"/>
  <c r="AJ939" i="2"/>
  <c r="AI939" i="2"/>
  <c r="AH939" i="2"/>
  <c r="AG939" i="2"/>
  <c r="AF939" i="2"/>
  <c r="AE939" i="2"/>
  <c r="AD939" i="2"/>
  <c r="AC939" i="2"/>
  <c r="AB939" i="2"/>
  <c r="AA939" i="2"/>
  <c r="Z939" i="2"/>
  <c r="Y939" i="2"/>
  <c r="X939" i="2"/>
  <c r="W939" i="2"/>
  <c r="V939" i="2"/>
  <c r="U939" i="2"/>
  <c r="T939" i="2"/>
  <c r="S939" i="2"/>
  <c r="R939" i="2"/>
  <c r="Q939" i="2"/>
  <c r="P939" i="2"/>
  <c r="O939" i="2"/>
  <c r="DJ938" i="2"/>
  <c r="DI938" i="2"/>
  <c r="DH938" i="2"/>
  <c r="DG938" i="2"/>
  <c r="DF938" i="2"/>
  <c r="DE938" i="2"/>
  <c r="DD938" i="2"/>
  <c r="DC938" i="2"/>
  <c r="DB938" i="2"/>
  <c r="DA938" i="2"/>
  <c r="CZ938" i="2"/>
  <c r="CY938" i="2"/>
  <c r="CX938" i="2"/>
  <c r="CW938" i="2"/>
  <c r="CV938" i="2"/>
  <c r="CU938" i="2"/>
  <c r="CT938" i="2"/>
  <c r="CR938" i="2"/>
  <c r="CQ938" i="2"/>
  <c r="CP938" i="2"/>
  <c r="CO938" i="2"/>
  <c r="CN938" i="2"/>
  <c r="CM938" i="2"/>
  <c r="CL938" i="2"/>
  <c r="CK938" i="2"/>
  <c r="CJ938" i="2"/>
  <c r="CI938" i="2"/>
  <c r="CH938" i="2"/>
  <c r="CG938" i="2"/>
  <c r="CF938" i="2"/>
  <c r="CE938" i="2"/>
  <c r="CD938" i="2"/>
  <c r="CC938" i="2"/>
  <c r="CB938" i="2"/>
  <c r="CA938" i="2"/>
  <c r="BZ938" i="2"/>
  <c r="BY938" i="2"/>
  <c r="BX938" i="2"/>
  <c r="BW938" i="2"/>
  <c r="BV938" i="2"/>
  <c r="BU938" i="2"/>
  <c r="BT938" i="2"/>
  <c r="BS938" i="2"/>
  <c r="BR938" i="2"/>
  <c r="BQ938" i="2"/>
  <c r="BP938" i="2"/>
  <c r="BO938" i="2"/>
  <c r="BN938" i="2"/>
  <c r="BM938" i="2"/>
  <c r="BL938" i="2"/>
  <c r="BK938" i="2"/>
  <c r="BJ938" i="2"/>
  <c r="BI938" i="2"/>
  <c r="BH938" i="2"/>
  <c r="BG938" i="2"/>
  <c r="BF938" i="2"/>
  <c r="BE938" i="2"/>
  <c r="BD938" i="2"/>
  <c r="BC938" i="2"/>
  <c r="BB938" i="2"/>
  <c r="BA938" i="2"/>
  <c r="AZ938" i="2"/>
  <c r="AY938" i="2"/>
  <c r="AX938" i="2"/>
  <c r="AW938" i="2"/>
  <c r="AV938" i="2"/>
  <c r="AU938" i="2"/>
  <c r="AS938" i="2"/>
  <c r="AR938" i="2"/>
  <c r="AQ938" i="2"/>
  <c r="AP938" i="2"/>
  <c r="AO938" i="2"/>
  <c r="AJ938" i="2"/>
  <c r="AI938" i="2"/>
  <c r="AH938" i="2"/>
  <c r="AG938" i="2"/>
  <c r="AF938" i="2"/>
  <c r="AE938" i="2"/>
  <c r="AD938" i="2"/>
  <c r="AC938" i="2"/>
  <c r="AB938" i="2"/>
  <c r="AA938" i="2"/>
  <c r="Z938" i="2"/>
  <c r="Y938" i="2"/>
  <c r="X938" i="2"/>
  <c r="W938" i="2"/>
  <c r="V938" i="2"/>
  <c r="U938" i="2"/>
  <c r="T938" i="2"/>
  <c r="S938" i="2"/>
  <c r="R938" i="2"/>
  <c r="Q938" i="2"/>
  <c r="P938" i="2"/>
  <c r="O938" i="2"/>
  <c r="DJ937" i="2"/>
  <c r="DI937" i="2"/>
  <c r="DH937" i="2"/>
  <c r="DG937" i="2"/>
  <c r="DF937" i="2"/>
  <c r="DE937" i="2"/>
  <c r="DD937" i="2"/>
  <c r="DC937" i="2"/>
  <c r="DB937" i="2"/>
  <c r="DA937" i="2"/>
  <c r="CZ937" i="2"/>
  <c r="CY937" i="2"/>
  <c r="CX937" i="2"/>
  <c r="CW937" i="2"/>
  <c r="CV937" i="2"/>
  <c r="CU937" i="2"/>
  <c r="CT937" i="2"/>
  <c r="CR937" i="2"/>
  <c r="CQ937" i="2"/>
  <c r="CP937" i="2"/>
  <c r="CO937" i="2"/>
  <c r="CN937" i="2"/>
  <c r="CM937" i="2"/>
  <c r="CL937" i="2"/>
  <c r="CK937" i="2"/>
  <c r="CJ937" i="2"/>
  <c r="CI937" i="2"/>
  <c r="CH937" i="2"/>
  <c r="CG937" i="2"/>
  <c r="CF937" i="2"/>
  <c r="CE937" i="2"/>
  <c r="CD937" i="2"/>
  <c r="CC937" i="2"/>
  <c r="CB937" i="2"/>
  <c r="CA937" i="2"/>
  <c r="BZ937" i="2"/>
  <c r="BY937" i="2"/>
  <c r="BX937" i="2"/>
  <c r="BW937" i="2"/>
  <c r="BV937" i="2"/>
  <c r="BU937" i="2"/>
  <c r="BT937" i="2"/>
  <c r="BS937" i="2"/>
  <c r="BR937" i="2"/>
  <c r="BQ937" i="2"/>
  <c r="BP937" i="2"/>
  <c r="BO937" i="2"/>
  <c r="BN937" i="2"/>
  <c r="BM937" i="2"/>
  <c r="BL937" i="2"/>
  <c r="BK937" i="2"/>
  <c r="BJ937" i="2"/>
  <c r="BI937" i="2"/>
  <c r="BH937" i="2"/>
  <c r="BG937" i="2"/>
  <c r="BF937" i="2"/>
  <c r="BE937" i="2"/>
  <c r="BD937" i="2"/>
  <c r="BC937" i="2"/>
  <c r="BB937" i="2"/>
  <c r="BA937" i="2"/>
  <c r="AZ937" i="2"/>
  <c r="AY937" i="2"/>
  <c r="AX937" i="2"/>
  <c r="AW937" i="2"/>
  <c r="AV937" i="2"/>
  <c r="AU937" i="2"/>
  <c r="AS937" i="2"/>
  <c r="AR937" i="2"/>
  <c r="AQ937" i="2"/>
  <c r="AP937" i="2"/>
  <c r="AO937" i="2"/>
  <c r="AJ937" i="2"/>
  <c r="AI937" i="2"/>
  <c r="AH937" i="2"/>
  <c r="AG937" i="2"/>
  <c r="AF937" i="2"/>
  <c r="AE937" i="2"/>
  <c r="AD937" i="2"/>
  <c r="AC937" i="2"/>
  <c r="AB937" i="2"/>
  <c r="AA937" i="2"/>
  <c r="Z937" i="2"/>
  <c r="Y937" i="2"/>
  <c r="X937" i="2"/>
  <c r="W937" i="2"/>
  <c r="V937" i="2"/>
  <c r="U937" i="2"/>
  <c r="T937" i="2"/>
  <c r="S937" i="2"/>
  <c r="R937" i="2"/>
  <c r="Q937" i="2"/>
  <c r="P937" i="2"/>
  <c r="O937" i="2"/>
  <c r="DJ936" i="2"/>
  <c r="DI936" i="2"/>
  <c r="DH936" i="2"/>
  <c r="DG936" i="2"/>
  <c r="DF936" i="2"/>
  <c r="DE936" i="2"/>
  <c r="DD936" i="2"/>
  <c r="DC936" i="2"/>
  <c r="DB936" i="2"/>
  <c r="DA936" i="2"/>
  <c r="CZ936" i="2"/>
  <c r="CY936" i="2"/>
  <c r="CX936" i="2"/>
  <c r="CW936" i="2"/>
  <c r="CV936" i="2"/>
  <c r="CU936" i="2"/>
  <c r="CT936" i="2"/>
  <c r="CR936" i="2"/>
  <c r="CQ936" i="2"/>
  <c r="CP936" i="2"/>
  <c r="CO936" i="2"/>
  <c r="CN936" i="2"/>
  <c r="CM936" i="2"/>
  <c r="CL936" i="2"/>
  <c r="CK936" i="2"/>
  <c r="CJ936" i="2"/>
  <c r="CI936" i="2"/>
  <c r="CH936" i="2"/>
  <c r="CG936" i="2"/>
  <c r="CF936" i="2"/>
  <c r="CE936" i="2"/>
  <c r="CD936" i="2"/>
  <c r="CC936" i="2"/>
  <c r="CB936" i="2"/>
  <c r="CA936" i="2"/>
  <c r="BZ936" i="2"/>
  <c r="BY936" i="2"/>
  <c r="BX936" i="2"/>
  <c r="BW936" i="2"/>
  <c r="BV936" i="2"/>
  <c r="BU936" i="2"/>
  <c r="BT936" i="2"/>
  <c r="BS936" i="2"/>
  <c r="BR936" i="2"/>
  <c r="BQ936" i="2"/>
  <c r="BP936" i="2"/>
  <c r="BO936" i="2"/>
  <c r="BN936" i="2"/>
  <c r="BM936" i="2"/>
  <c r="BL936" i="2"/>
  <c r="BK936" i="2"/>
  <c r="BJ936" i="2"/>
  <c r="BI936" i="2"/>
  <c r="BH936" i="2"/>
  <c r="BG936" i="2"/>
  <c r="BF936" i="2"/>
  <c r="BE936" i="2"/>
  <c r="BD936" i="2"/>
  <c r="BC936" i="2"/>
  <c r="BB936" i="2"/>
  <c r="BA936" i="2"/>
  <c r="AZ936" i="2"/>
  <c r="AY936" i="2"/>
  <c r="AX936" i="2"/>
  <c r="AW936" i="2"/>
  <c r="AV936" i="2"/>
  <c r="AU936" i="2"/>
  <c r="AS936" i="2"/>
  <c r="AR936" i="2"/>
  <c r="AQ936" i="2"/>
  <c r="AP936" i="2"/>
  <c r="AO936" i="2"/>
  <c r="AJ936" i="2"/>
  <c r="AI936" i="2"/>
  <c r="AH936" i="2"/>
  <c r="AG936" i="2"/>
  <c r="AF936" i="2"/>
  <c r="AE936" i="2"/>
  <c r="AD936" i="2"/>
  <c r="AC936" i="2"/>
  <c r="AB936" i="2"/>
  <c r="AA936" i="2"/>
  <c r="Z936" i="2"/>
  <c r="Y936" i="2"/>
  <c r="X936" i="2"/>
  <c r="W936" i="2"/>
  <c r="V936" i="2"/>
  <c r="U936" i="2"/>
  <c r="T936" i="2"/>
  <c r="S936" i="2"/>
  <c r="R936" i="2"/>
  <c r="Q936" i="2"/>
  <c r="P936" i="2"/>
  <c r="O936" i="2"/>
  <c r="DJ935" i="2"/>
  <c r="DI935" i="2"/>
  <c r="DH935" i="2"/>
  <c r="DG935" i="2"/>
  <c r="DF935" i="2"/>
  <c r="DE935" i="2"/>
  <c r="DD935" i="2"/>
  <c r="DC935" i="2"/>
  <c r="DB935" i="2"/>
  <c r="DA935" i="2"/>
  <c r="CZ935" i="2"/>
  <c r="CY935" i="2"/>
  <c r="CX935" i="2"/>
  <c r="CW935" i="2"/>
  <c r="CV935" i="2"/>
  <c r="CU935" i="2"/>
  <c r="CT935" i="2"/>
  <c r="CR935" i="2"/>
  <c r="CQ935" i="2"/>
  <c r="CP935" i="2"/>
  <c r="CO935" i="2"/>
  <c r="CN935" i="2"/>
  <c r="CM935" i="2"/>
  <c r="CL935" i="2"/>
  <c r="CK935" i="2"/>
  <c r="CJ935" i="2"/>
  <c r="CI935" i="2"/>
  <c r="CH935" i="2"/>
  <c r="CG935" i="2"/>
  <c r="CF935" i="2"/>
  <c r="CE935" i="2"/>
  <c r="CD935" i="2"/>
  <c r="CC935" i="2"/>
  <c r="CB935" i="2"/>
  <c r="CA935" i="2"/>
  <c r="BZ935" i="2"/>
  <c r="BY935" i="2"/>
  <c r="BX935" i="2"/>
  <c r="BW935" i="2"/>
  <c r="BV935" i="2"/>
  <c r="BU935" i="2"/>
  <c r="BT935" i="2"/>
  <c r="BS935" i="2"/>
  <c r="BR935" i="2"/>
  <c r="BQ935" i="2"/>
  <c r="BP935" i="2"/>
  <c r="BO935" i="2"/>
  <c r="BN935" i="2"/>
  <c r="BM935" i="2"/>
  <c r="BL935" i="2"/>
  <c r="BK935" i="2"/>
  <c r="BJ935" i="2"/>
  <c r="BI935" i="2"/>
  <c r="BH935" i="2"/>
  <c r="BG935" i="2"/>
  <c r="BF935" i="2"/>
  <c r="BE935" i="2"/>
  <c r="BD935" i="2"/>
  <c r="BC935" i="2"/>
  <c r="BB935" i="2"/>
  <c r="BA935" i="2"/>
  <c r="AZ935" i="2"/>
  <c r="AY935" i="2"/>
  <c r="AX935" i="2"/>
  <c r="AW935" i="2"/>
  <c r="AV935" i="2"/>
  <c r="AU935" i="2"/>
  <c r="AS935" i="2"/>
  <c r="AR935" i="2"/>
  <c r="AQ935" i="2"/>
  <c r="AP935" i="2"/>
  <c r="AO935" i="2"/>
  <c r="AJ935" i="2"/>
  <c r="AI935" i="2"/>
  <c r="AH935" i="2"/>
  <c r="AG935" i="2"/>
  <c r="AF935" i="2"/>
  <c r="AE935" i="2"/>
  <c r="AD935" i="2"/>
  <c r="AC935" i="2"/>
  <c r="AB935" i="2"/>
  <c r="AA935" i="2"/>
  <c r="Z935" i="2"/>
  <c r="Y935" i="2"/>
  <c r="X935" i="2"/>
  <c r="W935" i="2"/>
  <c r="V935" i="2"/>
  <c r="U935" i="2"/>
  <c r="T935" i="2"/>
  <c r="S935" i="2"/>
  <c r="R935" i="2"/>
  <c r="Q935" i="2"/>
  <c r="P935" i="2"/>
  <c r="O935" i="2"/>
  <c r="DJ934" i="2"/>
  <c r="DI934" i="2"/>
  <c r="DH934" i="2"/>
  <c r="DG934" i="2"/>
  <c r="DF934" i="2"/>
  <c r="DE934" i="2"/>
  <c r="DD934" i="2"/>
  <c r="DC934" i="2"/>
  <c r="DB934" i="2"/>
  <c r="DA934" i="2"/>
  <c r="CZ934" i="2"/>
  <c r="CY934" i="2"/>
  <c r="CX934" i="2"/>
  <c r="CW934" i="2"/>
  <c r="CV934" i="2"/>
  <c r="CU934" i="2"/>
  <c r="CT934" i="2"/>
  <c r="CR934" i="2"/>
  <c r="CQ934" i="2"/>
  <c r="CP934" i="2"/>
  <c r="CO934" i="2"/>
  <c r="CN934" i="2"/>
  <c r="CM934" i="2"/>
  <c r="CL934" i="2"/>
  <c r="CK934" i="2"/>
  <c r="CJ934" i="2"/>
  <c r="CI934" i="2"/>
  <c r="CH934" i="2"/>
  <c r="CG934" i="2"/>
  <c r="CF934" i="2"/>
  <c r="CE934" i="2"/>
  <c r="CD934" i="2"/>
  <c r="CC934" i="2"/>
  <c r="CB934" i="2"/>
  <c r="CA934" i="2"/>
  <c r="BZ934" i="2"/>
  <c r="BY934" i="2"/>
  <c r="BX934" i="2"/>
  <c r="BW934" i="2"/>
  <c r="BV934" i="2"/>
  <c r="BU934" i="2"/>
  <c r="BT934" i="2"/>
  <c r="BS934" i="2"/>
  <c r="BR934" i="2"/>
  <c r="BQ934" i="2"/>
  <c r="BP934" i="2"/>
  <c r="BO934" i="2"/>
  <c r="BN934" i="2"/>
  <c r="BM934" i="2"/>
  <c r="BL934" i="2"/>
  <c r="BK934" i="2"/>
  <c r="BJ934" i="2"/>
  <c r="BI934" i="2"/>
  <c r="BH934" i="2"/>
  <c r="BG934" i="2"/>
  <c r="BF934" i="2"/>
  <c r="BE934" i="2"/>
  <c r="BD934" i="2"/>
  <c r="BC934" i="2"/>
  <c r="BB934" i="2"/>
  <c r="BA934" i="2"/>
  <c r="AZ934" i="2"/>
  <c r="AY934" i="2"/>
  <c r="AX934" i="2"/>
  <c r="AW934" i="2"/>
  <c r="AV934" i="2"/>
  <c r="AU934" i="2"/>
  <c r="AS934" i="2"/>
  <c r="AR934" i="2"/>
  <c r="AQ934" i="2"/>
  <c r="AP934" i="2"/>
  <c r="AO934" i="2"/>
  <c r="AJ934" i="2"/>
  <c r="AI934" i="2"/>
  <c r="AH934" i="2"/>
  <c r="AG934" i="2"/>
  <c r="AF934" i="2"/>
  <c r="AE934" i="2"/>
  <c r="AD934" i="2"/>
  <c r="AC934" i="2"/>
  <c r="AB934" i="2"/>
  <c r="AA934" i="2"/>
  <c r="Z934" i="2"/>
  <c r="Y934" i="2"/>
  <c r="X934" i="2"/>
  <c r="W934" i="2"/>
  <c r="V934" i="2"/>
  <c r="U934" i="2"/>
  <c r="T934" i="2"/>
  <c r="S934" i="2"/>
  <c r="R934" i="2"/>
  <c r="Q934" i="2"/>
  <c r="P934" i="2"/>
  <c r="O934" i="2"/>
  <c r="DJ933" i="2"/>
  <c r="DI933" i="2"/>
  <c r="DH933" i="2"/>
  <c r="DG933" i="2"/>
  <c r="DF933" i="2"/>
  <c r="DE933" i="2"/>
  <c r="DD933" i="2"/>
  <c r="DC933" i="2"/>
  <c r="DB933" i="2"/>
  <c r="DA933" i="2"/>
  <c r="CZ933" i="2"/>
  <c r="CY933" i="2"/>
  <c r="CX933" i="2"/>
  <c r="CW933" i="2"/>
  <c r="CV933" i="2"/>
  <c r="CU933" i="2"/>
  <c r="CT933" i="2"/>
  <c r="CR933" i="2"/>
  <c r="CQ933" i="2"/>
  <c r="CP933" i="2"/>
  <c r="CO933" i="2"/>
  <c r="CN933" i="2"/>
  <c r="CM933" i="2"/>
  <c r="CL933" i="2"/>
  <c r="CK933" i="2"/>
  <c r="CJ933" i="2"/>
  <c r="CI933" i="2"/>
  <c r="CH933" i="2"/>
  <c r="CG933" i="2"/>
  <c r="CF933" i="2"/>
  <c r="CE933" i="2"/>
  <c r="CD933" i="2"/>
  <c r="CC933" i="2"/>
  <c r="CB933" i="2"/>
  <c r="CA933" i="2"/>
  <c r="BZ933" i="2"/>
  <c r="BY933" i="2"/>
  <c r="BX933" i="2"/>
  <c r="BW933" i="2"/>
  <c r="BV933" i="2"/>
  <c r="BU933" i="2"/>
  <c r="BT933" i="2"/>
  <c r="BS933" i="2"/>
  <c r="BR933" i="2"/>
  <c r="BQ933" i="2"/>
  <c r="BP933" i="2"/>
  <c r="BO933" i="2"/>
  <c r="BN933" i="2"/>
  <c r="BM933" i="2"/>
  <c r="BL933" i="2"/>
  <c r="BK933" i="2"/>
  <c r="BJ933" i="2"/>
  <c r="BI933" i="2"/>
  <c r="BH933" i="2"/>
  <c r="BG933" i="2"/>
  <c r="BF933" i="2"/>
  <c r="BE933" i="2"/>
  <c r="BD933" i="2"/>
  <c r="BC933" i="2"/>
  <c r="BB933" i="2"/>
  <c r="BA933" i="2"/>
  <c r="AZ933" i="2"/>
  <c r="AY933" i="2"/>
  <c r="AX933" i="2"/>
  <c r="AW933" i="2"/>
  <c r="AV933" i="2"/>
  <c r="AU933" i="2"/>
  <c r="AS933" i="2"/>
  <c r="AR933" i="2"/>
  <c r="AQ933" i="2"/>
  <c r="AP933" i="2"/>
  <c r="AO933" i="2"/>
  <c r="AJ933" i="2"/>
  <c r="AI933" i="2"/>
  <c r="AH933" i="2"/>
  <c r="AG933" i="2"/>
  <c r="AF933" i="2"/>
  <c r="AE933" i="2"/>
  <c r="AD933" i="2"/>
  <c r="AC933" i="2"/>
  <c r="AB933" i="2"/>
  <c r="AA933" i="2"/>
  <c r="Z933" i="2"/>
  <c r="Y933" i="2"/>
  <c r="X933" i="2"/>
  <c r="W933" i="2"/>
  <c r="V933" i="2"/>
  <c r="U933" i="2"/>
  <c r="T933" i="2"/>
  <c r="S933" i="2"/>
  <c r="R933" i="2"/>
  <c r="Q933" i="2"/>
  <c r="P933" i="2"/>
  <c r="O933" i="2"/>
  <c r="DJ932" i="2"/>
  <c r="DI932" i="2"/>
  <c r="DH932" i="2"/>
  <c r="DG932" i="2"/>
  <c r="DF932" i="2"/>
  <c r="DE932" i="2"/>
  <c r="DD932" i="2"/>
  <c r="DC932" i="2"/>
  <c r="DB932" i="2"/>
  <c r="DA932" i="2"/>
  <c r="CZ932" i="2"/>
  <c r="CY932" i="2"/>
  <c r="CX932" i="2"/>
  <c r="CW932" i="2"/>
  <c r="CV932" i="2"/>
  <c r="CU932" i="2"/>
  <c r="CT932" i="2"/>
  <c r="CR932" i="2"/>
  <c r="CQ932" i="2"/>
  <c r="CP932" i="2"/>
  <c r="CO932" i="2"/>
  <c r="CN932" i="2"/>
  <c r="CM932" i="2"/>
  <c r="CL932" i="2"/>
  <c r="CK932" i="2"/>
  <c r="CJ932" i="2"/>
  <c r="CI932" i="2"/>
  <c r="CH932" i="2"/>
  <c r="CG932" i="2"/>
  <c r="CF932" i="2"/>
  <c r="CE932" i="2"/>
  <c r="CD932" i="2"/>
  <c r="CC932" i="2"/>
  <c r="CB932" i="2"/>
  <c r="CA932" i="2"/>
  <c r="BZ932" i="2"/>
  <c r="BY932" i="2"/>
  <c r="BX932" i="2"/>
  <c r="BW932" i="2"/>
  <c r="BV932" i="2"/>
  <c r="BU932" i="2"/>
  <c r="BT932" i="2"/>
  <c r="BS932" i="2"/>
  <c r="BR932" i="2"/>
  <c r="BQ932" i="2"/>
  <c r="BP932" i="2"/>
  <c r="BO932" i="2"/>
  <c r="BN932" i="2"/>
  <c r="BM932" i="2"/>
  <c r="BL932" i="2"/>
  <c r="BK932" i="2"/>
  <c r="BJ932" i="2"/>
  <c r="BI932" i="2"/>
  <c r="BH932" i="2"/>
  <c r="BG932" i="2"/>
  <c r="BF932" i="2"/>
  <c r="BE932" i="2"/>
  <c r="BD932" i="2"/>
  <c r="BC932" i="2"/>
  <c r="BB932" i="2"/>
  <c r="BA932" i="2"/>
  <c r="AZ932" i="2"/>
  <c r="AY932" i="2"/>
  <c r="AX932" i="2"/>
  <c r="AW932" i="2"/>
  <c r="AV932" i="2"/>
  <c r="AU932" i="2"/>
  <c r="AS932" i="2"/>
  <c r="AR932" i="2"/>
  <c r="AQ932" i="2"/>
  <c r="AP932" i="2"/>
  <c r="AO932" i="2"/>
  <c r="AJ932" i="2"/>
  <c r="AI932" i="2"/>
  <c r="AH932" i="2"/>
  <c r="AG932" i="2"/>
  <c r="AF932" i="2"/>
  <c r="AE932" i="2"/>
  <c r="AD932" i="2"/>
  <c r="AC932" i="2"/>
  <c r="AB932" i="2"/>
  <c r="AA932" i="2"/>
  <c r="Z932" i="2"/>
  <c r="Y932" i="2"/>
  <c r="X932" i="2"/>
  <c r="W932" i="2"/>
  <c r="V932" i="2"/>
  <c r="U932" i="2"/>
  <c r="T932" i="2"/>
  <c r="S932" i="2"/>
  <c r="R932" i="2"/>
  <c r="Q932" i="2"/>
  <c r="P932" i="2"/>
  <c r="O932" i="2"/>
  <c r="DJ931" i="2"/>
  <c r="DI931" i="2"/>
  <c r="DH931" i="2"/>
  <c r="DG931" i="2"/>
  <c r="DF931" i="2"/>
  <c r="DE931" i="2"/>
  <c r="DD931" i="2"/>
  <c r="DC931" i="2"/>
  <c r="DB931" i="2"/>
  <c r="DA931" i="2"/>
  <c r="CZ931" i="2"/>
  <c r="CY931" i="2"/>
  <c r="CX931" i="2"/>
  <c r="CW931" i="2"/>
  <c r="CV931" i="2"/>
  <c r="CU931" i="2"/>
  <c r="CT931" i="2"/>
  <c r="CR931" i="2"/>
  <c r="CQ931" i="2"/>
  <c r="CP931" i="2"/>
  <c r="CO931" i="2"/>
  <c r="CN931" i="2"/>
  <c r="CM931" i="2"/>
  <c r="CL931" i="2"/>
  <c r="CK931" i="2"/>
  <c r="CJ931" i="2"/>
  <c r="CI931" i="2"/>
  <c r="CH931" i="2"/>
  <c r="CG931" i="2"/>
  <c r="CF931" i="2"/>
  <c r="CE931" i="2"/>
  <c r="CD931" i="2"/>
  <c r="CC931" i="2"/>
  <c r="CB931" i="2"/>
  <c r="CA931" i="2"/>
  <c r="BZ931" i="2"/>
  <c r="BY931" i="2"/>
  <c r="BX931" i="2"/>
  <c r="BW931" i="2"/>
  <c r="BV931" i="2"/>
  <c r="BU931" i="2"/>
  <c r="BT931" i="2"/>
  <c r="BS931" i="2"/>
  <c r="BR931" i="2"/>
  <c r="BQ931" i="2"/>
  <c r="BP931" i="2"/>
  <c r="BO931" i="2"/>
  <c r="BN931" i="2"/>
  <c r="BM931" i="2"/>
  <c r="BL931" i="2"/>
  <c r="BK931" i="2"/>
  <c r="BJ931" i="2"/>
  <c r="BI931" i="2"/>
  <c r="BH931" i="2"/>
  <c r="BG931" i="2"/>
  <c r="BF931" i="2"/>
  <c r="BE931" i="2"/>
  <c r="BD931" i="2"/>
  <c r="BC931" i="2"/>
  <c r="BB931" i="2"/>
  <c r="BA931" i="2"/>
  <c r="AZ931" i="2"/>
  <c r="AY931" i="2"/>
  <c r="AX931" i="2"/>
  <c r="AW931" i="2"/>
  <c r="AV931" i="2"/>
  <c r="AU931" i="2"/>
  <c r="AS931" i="2"/>
  <c r="AR931" i="2"/>
  <c r="AQ931" i="2"/>
  <c r="AP931" i="2"/>
  <c r="AO931" i="2"/>
  <c r="AJ931" i="2"/>
  <c r="AI931" i="2"/>
  <c r="AH931" i="2"/>
  <c r="AG931" i="2"/>
  <c r="AF931" i="2"/>
  <c r="AE931" i="2"/>
  <c r="AD931" i="2"/>
  <c r="AC931" i="2"/>
  <c r="AB931" i="2"/>
  <c r="AA931" i="2"/>
  <c r="Z931" i="2"/>
  <c r="Y931" i="2"/>
  <c r="X931" i="2"/>
  <c r="W931" i="2"/>
  <c r="V931" i="2"/>
  <c r="U931" i="2"/>
  <c r="T931" i="2"/>
  <c r="S931" i="2"/>
  <c r="R931" i="2"/>
  <c r="Q931" i="2"/>
  <c r="P931" i="2"/>
  <c r="O931" i="2"/>
  <c r="DJ930" i="2"/>
  <c r="DI930" i="2"/>
  <c r="DH930" i="2"/>
  <c r="DG930" i="2"/>
  <c r="DF930" i="2"/>
  <c r="DE930" i="2"/>
  <c r="DD930" i="2"/>
  <c r="DC930" i="2"/>
  <c r="DB930" i="2"/>
  <c r="DA930" i="2"/>
  <c r="CZ930" i="2"/>
  <c r="CY930" i="2"/>
  <c r="CX930" i="2"/>
  <c r="CW930" i="2"/>
  <c r="CV930" i="2"/>
  <c r="CU930" i="2"/>
  <c r="CT930" i="2"/>
  <c r="CR930" i="2"/>
  <c r="CQ930" i="2"/>
  <c r="CP930" i="2"/>
  <c r="CO930" i="2"/>
  <c r="CN930" i="2"/>
  <c r="CM930" i="2"/>
  <c r="CL930" i="2"/>
  <c r="CK930" i="2"/>
  <c r="CJ930" i="2"/>
  <c r="CI930" i="2"/>
  <c r="CH930" i="2"/>
  <c r="CG930" i="2"/>
  <c r="CF930" i="2"/>
  <c r="CE930" i="2"/>
  <c r="CD930" i="2"/>
  <c r="CC930" i="2"/>
  <c r="CB930" i="2"/>
  <c r="CA930" i="2"/>
  <c r="BZ930" i="2"/>
  <c r="BY930" i="2"/>
  <c r="BX930" i="2"/>
  <c r="BW930" i="2"/>
  <c r="BV930" i="2"/>
  <c r="BU930" i="2"/>
  <c r="BT930" i="2"/>
  <c r="BS930" i="2"/>
  <c r="BR930" i="2"/>
  <c r="BQ930" i="2"/>
  <c r="BP930" i="2"/>
  <c r="BO930" i="2"/>
  <c r="BN930" i="2"/>
  <c r="BM930" i="2"/>
  <c r="BL930" i="2"/>
  <c r="BK930" i="2"/>
  <c r="BJ930" i="2"/>
  <c r="BI930" i="2"/>
  <c r="BH930" i="2"/>
  <c r="BG930" i="2"/>
  <c r="BF930" i="2"/>
  <c r="BE930" i="2"/>
  <c r="BD930" i="2"/>
  <c r="BC930" i="2"/>
  <c r="BB930" i="2"/>
  <c r="BA930" i="2"/>
  <c r="AZ930" i="2"/>
  <c r="AY930" i="2"/>
  <c r="AX930" i="2"/>
  <c r="AW930" i="2"/>
  <c r="AV930" i="2"/>
  <c r="AU930" i="2"/>
  <c r="AS930" i="2"/>
  <c r="AR930" i="2"/>
  <c r="AQ930" i="2"/>
  <c r="AP930" i="2"/>
  <c r="AO930" i="2"/>
  <c r="AJ930" i="2"/>
  <c r="AI930" i="2"/>
  <c r="AH930" i="2"/>
  <c r="AG930" i="2"/>
  <c r="AF930" i="2"/>
  <c r="AE930" i="2"/>
  <c r="AD930" i="2"/>
  <c r="AC930" i="2"/>
  <c r="AB930" i="2"/>
  <c r="AA930" i="2"/>
  <c r="Z930" i="2"/>
  <c r="Y930" i="2"/>
  <c r="X930" i="2"/>
  <c r="W930" i="2"/>
  <c r="V930" i="2"/>
  <c r="U930" i="2"/>
  <c r="T930" i="2"/>
  <c r="S930" i="2"/>
  <c r="R930" i="2"/>
  <c r="Q930" i="2"/>
  <c r="P930" i="2"/>
  <c r="O930" i="2"/>
  <c r="DJ929" i="2"/>
  <c r="DI929" i="2"/>
  <c r="DH929" i="2"/>
  <c r="DG929" i="2"/>
  <c r="DF929" i="2"/>
  <c r="DE929" i="2"/>
  <c r="DD929" i="2"/>
  <c r="DC929" i="2"/>
  <c r="DB929" i="2"/>
  <c r="DA929" i="2"/>
  <c r="CZ929" i="2"/>
  <c r="CY929" i="2"/>
  <c r="CX929" i="2"/>
  <c r="CW929" i="2"/>
  <c r="CV929" i="2"/>
  <c r="CU929" i="2"/>
  <c r="CT929" i="2"/>
  <c r="CR929" i="2"/>
  <c r="CQ929" i="2"/>
  <c r="CP929" i="2"/>
  <c r="CO929" i="2"/>
  <c r="CN929" i="2"/>
  <c r="CM929" i="2"/>
  <c r="CL929" i="2"/>
  <c r="CK929" i="2"/>
  <c r="CJ929" i="2"/>
  <c r="CI929" i="2"/>
  <c r="CH929" i="2"/>
  <c r="CG929" i="2"/>
  <c r="CF929" i="2"/>
  <c r="CE929" i="2"/>
  <c r="CD929" i="2"/>
  <c r="CC929" i="2"/>
  <c r="CB929" i="2"/>
  <c r="CA929" i="2"/>
  <c r="BZ929" i="2"/>
  <c r="BY929" i="2"/>
  <c r="BX929" i="2"/>
  <c r="BW929" i="2"/>
  <c r="BV929" i="2"/>
  <c r="BU929" i="2"/>
  <c r="BT929" i="2"/>
  <c r="BS929" i="2"/>
  <c r="BR929" i="2"/>
  <c r="BQ929" i="2"/>
  <c r="BP929" i="2"/>
  <c r="BO929" i="2"/>
  <c r="BN929" i="2"/>
  <c r="BM929" i="2"/>
  <c r="BL929" i="2"/>
  <c r="BK929" i="2"/>
  <c r="BJ929" i="2"/>
  <c r="BI929" i="2"/>
  <c r="BH929" i="2"/>
  <c r="BG929" i="2"/>
  <c r="BF929" i="2"/>
  <c r="BE929" i="2"/>
  <c r="BD929" i="2"/>
  <c r="BC929" i="2"/>
  <c r="BB929" i="2"/>
  <c r="BA929" i="2"/>
  <c r="AZ929" i="2"/>
  <c r="AY929" i="2"/>
  <c r="AX929" i="2"/>
  <c r="AW929" i="2"/>
  <c r="AV929" i="2"/>
  <c r="AU929" i="2"/>
  <c r="AS929" i="2"/>
  <c r="AR929" i="2"/>
  <c r="AQ929" i="2"/>
  <c r="AP929" i="2"/>
  <c r="AO929" i="2"/>
  <c r="AJ929" i="2"/>
  <c r="AI929" i="2"/>
  <c r="AH929" i="2"/>
  <c r="AG929" i="2"/>
  <c r="AF929" i="2"/>
  <c r="AE929" i="2"/>
  <c r="AD929" i="2"/>
  <c r="AC929" i="2"/>
  <c r="AB929" i="2"/>
  <c r="AA929" i="2"/>
  <c r="Z929" i="2"/>
  <c r="Y929" i="2"/>
  <c r="X929" i="2"/>
  <c r="W929" i="2"/>
  <c r="V929" i="2"/>
  <c r="U929" i="2"/>
  <c r="T929" i="2"/>
  <c r="S929" i="2"/>
  <c r="R929" i="2"/>
  <c r="Q929" i="2"/>
  <c r="P929" i="2"/>
  <c r="O929" i="2"/>
  <c r="N929" i="2"/>
  <c r="DJ928" i="2"/>
  <c r="DI928" i="2"/>
  <c r="DH928" i="2"/>
  <c r="DG928" i="2"/>
  <c r="DF928" i="2"/>
  <c r="DE928" i="2"/>
  <c r="DD928" i="2"/>
  <c r="DC928" i="2"/>
  <c r="DB928" i="2"/>
  <c r="DA928" i="2"/>
  <c r="CZ928" i="2"/>
  <c r="CY928" i="2"/>
  <c r="CX928" i="2"/>
  <c r="CW928" i="2"/>
  <c r="CV928" i="2"/>
  <c r="CU928" i="2"/>
  <c r="CT928" i="2"/>
  <c r="CR928" i="2"/>
  <c r="CQ928" i="2"/>
  <c r="CP928" i="2"/>
  <c r="CO928" i="2"/>
  <c r="CN928" i="2"/>
  <c r="CM928" i="2"/>
  <c r="CL928" i="2"/>
  <c r="CK928" i="2"/>
  <c r="CJ928" i="2"/>
  <c r="CI928" i="2"/>
  <c r="CH928" i="2"/>
  <c r="CG928" i="2"/>
  <c r="CF928" i="2"/>
  <c r="CE928" i="2"/>
  <c r="CD928" i="2"/>
  <c r="CC928" i="2"/>
  <c r="CB928" i="2"/>
  <c r="CA928" i="2"/>
  <c r="BZ928" i="2"/>
  <c r="BY928" i="2"/>
  <c r="BX928" i="2"/>
  <c r="BW928" i="2"/>
  <c r="BV928" i="2"/>
  <c r="BU928" i="2"/>
  <c r="BT928" i="2"/>
  <c r="BS928" i="2"/>
  <c r="BR928" i="2"/>
  <c r="BQ928" i="2"/>
  <c r="BP928" i="2"/>
  <c r="BO928" i="2"/>
  <c r="BN928" i="2"/>
  <c r="BM928" i="2"/>
  <c r="BL928" i="2"/>
  <c r="BK928" i="2"/>
  <c r="BJ928" i="2"/>
  <c r="BI928" i="2"/>
  <c r="BH928" i="2"/>
  <c r="BG928" i="2"/>
  <c r="BF928" i="2"/>
  <c r="BE928" i="2"/>
  <c r="BD928" i="2"/>
  <c r="BC928" i="2"/>
  <c r="BB928" i="2"/>
  <c r="BA928" i="2"/>
  <c r="AZ928" i="2"/>
  <c r="AY928" i="2"/>
  <c r="AX928" i="2"/>
  <c r="AW928" i="2"/>
  <c r="AV928" i="2"/>
  <c r="AU928" i="2"/>
  <c r="AS928" i="2"/>
  <c r="AR928" i="2"/>
  <c r="AQ928" i="2"/>
  <c r="AP928" i="2"/>
  <c r="AO928" i="2"/>
  <c r="AJ928" i="2"/>
  <c r="AI928" i="2"/>
  <c r="AH928" i="2"/>
  <c r="AG928" i="2"/>
  <c r="AF928" i="2"/>
  <c r="AE928" i="2"/>
  <c r="AD928" i="2"/>
  <c r="AC928" i="2"/>
  <c r="AB928" i="2"/>
  <c r="AA928" i="2"/>
  <c r="Z928" i="2"/>
  <c r="Y928" i="2"/>
  <c r="X928" i="2"/>
  <c r="W928" i="2"/>
  <c r="V928" i="2"/>
  <c r="U928" i="2"/>
  <c r="T928" i="2"/>
  <c r="S928" i="2"/>
  <c r="R928" i="2"/>
  <c r="Q928" i="2"/>
  <c r="P928" i="2"/>
  <c r="O928" i="2"/>
  <c r="DJ927" i="2"/>
  <c r="DI927" i="2"/>
  <c r="DH927" i="2"/>
  <c r="DG927" i="2"/>
  <c r="DF927" i="2"/>
  <c r="DE927" i="2"/>
  <c r="DD927" i="2"/>
  <c r="DC927" i="2"/>
  <c r="DB927" i="2"/>
  <c r="DA927" i="2"/>
  <c r="CZ927" i="2"/>
  <c r="CY927" i="2"/>
  <c r="CX927" i="2"/>
  <c r="CW927" i="2"/>
  <c r="CV927" i="2"/>
  <c r="CU927" i="2"/>
  <c r="CT927" i="2"/>
  <c r="CR927" i="2"/>
  <c r="CQ927" i="2"/>
  <c r="CP927" i="2"/>
  <c r="CO927" i="2"/>
  <c r="CN927" i="2"/>
  <c r="CM927" i="2"/>
  <c r="CL927" i="2"/>
  <c r="CK927" i="2"/>
  <c r="CJ927" i="2"/>
  <c r="CI927" i="2"/>
  <c r="CH927" i="2"/>
  <c r="CG927" i="2"/>
  <c r="CF927" i="2"/>
  <c r="CE927" i="2"/>
  <c r="CD927" i="2"/>
  <c r="CC927" i="2"/>
  <c r="CB927" i="2"/>
  <c r="CA927" i="2"/>
  <c r="BZ927" i="2"/>
  <c r="BY927" i="2"/>
  <c r="BX927" i="2"/>
  <c r="BW927" i="2"/>
  <c r="BV927" i="2"/>
  <c r="BU927" i="2"/>
  <c r="BT927" i="2"/>
  <c r="BS927" i="2"/>
  <c r="BR927" i="2"/>
  <c r="BQ927" i="2"/>
  <c r="BP927" i="2"/>
  <c r="BO927" i="2"/>
  <c r="BN927" i="2"/>
  <c r="BM927" i="2"/>
  <c r="BL927" i="2"/>
  <c r="BK927" i="2"/>
  <c r="BJ927" i="2"/>
  <c r="BI927" i="2"/>
  <c r="BH927" i="2"/>
  <c r="BG927" i="2"/>
  <c r="BF927" i="2"/>
  <c r="BE927" i="2"/>
  <c r="BD927" i="2"/>
  <c r="BC927" i="2"/>
  <c r="BB927" i="2"/>
  <c r="BA927" i="2"/>
  <c r="AZ927" i="2"/>
  <c r="AY927" i="2"/>
  <c r="AX927" i="2"/>
  <c r="AW927" i="2"/>
  <c r="AV927" i="2"/>
  <c r="AU927" i="2"/>
  <c r="AS927" i="2"/>
  <c r="AR927" i="2"/>
  <c r="AQ927" i="2"/>
  <c r="AP927" i="2"/>
  <c r="AO927" i="2"/>
  <c r="AJ927" i="2"/>
  <c r="AI927" i="2"/>
  <c r="AH927" i="2"/>
  <c r="AG927" i="2"/>
  <c r="AF927" i="2"/>
  <c r="AE927" i="2"/>
  <c r="AD927" i="2"/>
  <c r="AC927" i="2"/>
  <c r="AB927" i="2"/>
  <c r="AA927" i="2"/>
  <c r="Z927" i="2"/>
  <c r="Y927" i="2"/>
  <c r="X927" i="2"/>
  <c r="W927" i="2"/>
  <c r="V927" i="2"/>
  <c r="U927" i="2"/>
  <c r="T927" i="2"/>
  <c r="S927" i="2"/>
  <c r="R927" i="2"/>
  <c r="Q927" i="2"/>
  <c r="P927" i="2"/>
  <c r="O927" i="2"/>
  <c r="DJ926" i="2"/>
  <c r="DI926" i="2"/>
  <c r="DH926" i="2"/>
  <c r="DG926" i="2"/>
  <c r="DF926" i="2"/>
  <c r="DE926" i="2"/>
  <c r="DD926" i="2"/>
  <c r="DC926" i="2"/>
  <c r="DB926" i="2"/>
  <c r="DA926" i="2"/>
  <c r="CZ926" i="2"/>
  <c r="CY926" i="2"/>
  <c r="CX926" i="2"/>
  <c r="CW926" i="2"/>
  <c r="CV926" i="2"/>
  <c r="CU926" i="2"/>
  <c r="CT926" i="2"/>
  <c r="CR926" i="2"/>
  <c r="CQ926" i="2"/>
  <c r="CP926" i="2"/>
  <c r="CO926" i="2"/>
  <c r="CN926" i="2"/>
  <c r="CM926" i="2"/>
  <c r="CL926" i="2"/>
  <c r="CK926" i="2"/>
  <c r="CJ926" i="2"/>
  <c r="CI926" i="2"/>
  <c r="CH926" i="2"/>
  <c r="CG926" i="2"/>
  <c r="CF926" i="2"/>
  <c r="CE926" i="2"/>
  <c r="CD926" i="2"/>
  <c r="CC926" i="2"/>
  <c r="CB926" i="2"/>
  <c r="CA926" i="2"/>
  <c r="BZ926" i="2"/>
  <c r="BY926" i="2"/>
  <c r="BX926" i="2"/>
  <c r="BW926" i="2"/>
  <c r="BV926" i="2"/>
  <c r="BU926" i="2"/>
  <c r="BT926" i="2"/>
  <c r="BS926" i="2"/>
  <c r="BR926" i="2"/>
  <c r="BQ926" i="2"/>
  <c r="BP926" i="2"/>
  <c r="BO926" i="2"/>
  <c r="BN926" i="2"/>
  <c r="BM926" i="2"/>
  <c r="BL926" i="2"/>
  <c r="BK926" i="2"/>
  <c r="BJ926" i="2"/>
  <c r="BI926" i="2"/>
  <c r="BH926" i="2"/>
  <c r="BG926" i="2"/>
  <c r="BF926" i="2"/>
  <c r="BE926" i="2"/>
  <c r="BD926" i="2"/>
  <c r="BC926" i="2"/>
  <c r="BB926" i="2"/>
  <c r="BA926" i="2"/>
  <c r="AZ926" i="2"/>
  <c r="AY926" i="2"/>
  <c r="AX926" i="2"/>
  <c r="AW926" i="2"/>
  <c r="AV926" i="2"/>
  <c r="AU926" i="2"/>
  <c r="AS926" i="2"/>
  <c r="AR926" i="2"/>
  <c r="AQ926" i="2"/>
  <c r="AP926" i="2"/>
  <c r="AO926" i="2"/>
  <c r="AJ926" i="2"/>
  <c r="AI926" i="2"/>
  <c r="AH926" i="2"/>
  <c r="AG926" i="2"/>
  <c r="AF926" i="2"/>
  <c r="AE926" i="2"/>
  <c r="AD926" i="2"/>
  <c r="AC926" i="2"/>
  <c r="AB926" i="2"/>
  <c r="AA926" i="2"/>
  <c r="Z926" i="2"/>
  <c r="Y926" i="2"/>
  <c r="X926" i="2"/>
  <c r="W926" i="2"/>
  <c r="V926" i="2"/>
  <c r="U926" i="2"/>
  <c r="T926" i="2"/>
  <c r="S926" i="2"/>
  <c r="R926" i="2"/>
  <c r="Q926" i="2"/>
  <c r="P926" i="2"/>
  <c r="O926" i="2"/>
  <c r="DJ925" i="2"/>
  <c r="DI925" i="2"/>
  <c r="DH925" i="2"/>
  <c r="DG925" i="2"/>
  <c r="DF925" i="2"/>
  <c r="DE925" i="2"/>
  <c r="DD925" i="2"/>
  <c r="DC925" i="2"/>
  <c r="DB925" i="2"/>
  <c r="DA925" i="2"/>
  <c r="CZ925" i="2"/>
  <c r="CY925" i="2"/>
  <c r="CX925" i="2"/>
  <c r="CW925" i="2"/>
  <c r="CV925" i="2"/>
  <c r="CU925" i="2"/>
  <c r="CT925" i="2"/>
  <c r="CR925" i="2"/>
  <c r="CQ925" i="2"/>
  <c r="CP925" i="2"/>
  <c r="CO925" i="2"/>
  <c r="CN925" i="2"/>
  <c r="CM925" i="2"/>
  <c r="CL925" i="2"/>
  <c r="CK925" i="2"/>
  <c r="CJ925" i="2"/>
  <c r="CI925" i="2"/>
  <c r="CH925" i="2"/>
  <c r="CG925" i="2"/>
  <c r="CF925" i="2"/>
  <c r="CE925" i="2"/>
  <c r="CD925" i="2"/>
  <c r="CC925" i="2"/>
  <c r="CB925" i="2"/>
  <c r="CA925" i="2"/>
  <c r="BZ925" i="2"/>
  <c r="BY925" i="2"/>
  <c r="BX925" i="2"/>
  <c r="BW925" i="2"/>
  <c r="BV925" i="2"/>
  <c r="BU925" i="2"/>
  <c r="BT925" i="2"/>
  <c r="BS925" i="2"/>
  <c r="BR925" i="2"/>
  <c r="BQ925" i="2"/>
  <c r="BP925" i="2"/>
  <c r="BO925" i="2"/>
  <c r="BN925" i="2"/>
  <c r="BM925" i="2"/>
  <c r="BL925" i="2"/>
  <c r="BK925" i="2"/>
  <c r="BJ925" i="2"/>
  <c r="BI925" i="2"/>
  <c r="BH925" i="2"/>
  <c r="BG925" i="2"/>
  <c r="BF925" i="2"/>
  <c r="BE925" i="2"/>
  <c r="BD925" i="2"/>
  <c r="BC925" i="2"/>
  <c r="BB925" i="2"/>
  <c r="BA925" i="2"/>
  <c r="AZ925" i="2"/>
  <c r="AY925" i="2"/>
  <c r="AX925" i="2"/>
  <c r="AW925" i="2"/>
  <c r="AV925" i="2"/>
  <c r="AU925" i="2"/>
  <c r="AS925" i="2"/>
  <c r="AR925" i="2"/>
  <c r="AQ925" i="2"/>
  <c r="AP925" i="2"/>
  <c r="AO925" i="2"/>
  <c r="AJ925" i="2"/>
  <c r="AI925" i="2"/>
  <c r="AH925" i="2"/>
  <c r="AG925" i="2"/>
  <c r="AF925" i="2"/>
  <c r="AE925" i="2"/>
  <c r="AD925" i="2"/>
  <c r="AC925" i="2"/>
  <c r="AB925" i="2"/>
  <c r="AA925" i="2"/>
  <c r="Z925" i="2"/>
  <c r="Y925" i="2"/>
  <c r="X925" i="2"/>
  <c r="W925" i="2"/>
  <c r="V925" i="2"/>
  <c r="U925" i="2"/>
  <c r="T925" i="2"/>
  <c r="S925" i="2"/>
  <c r="R925" i="2"/>
  <c r="Q925" i="2"/>
  <c r="P925" i="2"/>
  <c r="O925" i="2"/>
  <c r="DJ924" i="2"/>
  <c r="DI924" i="2"/>
  <c r="DH924" i="2"/>
  <c r="DG924" i="2"/>
  <c r="DF924" i="2"/>
  <c r="DE924" i="2"/>
  <c r="DD924" i="2"/>
  <c r="DC924" i="2"/>
  <c r="DB924" i="2"/>
  <c r="DA924" i="2"/>
  <c r="CZ924" i="2"/>
  <c r="CY924" i="2"/>
  <c r="CX924" i="2"/>
  <c r="CW924" i="2"/>
  <c r="CV924" i="2"/>
  <c r="CU924" i="2"/>
  <c r="CT924" i="2"/>
  <c r="CR924" i="2"/>
  <c r="CQ924" i="2"/>
  <c r="CP924" i="2"/>
  <c r="CO924" i="2"/>
  <c r="CN924" i="2"/>
  <c r="CM924" i="2"/>
  <c r="CL924" i="2"/>
  <c r="CK924" i="2"/>
  <c r="CJ924" i="2"/>
  <c r="CI924" i="2"/>
  <c r="CH924" i="2"/>
  <c r="CG924" i="2"/>
  <c r="CF924" i="2"/>
  <c r="CE924" i="2"/>
  <c r="CD924" i="2"/>
  <c r="CC924" i="2"/>
  <c r="CB924" i="2"/>
  <c r="CA924" i="2"/>
  <c r="BZ924" i="2"/>
  <c r="BY924" i="2"/>
  <c r="BX924" i="2"/>
  <c r="BW924" i="2"/>
  <c r="BV924" i="2"/>
  <c r="BU924" i="2"/>
  <c r="BT924" i="2"/>
  <c r="BS924" i="2"/>
  <c r="BR924" i="2"/>
  <c r="BQ924" i="2"/>
  <c r="BP924" i="2"/>
  <c r="BO924" i="2"/>
  <c r="BN924" i="2"/>
  <c r="BM924" i="2"/>
  <c r="BL924" i="2"/>
  <c r="BK924" i="2"/>
  <c r="BJ924" i="2"/>
  <c r="BI924" i="2"/>
  <c r="BH924" i="2"/>
  <c r="BG924" i="2"/>
  <c r="BF924" i="2"/>
  <c r="BE924" i="2"/>
  <c r="BD924" i="2"/>
  <c r="BC924" i="2"/>
  <c r="BB924" i="2"/>
  <c r="BA924" i="2"/>
  <c r="AZ924" i="2"/>
  <c r="AY924" i="2"/>
  <c r="AX924" i="2"/>
  <c r="AW924" i="2"/>
  <c r="AV924" i="2"/>
  <c r="AU924" i="2"/>
  <c r="AS924" i="2"/>
  <c r="AR924" i="2"/>
  <c r="AQ924" i="2"/>
  <c r="AP924" i="2"/>
  <c r="AO924" i="2"/>
  <c r="AJ924" i="2"/>
  <c r="AI924" i="2"/>
  <c r="AH924" i="2"/>
  <c r="AG924" i="2"/>
  <c r="AF924" i="2"/>
  <c r="AE924" i="2"/>
  <c r="AD924" i="2"/>
  <c r="AC924" i="2"/>
  <c r="AB924" i="2"/>
  <c r="AA924" i="2"/>
  <c r="Z924" i="2"/>
  <c r="Y924" i="2"/>
  <c r="X924" i="2"/>
  <c r="W924" i="2"/>
  <c r="V924" i="2"/>
  <c r="U924" i="2"/>
  <c r="T924" i="2"/>
  <c r="S924" i="2"/>
  <c r="R924" i="2"/>
  <c r="Q924" i="2"/>
  <c r="P924" i="2"/>
  <c r="O924" i="2"/>
  <c r="N924" i="2"/>
  <c r="DJ923" i="2"/>
  <c r="DI923" i="2"/>
  <c r="DH923" i="2"/>
  <c r="DG923" i="2"/>
  <c r="DF923" i="2"/>
  <c r="DE923" i="2"/>
  <c r="DD923" i="2"/>
  <c r="DC923" i="2"/>
  <c r="DB923" i="2"/>
  <c r="DA923" i="2"/>
  <c r="CZ923" i="2"/>
  <c r="CY923" i="2"/>
  <c r="CX923" i="2"/>
  <c r="CW923" i="2"/>
  <c r="CV923" i="2"/>
  <c r="CU923" i="2"/>
  <c r="CT923" i="2"/>
  <c r="CR923" i="2"/>
  <c r="CQ923" i="2"/>
  <c r="CP923" i="2"/>
  <c r="CO923" i="2"/>
  <c r="CN923" i="2"/>
  <c r="CM923" i="2"/>
  <c r="CL923" i="2"/>
  <c r="CK923" i="2"/>
  <c r="CJ923" i="2"/>
  <c r="CI923" i="2"/>
  <c r="CH923" i="2"/>
  <c r="CG923" i="2"/>
  <c r="CF923" i="2"/>
  <c r="CE923" i="2"/>
  <c r="CD923" i="2"/>
  <c r="CC923" i="2"/>
  <c r="CB923" i="2"/>
  <c r="CA923" i="2"/>
  <c r="BZ923" i="2"/>
  <c r="BY923" i="2"/>
  <c r="BX923" i="2"/>
  <c r="BW923" i="2"/>
  <c r="BV923" i="2"/>
  <c r="BU923" i="2"/>
  <c r="BT923" i="2"/>
  <c r="BS923" i="2"/>
  <c r="BR923" i="2"/>
  <c r="BQ923" i="2"/>
  <c r="BP923" i="2"/>
  <c r="BO923" i="2"/>
  <c r="BN923" i="2"/>
  <c r="BM923" i="2"/>
  <c r="BL923" i="2"/>
  <c r="BK923" i="2"/>
  <c r="BJ923" i="2"/>
  <c r="BI923" i="2"/>
  <c r="BH923" i="2"/>
  <c r="BG923" i="2"/>
  <c r="BF923" i="2"/>
  <c r="BE923" i="2"/>
  <c r="BD923" i="2"/>
  <c r="BC923" i="2"/>
  <c r="BB923" i="2"/>
  <c r="BA923" i="2"/>
  <c r="AZ923" i="2"/>
  <c r="AY923" i="2"/>
  <c r="AX923" i="2"/>
  <c r="AW923" i="2"/>
  <c r="AV923" i="2"/>
  <c r="AU923" i="2"/>
  <c r="AS923" i="2"/>
  <c r="AR923" i="2"/>
  <c r="AQ923" i="2"/>
  <c r="AP923" i="2"/>
  <c r="AO923" i="2"/>
  <c r="AJ923" i="2"/>
  <c r="AI923" i="2"/>
  <c r="AH923" i="2"/>
  <c r="AG923" i="2"/>
  <c r="AF923" i="2"/>
  <c r="AE923" i="2"/>
  <c r="AD923" i="2"/>
  <c r="AC923" i="2"/>
  <c r="AB923" i="2"/>
  <c r="AA923" i="2"/>
  <c r="Z923" i="2"/>
  <c r="Y923" i="2"/>
  <c r="X923" i="2"/>
  <c r="W923" i="2"/>
  <c r="V923" i="2"/>
  <c r="U923" i="2"/>
  <c r="T923" i="2"/>
  <c r="S923" i="2"/>
  <c r="R923" i="2"/>
  <c r="Q923" i="2"/>
  <c r="P923" i="2"/>
  <c r="O923" i="2"/>
  <c r="DJ922" i="2"/>
  <c r="DI922" i="2"/>
  <c r="DH922" i="2"/>
  <c r="DG922" i="2"/>
  <c r="DF922" i="2"/>
  <c r="DE922" i="2"/>
  <c r="DD922" i="2"/>
  <c r="DC922" i="2"/>
  <c r="DB922" i="2"/>
  <c r="DA922" i="2"/>
  <c r="CZ922" i="2"/>
  <c r="CY922" i="2"/>
  <c r="CX922" i="2"/>
  <c r="CW922" i="2"/>
  <c r="CV922" i="2"/>
  <c r="CU922" i="2"/>
  <c r="CT922" i="2"/>
  <c r="CR922" i="2"/>
  <c r="CQ922" i="2"/>
  <c r="CP922" i="2"/>
  <c r="CO922" i="2"/>
  <c r="CN922" i="2"/>
  <c r="CM922" i="2"/>
  <c r="CL922" i="2"/>
  <c r="CK922" i="2"/>
  <c r="CJ922" i="2"/>
  <c r="CI922" i="2"/>
  <c r="CH922" i="2"/>
  <c r="CG922" i="2"/>
  <c r="CF922" i="2"/>
  <c r="CE922" i="2"/>
  <c r="CD922" i="2"/>
  <c r="CC922" i="2"/>
  <c r="CB922" i="2"/>
  <c r="CA922" i="2"/>
  <c r="BZ922" i="2"/>
  <c r="BY922" i="2"/>
  <c r="BX922" i="2"/>
  <c r="BW922" i="2"/>
  <c r="BV922" i="2"/>
  <c r="BU922" i="2"/>
  <c r="BT922" i="2"/>
  <c r="BS922" i="2"/>
  <c r="BR922" i="2"/>
  <c r="BQ922" i="2"/>
  <c r="BP922" i="2"/>
  <c r="BO922" i="2"/>
  <c r="BN922" i="2"/>
  <c r="BM922" i="2"/>
  <c r="BL922" i="2"/>
  <c r="BK922" i="2"/>
  <c r="BJ922" i="2"/>
  <c r="BI922" i="2"/>
  <c r="BH922" i="2"/>
  <c r="BG922" i="2"/>
  <c r="BF922" i="2"/>
  <c r="BE922" i="2"/>
  <c r="BD922" i="2"/>
  <c r="BC922" i="2"/>
  <c r="BB922" i="2"/>
  <c r="BA922" i="2"/>
  <c r="AZ922" i="2"/>
  <c r="AY922" i="2"/>
  <c r="AX922" i="2"/>
  <c r="AW922" i="2"/>
  <c r="AV922" i="2"/>
  <c r="AU922" i="2"/>
  <c r="AS922" i="2"/>
  <c r="AR922" i="2"/>
  <c r="AQ922" i="2"/>
  <c r="AP922" i="2"/>
  <c r="AO922" i="2"/>
  <c r="AJ922" i="2"/>
  <c r="AI922" i="2"/>
  <c r="AH922" i="2"/>
  <c r="AG922" i="2"/>
  <c r="AF922" i="2"/>
  <c r="AE922" i="2"/>
  <c r="AD922" i="2"/>
  <c r="AC922" i="2"/>
  <c r="AB922" i="2"/>
  <c r="AA922" i="2"/>
  <c r="Z922" i="2"/>
  <c r="Y922" i="2"/>
  <c r="X922" i="2"/>
  <c r="W922" i="2"/>
  <c r="V922" i="2"/>
  <c r="U922" i="2"/>
  <c r="T922" i="2"/>
  <c r="S922" i="2"/>
  <c r="R922" i="2"/>
  <c r="Q922" i="2"/>
  <c r="P922" i="2"/>
  <c r="O922" i="2"/>
  <c r="DJ921" i="2"/>
  <c r="DI921" i="2"/>
  <c r="DH921" i="2"/>
  <c r="DG921" i="2"/>
  <c r="DF921" i="2"/>
  <c r="DE921" i="2"/>
  <c r="DD921" i="2"/>
  <c r="DC921" i="2"/>
  <c r="DB921" i="2"/>
  <c r="DA921" i="2"/>
  <c r="CZ921" i="2"/>
  <c r="CY921" i="2"/>
  <c r="CX921" i="2"/>
  <c r="CW921" i="2"/>
  <c r="CV921" i="2"/>
  <c r="CU921" i="2"/>
  <c r="CT921" i="2"/>
  <c r="CR921" i="2"/>
  <c r="CQ921" i="2"/>
  <c r="CP921" i="2"/>
  <c r="CO921" i="2"/>
  <c r="CN921" i="2"/>
  <c r="CM921" i="2"/>
  <c r="CL921" i="2"/>
  <c r="CK921" i="2"/>
  <c r="CJ921" i="2"/>
  <c r="CI921" i="2"/>
  <c r="CH921" i="2"/>
  <c r="CG921" i="2"/>
  <c r="CF921" i="2"/>
  <c r="CE921" i="2"/>
  <c r="CD921" i="2"/>
  <c r="CC921" i="2"/>
  <c r="CB921" i="2"/>
  <c r="CA921" i="2"/>
  <c r="BZ921" i="2"/>
  <c r="BY921" i="2"/>
  <c r="BX921" i="2"/>
  <c r="BW921" i="2"/>
  <c r="BV921" i="2"/>
  <c r="BU921" i="2"/>
  <c r="BT921" i="2"/>
  <c r="BS921" i="2"/>
  <c r="BR921" i="2"/>
  <c r="BQ921" i="2"/>
  <c r="BP921" i="2"/>
  <c r="BO921" i="2"/>
  <c r="BN921" i="2"/>
  <c r="BM921" i="2"/>
  <c r="BL921" i="2"/>
  <c r="BK921" i="2"/>
  <c r="BJ921" i="2"/>
  <c r="BI921" i="2"/>
  <c r="BH921" i="2"/>
  <c r="BG921" i="2"/>
  <c r="BF921" i="2"/>
  <c r="BE921" i="2"/>
  <c r="BD921" i="2"/>
  <c r="BC921" i="2"/>
  <c r="BB921" i="2"/>
  <c r="BA921" i="2"/>
  <c r="AZ921" i="2"/>
  <c r="AY921" i="2"/>
  <c r="AX921" i="2"/>
  <c r="AW921" i="2"/>
  <c r="AV921" i="2"/>
  <c r="AU921" i="2"/>
  <c r="AS921" i="2"/>
  <c r="AR921" i="2"/>
  <c r="AQ921" i="2"/>
  <c r="AP921" i="2"/>
  <c r="AO921" i="2"/>
  <c r="AJ921" i="2"/>
  <c r="AI921" i="2"/>
  <c r="AH921" i="2"/>
  <c r="AG921" i="2"/>
  <c r="AF921" i="2"/>
  <c r="AE921" i="2"/>
  <c r="AD921" i="2"/>
  <c r="AC921" i="2"/>
  <c r="AB921" i="2"/>
  <c r="AA921" i="2"/>
  <c r="Z921" i="2"/>
  <c r="Y921" i="2"/>
  <c r="X921" i="2"/>
  <c r="W921" i="2"/>
  <c r="V921" i="2"/>
  <c r="U921" i="2"/>
  <c r="T921" i="2"/>
  <c r="S921" i="2"/>
  <c r="R921" i="2"/>
  <c r="Q921" i="2"/>
  <c r="P921" i="2"/>
  <c r="O921" i="2"/>
  <c r="DJ920" i="2"/>
  <c r="DI920" i="2"/>
  <c r="DH920" i="2"/>
  <c r="DG920" i="2"/>
  <c r="DF920" i="2"/>
  <c r="DE920" i="2"/>
  <c r="DD920" i="2"/>
  <c r="DC920" i="2"/>
  <c r="DB920" i="2"/>
  <c r="DA920" i="2"/>
  <c r="CZ920" i="2"/>
  <c r="CY920" i="2"/>
  <c r="CX920" i="2"/>
  <c r="CW920" i="2"/>
  <c r="CV920" i="2"/>
  <c r="CU920" i="2"/>
  <c r="CT920" i="2"/>
  <c r="CR920" i="2"/>
  <c r="CQ920" i="2"/>
  <c r="CP920" i="2"/>
  <c r="CO920" i="2"/>
  <c r="CN920" i="2"/>
  <c r="CM920" i="2"/>
  <c r="CL920" i="2"/>
  <c r="CK920" i="2"/>
  <c r="CJ920" i="2"/>
  <c r="CI920" i="2"/>
  <c r="CH920" i="2"/>
  <c r="CG920" i="2"/>
  <c r="CF920" i="2"/>
  <c r="CE920" i="2"/>
  <c r="CD920" i="2"/>
  <c r="CC920" i="2"/>
  <c r="CB920" i="2"/>
  <c r="CA920" i="2"/>
  <c r="BZ920" i="2"/>
  <c r="BY920" i="2"/>
  <c r="BX920" i="2"/>
  <c r="BW920" i="2"/>
  <c r="BV920" i="2"/>
  <c r="BU920" i="2"/>
  <c r="BT920" i="2"/>
  <c r="BS920" i="2"/>
  <c r="BR920" i="2"/>
  <c r="BQ920" i="2"/>
  <c r="BP920" i="2"/>
  <c r="BO920" i="2"/>
  <c r="BN920" i="2"/>
  <c r="BM920" i="2"/>
  <c r="BL920" i="2"/>
  <c r="BK920" i="2"/>
  <c r="BJ920" i="2"/>
  <c r="BI920" i="2"/>
  <c r="BH920" i="2"/>
  <c r="BG920" i="2"/>
  <c r="BF920" i="2"/>
  <c r="BE920" i="2"/>
  <c r="BD920" i="2"/>
  <c r="BC920" i="2"/>
  <c r="BB920" i="2"/>
  <c r="BA920" i="2"/>
  <c r="AZ920" i="2"/>
  <c r="AY920" i="2"/>
  <c r="AX920" i="2"/>
  <c r="AW920" i="2"/>
  <c r="AV920" i="2"/>
  <c r="AU920" i="2"/>
  <c r="AS920" i="2"/>
  <c r="AR920" i="2"/>
  <c r="AQ920" i="2"/>
  <c r="AP920" i="2"/>
  <c r="AO920" i="2"/>
  <c r="AJ920" i="2"/>
  <c r="AI920" i="2"/>
  <c r="AH920" i="2"/>
  <c r="AG920" i="2"/>
  <c r="AF920" i="2"/>
  <c r="AE920" i="2"/>
  <c r="AD920" i="2"/>
  <c r="AC920" i="2"/>
  <c r="AB920" i="2"/>
  <c r="AA920" i="2"/>
  <c r="Z920" i="2"/>
  <c r="Y920" i="2"/>
  <c r="X920" i="2"/>
  <c r="W920" i="2"/>
  <c r="V920" i="2"/>
  <c r="U920" i="2"/>
  <c r="T920" i="2"/>
  <c r="S920" i="2"/>
  <c r="R920" i="2"/>
  <c r="Q920" i="2"/>
  <c r="P920" i="2"/>
  <c r="O920" i="2"/>
  <c r="N920" i="2"/>
  <c r="L920" i="2"/>
  <c r="DJ919" i="2"/>
  <c r="DI919" i="2"/>
  <c r="DH919" i="2"/>
  <c r="DG919" i="2"/>
  <c r="DF919" i="2"/>
  <c r="DE919" i="2"/>
  <c r="DD919" i="2"/>
  <c r="DC919" i="2"/>
  <c r="DB919" i="2"/>
  <c r="DA919" i="2"/>
  <c r="CZ919" i="2"/>
  <c r="CY919" i="2"/>
  <c r="CX919" i="2"/>
  <c r="CW919" i="2"/>
  <c r="CV919" i="2"/>
  <c r="CU919" i="2"/>
  <c r="CT919" i="2"/>
  <c r="CR919" i="2"/>
  <c r="CQ919" i="2"/>
  <c r="CP919" i="2"/>
  <c r="CO919" i="2"/>
  <c r="CN919" i="2"/>
  <c r="CM919" i="2"/>
  <c r="CL919" i="2"/>
  <c r="CK919" i="2"/>
  <c r="CJ919" i="2"/>
  <c r="CI919" i="2"/>
  <c r="CH919" i="2"/>
  <c r="CG919" i="2"/>
  <c r="CF919" i="2"/>
  <c r="CE919" i="2"/>
  <c r="CD919" i="2"/>
  <c r="CC919" i="2"/>
  <c r="CB919" i="2"/>
  <c r="CA919" i="2"/>
  <c r="BZ919" i="2"/>
  <c r="BY919" i="2"/>
  <c r="BX919" i="2"/>
  <c r="BW919" i="2"/>
  <c r="BV919" i="2"/>
  <c r="BU919" i="2"/>
  <c r="BT919" i="2"/>
  <c r="BS919" i="2"/>
  <c r="BR919" i="2"/>
  <c r="BQ919" i="2"/>
  <c r="BP919" i="2"/>
  <c r="BO919" i="2"/>
  <c r="BN919" i="2"/>
  <c r="BM919" i="2"/>
  <c r="BL919" i="2"/>
  <c r="BK919" i="2"/>
  <c r="BJ919" i="2"/>
  <c r="BI919" i="2"/>
  <c r="BH919" i="2"/>
  <c r="BG919" i="2"/>
  <c r="BF919" i="2"/>
  <c r="BE919" i="2"/>
  <c r="BD919" i="2"/>
  <c r="BC919" i="2"/>
  <c r="BB919" i="2"/>
  <c r="BA919" i="2"/>
  <c r="AZ919" i="2"/>
  <c r="AY919" i="2"/>
  <c r="AX919" i="2"/>
  <c r="AW919" i="2"/>
  <c r="AV919" i="2"/>
  <c r="AU919" i="2"/>
  <c r="AS919" i="2"/>
  <c r="AR919" i="2"/>
  <c r="AQ919" i="2"/>
  <c r="AP919" i="2"/>
  <c r="AO919" i="2"/>
  <c r="AJ919" i="2"/>
  <c r="AI919" i="2"/>
  <c r="AH919" i="2"/>
  <c r="AG919" i="2"/>
  <c r="AF919" i="2"/>
  <c r="AE919" i="2"/>
  <c r="AD919" i="2"/>
  <c r="AC919" i="2"/>
  <c r="AB919" i="2"/>
  <c r="AA919" i="2"/>
  <c r="Z919" i="2"/>
  <c r="Y919" i="2"/>
  <c r="X919" i="2"/>
  <c r="W919" i="2"/>
  <c r="V919" i="2"/>
  <c r="U919" i="2"/>
  <c r="T919" i="2"/>
  <c r="S919" i="2"/>
  <c r="R919" i="2"/>
  <c r="Q919" i="2"/>
  <c r="P919" i="2"/>
  <c r="O919" i="2"/>
  <c r="DJ918" i="2"/>
  <c r="DI918" i="2"/>
  <c r="DH918" i="2"/>
  <c r="DG918" i="2"/>
  <c r="DF918" i="2"/>
  <c r="DE918" i="2"/>
  <c r="DD918" i="2"/>
  <c r="DC918" i="2"/>
  <c r="DB918" i="2"/>
  <c r="DA918" i="2"/>
  <c r="CZ918" i="2"/>
  <c r="CY918" i="2"/>
  <c r="CX918" i="2"/>
  <c r="CW918" i="2"/>
  <c r="CV918" i="2"/>
  <c r="CU918" i="2"/>
  <c r="CT918" i="2"/>
  <c r="CR918" i="2"/>
  <c r="CQ918" i="2"/>
  <c r="CP918" i="2"/>
  <c r="CO918" i="2"/>
  <c r="CN918" i="2"/>
  <c r="CM918" i="2"/>
  <c r="CL918" i="2"/>
  <c r="CK918" i="2"/>
  <c r="CJ918" i="2"/>
  <c r="CI918" i="2"/>
  <c r="CH918" i="2"/>
  <c r="CG918" i="2"/>
  <c r="CF918" i="2"/>
  <c r="CE918" i="2"/>
  <c r="CD918" i="2"/>
  <c r="CC918" i="2"/>
  <c r="CB918" i="2"/>
  <c r="CA918" i="2"/>
  <c r="BZ918" i="2"/>
  <c r="BY918" i="2"/>
  <c r="BX918" i="2"/>
  <c r="BW918" i="2"/>
  <c r="BV918" i="2"/>
  <c r="BU918" i="2"/>
  <c r="BT918" i="2"/>
  <c r="BS918" i="2"/>
  <c r="BR918" i="2"/>
  <c r="BQ918" i="2"/>
  <c r="BP918" i="2"/>
  <c r="BO918" i="2"/>
  <c r="BN918" i="2"/>
  <c r="BM918" i="2"/>
  <c r="BL918" i="2"/>
  <c r="BK918" i="2"/>
  <c r="BJ918" i="2"/>
  <c r="BI918" i="2"/>
  <c r="BH918" i="2"/>
  <c r="BG918" i="2"/>
  <c r="BF918" i="2"/>
  <c r="BE918" i="2"/>
  <c r="BD918" i="2"/>
  <c r="BC918" i="2"/>
  <c r="BB918" i="2"/>
  <c r="BA918" i="2"/>
  <c r="AZ918" i="2"/>
  <c r="AY918" i="2"/>
  <c r="AX918" i="2"/>
  <c r="AW918" i="2"/>
  <c r="AV918" i="2"/>
  <c r="AU918" i="2"/>
  <c r="AS918" i="2"/>
  <c r="AR918" i="2"/>
  <c r="AQ918" i="2"/>
  <c r="AP918" i="2"/>
  <c r="AO918" i="2"/>
  <c r="AJ918" i="2"/>
  <c r="AI918" i="2"/>
  <c r="AH918" i="2"/>
  <c r="AG918" i="2"/>
  <c r="AF918" i="2"/>
  <c r="AE918" i="2"/>
  <c r="AD918" i="2"/>
  <c r="AC918" i="2"/>
  <c r="AB918" i="2"/>
  <c r="AA918" i="2"/>
  <c r="Z918" i="2"/>
  <c r="Y918" i="2"/>
  <c r="X918" i="2"/>
  <c r="W918" i="2"/>
  <c r="V918" i="2"/>
  <c r="U918" i="2"/>
  <c r="T918" i="2"/>
  <c r="S918" i="2"/>
  <c r="R918" i="2"/>
  <c r="Q918" i="2"/>
  <c r="P918" i="2"/>
  <c r="O918" i="2"/>
  <c r="DJ917" i="2"/>
  <c r="DI917" i="2"/>
  <c r="DH917" i="2"/>
  <c r="DG917" i="2"/>
  <c r="DF917" i="2"/>
  <c r="DE917" i="2"/>
  <c r="DD917" i="2"/>
  <c r="DC917" i="2"/>
  <c r="DB917" i="2"/>
  <c r="DA917" i="2"/>
  <c r="CZ917" i="2"/>
  <c r="CY917" i="2"/>
  <c r="CX917" i="2"/>
  <c r="CW917" i="2"/>
  <c r="CV917" i="2"/>
  <c r="CU917" i="2"/>
  <c r="CT917" i="2"/>
  <c r="CR917" i="2"/>
  <c r="CQ917" i="2"/>
  <c r="CP917" i="2"/>
  <c r="CO917" i="2"/>
  <c r="CN917" i="2"/>
  <c r="CM917" i="2"/>
  <c r="CL917" i="2"/>
  <c r="CK917" i="2"/>
  <c r="CJ917" i="2"/>
  <c r="CI917" i="2"/>
  <c r="CH917" i="2"/>
  <c r="CG917" i="2"/>
  <c r="CF917" i="2"/>
  <c r="CE917" i="2"/>
  <c r="CD917" i="2"/>
  <c r="CC917" i="2"/>
  <c r="CB917" i="2"/>
  <c r="CA917" i="2"/>
  <c r="BZ917" i="2"/>
  <c r="BY917" i="2"/>
  <c r="BX917" i="2"/>
  <c r="BW917" i="2"/>
  <c r="BV917" i="2"/>
  <c r="BU917" i="2"/>
  <c r="BT917" i="2"/>
  <c r="BS917" i="2"/>
  <c r="BR917" i="2"/>
  <c r="BQ917" i="2"/>
  <c r="BP917" i="2"/>
  <c r="BO917" i="2"/>
  <c r="BN917" i="2"/>
  <c r="BM917" i="2"/>
  <c r="BL917" i="2"/>
  <c r="BK917" i="2"/>
  <c r="BJ917" i="2"/>
  <c r="BI917" i="2"/>
  <c r="BH917" i="2"/>
  <c r="BG917" i="2"/>
  <c r="BF917" i="2"/>
  <c r="BE917" i="2"/>
  <c r="BD917" i="2"/>
  <c r="BC917" i="2"/>
  <c r="BB917" i="2"/>
  <c r="BA917" i="2"/>
  <c r="AZ917" i="2"/>
  <c r="AY917" i="2"/>
  <c r="AX917" i="2"/>
  <c r="AW917" i="2"/>
  <c r="AV917" i="2"/>
  <c r="AU917" i="2"/>
  <c r="AS917" i="2"/>
  <c r="AR917" i="2"/>
  <c r="AQ917" i="2"/>
  <c r="AP917" i="2"/>
  <c r="AO917" i="2"/>
  <c r="AJ917" i="2"/>
  <c r="AI917" i="2"/>
  <c r="AH917" i="2"/>
  <c r="AG917" i="2"/>
  <c r="AF917" i="2"/>
  <c r="AE917" i="2"/>
  <c r="AD917" i="2"/>
  <c r="AC917" i="2"/>
  <c r="AB917" i="2"/>
  <c r="AA917" i="2"/>
  <c r="Z917" i="2"/>
  <c r="Y917" i="2"/>
  <c r="X917" i="2"/>
  <c r="W917" i="2"/>
  <c r="V917" i="2"/>
  <c r="U917" i="2"/>
  <c r="T917" i="2"/>
  <c r="S917" i="2"/>
  <c r="R917" i="2"/>
  <c r="Q917" i="2"/>
  <c r="P917" i="2"/>
  <c r="O917" i="2"/>
  <c r="DJ916" i="2"/>
  <c r="DI916" i="2"/>
  <c r="DH916" i="2"/>
  <c r="DG916" i="2"/>
  <c r="DF916" i="2"/>
  <c r="DE916" i="2"/>
  <c r="DD916" i="2"/>
  <c r="DC916" i="2"/>
  <c r="DB916" i="2"/>
  <c r="DA916" i="2"/>
  <c r="CZ916" i="2"/>
  <c r="CY916" i="2"/>
  <c r="CX916" i="2"/>
  <c r="CW916" i="2"/>
  <c r="CV916" i="2"/>
  <c r="CU916" i="2"/>
  <c r="CT916" i="2"/>
  <c r="CR916" i="2"/>
  <c r="CQ916" i="2"/>
  <c r="CP916" i="2"/>
  <c r="CO916" i="2"/>
  <c r="CN916" i="2"/>
  <c r="CM916" i="2"/>
  <c r="CL916" i="2"/>
  <c r="CK916" i="2"/>
  <c r="CJ916" i="2"/>
  <c r="CI916" i="2"/>
  <c r="CH916" i="2"/>
  <c r="CG916" i="2"/>
  <c r="CF916" i="2"/>
  <c r="CE916" i="2"/>
  <c r="CD916" i="2"/>
  <c r="CC916" i="2"/>
  <c r="CB916" i="2"/>
  <c r="CA916" i="2"/>
  <c r="BZ916" i="2"/>
  <c r="BY916" i="2"/>
  <c r="BX916" i="2"/>
  <c r="BW916" i="2"/>
  <c r="BV916" i="2"/>
  <c r="BU916" i="2"/>
  <c r="BT916" i="2"/>
  <c r="BS916" i="2"/>
  <c r="BR916" i="2"/>
  <c r="BQ916" i="2"/>
  <c r="BP916" i="2"/>
  <c r="BO916" i="2"/>
  <c r="BN916" i="2"/>
  <c r="BM916" i="2"/>
  <c r="BL916" i="2"/>
  <c r="BK916" i="2"/>
  <c r="BJ916" i="2"/>
  <c r="BI916" i="2"/>
  <c r="BH916" i="2"/>
  <c r="BG916" i="2"/>
  <c r="BF916" i="2"/>
  <c r="BE916" i="2"/>
  <c r="BD916" i="2"/>
  <c r="BC916" i="2"/>
  <c r="BB916" i="2"/>
  <c r="BA916" i="2"/>
  <c r="AZ916" i="2"/>
  <c r="AY916" i="2"/>
  <c r="AX916" i="2"/>
  <c r="AW916" i="2"/>
  <c r="AV916" i="2"/>
  <c r="AU916" i="2"/>
  <c r="AS916" i="2"/>
  <c r="AR916" i="2"/>
  <c r="AQ916" i="2"/>
  <c r="AP916" i="2"/>
  <c r="AO916" i="2"/>
  <c r="AJ916" i="2"/>
  <c r="AI916" i="2"/>
  <c r="AH916" i="2"/>
  <c r="AG916" i="2"/>
  <c r="AF916" i="2"/>
  <c r="AE916" i="2"/>
  <c r="AD916" i="2"/>
  <c r="AC916" i="2"/>
  <c r="AB916" i="2"/>
  <c r="AA916" i="2"/>
  <c r="Z916" i="2"/>
  <c r="Y916" i="2"/>
  <c r="X916" i="2"/>
  <c r="W916" i="2"/>
  <c r="V916" i="2"/>
  <c r="U916" i="2"/>
  <c r="T916" i="2"/>
  <c r="S916" i="2"/>
  <c r="R916" i="2"/>
  <c r="Q916" i="2"/>
  <c r="P916" i="2"/>
  <c r="O916" i="2"/>
  <c r="DJ915" i="2"/>
  <c r="DI915" i="2"/>
  <c r="DH915" i="2"/>
  <c r="DG915" i="2"/>
  <c r="DF915" i="2"/>
  <c r="DE915" i="2"/>
  <c r="DD915" i="2"/>
  <c r="DC915" i="2"/>
  <c r="DB915" i="2"/>
  <c r="DA915" i="2"/>
  <c r="CZ915" i="2"/>
  <c r="CY915" i="2"/>
  <c r="CX915" i="2"/>
  <c r="CW915" i="2"/>
  <c r="CV915" i="2"/>
  <c r="CU915" i="2"/>
  <c r="CT915" i="2"/>
  <c r="CR915" i="2"/>
  <c r="CQ915" i="2"/>
  <c r="CP915" i="2"/>
  <c r="CO915" i="2"/>
  <c r="CN915" i="2"/>
  <c r="CM915" i="2"/>
  <c r="CL915" i="2"/>
  <c r="CK915" i="2"/>
  <c r="CJ915" i="2"/>
  <c r="CI915" i="2"/>
  <c r="CH915" i="2"/>
  <c r="CG915" i="2"/>
  <c r="CF915" i="2"/>
  <c r="CE915" i="2"/>
  <c r="CD915" i="2"/>
  <c r="CC915" i="2"/>
  <c r="CB915" i="2"/>
  <c r="CA915" i="2"/>
  <c r="BZ915" i="2"/>
  <c r="BY915" i="2"/>
  <c r="BX915" i="2"/>
  <c r="BW915" i="2"/>
  <c r="BV915" i="2"/>
  <c r="BU915" i="2"/>
  <c r="BT915" i="2"/>
  <c r="BS915" i="2"/>
  <c r="BR915" i="2"/>
  <c r="BQ915" i="2"/>
  <c r="BP915" i="2"/>
  <c r="BO915" i="2"/>
  <c r="BN915" i="2"/>
  <c r="BM915" i="2"/>
  <c r="BL915" i="2"/>
  <c r="BK915" i="2"/>
  <c r="BJ915" i="2"/>
  <c r="BI915" i="2"/>
  <c r="BH915" i="2"/>
  <c r="BG915" i="2"/>
  <c r="BF915" i="2"/>
  <c r="BE915" i="2"/>
  <c r="BD915" i="2"/>
  <c r="BC915" i="2"/>
  <c r="BB915" i="2"/>
  <c r="BA915" i="2"/>
  <c r="AZ915" i="2"/>
  <c r="AY915" i="2"/>
  <c r="AX915" i="2"/>
  <c r="AW915" i="2"/>
  <c r="AV915" i="2"/>
  <c r="AU915" i="2"/>
  <c r="AS915" i="2"/>
  <c r="AR915" i="2"/>
  <c r="AQ915" i="2"/>
  <c r="AP915" i="2"/>
  <c r="AO915" i="2"/>
  <c r="AJ915" i="2"/>
  <c r="AI915" i="2"/>
  <c r="AH915" i="2"/>
  <c r="AG915" i="2"/>
  <c r="AF915" i="2"/>
  <c r="AE915" i="2"/>
  <c r="AD915" i="2"/>
  <c r="AC915" i="2"/>
  <c r="AB915" i="2"/>
  <c r="AA915" i="2"/>
  <c r="Z915" i="2"/>
  <c r="Y915" i="2"/>
  <c r="X915" i="2"/>
  <c r="W915" i="2"/>
  <c r="V915" i="2"/>
  <c r="U915" i="2"/>
  <c r="T915" i="2"/>
  <c r="S915" i="2"/>
  <c r="R915" i="2"/>
  <c r="Q915" i="2"/>
  <c r="P915" i="2"/>
  <c r="O915" i="2"/>
  <c r="DJ914" i="2"/>
  <c r="DI914" i="2"/>
  <c r="DH914" i="2"/>
  <c r="DG914" i="2"/>
  <c r="DF914" i="2"/>
  <c r="DE914" i="2"/>
  <c r="DD914" i="2"/>
  <c r="DC914" i="2"/>
  <c r="DB914" i="2"/>
  <c r="DA914" i="2"/>
  <c r="CZ914" i="2"/>
  <c r="CY914" i="2"/>
  <c r="CX914" i="2"/>
  <c r="CW914" i="2"/>
  <c r="CV914" i="2"/>
  <c r="CU914" i="2"/>
  <c r="CT914" i="2"/>
  <c r="CR914" i="2"/>
  <c r="CQ914" i="2"/>
  <c r="CP914" i="2"/>
  <c r="CO914" i="2"/>
  <c r="CN914" i="2"/>
  <c r="CM914" i="2"/>
  <c r="CL914" i="2"/>
  <c r="CK914" i="2"/>
  <c r="CJ914" i="2"/>
  <c r="CI914" i="2"/>
  <c r="CH914" i="2"/>
  <c r="CG914" i="2"/>
  <c r="CF914" i="2"/>
  <c r="CE914" i="2"/>
  <c r="CD914" i="2"/>
  <c r="CC914" i="2"/>
  <c r="CB914" i="2"/>
  <c r="CA914" i="2"/>
  <c r="BZ914" i="2"/>
  <c r="BY914" i="2"/>
  <c r="BX914" i="2"/>
  <c r="BW914" i="2"/>
  <c r="BV914" i="2"/>
  <c r="BU914" i="2"/>
  <c r="BT914" i="2"/>
  <c r="BS914" i="2"/>
  <c r="BR914" i="2"/>
  <c r="BQ914" i="2"/>
  <c r="BP914" i="2"/>
  <c r="BO914" i="2"/>
  <c r="BN914" i="2"/>
  <c r="BM914" i="2"/>
  <c r="BL914" i="2"/>
  <c r="BK914" i="2"/>
  <c r="BJ914" i="2"/>
  <c r="BI914" i="2"/>
  <c r="BH914" i="2"/>
  <c r="BG914" i="2"/>
  <c r="BF914" i="2"/>
  <c r="BE914" i="2"/>
  <c r="BD914" i="2"/>
  <c r="BC914" i="2"/>
  <c r="BB914" i="2"/>
  <c r="BA914" i="2"/>
  <c r="AZ914" i="2"/>
  <c r="AY914" i="2"/>
  <c r="AX914" i="2"/>
  <c r="AW914" i="2"/>
  <c r="AV914" i="2"/>
  <c r="AU914" i="2"/>
  <c r="AS914" i="2"/>
  <c r="AR914" i="2"/>
  <c r="AQ914" i="2"/>
  <c r="AP914" i="2"/>
  <c r="AO914" i="2"/>
  <c r="AJ914" i="2"/>
  <c r="AI914" i="2"/>
  <c r="AH914" i="2"/>
  <c r="AG914" i="2"/>
  <c r="AF914" i="2"/>
  <c r="AE914" i="2"/>
  <c r="AD914" i="2"/>
  <c r="AC914" i="2"/>
  <c r="AB914" i="2"/>
  <c r="AA914" i="2"/>
  <c r="Z914" i="2"/>
  <c r="Y914" i="2"/>
  <c r="X914" i="2"/>
  <c r="W914" i="2"/>
  <c r="V914" i="2"/>
  <c r="U914" i="2"/>
  <c r="T914" i="2"/>
  <c r="S914" i="2"/>
  <c r="R914" i="2"/>
  <c r="Q914" i="2"/>
  <c r="P914" i="2"/>
  <c r="O914" i="2"/>
  <c r="DJ913" i="2"/>
  <c r="DI913" i="2"/>
  <c r="DH913" i="2"/>
  <c r="DG913" i="2"/>
  <c r="DF913" i="2"/>
  <c r="DE913" i="2"/>
  <c r="DD913" i="2"/>
  <c r="DC913" i="2"/>
  <c r="DB913" i="2"/>
  <c r="DA913" i="2"/>
  <c r="CZ913" i="2"/>
  <c r="CY913" i="2"/>
  <c r="CX913" i="2"/>
  <c r="CW913" i="2"/>
  <c r="CV913" i="2"/>
  <c r="CU913" i="2"/>
  <c r="CT913" i="2"/>
  <c r="CR913" i="2"/>
  <c r="CQ913" i="2"/>
  <c r="CP913" i="2"/>
  <c r="CO913" i="2"/>
  <c r="CN913" i="2"/>
  <c r="CM913" i="2"/>
  <c r="CL913" i="2"/>
  <c r="CK913" i="2"/>
  <c r="CJ913" i="2"/>
  <c r="CI913" i="2"/>
  <c r="CH913" i="2"/>
  <c r="CG913" i="2"/>
  <c r="CF913" i="2"/>
  <c r="CE913" i="2"/>
  <c r="CD913" i="2"/>
  <c r="CC913" i="2"/>
  <c r="CB913" i="2"/>
  <c r="CA913" i="2"/>
  <c r="BZ913" i="2"/>
  <c r="BY913" i="2"/>
  <c r="BX913" i="2"/>
  <c r="BW913" i="2"/>
  <c r="BV913" i="2"/>
  <c r="BU913" i="2"/>
  <c r="BT913" i="2"/>
  <c r="BS913" i="2"/>
  <c r="BR913" i="2"/>
  <c r="BQ913" i="2"/>
  <c r="BP913" i="2"/>
  <c r="BO913" i="2"/>
  <c r="BN913" i="2"/>
  <c r="BM913" i="2"/>
  <c r="BL913" i="2"/>
  <c r="BK913" i="2"/>
  <c r="BJ913" i="2"/>
  <c r="BI913" i="2"/>
  <c r="BH913" i="2"/>
  <c r="BG913" i="2"/>
  <c r="BF913" i="2"/>
  <c r="BE913" i="2"/>
  <c r="BD913" i="2"/>
  <c r="BC913" i="2"/>
  <c r="BB913" i="2"/>
  <c r="BA913" i="2"/>
  <c r="AZ913" i="2"/>
  <c r="AY913" i="2"/>
  <c r="AX913" i="2"/>
  <c r="AW913" i="2"/>
  <c r="AV913" i="2"/>
  <c r="AU913" i="2"/>
  <c r="AS913" i="2"/>
  <c r="AR913" i="2"/>
  <c r="AQ913" i="2"/>
  <c r="AP913" i="2"/>
  <c r="AO913" i="2"/>
  <c r="AJ913" i="2"/>
  <c r="AI913" i="2"/>
  <c r="AH913" i="2"/>
  <c r="AG913" i="2"/>
  <c r="AF913" i="2"/>
  <c r="AE913" i="2"/>
  <c r="AD913" i="2"/>
  <c r="AC913" i="2"/>
  <c r="AB913" i="2"/>
  <c r="AA913" i="2"/>
  <c r="Z913" i="2"/>
  <c r="Y913" i="2"/>
  <c r="X913" i="2"/>
  <c r="W913" i="2"/>
  <c r="V913" i="2"/>
  <c r="U913" i="2"/>
  <c r="T913" i="2"/>
  <c r="S913" i="2"/>
  <c r="R913" i="2"/>
  <c r="Q913" i="2"/>
  <c r="P913" i="2"/>
  <c r="O913" i="2"/>
  <c r="DJ912" i="2"/>
  <c r="DI912" i="2"/>
  <c r="DH912" i="2"/>
  <c r="DG912" i="2"/>
  <c r="DF912" i="2"/>
  <c r="DE912" i="2"/>
  <c r="DD912" i="2"/>
  <c r="DC912" i="2"/>
  <c r="DB912" i="2"/>
  <c r="DA912" i="2"/>
  <c r="CZ912" i="2"/>
  <c r="CY912" i="2"/>
  <c r="CX912" i="2"/>
  <c r="CW912" i="2"/>
  <c r="CV912" i="2"/>
  <c r="CU912" i="2"/>
  <c r="CT912" i="2"/>
  <c r="CR912" i="2"/>
  <c r="CQ912" i="2"/>
  <c r="CP912" i="2"/>
  <c r="CO912" i="2"/>
  <c r="CN912" i="2"/>
  <c r="CM912" i="2"/>
  <c r="CL912" i="2"/>
  <c r="CK912" i="2"/>
  <c r="CJ912" i="2"/>
  <c r="CI912" i="2"/>
  <c r="CH912" i="2"/>
  <c r="CG912" i="2"/>
  <c r="CF912" i="2"/>
  <c r="CE912" i="2"/>
  <c r="CD912" i="2"/>
  <c r="CC912" i="2"/>
  <c r="CB912" i="2"/>
  <c r="CA912" i="2"/>
  <c r="BZ912" i="2"/>
  <c r="BY912" i="2"/>
  <c r="BX912" i="2"/>
  <c r="BW912" i="2"/>
  <c r="BV912" i="2"/>
  <c r="BU912" i="2"/>
  <c r="BT912" i="2"/>
  <c r="BS912" i="2"/>
  <c r="BR912" i="2"/>
  <c r="BQ912" i="2"/>
  <c r="BP912" i="2"/>
  <c r="BO912" i="2"/>
  <c r="BN912" i="2"/>
  <c r="BM912" i="2"/>
  <c r="BL912" i="2"/>
  <c r="BK912" i="2"/>
  <c r="BJ912" i="2"/>
  <c r="BI912" i="2"/>
  <c r="BH912" i="2"/>
  <c r="BG912" i="2"/>
  <c r="BF912" i="2"/>
  <c r="BE912" i="2"/>
  <c r="BD912" i="2"/>
  <c r="BC912" i="2"/>
  <c r="BB912" i="2"/>
  <c r="BA912" i="2"/>
  <c r="AZ912" i="2"/>
  <c r="AY912" i="2"/>
  <c r="AX912" i="2"/>
  <c r="AW912" i="2"/>
  <c r="AV912" i="2"/>
  <c r="AU912" i="2"/>
  <c r="AS912" i="2"/>
  <c r="AR912" i="2"/>
  <c r="AQ912" i="2"/>
  <c r="AP912" i="2"/>
  <c r="AO912" i="2"/>
  <c r="AJ912" i="2"/>
  <c r="AI912" i="2"/>
  <c r="AH912" i="2"/>
  <c r="AG912" i="2"/>
  <c r="AF912" i="2"/>
  <c r="AE912" i="2"/>
  <c r="AD912" i="2"/>
  <c r="AC912" i="2"/>
  <c r="AB912" i="2"/>
  <c r="AA912" i="2"/>
  <c r="Z912" i="2"/>
  <c r="Y912" i="2"/>
  <c r="X912" i="2"/>
  <c r="W912" i="2"/>
  <c r="V912" i="2"/>
  <c r="U912" i="2"/>
  <c r="T912" i="2"/>
  <c r="S912" i="2"/>
  <c r="R912" i="2"/>
  <c r="Q912" i="2"/>
  <c r="P912" i="2"/>
  <c r="O912" i="2"/>
  <c r="DJ911" i="2"/>
  <c r="DI911" i="2"/>
  <c r="DH911" i="2"/>
  <c r="DG911" i="2"/>
  <c r="DF911" i="2"/>
  <c r="DE911" i="2"/>
  <c r="DD911" i="2"/>
  <c r="DC911" i="2"/>
  <c r="DB911" i="2"/>
  <c r="DA911" i="2"/>
  <c r="CZ911" i="2"/>
  <c r="CY911" i="2"/>
  <c r="CX911" i="2"/>
  <c r="CW911" i="2"/>
  <c r="CV911" i="2"/>
  <c r="CU911" i="2"/>
  <c r="CT911" i="2"/>
  <c r="CR911" i="2"/>
  <c r="CQ911" i="2"/>
  <c r="CP911" i="2"/>
  <c r="CO911" i="2"/>
  <c r="CN911" i="2"/>
  <c r="CM911" i="2"/>
  <c r="CL911" i="2"/>
  <c r="CK911" i="2"/>
  <c r="CJ911" i="2"/>
  <c r="CI911" i="2"/>
  <c r="CH911" i="2"/>
  <c r="CG911" i="2"/>
  <c r="CF911" i="2"/>
  <c r="CE911" i="2"/>
  <c r="CD911" i="2"/>
  <c r="CC911" i="2"/>
  <c r="CB911" i="2"/>
  <c r="CA911" i="2"/>
  <c r="BZ911" i="2"/>
  <c r="BY911" i="2"/>
  <c r="BX911" i="2"/>
  <c r="BW911" i="2"/>
  <c r="BV911" i="2"/>
  <c r="BU911" i="2"/>
  <c r="BT911" i="2"/>
  <c r="BS911" i="2"/>
  <c r="BR911" i="2"/>
  <c r="BQ911" i="2"/>
  <c r="BP911" i="2"/>
  <c r="BO911" i="2"/>
  <c r="BN911" i="2"/>
  <c r="BM911" i="2"/>
  <c r="BL911" i="2"/>
  <c r="BK911" i="2"/>
  <c r="BJ911" i="2"/>
  <c r="BI911" i="2"/>
  <c r="BH911" i="2"/>
  <c r="BG911" i="2"/>
  <c r="BF911" i="2"/>
  <c r="BE911" i="2"/>
  <c r="BD911" i="2"/>
  <c r="BC911" i="2"/>
  <c r="BB911" i="2"/>
  <c r="BA911" i="2"/>
  <c r="AZ911" i="2"/>
  <c r="AY911" i="2"/>
  <c r="AX911" i="2"/>
  <c r="AW911" i="2"/>
  <c r="AV911" i="2"/>
  <c r="AU911" i="2"/>
  <c r="AS911" i="2"/>
  <c r="AR911" i="2"/>
  <c r="AQ911" i="2"/>
  <c r="AP911" i="2"/>
  <c r="AO911" i="2"/>
  <c r="AJ911" i="2"/>
  <c r="AI911" i="2"/>
  <c r="AH911" i="2"/>
  <c r="AG911" i="2"/>
  <c r="AF911" i="2"/>
  <c r="AE911" i="2"/>
  <c r="AD911" i="2"/>
  <c r="AC911" i="2"/>
  <c r="AB911" i="2"/>
  <c r="AA911" i="2"/>
  <c r="Z911" i="2"/>
  <c r="Y911" i="2"/>
  <c r="X911" i="2"/>
  <c r="W911" i="2"/>
  <c r="V911" i="2"/>
  <c r="U911" i="2"/>
  <c r="T911" i="2"/>
  <c r="S911" i="2"/>
  <c r="R911" i="2"/>
  <c r="Q911" i="2"/>
  <c r="P911" i="2"/>
  <c r="O911" i="2"/>
  <c r="DJ910" i="2"/>
  <c r="DI910" i="2"/>
  <c r="DH910" i="2"/>
  <c r="DG910" i="2"/>
  <c r="DF910" i="2"/>
  <c r="DE910" i="2"/>
  <c r="DD910" i="2"/>
  <c r="DC910" i="2"/>
  <c r="DB910" i="2"/>
  <c r="DA910" i="2"/>
  <c r="CZ910" i="2"/>
  <c r="CY910" i="2"/>
  <c r="CX910" i="2"/>
  <c r="CW910" i="2"/>
  <c r="CV910" i="2"/>
  <c r="CU910" i="2"/>
  <c r="CT910" i="2"/>
  <c r="CR910" i="2"/>
  <c r="CQ910" i="2"/>
  <c r="CP910" i="2"/>
  <c r="CO910" i="2"/>
  <c r="CN910" i="2"/>
  <c r="CM910" i="2"/>
  <c r="CL910" i="2"/>
  <c r="CK910" i="2"/>
  <c r="CJ910" i="2"/>
  <c r="CI910" i="2"/>
  <c r="CH910" i="2"/>
  <c r="CG910" i="2"/>
  <c r="CF910" i="2"/>
  <c r="CE910" i="2"/>
  <c r="CD910" i="2"/>
  <c r="CC910" i="2"/>
  <c r="CB910" i="2"/>
  <c r="CA910" i="2"/>
  <c r="BZ910" i="2"/>
  <c r="BY910" i="2"/>
  <c r="BX910" i="2"/>
  <c r="BW910" i="2"/>
  <c r="BV910" i="2"/>
  <c r="BU910" i="2"/>
  <c r="BT910" i="2"/>
  <c r="BS910" i="2"/>
  <c r="BR910" i="2"/>
  <c r="BQ910" i="2"/>
  <c r="BP910" i="2"/>
  <c r="BO910" i="2"/>
  <c r="BN910" i="2"/>
  <c r="BM910" i="2"/>
  <c r="BL910" i="2"/>
  <c r="BK910" i="2"/>
  <c r="BJ910" i="2"/>
  <c r="BI910" i="2"/>
  <c r="BH910" i="2"/>
  <c r="BG910" i="2"/>
  <c r="BF910" i="2"/>
  <c r="BE910" i="2"/>
  <c r="BD910" i="2"/>
  <c r="BC910" i="2"/>
  <c r="BB910" i="2"/>
  <c r="BA910" i="2"/>
  <c r="AZ910" i="2"/>
  <c r="AY910" i="2"/>
  <c r="AX910" i="2"/>
  <c r="AW910" i="2"/>
  <c r="AV910" i="2"/>
  <c r="AU910" i="2"/>
  <c r="AS910" i="2"/>
  <c r="AR910" i="2"/>
  <c r="AQ910" i="2"/>
  <c r="AP910" i="2"/>
  <c r="AO910" i="2"/>
  <c r="AJ910" i="2"/>
  <c r="AI910" i="2"/>
  <c r="AH910" i="2"/>
  <c r="AG910" i="2"/>
  <c r="AF910" i="2"/>
  <c r="AE910" i="2"/>
  <c r="AD910" i="2"/>
  <c r="AC910" i="2"/>
  <c r="AB910" i="2"/>
  <c r="AA910" i="2"/>
  <c r="Z910" i="2"/>
  <c r="Y910" i="2"/>
  <c r="X910" i="2"/>
  <c r="W910" i="2"/>
  <c r="V910" i="2"/>
  <c r="U910" i="2"/>
  <c r="T910" i="2"/>
  <c r="S910" i="2"/>
  <c r="R910" i="2"/>
  <c r="Q910" i="2"/>
  <c r="P910" i="2"/>
  <c r="O910" i="2"/>
  <c r="DJ909" i="2"/>
  <c r="DI909" i="2"/>
  <c r="DH909" i="2"/>
  <c r="DG909" i="2"/>
  <c r="DF909" i="2"/>
  <c r="DE909" i="2"/>
  <c r="DD909" i="2"/>
  <c r="DC909" i="2"/>
  <c r="DB909" i="2"/>
  <c r="DA909" i="2"/>
  <c r="CZ909" i="2"/>
  <c r="CY909" i="2"/>
  <c r="CX909" i="2"/>
  <c r="CW909" i="2"/>
  <c r="CV909" i="2"/>
  <c r="CU909" i="2"/>
  <c r="CT909" i="2"/>
  <c r="CR909" i="2"/>
  <c r="CQ909" i="2"/>
  <c r="CP909" i="2"/>
  <c r="CO909" i="2"/>
  <c r="CN909" i="2"/>
  <c r="CM909" i="2"/>
  <c r="CL909" i="2"/>
  <c r="CK909" i="2"/>
  <c r="CJ909" i="2"/>
  <c r="CI909" i="2"/>
  <c r="CH909" i="2"/>
  <c r="CG909" i="2"/>
  <c r="CF909" i="2"/>
  <c r="CE909" i="2"/>
  <c r="CD909" i="2"/>
  <c r="CC909" i="2"/>
  <c r="CB909" i="2"/>
  <c r="CA909" i="2"/>
  <c r="BZ909" i="2"/>
  <c r="BY909" i="2"/>
  <c r="BX909" i="2"/>
  <c r="BW909" i="2"/>
  <c r="BV909" i="2"/>
  <c r="BU909" i="2"/>
  <c r="BT909" i="2"/>
  <c r="BS909" i="2"/>
  <c r="BR909" i="2"/>
  <c r="BQ909" i="2"/>
  <c r="BP909" i="2"/>
  <c r="BO909" i="2"/>
  <c r="BN909" i="2"/>
  <c r="BM909" i="2"/>
  <c r="BL909" i="2"/>
  <c r="BK909" i="2"/>
  <c r="BJ909" i="2"/>
  <c r="BI909" i="2"/>
  <c r="BH909" i="2"/>
  <c r="BG909" i="2"/>
  <c r="BF909" i="2"/>
  <c r="BE909" i="2"/>
  <c r="BD909" i="2"/>
  <c r="BC909" i="2"/>
  <c r="BB909" i="2"/>
  <c r="BA909" i="2"/>
  <c r="AZ909" i="2"/>
  <c r="AY909" i="2"/>
  <c r="AX909" i="2"/>
  <c r="AW909" i="2"/>
  <c r="AV909" i="2"/>
  <c r="AU909" i="2"/>
  <c r="AS909" i="2"/>
  <c r="AR909" i="2"/>
  <c r="AQ909" i="2"/>
  <c r="AP909" i="2"/>
  <c r="AO909" i="2"/>
  <c r="AJ909" i="2"/>
  <c r="AI909" i="2"/>
  <c r="AH909" i="2"/>
  <c r="AG909" i="2"/>
  <c r="AF909" i="2"/>
  <c r="AE909" i="2"/>
  <c r="AD909" i="2"/>
  <c r="AC909" i="2"/>
  <c r="AB909" i="2"/>
  <c r="AA909" i="2"/>
  <c r="Z909" i="2"/>
  <c r="Y909" i="2"/>
  <c r="X909" i="2"/>
  <c r="W909" i="2"/>
  <c r="V909" i="2"/>
  <c r="U909" i="2"/>
  <c r="T909" i="2"/>
  <c r="S909" i="2"/>
  <c r="R909" i="2"/>
  <c r="Q909" i="2"/>
  <c r="P909" i="2"/>
  <c r="O909" i="2"/>
  <c r="DJ908" i="2"/>
  <c r="DI908" i="2"/>
  <c r="DH908" i="2"/>
  <c r="DG908" i="2"/>
  <c r="DF908" i="2"/>
  <c r="DE908" i="2"/>
  <c r="DD908" i="2"/>
  <c r="DC908" i="2"/>
  <c r="DB908" i="2"/>
  <c r="DA908" i="2"/>
  <c r="CZ908" i="2"/>
  <c r="CY908" i="2"/>
  <c r="CX908" i="2"/>
  <c r="CW908" i="2"/>
  <c r="CV908" i="2"/>
  <c r="CU908" i="2"/>
  <c r="CT908" i="2"/>
  <c r="CR908" i="2"/>
  <c r="CQ908" i="2"/>
  <c r="CP908" i="2"/>
  <c r="CO908" i="2"/>
  <c r="CN908" i="2"/>
  <c r="CM908" i="2"/>
  <c r="CL908" i="2"/>
  <c r="CK908" i="2"/>
  <c r="CJ908" i="2"/>
  <c r="CI908" i="2"/>
  <c r="CH908" i="2"/>
  <c r="CG908" i="2"/>
  <c r="CF908" i="2"/>
  <c r="CE908" i="2"/>
  <c r="CD908" i="2"/>
  <c r="CC908" i="2"/>
  <c r="CB908" i="2"/>
  <c r="CA908" i="2"/>
  <c r="BZ908" i="2"/>
  <c r="BY908" i="2"/>
  <c r="BX908" i="2"/>
  <c r="BW908" i="2"/>
  <c r="BV908" i="2"/>
  <c r="BU908" i="2"/>
  <c r="BT908" i="2"/>
  <c r="BS908" i="2"/>
  <c r="BR908" i="2"/>
  <c r="BQ908" i="2"/>
  <c r="BP908" i="2"/>
  <c r="BO908" i="2"/>
  <c r="BN908" i="2"/>
  <c r="BM908" i="2"/>
  <c r="BL908" i="2"/>
  <c r="BK908" i="2"/>
  <c r="BJ908" i="2"/>
  <c r="BI908" i="2"/>
  <c r="BH908" i="2"/>
  <c r="BG908" i="2"/>
  <c r="BF908" i="2"/>
  <c r="BE908" i="2"/>
  <c r="BD908" i="2"/>
  <c r="BC908" i="2"/>
  <c r="BB908" i="2"/>
  <c r="BA908" i="2"/>
  <c r="AZ908" i="2"/>
  <c r="AY908" i="2"/>
  <c r="AX908" i="2"/>
  <c r="AW908" i="2"/>
  <c r="AV908" i="2"/>
  <c r="AU908" i="2"/>
  <c r="AS908" i="2"/>
  <c r="AR908" i="2"/>
  <c r="AQ908" i="2"/>
  <c r="AP908" i="2"/>
  <c r="AO908" i="2"/>
  <c r="AJ908" i="2"/>
  <c r="AI908" i="2"/>
  <c r="AH908" i="2"/>
  <c r="AG908" i="2"/>
  <c r="AF908" i="2"/>
  <c r="AE908" i="2"/>
  <c r="AD908" i="2"/>
  <c r="AC908" i="2"/>
  <c r="AB908" i="2"/>
  <c r="AA908" i="2"/>
  <c r="Z908" i="2"/>
  <c r="Y908" i="2"/>
  <c r="X908" i="2"/>
  <c r="W908" i="2"/>
  <c r="V908" i="2"/>
  <c r="U908" i="2"/>
  <c r="T908" i="2"/>
  <c r="S908" i="2"/>
  <c r="R908" i="2"/>
  <c r="Q908" i="2"/>
  <c r="P908" i="2"/>
  <c r="O908" i="2"/>
  <c r="DJ907" i="2"/>
  <c r="DI907" i="2"/>
  <c r="DH907" i="2"/>
  <c r="DG907" i="2"/>
  <c r="DF907" i="2"/>
  <c r="DE907" i="2"/>
  <c r="DD907" i="2"/>
  <c r="DC907" i="2"/>
  <c r="DB907" i="2"/>
  <c r="DA907" i="2"/>
  <c r="CZ907" i="2"/>
  <c r="CY907" i="2"/>
  <c r="CX907" i="2"/>
  <c r="CW907" i="2"/>
  <c r="CV907" i="2"/>
  <c r="CU907" i="2"/>
  <c r="CT907" i="2"/>
  <c r="CR907" i="2"/>
  <c r="CQ907" i="2"/>
  <c r="CP907" i="2"/>
  <c r="CO907" i="2"/>
  <c r="CN907" i="2"/>
  <c r="CM907" i="2"/>
  <c r="CL907" i="2"/>
  <c r="CK907" i="2"/>
  <c r="CJ907" i="2"/>
  <c r="CI907" i="2"/>
  <c r="CH907" i="2"/>
  <c r="CG907" i="2"/>
  <c r="CF907" i="2"/>
  <c r="CE907" i="2"/>
  <c r="CD907" i="2"/>
  <c r="CC907" i="2"/>
  <c r="CB907" i="2"/>
  <c r="CA907" i="2"/>
  <c r="BZ907" i="2"/>
  <c r="BY907" i="2"/>
  <c r="BX907" i="2"/>
  <c r="BW907" i="2"/>
  <c r="BV907" i="2"/>
  <c r="BU907" i="2"/>
  <c r="BT907" i="2"/>
  <c r="BS907" i="2"/>
  <c r="BR907" i="2"/>
  <c r="BQ907" i="2"/>
  <c r="BP907" i="2"/>
  <c r="BO907" i="2"/>
  <c r="BN907" i="2"/>
  <c r="BM907" i="2"/>
  <c r="BL907" i="2"/>
  <c r="BK907" i="2"/>
  <c r="BJ907" i="2"/>
  <c r="BI907" i="2"/>
  <c r="BH907" i="2"/>
  <c r="BG907" i="2"/>
  <c r="BF907" i="2"/>
  <c r="BE907" i="2"/>
  <c r="BD907" i="2"/>
  <c r="BC907" i="2"/>
  <c r="BB907" i="2"/>
  <c r="BA907" i="2"/>
  <c r="AZ907" i="2"/>
  <c r="AY907" i="2"/>
  <c r="AX907" i="2"/>
  <c r="AW907" i="2"/>
  <c r="AV907" i="2"/>
  <c r="AU907" i="2"/>
  <c r="AS907" i="2"/>
  <c r="AR907" i="2"/>
  <c r="AQ907" i="2"/>
  <c r="AP907" i="2"/>
  <c r="AO907" i="2"/>
  <c r="AJ907" i="2"/>
  <c r="AI907" i="2"/>
  <c r="AH907" i="2"/>
  <c r="AG907" i="2"/>
  <c r="AF907" i="2"/>
  <c r="AE907" i="2"/>
  <c r="AD907" i="2"/>
  <c r="AC907" i="2"/>
  <c r="AB907" i="2"/>
  <c r="AA907" i="2"/>
  <c r="Z907" i="2"/>
  <c r="Y907" i="2"/>
  <c r="X907" i="2"/>
  <c r="W907" i="2"/>
  <c r="V907" i="2"/>
  <c r="U907" i="2"/>
  <c r="T907" i="2"/>
  <c r="S907" i="2"/>
  <c r="R907" i="2"/>
  <c r="Q907" i="2"/>
  <c r="P907" i="2"/>
  <c r="O907" i="2"/>
  <c r="DJ906" i="2"/>
  <c r="DI906" i="2"/>
  <c r="DH906" i="2"/>
  <c r="DG906" i="2"/>
  <c r="DF906" i="2"/>
  <c r="DE906" i="2"/>
  <c r="DD906" i="2"/>
  <c r="DC906" i="2"/>
  <c r="DB906" i="2"/>
  <c r="DA906" i="2"/>
  <c r="CZ906" i="2"/>
  <c r="CY906" i="2"/>
  <c r="CX906" i="2"/>
  <c r="CW906" i="2"/>
  <c r="CV906" i="2"/>
  <c r="CU906" i="2"/>
  <c r="CT906" i="2"/>
  <c r="CR906" i="2"/>
  <c r="CQ906" i="2"/>
  <c r="CP906" i="2"/>
  <c r="CO906" i="2"/>
  <c r="CN906" i="2"/>
  <c r="CM906" i="2"/>
  <c r="CL906" i="2"/>
  <c r="CK906" i="2"/>
  <c r="CJ906" i="2"/>
  <c r="CI906" i="2"/>
  <c r="CH906" i="2"/>
  <c r="CG906" i="2"/>
  <c r="CF906" i="2"/>
  <c r="CE906" i="2"/>
  <c r="CD906" i="2"/>
  <c r="CC906" i="2"/>
  <c r="CB906" i="2"/>
  <c r="CA906" i="2"/>
  <c r="BZ906" i="2"/>
  <c r="BY906" i="2"/>
  <c r="BX906" i="2"/>
  <c r="BW906" i="2"/>
  <c r="BV906" i="2"/>
  <c r="BU906" i="2"/>
  <c r="BT906" i="2"/>
  <c r="BS906" i="2"/>
  <c r="BR906" i="2"/>
  <c r="BQ906" i="2"/>
  <c r="BP906" i="2"/>
  <c r="BO906" i="2"/>
  <c r="BN906" i="2"/>
  <c r="BM906" i="2"/>
  <c r="BL906" i="2"/>
  <c r="BK906" i="2"/>
  <c r="BJ906" i="2"/>
  <c r="BI906" i="2"/>
  <c r="BH906" i="2"/>
  <c r="BG906" i="2"/>
  <c r="BF906" i="2"/>
  <c r="BE906" i="2"/>
  <c r="BD906" i="2"/>
  <c r="BC906" i="2"/>
  <c r="BB906" i="2"/>
  <c r="BA906" i="2"/>
  <c r="AZ906" i="2"/>
  <c r="AY906" i="2"/>
  <c r="AX906" i="2"/>
  <c r="AW906" i="2"/>
  <c r="AV906" i="2"/>
  <c r="AU906" i="2"/>
  <c r="AS906" i="2"/>
  <c r="AR906" i="2"/>
  <c r="AQ906" i="2"/>
  <c r="AP906" i="2"/>
  <c r="AO906" i="2"/>
  <c r="AJ906" i="2"/>
  <c r="AI906" i="2"/>
  <c r="AH906" i="2"/>
  <c r="AG906" i="2"/>
  <c r="AF906" i="2"/>
  <c r="AE906" i="2"/>
  <c r="AD906" i="2"/>
  <c r="AC906" i="2"/>
  <c r="AB906" i="2"/>
  <c r="AA906" i="2"/>
  <c r="Z906" i="2"/>
  <c r="Y906" i="2"/>
  <c r="X906" i="2"/>
  <c r="W906" i="2"/>
  <c r="V906" i="2"/>
  <c r="U906" i="2"/>
  <c r="T906" i="2"/>
  <c r="S906" i="2"/>
  <c r="R906" i="2"/>
  <c r="Q906" i="2"/>
  <c r="P906" i="2"/>
  <c r="O906" i="2"/>
  <c r="DJ905" i="2"/>
  <c r="DI905" i="2"/>
  <c r="DH905" i="2"/>
  <c r="DG905" i="2"/>
  <c r="DF905" i="2"/>
  <c r="DE905" i="2"/>
  <c r="DD905" i="2"/>
  <c r="DC905" i="2"/>
  <c r="DB905" i="2"/>
  <c r="DA905" i="2"/>
  <c r="CZ905" i="2"/>
  <c r="CY905" i="2"/>
  <c r="CX905" i="2"/>
  <c r="CW905" i="2"/>
  <c r="CV905" i="2"/>
  <c r="CU905" i="2"/>
  <c r="CT905" i="2"/>
  <c r="CR905" i="2"/>
  <c r="CQ905" i="2"/>
  <c r="CP905" i="2"/>
  <c r="CO905" i="2"/>
  <c r="CN905" i="2"/>
  <c r="CM905" i="2"/>
  <c r="CL905" i="2"/>
  <c r="CK905" i="2"/>
  <c r="CJ905" i="2"/>
  <c r="CI905" i="2"/>
  <c r="CH905" i="2"/>
  <c r="CG905" i="2"/>
  <c r="CF905" i="2"/>
  <c r="CE905" i="2"/>
  <c r="CD905" i="2"/>
  <c r="CC905" i="2"/>
  <c r="CB905" i="2"/>
  <c r="CA905" i="2"/>
  <c r="BZ905" i="2"/>
  <c r="BY905" i="2"/>
  <c r="BX905" i="2"/>
  <c r="BW905" i="2"/>
  <c r="BV905" i="2"/>
  <c r="BU905" i="2"/>
  <c r="BT905" i="2"/>
  <c r="BS905" i="2"/>
  <c r="BR905" i="2"/>
  <c r="BQ905" i="2"/>
  <c r="BP905" i="2"/>
  <c r="BO905" i="2"/>
  <c r="BN905" i="2"/>
  <c r="BM905" i="2"/>
  <c r="BL905" i="2"/>
  <c r="BK905" i="2"/>
  <c r="BJ905" i="2"/>
  <c r="BI905" i="2"/>
  <c r="BH905" i="2"/>
  <c r="BG905" i="2"/>
  <c r="BF905" i="2"/>
  <c r="BE905" i="2"/>
  <c r="BD905" i="2"/>
  <c r="BC905" i="2"/>
  <c r="BB905" i="2"/>
  <c r="BA905" i="2"/>
  <c r="AZ905" i="2"/>
  <c r="AY905" i="2"/>
  <c r="AX905" i="2"/>
  <c r="AW905" i="2"/>
  <c r="AV905" i="2"/>
  <c r="AU905" i="2"/>
  <c r="AS905" i="2"/>
  <c r="AR905" i="2"/>
  <c r="AQ905" i="2"/>
  <c r="AP905" i="2"/>
  <c r="AO905" i="2"/>
  <c r="AJ905" i="2"/>
  <c r="AI905" i="2"/>
  <c r="AH905" i="2"/>
  <c r="AG905" i="2"/>
  <c r="AF905" i="2"/>
  <c r="AE905" i="2"/>
  <c r="AD905" i="2"/>
  <c r="AC905" i="2"/>
  <c r="AB905" i="2"/>
  <c r="AA905" i="2"/>
  <c r="Z905" i="2"/>
  <c r="Y905" i="2"/>
  <c r="X905" i="2"/>
  <c r="W905" i="2"/>
  <c r="V905" i="2"/>
  <c r="U905" i="2"/>
  <c r="T905" i="2"/>
  <c r="S905" i="2"/>
  <c r="R905" i="2"/>
  <c r="Q905" i="2"/>
  <c r="P905" i="2"/>
  <c r="O905" i="2"/>
  <c r="DJ904" i="2"/>
  <c r="DI904" i="2"/>
  <c r="DH904" i="2"/>
  <c r="DG904" i="2"/>
  <c r="DF904" i="2"/>
  <c r="DE904" i="2"/>
  <c r="DD904" i="2"/>
  <c r="DC904" i="2"/>
  <c r="DB904" i="2"/>
  <c r="DA904" i="2"/>
  <c r="CZ904" i="2"/>
  <c r="CY904" i="2"/>
  <c r="CX904" i="2"/>
  <c r="CW904" i="2"/>
  <c r="CV904" i="2"/>
  <c r="CU904" i="2"/>
  <c r="CT904" i="2"/>
  <c r="CR904" i="2"/>
  <c r="CQ904" i="2"/>
  <c r="CP904" i="2"/>
  <c r="CO904" i="2"/>
  <c r="CN904" i="2"/>
  <c r="CM904" i="2"/>
  <c r="CL904" i="2"/>
  <c r="CK904" i="2"/>
  <c r="CJ904" i="2"/>
  <c r="CI904" i="2"/>
  <c r="CH904" i="2"/>
  <c r="CG904" i="2"/>
  <c r="CF904" i="2"/>
  <c r="CE904" i="2"/>
  <c r="CD904" i="2"/>
  <c r="CC904" i="2"/>
  <c r="CB904" i="2"/>
  <c r="CA904" i="2"/>
  <c r="BZ904" i="2"/>
  <c r="BY904" i="2"/>
  <c r="BX904" i="2"/>
  <c r="BW904" i="2"/>
  <c r="BV904" i="2"/>
  <c r="BU904" i="2"/>
  <c r="BT904" i="2"/>
  <c r="BS904" i="2"/>
  <c r="BR904" i="2"/>
  <c r="BQ904" i="2"/>
  <c r="BP904" i="2"/>
  <c r="BO904" i="2"/>
  <c r="BN904" i="2"/>
  <c r="BM904" i="2"/>
  <c r="BL904" i="2"/>
  <c r="BK904" i="2"/>
  <c r="BJ904" i="2"/>
  <c r="BI904" i="2"/>
  <c r="BH904" i="2"/>
  <c r="BG904" i="2"/>
  <c r="BF904" i="2"/>
  <c r="BE904" i="2"/>
  <c r="BD904" i="2"/>
  <c r="BC904" i="2"/>
  <c r="BB904" i="2"/>
  <c r="BA904" i="2"/>
  <c r="AZ904" i="2"/>
  <c r="AY904" i="2"/>
  <c r="AX904" i="2"/>
  <c r="AW904" i="2"/>
  <c r="AV904" i="2"/>
  <c r="AU904" i="2"/>
  <c r="AS904" i="2"/>
  <c r="AR904" i="2"/>
  <c r="AQ904" i="2"/>
  <c r="AP904" i="2"/>
  <c r="AO904" i="2"/>
  <c r="AJ904" i="2"/>
  <c r="AI904" i="2"/>
  <c r="AH904" i="2"/>
  <c r="AG904" i="2"/>
  <c r="AF904" i="2"/>
  <c r="AE904" i="2"/>
  <c r="AD904" i="2"/>
  <c r="AC904" i="2"/>
  <c r="AB904" i="2"/>
  <c r="AA904" i="2"/>
  <c r="Z904" i="2"/>
  <c r="Y904" i="2"/>
  <c r="X904" i="2"/>
  <c r="W904" i="2"/>
  <c r="V904" i="2"/>
  <c r="U904" i="2"/>
  <c r="T904" i="2"/>
  <c r="S904" i="2"/>
  <c r="R904" i="2"/>
  <c r="Q904" i="2"/>
  <c r="P904" i="2"/>
  <c r="O904" i="2"/>
  <c r="DJ903" i="2"/>
  <c r="DI903" i="2"/>
  <c r="DH903" i="2"/>
  <c r="DG903" i="2"/>
  <c r="DF903" i="2"/>
  <c r="DE903" i="2"/>
  <c r="DD903" i="2"/>
  <c r="DC903" i="2"/>
  <c r="DB903" i="2"/>
  <c r="DA903" i="2"/>
  <c r="CZ903" i="2"/>
  <c r="CY903" i="2"/>
  <c r="CX903" i="2"/>
  <c r="CW903" i="2"/>
  <c r="CV903" i="2"/>
  <c r="CU903" i="2"/>
  <c r="CT903" i="2"/>
  <c r="CR903" i="2"/>
  <c r="CQ903" i="2"/>
  <c r="CP903" i="2"/>
  <c r="CO903" i="2"/>
  <c r="CN903" i="2"/>
  <c r="CM903" i="2"/>
  <c r="CL903" i="2"/>
  <c r="CK903" i="2"/>
  <c r="CJ903" i="2"/>
  <c r="CI903" i="2"/>
  <c r="CH903" i="2"/>
  <c r="CG903" i="2"/>
  <c r="CF903" i="2"/>
  <c r="CE903" i="2"/>
  <c r="CD903" i="2"/>
  <c r="CC903" i="2"/>
  <c r="CB903" i="2"/>
  <c r="CA903" i="2"/>
  <c r="BZ903" i="2"/>
  <c r="BY903" i="2"/>
  <c r="BX903" i="2"/>
  <c r="BW903" i="2"/>
  <c r="BV903" i="2"/>
  <c r="BU903" i="2"/>
  <c r="BT903" i="2"/>
  <c r="BS903" i="2"/>
  <c r="BR903" i="2"/>
  <c r="BQ903" i="2"/>
  <c r="BP903" i="2"/>
  <c r="BO903" i="2"/>
  <c r="BN903" i="2"/>
  <c r="BM903" i="2"/>
  <c r="BL903" i="2"/>
  <c r="BK903" i="2"/>
  <c r="BJ903" i="2"/>
  <c r="BI903" i="2"/>
  <c r="BH903" i="2"/>
  <c r="BG903" i="2"/>
  <c r="BF903" i="2"/>
  <c r="BE903" i="2"/>
  <c r="BD903" i="2"/>
  <c r="BC903" i="2"/>
  <c r="BB903" i="2"/>
  <c r="BA903" i="2"/>
  <c r="AZ903" i="2"/>
  <c r="AY903" i="2"/>
  <c r="AX903" i="2"/>
  <c r="AW903" i="2"/>
  <c r="AV903" i="2"/>
  <c r="AU903" i="2"/>
  <c r="AS903" i="2"/>
  <c r="AR903" i="2"/>
  <c r="AQ903" i="2"/>
  <c r="AP903" i="2"/>
  <c r="AO903" i="2"/>
  <c r="AJ903" i="2"/>
  <c r="AI903" i="2"/>
  <c r="AH903" i="2"/>
  <c r="AG903" i="2"/>
  <c r="AF903" i="2"/>
  <c r="AE903" i="2"/>
  <c r="AD903" i="2"/>
  <c r="AC903" i="2"/>
  <c r="AB903" i="2"/>
  <c r="AA903" i="2"/>
  <c r="Z903" i="2"/>
  <c r="Y903" i="2"/>
  <c r="X903" i="2"/>
  <c r="W903" i="2"/>
  <c r="V903" i="2"/>
  <c r="U903" i="2"/>
  <c r="T903" i="2"/>
  <c r="S903" i="2"/>
  <c r="R903" i="2"/>
  <c r="Q903" i="2"/>
  <c r="P903" i="2"/>
  <c r="O903" i="2"/>
  <c r="DJ902" i="2"/>
  <c r="DI902" i="2"/>
  <c r="DH902" i="2"/>
  <c r="DG902" i="2"/>
  <c r="DF902" i="2"/>
  <c r="DE902" i="2"/>
  <c r="DD902" i="2"/>
  <c r="DC902" i="2"/>
  <c r="DB902" i="2"/>
  <c r="DA902" i="2"/>
  <c r="CZ902" i="2"/>
  <c r="CY902" i="2"/>
  <c r="CX902" i="2"/>
  <c r="CW902" i="2"/>
  <c r="CV902" i="2"/>
  <c r="CU902" i="2"/>
  <c r="CT902" i="2"/>
  <c r="CR902" i="2"/>
  <c r="CQ902" i="2"/>
  <c r="CP902" i="2"/>
  <c r="CO902" i="2"/>
  <c r="CN902" i="2"/>
  <c r="CM902" i="2"/>
  <c r="CL902" i="2"/>
  <c r="CK902" i="2"/>
  <c r="CJ902" i="2"/>
  <c r="CI902" i="2"/>
  <c r="CH902" i="2"/>
  <c r="CG902" i="2"/>
  <c r="CF902" i="2"/>
  <c r="CE902" i="2"/>
  <c r="CD902" i="2"/>
  <c r="CC902" i="2"/>
  <c r="CB902" i="2"/>
  <c r="CA902" i="2"/>
  <c r="BZ902" i="2"/>
  <c r="BY902" i="2"/>
  <c r="BX902" i="2"/>
  <c r="BW902" i="2"/>
  <c r="BV902" i="2"/>
  <c r="BU902" i="2"/>
  <c r="BT902" i="2"/>
  <c r="BS902" i="2"/>
  <c r="BR902" i="2"/>
  <c r="BQ902" i="2"/>
  <c r="BP902" i="2"/>
  <c r="BO902" i="2"/>
  <c r="BN902" i="2"/>
  <c r="BM902" i="2"/>
  <c r="BL902" i="2"/>
  <c r="BK902" i="2"/>
  <c r="BJ902" i="2"/>
  <c r="BI902" i="2"/>
  <c r="BH902" i="2"/>
  <c r="BG902" i="2"/>
  <c r="BF902" i="2"/>
  <c r="BE902" i="2"/>
  <c r="BD902" i="2"/>
  <c r="BC902" i="2"/>
  <c r="BB902" i="2"/>
  <c r="BA902" i="2"/>
  <c r="AZ902" i="2"/>
  <c r="AY902" i="2"/>
  <c r="AX902" i="2"/>
  <c r="AW902" i="2"/>
  <c r="AV902" i="2"/>
  <c r="AU902" i="2"/>
  <c r="AS902" i="2"/>
  <c r="AR902" i="2"/>
  <c r="AQ902" i="2"/>
  <c r="AP902" i="2"/>
  <c r="AO902" i="2"/>
  <c r="AJ902" i="2"/>
  <c r="AI902" i="2"/>
  <c r="AH902" i="2"/>
  <c r="AG902" i="2"/>
  <c r="AF902" i="2"/>
  <c r="AE902" i="2"/>
  <c r="AD902" i="2"/>
  <c r="AC902" i="2"/>
  <c r="AB902" i="2"/>
  <c r="AA902" i="2"/>
  <c r="Z902" i="2"/>
  <c r="Y902" i="2"/>
  <c r="X902" i="2"/>
  <c r="W902" i="2"/>
  <c r="V902" i="2"/>
  <c r="U902" i="2"/>
  <c r="T902" i="2"/>
  <c r="S902" i="2"/>
  <c r="R902" i="2"/>
  <c r="Q902" i="2"/>
  <c r="P902" i="2"/>
  <c r="O902" i="2"/>
  <c r="DJ901" i="2"/>
  <c r="DI901" i="2"/>
  <c r="DH901" i="2"/>
  <c r="DG901" i="2"/>
  <c r="DF901" i="2"/>
  <c r="DE901" i="2"/>
  <c r="DD901" i="2"/>
  <c r="DC901" i="2"/>
  <c r="DB901" i="2"/>
  <c r="DA901" i="2"/>
  <c r="CZ901" i="2"/>
  <c r="CY901" i="2"/>
  <c r="CX901" i="2"/>
  <c r="CW901" i="2"/>
  <c r="CV901" i="2"/>
  <c r="CU901" i="2"/>
  <c r="CT901" i="2"/>
  <c r="CR901" i="2"/>
  <c r="CQ901" i="2"/>
  <c r="CP901" i="2"/>
  <c r="CO901" i="2"/>
  <c r="CN901" i="2"/>
  <c r="CM901" i="2"/>
  <c r="CL901" i="2"/>
  <c r="CK901" i="2"/>
  <c r="CJ901" i="2"/>
  <c r="CI901" i="2"/>
  <c r="CH901" i="2"/>
  <c r="CG901" i="2"/>
  <c r="CF901" i="2"/>
  <c r="CE901" i="2"/>
  <c r="CD901" i="2"/>
  <c r="CC901" i="2"/>
  <c r="CB901" i="2"/>
  <c r="CA901" i="2"/>
  <c r="BZ901" i="2"/>
  <c r="BY901" i="2"/>
  <c r="BX901" i="2"/>
  <c r="BW901" i="2"/>
  <c r="BV901" i="2"/>
  <c r="BU901" i="2"/>
  <c r="BT901" i="2"/>
  <c r="BS901" i="2"/>
  <c r="BR901" i="2"/>
  <c r="BQ901" i="2"/>
  <c r="BP901" i="2"/>
  <c r="BO901" i="2"/>
  <c r="BN901" i="2"/>
  <c r="BM901" i="2"/>
  <c r="BL901" i="2"/>
  <c r="BK901" i="2"/>
  <c r="BJ901" i="2"/>
  <c r="BI901" i="2"/>
  <c r="BH901" i="2"/>
  <c r="BG901" i="2"/>
  <c r="BF901" i="2"/>
  <c r="BE901" i="2"/>
  <c r="BD901" i="2"/>
  <c r="BC901" i="2"/>
  <c r="BB901" i="2"/>
  <c r="BA901" i="2"/>
  <c r="AZ901" i="2"/>
  <c r="AY901" i="2"/>
  <c r="AX901" i="2"/>
  <c r="AW901" i="2"/>
  <c r="AV901" i="2"/>
  <c r="AU901" i="2"/>
  <c r="AS901" i="2"/>
  <c r="AR901" i="2"/>
  <c r="AQ901" i="2"/>
  <c r="AP901" i="2"/>
  <c r="AO901" i="2"/>
  <c r="AJ901" i="2"/>
  <c r="AI901" i="2"/>
  <c r="AH901" i="2"/>
  <c r="AG901" i="2"/>
  <c r="AF901" i="2"/>
  <c r="AE901" i="2"/>
  <c r="AD901" i="2"/>
  <c r="AC901" i="2"/>
  <c r="AB901" i="2"/>
  <c r="AA901" i="2"/>
  <c r="Z901" i="2"/>
  <c r="Y901" i="2"/>
  <c r="X901" i="2"/>
  <c r="W901" i="2"/>
  <c r="V901" i="2"/>
  <c r="U901" i="2"/>
  <c r="T901" i="2"/>
  <c r="S901" i="2"/>
  <c r="R901" i="2"/>
  <c r="Q901" i="2"/>
  <c r="P901" i="2"/>
  <c r="O901" i="2"/>
  <c r="DJ900" i="2"/>
  <c r="DI900" i="2"/>
  <c r="DH900" i="2"/>
  <c r="DG900" i="2"/>
  <c r="DF900" i="2"/>
  <c r="DE900" i="2"/>
  <c r="DD900" i="2"/>
  <c r="DC900" i="2"/>
  <c r="DB900" i="2"/>
  <c r="DA900" i="2"/>
  <c r="CZ900" i="2"/>
  <c r="CY900" i="2"/>
  <c r="CX900" i="2"/>
  <c r="CW900" i="2"/>
  <c r="CV900" i="2"/>
  <c r="CU900" i="2"/>
  <c r="CT900" i="2"/>
  <c r="CR900" i="2"/>
  <c r="CQ900" i="2"/>
  <c r="CP900" i="2"/>
  <c r="CO900" i="2"/>
  <c r="CN900" i="2"/>
  <c r="CM900" i="2"/>
  <c r="CL900" i="2"/>
  <c r="CK900" i="2"/>
  <c r="CJ900" i="2"/>
  <c r="CI900" i="2"/>
  <c r="CH900" i="2"/>
  <c r="CG900" i="2"/>
  <c r="CF900" i="2"/>
  <c r="CE900" i="2"/>
  <c r="CD900" i="2"/>
  <c r="CC900" i="2"/>
  <c r="CB900" i="2"/>
  <c r="CA900" i="2"/>
  <c r="BZ900" i="2"/>
  <c r="BY900" i="2"/>
  <c r="BX900" i="2"/>
  <c r="BW900" i="2"/>
  <c r="BV900" i="2"/>
  <c r="BU900" i="2"/>
  <c r="BT900" i="2"/>
  <c r="BS900" i="2"/>
  <c r="BR900" i="2"/>
  <c r="BQ900" i="2"/>
  <c r="BP900" i="2"/>
  <c r="BO900" i="2"/>
  <c r="BN900" i="2"/>
  <c r="BM900" i="2"/>
  <c r="BL900" i="2"/>
  <c r="BK900" i="2"/>
  <c r="BJ900" i="2"/>
  <c r="BI900" i="2"/>
  <c r="BH900" i="2"/>
  <c r="BG900" i="2"/>
  <c r="BF900" i="2"/>
  <c r="BE900" i="2"/>
  <c r="BD900" i="2"/>
  <c r="BC900" i="2"/>
  <c r="BB900" i="2"/>
  <c r="BA900" i="2"/>
  <c r="AZ900" i="2"/>
  <c r="AY900" i="2"/>
  <c r="AX900" i="2"/>
  <c r="AW900" i="2"/>
  <c r="AV900" i="2"/>
  <c r="AU900" i="2"/>
  <c r="AS900" i="2"/>
  <c r="AR900" i="2"/>
  <c r="AQ900" i="2"/>
  <c r="AP900" i="2"/>
  <c r="AO900" i="2"/>
  <c r="AJ900" i="2"/>
  <c r="AI900" i="2"/>
  <c r="AH900" i="2"/>
  <c r="AG900" i="2"/>
  <c r="AF900" i="2"/>
  <c r="AE900" i="2"/>
  <c r="AD900" i="2"/>
  <c r="AC900" i="2"/>
  <c r="AB900" i="2"/>
  <c r="AA900" i="2"/>
  <c r="Z900" i="2"/>
  <c r="Y900" i="2"/>
  <c r="X900" i="2"/>
  <c r="W900" i="2"/>
  <c r="V900" i="2"/>
  <c r="U900" i="2"/>
  <c r="T900" i="2"/>
  <c r="S900" i="2"/>
  <c r="R900" i="2"/>
  <c r="Q900" i="2"/>
  <c r="P900" i="2"/>
  <c r="O900" i="2"/>
  <c r="DJ899" i="2"/>
  <c r="DI899" i="2"/>
  <c r="DH899" i="2"/>
  <c r="DG899" i="2"/>
  <c r="DF899" i="2"/>
  <c r="DE899" i="2"/>
  <c r="DD899" i="2"/>
  <c r="DC899" i="2"/>
  <c r="DB899" i="2"/>
  <c r="DA899" i="2"/>
  <c r="CZ899" i="2"/>
  <c r="CY899" i="2"/>
  <c r="CX899" i="2"/>
  <c r="CW899" i="2"/>
  <c r="CV899" i="2"/>
  <c r="CU899" i="2"/>
  <c r="CT899" i="2"/>
  <c r="CR899" i="2"/>
  <c r="CQ899" i="2"/>
  <c r="CP899" i="2"/>
  <c r="CO899" i="2"/>
  <c r="CN899" i="2"/>
  <c r="CM899" i="2"/>
  <c r="CL899" i="2"/>
  <c r="CK899" i="2"/>
  <c r="CJ899" i="2"/>
  <c r="CI899" i="2"/>
  <c r="CH899" i="2"/>
  <c r="CG899" i="2"/>
  <c r="CF899" i="2"/>
  <c r="CE899" i="2"/>
  <c r="CD899" i="2"/>
  <c r="CC899" i="2"/>
  <c r="CB899" i="2"/>
  <c r="CA899" i="2"/>
  <c r="BZ899" i="2"/>
  <c r="BY899" i="2"/>
  <c r="BX899" i="2"/>
  <c r="BW899" i="2"/>
  <c r="BV899" i="2"/>
  <c r="BU899" i="2"/>
  <c r="BT899" i="2"/>
  <c r="BS899" i="2"/>
  <c r="BR899" i="2"/>
  <c r="BQ899" i="2"/>
  <c r="BP899" i="2"/>
  <c r="BO899" i="2"/>
  <c r="BN899" i="2"/>
  <c r="BM899" i="2"/>
  <c r="BL899" i="2"/>
  <c r="BK899" i="2"/>
  <c r="BJ899" i="2"/>
  <c r="BI899" i="2"/>
  <c r="BH899" i="2"/>
  <c r="BG899" i="2"/>
  <c r="BF899" i="2"/>
  <c r="BE899" i="2"/>
  <c r="BD899" i="2"/>
  <c r="BC899" i="2"/>
  <c r="BB899" i="2"/>
  <c r="BA899" i="2"/>
  <c r="AZ899" i="2"/>
  <c r="AY899" i="2"/>
  <c r="AX899" i="2"/>
  <c r="AW899" i="2"/>
  <c r="AV899" i="2"/>
  <c r="AU899" i="2"/>
  <c r="AS899" i="2"/>
  <c r="AR899" i="2"/>
  <c r="AQ899" i="2"/>
  <c r="AP899" i="2"/>
  <c r="AO899" i="2"/>
  <c r="AJ899" i="2"/>
  <c r="AI899" i="2"/>
  <c r="AH899" i="2"/>
  <c r="AG899" i="2"/>
  <c r="AF899" i="2"/>
  <c r="AE899" i="2"/>
  <c r="AD899" i="2"/>
  <c r="AC899" i="2"/>
  <c r="AB899" i="2"/>
  <c r="AA899" i="2"/>
  <c r="Z899" i="2"/>
  <c r="Y899" i="2"/>
  <c r="X899" i="2"/>
  <c r="W899" i="2"/>
  <c r="V899" i="2"/>
  <c r="U899" i="2"/>
  <c r="T899" i="2"/>
  <c r="S899" i="2"/>
  <c r="R899" i="2"/>
  <c r="Q899" i="2"/>
  <c r="P899" i="2"/>
  <c r="O899" i="2"/>
  <c r="DJ898" i="2"/>
  <c r="DI898" i="2"/>
  <c r="DH898" i="2"/>
  <c r="DG898" i="2"/>
  <c r="DF898" i="2"/>
  <c r="DE898" i="2"/>
  <c r="DD898" i="2"/>
  <c r="DC898" i="2"/>
  <c r="DB898" i="2"/>
  <c r="DA898" i="2"/>
  <c r="CZ898" i="2"/>
  <c r="CY898" i="2"/>
  <c r="CX898" i="2"/>
  <c r="CW898" i="2"/>
  <c r="CV898" i="2"/>
  <c r="CU898" i="2"/>
  <c r="CT898" i="2"/>
  <c r="CR898" i="2"/>
  <c r="CQ898" i="2"/>
  <c r="CP898" i="2"/>
  <c r="CO898" i="2"/>
  <c r="CN898" i="2"/>
  <c r="CM898" i="2"/>
  <c r="CL898" i="2"/>
  <c r="CK898" i="2"/>
  <c r="CJ898" i="2"/>
  <c r="CI898" i="2"/>
  <c r="CH898" i="2"/>
  <c r="CG898" i="2"/>
  <c r="CF898" i="2"/>
  <c r="CE898" i="2"/>
  <c r="CD898" i="2"/>
  <c r="CC898" i="2"/>
  <c r="CB898" i="2"/>
  <c r="CA898" i="2"/>
  <c r="BZ898" i="2"/>
  <c r="BY898" i="2"/>
  <c r="BX898" i="2"/>
  <c r="BW898" i="2"/>
  <c r="BV898" i="2"/>
  <c r="BU898" i="2"/>
  <c r="BT898" i="2"/>
  <c r="BS898" i="2"/>
  <c r="BR898" i="2"/>
  <c r="BQ898" i="2"/>
  <c r="BP898" i="2"/>
  <c r="BO898" i="2"/>
  <c r="BN898" i="2"/>
  <c r="BM898" i="2"/>
  <c r="BL898" i="2"/>
  <c r="BK898" i="2"/>
  <c r="BJ898" i="2"/>
  <c r="BI898" i="2"/>
  <c r="BH898" i="2"/>
  <c r="BG898" i="2"/>
  <c r="BF898" i="2"/>
  <c r="BE898" i="2"/>
  <c r="BD898" i="2"/>
  <c r="BC898" i="2"/>
  <c r="BB898" i="2"/>
  <c r="BA898" i="2"/>
  <c r="AZ898" i="2"/>
  <c r="AY898" i="2"/>
  <c r="AX898" i="2"/>
  <c r="AW898" i="2"/>
  <c r="AV898" i="2"/>
  <c r="AU898" i="2"/>
  <c r="AS898" i="2"/>
  <c r="AR898" i="2"/>
  <c r="AQ898" i="2"/>
  <c r="AP898" i="2"/>
  <c r="AO898" i="2"/>
  <c r="AJ898" i="2"/>
  <c r="AI898" i="2"/>
  <c r="AH898" i="2"/>
  <c r="AG898" i="2"/>
  <c r="AF898" i="2"/>
  <c r="AE898" i="2"/>
  <c r="AD898" i="2"/>
  <c r="AC898" i="2"/>
  <c r="AB898" i="2"/>
  <c r="AA898" i="2"/>
  <c r="Z898" i="2"/>
  <c r="Y898" i="2"/>
  <c r="X898" i="2"/>
  <c r="W898" i="2"/>
  <c r="V898" i="2"/>
  <c r="U898" i="2"/>
  <c r="T898" i="2"/>
  <c r="S898" i="2"/>
  <c r="R898" i="2"/>
  <c r="Q898" i="2"/>
  <c r="P898" i="2"/>
  <c r="O898" i="2"/>
  <c r="DJ897" i="2"/>
  <c r="DI897" i="2"/>
  <c r="DH897" i="2"/>
  <c r="DG897" i="2"/>
  <c r="DF897" i="2"/>
  <c r="DE897" i="2"/>
  <c r="DD897" i="2"/>
  <c r="DC897" i="2"/>
  <c r="DB897" i="2"/>
  <c r="DA897" i="2"/>
  <c r="CZ897" i="2"/>
  <c r="CY897" i="2"/>
  <c r="CX897" i="2"/>
  <c r="CW897" i="2"/>
  <c r="CV897" i="2"/>
  <c r="CU897" i="2"/>
  <c r="CT897" i="2"/>
  <c r="CR897" i="2"/>
  <c r="CQ897" i="2"/>
  <c r="CP897" i="2"/>
  <c r="CO897" i="2"/>
  <c r="CN897" i="2"/>
  <c r="CM897" i="2"/>
  <c r="CL897" i="2"/>
  <c r="CK897" i="2"/>
  <c r="CJ897" i="2"/>
  <c r="CI897" i="2"/>
  <c r="CH897" i="2"/>
  <c r="CG897" i="2"/>
  <c r="CF897" i="2"/>
  <c r="CE897" i="2"/>
  <c r="CD897" i="2"/>
  <c r="CC897" i="2"/>
  <c r="CB897" i="2"/>
  <c r="CA897" i="2"/>
  <c r="BZ897" i="2"/>
  <c r="BY897" i="2"/>
  <c r="BX897" i="2"/>
  <c r="BW897" i="2"/>
  <c r="BV897" i="2"/>
  <c r="BU897" i="2"/>
  <c r="BT897" i="2"/>
  <c r="BS897" i="2"/>
  <c r="BR897" i="2"/>
  <c r="BQ897" i="2"/>
  <c r="BP897" i="2"/>
  <c r="BO897" i="2"/>
  <c r="BN897" i="2"/>
  <c r="BM897" i="2"/>
  <c r="BL897" i="2"/>
  <c r="BK897" i="2"/>
  <c r="BJ897" i="2"/>
  <c r="BI897" i="2"/>
  <c r="BH897" i="2"/>
  <c r="BG897" i="2"/>
  <c r="BF897" i="2"/>
  <c r="BE897" i="2"/>
  <c r="BD897" i="2"/>
  <c r="BC897" i="2"/>
  <c r="BB897" i="2"/>
  <c r="BA897" i="2"/>
  <c r="AZ897" i="2"/>
  <c r="AY897" i="2"/>
  <c r="AX897" i="2"/>
  <c r="AW897" i="2"/>
  <c r="AV897" i="2"/>
  <c r="AU897" i="2"/>
  <c r="AS897" i="2"/>
  <c r="AR897" i="2"/>
  <c r="AQ897" i="2"/>
  <c r="AP897" i="2"/>
  <c r="AO897" i="2"/>
  <c r="AJ897" i="2"/>
  <c r="AI897" i="2"/>
  <c r="AH897" i="2"/>
  <c r="AG897" i="2"/>
  <c r="AF897" i="2"/>
  <c r="AE897" i="2"/>
  <c r="AD897" i="2"/>
  <c r="AC897" i="2"/>
  <c r="AB897" i="2"/>
  <c r="AA897" i="2"/>
  <c r="Z897" i="2"/>
  <c r="Y897" i="2"/>
  <c r="X897" i="2"/>
  <c r="W897" i="2"/>
  <c r="V897" i="2"/>
  <c r="U897" i="2"/>
  <c r="T897" i="2"/>
  <c r="S897" i="2"/>
  <c r="R897" i="2"/>
  <c r="Q897" i="2"/>
  <c r="P897" i="2"/>
  <c r="O897" i="2"/>
  <c r="L897" i="2"/>
  <c r="DJ896" i="2"/>
  <c r="DI896" i="2"/>
  <c r="DH896" i="2"/>
  <c r="DG896" i="2"/>
  <c r="DF896" i="2"/>
  <c r="DE896" i="2"/>
  <c r="DD896" i="2"/>
  <c r="DC896" i="2"/>
  <c r="DB896" i="2"/>
  <c r="DA896" i="2"/>
  <c r="CZ896" i="2"/>
  <c r="CY896" i="2"/>
  <c r="CX896" i="2"/>
  <c r="CW896" i="2"/>
  <c r="CV896" i="2"/>
  <c r="CU896" i="2"/>
  <c r="CT896" i="2"/>
  <c r="CR896" i="2"/>
  <c r="CQ896" i="2"/>
  <c r="CP896" i="2"/>
  <c r="CO896" i="2"/>
  <c r="CN896" i="2"/>
  <c r="CM896" i="2"/>
  <c r="CL896" i="2"/>
  <c r="CK896" i="2"/>
  <c r="CJ896" i="2"/>
  <c r="CI896" i="2"/>
  <c r="CH896" i="2"/>
  <c r="CG896" i="2"/>
  <c r="CF896" i="2"/>
  <c r="CE896" i="2"/>
  <c r="CD896" i="2"/>
  <c r="CC896" i="2"/>
  <c r="CB896" i="2"/>
  <c r="CA896" i="2"/>
  <c r="BZ896" i="2"/>
  <c r="BY896" i="2"/>
  <c r="BX896" i="2"/>
  <c r="BW896" i="2"/>
  <c r="BV896" i="2"/>
  <c r="BU896" i="2"/>
  <c r="BT896" i="2"/>
  <c r="BS896" i="2"/>
  <c r="BR896" i="2"/>
  <c r="BQ896" i="2"/>
  <c r="BP896" i="2"/>
  <c r="BO896" i="2"/>
  <c r="BN896" i="2"/>
  <c r="BM896" i="2"/>
  <c r="BL896" i="2"/>
  <c r="BK896" i="2"/>
  <c r="BJ896" i="2"/>
  <c r="BI896" i="2"/>
  <c r="BH896" i="2"/>
  <c r="BG896" i="2"/>
  <c r="BF896" i="2"/>
  <c r="BE896" i="2"/>
  <c r="BD896" i="2"/>
  <c r="BC896" i="2"/>
  <c r="BB896" i="2"/>
  <c r="BA896" i="2"/>
  <c r="AZ896" i="2"/>
  <c r="AY896" i="2"/>
  <c r="AX896" i="2"/>
  <c r="AW896" i="2"/>
  <c r="AV896" i="2"/>
  <c r="AU896" i="2"/>
  <c r="AS896" i="2"/>
  <c r="AR896" i="2"/>
  <c r="AQ896" i="2"/>
  <c r="AP896" i="2"/>
  <c r="AO896" i="2"/>
  <c r="AJ896" i="2"/>
  <c r="AI896" i="2"/>
  <c r="AH896" i="2"/>
  <c r="AG896" i="2"/>
  <c r="AF896" i="2"/>
  <c r="AE896" i="2"/>
  <c r="AD896" i="2"/>
  <c r="AC896" i="2"/>
  <c r="AB896" i="2"/>
  <c r="AA896" i="2"/>
  <c r="Z896" i="2"/>
  <c r="Y896" i="2"/>
  <c r="X896" i="2"/>
  <c r="W896" i="2"/>
  <c r="V896" i="2"/>
  <c r="U896" i="2"/>
  <c r="T896" i="2"/>
  <c r="S896" i="2"/>
  <c r="R896" i="2"/>
  <c r="Q896" i="2"/>
  <c r="P896" i="2"/>
  <c r="O896" i="2"/>
  <c r="DJ895" i="2"/>
  <c r="DI895" i="2"/>
  <c r="DH895" i="2"/>
  <c r="DG895" i="2"/>
  <c r="DF895" i="2"/>
  <c r="DE895" i="2"/>
  <c r="DD895" i="2"/>
  <c r="DC895" i="2"/>
  <c r="DB895" i="2"/>
  <c r="DA895" i="2"/>
  <c r="CZ895" i="2"/>
  <c r="CY895" i="2"/>
  <c r="CX895" i="2"/>
  <c r="CW895" i="2"/>
  <c r="CV895" i="2"/>
  <c r="CU895" i="2"/>
  <c r="CT895" i="2"/>
  <c r="CR895" i="2"/>
  <c r="CQ895" i="2"/>
  <c r="CP895" i="2"/>
  <c r="CO895" i="2"/>
  <c r="CN895" i="2"/>
  <c r="CM895" i="2"/>
  <c r="CL895" i="2"/>
  <c r="CK895" i="2"/>
  <c r="CJ895" i="2"/>
  <c r="CI895" i="2"/>
  <c r="CH895" i="2"/>
  <c r="CG895" i="2"/>
  <c r="CF895" i="2"/>
  <c r="CE895" i="2"/>
  <c r="CD895" i="2"/>
  <c r="CC895" i="2"/>
  <c r="CB895" i="2"/>
  <c r="CA895" i="2"/>
  <c r="BZ895" i="2"/>
  <c r="BY895" i="2"/>
  <c r="BX895" i="2"/>
  <c r="BW895" i="2"/>
  <c r="BV895" i="2"/>
  <c r="BU895" i="2"/>
  <c r="BT895" i="2"/>
  <c r="BS895" i="2"/>
  <c r="BR895" i="2"/>
  <c r="BQ895" i="2"/>
  <c r="BP895" i="2"/>
  <c r="BO895" i="2"/>
  <c r="BN895" i="2"/>
  <c r="BM895" i="2"/>
  <c r="BL895" i="2"/>
  <c r="BK895" i="2"/>
  <c r="BJ895" i="2"/>
  <c r="BI895" i="2"/>
  <c r="BH895" i="2"/>
  <c r="BG895" i="2"/>
  <c r="BF895" i="2"/>
  <c r="BE895" i="2"/>
  <c r="BD895" i="2"/>
  <c r="BC895" i="2"/>
  <c r="BB895" i="2"/>
  <c r="BA895" i="2"/>
  <c r="AZ895" i="2"/>
  <c r="AY895" i="2"/>
  <c r="AX895" i="2"/>
  <c r="AW895" i="2"/>
  <c r="AV895" i="2"/>
  <c r="AU895" i="2"/>
  <c r="AS895" i="2"/>
  <c r="AR895" i="2"/>
  <c r="AQ895" i="2"/>
  <c r="AP895" i="2"/>
  <c r="AO895" i="2"/>
  <c r="AJ895" i="2"/>
  <c r="AI895" i="2"/>
  <c r="AH895" i="2"/>
  <c r="AG895" i="2"/>
  <c r="AF895" i="2"/>
  <c r="AE895" i="2"/>
  <c r="AD895" i="2"/>
  <c r="AC895" i="2"/>
  <c r="AB895" i="2"/>
  <c r="AA895" i="2"/>
  <c r="Z895" i="2"/>
  <c r="Y895" i="2"/>
  <c r="X895" i="2"/>
  <c r="W895" i="2"/>
  <c r="V895" i="2"/>
  <c r="U895" i="2"/>
  <c r="T895" i="2"/>
  <c r="S895" i="2"/>
  <c r="R895" i="2"/>
  <c r="Q895" i="2"/>
  <c r="P895" i="2"/>
  <c r="O895" i="2"/>
  <c r="DJ894" i="2"/>
  <c r="DI894" i="2"/>
  <c r="DH894" i="2"/>
  <c r="DG894" i="2"/>
  <c r="DF894" i="2"/>
  <c r="DE894" i="2"/>
  <c r="DD894" i="2"/>
  <c r="DC894" i="2"/>
  <c r="DB894" i="2"/>
  <c r="DA894" i="2"/>
  <c r="CZ894" i="2"/>
  <c r="CY894" i="2"/>
  <c r="CX894" i="2"/>
  <c r="CW894" i="2"/>
  <c r="CV894" i="2"/>
  <c r="CU894" i="2"/>
  <c r="CT894" i="2"/>
  <c r="CR894" i="2"/>
  <c r="CQ894" i="2"/>
  <c r="CP894" i="2"/>
  <c r="CO894" i="2"/>
  <c r="CN894" i="2"/>
  <c r="CM894" i="2"/>
  <c r="CL894" i="2"/>
  <c r="CK894" i="2"/>
  <c r="CJ894" i="2"/>
  <c r="CI894" i="2"/>
  <c r="CH894" i="2"/>
  <c r="CG894" i="2"/>
  <c r="CF894" i="2"/>
  <c r="CE894" i="2"/>
  <c r="CD894" i="2"/>
  <c r="CC894" i="2"/>
  <c r="CB894" i="2"/>
  <c r="CA894" i="2"/>
  <c r="BZ894" i="2"/>
  <c r="BY894" i="2"/>
  <c r="BX894" i="2"/>
  <c r="BW894" i="2"/>
  <c r="BV894" i="2"/>
  <c r="BU894" i="2"/>
  <c r="BT894" i="2"/>
  <c r="BS894" i="2"/>
  <c r="BR894" i="2"/>
  <c r="BQ894" i="2"/>
  <c r="BP894" i="2"/>
  <c r="BO894" i="2"/>
  <c r="BN894" i="2"/>
  <c r="BM894" i="2"/>
  <c r="BL894" i="2"/>
  <c r="BK894" i="2"/>
  <c r="BJ894" i="2"/>
  <c r="BI894" i="2"/>
  <c r="BH894" i="2"/>
  <c r="BG894" i="2"/>
  <c r="BF894" i="2"/>
  <c r="BE894" i="2"/>
  <c r="BD894" i="2"/>
  <c r="BC894" i="2"/>
  <c r="BB894" i="2"/>
  <c r="BA894" i="2"/>
  <c r="AZ894" i="2"/>
  <c r="AY894" i="2"/>
  <c r="AX894" i="2"/>
  <c r="AW894" i="2"/>
  <c r="AV894" i="2"/>
  <c r="AU894" i="2"/>
  <c r="AS894" i="2"/>
  <c r="AR894" i="2"/>
  <c r="AQ894" i="2"/>
  <c r="AP894" i="2"/>
  <c r="AO894" i="2"/>
  <c r="AJ894" i="2"/>
  <c r="AI894" i="2"/>
  <c r="AH894" i="2"/>
  <c r="AG894" i="2"/>
  <c r="AF894" i="2"/>
  <c r="AE894" i="2"/>
  <c r="AD894" i="2"/>
  <c r="AC894" i="2"/>
  <c r="AB894" i="2"/>
  <c r="AA894" i="2"/>
  <c r="Z894" i="2"/>
  <c r="Y894" i="2"/>
  <c r="X894" i="2"/>
  <c r="W894" i="2"/>
  <c r="V894" i="2"/>
  <c r="U894" i="2"/>
  <c r="T894" i="2"/>
  <c r="S894" i="2"/>
  <c r="R894" i="2"/>
  <c r="Q894" i="2"/>
  <c r="P894" i="2"/>
  <c r="O894" i="2"/>
  <c r="DJ893" i="2"/>
  <c r="DI893" i="2"/>
  <c r="DH893" i="2"/>
  <c r="DG893" i="2"/>
  <c r="DF893" i="2"/>
  <c r="DE893" i="2"/>
  <c r="DD893" i="2"/>
  <c r="DC893" i="2"/>
  <c r="DB893" i="2"/>
  <c r="DA893" i="2"/>
  <c r="CZ893" i="2"/>
  <c r="CY893" i="2"/>
  <c r="CX893" i="2"/>
  <c r="CW893" i="2"/>
  <c r="CV893" i="2"/>
  <c r="CU893" i="2"/>
  <c r="CT893" i="2"/>
  <c r="CR893" i="2"/>
  <c r="CQ893" i="2"/>
  <c r="CP893" i="2"/>
  <c r="CO893" i="2"/>
  <c r="CN893" i="2"/>
  <c r="CM893" i="2"/>
  <c r="CL893" i="2"/>
  <c r="CK893" i="2"/>
  <c r="CJ893" i="2"/>
  <c r="CI893" i="2"/>
  <c r="CH893" i="2"/>
  <c r="CG893" i="2"/>
  <c r="CF893" i="2"/>
  <c r="CE893" i="2"/>
  <c r="CD893" i="2"/>
  <c r="CC893" i="2"/>
  <c r="CB893" i="2"/>
  <c r="CA893" i="2"/>
  <c r="BZ893" i="2"/>
  <c r="BY893" i="2"/>
  <c r="BX893" i="2"/>
  <c r="BW893" i="2"/>
  <c r="BV893" i="2"/>
  <c r="BU893" i="2"/>
  <c r="BT893" i="2"/>
  <c r="BS893" i="2"/>
  <c r="BR893" i="2"/>
  <c r="BQ893" i="2"/>
  <c r="BP893" i="2"/>
  <c r="BO893" i="2"/>
  <c r="BN893" i="2"/>
  <c r="BM893" i="2"/>
  <c r="BL893" i="2"/>
  <c r="BK893" i="2"/>
  <c r="BJ893" i="2"/>
  <c r="BI893" i="2"/>
  <c r="BH893" i="2"/>
  <c r="BG893" i="2"/>
  <c r="BF893" i="2"/>
  <c r="BE893" i="2"/>
  <c r="BD893" i="2"/>
  <c r="BC893" i="2"/>
  <c r="BB893" i="2"/>
  <c r="BA893" i="2"/>
  <c r="AZ893" i="2"/>
  <c r="AY893" i="2"/>
  <c r="AX893" i="2"/>
  <c r="AW893" i="2"/>
  <c r="AV893" i="2"/>
  <c r="AU893" i="2"/>
  <c r="AS893" i="2"/>
  <c r="AR893" i="2"/>
  <c r="AQ893" i="2"/>
  <c r="AP893" i="2"/>
  <c r="AO893" i="2"/>
  <c r="AJ893" i="2"/>
  <c r="AI893" i="2"/>
  <c r="AH893" i="2"/>
  <c r="AG893" i="2"/>
  <c r="AF893" i="2"/>
  <c r="AE893" i="2"/>
  <c r="AD893" i="2"/>
  <c r="AC893" i="2"/>
  <c r="AB893" i="2"/>
  <c r="AA893" i="2"/>
  <c r="Z893" i="2"/>
  <c r="Y893" i="2"/>
  <c r="X893" i="2"/>
  <c r="W893" i="2"/>
  <c r="V893" i="2"/>
  <c r="U893" i="2"/>
  <c r="T893" i="2"/>
  <c r="S893" i="2"/>
  <c r="R893" i="2"/>
  <c r="Q893" i="2"/>
  <c r="P893" i="2"/>
  <c r="O893" i="2"/>
  <c r="DJ892" i="2"/>
  <c r="DI892" i="2"/>
  <c r="DH892" i="2"/>
  <c r="DG892" i="2"/>
  <c r="DF892" i="2"/>
  <c r="DE892" i="2"/>
  <c r="DD892" i="2"/>
  <c r="DC892" i="2"/>
  <c r="DB892" i="2"/>
  <c r="DA892" i="2"/>
  <c r="CZ892" i="2"/>
  <c r="CY892" i="2"/>
  <c r="CX892" i="2"/>
  <c r="CW892" i="2"/>
  <c r="CV892" i="2"/>
  <c r="CU892" i="2"/>
  <c r="CT892" i="2"/>
  <c r="CR892" i="2"/>
  <c r="CQ892" i="2"/>
  <c r="CP892" i="2"/>
  <c r="CO892" i="2"/>
  <c r="CN892" i="2"/>
  <c r="CM892" i="2"/>
  <c r="CL892" i="2"/>
  <c r="CK892" i="2"/>
  <c r="CJ892" i="2"/>
  <c r="CI892" i="2"/>
  <c r="CH892" i="2"/>
  <c r="CG892" i="2"/>
  <c r="CF892" i="2"/>
  <c r="CE892" i="2"/>
  <c r="CD892" i="2"/>
  <c r="CC892" i="2"/>
  <c r="CB892" i="2"/>
  <c r="CA892" i="2"/>
  <c r="BZ892" i="2"/>
  <c r="BY892" i="2"/>
  <c r="BX892" i="2"/>
  <c r="BW892" i="2"/>
  <c r="BV892" i="2"/>
  <c r="BU892" i="2"/>
  <c r="BT892" i="2"/>
  <c r="BS892" i="2"/>
  <c r="BR892" i="2"/>
  <c r="BQ892" i="2"/>
  <c r="BP892" i="2"/>
  <c r="BO892" i="2"/>
  <c r="BN892" i="2"/>
  <c r="BM892" i="2"/>
  <c r="BL892" i="2"/>
  <c r="BK892" i="2"/>
  <c r="BJ892" i="2"/>
  <c r="BI892" i="2"/>
  <c r="BH892" i="2"/>
  <c r="BG892" i="2"/>
  <c r="BF892" i="2"/>
  <c r="BE892" i="2"/>
  <c r="BD892" i="2"/>
  <c r="BC892" i="2"/>
  <c r="BB892" i="2"/>
  <c r="BA892" i="2"/>
  <c r="AZ892" i="2"/>
  <c r="AY892" i="2"/>
  <c r="AX892" i="2"/>
  <c r="AW892" i="2"/>
  <c r="AV892" i="2"/>
  <c r="AU892" i="2"/>
  <c r="AS892" i="2"/>
  <c r="AR892" i="2"/>
  <c r="AQ892" i="2"/>
  <c r="AP892" i="2"/>
  <c r="AO892" i="2"/>
  <c r="AJ892" i="2"/>
  <c r="AI892" i="2"/>
  <c r="AH892" i="2"/>
  <c r="AG892" i="2"/>
  <c r="AF892" i="2"/>
  <c r="AE892" i="2"/>
  <c r="AD892" i="2"/>
  <c r="AC892" i="2"/>
  <c r="AB892" i="2"/>
  <c r="AA892" i="2"/>
  <c r="Z892" i="2"/>
  <c r="Y892" i="2"/>
  <c r="X892" i="2"/>
  <c r="W892" i="2"/>
  <c r="V892" i="2"/>
  <c r="U892" i="2"/>
  <c r="T892" i="2"/>
  <c r="S892" i="2"/>
  <c r="R892" i="2"/>
  <c r="Q892" i="2"/>
  <c r="P892" i="2"/>
  <c r="O892" i="2"/>
  <c r="DJ891" i="2"/>
  <c r="DI891" i="2"/>
  <c r="DH891" i="2"/>
  <c r="DG891" i="2"/>
  <c r="DF891" i="2"/>
  <c r="DE891" i="2"/>
  <c r="DD891" i="2"/>
  <c r="DC891" i="2"/>
  <c r="DB891" i="2"/>
  <c r="DA891" i="2"/>
  <c r="CZ891" i="2"/>
  <c r="CY891" i="2"/>
  <c r="CX891" i="2"/>
  <c r="CW891" i="2"/>
  <c r="CV891" i="2"/>
  <c r="CU891" i="2"/>
  <c r="CT891" i="2"/>
  <c r="CR891" i="2"/>
  <c r="CQ891" i="2"/>
  <c r="CP891" i="2"/>
  <c r="CO891" i="2"/>
  <c r="CN891" i="2"/>
  <c r="CM891" i="2"/>
  <c r="CL891" i="2"/>
  <c r="CK891" i="2"/>
  <c r="CJ891" i="2"/>
  <c r="CI891" i="2"/>
  <c r="CH891" i="2"/>
  <c r="CG891" i="2"/>
  <c r="CF891" i="2"/>
  <c r="CE891" i="2"/>
  <c r="CD891" i="2"/>
  <c r="CC891" i="2"/>
  <c r="CB891" i="2"/>
  <c r="CA891" i="2"/>
  <c r="BZ891" i="2"/>
  <c r="BY891" i="2"/>
  <c r="BX891" i="2"/>
  <c r="BW891" i="2"/>
  <c r="BV891" i="2"/>
  <c r="BU891" i="2"/>
  <c r="BT891" i="2"/>
  <c r="BS891" i="2"/>
  <c r="BR891" i="2"/>
  <c r="BQ891" i="2"/>
  <c r="BP891" i="2"/>
  <c r="BO891" i="2"/>
  <c r="BN891" i="2"/>
  <c r="BM891" i="2"/>
  <c r="BL891" i="2"/>
  <c r="BK891" i="2"/>
  <c r="BJ891" i="2"/>
  <c r="BI891" i="2"/>
  <c r="BH891" i="2"/>
  <c r="BG891" i="2"/>
  <c r="BF891" i="2"/>
  <c r="BE891" i="2"/>
  <c r="BD891" i="2"/>
  <c r="BC891" i="2"/>
  <c r="BB891" i="2"/>
  <c r="BA891" i="2"/>
  <c r="AZ891" i="2"/>
  <c r="AY891" i="2"/>
  <c r="AX891" i="2"/>
  <c r="AW891" i="2"/>
  <c r="AV891" i="2"/>
  <c r="AU891" i="2"/>
  <c r="AS891" i="2"/>
  <c r="AR891" i="2"/>
  <c r="AQ891" i="2"/>
  <c r="AP891" i="2"/>
  <c r="AO891" i="2"/>
  <c r="AJ891" i="2"/>
  <c r="AI891" i="2"/>
  <c r="AH891" i="2"/>
  <c r="AG891" i="2"/>
  <c r="AF891" i="2"/>
  <c r="AE891" i="2"/>
  <c r="AD891" i="2"/>
  <c r="AC891" i="2"/>
  <c r="AB891" i="2"/>
  <c r="AA891" i="2"/>
  <c r="Z891" i="2"/>
  <c r="Y891" i="2"/>
  <c r="X891" i="2"/>
  <c r="W891" i="2"/>
  <c r="V891" i="2"/>
  <c r="U891" i="2"/>
  <c r="T891" i="2"/>
  <c r="S891" i="2"/>
  <c r="R891" i="2"/>
  <c r="Q891" i="2"/>
  <c r="P891" i="2"/>
  <c r="O891" i="2"/>
  <c r="DJ890" i="2"/>
  <c r="DI890" i="2"/>
  <c r="DH890" i="2"/>
  <c r="DG890" i="2"/>
  <c r="DF890" i="2"/>
  <c r="DE890" i="2"/>
  <c r="DD890" i="2"/>
  <c r="DC890" i="2"/>
  <c r="DB890" i="2"/>
  <c r="DA890" i="2"/>
  <c r="CZ890" i="2"/>
  <c r="CY890" i="2"/>
  <c r="CX890" i="2"/>
  <c r="CW890" i="2"/>
  <c r="CV890" i="2"/>
  <c r="CU890" i="2"/>
  <c r="CT890" i="2"/>
  <c r="CR890" i="2"/>
  <c r="CQ890" i="2"/>
  <c r="CP890" i="2"/>
  <c r="CO890" i="2"/>
  <c r="CN890" i="2"/>
  <c r="CM890" i="2"/>
  <c r="CL890" i="2"/>
  <c r="CK890" i="2"/>
  <c r="CJ890" i="2"/>
  <c r="CI890" i="2"/>
  <c r="CH890" i="2"/>
  <c r="CG890" i="2"/>
  <c r="CF890" i="2"/>
  <c r="CE890" i="2"/>
  <c r="CD890" i="2"/>
  <c r="CC890" i="2"/>
  <c r="CB890" i="2"/>
  <c r="CA890" i="2"/>
  <c r="BZ890" i="2"/>
  <c r="BY890" i="2"/>
  <c r="BX890" i="2"/>
  <c r="BW890" i="2"/>
  <c r="BV890" i="2"/>
  <c r="BU890" i="2"/>
  <c r="BT890" i="2"/>
  <c r="BS890" i="2"/>
  <c r="BR890" i="2"/>
  <c r="BQ890" i="2"/>
  <c r="BP890" i="2"/>
  <c r="BO890" i="2"/>
  <c r="BN890" i="2"/>
  <c r="BM890" i="2"/>
  <c r="BL890" i="2"/>
  <c r="BK890" i="2"/>
  <c r="BJ890" i="2"/>
  <c r="BI890" i="2"/>
  <c r="BH890" i="2"/>
  <c r="BG890" i="2"/>
  <c r="BF890" i="2"/>
  <c r="BE890" i="2"/>
  <c r="BD890" i="2"/>
  <c r="BC890" i="2"/>
  <c r="BB890" i="2"/>
  <c r="BA890" i="2"/>
  <c r="AZ890" i="2"/>
  <c r="AY890" i="2"/>
  <c r="AX890" i="2"/>
  <c r="AW890" i="2"/>
  <c r="AV890" i="2"/>
  <c r="AU890" i="2"/>
  <c r="AS890" i="2"/>
  <c r="AR890" i="2"/>
  <c r="AQ890" i="2"/>
  <c r="AP890" i="2"/>
  <c r="AO890" i="2"/>
  <c r="AJ890" i="2"/>
  <c r="AI890" i="2"/>
  <c r="AH890" i="2"/>
  <c r="AG890" i="2"/>
  <c r="AF890" i="2"/>
  <c r="AE890" i="2"/>
  <c r="AD890" i="2"/>
  <c r="AC890" i="2"/>
  <c r="AB890" i="2"/>
  <c r="AA890" i="2"/>
  <c r="Z890" i="2"/>
  <c r="Y890" i="2"/>
  <c r="X890" i="2"/>
  <c r="W890" i="2"/>
  <c r="V890" i="2"/>
  <c r="U890" i="2"/>
  <c r="T890" i="2"/>
  <c r="S890" i="2"/>
  <c r="R890" i="2"/>
  <c r="Q890" i="2"/>
  <c r="P890" i="2"/>
  <c r="O890" i="2"/>
  <c r="DJ889" i="2"/>
  <c r="DI889" i="2"/>
  <c r="DH889" i="2"/>
  <c r="DG889" i="2"/>
  <c r="DF889" i="2"/>
  <c r="DE889" i="2"/>
  <c r="DD889" i="2"/>
  <c r="DC889" i="2"/>
  <c r="DB889" i="2"/>
  <c r="DA889" i="2"/>
  <c r="CZ889" i="2"/>
  <c r="CY889" i="2"/>
  <c r="CX889" i="2"/>
  <c r="CW889" i="2"/>
  <c r="CV889" i="2"/>
  <c r="CU889" i="2"/>
  <c r="CT889" i="2"/>
  <c r="CR889" i="2"/>
  <c r="CQ889" i="2"/>
  <c r="CP889" i="2"/>
  <c r="CO889" i="2"/>
  <c r="CN889" i="2"/>
  <c r="CM889" i="2"/>
  <c r="CL889" i="2"/>
  <c r="CK889" i="2"/>
  <c r="CJ889" i="2"/>
  <c r="CI889" i="2"/>
  <c r="CH889" i="2"/>
  <c r="CG889" i="2"/>
  <c r="CF889" i="2"/>
  <c r="CE889" i="2"/>
  <c r="CD889" i="2"/>
  <c r="CC889" i="2"/>
  <c r="CB889" i="2"/>
  <c r="CA889" i="2"/>
  <c r="BZ889" i="2"/>
  <c r="BY889" i="2"/>
  <c r="BX889" i="2"/>
  <c r="BW889" i="2"/>
  <c r="BV889" i="2"/>
  <c r="BU889" i="2"/>
  <c r="BT889" i="2"/>
  <c r="BS889" i="2"/>
  <c r="BR889" i="2"/>
  <c r="BQ889" i="2"/>
  <c r="BP889" i="2"/>
  <c r="BO889" i="2"/>
  <c r="BN889" i="2"/>
  <c r="BM889" i="2"/>
  <c r="BL889" i="2"/>
  <c r="BK889" i="2"/>
  <c r="BJ889" i="2"/>
  <c r="BI889" i="2"/>
  <c r="BH889" i="2"/>
  <c r="BG889" i="2"/>
  <c r="BF889" i="2"/>
  <c r="BE889" i="2"/>
  <c r="BD889" i="2"/>
  <c r="BC889" i="2"/>
  <c r="BB889" i="2"/>
  <c r="BA889" i="2"/>
  <c r="AZ889" i="2"/>
  <c r="AY889" i="2"/>
  <c r="AX889" i="2"/>
  <c r="AW889" i="2"/>
  <c r="AV889" i="2"/>
  <c r="AU889" i="2"/>
  <c r="AS889" i="2"/>
  <c r="AR889" i="2"/>
  <c r="AQ889" i="2"/>
  <c r="AP889" i="2"/>
  <c r="AO889" i="2"/>
  <c r="AJ889" i="2"/>
  <c r="AI889" i="2"/>
  <c r="AH889" i="2"/>
  <c r="AG889" i="2"/>
  <c r="AF889" i="2"/>
  <c r="AE889" i="2"/>
  <c r="AD889" i="2"/>
  <c r="AC889" i="2"/>
  <c r="AB889" i="2"/>
  <c r="AA889" i="2"/>
  <c r="Z889" i="2"/>
  <c r="Y889" i="2"/>
  <c r="X889" i="2"/>
  <c r="W889" i="2"/>
  <c r="V889" i="2"/>
  <c r="U889" i="2"/>
  <c r="T889" i="2"/>
  <c r="S889" i="2"/>
  <c r="R889" i="2"/>
  <c r="Q889" i="2"/>
  <c r="P889" i="2"/>
  <c r="O889" i="2"/>
  <c r="DJ888" i="2"/>
  <c r="DI888" i="2"/>
  <c r="DH888" i="2"/>
  <c r="DG888" i="2"/>
  <c r="DF888" i="2"/>
  <c r="DE888" i="2"/>
  <c r="DD888" i="2"/>
  <c r="DC888" i="2"/>
  <c r="DB888" i="2"/>
  <c r="DA888" i="2"/>
  <c r="CZ888" i="2"/>
  <c r="CY888" i="2"/>
  <c r="CX888" i="2"/>
  <c r="CW888" i="2"/>
  <c r="CV888" i="2"/>
  <c r="CU888" i="2"/>
  <c r="CT888" i="2"/>
  <c r="CR888" i="2"/>
  <c r="CQ888" i="2"/>
  <c r="CP888" i="2"/>
  <c r="CO888" i="2"/>
  <c r="CN888" i="2"/>
  <c r="CM888" i="2"/>
  <c r="CL888" i="2"/>
  <c r="CK888" i="2"/>
  <c r="CJ888" i="2"/>
  <c r="CI888" i="2"/>
  <c r="CH888" i="2"/>
  <c r="CG888" i="2"/>
  <c r="CF888" i="2"/>
  <c r="CE888" i="2"/>
  <c r="CD888" i="2"/>
  <c r="CC888" i="2"/>
  <c r="CB888" i="2"/>
  <c r="CA888" i="2"/>
  <c r="BZ888" i="2"/>
  <c r="BY888" i="2"/>
  <c r="BX888" i="2"/>
  <c r="BW888" i="2"/>
  <c r="BV888" i="2"/>
  <c r="BU888" i="2"/>
  <c r="BT888" i="2"/>
  <c r="BS888" i="2"/>
  <c r="BR888" i="2"/>
  <c r="BQ888" i="2"/>
  <c r="BP888" i="2"/>
  <c r="BO888" i="2"/>
  <c r="BN888" i="2"/>
  <c r="BM888" i="2"/>
  <c r="BL888" i="2"/>
  <c r="BK888" i="2"/>
  <c r="BJ888" i="2"/>
  <c r="BI888" i="2"/>
  <c r="BH888" i="2"/>
  <c r="BG888" i="2"/>
  <c r="BF888" i="2"/>
  <c r="BE888" i="2"/>
  <c r="BD888" i="2"/>
  <c r="BC888" i="2"/>
  <c r="BB888" i="2"/>
  <c r="BA888" i="2"/>
  <c r="AZ888" i="2"/>
  <c r="AY888" i="2"/>
  <c r="AX888" i="2"/>
  <c r="AW888" i="2"/>
  <c r="AV888" i="2"/>
  <c r="AU888" i="2"/>
  <c r="AS888" i="2"/>
  <c r="AR888" i="2"/>
  <c r="AQ888" i="2"/>
  <c r="AP888" i="2"/>
  <c r="AO888" i="2"/>
  <c r="AJ888" i="2"/>
  <c r="AI888" i="2"/>
  <c r="AH888" i="2"/>
  <c r="AG888" i="2"/>
  <c r="AF888" i="2"/>
  <c r="AE888" i="2"/>
  <c r="AD888" i="2"/>
  <c r="AC888" i="2"/>
  <c r="AB888" i="2"/>
  <c r="AA888" i="2"/>
  <c r="Z888" i="2"/>
  <c r="Y888" i="2"/>
  <c r="X888" i="2"/>
  <c r="W888" i="2"/>
  <c r="V888" i="2"/>
  <c r="U888" i="2"/>
  <c r="T888" i="2"/>
  <c r="S888" i="2"/>
  <c r="R888" i="2"/>
  <c r="Q888" i="2"/>
  <c r="P888" i="2"/>
  <c r="O888" i="2"/>
  <c r="DJ887" i="2"/>
  <c r="DI887" i="2"/>
  <c r="DH887" i="2"/>
  <c r="DG887" i="2"/>
  <c r="DF887" i="2"/>
  <c r="DE887" i="2"/>
  <c r="DD887" i="2"/>
  <c r="DC887" i="2"/>
  <c r="DB887" i="2"/>
  <c r="DA887" i="2"/>
  <c r="CZ887" i="2"/>
  <c r="CY887" i="2"/>
  <c r="CX887" i="2"/>
  <c r="CW887" i="2"/>
  <c r="CV887" i="2"/>
  <c r="CU887" i="2"/>
  <c r="CT887" i="2"/>
  <c r="CR887" i="2"/>
  <c r="CQ887" i="2"/>
  <c r="CP887" i="2"/>
  <c r="CO887" i="2"/>
  <c r="CN887" i="2"/>
  <c r="CM887" i="2"/>
  <c r="CL887" i="2"/>
  <c r="CK887" i="2"/>
  <c r="CJ887" i="2"/>
  <c r="CI887" i="2"/>
  <c r="CH887" i="2"/>
  <c r="CG887" i="2"/>
  <c r="CF887" i="2"/>
  <c r="CE887" i="2"/>
  <c r="CD887" i="2"/>
  <c r="CC887" i="2"/>
  <c r="CB887" i="2"/>
  <c r="CA887" i="2"/>
  <c r="BZ887" i="2"/>
  <c r="BY887" i="2"/>
  <c r="BX887" i="2"/>
  <c r="BW887" i="2"/>
  <c r="BV887" i="2"/>
  <c r="BU887" i="2"/>
  <c r="BT887" i="2"/>
  <c r="BS887" i="2"/>
  <c r="BR887" i="2"/>
  <c r="BQ887" i="2"/>
  <c r="BP887" i="2"/>
  <c r="BO887" i="2"/>
  <c r="BN887" i="2"/>
  <c r="BM887" i="2"/>
  <c r="BL887" i="2"/>
  <c r="BK887" i="2"/>
  <c r="BJ887" i="2"/>
  <c r="BI887" i="2"/>
  <c r="BH887" i="2"/>
  <c r="BG887" i="2"/>
  <c r="BF887" i="2"/>
  <c r="BE887" i="2"/>
  <c r="BD887" i="2"/>
  <c r="BC887" i="2"/>
  <c r="BB887" i="2"/>
  <c r="BA887" i="2"/>
  <c r="AZ887" i="2"/>
  <c r="AY887" i="2"/>
  <c r="AX887" i="2"/>
  <c r="AW887" i="2"/>
  <c r="AV887" i="2"/>
  <c r="AU887" i="2"/>
  <c r="AS887" i="2"/>
  <c r="AR887" i="2"/>
  <c r="AQ887" i="2"/>
  <c r="AP887" i="2"/>
  <c r="AO887" i="2"/>
  <c r="AJ887" i="2"/>
  <c r="AI887" i="2"/>
  <c r="AH887" i="2"/>
  <c r="AG887" i="2"/>
  <c r="AF887" i="2"/>
  <c r="AE887" i="2"/>
  <c r="AD887" i="2"/>
  <c r="AC887" i="2"/>
  <c r="AB887" i="2"/>
  <c r="AA887" i="2"/>
  <c r="Z887" i="2"/>
  <c r="Y887" i="2"/>
  <c r="X887" i="2"/>
  <c r="W887" i="2"/>
  <c r="V887" i="2"/>
  <c r="U887" i="2"/>
  <c r="T887" i="2"/>
  <c r="S887" i="2"/>
  <c r="R887" i="2"/>
  <c r="Q887" i="2"/>
  <c r="P887" i="2"/>
  <c r="O887" i="2"/>
  <c r="DJ886" i="2"/>
  <c r="DI886" i="2"/>
  <c r="DH886" i="2"/>
  <c r="DG886" i="2"/>
  <c r="DF886" i="2"/>
  <c r="DE886" i="2"/>
  <c r="DD886" i="2"/>
  <c r="DC886" i="2"/>
  <c r="DB886" i="2"/>
  <c r="DA886" i="2"/>
  <c r="CZ886" i="2"/>
  <c r="CY886" i="2"/>
  <c r="CX886" i="2"/>
  <c r="CW886" i="2"/>
  <c r="CV886" i="2"/>
  <c r="CU886" i="2"/>
  <c r="CT886" i="2"/>
  <c r="CR886" i="2"/>
  <c r="CQ886" i="2"/>
  <c r="CP886" i="2"/>
  <c r="CO886" i="2"/>
  <c r="CN886" i="2"/>
  <c r="CM886" i="2"/>
  <c r="CL886" i="2"/>
  <c r="CK886" i="2"/>
  <c r="CJ886" i="2"/>
  <c r="CI886" i="2"/>
  <c r="CH886" i="2"/>
  <c r="CG886" i="2"/>
  <c r="CF886" i="2"/>
  <c r="CE886" i="2"/>
  <c r="CD886" i="2"/>
  <c r="CC886" i="2"/>
  <c r="CB886" i="2"/>
  <c r="CA886" i="2"/>
  <c r="BZ886" i="2"/>
  <c r="BY886" i="2"/>
  <c r="BX886" i="2"/>
  <c r="BW886" i="2"/>
  <c r="BV886" i="2"/>
  <c r="BU886" i="2"/>
  <c r="BT886" i="2"/>
  <c r="BS886" i="2"/>
  <c r="BR886" i="2"/>
  <c r="BQ886" i="2"/>
  <c r="BP886" i="2"/>
  <c r="BO886" i="2"/>
  <c r="BN886" i="2"/>
  <c r="BM886" i="2"/>
  <c r="BL886" i="2"/>
  <c r="BK886" i="2"/>
  <c r="BJ886" i="2"/>
  <c r="BI886" i="2"/>
  <c r="BH886" i="2"/>
  <c r="BG886" i="2"/>
  <c r="BF886" i="2"/>
  <c r="BE886" i="2"/>
  <c r="BD886" i="2"/>
  <c r="BC886" i="2"/>
  <c r="BB886" i="2"/>
  <c r="BA886" i="2"/>
  <c r="AZ886" i="2"/>
  <c r="AY886" i="2"/>
  <c r="AX886" i="2"/>
  <c r="AW886" i="2"/>
  <c r="AV886" i="2"/>
  <c r="AU886" i="2"/>
  <c r="AS886" i="2"/>
  <c r="AR886" i="2"/>
  <c r="AQ886" i="2"/>
  <c r="AP886" i="2"/>
  <c r="AO886" i="2"/>
  <c r="AJ886" i="2"/>
  <c r="AI886" i="2"/>
  <c r="AH886" i="2"/>
  <c r="AG886" i="2"/>
  <c r="AF886" i="2"/>
  <c r="AE886" i="2"/>
  <c r="AD886" i="2"/>
  <c r="AC886" i="2"/>
  <c r="AB886" i="2"/>
  <c r="AA886" i="2"/>
  <c r="Z886" i="2"/>
  <c r="Y886" i="2"/>
  <c r="X886" i="2"/>
  <c r="W886" i="2"/>
  <c r="V886" i="2"/>
  <c r="U886" i="2"/>
  <c r="T886" i="2"/>
  <c r="S886" i="2"/>
  <c r="R886" i="2"/>
  <c r="Q886" i="2"/>
  <c r="P886" i="2"/>
  <c r="O886" i="2"/>
  <c r="DJ885" i="2"/>
  <c r="DI885" i="2"/>
  <c r="DH885" i="2"/>
  <c r="DG885" i="2"/>
  <c r="DF885" i="2"/>
  <c r="DE885" i="2"/>
  <c r="DD885" i="2"/>
  <c r="DC885" i="2"/>
  <c r="DB885" i="2"/>
  <c r="DA885" i="2"/>
  <c r="CZ885" i="2"/>
  <c r="CY885" i="2"/>
  <c r="CX885" i="2"/>
  <c r="CW885" i="2"/>
  <c r="CV885" i="2"/>
  <c r="CU885" i="2"/>
  <c r="CT885" i="2"/>
  <c r="CR885" i="2"/>
  <c r="CQ885" i="2"/>
  <c r="CP885" i="2"/>
  <c r="CO885" i="2"/>
  <c r="CN885" i="2"/>
  <c r="CM885" i="2"/>
  <c r="CL885" i="2"/>
  <c r="CK885" i="2"/>
  <c r="CJ885" i="2"/>
  <c r="CI885" i="2"/>
  <c r="CH885" i="2"/>
  <c r="CG885" i="2"/>
  <c r="CF885" i="2"/>
  <c r="CE885" i="2"/>
  <c r="CD885" i="2"/>
  <c r="CC885" i="2"/>
  <c r="CB885" i="2"/>
  <c r="CA885" i="2"/>
  <c r="BZ885" i="2"/>
  <c r="BY885" i="2"/>
  <c r="BX885" i="2"/>
  <c r="BW885" i="2"/>
  <c r="BV885" i="2"/>
  <c r="BU885" i="2"/>
  <c r="BT885" i="2"/>
  <c r="BS885" i="2"/>
  <c r="BR885" i="2"/>
  <c r="BQ885" i="2"/>
  <c r="BP885" i="2"/>
  <c r="BO885" i="2"/>
  <c r="BN885" i="2"/>
  <c r="BM885" i="2"/>
  <c r="BL885" i="2"/>
  <c r="BK885" i="2"/>
  <c r="BJ885" i="2"/>
  <c r="BI885" i="2"/>
  <c r="BH885" i="2"/>
  <c r="BG885" i="2"/>
  <c r="BF885" i="2"/>
  <c r="BE885" i="2"/>
  <c r="BD885" i="2"/>
  <c r="BC885" i="2"/>
  <c r="BB885" i="2"/>
  <c r="BA885" i="2"/>
  <c r="AZ885" i="2"/>
  <c r="AY885" i="2"/>
  <c r="AX885" i="2"/>
  <c r="AW885" i="2"/>
  <c r="AV885" i="2"/>
  <c r="AU885" i="2"/>
  <c r="AS885" i="2"/>
  <c r="AR885" i="2"/>
  <c r="AQ885" i="2"/>
  <c r="AP885" i="2"/>
  <c r="AO885" i="2"/>
  <c r="AJ885" i="2"/>
  <c r="AI885" i="2"/>
  <c r="AH885" i="2"/>
  <c r="AG885" i="2"/>
  <c r="AF885" i="2"/>
  <c r="AE885" i="2"/>
  <c r="AD885" i="2"/>
  <c r="AC885" i="2"/>
  <c r="AB885" i="2"/>
  <c r="AA885" i="2"/>
  <c r="Z885" i="2"/>
  <c r="Y885" i="2"/>
  <c r="X885" i="2"/>
  <c r="W885" i="2"/>
  <c r="V885" i="2"/>
  <c r="U885" i="2"/>
  <c r="T885" i="2"/>
  <c r="S885" i="2"/>
  <c r="R885" i="2"/>
  <c r="Q885" i="2"/>
  <c r="P885" i="2"/>
  <c r="O885" i="2"/>
  <c r="DJ884" i="2"/>
  <c r="DI884" i="2"/>
  <c r="DH884" i="2"/>
  <c r="DG884" i="2"/>
  <c r="DF884" i="2"/>
  <c r="DE884" i="2"/>
  <c r="DD884" i="2"/>
  <c r="DC884" i="2"/>
  <c r="DB884" i="2"/>
  <c r="DA884" i="2"/>
  <c r="CZ884" i="2"/>
  <c r="CY884" i="2"/>
  <c r="CX884" i="2"/>
  <c r="CW884" i="2"/>
  <c r="CV884" i="2"/>
  <c r="CU884" i="2"/>
  <c r="CT884" i="2"/>
  <c r="CR884" i="2"/>
  <c r="CQ884" i="2"/>
  <c r="CP884" i="2"/>
  <c r="CO884" i="2"/>
  <c r="CN884" i="2"/>
  <c r="CM884" i="2"/>
  <c r="CL884" i="2"/>
  <c r="CK884" i="2"/>
  <c r="CJ884" i="2"/>
  <c r="CI884" i="2"/>
  <c r="CH884" i="2"/>
  <c r="CG884" i="2"/>
  <c r="CF884" i="2"/>
  <c r="CE884" i="2"/>
  <c r="CD884" i="2"/>
  <c r="CC884" i="2"/>
  <c r="CB884" i="2"/>
  <c r="CA884" i="2"/>
  <c r="BZ884" i="2"/>
  <c r="BY884" i="2"/>
  <c r="BX884" i="2"/>
  <c r="BW884" i="2"/>
  <c r="BV884" i="2"/>
  <c r="BU884" i="2"/>
  <c r="BT884" i="2"/>
  <c r="BS884" i="2"/>
  <c r="BR884" i="2"/>
  <c r="BQ884" i="2"/>
  <c r="BP884" i="2"/>
  <c r="BO884" i="2"/>
  <c r="BN884" i="2"/>
  <c r="BM884" i="2"/>
  <c r="BL884" i="2"/>
  <c r="BK884" i="2"/>
  <c r="BJ884" i="2"/>
  <c r="BI884" i="2"/>
  <c r="BH884" i="2"/>
  <c r="BG884" i="2"/>
  <c r="BF884" i="2"/>
  <c r="BE884" i="2"/>
  <c r="BD884" i="2"/>
  <c r="BC884" i="2"/>
  <c r="BB884" i="2"/>
  <c r="BA884" i="2"/>
  <c r="AZ884" i="2"/>
  <c r="AY884" i="2"/>
  <c r="AX884" i="2"/>
  <c r="AW884" i="2"/>
  <c r="AV884" i="2"/>
  <c r="AU884" i="2"/>
  <c r="AS884" i="2"/>
  <c r="AR884" i="2"/>
  <c r="AQ884" i="2"/>
  <c r="AP884" i="2"/>
  <c r="AO884" i="2"/>
  <c r="AJ884" i="2"/>
  <c r="AI884" i="2"/>
  <c r="AH884" i="2"/>
  <c r="AG884" i="2"/>
  <c r="AF884" i="2"/>
  <c r="AE884" i="2"/>
  <c r="AD884" i="2"/>
  <c r="AC884" i="2"/>
  <c r="AB884" i="2"/>
  <c r="AA884" i="2"/>
  <c r="Z884" i="2"/>
  <c r="Y884" i="2"/>
  <c r="X884" i="2"/>
  <c r="W884" i="2"/>
  <c r="V884" i="2"/>
  <c r="U884" i="2"/>
  <c r="T884" i="2"/>
  <c r="S884" i="2"/>
  <c r="R884" i="2"/>
  <c r="Q884" i="2"/>
  <c r="P884" i="2"/>
  <c r="O884" i="2"/>
  <c r="DJ883" i="2"/>
  <c r="DI883" i="2"/>
  <c r="DH883" i="2"/>
  <c r="DG883" i="2"/>
  <c r="DF883" i="2"/>
  <c r="DE883" i="2"/>
  <c r="DD883" i="2"/>
  <c r="DC883" i="2"/>
  <c r="DB883" i="2"/>
  <c r="DA883" i="2"/>
  <c r="CZ883" i="2"/>
  <c r="CY883" i="2"/>
  <c r="CX883" i="2"/>
  <c r="CW883" i="2"/>
  <c r="CV883" i="2"/>
  <c r="CU883" i="2"/>
  <c r="CT883" i="2"/>
  <c r="CR883" i="2"/>
  <c r="CQ883" i="2"/>
  <c r="CP883" i="2"/>
  <c r="CO883" i="2"/>
  <c r="CN883" i="2"/>
  <c r="CM883" i="2"/>
  <c r="CL883" i="2"/>
  <c r="CK883" i="2"/>
  <c r="CJ883" i="2"/>
  <c r="CI883" i="2"/>
  <c r="CH883" i="2"/>
  <c r="CG883" i="2"/>
  <c r="CF883" i="2"/>
  <c r="CE883" i="2"/>
  <c r="CD883" i="2"/>
  <c r="CC883" i="2"/>
  <c r="CB883" i="2"/>
  <c r="CA883" i="2"/>
  <c r="BZ883" i="2"/>
  <c r="BY883" i="2"/>
  <c r="BX883" i="2"/>
  <c r="BW883" i="2"/>
  <c r="BV883" i="2"/>
  <c r="BU883" i="2"/>
  <c r="BT883" i="2"/>
  <c r="BS883" i="2"/>
  <c r="BR883" i="2"/>
  <c r="BQ883" i="2"/>
  <c r="BP883" i="2"/>
  <c r="BO883" i="2"/>
  <c r="BN883" i="2"/>
  <c r="BM883" i="2"/>
  <c r="BL883" i="2"/>
  <c r="BK883" i="2"/>
  <c r="BJ883" i="2"/>
  <c r="BI883" i="2"/>
  <c r="BH883" i="2"/>
  <c r="BG883" i="2"/>
  <c r="BF883" i="2"/>
  <c r="BE883" i="2"/>
  <c r="BD883" i="2"/>
  <c r="BC883" i="2"/>
  <c r="BB883" i="2"/>
  <c r="BA883" i="2"/>
  <c r="AZ883" i="2"/>
  <c r="AY883" i="2"/>
  <c r="AX883" i="2"/>
  <c r="AW883" i="2"/>
  <c r="AV883" i="2"/>
  <c r="AU883" i="2"/>
  <c r="AS883" i="2"/>
  <c r="AR883" i="2"/>
  <c r="AQ883" i="2"/>
  <c r="AP883" i="2"/>
  <c r="AO883" i="2"/>
  <c r="AJ883" i="2"/>
  <c r="AI883" i="2"/>
  <c r="AH883" i="2"/>
  <c r="AG883" i="2"/>
  <c r="AF883" i="2"/>
  <c r="AE883" i="2"/>
  <c r="AD883" i="2"/>
  <c r="AC883" i="2"/>
  <c r="AB883" i="2"/>
  <c r="AA883" i="2"/>
  <c r="Z883" i="2"/>
  <c r="Y883" i="2"/>
  <c r="X883" i="2"/>
  <c r="W883" i="2"/>
  <c r="V883" i="2"/>
  <c r="U883" i="2"/>
  <c r="T883" i="2"/>
  <c r="S883" i="2"/>
  <c r="R883" i="2"/>
  <c r="Q883" i="2"/>
  <c r="P883" i="2"/>
  <c r="O883" i="2"/>
  <c r="DJ882" i="2"/>
  <c r="DI882" i="2"/>
  <c r="DH882" i="2"/>
  <c r="DG882" i="2"/>
  <c r="DF882" i="2"/>
  <c r="DE882" i="2"/>
  <c r="DD882" i="2"/>
  <c r="DC882" i="2"/>
  <c r="DB882" i="2"/>
  <c r="DA882" i="2"/>
  <c r="CZ882" i="2"/>
  <c r="CY882" i="2"/>
  <c r="CX882" i="2"/>
  <c r="CW882" i="2"/>
  <c r="CV882" i="2"/>
  <c r="CU882" i="2"/>
  <c r="CT882" i="2"/>
  <c r="CR882" i="2"/>
  <c r="CQ882" i="2"/>
  <c r="CP882" i="2"/>
  <c r="CO882" i="2"/>
  <c r="CN882" i="2"/>
  <c r="CM882" i="2"/>
  <c r="CL882" i="2"/>
  <c r="CK882" i="2"/>
  <c r="CJ882" i="2"/>
  <c r="CI882" i="2"/>
  <c r="CH882" i="2"/>
  <c r="CG882" i="2"/>
  <c r="CF882" i="2"/>
  <c r="CE882" i="2"/>
  <c r="CD882" i="2"/>
  <c r="CC882" i="2"/>
  <c r="CB882" i="2"/>
  <c r="CA882" i="2"/>
  <c r="BZ882" i="2"/>
  <c r="BY882" i="2"/>
  <c r="BX882" i="2"/>
  <c r="BW882" i="2"/>
  <c r="BV882" i="2"/>
  <c r="BU882" i="2"/>
  <c r="BT882" i="2"/>
  <c r="BS882" i="2"/>
  <c r="BR882" i="2"/>
  <c r="BQ882" i="2"/>
  <c r="BP882" i="2"/>
  <c r="BO882" i="2"/>
  <c r="BN882" i="2"/>
  <c r="BM882" i="2"/>
  <c r="BL882" i="2"/>
  <c r="BK882" i="2"/>
  <c r="BJ882" i="2"/>
  <c r="BI882" i="2"/>
  <c r="BH882" i="2"/>
  <c r="BG882" i="2"/>
  <c r="BF882" i="2"/>
  <c r="BE882" i="2"/>
  <c r="BD882" i="2"/>
  <c r="BC882" i="2"/>
  <c r="BB882" i="2"/>
  <c r="BA882" i="2"/>
  <c r="AZ882" i="2"/>
  <c r="AY882" i="2"/>
  <c r="AX882" i="2"/>
  <c r="AW882" i="2"/>
  <c r="AV882" i="2"/>
  <c r="AU882" i="2"/>
  <c r="AS882" i="2"/>
  <c r="AR882" i="2"/>
  <c r="AQ882" i="2"/>
  <c r="AP882" i="2"/>
  <c r="AO882" i="2"/>
  <c r="AJ882" i="2"/>
  <c r="AI882" i="2"/>
  <c r="AH882" i="2"/>
  <c r="AG882" i="2"/>
  <c r="AF882" i="2"/>
  <c r="AE882" i="2"/>
  <c r="AD882" i="2"/>
  <c r="AC882" i="2"/>
  <c r="AB882" i="2"/>
  <c r="AA882" i="2"/>
  <c r="Z882" i="2"/>
  <c r="Y882" i="2"/>
  <c r="X882" i="2"/>
  <c r="W882" i="2"/>
  <c r="V882" i="2"/>
  <c r="U882" i="2"/>
  <c r="T882" i="2"/>
  <c r="S882" i="2"/>
  <c r="R882" i="2"/>
  <c r="Q882" i="2"/>
  <c r="P882" i="2"/>
  <c r="O882" i="2"/>
  <c r="DJ881" i="2"/>
  <c r="DI881" i="2"/>
  <c r="DH881" i="2"/>
  <c r="DG881" i="2"/>
  <c r="DF881" i="2"/>
  <c r="DE881" i="2"/>
  <c r="DD881" i="2"/>
  <c r="DC881" i="2"/>
  <c r="DB881" i="2"/>
  <c r="DA881" i="2"/>
  <c r="CZ881" i="2"/>
  <c r="CY881" i="2"/>
  <c r="CX881" i="2"/>
  <c r="CW881" i="2"/>
  <c r="CV881" i="2"/>
  <c r="CU881" i="2"/>
  <c r="CT881" i="2"/>
  <c r="CR881" i="2"/>
  <c r="CQ881" i="2"/>
  <c r="CP881" i="2"/>
  <c r="CO881" i="2"/>
  <c r="CN881" i="2"/>
  <c r="CM881" i="2"/>
  <c r="CL881" i="2"/>
  <c r="CK881" i="2"/>
  <c r="CJ881" i="2"/>
  <c r="CI881" i="2"/>
  <c r="CH881" i="2"/>
  <c r="CG881" i="2"/>
  <c r="CF881" i="2"/>
  <c r="CE881" i="2"/>
  <c r="CD881" i="2"/>
  <c r="CC881" i="2"/>
  <c r="CB881" i="2"/>
  <c r="CA881" i="2"/>
  <c r="BZ881" i="2"/>
  <c r="BY881" i="2"/>
  <c r="BX881" i="2"/>
  <c r="BW881" i="2"/>
  <c r="BV881" i="2"/>
  <c r="BU881" i="2"/>
  <c r="BT881" i="2"/>
  <c r="BS881" i="2"/>
  <c r="BR881" i="2"/>
  <c r="BQ881" i="2"/>
  <c r="BP881" i="2"/>
  <c r="BO881" i="2"/>
  <c r="BN881" i="2"/>
  <c r="BM881" i="2"/>
  <c r="BL881" i="2"/>
  <c r="BK881" i="2"/>
  <c r="BJ881" i="2"/>
  <c r="BI881" i="2"/>
  <c r="BH881" i="2"/>
  <c r="BG881" i="2"/>
  <c r="BF881" i="2"/>
  <c r="BE881" i="2"/>
  <c r="BD881" i="2"/>
  <c r="BC881" i="2"/>
  <c r="BB881" i="2"/>
  <c r="BA881" i="2"/>
  <c r="AZ881" i="2"/>
  <c r="AY881" i="2"/>
  <c r="AX881" i="2"/>
  <c r="AW881" i="2"/>
  <c r="AV881" i="2"/>
  <c r="AU881" i="2"/>
  <c r="AS881" i="2"/>
  <c r="AR881" i="2"/>
  <c r="AQ881" i="2"/>
  <c r="AP881" i="2"/>
  <c r="AO881" i="2"/>
  <c r="AJ881" i="2"/>
  <c r="AI881" i="2"/>
  <c r="AH881" i="2"/>
  <c r="AG881" i="2"/>
  <c r="AF881" i="2"/>
  <c r="AE881" i="2"/>
  <c r="AD881" i="2"/>
  <c r="AC881" i="2"/>
  <c r="AB881" i="2"/>
  <c r="AA881" i="2"/>
  <c r="Z881" i="2"/>
  <c r="Y881" i="2"/>
  <c r="X881" i="2"/>
  <c r="W881" i="2"/>
  <c r="V881" i="2"/>
  <c r="U881" i="2"/>
  <c r="T881" i="2"/>
  <c r="S881" i="2"/>
  <c r="R881" i="2"/>
  <c r="Q881" i="2"/>
  <c r="P881" i="2"/>
  <c r="O881" i="2"/>
  <c r="DJ880" i="2"/>
  <c r="DI880" i="2"/>
  <c r="DH880" i="2"/>
  <c r="DG880" i="2"/>
  <c r="DF880" i="2"/>
  <c r="DE880" i="2"/>
  <c r="DD880" i="2"/>
  <c r="DC880" i="2"/>
  <c r="DB880" i="2"/>
  <c r="DA880" i="2"/>
  <c r="CZ880" i="2"/>
  <c r="CY880" i="2"/>
  <c r="CX880" i="2"/>
  <c r="CW880" i="2"/>
  <c r="CV880" i="2"/>
  <c r="CU880" i="2"/>
  <c r="CT880" i="2"/>
  <c r="CR880" i="2"/>
  <c r="CQ880" i="2"/>
  <c r="CP880" i="2"/>
  <c r="CO880" i="2"/>
  <c r="CN880" i="2"/>
  <c r="CM880" i="2"/>
  <c r="CL880" i="2"/>
  <c r="CK880" i="2"/>
  <c r="CJ880" i="2"/>
  <c r="CI880" i="2"/>
  <c r="CH880" i="2"/>
  <c r="CG880" i="2"/>
  <c r="CF880" i="2"/>
  <c r="CE880" i="2"/>
  <c r="CD880" i="2"/>
  <c r="CC880" i="2"/>
  <c r="CB880" i="2"/>
  <c r="CA880" i="2"/>
  <c r="BZ880" i="2"/>
  <c r="BY880" i="2"/>
  <c r="BX880" i="2"/>
  <c r="BW880" i="2"/>
  <c r="BV880" i="2"/>
  <c r="BU880" i="2"/>
  <c r="BT880" i="2"/>
  <c r="BS880" i="2"/>
  <c r="BR880" i="2"/>
  <c r="BQ880" i="2"/>
  <c r="BP880" i="2"/>
  <c r="BO880" i="2"/>
  <c r="BN880" i="2"/>
  <c r="BM880" i="2"/>
  <c r="BL880" i="2"/>
  <c r="BK880" i="2"/>
  <c r="BJ880" i="2"/>
  <c r="BI880" i="2"/>
  <c r="BH880" i="2"/>
  <c r="BG880" i="2"/>
  <c r="BF880" i="2"/>
  <c r="BE880" i="2"/>
  <c r="BD880" i="2"/>
  <c r="BC880" i="2"/>
  <c r="BB880" i="2"/>
  <c r="BA880" i="2"/>
  <c r="AZ880" i="2"/>
  <c r="AY880" i="2"/>
  <c r="AX880" i="2"/>
  <c r="AW880" i="2"/>
  <c r="AV880" i="2"/>
  <c r="AU880" i="2"/>
  <c r="AS880" i="2"/>
  <c r="AR880" i="2"/>
  <c r="AQ880" i="2"/>
  <c r="AP880" i="2"/>
  <c r="AO880" i="2"/>
  <c r="AJ880" i="2"/>
  <c r="AI880" i="2"/>
  <c r="AH880" i="2"/>
  <c r="AG880" i="2"/>
  <c r="AF880" i="2"/>
  <c r="AE880" i="2"/>
  <c r="AD880" i="2"/>
  <c r="AC880" i="2"/>
  <c r="AB880" i="2"/>
  <c r="AA880" i="2"/>
  <c r="Z880" i="2"/>
  <c r="Y880" i="2"/>
  <c r="X880" i="2"/>
  <c r="W880" i="2"/>
  <c r="V880" i="2"/>
  <c r="U880" i="2"/>
  <c r="T880" i="2"/>
  <c r="S880" i="2"/>
  <c r="R880" i="2"/>
  <c r="Q880" i="2"/>
  <c r="P880" i="2"/>
  <c r="O880" i="2"/>
  <c r="DJ879" i="2"/>
  <c r="DI879" i="2"/>
  <c r="DH879" i="2"/>
  <c r="DG879" i="2"/>
  <c r="DF879" i="2"/>
  <c r="DE879" i="2"/>
  <c r="DD879" i="2"/>
  <c r="DC879" i="2"/>
  <c r="DB879" i="2"/>
  <c r="DA879" i="2"/>
  <c r="CZ879" i="2"/>
  <c r="CY879" i="2"/>
  <c r="CX879" i="2"/>
  <c r="CW879" i="2"/>
  <c r="CV879" i="2"/>
  <c r="CU879" i="2"/>
  <c r="CT879" i="2"/>
  <c r="CR879" i="2"/>
  <c r="CQ879" i="2"/>
  <c r="CP879" i="2"/>
  <c r="CO879" i="2"/>
  <c r="CN879" i="2"/>
  <c r="CM879" i="2"/>
  <c r="CL879" i="2"/>
  <c r="CK879" i="2"/>
  <c r="CJ879" i="2"/>
  <c r="CI879" i="2"/>
  <c r="CH879" i="2"/>
  <c r="CG879" i="2"/>
  <c r="CF879" i="2"/>
  <c r="CE879" i="2"/>
  <c r="CD879" i="2"/>
  <c r="CC879" i="2"/>
  <c r="CB879" i="2"/>
  <c r="CA879" i="2"/>
  <c r="BZ879" i="2"/>
  <c r="BY879" i="2"/>
  <c r="BX879" i="2"/>
  <c r="BW879" i="2"/>
  <c r="BV879" i="2"/>
  <c r="BU879" i="2"/>
  <c r="BT879" i="2"/>
  <c r="BS879" i="2"/>
  <c r="BR879" i="2"/>
  <c r="BQ879" i="2"/>
  <c r="BP879" i="2"/>
  <c r="BO879" i="2"/>
  <c r="BN879" i="2"/>
  <c r="BM879" i="2"/>
  <c r="BL879" i="2"/>
  <c r="BK879" i="2"/>
  <c r="BJ879" i="2"/>
  <c r="BI879" i="2"/>
  <c r="BH879" i="2"/>
  <c r="BG879" i="2"/>
  <c r="BF879" i="2"/>
  <c r="BE879" i="2"/>
  <c r="BD879" i="2"/>
  <c r="BC879" i="2"/>
  <c r="BB879" i="2"/>
  <c r="BA879" i="2"/>
  <c r="AZ879" i="2"/>
  <c r="AY879" i="2"/>
  <c r="AX879" i="2"/>
  <c r="AW879" i="2"/>
  <c r="AV879" i="2"/>
  <c r="AU879" i="2"/>
  <c r="AS879" i="2"/>
  <c r="AR879" i="2"/>
  <c r="AQ879" i="2"/>
  <c r="AP879" i="2"/>
  <c r="AO879" i="2"/>
  <c r="AJ879" i="2"/>
  <c r="AI879" i="2"/>
  <c r="AH879" i="2"/>
  <c r="AG879" i="2"/>
  <c r="AF879" i="2"/>
  <c r="AE879" i="2"/>
  <c r="AD879" i="2"/>
  <c r="AC879" i="2"/>
  <c r="AB879" i="2"/>
  <c r="AA879" i="2"/>
  <c r="Z879" i="2"/>
  <c r="Y879" i="2"/>
  <c r="X879" i="2"/>
  <c r="W879" i="2"/>
  <c r="V879" i="2"/>
  <c r="U879" i="2"/>
  <c r="T879" i="2"/>
  <c r="S879" i="2"/>
  <c r="R879" i="2"/>
  <c r="Q879" i="2"/>
  <c r="P879" i="2"/>
  <c r="O879" i="2"/>
  <c r="DJ878" i="2"/>
  <c r="DI878" i="2"/>
  <c r="DH878" i="2"/>
  <c r="DG878" i="2"/>
  <c r="DF878" i="2"/>
  <c r="DE878" i="2"/>
  <c r="DD878" i="2"/>
  <c r="DC878" i="2"/>
  <c r="DB878" i="2"/>
  <c r="DA878" i="2"/>
  <c r="CZ878" i="2"/>
  <c r="CY878" i="2"/>
  <c r="CX878" i="2"/>
  <c r="CW878" i="2"/>
  <c r="CV878" i="2"/>
  <c r="CU878" i="2"/>
  <c r="CT878" i="2"/>
  <c r="CR878" i="2"/>
  <c r="CQ878" i="2"/>
  <c r="CP878" i="2"/>
  <c r="CO878" i="2"/>
  <c r="CN878" i="2"/>
  <c r="CM878" i="2"/>
  <c r="CL878" i="2"/>
  <c r="CK878" i="2"/>
  <c r="CJ878" i="2"/>
  <c r="CI878" i="2"/>
  <c r="CH878" i="2"/>
  <c r="CG878" i="2"/>
  <c r="CF878" i="2"/>
  <c r="CE878" i="2"/>
  <c r="CD878" i="2"/>
  <c r="CC878" i="2"/>
  <c r="CB878" i="2"/>
  <c r="CA878" i="2"/>
  <c r="BZ878" i="2"/>
  <c r="BY878" i="2"/>
  <c r="BX878" i="2"/>
  <c r="BW878" i="2"/>
  <c r="BV878" i="2"/>
  <c r="BU878" i="2"/>
  <c r="BT878" i="2"/>
  <c r="BS878" i="2"/>
  <c r="BR878" i="2"/>
  <c r="BQ878" i="2"/>
  <c r="BP878" i="2"/>
  <c r="BO878" i="2"/>
  <c r="BN878" i="2"/>
  <c r="BM878" i="2"/>
  <c r="BL878" i="2"/>
  <c r="BK878" i="2"/>
  <c r="BJ878" i="2"/>
  <c r="BI878" i="2"/>
  <c r="BH878" i="2"/>
  <c r="BG878" i="2"/>
  <c r="BF878" i="2"/>
  <c r="BE878" i="2"/>
  <c r="BD878" i="2"/>
  <c r="BC878" i="2"/>
  <c r="BB878" i="2"/>
  <c r="BA878" i="2"/>
  <c r="AZ878" i="2"/>
  <c r="AY878" i="2"/>
  <c r="AX878" i="2"/>
  <c r="AW878" i="2"/>
  <c r="AV878" i="2"/>
  <c r="AU878" i="2"/>
  <c r="AS878" i="2"/>
  <c r="AR878" i="2"/>
  <c r="AQ878" i="2"/>
  <c r="AP878" i="2"/>
  <c r="AO878" i="2"/>
  <c r="AJ878" i="2"/>
  <c r="AI878" i="2"/>
  <c r="AH878" i="2"/>
  <c r="AG878" i="2"/>
  <c r="AF878" i="2"/>
  <c r="AE878" i="2"/>
  <c r="AD878" i="2"/>
  <c r="AC878" i="2"/>
  <c r="AB878" i="2"/>
  <c r="AA878" i="2"/>
  <c r="Z878" i="2"/>
  <c r="Y878" i="2"/>
  <c r="X878" i="2"/>
  <c r="W878" i="2"/>
  <c r="V878" i="2"/>
  <c r="U878" i="2"/>
  <c r="T878" i="2"/>
  <c r="S878" i="2"/>
  <c r="R878" i="2"/>
  <c r="Q878" i="2"/>
  <c r="P878" i="2"/>
  <c r="O878" i="2"/>
  <c r="DJ877" i="2"/>
  <c r="DI877" i="2"/>
  <c r="DH877" i="2"/>
  <c r="DG877" i="2"/>
  <c r="DF877" i="2"/>
  <c r="DE877" i="2"/>
  <c r="DD877" i="2"/>
  <c r="DC877" i="2"/>
  <c r="DB877" i="2"/>
  <c r="DA877" i="2"/>
  <c r="CZ877" i="2"/>
  <c r="CY877" i="2"/>
  <c r="CX877" i="2"/>
  <c r="CW877" i="2"/>
  <c r="CV877" i="2"/>
  <c r="CU877" i="2"/>
  <c r="CT877" i="2"/>
  <c r="CR877" i="2"/>
  <c r="CQ877" i="2"/>
  <c r="CP877" i="2"/>
  <c r="CO877" i="2"/>
  <c r="CN877" i="2"/>
  <c r="CM877" i="2"/>
  <c r="CL877" i="2"/>
  <c r="CK877" i="2"/>
  <c r="CJ877" i="2"/>
  <c r="CI877" i="2"/>
  <c r="CH877" i="2"/>
  <c r="CG877" i="2"/>
  <c r="CF877" i="2"/>
  <c r="CE877" i="2"/>
  <c r="CD877" i="2"/>
  <c r="CC877" i="2"/>
  <c r="CB877" i="2"/>
  <c r="CA877" i="2"/>
  <c r="BZ877" i="2"/>
  <c r="BY877" i="2"/>
  <c r="BX877" i="2"/>
  <c r="BW877" i="2"/>
  <c r="BV877" i="2"/>
  <c r="BU877" i="2"/>
  <c r="BT877" i="2"/>
  <c r="BS877" i="2"/>
  <c r="BR877" i="2"/>
  <c r="BQ877" i="2"/>
  <c r="BP877" i="2"/>
  <c r="BO877" i="2"/>
  <c r="BN877" i="2"/>
  <c r="BM877" i="2"/>
  <c r="BL877" i="2"/>
  <c r="BK877" i="2"/>
  <c r="BJ877" i="2"/>
  <c r="BI877" i="2"/>
  <c r="BH877" i="2"/>
  <c r="BG877" i="2"/>
  <c r="BF877" i="2"/>
  <c r="BE877" i="2"/>
  <c r="BD877" i="2"/>
  <c r="BC877" i="2"/>
  <c r="BB877" i="2"/>
  <c r="BA877" i="2"/>
  <c r="AZ877" i="2"/>
  <c r="AY877" i="2"/>
  <c r="AX877" i="2"/>
  <c r="AW877" i="2"/>
  <c r="AV877" i="2"/>
  <c r="AU877" i="2"/>
  <c r="AS877" i="2"/>
  <c r="AR877" i="2"/>
  <c r="AQ877" i="2"/>
  <c r="AP877" i="2"/>
  <c r="AO877" i="2"/>
  <c r="AJ877" i="2"/>
  <c r="AI877" i="2"/>
  <c r="AH877" i="2"/>
  <c r="AG877" i="2"/>
  <c r="AF877" i="2"/>
  <c r="AE877" i="2"/>
  <c r="AD877" i="2"/>
  <c r="AC877" i="2"/>
  <c r="AB877" i="2"/>
  <c r="AA877" i="2"/>
  <c r="Z877" i="2"/>
  <c r="Y877" i="2"/>
  <c r="X877" i="2"/>
  <c r="W877" i="2"/>
  <c r="V877" i="2"/>
  <c r="U877" i="2"/>
  <c r="T877" i="2"/>
  <c r="S877" i="2"/>
  <c r="R877" i="2"/>
  <c r="Q877" i="2"/>
  <c r="P877" i="2"/>
  <c r="O877" i="2"/>
  <c r="DJ876" i="2"/>
  <c r="DI876" i="2"/>
  <c r="DH876" i="2"/>
  <c r="DG876" i="2"/>
  <c r="DF876" i="2"/>
  <c r="DE876" i="2"/>
  <c r="DD876" i="2"/>
  <c r="DC876" i="2"/>
  <c r="DB876" i="2"/>
  <c r="DA876" i="2"/>
  <c r="CZ876" i="2"/>
  <c r="CY876" i="2"/>
  <c r="CX876" i="2"/>
  <c r="CW876" i="2"/>
  <c r="CV876" i="2"/>
  <c r="CU876" i="2"/>
  <c r="CT876" i="2"/>
  <c r="CR876" i="2"/>
  <c r="CQ876" i="2"/>
  <c r="CP876" i="2"/>
  <c r="CO876" i="2"/>
  <c r="CN876" i="2"/>
  <c r="CM876" i="2"/>
  <c r="CL876" i="2"/>
  <c r="CK876" i="2"/>
  <c r="CJ876" i="2"/>
  <c r="CI876" i="2"/>
  <c r="CH876" i="2"/>
  <c r="CG876" i="2"/>
  <c r="CF876" i="2"/>
  <c r="CE876" i="2"/>
  <c r="CD876" i="2"/>
  <c r="CC876" i="2"/>
  <c r="CB876" i="2"/>
  <c r="CA876" i="2"/>
  <c r="BZ876" i="2"/>
  <c r="BY876" i="2"/>
  <c r="BX876" i="2"/>
  <c r="BW876" i="2"/>
  <c r="BV876" i="2"/>
  <c r="BU876" i="2"/>
  <c r="BT876" i="2"/>
  <c r="BS876" i="2"/>
  <c r="BR876" i="2"/>
  <c r="BQ876" i="2"/>
  <c r="BP876" i="2"/>
  <c r="BO876" i="2"/>
  <c r="BN876" i="2"/>
  <c r="BM876" i="2"/>
  <c r="BL876" i="2"/>
  <c r="BK876" i="2"/>
  <c r="BJ876" i="2"/>
  <c r="BI876" i="2"/>
  <c r="BH876" i="2"/>
  <c r="BG876" i="2"/>
  <c r="BF876" i="2"/>
  <c r="BE876" i="2"/>
  <c r="BD876" i="2"/>
  <c r="BC876" i="2"/>
  <c r="BB876" i="2"/>
  <c r="BA876" i="2"/>
  <c r="AZ876" i="2"/>
  <c r="AY876" i="2"/>
  <c r="AX876" i="2"/>
  <c r="AW876" i="2"/>
  <c r="AV876" i="2"/>
  <c r="AU876" i="2"/>
  <c r="AS876" i="2"/>
  <c r="AR876" i="2"/>
  <c r="AQ876" i="2"/>
  <c r="AP876" i="2"/>
  <c r="AO876" i="2"/>
  <c r="AJ876" i="2"/>
  <c r="AI876" i="2"/>
  <c r="AH876" i="2"/>
  <c r="AG876" i="2"/>
  <c r="AF876" i="2"/>
  <c r="AE876" i="2"/>
  <c r="AD876" i="2"/>
  <c r="AC876" i="2"/>
  <c r="AB876" i="2"/>
  <c r="AA876" i="2"/>
  <c r="Z876" i="2"/>
  <c r="Y876" i="2"/>
  <c r="X876" i="2"/>
  <c r="W876" i="2"/>
  <c r="V876" i="2"/>
  <c r="U876" i="2"/>
  <c r="T876" i="2"/>
  <c r="S876" i="2"/>
  <c r="R876" i="2"/>
  <c r="Q876" i="2"/>
  <c r="P876" i="2"/>
  <c r="O876" i="2"/>
  <c r="DJ875" i="2"/>
  <c r="DI875" i="2"/>
  <c r="DH875" i="2"/>
  <c r="DG875" i="2"/>
  <c r="DF875" i="2"/>
  <c r="DE875" i="2"/>
  <c r="DD875" i="2"/>
  <c r="DC875" i="2"/>
  <c r="DB875" i="2"/>
  <c r="DA875" i="2"/>
  <c r="CZ875" i="2"/>
  <c r="CY875" i="2"/>
  <c r="CX875" i="2"/>
  <c r="CW875" i="2"/>
  <c r="CV875" i="2"/>
  <c r="CU875" i="2"/>
  <c r="CT875" i="2"/>
  <c r="CR875" i="2"/>
  <c r="CQ875" i="2"/>
  <c r="CP875" i="2"/>
  <c r="CO875" i="2"/>
  <c r="CN875" i="2"/>
  <c r="CM875" i="2"/>
  <c r="CL875" i="2"/>
  <c r="CK875" i="2"/>
  <c r="CJ875" i="2"/>
  <c r="CI875" i="2"/>
  <c r="CH875" i="2"/>
  <c r="CG875" i="2"/>
  <c r="CF875" i="2"/>
  <c r="CE875" i="2"/>
  <c r="CD875" i="2"/>
  <c r="CC875" i="2"/>
  <c r="CB875" i="2"/>
  <c r="CA875" i="2"/>
  <c r="BZ875" i="2"/>
  <c r="BY875" i="2"/>
  <c r="BX875" i="2"/>
  <c r="BW875" i="2"/>
  <c r="BV875" i="2"/>
  <c r="BU875" i="2"/>
  <c r="BT875" i="2"/>
  <c r="BS875" i="2"/>
  <c r="BR875" i="2"/>
  <c r="BQ875" i="2"/>
  <c r="BP875" i="2"/>
  <c r="BO875" i="2"/>
  <c r="BN875" i="2"/>
  <c r="BM875" i="2"/>
  <c r="BL875" i="2"/>
  <c r="BK875" i="2"/>
  <c r="BJ875" i="2"/>
  <c r="BI875" i="2"/>
  <c r="BH875" i="2"/>
  <c r="BG875" i="2"/>
  <c r="BF875" i="2"/>
  <c r="BE875" i="2"/>
  <c r="BD875" i="2"/>
  <c r="BC875" i="2"/>
  <c r="BB875" i="2"/>
  <c r="BA875" i="2"/>
  <c r="AZ875" i="2"/>
  <c r="AY875" i="2"/>
  <c r="AX875" i="2"/>
  <c r="AW875" i="2"/>
  <c r="AV875" i="2"/>
  <c r="AU875" i="2"/>
  <c r="AS875" i="2"/>
  <c r="AR875" i="2"/>
  <c r="AQ875" i="2"/>
  <c r="AP875" i="2"/>
  <c r="AO875" i="2"/>
  <c r="AJ875" i="2"/>
  <c r="AI875" i="2"/>
  <c r="AH875" i="2"/>
  <c r="AG875" i="2"/>
  <c r="AF875" i="2"/>
  <c r="AE875" i="2"/>
  <c r="AD875" i="2"/>
  <c r="AC875" i="2"/>
  <c r="AB875" i="2"/>
  <c r="AA875" i="2"/>
  <c r="Z875" i="2"/>
  <c r="Y875" i="2"/>
  <c r="X875" i="2"/>
  <c r="W875" i="2"/>
  <c r="V875" i="2"/>
  <c r="U875" i="2"/>
  <c r="T875" i="2"/>
  <c r="S875" i="2"/>
  <c r="R875" i="2"/>
  <c r="Q875" i="2"/>
  <c r="P875" i="2"/>
  <c r="O875" i="2"/>
  <c r="DJ874" i="2"/>
  <c r="DI874" i="2"/>
  <c r="DH874" i="2"/>
  <c r="DG874" i="2"/>
  <c r="DF874" i="2"/>
  <c r="DE874" i="2"/>
  <c r="DD874" i="2"/>
  <c r="DC874" i="2"/>
  <c r="DB874" i="2"/>
  <c r="DA874" i="2"/>
  <c r="CZ874" i="2"/>
  <c r="CY874" i="2"/>
  <c r="CX874" i="2"/>
  <c r="CW874" i="2"/>
  <c r="CV874" i="2"/>
  <c r="CU874" i="2"/>
  <c r="CT874" i="2"/>
  <c r="CR874" i="2"/>
  <c r="CQ874" i="2"/>
  <c r="CP874" i="2"/>
  <c r="CO874" i="2"/>
  <c r="CN874" i="2"/>
  <c r="CM874" i="2"/>
  <c r="CL874" i="2"/>
  <c r="CK874" i="2"/>
  <c r="CJ874" i="2"/>
  <c r="CI874" i="2"/>
  <c r="CH874" i="2"/>
  <c r="CG874" i="2"/>
  <c r="CF874" i="2"/>
  <c r="CE874" i="2"/>
  <c r="CD874" i="2"/>
  <c r="CC874" i="2"/>
  <c r="CB874" i="2"/>
  <c r="CA874" i="2"/>
  <c r="BZ874" i="2"/>
  <c r="BY874" i="2"/>
  <c r="BX874" i="2"/>
  <c r="BW874" i="2"/>
  <c r="BV874" i="2"/>
  <c r="BU874" i="2"/>
  <c r="BT874" i="2"/>
  <c r="BS874" i="2"/>
  <c r="BR874" i="2"/>
  <c r="BQ874" i="2"/>
  <c r="BP874" i="2"/>
  <c r="BO874" i="2"/>
  <c r="BN874" i="2"/>
  <c r="BM874" i="2"/>
  <c r="BL874" i="2"/>
  <c r="BK874" i="2"/>
  <c r="BJ874" i="2"/>
  <c r="BI874" i="2"/>
  <c r="BH874" i="2"/>
  <c r="BG874" i="2"/>
  <c r="BF874" i="2"/>
  <c r="BE874" i="2"/>
  <c r="BD874" i="2"/>
  <c r="BC874" i="2"/>
  <c r="BB874" i="2"/>
  <c r="BA874" i="2"/>
  <c r="AZ874" i="2"/>
  <c r="AY874" i="2"/>
  <c r="AX874" i="2"/>
  <c r="AW874" i="2"/>
  <c r="AV874" i="2"/>
  <c r="AU874" i="2"/>
  <c r="AS874" i="2"/>
  <c r="AR874" i="2"/>
  <c r="AQ874" i="2"/>
  <c r="AP874" i="2"/>
  <c r="AO874" i="2"/>
  <c r="AJ874" i="2"/>
  <c r="AI874" i="2"/>
  <c r="AH874" i="2"/>
  <c r="AG874" i="2"/>
  <c r="AF874" i="2"/>
  <c r="AE874" i="2"/>
  <c r="AD874" i="2"/>
  <c r="AC874" i="2"/>
  <c r="AB874" i="2"/>
  <c r="AA874" i="2"/>
  <c r="Z874" i="2"/>
  <c r="Y874" i="2"/>
  <c r="X874" i="2"/>
  <c r="W874" i="2"/>
  <c r="V874" i="2"/>
  <c r="U874" i="2"/>
  <c r="T874" i="2"/>
  <c r="S874" i="2"/>
  <c r="R874" i="2"/>
  <c r="Q874" i="2"/>
  <c r="P874" i="2"/>
  <c r="O874" i="2"/>
  <c r="L874" i="2"/>
  <c r="DJ873" i="2"/>
  <c r="DI873" i="2"/>
  <c r="DH873" i="2"/>
  <c r="DG873" i="2"/>
  <c r="DF873" i="2"/>
  <c r="DE873" i="2"/>
  <c r="DD873" i="2"/>
  <c r="DC873" i="2"/>
  <c r="DB873" i="2"/>
  <c r="DA873" i="2"/>
  <c r="CZ873" i="2"/>
  <c r="CY873" i="2"/>
  <c r="CX873" i="2"/>
  <c r="CW873" i="2"/>
  <c r="CV873" i="2"/>
  <c r="CU873" i="2"/>
  <c r="CT873" i="2"/>
  <c r="CR873" i="2"/>
  <c r="CQ873" i="2"/>
  <c r="CP873" i="2"/>
  <c r="CO873" i="2"/>
  <c r="CN873" i="2"/>
  <c r="CM873" i="2"/>
  <c r="CL873" i="2"/>
  <c r="CK873" i="2"/>
  <c r="CJ873" i="2"/>
  <c r="CI873" i="2"/>
  <c r="CH873" i="2"/>
  <c r="CG873" i="2"/>
  <c r="CF873" i="2"/>
  <c r="CE873" i="2"/>
  <c r="CD873" i="2"/>
  <c r="CC873" i="2"/>
  <c r="CB873" i="2"/>
  <c r="CA873" i="2"/>
  <c r="BZ873" i="2"/>
  <c r="BY873" i="2"/>
  <c r="BX873" i="2"/>
  <c r="BW873" i="2"/>
  <c r="BV873" i="2"/>
  <c r="BU873" i="2"/>
  <c r="BT873" i="2"/>
  <c r="BS873" i="2"/>
  <c r="BR873" i="2"/>
  <c r="BQ873" i="2"/>
  <c r="BP873" i="2"/>
  <c r="BO873" i="2"/>
  <c r="BN873" i="2"/>
  <c r="BM873" i="2"/>
  <c r="BL873" i="2"/>
  <c r="BK873" i="2"/>
  <c r="BJ873" i="2"/>
  <c r="BI873" i="2"/>
  <c r="BH873" i="2"/>
  <c r="BG873" i="2"/>
  <c r="BF873" i="2"/>
  <c r="BE873" i="2"/>
  <c r="BD873" i="2"/>
  <c r="BC873" i="2"/>
  <c r="BB873" i="2"/>
  <c r="BA873" i="2"/>
  <c r="AZ873" i="2"/>
  <c r="AY873" i="2"/>
  <c r="AX873" i="2"/>
  <c r="AW873" i="2"/>
  <c r="AV873" i="2"/>
  <c r="AU873" i="2"/>
  <c r="AS873" i="2"/>
  <c r="AR873" i="2"/>
  <c r="AQ873" i="2"/>
  <c r="AP873" i="2"/>
  <c r="AO873" i="2"/>
  <c r="AJ873" i="2"/>
  <c r="AI873" i="2"/>
  <c r="AH873" i="2"/>
  <c r="AG873" i="2"/>
  <c r="AF873" i="2"/>
  <c r="AE873" i="2"/>
  <c r="AD873" i="2"/>
  <c r="AC873" i="2"/>
  <c r="AB873" i="2"/>
  <c r="AA873" i="2"/>
  <c r="Z873" i="2"/>
  <c r="Y873" i="2"/>
  <c r="X873" i="2"/>
  <c r="W873" i="2"/>
  <c r="V873" i="2"/>
  <c r="U873" i="2"/>
  <c r="T873" i="2"/>
  <c r="S873" i="2"/>
  <c r="R873" i="2"/>
  <c r="Q873" i="2"/>
  <c r="P873" i="2"/>
  <c r="O873" i="2"/>
  <c r="DJ872" i="2"/>
  <c r="DI872" i="2"/>
  <c r="DH872" i="2"/>
  <c r="DG872" i="2"/>
  <c r="DF872" i="2"/>
  <c r="DE872" i="2"/>
  <c r="DD872" i="2"/>
  <c r="DC872" i="2"/>
  <c r="DB872" i="2"/>
  <c r="DA872" i="2"/>
  <c r="CZ872" i="2"/>
  <c r="CY872" i="2"/>
  <c r="CX872" i="2"/>
  <c r="CW872" i="2"/>
  <c r="CV872" i="2"/>
  <c r="CU872" i="2"/>
  <c r="CT872" i="2"/>
  <c r="CR872" i="2"/>
  <c r="CQ872" i="2"/>
  <c r="CP872" i="2"/>
  <c r="CO872" i="2"/>
  <c r="CN872" i="2"/>
  <c r="CM872" i="2"/>
  <c r="CL872" i="2"/>
  <c r="CK872" i="2"/>
  <c r="CJ872" i="2"/>
  <c r="CI872" i="2"/>
  <c r="CH872" i="2"/>
  <c r="CG872" i="2"/>
  <c r="CF872" i="2"/>
  <c r="CE872" i="2"/>
  <c r="CD872" i="2"/>
  <c r="CC872" i="2"/>
  <c r="CB872" i="2"/>
  <c r="CA872" i="2"/>
  <c r="BZ872" i="2"/>
  <c r="BY872" i="2"/>
  <c r="BX872" i="2"/>
  <c r="BW872" i="2"/>
  <c r="BV872" i="2"/>
  <c r="BU872" i="2"/>
  <c r="BT872" i="2"/>
  <c r="BS872" i="2"/>
  <c r="BR872" i="2"/>
  <c r="BQ872" i="2"/>
  <c r="BP872" i="2"/>
  <c r="BO872" i="2"/>
  <c r="BN872" i="2"/>
  <c r="BM872" i="2"/>
  <c r="BL872" i="2"/>
  <c r="BK872" i="2"/>
  <c r="BJ872" i="2"/>
  <c r="BI872" i="2"/>
  <c r="BH872" i="2"/>
  <c r="BG872" i="2"/>
  <c r="BF872" i="2"/>
  <c r="BE872" i="2"/>
  <c r="BD872" i="2"/>
  <c r="BC872" i="2"/>
  <c r="BB872" i="2"/>
  <c r="BA872" i="2"/>
  <c r="AZ872" i="2"/>
  <c r="AY872" i="2"/>
  <c r="AX872" i="2"/>
  <c r="AW872" i="2"/>
  <c r="AV872" i="2"/>
  <c r="AU872" i="2"/>
  <c r="AS872" i="2"/>
  <c r="AR872" i="2"/>
  <c r="AQ872" i="2"/>
  <c r="AP872" i="2"/>
  <c r="AO872" i="2"/>
  <c r="AJ872" i="2"/>
  <c r="AI872" i="2"/>
  <c r="AH872" i="2"/>
  <c r="AG872" i="2"/>
  <c r="AF872" i="2"/>
  <c r="AE872" i="2"/>
  <c r="AD872" i="2"/>
  <c r="AC872" i="2"/>
  <c r="AB872" i="2"/>
  <c r="AA872" i="2"/>
  <c r="Z872" i="2"/>
  <c r="Y872" i="2"/>
  <c r="X872" i="2"/>
  <c r="W872" i="2"/>
  <c r="V872" i="2"/>
  <c r="U872" i="2"/>
  <c r="T872" i="2"/>
  <c r="S872" i="2"/>
  <c r="R872" i="2"/>
  <c r="Q872" i="2"/>
  <c r="P872" i="2"/>
  <c r="O872" i="2"/>
  <c r="DJ871" i="2"/>
  <c r="DI871" i="2"/>
  <c r="DH871" i="2"/>
  <c r="DG871" i="2"/>
  <c r="DF871" i="2"/>
  <c r="DE871" i="2"/>
  <c r="DD871" i="2"/>
  <c r="DC871" i="2"/>
  <c r="DB871" i="2"/>
  <c r="DA871" i="2"/>
  <c r="CZ871" i="2"/>
  <c r="CY871" i="2"/>
  <c r="CX871" i="2"/>
  <c r="CW871" i="2"/>
  <c r="CV871" i="2"/>
  <c r="CU871" i="2"/>
  <c r="CT871" i="2"/>
  <c r="CR871" i="2"/>
  <c r="CQ871" i="2"/>
  <c r="CP871" i="2"/>
  <c r="CO871" i="2"/>
  <c r="CN871" i="2"/>
  <c r="CM871" i="2"/>
  <c r="CL871" i="2"/>
  <c r="CK871" i="2"/>
  <c r="CJ871" i="2"/>
  <c r="CI871" i="2"/>
  <c r="CH871" i="2"/>
  <c r="CG871" i="2"/>
  <c r="CF871" i="2"/>
  <c r="CE871" i="2"/>
  <c r="CD871" i="2"/>
  <c r="CC871" i="2"/>
  <c r="CB871" i="2"/>
  <c r="CA871" i="2"/>
  <c r="BZ871" i="2"/>
  <c r="BY871" i="2"/>
  <c r="BX871" i="2"/>
  <c r="BW871" i="2"/>
  <c r="BV871" i="2"/>
  <c r="BU871" i="2"/>
  <c r="BT871" i="2"/>
  <c r="BS871" i="2"/>
  <c r="BR871" i="2"/>
  <c r="BQ871" i="2"/>
  <c r="BP871" i="2"/>
  <c r="BO871" i="2"/>
  <c r="BN871" i="2"/>
  <c r="BM871" i="2"/>
  <c r="BL871" i="2"/>
  <c r="BK871" i="2"/>
  <c r="BJ871" i="2"/>
  <c r="BI871" i="2"/>
  <c r="BH871" i="2"/>
  <c r="BG871" i="2"/>
  <c r="BF871" i="2"/>
  <c r="BE871" i="2"/>
  <c r="BD871" i="2"/>
  <c r="BC871" i="2"/>
  <c r="BB871" i="2"/>
  <c r="BA871" i="2"/>
  <c r="AZ871" i="2"/>
  <c r="AY871" i="2"/>
  <c r="AX871" i="2"/>
  <c r="AW871" i="2"/>
  <c r="AV871" i="2"/>
  <c r="AU871" i="2"/>
  <c r="AS871" i="2"/>
  <c r="AR871" i="2"/>
  <c r="AQ871" i="2"/>
  <c r="AP871" i="2"/>
  <c r="AO871" i="2"/>
  <c r="AJ871" i="2"/>
  <c r="AI871" i="2"/>
  <c r="AH871" i="2"/>
  <c r="AG871" i="2"/>
  <c r="AF871" i="2"/>
  <c r="AE871" i="2"/>
  <c r="AD871" i="2"/>
  <c r="AC871" i="2"/>
  <c r="AB871" i="2"/>
  <c r="AA871" i="2"/>
  <c r="Z871" i="2"/>
  <c r="Y871" i="2"/>
  <c r="X871" i="2"/>
  <c r="W871" i="2"/>
  <c r="V871" i="2"/>
  <c r="U871" i="2"/>
  <c r="T871" i="2"/>
  <c r="S871" i="2"/>
  <c r="R871" i="2"/>
  <c r="Q871" i="2"/>
  <c r="P871" i="2"/>
  <c r="O871" i="2"/>
  <c r="DJ870" i="2"/>
  <c r="DI870" i="2"/>
  <c r="DH870" i="2"/>
  <c r="DG870" i="2"/>
  <c r="DF870" i="2"/>
  <c r="DE870" i="2"/>
  <c r="DD870" i="2"/>
  <c r="DC870" i="2"/>
  <c r="DB870" i="2"/>
  <c r="DA870" i="2"/>
  <c r="CZ870" i="2"/>
  <c r="CY870" i="2"/>
  <c r="CX870" i="2"/>
  <c r="CW870" i="2"/>
  <c r="CV870" i="2"/>
  <c r="CU870" i="2"/>
  <c r="CT870" i="2"/>
  <c r="CR870" i="2"/>
  <c r="CQ870" i="2"/>
  <c r="CP870" i="2"/>
  <c r="CO870" i="2"/>
  <c r="CN870" i="2"/>
  <c r="CM870" i="2"/>
  <c r="CL870" i="2"/>
  <c r="CK870" i="2"/>
  <c r="CJ870" i="2"/>
  <c r="CI870" i="2"/>
  <c r="CH870" i="2"/>
  <c r="CG870" i="2"/>
  <c r="CF870" i="2"/>
  <c r="CE870" i="2"/>
  <c r="CD870" i="2"/>
  <c r="CC870" i="2"/>
  <c r="CB870" i="2"/>
  <c r="CA870" i="2"/>
  <c r="BZ870" i="2"/>
  <c r="BY870" i="2"/>
  <c r="BX870" i="2"/>
  <c r="BW870" i="2"/>
  <c r="BV870" i="2"/>
  <c r="BU870" i="2"/>
  <c r="BT870" i="2"/>
  <c r="BS870" i="2"/>
  <c r="BR870" i="2"/>
  <c r="BQ870" i="2"/>
  <c r="BP870" i="2"/>
  <c r="BO870" i="2"/>
  <c r="BN870" i="2"/>
  <c r="BM870" i="2"/>
  <c r="BL870" i="2"/>
  <c r="BK870" i="2"/>
  <c r="BJ870" i="2"/>
  <c r="BI870" i="2"/>
  <c r="BH870" i="2"/>
  <c r="BG870" i="2"/>
  <c r="BF870" i="2"/>
  <c r="BE870" i="2"/>
  <c r="BD870" i="2"/>
  <c r="BC870" i="2"/>
  <c r="BB870" i="2"/>
  <c r="BA870" i="2"/>
  <c r="AZ870" i="2"/>
  <c r="AY870" i="2"/>
  <c r="AX870" i="2"/>
  <c r="AW870" i="2"/>
  <c r="AV870" i="2"/>
  <c r="AU870" i="2"/>
  <c r="AS870" i="2"/>
  <c r="AR870" i="2"/>
  <c r="AQ870" i="2"/>
  <c r="AP870" i="2"/>
  <c r="AO870" i="2"/>
  <c r="AJ870" i="2"/>
  <c r="AI870" i="2"/>
  <c r="AH870" i="2"/>
  <c r="AG870" i="2"/>
  <c r="AF870" i="2"/>
  <c r="AE870" i="2"/>
  <c r="AD870" i="2"/>
  <c r="AC870" i="2"/>
  <c r="AB870" i="2"/>
  <c r="AA870" i="2"/>
  <c r="Z870" i="2"/>
  <c r="Y870" i="2"/>
  <c r="X870" i="2"/>
  <c r="W870" i="2"/>
  <c r="V870" i="2"/>
  <c r="U870" i="2"/>
  <c r="T870" i="2"/>
  <c r="S870" i="2"/>
  <c r="R870" i="2"/>
  <c r="Q870" i="2"/>
  <c r="P870" i="2"/>
  <c r="O870" i="2"/>
  <c r="DJ869" i="2"/>
  <c r="DI869" i="2"/>
  <c r="DH869" i="2"/>
  <c r="DG869" i="2"/>
  <c r="DF869" i="2"/>
  <c r="DE869" i="2"/>
  <c r="DD869" i="2"/>
  <c r="DC869" i="2"/>
  <c r="DB869" i="2"/>
  <c r="DA869" i="2"/>
  <c r="CZ869" i="2"/>
  <c r="CY869" i="2"/>
  <c r="CX869" i="2"/>
  <c r="CW869" i="2"/>
  <c r="CV869" i="2"/>
  <c r="CU869" i="2"/>
  <c r="CT869" i="2"/>
  <c r="CR869" i="2"/>
  <c r="CQ869" i="2"/>
  <c r="CP869" i="2"/>
  <c r="CO869" i="2"/>
  <c r="CN869" i="2"/>
  <c r="CM869" i="2"/>
  <c r="CL869" i="2"/>
  <c r="CK869" i="2"/>
  <c r="CJ869" i="2"/>
  <c r="CI869" i="2"/>
  <c r="CH869" i="2"/>
  <c r="CG869" i="2"/>
  <c r="CF869" i="2"/>
  <c r="CE869" i="2"/>
  <c r="CD869" i="2"/>
  <c r="CC869" i="2"/>
  <c r="CB869" i="2"/>
  <c r="CA869" i="2"/>
  <c r="BZ869" i="2"/>
  <c r="BY869" i="2"/>
  <c r="BX869" i="2"/>
  <c r="BW869" i="2"/>
  <c r="BV869" i="2"/>
  <c r="BU869" i="2"/>
  <c r="BT869" i="2"/>
  <c r="BS869" i="2"/>
  <c r="BR869" i="2"/>
  <c r="BQ869" i="2"/>
  <c r="BP869" i="2"/>
  <c r="BO869" i="2"/>
  <c r="BN869" i="2"/>
  <c r="BM869" i="2"/>
  <c r="BL869" i="2"/>
  <c r="BK869" i="2"/>
  <c r="BJ869" i="2"/>
  <c r="BI869" i="2"/>
  <c r="BH869" i="2"/>
  <c r="BG869" i="2"/>
  <c r="BF869" i="2"/>
  <c r="BE869" i="2"/>
  <c r="BD869" i="2"/>
  <c r="BC869" i="2"/>
  <c r="BB869" i="2"/>
  <c r="BA869" i="2"/>
  <c r="AZ869" i="2"/>
  <c r="AY869" i="2"/>
  <c r="AX869" i="2"/>
  <c r="AW869" i="2"/>
  <c r="AV869" i="2"/>
  <c r="AU869" i="2"/>
  <c r="AS869" i="2"/>
  <c r="AR869" i="2"/>
  <c r="AQ869" i="2"/>
  <c r="AP869" i="2"/>
  <c r="AO869" i="2"/>
  <c r="AJ869" i="2"/>
  <c r="AI869" i="2"/>
  <c r="AH869" i="2"/>
  <c r="AG869" i="2"/>
  <c r="AF869" i="2"/>
  <c r="AE869" i="2"/>
  <c r="AD869" i="2"/>
  <c r="AC869" i="2"/>
  <c r="AB869" i="2"/>
  <c r="AA869" i="2"/>
  <c r="Z869" i="2"/>
  <c r="Y869" i="2"/>
  <c r="X869" i="2"/>
  <c r="W869" i="2"/>
  <c r="V869" i="2"/>
  <c r="U869" i="2"/>
  <c r="T869" i="2"/>
  <c r="S869" i="2"/>
  <c r="R869" i="2"/>
  <c r="Q869" i="2"/>
  <c r="P869" i="2"/>
  <c r="O869" i="2"/>
  <c r="DJ868" i="2"/>
  <c r="DI868" i="2"/>
  <c r="DH868" i="2"/>
  <c r="DG868" i="2"/>
  <c r="DF868" i="2"/>
  <c r="DE868" i="2"/>
  <c r="DD868" i="2"/>
  <c r="DC868" i="2"/>
  <c r="DB868" i="2"/>
  <c r="DA868" i="2"/>
  <c r="CZ868" i="2"/>
  <c r="CY868" i="2"/>
  <c r="CX868" i="2"/>
  <c r="CW868" i="2"/>
  <c r="CV868" i="2"/>
  <c r="CU868" i="2"/>
  <c r="CT868" i="2"/>
  <c r="CR868" i="2"/>
  <c r="CQ868" i="2"/>
  <c r="CP868" i="2"/>
  <c r="CO868" i="2"/>
  <c r="CN868" i="2"/>
  <c r="CM868" i="2"/>
  <c r="CL868" i="2"/>
  <c r="CK868" i="2"/>
  <c r="CJ868" i="2"/>
  <c r="CI868" i="2"/>
  <c r="CH868" i="2"/>
  <c r="CG868" i="2"/>
  <c r="CF868" i="2"/>
  <c r="CE868" i="2"/>
  <c r="CD868" i="2"/>
  <c r="CC868" i="2"/>
  <c r="CB868" i="2"/>
  <c r="CA868" i="2"/>
  <c r="BZ868" i="2"/>
  <c r="BY868" i="2"/>
  <c r="BX868" i="2"/>
  <c r="BW868" i="2"/>
  <c r="BV868" i="2"/>
  <c r="BU868" i="2"/>
  <c r="BT868" i="2"/>
  <c r="BS868" i="2"/>
  <c r="BR868" i="2"/>
  <c r="BQ868" i="2"/>
  <c r="BP868" i="2"/>
  <c r="BO868" i="2"/>
  <c r="BN868" i="2"/>
  <c r="BM868" i="2"/>
  <c r="BL868" i="2"/>
  <c r="BK868" i="2"/>
  <c r="BJ868" i="2"/>
  <c r="BI868" i="2"/>
  <c r="BH868" i="2"/>
  <c r="BG868" i="2"/>
  <c r="BF868" i="2"/>
  <c r="BE868" i="2"/>
  <c r="BD868" i="2"/>
  <c r="BC868" i="2"/>
  <c r="BB868" i="2"/>
  <c r="BA868" i="2"/>
  <c r="AZ868" i="2"/>
  <c r="AY868" i="2"/>
  <c r="AX868" i="2"/>
  <c r="AW868" i="2"/>
  <c r="AV868" i="2"/>
  <c r="AU868" i="2"/>
  <c r="AS868" i="2"/>
  <c r="AR868" i="2"/>
  <c r="AQ868" i="2"/>
  <c r="AP868" i="2"/>
  <c r="AO868" i="2"/>
  <c r="AJ868" i="2"/>
  <c r="AI868" i="2"/>
  <c r="AH868" i="2"/>
  <c r="AG868" i="2"/>
  <c r="AF868" i="2"/>
  <c r="AE868" i="2"/>
  <c r="AD868" i="2"/>
  <c r="AC868" i="2"/>
  <c r="AB868" i="2"/>
  <c r="AA868" i="2"/>
  <c r="Z868" i="2"/>
  <c r="Y868" i="2"/>
  <c r="X868" i="2"/>
  <c r="W868" i="2"/>
  <c r="V868" i="2"/>
  <c r="U868" i="2"/>
  <c r="T868" i="2"/>
  <c r="S868" i="2"/>
  <c r="R868" i="2"/>
  <c r="Q868" i="2"/>
  <c r="P868" i="2"/>
  <c r="O868" i="2"/>
  <c r="DJ867" i="2"/>
  <c r="DI867" i="2"/>
  <c r="DH867" i="2"/>
  <c r="DG867" i="2"/>
  <c r="DF867" i="2"/>
  <c r="DE867" i="2"/>
  <c r="DD867" i="2"/>
  <c r="DC867" i="2"/>
  <c r="DB867" i="2"/>
  <c r="DA867" i="2"/>
  <c r="CZ867" i="2"/>
  <c r="CY867" i="2"/>
  <c r="CX867" i="2"/>
  <c r="CW867" i="2"/>
  <c r="CV867" i="2"/>
  <c r="CU867" i="2"/>
  <c r="CT867" i="2"/>
  <c r="CR867" i="2"/>
  <c r="CQ867" i="2"/>
  <c r="CP867" i="2"/>
  <c r="CO867" i="2"/>
  <c r="CN867" i="2"/>
  <c r="CM867" i="2"/>
  <c r="CL867" i="2"/>
  <c r="CK867" i="2"/>
  <c r="CJ867" i="2"/>
  <c r="CI867" i="2"/>
  <c r="CH867" i="2"/>
  <c r="CG867" i="2"/>
  <c r="CF867" i="2"/>
  <c r="CE867" i="2"/>
  <c r="CD867" i="2"/>
  <c r="CC867" i="2"/>
  <c r="CB867" i="2"/>
  <c r="CA867" i="2"/>
  <c r="BZ867" i="2"/>
  <c r="BY867" i="2"/>
  <c r="BX867" i="2"/>
  <c r="BW867" i="2"/>
  <c r="BV867" i="2"/>
  <c r="BU867" i="2"/>
  <c r="BT867" i="2"/>
  <c r="BS867" i="2"/>
  <c r="BR867" i="2"/>
  <c r="BQ867" i="2"/>
  <c r="BP867" i="2"/>
  <c r="BO867" i="2"/>
  <c r="BN867" i="2"/>
  <c r="BM867" i="2"/>
  <c r="BL867" i="2"/>
  <c r="BK867" i="2"/>
  <c r="BJ867" i="2"/>
  <c r="BI867" i="2"/>
  <c r="BH867" i="2"/>
  <c r="BG867" i="2"/>
  <c r="BF867" i="2"/>
  <c r="BE867" i="2"/>
  <c r="BD867" i="2"/>
  <c r="BC867" i="2"/>
  <c r="BB867" i="2"/>
  <c r="BA867" i="2"/>
  <c r="AZ867" i="2"/>
  <c r="AY867" i="2"/>
  <c r="AX867" i="2"/>
  <c r="AW867" i="2"/>
  <c r="AV867" i="2"/>
  <c r="AU867" i="2"/>
  <c r="AS867" i="2"/>
  <c r="AR867" i="2"/>
  <c r="AQ867" i="2"/>
  <c r="AP867" i="2"/>
  <c r="AO867" i="2"/>
  <c r="AJ867" i="2"/>
  <c r="AI867" i="2"/>
  <c r="AH867" i="2"/>
  <c r="AG867" i="2"/>
  <c r="AF867" i="2"/>
  <c r="AE867" i="2"/>
  <c r="AD867" i="2"/>
  <c r="AC867" i="2"/>
  <c r="AB867" i="2"/>
  <c r="AA867" i="2"/>
  <c r="Z867" i="2"/>
  <c r="Y867" i="2"/>
  <c r="X867" i="2"/>
  <c r="W867" i="2"/>
  <c r="V867" i="2"/>
  <c r="U867" i="2"/>
  <c r="T867" i="2"/>
  <c r="S867" i="2"/>
  <c r="R867" i="2"/>
  <c r="Q867" i="2"/>
  <c r="P867" i="2"/>
  <c r="O867" i="2"/>
  <c r="DJ866" i="2"/>
  <c r="DI866" i="2"/>
  <c r="DH866" i="2"/>
  <c r="DG866" i="2"/>
  <c r="DF866" i="2"/>
  <c r="DE866" i="2"/>
  <c r="DD866" i="2"/>
  <c r="DC866" i="2"/>
  <c r="DB866" i="2"/>
  <c r="DA866" i="2"/>
  <c r="CZ866" i="2"/>
  <c r="CY866" i="2"/>
  <c r="CX866" i="2"/>
  <c r="CW866" i="2"/>
  <c r="CV866" i="2"/>
  <c r="CU866" i="2"/>
  <c r="CT866" i="2"/>
  <c r="CR866" i="2"/>
  <c r="CQ866" i="2"/>
  <c r="CP866" i="2"/>
  <c r="CO866" i="2"/>
  <c r="CN866" i="2"/>
  <c r="CM866" i="2"/>
  <c r="CL866" i="2"/>
  <c r="CK866" i="2"/>
  <c r="CJ866" i="2"/>
  <c r="CI866" i="2"/>
  <c r="CH866" i="2"/>
  <c r="CG866" i="2"/>
  <c r="CF866" i="2"/>
  <c r="CE866" i="2"/>
  <c r="CD866" i="2"/>
  <c r="CC866" i="2"/>
  <c r="CB866" i="2"/>
  <c r="CA866" i="2"/>
  <c r="BZ866" i="2"/>
  <c r="BY866" i="2"/>
  <c r="BX866" i="2"/>
  <c r="BW866" i="2"/>
  <c r="BV866" i="2"/>
  <c r="BU866" i="2"/>
  <c r="BT866" i="2"/>
  <c r="BS866" i="2"/>
  <c r="BR866" i="2"/>
  <c r="BQ866" i="2"/>
  <c r="BP866" i="2"/>
  <c r="BO866" i="2"/>
  <c r="BN866" i="2"/>
  <c r="BM866" i="2"/>
  <c r="BL866" i="2"/>
  <c r="BK866" i="2"/>
  <c r="BJ866" i="2"/>
  <c r="BI866" i="2"/>
  <c r="BH866" i="2"/>
  <c r="BG866" i="2"/>
  <c r="BF866" i="2"/>
  <c r="BE866" i="2"/>
  <c r="BD866" i="2"/>
  <c r="BC866" i="2"/>
  <c r="BB866" i="2"/>
  <c r="BA866" i="2"/>
  <c r="AZ866" i="2"/>
  <c r="AY866" i="2"/>
  <c r="AX866" i="2"/>
  <c r="AW866" i="2"/>
  <c r="AV866" i="2"/>
  <c r="AU866" i="2"/>
  <c r="AS866" i="2"/>
  <c r="AR866" i="2"/>
  <c r="AQ866" i="2"/>
  <c r="AP866" i="2"/>
  <c r="AO866" i="2"/>
  <c r="AJ866" i="2"/>
  <c r="AI866" i="2"/>
  <c r="AH866" i="2"/>
  <c r="AG866" i="2"/>
  <c r="AF866" i="2"/>
  <c r="AE866" i="2"/>
  <c r="AD866" i="2"/>
  <c r="AC866" i="2"/>
  <c r="AB866" i="2"/>
  <c r="AA866" i="2"/>
  <c r="Z866" i="2"/>
  <c r="Y866" i="2"/>
  <c r="X866" i="2"/>
  <c r="W866" i="2"/>
  <c r="V866" i="2"/>
  <c r="U866" i="2"/>
  <c r="T866" i="2"/>
  <c r="S866" i="2"/>
  <c r="R866" i="2"/>
  <c r="Q866" i="2"/>
  <c r="P866" i="2"/>
  <c r="O866" i="2"/>
  <c r="DJ865" i="2"/>
  <c r="DI865" i="2"/>
  <c r="DH865" i="2"/>
  <c r="DG865" i="2"/>
  <c r="DF865" i="2"/>
  <c r="DE865" i="2"/>
  <c r="DD865" i="2"/>
  <c r="DC865" i="2"/>
  <c r="DB865" i="2"/>
  <c r="DA865" i="2"/>
  <c r="CZ865" i="2"/>
  <c r="CY865" i="2"/>
  <c r="CX865" i="2"/>
  <c r="CW865" i="2"/>
  <c r="CV865" i="2"/>
  <c r="CU865" i="2"/>
  <c r="CT865" i="2"/>
  <c r="CR865" i="2"/>
  <c r="CQ865" i="2"/>
  <c r="CP865" i="2"/>
  <c r="CO865" i="2"/>
  <c r="CN865" i="2"/>
  <c r="CM865" i="2"/>
  <c r="CL865" i="2"/>
  <c r="CK865" i="2"/>
  <c r="CJ865" i="2"/>
  <c r="CI865" i="2"/>
  <c r="CH865" i="2"/>
  <c r="CG865" i="2"/>
  <c r="CF865" i="2"/>
  <c r="CE865" i="2"/>
  <c r="CD865" i="2"/>
  <c r="CC865" i="2"/>
  <c r="CB865" i="2"/>
  <c r="CA865" i="2"/>
  <c r="BZ865" i="2"/>
  <c r="BY865" i="2"/>
  <c r="BX865" i="2"/>
  <c r="BW865" i="2"/>
  <c r="BV865" i="2"/>
  <c r="BU865" i="2"/>
  <c r="BT865" i="2"/>
  <c r="BS865" i="2"/>
  <c r="BR865" i="2"/>
  <c r="BQ865" i="2"/>
  <c r="BP865" i="2"/>
  <c r="BO865" i="2"/>
  <c r="BN865" i="2"/>
  <c r="BM865" i="2"/>
  <c r="BL865" i="2"/>
  <c r="BK865" i="2"/>
  <c r="BJ865" i="2"/>
  <c r="BI865" i="2"/>
  <c r="BH865" i="2"/>
  <c r="BG865" i="2"/>
  <c r="BF865" i="2"/>
  <c r="BE865" i="2"/>
  <c r="BD865" i="2"/>
  <c r="BC865" i="2"/>
  <c r="BB865" i="2"/>
  <c r="BA865" i="2"/>
  <c r="AZ865" i="2"/>
  <c r="AY865" i="2"/>
  <c r="AX865" i="2"/>
  <c r="AW865" i="2"/>
  <c r="AV865" i="2"/>
  <c r="AU865" i="2"/>
  <c r="AS865" i="2"/>
  <c r="AR865" i="2"/>
  <c r="AQ865" i="2"/>
  <c r="AP865" i="2"/>
  <c r="AO865" i="2"/>
  <c r="AJ865" i="2"/>
  <c r="AI865" i="2"/>
  <c r="AH865" i="2"/>
  <c r="AG865" i="2"/>
  <c r="AF865" i="2"/>
  <c r="AE865" i="2"/>
  <c r="AD865" i="2"/>
  <c r="AC865" i="2"/>
  <c r="AB865" i="2"/>
  <c r="AA865" i="2"/>
  <c r="Z865" i="2"/>
  <c r="Y865" i="2"/>
  <c r="X865" i="2"/>
  <c r="W865" i="2"/>
  <c r="V865" i="2"/>
  <c r="U865" i="2"/>
  <c r="T865" i="2"/>
  <c r="S865" i="2"/>
  <c r="R865" i="2"/>
  <c r="Q865" i="2"/>
  <c r="P865" i="2"/>
  <c r="O865" i="2"/>
  <c r="DJ864" i="2"/>
  <c r="DI864" i="2"/>
  <c r="DH864" i="2"/>
  <c r="DG864" i="2"/>
  <c r="DF864" i="2"/>
  <c r="DE864" i="2"/>
  <c r="DD864" i="2"/>
  <c r="DC864" i="2"/>
  <c r="DB864" i="2"/>
  <c r="DA864" i="2"/>
  <c r="CZ864" i="2"/>
  <c r="CY864" i="2"/>
  <c r="CX864" i="2"/>
  <c r="CW864" i="2"/>
  <c r="CV864" i="2"/>
  <c r="CU864" i="2"/>
  <c r="CT864" i="2"/>
  <c r="CR864" i="2"/>
  <c r="CQ864" i="2"/>
  <c r="CP864" i="2"/>
  <c r="CO864" i="2"/>
  <c r="CN864" i="2"/>
  <c r="CM864" i="2"/>
  <c r="CL864" i="2"/>
  <c r="CK864" i="2"/>
  <c r="CJ864" i="2"/>
  <c r="CI864" i="2"/>
  <c r="CH864" i="2"/>
  <c r="CG864" i="2"/>
  <c r="CF864" i="2"/>
  <c r="CE864" i="2"/>
  <c r="CD864" i="2"/>
  <c r="CC864" i="2"/>
  <c r="CB864" i="2"/>
  <c r="CA864" i="2"/>
  <c r="BZ864" i="2"/>
  <c r="BY864" i="2"/>
  <c r="BX864" i="2"/>
  <c r="BW864" i="2"/>
  <c r="BV864" i="2"/>
  <c r="BU864" i="2"/>
  <c r="BT864" i="2"/>
  <c r="BS864" i="2"/>
  <c r="BR864" i="2"/>
  <c r="BQ864" i="2"/>
  <c r="BP864" i="2"/>
  <c r="BO864" i="2"/>
  <c r="BN864" i="2"/>
  <c r="BM864" i="2"/>
  <c r="BL864" i="2"/>
  <c r="BK864" i="2"/>
  <c r="BJ864" i="2"/>
  <c r="BI864" i="2"/>
  <c r="BH864" i="2"/>
  <c r="BG864" i="2"/>
  <c r="BF864" i="2"/>
  <c r="BE864" i="2"/>
  <c r="BD864" i="2"/>
  <c r="BC864" i="2"/>
  <c r="BB864" i="2"/>
  <c r="BA864" i="2"/>
  <c r="AZ864" i="2"/>
  <c r="AY864" i="2"/>
  <c r="AX864" i="2"/>
  <c r="AW864" i="2"/>
  <c r="AV864" i="2"/>
  <c r="AU864" i="2"/>
  <c r="AS864" i="2"/>
  <c r="AR864" i="2"/>
  <c r="AQ864" i="2"/>
  <c r="AP864" i="2"/>
  <c r="AO864" i="2"/>
  <c r="AJ864" i="2"/>
  <c r="AI864" i="2"/>
  <c r="AH864" i="2"/>
  <c r="AG864" i="2"/>
  <c r="AF864" i="2"/>
  <c r="AE864" i="2"/>
  <c r="AD864" i="2"/>
  <c r="AC864" i="2"/>
  <c r="AB864" i="2"/>
  <c r="AA864" i="2"/>
  <c r="Z864" i="2"/>
  <c r="Y864" i="2"/>
  <c r="X864" i="2"/>
  <c r="W864" i="2"/>
  <c r="V864" i="2"/>
  <c r="U864" i="2"/>
  <c r="T864" i="2"/>
  <c r="S864" i="2"/>
  <c r="R864" i="2"/>
  <c r="Q864" i="2"/>
  <c r="P864" i="2"/>
  <c r="O864" i="2"/>
  <c r="DJ863" i="2"/>
  <c r="DI863" i="2"/>
  <c r="DH863" i="2"/>
  <c r="DG863" i="2"/>
  <c r="DF863" i="2"/>
  <c r="DE863" i="2"/>
  <c r="DD863" i="2"/>
  <c r="DC863" i="2"/>
  <c r="DB863" i="2"/>
  <c r="DA863" i="2"/>
  <c r="CZ863" i="2"/>
  <c r="CY863" i="2"/>
  <c r="CX863" i="2"/>
  <c r="CW863" i="2"/>
  <c r="CV863" i="2"/>
  <c r="CU863" i="2"/>
  <c r="CT863" i="2"/>
  <c r="CR863" i="2"/>
  <c r="CQ863" i="2"/>
  <c r="CP863" i="2"/>
  <c r="CO863" i="2"/>
  <c r="CN863" i="2"/>
  <c r="CM863" i="2"/>
  <c r="CL863" i="2"/>
  <c r="CK863" i="2"/>
  <c r="CJ863" i="2"/>
  <c r="CI863" i="2"/>
  <c r="CH863" i="2"/>
  <c r="CG863" i="2"/>
  <c r="CF863" i="2"/>
  <c r="CE863" i="2"/>
  <c r="CD863" i="2"/>
  <c r="CC863" i="2"/>
  <c r="CB863" i="2"/>
  <c r="CA863" i="2"/>
  <c r="BZ863" i="2"/>
  <c r="BY863" i="2"/>
  <c r="BX863" i="2"/>
  <c r="BW863" i="2"/>
  <c r="BV863" i="2"/>
  <c r="BU863" i="2"/>
  <c r="BT863" i="2"/>
  <c r="BS863" i="2"/>
  <c r="BR863" i="2"/>
  <c r="BQ863" i="2"/>
  <c r="BP863" i="2"/>
  <c r="BO863" i="2"/>
  <c r="BN863" i="2"/>
  <c r="BM863" i="2"/>
  <c r="BL863" i="2"/>
  <c r="BK863" i="2"/>
  <c r="BJ863" i="2"/>
  <c r="BI863" i="2"/>
  <c r="BH863" i="2"/>
  <c r="BG863" i="2"/>
  <c r="BF863" i="2"/>
  <c r="BE863" i="2"/>
  <c r="BD863" i="2"/>
  <c r="BC863" i="2"/>
  <c r="BB863" i="2"/>
  <c r="BA863" i="2"/>
  <c r="AZ863" i="2"/>
  <c r="AY863" i="2"/>
  <c r="AX863" i="2"/>
  <c r="AW863" i="2"/>
  <c r="AV863" i="2"/>
  <c r="AU863" i="2"/>
  <c r="AS863" i="2"/>
  <c r="AR863" i="2"/>
  <c r="AQ863" i="2"/>
  <c r="AP863" i="2"/>
  <c r="AO863" i="2"/>
  <c r="AJ863" i="2"/>
  <c r="AI863" i="2"/>
  <c r="AH863" i="2"/>
  <c r="AG863" i="2"/>
  <c r="AF863" i="2"/>
  <c r="AE863" i="2"/>
  <c r="AD863" i="2"/>
  <c r="AC863" i="2"/>
  <c r="AB863" i="2"/>
  <c r="AA863" i="2"/>
  <c r="Z863" i="2"/>
  <c r="Y863" i="2"/>
  <c r="X863" i="2"/>
  <c r="W863" i="2"/>
  <c r="V863" i="2"/>
  <c r="U863" i="2"/>
  <c r="T863" i="2"/>
  <c r="S863" i="2"/>
  <c r="R863" i="2"/>
  <c r="Q863" i="2"/>
  <c r="P863" i="2"/>
  <c r="O863" i="2"/>
  <c r="DJ862" i="2"/>
  <c r="DI862" i="2"/>
  <c r="DH862" i="2"/>
  <c r="DG862" i="2"/>
  <c r="DF862" i="2"/>
  <c r="DE862" i="2"/>
  <c r="DD862" i="2"/>
  <c r="DC862" i="2"/>
  <c r="DB862" i="2"/>
  <c r="DA862" i="2"/>
  <c r="CZ862" i="2"/>
  <c r="CY862" i="2"/>
  <c r="CX862" i="2"/>
  <c r="CW862" i="2"/>
  <c r="CV862" i="2"/>
  <c r="CU862" i="2"/>
  <c r="CT862" i="2"/>
  <c r="CR862" i="2"/>
  <c r="CQ862" i="2"/>
  <c r="CP862" i="2"/>
  <c r="CO862" i="2"/>
  <c r="CN862" i="2"/>
  <c r="CM862" i="2"/>
  <c r="CL862" i="2"/>
  <c r="CK862" i="2"/>
  <c r="CJ862" i="2"/>
  <c r="CI862" i="2"/>
  <c r="CH862" i="2"/>
  <c r="CG862" i="2"/>
  <c r="CF862" i="2"/>
  <c r="CE862" i="2"/>
  <c r="CD862" i="2"/>
  <c r="CC862" i="2"/>
  <c r="CB862" i="2"/>
  <c r="CA862" i="2"/>
  <c r="BZ862" i="2"/>
  <c r="BY862" i="2"/>
  <c r="BX862" i="2"/>
  <c r="BW862" i="2"/>
  <c r="BV862" i="2"/>
  <c r="BU862" i="2"/>
  <c r="BT862" i="2"/>
  <c r="BS862" i="2"/>
  <c r="BR862" i="2"/>
  <c r="BQ862" i="2"/>
  <c r="BP862" i="2"/>
  <c r="BO862" i="2"/>
  <c r="BN862" i="2"/>
  <c r="BM862" i="2"/>
  <c r="BL862" i="2"/>
  <c r="BK862" i="2"/>
  <c r="BJ862" i="2"/>
  <c r="BI862" i="2"/>
  <c r="BH862" i="2"/>
  <c r="BG862" i="2"/>
  <c r="BF862" i="2"/>
  <c r="BE862" i="2"/>
  <c r="BD862" i="2"/>
  <c r="BC862" i="2"/>
  <c r="BB862" i="2"/>
  <c r="BA862" i="2"/>
  <c r="AZ862" i="2"/>
  <c r="AY862" i="2"/>
  <c r="AX862" i="2"/>
  <c r="AW862" i="2"/>
  <c r="AV862" i="2"/>
  <c r="AU862" i="2"/>
  <c r="AS862" i="2"/>
  <c r="AR862" i="2"/>
  <c r="AQ862" i="2"/>
  <c r="AP862" i="2"/>
  <c r="AO862" i="2"/>
  <c r="AJ862" i="2"/>
  <c r="AI862" i="2"/>
  <c r="AH862" i="2"/>
  <c r="AG862" i="2"/>
  <c r="AF862" i="2"/>
  <c r="AE862" i="2"/>
  <c r="AD862" i="2"/>
  <c r="AC862" i="2"/>
  <c r="AB862" i="2"/>
  <c r="AA862" i="2"/>
  <c r="Z862" i="2"/>
  <c r="Y862" i="2"/>
  <c r="X862" i="2"/>
  <c r="W862" i="2"/>
  <c r="V862" i="2"/>
  <c r="U862" i="2"/>
  <c r="T862" i="2"/>
  <c r="S862" i="2"/>
  <c r="R862" i="2"/>
  <c r="Q862" i="2"/>
  <c r="P862" i="2"/>
  <c r="O862" i="2"/>
  <c r="DJ861" i="2"/>
  <c r="DI861" i="2"/>
  <c r="DH861" i="2"/>
  <c r="DG861" i="2"/>
  <c r="DF861" i="2"/>
  <c r="DE861" i="2"/>
  <c r="DD861" i="2"/>
  <c r="DC861" i="2"/>
  <c r="DB861" i="2"/>
  <c r="DA861" i="2"/>
  <c r="CZ861" i="2"/>
  <c r="CY861" i="2"/>
  <c r="CX861" i="2"/>
  <c r="CW861" i="2"/>
  <c r="CV861" i="2"/>
  <c r="CU861" i="2"/>
  <c r="CT861" i="2"/>
  <c r="CR861" i="2"/>
  <c r="CQ861" i="2"/>
  <c r="CP861" i="2"/>
  <c r="CO861" i="2"/>
  <c r="CN861" i="2"/>
  <c r="CM861" i="2"/>
  <c r="CL861" i="2"/>
  <c r="CK861" i="2"/>
  <c r="CJ861" i="2"/>
  <c r="CI861" i="2"/>
  <c r="CH861" i="2"/>
  <c r="CG861" i="2"/>
  <c r="CF861" i="2"/>
  <c r="CE861" i="2"/>
  <c r="CD861" i="2"/>
  <c r="CC861" i="2"/>
  <c r="CB861" i="2"/>
  <c r="CA861" i="2"/>
  <c r="BZ861" i="2"/>
  <c r="BY861" i="2"/>
  <c r="BX861" i="2"/>
  <c r="BW861" i="2"/>
  <c r="BV861" i="2"/>
  <c r="BU861" i="2"/>
  <c r="BT861" i="2"/>
  <c r="BS861" i="2"/>
  <c r="BR861" i="2"/>
  <c r="BQ861" i="2"/>
  <c r="BP861" i="2"/>
  <c r="BO861" i="2"/>
  <c r="BN861" i="2"/>
  <c r="BM861" i="2"/>
  <c r="BL861" i="2"/>
  <c r="BK861" i="2"/>
  <c r="BJ861" i="2"/>
  <c r="BI861" i="2"/>
  <c r="BH861" i="2"/>
  <c r="BG861" i="2"/>
  <c r="BF861" i="2"/>
  <c r="BE861" i="2"/>
  <c r="BD861" i="2"/>
  <c r="BC861" i="2"/>
  <c r="BB861" i="2"/>
  <c r="BA861" i="2"/>
  <c r="AZ861" i="2"/>
  <c r="AY861" i="2"/>
  <c r="AX861" i="2"/>
  <c r="AW861" i="2"/>
  <c r="AV861" i="2"/>
  <c r="AU861" i="2"/>
  <c r="AS861" i="2"/>
  <c r="AR861" i="2"/>
  <c r="AQ861" i="2"/>
  <c r="AP861" i="2"/>
  <c r="AO861" i="2"/>
  <c r="AJ861" i="2"/>
  <c r="AI861" i="2"/>
  <c r="AH861" i="2"/>
  <c r="AG861" i="2"/>
  <c r="AF861" i="2"/>
  <c r="AE861" i="2"/>
  <c r="AD861" i="2"/>
  <c r="AC861" i="2"/>
  <c r="AB861" i="2"/>
  <c r="AA861" i="2"/>
  <c r="Z861" i="2"/>
  <c r="Y861" i="2"/>
  <c r="X861" i="2"/>
  <c r="W861" i="2"/>
  <c r="V861" i="2"/>
  <c r="U861" i="2"/>
  <c r="T861" i="2"/>
  <c r="S861" i="2"/>
  <c r="R861" i="2"/>
  <c r="Q861" i="2"/>
  <c r="P861" i="2"/>
  <c r="O861" i="2"/>
  <c r="DJ860" i="2"/>
  <c r="DI860" i="2"/>
  <c r="DH860" i="2"/>
  <c r="DG860" i="2"/>
  <c r="DF860" i="2"/>
  <c r="DE860" i="2"/>
  <c r="DD860" i="2"/>
  <c r="DC860" i="2"/>
  <c r="DB860" i="2"/>
  <c r="DA860" i="2"/>
  <c r="CZ860" i="2"/>
  <c r="CY860" i="2"/>
  <c r="CX860" i="2"/>
  <c r="CW860" i="2"/>
  <c r="CV860" i="2"/>
  <c r="CU860" i="2"/>
  <c r="CT860" i="2"/>
  <c r="CR860" i="2"/>
  <c r="CQ860" i="2"/>
  <c r="CP860" i="2"/>
  <c r="CO860" i="2"/>
  <c r="CN860" i="2"/>
  <c r="CM860" i="2"/>
  <c r="CL860" i="2"/>
  <c r="CK860" i="2"/>
  <c r="CJ860" i="2"/>
  <c r="CI860" i="2"/>
  <c r="CH860" i="2"/>
  <c r="CG860" i="2"/>
  <c r="CF860" i="2"/>
  <c r="CE860" i="2"/>
  <c r="CD860" i="2"/>
  <c r="CC860" i="2"/>
  <c r="CB860" i="2"/>
  <c r="CA860" i="2"/>
  <c r="BZ860" i="2"/>
  <c r="BY860" i="2"/>
  <c r="BX860" i="2"/>
  <c r="BW860" i="2"/>
  <c r="BV860" i="2"/>
  <c r="BU860" i="2"/>
  <c r="BT860" i="2"/>
  <c r="BS860" i="2"/>
  <c r="BR860" i="2"/>
  <c r="BQ860" i="2"/>
  <c r="BP860" i="2"/>
  <c r="BO860" i="2"/>
  <c r="BN860" i="2"/>
  <c r="BM860" i="2"/>
  <c r="BL860" i="2"/>
  <c r="BK860" i="2"/>
  <c r="BJ860" i="2"/>
  <c r="BI860" i="2"/>
  <c r="BH860" i="2"/>
  <c r="BG860" i="2"/>
  <c r="BF860" i="2"/>
  <c r="BE860" i="2"/>
  <c r="BD860" i="2"/>
  <c r="BC860" i="2"/>
  <c r="BB860" i="2"/>
  <c r="BA860" i="2"/>
  <c r="AZ860" i="2"/>
  <c r="AY860" i="2"/>
  <c r="AX860" i="2"/>
  <c r="AW860" i="2"/>
  <c r="AV860" i="2"/>
  <c r="AU860" i="2"/>
  <c r="AS860" i="2"/>
  <c r="AR860" i="2"/>
  <c r="AQ860" i="2"/>
  <c r="AP860" i="2"/>
  <c r="AO860" i="2"/>
  <c r="AJ860" i="2"/>
  <c r="AI860" i="2"/>
  <c r="AH860" i="2"/>
  <c r="AG860" i="2"/>
  <c r="AF860" i="2"/>
  <c r="AE860" i="2"/>
  <c r="AD860" i="2"/>
  <c r="AC860" i="2"/>
  <c r="AB860" i="2"/>
  <c r="AA860" i="2"/>
  <c r="Z860" i="2"/>
  <c r="Y860" i="2"/>
  <c r="X860" i="2"/>
  <c r="W860" i="2"/>
  <c r="V860" i="2"/>
  <c r="U860" i="2"/>
  <c r="T860" i="2"/>
  <c r="S860" i="2"/>
  <c r="R860" i="2"/>
  <c r="Q860" i="2"/>
  <c r="P860" i="2"/>
  <c r="O860" i="2"/>
  <c r="DJ859" i="2"/>
  <c r="DI859" i="2"/>
  <c r="DH859" i="2"/>
  <c r="DG859" i="2"/>
  <c r="DF859" i="2"/>
  <c r="DE859" i="2"/>
  <c r="DD859" i="2"/>
  <c r="DC859" i="2"/>
  <c r="DB859" i="2"/>
  <c r="DA859" i="2"/>
  <c r="CZ859" i="2"/>
  <c r="CY859" i="2"/>
  <c r="CX859" i="2"/>
  <c r="CW859" i="2"/>
  <c r="CV859" i="2"/>
  <c r="CU859" i="2"/>
  <c r="CT859" i="2"/>
  <c r="CR859" i="2"/>
  <c r="CQ859" i="2"/>
  <c r="CP859" i="2"/>
  <c r="CO859" i="2"/>
  <c r="CN859" i="2"/>
  <c r="CM859" i="2"/>
  <c r="CL859" i="2"/>
  <c r="CK859" i="2"/>
  <c r="CJ859" i="2"/>
  <c r="CI859" i="2"/>
  <c r="CH859" i="2"/>
  <c r="CG859" i="2"/>
  <c r="CF859" i="2"/>
  <c r="CE859" i="2"/>
  <c r="CD859" i="2"/>
  <c r="CC859" i="2"/>
  <c r="CB859" i="2"/>
  <c r="CA859" i="2"/>
  <c r="BZ859" i="2"/>
  <c r="BY859" i="2"/>
  <c r="BX859" i="2"/>
  <c r="BW859" i="2"/>
  <c r="BV859" i="2"/>
  <c r="BU859" i="2"/>
  <c r="BT859" i="2"/>
  <c r="BS859" i="2"/>
  <c r="BR859" i="2"/>
  <c r="BQ859" i="2"/>
  <c r="BP859" i="2"/>
  <c r="BO859" i="2"/>
  <c r="BN859" i="2"/>
  <c r="BM859" i="2"/>
  <c r="BL859" i="2"/>
  <c r="BK859" i="2"/>
  <c r="BJ859" i="2"/>
  <c r="BI859" i="2"/>
  <c r="BH859" i="2"/>
  <c r="BG859" i="2"/>
  <c r="BF859" i="2"/>
  <c r="BE859" i="2"/>
  <c r="BD859" i="2"/>
  <c r="BC859" i="2"/>
  <c r="BB859" i="2"/>
  <c r="BA859" i="2"/>
  <c r="AZ859" i="2"/>
  <c r="AY859" i="2"/>
  <c r="AX859" i="2"/>
  <c r="AW859" i="2"/>
  <c r="AV859" i="2"/>
  <c r="AU859" i="2"/>
  <c r="AS859" i="2"/>
  <c r="AR859" i="2"/>
  <c r="AQ859" i="2"/>
  <c r="AP859" i="2"/>
  <c r="AO859" i="2"/>
  <c r="AJ859" i="2"/>
  <c r="AI859" i="2"/>
  <c r="AH859" i="2"/>
  <c r="AG859" i="2"/>
  <c r="AF859" i="2"/>
  <c r="AE859" i="2"/>
  <c r="AD859" i="2"/>
  <c r="AC859" i="2"/>
  <c r="AB859" i="2"/>
  <c r="AA859" i="2"/>
  <c r="Z859" i="2"/>
  <c r="Y859" i="2"/>
  <c r="X859" i="2"/>
  <c r="W859" i="2"/>
  <c r="V859" i="2"/>
  <c r="U859" i="2"/>
  <c r="T859" i="2"/>
  <c r="S859" i="2"/>
  <c r="R859" i="2"/>
  <c r="Q859" i="2"/>
  <c r="P859" i="2"/>
  <c r="O859" i="2"/>
  <c r="DJ858" i="2"/>
  <c r="DI858" i="2"/>
  <c r="DH858" i="2"/>
  <c r="DG858" i="2"/>
  <c r="DF858" i="2"/>
  <c r="DE858" i="2"/>
  <c r="DD858" i="2"/>
  <c r="DC858" i="2"/>
  <c r="DB858" i="2"/>
  <c r="DA858" i="2"/>
  <c r="CZ858" i="2"/>
  <c r="CY858" i="2"/>
  <c r="CX858" i="2"/>
  <c r="CW858" i="2"/>
  <c r="CV858" i="2"/>
  <c r="CU858" i="2"/>
  <c r="CT858" i="2"/>
  <c r="CR858" i="2"/>
  <c r="CQ858" i="2"/>
  <c r="CP858" i="2"/>
  <c r="CO858" i="2"/>
  <c r="CN858" i="2"/>
  <c r="CM858" i="2"/>
  <c r="CL858" i="2"/>
  <c r="CK858" i="2"/>
  <c r="CJ858" i="2"/>
  <c r="CI858" i="2"/>
  <c r="CH858" i="2"/>
  <c r="CG858" i="2"/>
  <c r="CF858" i="2"/>
  <c r="CE858" i="2"/>
  <c r="CD858" i="2"/>
  <c r="CC858" i="2"/>
  <c r="CB858" i="2"/>
  <c r="CA858" i="2"/>
  <c r="BZ858" i="2"/>
  <c r="BY858" i="2"/>
  <c r="BX858" i="2"/>
  <c r="BW858" i="2"/>
  <c r="BV858" i="2"/>
  <c r="BU858" i="2"/>
  <c r="BT858" i="2"/>
  <c r="BS858" i="2"/>
  <c r="BR858" i="2"/>
  <c r="BQ858" i="2"/>
  <c r="BP858" i="2"/>
  <c r="BO858" i="2"/>
  <c r="BN858" i="2"/>
  <c r="BM858" i="2"/>
  <c r="BL858" i="2"/>
  <c r="BK858" i="2"/>
  <c r="BJ858" i="2"/>
  <c r="BI858" i="2"/>
  <c r="BH858" i="2"/>
  <c r="BG858" i="2"/>
  <c r="BF858" i="2"/>
  <c r="BE858" i="2"/>
  <c r="BD858" i="2"/>
  <c r="BC858" i="2"/>
  <c r="BB858" i="2"/>
  <c r="BA858" i="2"/>
  <c r="AZ858" i="2"/>
  <c r="AY858" i="2"/>
  <c r="AX858" i="2"/>
  <c r="AW858" i="2"/>
  <c r="AV858" i="2"/>
  <c r="AU858" i="2"/>
  <c r="AS858" i="2"/>
  <c r="AR858" i="2"/>
  <c r="AQ858" i="2"/>
  <c r="AP858" i="2"/>
  <c r="AO858" i="2"/>
  <c r="AJ858" i="2"/>
  <c r="AI858" i="2"/>
  <c r="AH858" i="2"/>
  <c r="AG858" i="2"/>
  <c r="AF858" i="2"/>
  <c r="AE858" i="2"/>
  <c r="AD858" i="2"/>
  <c r="AC858" i="2"/>
  <c r="AB858" i="2"/>
  <c r="AA858" i="2"/>
  <c r="Z858" i="2"/>
  <c r="Y858" i="2"/>
  <c r="X858" i="2"/>
  <c r="W858" i="2"/>
  <c r="V858" i="2"/>
  <c r="U858" i="2"/>
  <c r="T858" i="2"/>
  <c r="S858" i="2"/>
  <c r="R858" i="2"/>
  <c r="Q858" i="2"/>
  <c r="P858" i="2"/>
  <c r="O858" i="2"/>
  <c r="DJ857" i="2"/>
  <c r="DI857" i="2"/>
  <c r="DH857" i="2"/>
  <c r="DG857" i="2"/>
  <c r="DF857" i="2"/>
  <c r="DE857" i="2"/>
  <c r="DD857" i="2"/>
  <c r="DC857" i="2"/>
  <c r="DB857" i="2"/>
  <c r="DA857" i="2"/>
  <c r="CZ857" i="2"/>
  <c r="CY857" i="2"/>
  <c r="CX857" i="2"/>
  <c r="CW857" i="2"/>
  <c r="CV857" i="2"/>
  <c r="CU857" i="2"/>
  <c r="CT857" i="2"/>
  <c r="CR857" i="2"/>
  <c r="CQ857" i="2"/>
  <c r="CP857" i="2"/>
  <c r="CO857" i="2"/>
  <c r="CN857" i="2"/>
  <c r="CM857" i="2"/>
  <c r="CL857" i="2"/>
  <c r="CK857" i="2"/>
  <c r="CJ857" i="2"/>
  <c r="CI857" i="2"/>
  <c r="CH857" i="2"/>
  <c r="CG857" i="2"/>
  <c r="CF857" i="2"/>
  <c r="CE857" i="2"/>
  <c r="CD857" i="2"/>
  <c r="CC857" i="2"/>
  <c r="CB857" i="2"/>
  <c r="CA857" i="2"/>
  <c r="BZ857" i="2"/>
  <c r="BY857" i="2"/>
  <c r="BX857" i="2"/>
  <c r="BW857" i="2"/>
  <c r="BV857" i="2"/>
  <c r="BU857" i="2"/>
  <c r="BT857" i="2"/>
  <c r="BS857" i="2"/>
  <c r="BR857" i="2"/>
  <c r="BQ857" i="2"/>
  <c r="BP857" i="2"/>
  <c r="BO857" i="2"/>
  <c r="BN857" i="2"/>
  <c r="BM857" i="2"/>
  <c r="BL857" i="2"/>
  <c r="BK857" i="2"/>
  <c r="BJ857" i="2"/>
  <c r="BI857" i="2"/>
  <c r="BH857" i="2"/>
  <c r="BG857" i="2"/>
  <c r="BF857" i="2"/>
  <c r="BE857" i="2"/>
  <c r="BD857" i="2"/>
  <c r="BC857" i="2"/>
  <c r="BB857" i="2"/>
  <c r="BA857" i="2"/>
  <c r="AZ857" i="2"/>
  <c r="AY857" i="2"/>
  <c r="AX857" i="2"/>
  <c r="AW857" i="2"/>
  <c r="AV857" i="2"/>
  <c r="AU857" i="2"/>
  <c r="AS857" i="2"/>
  <c r="AR857" i="2"/>
  <c r="AQ857" i="2"/>
  <c r="AP857" i="2"/>
  <c r="AO857" i="2"/>
  <c r="AJ857" i="2"/>
  <c r="AI857" i="2"/>
  <c r="AH857" i="2"/>
  <c r="AG857" i="2"/>
  <c r="AF857" i="2"/>
  <c r="AE857" i="2"/>
  <c r="AD857" i="2"/>
  <c r="AC857" i="2"/>
  <c r="AB857" i="2"/>
  <c r="AA857" i="2"/>
  <c r="Z857" i="2"/>
  <c r="Y857" i="2"/>
  <c r="X857" i="2"/>
  <c r="W857" i="2"/>
  <c r="V857" i="2"/>
  <c r="U857" i="2"/>
  <c r="T857" i="2"/>
  <c r="S857" i="2"/>
  <c r="R857" i="2"/>
  <c r="Q857" i="2"/>
  <c r="P857" i="2"/>
  <c r="O857" i="2"/>
  <c r="DJ856" i="2"/>
  <c r="DI856" i="2"/>
  <c r="DH856" i="2"/>
  <c r="DG856" i="2"/>
  <c r="DF856" i="2"/>
  <c r="DE856" i="2"/>
  <c r="DD856" i="2"/>
  <c r="DC856" i="2"/>
  <c r="DB856" i="2"/>
  <c r="DA856" i="2"/>
  <c r="CZ856" i="2"/>
  <c r="CY856" i="2"/>
  <c r="CX856" i="2"/>
  <c r="CW856" i="2"/>
  <c r="CV856" i="2"/>
  <c r="CU856" i="2"/>
  <c r="CT856" i="2"/>
  <c r="CR856" i="2"/>
  <c r="CQ856" i="2"/>
  <c r="CP856" i="2"/>
  <c r="CO856" i="2"/>
  <c r="CN856" i="2"/>
  <c r="CM856" i="2"/>
  <c r="CL856" i="2"/>
  <c r="CK856" i="2"/>
  <c r="CJ856" i="2"/>
  <c r="CI856" i="2"/>
  <c r="CH856" i="2"/>
  <c r="CG856" i="2"/>
  <c r="CF856" i="2"/>
  <c r="CE856" i="2"/>
  <c r="CD856" i="2"/>
  <c r="CC856" i="2"/>
  <c r="CB856" i="2"/>
  <c r="CA856" i="2"/>
  <c r="BZ856" i="2"/>
  <c r="BY856" i="2"/>
  <c r="BX856" i="2"/>
  <c r="BW856" i="2"/>
  <c r="BV856" i="2"/>
  <c r="BU856" i="2"/>
  <c r="BT856" i="2"/>
  <c r="BS856" i="2"/>
  <c r="BR856" i="2"/>
  <c r="BQ856" i="2"/>
  <c r="BP856" i="2"/>
  <c r="BO856" i="2"/>
  <c r="BN856" i="2"/>
  <c r="BM856" i="2"/>
  <c r="BL856" i="2"/>
  <c r="BK856" i="2"/>
  <c r="BJ856" i="2"/>
  <c r="BI856" i="2"/>
  <c r="BH856" i="2"/>
  <c r="BG856" i="2"/>
  <c r="BF856" i="2"/>
  <c r="BE856" i="2"/>
  <c r="BD856" i="2"/>
  <c r="BC856" i="2"/>
  <c r="BB856" i="2"/>
  <c r="BA856" i="2"/>
  <c r="AZ856" i="2"/>
  <c r="AY856" i="2"/>
  <c r="AX856" i="2"/>
  <c r="AW856" i="2"/>
  <c r="AV856" i="2"/>
  <c r="AU856" i="2"/>
  <c r="AS856" i="2"/>
  <c r="AR856" i="2"/>
  <c r="AQ856" i="2"/>
  <c r="AP856" i="2"/>
  <c r="AO856" i="2"/>
  <c r="AJ856" i="2"/>
  <c r="AI856" i="2"/>
  <c r="AH856" i="2"/>
  <c r="AG856" i="2"/>
  <c r="AF856" i="2"/>
  <c r="AE856" i="2"/>
  <c r="AD856" i="2"/>
  <c r="AC856" i="2"/>
  <c r="AB856" i="2"/>
  <c r="AA856" i="2"/>
  <c r="Z856" i="2"/>
  <c r="Y856" i="2"/>
  <c r="X856" i="2"/>
  <c r="W856" i="2"/>
  <c r="V856" i="2"/>
  <c r="U856" i="2"/>
  <c r="T856" i="2"/>
  <c r="S856" i="2"/>
  <c r="R856" i="2"/>
  <c r="Q856" i="2"/>
  <c r="P856" i="2"/>
  <c r="O856" i="2"/>
  <c r="DJ855" i="2"/>
  <c r="DI855" i="2"/>
  <c r="DH855" i="2"/>
  <c r="DG855" i="2"/>
  <c r="DF855" i="2"/>
  <c r="DE855" i="2"/>
  <c r="DD855" i="2"/>
  <c r="DC855" i="2"/>
  <c r="DB855" i="2"/>
  <c r="DA855" i="2"/>
  <c r="CZ855" i="2"/>
  <c r="CY855" i="2"/>
  <c r="CX855" i="2"/>
  <c r="CW855" i="2"/>
  <c r="CV855" i="2"/>
  <c r="CU855" i="2"/>
  <c r="CT855" i="2"/>
  <c r="CR855" i="2"/>
  <c r="CQ855" i="2"/>
  <c r="CP855" i="2"/>
  <c r="CO855" i="2"/>
  <c r="CN855" i="2"/>
  <c r="CM855" i="2"/>
  <c r="CL855" i="2"/>
  <c r="CK855" i="2"/>
  <c r="CJ855" i="2"/>
  <c r="CI855" i="2"/>
  <c r="CH855" i="2"/>
  <c r="CG855" i="2"/>
  <c r="CF855" i="2"/>
  <c r="CE855" i="2"/>
  <c r="CD855" i="2"/>
  <c r="CC855" i="2"/>
  <c r="CB855" i="2"/>
  <c r="CA855" i="2"/>
  <c r="BZ855" i="2"/>
  <c r="BY855" i="2"/>
  <c r="BX855" i="2"/>
  <c r="BW855" i="2"/>
  <c r="BV855" i="2"/>
  <c r="BU855" i="2"/>
  <c r="BT855" i="2"/>
  <c r="BS855" i="2"/>
  <c r="BR855" i="2"/>
  <c r="BQ855" i="2"/>
  <c r="BP855" i="2"/>
  <c r="BO855" i="2"/>
  <c r="BN855" i="2"/>
  <c r="BM855" i="2"/>
  <c r="BL855" i="2"/>
  <c r="BK855" i="2"/>
  <c r="BJ855" i="2"/>
  <c r="BI855" i="2"/>
  <c r="BH855" i="2"/>
  <c r="BG855" i="2"/>
  <c r="BF855" i="2"/>
  <c r="BE855" i="2"/>
  <c r="BD855" i="2"/>
  <c r="BC855" i="2"/>
  <c r="BB855" i="2"/>
  <c r="BA855" i="2"/>
  <c r="AZ855" i="2"/>
  <c r="AY855" i="2"/>
  <c r="AX855" i="2"/>
  <c r="AW855" i="2"/>
  <c r="AV855" i="2"/>
  <c r="AU855" i="2"/>
  <c r="AS855" i="2"/>
  <c r="AR855" i="2"/>
  <c r="AQ855" i="2"/>
  <c r="AP855" i="2"/>
  <c r="AO855" i="2"/>
  <c r="AJ855" i="2"/>
  <c r="AI855" i="2"/>
  <c r="AH855" i="2"/>
  <c r="AG855" i="2"/>
  <c r="AF855" i="2"/>
  <c r="AE855" i="2"/>
  <c r="AD855" i="2"/>
  <c r="AC855" i="2"/>
  <c r="AB855" i="2"/>
  <c r="AA855" i="2"/>
  <c r="Z855" i="2"/>
  <c r="Y855" i="2"/>
  <c r="X855" i="2"/>
  <c r="W855" i="2"/>
  <c r="V855" i="2"/>
  <c r="U855" i="2"/>
  <c r="T855" i="2"/>
  <c r="S855" i="2"/>
  <c r="R855" i="2"/>
  <c r="Q855" i="2"/>
  <c r="P855" i="2"/>
  <c r="O855" i="2"/>
  <c r="DJ854" i="2"/>
  <c r="DI854" i="2"/>
  <c r="DH854" i="2"/>
  <c r="DG854" i="2"/>
  <c r="DF854" i="2"/>
  <c r="DE854" i="2"/>
  <c r="DD854" i="2"/>
  <c r="DC854" i="2"/>
  <c r="DB854" i="2"/>
  <c r="DA854" i="2"/>
  <c r="CZ854" i="2"/>
  <c r="CY854" i="2"/>
  <c r="CX854" i="2"/>
  <c r="CW854" i="2"/>
  <c r="CV854" i="2"/>
  <c r="CU854" i="2"/>
  <c r="CT854" i="2"/>
  <c r="CR854" i="2"/>
  <c r="CQ854" i="2"/>
  <c r="CP854" i="2"/>
  <c r="CO854" i="2"/>
  <c r="CN854" i="2"/>
  <c r="CM854" i="2"/>
  <c r="CL854" i="2"/>
  <c r="CK854" i="2"/>
  <c r="CJ854" i="2"/>
  <c r="CI854" i="2"/>
  <c r="CH854" i="2"/>
  <c r="CG854" i="2"/>
  <c r="CF854" i="2"/>
  <c r="CE854" i="2"/>
  <c r="CD854" i="2"/>
  <c r="CC854" i="2"/>
  <c r="CB854" i="2"/>
  <c r="CA854" i="2"/>
  <c r="BZ854" i="2"/>
  <c r="BY854" i="2"/>
  <c r="BX854" i="2"/>
  <c r="BW854" i="2"/>
  <c r="BV854" i="2"/>
  <c r="BU854" i="2"/>
  <c r="BT854" i="2"/>
  <c r="BS854" i="2"/>
  <c r="BR854" i="2"/>
  <c r="BQ854" i="2"/>
  <c r="BP854" i="2"/>
  <c r="BO854" i="2"/>
  <c r="BN854" i="2"/>
  <c r="BM854" i="2"/>
  <c r="BL854" i="2"/>
  <c r="BK854" i="2"/>
  <c r="BJ854" i="2"/>
  <c r="BI854" i="2"/>
  <c r="BH854" i="2"/>
  <c r="BG854" i="2"/>
  <c r="BF854" i="2"/>
  <c r="BE854" i="2"/>
  <c r="BD854" i="2"/>
  <c r="BC854" i="2"/>
  <c r="BB854" i="2"/>
  <c r="BA854" i="2"/>
  <c r="AZ854" i="2"/>
  <c r="AY854" i="2"/>
  <c r="AX854" i="2"/>
  <c r="AW854" i="2"/>
  <c r="AV854" i="2"/>
  <c r="AU854" i="2"/>
  <c r="AS854" i="2"/>
  <c r="AR854" i="2"/>
  <c r="AQ854" i="2"/>
  <c r="AP854" i="2"/>
  <c r="AO854" i="2"/>
  <c r="AJ854" i="2"/>
  <c r="AI854" i="2"/>
  <c r="AH854" i="2"/>
  <c r="AG854" i="2"/>
  <c r="AF854" i="2"/>
  <c r="AE854" i="2"/>
  <c r="AD854" i="2"/>
  <c r="AC854" i="2"/>
  <c r="AB854" i="2"/>
  <c r="AA854" i="2"/>
  <c r="Z854" i="2"/>
  <c r="Y854" i="2"/>
  <c r="X854" i="2"/>
  <c r="W854" i="2"/>
  <c r="V854" i="2"/>
  <c r="U854" i="2"/>
  <c r="T854" i="2"/>
  <c r="S854" i="2"/>
  <c r="R854" i="2"/>
  <c r="Q854" i="2"/>
  <c r="P854" i="2"/>
  <c r="O854" i="2"/>
  <c r="DJ853" i="2"/>
  <c r="DI853" i="2"/>
  <c r="DH853" i="2"/>
  <c r="DG853" i="2"/>
  <c r="DF853" i="2"/>
  <c r="DE853" i="2"/>
  <c r="DD853" i="2"/>
  <c r="DC853" i="2"/>
  <c r="DB853" i="2"/>
  <c r="DA853" i="2"/>
  <c r="CZ853" i="2"/>
  <c r="CY853" i="2"/>
  <c r="CX853" i="2"/>
  <c r="CW853" i="2"/>
  <c r="CV853" i="2"/>
  <c r="CU853" i="2"/>
  <c r="CT853" i="2"/>
  <c r="CR853" i="2"/>
  <c r="CQ853" i="2"/>
  <c r="CP853" i="2"/>
  <c r="CO853" i="2"/>
  <c r="CN853" i="2"/>
  <c r="CM853" i="2"/>
  <c r="CL853" i="2"/>
  <c r="CK853" i="2"/>
  <c r="CJ853" i="2"/>
  <c r="CI853" i="2"/>
  <c r="CH853" i="2"/>
  <c r="CG853" i="2"/>
  <c r="CF853" i="2"/>
  <c r="CE853" i="2"/>
  <c r="CD853" i="2"/>
  <c r="CC853" i="2"/>
  <c r="CB853" i="2"/>
  <c r="CA853" i="2"/>
  <c r="BZ853" i="2"/>
  <c r="BY853" i="2"/>
  <c r="BX853" i="2"/>
  <c r="BW853" i="2"/>
  <c r="BV853" i="2"/>
  <c r="BU853" i="2"/>
  <c r="BT853" i="2"/>
  <c r="BS853" i="2"/>
  <c r="BR853" i="2"/>
  <c r="BQ853" i="2"/>
  <c r="BP853" i="2"/>
  <c r="BO853" i="2"/>
  <c r="BN853" i="2"/>
  <c r="BM853" i="2"/>
  <c r="BL853" i="2"/>
  <c r="BK853" i="2"/>
  <c r="BJ853" i="2"/>
  <c r="BI853" i="2"/>
  <c r="BH853" i="2"/>
  <c r="BG853" i="2"/>
  <c r="BF853" i="2"/>
  <c r="BE853" i="2"/>
  <c r="BD853" i="2"/>
  <c r="BC853" i="2"/>
  <c r="BB853" i="2"/>
  <c r="BA853" i="2"/>
  <c r="AZ853" i="2"/>
  <c r="AY853" i="2"/>
  <c r="AX853" i="2"/>
  <c r="AW853" i="2"/>
  <c r="AV853" i="2"/>
  <c r="AU853" i="2"/>
  <c r="AS853" i="2"/>
  <c r="AR853" i="2"/>
  <c r="AQ853" i="2"/>
  <c r="AP853" i="2"/>
  <c r="AO853" i="2"/>
  <c r="AJ853" i="2"/>
  <c r="AI853" i="2"/>
  <c r="AH853" i="2"/>
  <c r="AG853" i="2"/>
  <c r="AF853" i="2"/>
  <c r="AE853" i="2"/>
  <c r="AD853" i="2"/>
  <c r="AC853" i="2"/>
  <c r="AB853" i="2"/>
  <c r="AA853" i="2"/>
  <c r="Z853" i="2"/>
  <c r="Y853" i="2"/>
  <c r="X853" i="2"/>
  <c r="W853" i="2"/>
  <c r="V853" i="2"/>
  <c r="U853" i="2"/>
  <c r="T853" i="2"/>
  <c r="S853" i="2"/>
  <c r="R853" i="2"/>
  <c r="Q853" i="2"/>
  <c r="P853" i="2"/>
  <c r="O853" i="2"/>
  <c r="DJ852" i="2"/>
  <c r="DI852" i="2"/>
  <c r="DH852" i="2"/>
  <c r="DG852" i="2"/>
  <c r="DF852" i="2"/>
  <c r="DE852" i="2"/>
  <c r="DD852" i="2"/>
  <c r="DC852" i="2"/>
  <c r="DB852" i="2"/>
  <c r="DA852" i="2"/>
  <c r="CZ852" i="2"/>
  <c r="CY852" i="2"/>
  <c r="CX852" i="2"/>
  <c r="CW852" i="2"/>
  <c r="CV852" i="2"/>
  <c r="CU852" i="2"/>
  <c r="CT852" i="2"/>
  <c r="CR852" i="2"/>
  <c r="CQ852" i="2"/>
  <c r="CP852" i="2"/>
  <c r="CO852" i="2"/>
  <c r="CN852" i="2"/>
  <c r="CM852" i="2"/>
  <c r="CL852" i="2"/>
  <c r="CK852" i="2"/>
  <c r="CJ852" i="2"/>
  <c r="CI852" i="2"/>
  <c r="CH852" i="2"/>
  <c r="CG852" i="2"/>
  <c r="CF852" i="2"/>
  <c r="CE852" i="2"/>
  <c r="CD852" i="2"/>
  <c r="CC852" i="2"/>
  <c r="CB852" i="2"/>
  <c r="CA852" i="2"/>
  <c r="BZ852" i="2"/>
  <c r="BY852" i="2"/>
  <c r="BX852" i="2"/>
  <c r="BW852" i="2"/>
  <c r="BV852" i="2"/>
  <c r="BU852" i="2"/>
  <c r="BT852" i="2"/>
  <c r="BS852" i="2"/>
  <c r="BR852" i="2"/>
  <c r="BQ852" i="2"/>
  <c r="BP852" i="2"/>
  <c r="BO852" i="2"/>
  <c r="BN852" i="2"/>
  <c r="BM852" i="2"/>
  <c r="BL852" i="2"/>
  <c r="BK852" i="2"/>
  <c r="BJ852" i="2"/>
  <c r="BI852" i="2"/>
  <c r="BH852" i="2"/>
  <c r="BG852" i="2"/>
  <c r="BF852" i="2"/>
  <c r="BE852" i="2"/>
  <c r="BD852" i="2"/>
  <c r="BC852" i="2"/>
  <c r="BB852" i="2"/>
  <c r="BA852" i="2"/>
  <c r="AZ852" i="2"/>
  <c r="AY852" i="2"/>
  <c r="AX852" i="2"/>
  <c r="AW852" i="2"/>
  <c r="AV852" i="2"/>
  <c r="AU852" i="2"/>
  <c r="AS852" i="2"/>
  <c r="AR852" i="2"/>
  <c r="AQ852" i="2"/>
  <c r="AP852" i="2"/>
  <c r="AO852" i="2"/>
  <c r="AJ852" i="2"/>
  <c r="AI852" i="2"/>
  <c r="AH852" i="2"/>
  <c r="AG852" i="2"/>
  <c r="AF852" i="2"/>
  <c r="AE852" i="2"/>
  <c r="AD852" i="2"/>
  <c r="AC852" i="2"/>
  <c r="AB852" i="2"/>
  <c r="AA852" i="2"/>
  <c r="Z852" i="2"/>
  <c r="Y852" i="2"/>
  <c r="X852" i="2"/>
  <c r="W852" i="2"/>
  <c r="V852" i="2"/>
  <c r="U852" i="2"/>
  <c r="T852" i="2"/>
  <c r="S852" i="2"/>
  <c r="R852" i="2"/>
  <c r="Q852" i="2"/>
  <c r="P852" i="2"/>
  <c r="O852" i="2"/>
  <c r="DJ851" i="2"/>
  <c r="DI851" i="2"/>
  <c r="DH851" i="2"/>
  <c r="DG851" i="2"/>
  <c r="DF851" i="2"/>
  <c r="DE851" i="2"/>
  <c r="DD851" i="2"/>
  <c r="DC851" i="2"/>
  <c r="DB851" i="2"/>
  <c r="DA851" i="2"/>
  <c r="CZ851" i="2"/>
  <c r="CY851" i="2"/>
  <c r="CX851" i="2"/>
  <c r="CW851" i="2"/>
  <c r="CV851" i="2"/>
  <c r="CU851" i="2"/>
  <c r="CT851" i="2"/>
  <c r="CR851" i="2"/>
  <c r="CQ851" i="2"/>
  <c r="CP851" i="2"/>
  <c r="CO851" i="2"/>
  <c r="CN851" i="2"/>
  <c r="CM851" i="2"/>
  <c r="CL851" i="2"/>
  <c r="CK851" i="2"/>
  <c r="CJ851" i="2"/>
  <c r="CI851" i="2"/>
  <c r="CH851" i="2"/>
  <c r="CG851" i="2"/>
  <c r="CF851" i="2"/>
  <c r="CE851" i="2"/>
  <c r="CD851" i="2"/>
  <c r="CC851" i="2"/>
  <c r="CB851" i="2"/>
  <c r="CA851" i="2"/>
  <c r="BZ851" i="2"/>
  <c r="BY851" i="2"/>
  <c r="BX851" i="2"/>
  <c r="BW851" i="2"/>
  <c r="BV851" i="2"/>
  <c r="BU851" i="2"/>
  <c r="BT851" i="2"/>
  <c r="BS851" i="2"/>
  <c r="BR851" i="2"/>
  <c r="BQ851" i="2"/>
  <c r="BP851" i="2"/>
  <c r="BO851" i="2"/>
  <c r="BN851" i="2"/>
  <c r="BM851" i="2"/>
  <c r="BL851" i="2"/>
  <c r="BK851" i="2"/>
  <c r="BJ851" i="2"/>
  <c r="BI851" i="2"/>
  <c r="BH851" i="2"/>
  <c r="BG851" i="2"/>
  <c r="BF851" i="2"/>
  <c r="BE851" i="2"/>
  <c r="BD851" i="2"/>
  <c r="BC851" i="2"/>
  <c r="BB851" i="2"/>
  <c r="BA851" i="2"/>
  <c r="AZ851" i="2"/>
  <c r="AY851" i="2"/>
  <c r="AX851" i="2"/>
  <c r="AW851" i="2"/>
  <c r="AV851" i="2"/>
  <c r="AU851" i="2"/>
  <c r="AS851" i="2"/>
  <c r="AR851" i="2"/>
  <c r="AQ851" i="2"/>
  <c r="AP851" i="2"/>
  <c r="AO851" i="2"/>
  <c r="AJ851" i="2"/>
  <c r="AI851" i="2"/>
  <c r="AH851" i="2"/>
  <c r="AG851" i="2"/>
  <c r="AF851" i="2"/>
  <c r="AE851" i="2"/>
  <c r="AD851" i="2"/>
  <c r="AC851" i="2"/>
  <c r="AB851" i="2"/>
  <c r="AA851" i="2"/>
  <c r="Z851" i="2"/>
  <c r="Y851" i="2"/>
  <c r="X851" i="2"/>
  <c r="W851" i="2"/>
  <c r="V851" i="2"/>
  <c r="U851" i="2"/>
  <c r="T851" i="2"/>
  <c r="S851" i="2"/>
  <c r="R851" i="2"/>
  <c r="Q851" i="2"/>
  <c r="P851" i="2"/>
  <c r="O851" i="2"/>
  <c r="L851" i="2"/>
  <c r="DJ850" i="2"/>
  <c r="DI850" i="2"/>
  <c r="DH850" i="2"/>
  <c r="DG850" i="2"/>
  <c r="DF850" i="2"/>
  <c r="DE850" i="2"/>
  <c r="DD850" i="2"/>
  <c r="DC850" i="2"/>
  <c r="DB850" i="2"/>
  <c r="DA850" i="2"/>
  <c r="CZ850" i="2"/>
  <c r="CY850" i="2"/>
  <c r="CX850" i="2"/>
  <c r="CW850" i="2"/>
  <c r="CV850" i="2"/>
  <c r="CU850" i="2"/>
  <c r="CT850" i="2"/>
  <c r="CR850" i="2"/>
  <c r="CQ850" i="2"/>
  <c r="CP850" i="2"/>
  <c r="CO850" i="2"/>
  <c r="CN850" i="2"/>
  <c r="CM850" i="2"/>
  <c r="CL850" i="2"/>
  <c r="CK850" i="2"/>
  <c r="CJ850" i="2"/>
  <c r="CI850" i="2"/>
  <c r="CH850" i="2"/>
  <c r="CG850" i="2"/>
  <c r="CF850" i="2"/>
  <c r="CE850" i="2"/>
  <c r="CD850" i="2"/>
  <c r="CC850" i="2"/>
  <c r="CB850" i="2"/>
  <c r="CA850" i="2"/>
  <c r="BZ850" i="2"/>
  <c r="BY850" i="2"/>
  <c r="BX850" i="2"/>
  <c r="BW850" i="2"/>
  <c r="BV850" i="2"/>
  <c r="BU850" i="2"/>
  <c r="BT850" i="2"/>
  <c r="BS850" i="2"/>
  <c r="BR850" i="2"/>
  <c r="BQ850" i="2"/>
  <c r="BP850" i="2"/>
  <c r="BO850" i="2"/>
  <c r="BN850" i="2"/>
  <c r="BM850" i="2"/>
  <c r="BL850" i="2"/>
  <c r="BK850" i="2"/>
  <c r="BJ850" i="2"/>
  <c r="BI850" i="2"/>
  <c r="BH850" i="2"/>
  <c r="BG850" i="2"/>
  <c r="BF850" i="2"/>
  <c r="BE850" i="2"/>
  <c r="BD850" i="2"/>
  <c r="BC850" i="2"/>
  <c r="BB850" i="2"/>
  <c r="BA850" i="2"/>
  <c r="AZ850" i="2"/>
  <c r="AY850" i="2"/>
  <c r="AX850" i="2"/>
  <c r="AW850" i="2"/>
  <c r="AV850" i="2"/>
  <c r="AU850" i="2"/>
  <c r="AS850" i="2"/>
  <c r="AR850" i="2"/>
  <c r="AQ850" i="2"/>
  <c r="AP850" i="2"/>
  <c r="AO850" i="2"/>
  <c r="AJ850" i="2"/>
  <c r="AI850" i="2"/>
  <c r="AH850" i="2"/>
  <c r="AG850" i="2"/>
  <c r="AF850" i="2"/>
  <c r="AE850" i="2"/>
  <c r="AD850" i="2"/>
  <c r="AC850" i="2"/>
  <c r="AB850" i="2"/>
  <c r="AA850" i="2"/>
  <c r="Z850" i="2"/>
  <c r="Y850" i="2"/>
  <c r="X850" i="2"/>
  <c r="W850" i="2"/>
  <c r="V850" i="2"/>
  <c r="U850" i="2"/>
  <c r="T850" i="2"/>
  <c r="S850" i="2"/>
  <c r="R850" i="2"/>
  <c r="Q850" i="2"/>
  <c r="P850" i="2"/>
  <c r="O850" i="2"/>
  <c r="DJ849" i="2"/>
  <c r="DI849" i="2"/>
  <c r="DH849" i="2"/>
  <c r="DG849" i="2"/>
  <c r="DF849" i="2"/>
  <c r="DE849" i="2"/>
  <c r="DD849" i="2"/>
  <c r="DC849" i="2"/>
  <c r="DB849" i="2"/>
  <c r="DA849" i="2"/>
  <c r="CZ849" i="2"/>
  <c r="CY849" i="2"/>
  <c r="CX849" i="2"/>
  <c r="CW849" i="2"/>
  <c r="CV849" i="2"/>
  <c r="CU849" i="2"/>
  <c r="CT849" i="2"/>
  <c r="CR849" i="2"/>
  <c r="CQ849" i="2"/>
  <c r="CP849" i="2"/>
  <c r="CO849" i="2"/>
  <c r="CN849" i="2"/>
  <c r="CM849" i="2"/>
  <c r="CL849" i="2"/>
  <c r="CK849" i="2"/>
  <c r="CJ849" i="2"/>
  <c r="CI849" i="2"/>
  <c r="CH849" i="2"/>
  <c r="CG849" i="2"/>
  <c r="CF849" i="2"/>
  <c r="CE849" i="2"/>
  <c r="CD849" i="2"/>
  <c r="CC849" i="2"/>
  <c r="CB849" i="2"/>
  <c r="CA849" i="2"/>
  <c r="BZ849" i="2"/>
  <c r="BY849" i="2"/>
  <c r="BX849" i="2"/>
  <c r="BW849" i="2"/>
  <c r="BV849" i="2"/>
  <c r="BU849" i="2"/>
  <c r="BT849" i="2"/>
  <c r="BS849" i="2"/>
  <c r="BR849" i="2"/>
  <c r="BQ849" i="2"/>
  <c r="BP849" i="2"/>
  <c r="BO849" i="2"/>
  <c r="BN849" i="2"/>
  <c r="BM849" i="2"/>
  <c r="BL849" i="2"/>
  <c r="BK849" i="2"/>
  <c r="BJ849" i="2"/>
  <c r="BI849" i="2"/>
  <c r="BH849" i="2"/>
  <c r="BG849" i="2"/>
  <c r="BF849" i="2"/>
  <c r="BE849" i="2"/>
  <c r="BD849" i="2"/>
  <c r="BC849" i="2"/>
  <c r="BB849" i="2"/>
  <c r="BA849" i="2"/>
  <c r="AZ849" i="2"/>
  <c r="AY849" i="2"/>
  <c r="AX849" i="2"/>
  <c r="AW849" i="2"/>
  <c r="AV849" i="2"/>
  <c r="AU849" i="2"/>
  <c r="AS849" i="2"/>
  <c r="AR849" i="2"/>
  <c r="AQ849" i="2"/>
  <c r="AP849" i="2"/>
  <c r="AO849" i="2"/>
  <c r="AJ849" i="2"/>
  <c r="AI849" i="2"/>
  <c r="AH849" i="2"/>
  <c r="AG849" i="2"/>
  <c r="AF849" i="2"/>
  <c r="AE849" i="2"/>
  <c r="AD849" i="2"/>
  <c r="AC849" i="2"/>
  <c r="AB849" i="2"/>
  <c r="AA849" i="2"/>
  <c r="Z849" i="2"/>
  <c r="Y849" i="2"/>
  <c r="X849" i="2"/>
  <c r="W849" i="2"/>
  <c r="V849" i="2"/>
  <c r="U849" i="2"/>
  <c r="T849" i="2"/>
  <c r="S849" i="2"/>
  <c r="R849" i="2"/>
  <c r="Q849" i="2"/>
  <c r="P849" i="2"/>
  <c r="O849" i="2"/>
  <c r="DJ848" i="2"/>
  <c r="DI848" i="2"/>
  <c r="DH848" i="2"/>
  <c r="DG848" i="2"/>
  <c r="DF848" i="2"/>
  <c r="DE848" i="2"/>
  <c r="DD848" i="2"/>
  <c r="DC848" i="2"/>
  <c r="DB848" i="2"/>
  <c r="DA848" i="2"/>
  <c r="CZ848" i="2"/>
  <c r="CY848" i="2"/>
  <c r="CX848" i="2"/>
  <c r="CW848" i="2"/>
  <c r="CV848" i="2"/>
  <c r="CU848" i="2"/>
  <c r="CT848" i="2"/>
  <c r="CR848" i="2"/>
  <c r="CQ848" i="2"/>
  <c r="CP848" i="2"/>
  <c r="CO848" i="2"/>
  <c r="CN848" i="2"/>
  <c r="CM848" i="2"/>
  <c r="CL848" i="2"/>
  <c r="CK848" i="2"/>
  <c r="CJ848" i="2"/>
  <c r="CI848" i="2"/>
  <c r="CH848" i="2"/>
  <c r="CG848" i="2"/>
  <c r="CF848" i="2"/>
  <c r="CE848" i="2"/>
  <c r="CD848" i="2"/>
  <c r="CC848" i="2"/>
  <c r="CB848" i="2"/>
  <c r="CA848" i="2"/>
  <c r="BZ848" i="2"/>
  <c r="BY848" i="2"/>
  <c r="BX848" i="2"/>
  <c r="BW848" i="2"/>
  <c r="BV848" i="2"/>
  <c r="BU848" i="2"/>
  <c r="BT848" i="2"/>
  <c r="BS848" i="2"/>
  <c r="BR848" i="2"/>
  <c r="BQ848" i="2"/>
  <c r="BP848" i="2"/>
  <c r="BO848" i="2"/>
  <c r="BN848" i="2"/>
  <c r="BM848" i="2"/>
  <c r="BL848" i="2"/>
  <c r="BK848" i="2"/>
  <c r="BJ848" i="2"/>
  <c r="BI848" i="2"/>
  <c r="BH848" i="2"/>
  <c r="BG848" i="2"/>
  <c r="BF848" i="2"/>
  <c r="BE848" i="2"/>
  <c r="BD848" i="2"/>
  <c r="BC848" i="2"/>
  <c r="BB848" i="2"/>
  <c r="BA848" i="2"/>
  <c r="AZ848" i="2"/>
  <c r="AY848" i="2"/>
  <c r="AX848" i="2"/>
  <c r="AW848" i="2"/>
  <c r="AV848" i="2"/>
  <c r="AU848" i="2"/>
  <c r="AS848" i="2"/>
  <c r="AR848" i="2"/>
  <c r="AQ848" i="2"/>
  <c r="AP848" i="2"/>
  <c r="AO848" i="2"/>
  <c r="AJ848" i="2"/>
  <c r="AI848" i="2"/>
  <c r="AH848" i="2"/>
  <c r="AG848" i="2"/>
  <c r="AF848" i="2"/>
  <c r="AE848" i="2"/>
  <c r="AD848" i="2"/>
  <c r="AC848" i="2"/>
  <c r="AB848" i="2"/>
  <c r="AA848" i="2"/>
  <c r="Z848" i="2"/>
  <c r="Y848" i="2"/>
  <c r="X848" i="2"/>
  <c r="W848" i="2"/>
  <c r="V848" i="2"/>
  <c r="U848" i="2"/>
  <c r="T848" i="2"/>
  <c r="S848" i="2"/>
  <c r="R848" i="2"/>
  <c r="Q848" i="2"/>
  <c r="P848" i="2"/>
  <c r="O848" i="2"/>
  <c r="DJ847" i="2"/>
  <c r="DI847" i="2"/>
  <c r="DH847" i="2"/>
  <c r="DG847" i="2"/>
  <c r="DF847" i="2"/>
  <c r="DE847" i="2"/>
  <c r="DD847" i="2"/>
  <c r="DC847" i="2"/>
  <c r="DB847" i="2"/>
  <c r="DA847" i="2"/>
  <c r="CZ847" i="2"/>
  <c r="CY847" i="2"/>
  <c r="CX847" i="2"/>
  <c r="CW847" i="2"/>
  <c r="CV847" i="2"/>
  <c r="CU847" i="2"/>
  <c r="CT847" i="2"/>
  <c r="CR847" i="2"/>
  <c r="CQ847" i="2"/>
  <c r="CP847" i="2"/>
  <c r="CO847" i="2"/>
  <c r="CN847" i="2"/>
  <c r="CM847" i="2"/>
  <c r="CL847" i="2"/>
  <c r="CK847" i="2"/>
  <c r="CJ847" i="2"/>
  <c r="CI847" i="2"/>
  <c r="CH847" i="2"/>
  <c r="CG847" i="2"/>
  <c r="CF847" i="2"/>
  <c r="CE847" i="2"/>
  <c r="CD847" i="2"/>
  <c r="CC847" i="2"/>
  <c r="CB847" i="2"/>
  <c r="CA847" i="2"/>
  <c r="BZ847" i="2"/>
  <c r="BY847" i="2"/>
  <c r="BX847" i="2"/>
  <c r="BW847" i="2"/>
  <c r="BV847" i="2"/>
  <c r="BU847" i="2"/>
  <c r="BT847" i="2"/>
  <c r="BS847" i="2"/>
  <c r="BR847" i="2"/>
  <c r="BQ847" i="2"/>
  <c r="BP847" i="2"/>
  <c r="BO847" i="2"/>
  <c r="BN847" i="2"/>
  <c r="BM847" i="2"/>
  <c r="BL847" i="2"/>
  <c r="BK847" i="2"/>
  <c r="BJ847" i="2"/>
  <c r="BI847" i="2"/>
  <c r="BH847" i="2"/>
  <c r="BG847" i="2"/>
  <c r="BF847" i="2"/>
  <c r="BE847" i="2"/>
  <c r="BD847" i="2"/>
  <c r="BC847" i="2"/>
  <c r="BB847" i="2"/>
  <c r="BA847" i="2"/>
  <c r="AZ847" i="2"/>
  <c r="AY847" i="2"/>
  <c r="AX847" i="2"/>
  <c r="AW847" i="2"/>
  <c r="AV847" i="2"/>
  <c r="AU847" i="2"/>
  <c r="AS847" i="2"/>
  <c r="AR847" i="2"/>
  <c r="AQ847" i="2"/>
  <c r="AP847" i="2"/>
  <c r="AO847" i="2"/>
  <c r="AJ847" i="2"/>
  <c r="AI847" i="2"/>
  <c r="AH847" i="2"/>
  <c r="AG847" i="2"/>
  <c r="AF847" i="2"/>
  <c r="AE847" i="2"/>
  <c r="AD847" i="2"/>
  <c r="AC847" i="2"/>
  <c r="AB847" i="2"/>
  <c r="AA847" i="2"/>
  <c r="Z847" i="2"/>
  <c r="Y847" i="2"/>
  <c r="X847" i="2"/>
  <c r="W847" i="2"/>
  <c r="V847" i="2"/>
  <c r="U847" i="2"/>
  <c r="T847" i="2"/>
  <c r="S847" i="2"/>
  <c r="R847" i="2"/>
  <c r="Q847" i="2"/>
  <c r="P847" i="2"/>
  <c r="O847" i="2"/>
  <c r="DJ846" i="2"/>
  <c r="DI846" i="2"/>
  <c r="DH846" i="2"/>
  <c r="DG846" i="2"/>
  <c r="DF846" i="2"/>
  <c r="DE846" i="2"/>
  <c r="DD846" i="2"/>
  <c r="DC846" i="2"/>
  <c r="DB846" i="2"/>
  <c r="DA846" i="2"/>
  <c r="CZ846" i="2"/>
  <c r="CY846" i="2"/>
  <c r="CX846" i="2"/>
  <c r="CW846" i="2"/>
  <c r="CV846" i="2"/>
  <c r="CU846" i="2"/>
  <c r="CT846" i="2"/>
  <c r="CR846" i="2"/>
  <c r="CQ846" i="2"/>
  <c r="CP846" i="2"/>
  <c r="CO846" i="2"/>
  <c r="CN846" i="2"/>
  <c r="CM846" i="2"/>
  <c r="CL846" i="2"/>
  <c r="CK846" i="2"/>
  <c r="CJ846" i="2"/>
  <c r="CI846" i="2"/>
  <c r="CH846" i="2"/>
  <c r="CG846" i="2"/>
  <c r="CF846" i="2"/>
  <c r="CE846" i="2"/>
  <c r="CD846" i="2"/>
  <c r="CC846" i="2"/>
  <c r="CB846" i="2"/>
  <c r="CA846" i="2"/>
  <c r="BZ846" i="2"/>
  <c r="BY846" i="2"/>
  <c r="BX846" i="2"/>
  <c r="BW846" i="2"/>
  <c r="BV846" i="2"/>
  <c r="BU846" i="2"/>
  <c r="BT846" i="2"/>
  <c r="BS846" i="2"/>
  <c r="BR846" i="2"/>
  <c r="BQ846" i="2"/>
  <c r="BP846" i="2"/>
  <c r="BO846" i="2"/>
  <c r="BN846" i="2"/>
  <c r="BM846" i="2"/>
  <c r="BL846" i="2"/>
  <c r="BK846" i="2"/>
  <c r="BJ846" i="2"/>
  <c r="BI846" i="2"/>
  <c r="BH846" i="2"/>
  <c r="BG846" i="2"/>
  <c r="BF846" i="2"/>
  <c r="BE846" i="2"/>
  <c r="BD846" i="2"/>
  <c r="BC846" i="2"/>
  <c r="BB846" i="2"/>
  <c r="BA846" i="2"/>
  <c r="AZ846" i="2"/>
  <c r="AY846" i="2"/>
  <c r="AX846" i="2"/>
  <c r="AW846" i="2"/>
  <c r="AV846" i="2"/>
  <c r="AU846" i="2"/>
  <c r="AS846" i="2"/>
  <c r="AR846" i="2"/>
  <c r="AQ846" i="2"/>
  <c r="AP846" i="2"/>
  <c r="AO846" i="2"/>
  <c r="AJ846" i="2"/>
  <c r="AI846" i="2"/>
  <c r="AH846" i="2"/>
  <c r="AG846" i="2"/>
  <c r="AF846" i="2"/>
  <c r="AE846" i="2"/>
  <c r="AD846" i="2"/>
  <c r="AC846" i="2"/>
  <c r="AB846" i="2"/>
  <c r="AA846" i="2"/>
  <c r="Z846" i="2"/>
  <c r="Y846" i="2"/>
  <c r="X846" i="2"/>
  <c r="W846" i="2"/>
  <c r="V846" i="2"/>
  <c r="U846" i="2"/>
  <c r="T846" i="2"/>
  <c r="S846" i="2"/>
  <c r="R846" i="2"/>
  <c r="Q846" i="2"/>
  <c r="P846" i="2"/>
  <c r="O846" i="2"/>
  <c r="DJ845" i="2"/>
  <c r="DI845" i="2"/>
  <c r="DH845" i="2"/>
  <c r="DG845" i="2"/>
  <c r="DF845" i="2"/>
  <c r="DE845" i="2"/>
  <c r="DD845" i="2"/>
  <c r="DC845" i="2"/>
  <c r="DB845" i="2"/>
  <c r="DA845" i="2"/>
  <c r="CZ845" i="2"/>
  <c r="CY845" i="2"/>
  <c r="CX845" i="2"/>
  <c r="CW845" i="2"/>
  <c r="CV845" i="2"/>
  <c r="CU845" i="2"/>
  <c r="CT845" i="2"/>
  <c r="CR845" i="2"/>
  <c r="CQ845" i="2"/>
  <c r="CP845" i="2"/>
  <c r="CO845" i="2"/>
  <c r="CN845" i="2"/>
  <c r="CM845" i="2"/>
  <c r="CL845" i="2"/>
  <c r="CK845" i="2"/>
  <c r="CJ845" i="2"/>
  <c r="CI845" i="2"/>
  <c r="CH845" i="2"/>
  <c r="CG845" i="2"/>
  <c r="CF845" i="2"/>
  <c r="CE845" i="2"/>
  <c r="CD845" i="2"/>
  <c r="CC845" i="2"/>
  <c r="CB845" i="2"/>
  <c r="CA845" i="2"/>
  <c r="BZ845" i="2"/>
  <c r="BY845" i="2"/>
  <c r="BX845" i="2"/>
  <c r="BW845" i="2"/>
  <c r="BV845" i="2"/>
  <c r="BU845" i="2"/>
  <c r="BT845" i="2"/>
  <c r="BS845" i="2"/>
  <c r="BR845" i="2"/>
  <c r="BQ845" i="2"/>
  <c r="BP845" i="2"/>
  <c r="BO845" i="2"/>
  <c r="BN845" i="2"/>
  <c r="BM845" i="2"/>
  <c r="BL845" i="2"/>
  <c r="BK845" i="2"/>
  <c r="BJ845" i="2"/>
  <c r="BI845" i="2"/>
  <c r="BH845" i="2"/>
  <c r="BG845" i="2"/>
  <c r="BF845" i="2"/>
  <c r="BE845" i="2"/>
  <c r="BD845" i="2"/>
  <c r="BC845" i="2"/>
  <c r="BB845" i="2"/>
  <c r="BA845" i="2"/>
  <c r="AZ845" i="2"/>
  <c r="AY845" i="2"/>
  <c r="AX845" i="2"/>
  <c r="AW845" i="2"/>
  <c r="AV845" i="2"/>
  <c r="AU845" i="2"/>
  <c r="AS845" i="2"/>
  <c r="AR845" i="2"/>
  <c r="AQ845" i="2"/>
  <c r="AP845" i="2"/>
  <c r="AO845" i="2"/>
  <c r="AJ845" i="2"/>
  <c r="AI845" i="2"/>
  <c r="AH845" i="2"/>
  <c r="AG845" i="2"/>
  <c r="AF845" i="2"/>
  <c r="AE845" i="2"/>
  <c r="AD845" i="2"/>
  <c r="AC845" i="2"/>
  <c r="AB845" i="2"/>
  <c r="AA845" i="2"/>
  <c r="Z845" i="2"/>
  <c r="Y845" i="2"/>
  <c r="X845" i="2"/>
  <c r="W845" i="2"/>
  <c r="V845" i="2"/>
  <c r="U845" i="2"/>
  <c r="T845" i="2"/>
  <c r="S845" i="2"/>
  <c r="R845" i="2"/>
  <c r="Q845" i="2"/>
  <c r="P845" i="2"/>
  <c r="O845" i="2"/>
  <c r="DJ844" i="2"/>
  <c r="DI844" i="2"/>
  <c r="DH844" i="2"/>
  <c r="DG844" i="2"/>
  <c r="DF844" i="2"/>
  <c r="DE844" i="2"/>
  <c r="DD844" i="2"/>
  <c r="DC844" i="2"/>
  <c r="DB844" i="2"/>
  <c r="DA844" i="2"/>
  <c r="CZ844" i="2"/>
  <c r="CY844" i="2"/>
  <c r="CX844" i="2"/>
  <c r="CW844" i="2"/>
  <c r="CV844" i="2"/>
  <c r="CU844" i="2"/>
  <c r="CT844" i="2"/>
  <c r="CR844" i="2"/>
  <c r="CQ844" i="2"/>
  <c r="CP844" i="2"/>
  <c r="CO844" i="2"/>
  <c r="CN844" i="2"/>
  <c r="CM844" i="2"/>
  <c r="CL844" i="2"/>
  <c r="CK844" i="2"/>
  <c r="CJ844" i="2"/>
  <c r="CI844" i="2"/>
  <c r="CH844" i="2"/>
  <c r="CG844" i="2"/>
  <c r="CF844" i="2"/>
  <c r="CE844" i="2"/>
  <c r="CD844" i="2"/>
  <c r="CC844" i="2"/>
  <c r="CB844" i="2"/>
  <c r="CA844" i="2"/>
  <c r="BZ844" i="2"/>
  <c r="BY844" i="2"/>
  <c r="BX844" i="2"/>
  <c r="BW844" i="2"/>
  <c r="BV844" i="2"/>
  <c r="BU844" i="2"/>
  <c r="BT844" i="2"/>
  <c r="BS844" i="2"/>
  <c r="BR844" i="2"/>
  <c r="BQ844" i="2"/>
  <c r="BP844" i="2"/>
  <c r="BO844" i="2"/>
  <c r="BN844" i="2"/>
  <c r="BM844" i="2"/>
  <c r="BL844" i="2"/>
  <c r="BK844" i="2"/>
  <c r="BJ844" i="2"/>
  <c r="BI844" i="2"/>
  <c r="BH844" i="2"/>
  <c r="BG844" i="2"/>
  <c r="BF844" i="2"/>
  <c r="BE844" i="2"/>
  <c r="BD844" i="2"/>
  <c r="BC844" i="2"/>
  <c r="BB844" i="2"/>
  <c r="BA844" i="2"/>
  <c r="AZ844" i="2"/>
  <c r="AY844" i="2"/>
  <c r="AX844" i="2"/>
  <c r="AW844" i="2"/>
  <c r="AV844" i="2"/>
  <c r="AU844" i="2"/>
  <c r="AS844" i="2"/>
  <c r="AR844" i="2"/>
  <c r="AQ844" i="2"/>
  <c r="AP844" i="2"/>
  <c r="AO844" i="2"/>
  <c r="AJ844" i="2"/>
  <c r="AI844" i="2"/>
  <c r="AH844" i="2"/>
  <c r="AG844" i="2"/>
  <c r="AF844" i="2"/>
  <c r="AE844" i="2"/>
  <c r="AD844" i="2"/>
  <c r="AC844" i="2"/>
  <c r="AB844" i="2"/>
  <c r="AA844" i="2"/>
  <c r="Z844" i="2"/>
  <c r="Y844" i="2"/>
  <c r="X844" i="2"/>
  <c r="W844" i="2"/>
  <c r="V844" i="2"/>
  <c r="U844" i="2"/>
  <c r="T844" i="2"/>
  <c r="S844" i="2"/>
  <c r="R844" i="2"/>
  <c r="Q844" i="2"/>
  <c r="P844" i="2"/>
  <c r="O844" i="2"/>
  <c r="DJ843" i="2"/>
  <c r="DI843" i="2"/>
  <c r="DH843" i="2"/>
  <c r="DG843" i="2"/>
  <c r="DF843" i="2"/>
  <c r="DE843" i="2"/>
  <c r="DD843" i="2"/>
  <c r="DC843" i="2"/>
  <c r="DB843" i="2"/>
  <c r="DA843" i="2"/>
  <c r="CZ843" i="2"/>
  <c r="CY843" i="2"/>
  <c r="CX843" i="2"/>
  <c r="CW843" i="2"/>
  <c r="CV843" i="2"/>
  <c r="CU843" i="2"/>
  <c r="CT843" i="2"/>
  <c r="CR843" i="2"/>
  <c r="CQ843" i="2"/>
  <c r="CP843" i="2"/>
  <c r="CO843" i="2"/>
  <c r="CN843" i="2"/>
  <c r="CM843" i="2"/>
  <c r="CL843" i="2"/>
  <c r="CK843" i="2"/>
  <c r="CJ843" i="2"/>
  <c r="CI843" i="2"/>
  <c r="CH843" i="2"/>
  <c r="CG843" i="2"/>
  <c r="CF843" i="2"/>
  <c r="CE843" i="2"/>
  <c r="CD843" i="2"/>
  <c r="CC843" i="2"/>
  <c r="CB843" i="2"/>
  <c r="CA843" i="2"/>
  <c r="BZ843" i="2"/>
  <c r="BY843" i="2"/>
  <c r="BX843" i="2"/>
  <c r="BW843" i="2"/>
  <c r="BV843" i="2"/>
  <c r="BU843" i="2"/>
  <c r="BT843" i="2"/>
  <c r="BS843" i="2"/>
  <c r="BR843" i="2"/>
  <c r="BQ843" i="2"/>
  <c r="BP843" i="2"/>
  <c r="BO843" i="2"/>
  <c r="BN843" i="2"/>
  <c r="BM843" i="2"/>
  <c r="BL843" i="2"/>
  <c r="BK843" i="2"/>
  <c r="BJ843" i="2"/>
  <c r="BI843" i="2"/>
  <c r="BH843" i="2"/>
  <c r="BG843" i="2"/>
  <c r="BF843" i="2"/>
  <c r="BE843" i="2"/>
  <c r="BD843" i="2"/>
  <c r="BC843" i="2"/>
  <c r="BB843" i="2"/>
  <c r="BA843" i="2"/>
  <c r="AZ843" i="2"/>
  <c r="AY843" i="2"/>
  <c r="AX843" i="2"/>
  <c r="AW843" i="2"/>
  <c r="AV843" i="2"/>
  <c r="AU843" i="2"/>
  <c r="AS843" i="2"/>
  <c r="AR843" i="2"/>
  <c r="AQ843" i="2"/>
  <c r="AP843" i="2"/>
  <c r="AO843" i="2"/>
  <c r="AJ843" i="2"/>
  <c r="AI843" i="2"/>
  <c r="AH843" i="2"/>
  <c r="AG843" i="2"/>
  <c r="AF843" i="2"/>
  <c r="AE843" i="2"/>
  <c r="AD843" i="2"/>
  <c r="AC843" i="2"/>
  <c r="AB843" i="2"/>
  <c r="AA843" i="2"/>
  <c r="Z843" i="2"/>
  <c r="Y843" i="2"/>
  <c r="X843" i="2"/>
  <c r="W843" i="2"/>
  <c r="V843" i="2"/>
  <c r="U843" i="2"/>
  <c r="T843" i="2"/>
  <c r="S843" i="2"/>
  <c r="R843" i="2"/>
  <c r="Q843" i="2"/>
  <c r="P843" i="2"/>
  <c r="O843" i="2"/>
  <c r="DJ842" i="2"/>
  <c r="DI842" i="2"/>
  <c r="DH842" i="2"/>
  <c r="DG842" i="2"/>
  <c r="DF842" i="2"/>
  <c r="DE842" i="2"/>
  <c r="DD842" i="2"/>
  <c r="DC842" i="2"/>
  <c r="DB842" i="2"/>
  <c r="DA842" i="2"/>
  <c r="CZ842" i="2"/>
  <c r="CY842" i="2"/>
  <c r="CX842" i="2"/>
  <c r="CW842" i="2"/>
  <c r="CV842" i="2"/>
  <c r="CU842" i="2"/>
  <c r="CT842" i="2"/>
  <c r="CR842" i="2"/>
  <c r="CQ842" i="2"/>
  <c r="CP842" i="2"/>
  <c r="CO842" i="2"/>
  <c r="CN842" i="2"/>
  <c r="CM842" i="2"/>
  <c r="CL842" i="2"/>
  <c r="CK842" i="2"/>
  <c r="CJ842" i="2"/>
  <c r="CI842" i="2"/>
  <c r="CH842" i="2"/>
  <c r="CG842" i="2"/>
  <c r="CF842" i="2"/>
  <c r="CE842" i="2"/>
  <c r="CD842" i="2"/>
  <c r="CC842" i="2"/>
  <c r="CB842" i="2"/>
  <c r="CA842" i="2"/>
  <c r="BZ842" i="2"/>
  <c r="BY842" i="2"/>
  <c r="BX842" i="2"/>
  <c r="BW842" i="2"/>
  <c r="BV842" i="2"/>
  <c r="BU842" i="2"/>
  <c r="BT842" i="2"/>
  <c r="BS842" i="2"/>
  <c r="BR842" i="2"/>
  <c r="BQ842" i="2"/>
  <c r="BP842" i="2"/>
  <c r="BO842" i="2"/>
  <c r="BN842" i="2"/>
  <c r="BM842" i="2"/>
  <c r="BL842" i="2"/>
  <c r="BK842" i="2"/>
  <c r="BJ842" i="2"/>
  <c r="BI842" i="2"/>
  <c r="BH842" i="2"/>
  <c r="BG842" i="2"/>
  <c r="BF842" i="2"/>
  <c r="BE842" i="2"/>
  <c r="BD842" i="2"/>
  <c r="BC842" i="2"/>
  <c r="BB842" i="2"/>
  <c r="BA842" i="2"/>
  <c r="AZ842" i="2"/>
  <c r="AY842" i="2"/>
  <c r="AX842" i="2"/>
  <c r="AW842" i="2"/>
  <c r="AV842" i="2"/>
  <c r="AU842" i="2"/>
  <c r="AS842" i="2"/>
  <c r="AR842" i="2"/>
  <c r="AQ842" i="2"/>
  <c r="AP842" i="2"/>
  <c r="AO842" i="2"/>
  <c r="AJ842" i="2"/>
  <c r="AI842" i="2"/>
  <c r="AH842" i="2"/>
  <c r="AG842" i="2"/>
  <c r="AF842" i="2"/>
  <c r="AE842" i="2"/>
  <c r="AD842" i="2"/>
  <c r="AC842" i="2"/>
  <c r="AB842" i="2"/>
  <c r="AA842" i="2"/>
  <c r="Z842" i="2"/>
  <c r="Y842" i="2"/>
  <c r="X842" i="2"/>
  <c r="W842" i="2"/>
  <c r="V842" i="2"/>
  <c r="U842" i="2"/>
  <c r="T842" i="2"/>
  <c r="S842" i="2"/>
  <c r="R842" i="2"/>
  <c r="Q842" i="2"/>
  <c r="P842" i="2"/>
  <c r="O842" i="2"/>
  <c r="DJ841" i="2"/>
  <c r="DI841" i="2"/>
  <c r="DH841" i="2"/>
  <c r="DG841" i="2"/>
  <c r="DF841" i="2"/>
  <c r="DE841" i="2"/>
  <c r="DD841" i="2"/>
  <c r="DC841" i="2"/>
  <c r="DB841" i="2"/>
  <c r="DA841" i="2"/>
  <c r="CZ841" i="2"/>
  <c r="CY841" i="2"/>
  <c r="CX841" i="2"/>
  <c r="CW841" i="2"/>
  <c r="CV841" i="2"/>
  <c r="CU841" i="2"/>
  <c r="CT841" i="2"/>
  <c r="CR841" i="2"/>
  <c r="CQ841" i="2"/>
  <c r="CP841" i="2"/>
  <c r="CO841" i="2"/>
  <c r="CN841" i="2"/>
  <c r="CM841" i="2"/>
  <c r="CL841" i="2"/>
  <c r="CK841" i="2"/>
  <c r="CJ841" i="2"/>
  <c r="CI841" i="2"/>
  <c r="CH841" i="2"/>
  <c r="CG841" i="2"/>
  <c r="CF841" i="2"/>
  <c r="CE841" i="2"/>
  <c r="CD841" i="2"/>
  <c r="CC841" i="2"/>
  <c r="CB841" i="2"/>
  <c r="CA841" i="2"/>
  <c r="BZ841" i="2"/>
  <c r="BY841" i="2"/>
  <c r="BX841" i="2"/>
  <c r="BW841" i="2"/>
  <c r="BV841" i="2"/>
  <c r="BU841" i="2"/>
  <c r="BT841" i="2"/>
  <c r="BS841" i="2"/>
  <c r="BR841" i="2"/>
  <c r="BQ841" i="2"/>
  <c r="BP841" i="2"/>
  <c r="BO841" i="2"/>
  <c r="BN841" i="2"/>
  <c r="BM841" i="2"/>
  <c r="BL841" i="2"/>
  <c r="BK841" i="2"/>
  <c r="BJ841" i="2"/>
  <c r="BI841" i="2"/>
  <c r="BH841" i="2"/>
  <c r="BG841" i="2"/>
  <c r="BF841" i="2"/>
  <c r="BE841" i="2"/>
  <c r="BD841" i="2"/>
  <c r="BC841" i="2"/>
  <c r="BB841" i="2"/>
  <c r="BA841" i="2"/>
  <c r="AZ841" i="2"/>
  <c r="AY841" i="2"/>
  <c r="AX841" i="2"/>
  <c r="AW841" i="2"/>
  <c r="AV841" i="2"/>
  <c r="AU841" i="2"/>
  <c r="AS841" i="2"/>
  <c r="AR841" i="2"/>
  <c r="AQ841" i="2"/>
  <c r="AP841" i="2"/>
  <c r="AO841" i="2"/>
  <c r="AJ841" i="2"/>
  <c r="AI841" i="2"/>
  <c r="AH841" i="2"/>
  <c r="AG841" i="2"/>
  <c r="AF841" i="2"/>
  <c r="AE841" i="2"/>
  <c r="AD841" i="2"/>
  <c r="AC841" i="2"/>
  <c r="AB841" i="2"/>
  <c r="AA841" i="2"/>
  <c r="Z841" i="2"/>
  <c r="Y841" i="2"/>
  <c r="X841" i="2"/>
  <c r="W841" i="2"/>
  <c r="V841" i="2"/>
  <c r="U841" i="2"/>
  <c r="T841" i="2"/>
  <c r="S841" i="2"/>
  <c r="R841" i="2"/>
  <c r="Q841" i="2"/>
  <c r="P841" i="2"/>
  <c r="O841" i="2"/>
  <c r="DJ840" i="2"/>
  <c r="DI840" i="2"/>
  <c r="DH840" i="2"/>
  <c r="DG840" i="2"/>
  <c r="DF840" i="2"/>
  <c r="DE840" i="2"/>
  <c r="DD840" i="2"/>
  <c r="DC840" i="2"/>
  <c r="DB840" i="2"/>
  <c r="DA840" i="2"/>
  <c r="CZ840" i="2"/>
  <c r="CY840" i="2"/>
  <c r="CX840" i="2"/>
  <c r="CW840" i="2"/>
  <c r="CV840" i="2"/>
  <c r="CU840" i="2"/>
  <c r="CT840" i="2"/>
  <c r="CR840" i="2"/>
  <c r="CQ840" i="2"/>
  <c r="CP840" i="2"/>
  <c r="CO840" i="2"/>
  <c r="CN840" i="2"/>
  <c r="CM840" i="2"/>
  <c r="CL840" i="2"/>
  <c r="CK840" i="2"/>
  <c r="CJ840" i="2"/>
  <c r="CI840" i="2"/>
  <c r="CH840" i="2"/>
  <c r="CG840" i="2"/>
  <c r="CF840" i="2"/>
  <c r="CE840" i="2"/>
  <c r="CD840" i="2"/>
  <c r="CC840" i="2"/>
  <c r="CB840" i="2"/>
  <c r="CA840" i="2"/>
  <c r="BZ840" i="2"/>
  <c r="BY840" i="2"/>
  <c r="BX840" i="2"/>
  <c r="BW840" i="2"/>
  <c r="BV840" i="2"/>
  <c r="BU840" i="2"/>
  <c r="BT840" i="2"/>
  <c r="BS840" i="2"/>
  <c r="BR840" i="2"/>
  <c r="BQ840" i="2"/>
  <c r="BP840" i="2"/>
  <c r="BO840" i="2"/>
  <c r="BN840" i="2"/>
  <c r="BM840" i="2"/>
  <c r="BL840" i="2"/>
  <c r="BK840" i="2"/>
  <c r="BJ840" i="2"/>
  <c r="BI840" i="2"/>
  <c r="BH840" i="2"/>
  <c r="BG840" i="2"/>
  <c r="BF840" i="2"/>
  <c r="BE840" i="2"/>
  <c r="BD840" i="2"/>
  <c r="BC840" i="2"/>
  <c r="BB840" i="2"/>
  <c r="BA840" i="2"/>
  <c r="AZ840" i="2"/>
  <c r="AY840" i="2"/>
  <c r="AX840" i="2"/>
  <c r="AW840" i="2"/>
  <c r="AV840" i="2"/>
  <c r="AU840" i="2"/>
  <c r="AS840" i="2"/>
  <c r="AR840" i="2"/>
  <c r="AQ840" i="2"/>
  <c r="AP840" i="2"/>
  <c r="AO840" i="2"/>
  <c r="AJ840" i="2"/>
  <c r="AI840" i="2"/>
  <c r="AH840" i="2"/>
  <c r="AG840" i="2"/>
  <c r="AF840" i="2"/>
  <c r="AE840" i="2"/>
  <c r="AD840" i="2"/>
  <c r="AC840" i="2"/>
  <c r="AB840" i="2"/>
  <c r="AA840" i="2"/>
  <c r="Z840" i="2"/>
  <c r="Y840" i="2"/>
  <c r="X840" i="2"/>
  <c r="W840" i="2"/>
  <c r="V840" i="2"/>
  <c r="U840" i="2"/>
  <c r="T840" i="2"/>
  <c r="S840" i="2"/>
  <c r="R840" i="2"/>
  <c r="Q840" i="2"/>
  <c r="P840" i="2"/>
  <c r="O840" i="2"/>
  <c r="DJ839" i="2"/>
  <c r="DI839" i="2"/>
  <c r="DH839" i="2"/>
  <c r="DG839" i="2"/>
  <c r="DF839" i="2"/>
  <c r="DE839" i="2"/>
  <c r="DD839" i="2"/>
  <c r="DC839" i="2"/>
  <c r="DB839" i="2"/>
  <c r="DA839" i="2"/>
  <c r="CZ839" i="2"/>
  <c r="CY839" i="2"/>
  <c r="CX839" i="2"/>
  <c r="CW839" i="2"/>
  <c r="CV839" i="2"/>
  <c r="CU839" i="2"/>
  <c r="CT839" i="2"/>
  <c r="CR839" i="2"/>
  <c r="CQ839" i="2"/>
  <c r="CP839" i="2"/>
  <c r="CO839" i="2"/>
  <c r="CN839" i="2"/>
  <c r="CM839" i="2"/>
  <c r="CL839" i="2"/>
  <c r="CK839" i="2"/>
  <c r="CJ839" i="2"/>
  <c r="CI839" i="2"/>
  <c r="CH839" i="2"/>
  <c r="CG839" i="2"/>
  <c r="CF839" i="2"/>
  <c r="CE839" i="2"/>
  <c r="CD839" i="2"/>
  <c r="CC839" i="2"/>
  <c r="CB839" i="2"/>
  <c r="CA839" i="2"/>
  <c r="BZ839" i="2"/>
  <c r="BY839" i="2"/>
  <c r="BX839" i="2"/>
  <c r="BW839" i="2"/>
  <c r="BV839" i="2"/>
  <c r="BU839" i="2"/>
  <c r="BT839" i="2"/>
  <c r="BS839" i="2"/>
  <c r="BR839" i="2"/>
  <c r="BQ839" i="2"/>
  <c r="BP839" i="2"/>
  <c r="BO839" i="2"/>
  <c r="BN839" i="2"/>
  <c r="BM839" i="2"/>
  <c r="BL839" i="2"/>
  <c r="BK839" i="2"/>
  <c r="BJ839" i="2"/>
  <c r="BI839" i="2"/>
  <c r="BH839" i="2"/>
  <c r="BG839" i="2"/>
  <c r="BF839" i="2"/>
  <c r="BE839" i="2"/>
  <c r="BD839" i="2"/>
  <c r="BC839" i="2"/>
  <c r="BB839" i="2"/>
  <c r="BA839" i="2"/>
  <c r="AZ839" i="2"/>
  <c r="AY839" i="2"/>
  <c r="AX839" i="2"/>
  <c r="AW839" i="2"/>
  <c r="AV839" i="2"/>
  <c r="AU839" i="2"/>
  <c r="AS839" i="2"/>
  <c r="AR839" i="2"/>
  <c r="AQ839" i="2"/>
  <c r="AP839" i="2"/>
  <c r="AO839" i="2"/>
  <c r="AJ839" i="2"/>
  <c r="AI839" i="2"/>
  <c r="AH839" i="2"/>
  <c r="AG839" i="2"/>
  <c r="AF839" i="2"/>
  <c r="AE839" i="2"/>
  <c r="AD839" i="2"/>
  <c r="AC839" i="2"/>
  <c r="AB839" i="2"/>
  <c r="AA839" i="2"/>
  <c r="Z839" i="2"/>
  <c r="Y839" i="2"/>
  <c r="X839" i="2"/>
  <c r="W839" i="2"/>
  <c r="V839" i="2"/>
  <c r="U839" i="2"/>
  <c r="T839" i="2"/>
  <c r="S839" i="2"/>
  <c r="R839" i="2"/>
  <c r="Q839" i="2"/>
  <c r="P839" i="2"/>
  <c r="O839" i="2"/>
  <c r="DJ838" i="2"/>
  <c r="DI838" i="2"/>
  <c r="DH838" i="2"/>
  <c r="DG838" i="2"/>
  <c r="DF838" i="2"/>
  <c r="DE838" i="2"/>
  <c r="DD838" i="2"/>
  <c r="DC838" i="2"/>
  <c r="DB838" i="2"/>
  <c r="DA838" i="2"/>
  <c r="CZ838" i="2"/>
  <c r="CY838" i="2"/>
  <c r="CX838" i="2"/>
  <c r="CW838" i="2"/>
  <c r="CV838" i="2"/>
  <c r="CU838" i="2"/>
  <c r="CT838" i="2"/>
  <c r="CR838" i="2"/>
  <c r="CQ838" i="2"/>
  <c r="CP838" i="2"/>
  <c r="CO838" i="2"/>
  <c r="CN838" i="2"/>
  <c r="CM838" i="2"/>
  <c r="CL838" i="2"/>
  <c r="CK838" i="2"/>
  <c r="CJ838" i="2"/>
  <c r="CI838" i="2"/>
  <c r="CH838" i="2"/>
  <c r="CG838" i="2"/>
  <c r="CF838" i="2"/>
  <c r="CE838" i="2"/>
  <c r="CD838" i="2"/>
  <c r="CC838" i="2"/>
  <c r="CB838" i="2"/>
  <c r="CA838" i="2"/>
  <c r="BZ838" i="2"/>
  <c r="BY838" i="2"/>
  <c r="BX838" i="2"/>
  <c r="BW838" i="2"/>
  <c r="BV838" i="2"/>
  <c r="BU838" i="2"/>
  <c r="BT838" i="2"/>
  <c r="BS838" i="2"/>
  <c r="BR838" i="2"/>
  <c r="BQ838" i="2"/>
  <c r="BP838" i="2"/>
  <c r="BO838" i="2"/>
  <c r="BN838" i="2"/>
  <c r="BM838" i="2"/>
  <c r="BL838" i="2"/>
  <c r="BK838" i="2"/>
  <c r="BJ838" i="2"/>
  <c r="BI838" i="2"/>
  <c r="BH838" i="2"/>
  <c r="BG838" i="2"/>
  <c r="BF838" i="2"/>
  <c r="BE838" i="2"/>
  <c r="BD838" i="2"/>
  <c r="BC838" i="2"/>
  <c r="BB838" i="2"/>
  <c r="BA838" i="2"/>
  <c r="AZ838" i="2"/>
  <c r="AY838" i="2"/>
  <c r="AX838" i="2"/>
  <c r="AW838" i="2"/>
  <c r="AV838" i="2"/>
  <c r="AU838" i="2"/>
  <c r="AS838" i="2"/>
  <c r="AR838" i="2"/>
  <c r="AQ838" i="2"/>
  <c r="AP838" i="2"/>
  <c r="AO838" i="2"/>
  <c r="AJ838" i="2"/>
  <c r="AI838" i="2"/>
  <c r="AH838" i="2"/>
  <c r="AG838" i="2"/>
  <c r="AF838" i="2"/>
  <c r="AE838" i="2"/>
  <c r="AD838" i="2"/>
  <c r="AC838" i="2"/>
  <c r="AB838" i="2"/>
  <c r="AA838" i="2"/>
  <c r="Z838" i="2"/>
  <c r="Y838" i="2"/>
  <c r="X838" i="2"/>
  <c r="W838" i="2"/>
  <c r="V838" i="2"/>
  <c r="U838" i="2"/>
  <c r="T838" i="2"/>
  <c r="S838" i="2"/>
  <c r="R838" i="2"/>
  <c r="Q838" i="2"/>
  <c r="P838" i="2"/>
  <c r="O838" i="2"/>
  <c r="DJ837" i="2"/>
  <c r="DI837" i="2"/>
  <c r="DH837" i="2"/>
  <c r="DG837" i="2"/>
  <c r="DF837" i="2"/>
  <c r="DE837" i="2"/>
  <c r="DD837" i="2"/>
  <c r="DC837" i="2"/>
  <c r="DB837" i="2"/>
  <c r="DA837" i="2"/>
  <c r="CZ837" i="2"/>
  <c r="CY837" i="2"/>
  <c r="CX837" i="2"/>
  <c r="CW837" i="2"/>
  <c r="CV837" i="2"/>
  <c r="CU837" i="2"/>
  <c r="CT837" i="2"/>
  <c r="CR837" i="2"/>
  <c r="CQ837" i="2"/>
  <c r="CP837" i="2"/>
  <c r="CO837" i="2"/>
  <c r="CN837" i="2"/>
  <c r="CM837" i="2"/>
  <c r="CL837" i="2"/>
  <c r="CK837" i="2"/>
  <c r="CJ837" i="2"/>
  <c r="CI837" i="2"/>
  <c r="CH837" i="2"/>
  <c r="CG837" i="2"/>
  <c r="CF837" i="2"/>
  <c r="CE837" i="2"/>
  <c r="CD837" i="2"/>
  <c r="CC837" i="2"/>
  <c r="CB837" i="2"/>
  <c r="CA837" i="2"/>
  <c r="BZ837" i="2"/>
  <c r="BY837" i="2"/>
  <c r="BX837" i="2"/>
  <c r="BW837" i="2"/>
  <c r="BV837" i="2"/>
  <c r="BU837" i="2"/>
  <c r="BT837" i="2"/>
  <c r="BS837" i="2"/>
  <c r="BR837" i="2"/>
  <c r="BQ837" i="2"/>
  <c r="BP837" i="2"/>
  <c r="BO837" i="2"/>
  <c r="BN837" i="2"/>
  <c r="BM837" i="2"/>
  <c r="BL837" i="2"/>
  <c r="BK837" i="2"/>
  <c r="BJ837" i="2"/>
  <c r="BI837" i="2"/>
  <c r="BH837" i="2"/>
  <c r="BG837" i="2"/>
  <c r="BF837" i="2"/>
  <c r="BE837" i="2"/>
  <c r="BD837" i="2"/>
  <c r="BC837" i="2"/>
  <c r="BB837" i="2"/>
  <c r="BA837" i="2"/>
  <c r="AZ837" i="2"/>
  <c r="AY837" i="2"/>
  <c r="AX837" i="2"/>
  <c r="AW837" i="2"/>
  <c r="AV837" i="2"/>
  <c r="AU837" i="2"/>
  <c r="AS837" i="2"/>
  <c r="AR837" i="2"/>
  <c r="AQ837" i="2"/>
  <c r="AP837" i="2"/>
  <c r="AO837" i="2"/>
  <c r="AJ837" i="2"/>
  <c r="AI837" i="2"/>
  <c r="AH837" i="2"/>
  <c r="AG837" i="2"/>
  <c r="AF837" i="2"/>
  <c r="AE837" i="2"/>
  <c r="AD837" i="2"/>
  <c r="AC837" i="2"/>
  <c r="AB837" i="2"/>
  <c r="AA837" i="2"/>
  <c r="Z837" i="2"/>
  <c r="Y837" i="2"/>
  <c r="X837" i="2"/>
  <c r="W837" i="2"/>
  <c r="V837" i="2"/>
  <c r="U837" i="2"/>
  <c r="T837" i="2"/>
  <c r="S837" i="2"/>
  <c r="R837" i="2"/>
  <c r="Q837" i="2"/>
  <c r="P837" i="2"/>
  <c r="O837" i="2"/>
  <c r="DJ836" i="2"/>
  <c r="DI836" i="2"/>
  <c r="DH836" i="2"/>
  <c r="DG836" i="2"/>
  <c r="DF836" i="2"/>
  <c r="DE836" i="2"/>
  <c r="DD836" i="2"/>
  <c r="DC836" i="2"/>
  <c r="DB836" i="2"/>
  <c r="DA836" i="2"/>
  <c r="CZ836" i="2"/>
  <c r="CY836" i="2"/>
  <c r="CX836" i="2"/>
  <c r="CW836" i="2"/>
  <c r="CV836" i="2"/>
  <c r="CU836" i="2"/>
  <c r="CT836" i="2"/>
  <c r="CR836" i="2"/>
  <c r="CQ836" i="2"/>
  <c r="CP836" i="2"/>
  <c r="CO836" i="2"/>
  <c r="CN836" i="2"/>
  <c r="CM836" i="2"/>
  <c r="CL836" i="2"/>
  <c r="CK836" i="2"/>
  <c r="CJ836" i="2"/>
  <c r="CI836" i="2"/>
  <c r="CH836" i="2"/>
  <c r="CG836" i="2"/>
  <c r="CF836" i="2"/>
  <c r="CE836" i="2"/>
  <c r="CD836" i="2"/>
  <c r="CC836" i="2"/>
  <c r="CB836" i="2"/>
  <c r="CA836" i="2"/>
  <c r="BZ836" i="2"/>
  <c r="BY836" i="2"/>
  <c r="BX836" i="2"/>
  <c r="BW836" i="2"/>
  <c r="BV836" i="2"/>
  <c r="BU836" i="2"/>
  <c r="BT836" i="2"/>
  <c r="BS836" i="2"/>
  <c r="BR836" i="2"/>
  <c r="BQ836" i="2"/>
  <c r="BP836" i="2"/>
  <c r="BO836" i="2"/>
  <c r="BN836" i="2"/>
  <c r="BM836" i="2"/>
  <c r="BL836" i="2"/>
  <c r="BK836" i="2"/>
  <c r="BJ836" i="2"/>
  <c r="BI836" i="2"/>
  <c r="BH836" i="2"/>
  <c r="BG836" i="2"/>
  <c r="BF836" i="2"/>
  <c r="BE836" i="2"/>
  <c r="BD836" i="2"/>
  <c r="BC836" i="2"/>
  <c r="BB836" i="2"/>
  <c r="BA836" i="2"/>
  <c r="AZ836" i="2"/>
  <c r="AY836" i="2"/>
  <c r="AX836" i="2"/>
  <c r="AW836" i="2"/>
  <c r="AV836" i="2"/>
  <c r="AU836" i="2"/>
  <c r="AS836" i="2"/>
  <c r="AR836" i="2"/>
  <c r="AQ836" i="2"/>
  <c r="AP836" i="2"/>
  <c r="AO836" i="2"/>
  <c r="AJ836" i="2"/>
  <c r="AI836" i="2"/>
  <c r="AH836" i="2"/>
  <c r="AG836" i="2"/>
  <c r="AF836" i="2"/>
  <c r="AE836" i="2"/>
  <c r="AD836" i="2"/>
  <c r="AC836" i="2"/>
  <c r="AB836" i="2"/>
  <c r="AA836" i="2"/>
  <c r="Z836" i="2"/>
  <c r="Y836" i="2"/>
  <c r="X836" i="2"/>
  <c r="W836" i="2"/>
  <c r="V836" i="2"/>
  <c r="U836" i="2"/>
  <c r="T836" i="2"/>
  <c r="S836" i="2"/>
  <c r="R836" i="2"/>
  <c r="Q836" i="2"/>
  <c r="P836" i="2"/>
  <c r="O836" i="2"/>
  <c r="DJ835" i="2"/>
  <c r="DI835" i="2"/>
  <c r="DH835" i="2"/>
  <c r="DG835" i="2"/>
  <c r="DF835" i="2"/>
  <c r="DE835" i="2"/>
  <c r="DD835" i="2"/>
  <c r="DC835" i="2"/>
  <c r="DB835" i="2"/>
  <c r="DA835" i="2"/>
  <c r="CZ835" i="2"/>
  <c r="CY835" i="2"/>
  <c r="CX835" i="2"/>
  <c r="CW835" i="2"/>
  <c r="CV835" i="2"/>
  <c r="CU835" i="2"/>
  <c r="CT835" i="2"/>
  <c r="CR835" i="2"/>
  <c r="CQ835" i="2"/>
  <c r="CP835" i="2"/>
  <c r="CO835" i="2"/>
  <c r="CN835" i="2"/>
  <c r="CM835" i="2"/>
  <c r="CL835" i="2"/>
  <c r="CK835" i="2"/>
  <c r="CJ835" i="2"/>
  <c r="CI835" i="2"/>
  <c r="CH835" i="2"/>
  <c r="CG835" i="2"/>
  <c r="CF835" i="2"/>
  <c r="CE835" i="2"/>
  <c r="CD835" i="2"/>
  <c r="CC835" i="2"/>
  <c r="CB835" i="2"/>
  <c r="CA835" i="2"/>
  <c r="BZ835" i="2"/>
  <c r="BY835" i="2"/>
  <c r="BX835" i="2"/>
  <c r="BW835" i="2"/>
  <c r="BV835" i="2"/>
  <c r="BU835" i="2"/>
  <c r="BT835" i="2"/>
  <c r="BS835" i="2"/>
  <c r="BR835" i="2"/>
  <c r="BQ835" i="2"/>
  <c r="BP835" i="2"/>
  <c r="BO835" i="2"/>
  <c r="BN835" i="2"/>
  <c r="BM835" i="2"/>
  <c r="BL835" i="2"/>
  <c r="BK835" i="2"/>
  <c r="BJ835" i="2"/>
  <c r="BI835" i="2"/>
  <c r="BH835" i="2"/>
  <c r="BG835" i="2"/>
  <c r="BF835" i="2"/>
  <c r="BE835" i="2"/>
  <c r="BD835" i="2"/>
  <c r="BC835" i="2"/>
  <c r="BB835" i="2"/>
  <c r="BA835" i="2"/>
  <c r="AZ835" i="2"/>
  <c r="AY835" i="2"/>
  <c r="AX835" i="2"/>
  <c r="AW835" i="2"/>
  <c r="AV835" i="2"/>
  <c r="AU835" i="2"/>
  <c r="AS835" i="2"/>
  <c r="AR835" i="2"/>
  <c r="AQ835" i="2"/>
  <c r="AP835" i="2"/>
  <c r="AO835" i="2"/>
  <c r="AJ835" i="2"/>
  <c r="AI835" i="2"/>
  <c r="AH835" i="2"/>
  <c r="AG835" i="2"/>
  <c r="AF835" i="2"/>
  <c r="AE835" i="2"/>
  <c r="AD835" i="2"/>
  <c r="AC835" i="2"/>
  <c r="AB835" i="2"/>
  <c r="AA835" i="2"/>
  <c r="Z835" i="2"/>
  <c r="Y835" i="2"/>
  <c r="X835" i="2"/>
  <c r="W835" i="2"/>
  <c r="V835" i="2"/>
  <c r="U835" i="2"/>
  <c r="T835" i="2"/>
  <c r="S835" i="2"/>
  <c r="R835" i="2"/>
  <c r="Q835" i="2"/>
  <c r="P835" i="2"/>
  <c r="O835" i="2"/>
  <c r="DJ834" i="2"/>
  <c r="DI834" i="2"/>
  <c r="DH834" i="2"/>
  <c r="DG834" i="2"/>
  <c r="DF834" i="2"/>
  <c r="DE834" i="2"/>
  <c r="DD834" i="2"/>
  <c r="DC834" i="2"/>
  <c r="DB834" i="2"/>
  <c r="DA834" i="2"/>
  <c r="CZ834" i="2"/>
  <c r="CY834" i="2"/>
  <c r="CX834" i="2"/>
  <c r="CW834" i="2"/>
  <c r="CV834" i="2"/>
  <c r="CU834" i="2"/>
  <c r="CT834" i="2"/>
  <c r="CR834" i="2"/>
  <c r="CQ834" i="2"/>
  <c r="CP834" i="2"/>
  <c r="CO834" i="2"/>
  <c r="CN834" i="2"/>
  <c r="CM834" i="2"/>
  <c r="CL834" i="2"/>
  <c r="CK834" i="2"/>
  <c r="CJ834" i="2"/>
  <c r="CI834" i="2"/>
  <c r="CH834" i="2"/>
  <c r="CG834" i="2"/>
  <c r="CF834" i="2"/>
  <c r="CE834" i="2"/>
  <c r="CD834" i="2"/>
  <c r="CC834" i="2"/>
  <c r="CB834" i="2"/>
  <c r="CA834" i="2"/>
  <c r="BZ834" i="2"/>
  <c r="BY834" i="2"/>
  <c r="BX834" i="2"/>
  <c r="BW834" i="2"/>
  <c r="BV834" i="2"/>
  <c r="BU834" i="2"/>
  <c r="BT834" i="2"/>
  <c r="BS834" i="2"/>
  <c r="BR834" i="2"/>
  <c r="BQ834" i="2"/>
  <c r="BP834" i="2"/>
  <c r="BO834" i="2"/>
  <c r="BN834" i="2"/>
  <c r="BM834" i="2"/>
  <c r="BL834" i="2"/>
  <c r="BK834" i="2"/>
  <c r="BJ834" i="2"/>
  <c r="BI834" i="2"/>
  <c r="BH834" i="2"/>
  <c r="BG834" i="2"/>
  <c r="BF834" i="2"/>
  <c r="BE834" i="2"/>
  <c r="BD834" i="2"/>
  <c r="BC834" i="2"/>
  <c r="BB834" i="2"/>
  <c r="BA834" i="2"/>
  <c r="AZ834" i="2"/>
  <c r="AY834" i="2"/>
  <c r="AX834" i="2"/>
  <c r="AW834" i="2"/>
  <c r="AV834" i="2"/>
  <c r="AU834" i="2"/>
  <c r="AS834" i="2"/>
  <c r="AR834" i="2"/>
  <c r="AQ834" i="2"/>
  <c r="AP834" i="2"/>
  <c r="AO834" i="2"/>
  <c r="AJ834" i="2"/>
  <c r="AI834" i="2"/>
  <c r="AH834" i="2"/>
  <c r="AG834" i="2"/>
  <c r="AF834" i="2"/>
  <c r="AE834" i="2"/>
  <c r="AD834" i="2"/>
  <c r="AC834" i="2"/>
  <c r="AB834" i="2"/>
  <c r="AA834" i="2"/>
  <c r="Z834" i="2"/>
  <c r="Y834" i="2"/>
  <c r="X834" i="2"/>
  <c r="W834" i="2"/>
  <c r="V834" i="2"/>
  <c r="U834" i="2"/>
  <c r="T834" i="2"/>
  <c r="S834" i="2"/>
  <c r="R834" i="2"/>
  <c r="Q834" i="2"/>
  <c r="P834" i="2"/>
  <c r="O834" i="2"/>
  <c r="DJ833" i="2"/>
  <c r="DI833" i="2"/>
  <c r="DH833" i="2"/>
  <c r="DG833" i="2"/>
  <c r="DF833" i="2"/>
  <c r="DE833" i="2"/>
  <c r="DD833" i="2"/>
  <c r="DC833" i="2"/>
  <c r="DB833" i="2"/>
  <c r="DA833" i="2"/>
  <c r="CZ833" i="2"/>
  <c r="CY833" i="2"/>
  <c r="CX833" i="2"/>
  <c r="CW833" i="2"/>
  <c r="CV833" i="2"/>
  <c r="CU833" i="2"/>
  <c r="CT833" i="2"/>
  <c r="CR833" i="2"/>
  <c r="CQ833" i="2"/>
  <c r="CP833" i="2"/>
  <c r="CO833" i="2"/>
  <c r="CN833" i="2"/>
  <c r="CM833" i="2"/>
  <c r="CL833" i="2"/>
  <c r="CK833" i="2"/>
  <c r="CJ833" i="2"/>
  <c r="CI833" i="2"/>
  <c r="CH833" i="2"/>
  <c r="CG833" i="2"/>
  <c r="CF833" i="2"/>
  <c r="CE833" i="2"/>
  <c r="CD833" i="2"/>
  <c r="CC833" i="2"/>
  <c r="CB833" i="2"/>
  <c r="CA833" i="2"/>
  <c r="BZ833" i="2"/>
  <c r="BY833" i="2"/>
  <c r="BX833" i="2"/>
  <c r="BW833" i="2"/>
  <c r="BV833" i="2"/>
  <c r="BU833" i="2"/>
  <c r="BT833" i="2"/>
  <c r="BS833" i="2"/>
  <c r="BR833" i="2"/>
  <c r="BQ833" i="2"/>
  <c r="BP833" i="2"/>
  <c r="BO833" i="2"/>
  <c r="BN833" i="2"/>
  <c r="BM833" i="2"/>
  <c r="BL833" i="2"/>
  <c r="BK833" i="2"/>
  <c r="BJ833" i="2"/>
  <c r="BI833" i="2"/>
  <c r="BH833" i="2"/>
  <c r="BG833" i="2"/>
  <c r="BF833" i="2"/>
  <c r="BE833" i="2"/>
  <c r="BD833" i="2"/>
  <c r="BC833" i="2"/>
  <c r="BB833" i="2"/>
  <c r="BA833" i="2"/>
  <c r="AZ833" i="2"/>
  <c r="AY833" i="2"/>
  <c r="AX833" i="2"/>
  <c r="AW833" i="2"/>
  <c r="AV833" i="2"/>
  <c r="AU833" i="2"/>
  <c r="AS833" i="2"/>
  <c r="AR833" i="2"/>
  <c r="AQ833" i="2"/>
  <c r="AP833" i="2"/>
  <c r="AO833" i="2"/>
  <c r="AJ833" i="2"/>
  <c r="AI833" i="2"/>
  <c r="AH833" i="2"/>
  <c r="AG833" i="2"/>
  <c r="AF833" i="2"/>
  <c r="AE833" i="2"/>
  <c r="AD833" i="2"/>
  <c r="AC833" i="2"/>
  <c r="AB833" i="2"/>
  <c r="AA833" i="2"/>
  <c r="Z833" i="2"/>
  <c r="Y833" i="2"/>
  <c r="X833" i="2"/>
  <c r="W833" i="2"/>
  <c r="V833" i="2"/>
  <c r="U833" i="2"/>
  <c r="T833" i="2"/>
  <c r="S833" i="2"/>
  <c r="R833" i="2"/>
  <c r="Q833" i="2"/>
  <c r="P833" i="2"/>
  <c r="O833" i="2"/>
  <c r="DJ832" i="2"/>
  <c r="DI832" i="2"/>
  <c r="DH832" i="2"/>
  <c r="DG832" i="2"/>
  <c r="DF832" i="2"/>
  <c r="DE832" i="2"/>
  <c r="DD832" i="2"/>
  <c r="DC832" i="2"/>
  <c r="DB832" i="2"/>
  <c r="DA832" i="2"/>
  <c r="CZ832" i="2"/>
  <c r="CY832" i="2"/>
  <c r="CX832" i="2"/>
  <c r="CW832" i="2"/>
  <c r="CV832" i="2"/>
  <c r="CU832" i="2"/>
  <c r="CT832" i="2"/>
  <c r="CR832" i="2"/>
  <c r="CQ832" i="2"/>
  <c r="CP832" i="2"/>
  <c r="CO832" i="2"/>
  <c r="CN832" i="2"/>
  <c r="CM832" i="2"/>
  <c r="CL832" i="2"/>
  <c r="CK832" i="2"/>
  <c r="CJ832" i="2"/>
  <c r="CI832" i="2"/>
  <c r="CH832" i="2"/>
  <c r="CG832" i="2"/>
  <c r="CF832" i="2"/>
  <c r="CE832" i="2"/>
  <c r="CD832" i="2"/>
  <c r="CC832" i="2"/>
  <c r="CB832" i="2"/>
  <c r="CA832" i="2"/>
  <c r="BZ832" i="2"/>
  <c r="BY832" i="2"/>
  <c r="BX832" i="2"/>
  <c r="BW832" i="2"/>
  <c r="BV832" i="2"/>
  <c r="BU832" i="2"/>
  <c r="BT832" i="2"/>
  <c r="BS832" i="2"/>
  <c r="BR832" i="2"/>
  <c r="BQ832" i="2"/>
  <c r="BP832" i="2"/>
  <c r="BO832" i="2"/>
  <c r="BN832" i="2"/>
  <c r="BM832" i="2"/>
  <c r="BL832" i="2"/>
  <c r="BK832" i="2"/>
  <c r="BJ832" i="2"/>
  <c r="BI832" i="2"/>
  <c r="BH832" i="2"/>
  <c r="BG832" i="2"/>
  <c r="BF832" i="2"/>
  <c r="BE832" i="2"/>
  <c r="BD832" i="2"/>
  <c r="BC832" i="2"/>
  <c r="BB832" i="2"/>
  <c r="BA832" i="2"/>
  <c r="AZ832" i="2"/>
  <c r="AY832" i="2"/>
  <c r="AX832" i="2"/>
  <c r="AW832" i="2"/>
  <c r="AV832" i="2"/>
  <c r="AU832" i="2"/>
  <c r="AS832" i="2"/>
  <c r="AR832" i="2"/>
  <c r="AQ832" i="2"/>
  <c r="AP832" i="2"/>
  <c r="AO832" i="2"/>
  <c r="AJ832" i="2"/>
  <c r="AI832" i="2"/>
  <c r="AH832" i="2"/>
  <c r="AG832" i="2"/>
  <c r="AF832" i="2"/>
  <c r="AE832" i="2"/>
  <c r="AD832" i="2"/>
  <c r="AC832" i="2"/>
  <c r="AB832" i="2"/>
  <c r="AA832" i="2"/>
  <c r="Z832" i="2"/>
  <c r="Y832" i="2"/>
  <c r="X832" i="2"/>
  <c r="W832" i="2"/>
  <c r="V832" i="2"/>
  <c r="U832" i="2"/>
  <c r="T832" i="2"/>
  <c r="S832" i="2"/>
  <c r="R832" i="2"/>
  <c r="Q832" i="2"/>
  <c r="P832" i="2"/>
  <c r="O832" i="2"/>
  <c r="N832" i="2"/>
  <c r="DJ831" i="2"/>
  <c r="DI831" i="2"/>
  <c r="DH831" i="2"/>
  <c r="DG831" i="2"/>
  <c r="DF831" i="2"/>
  <c r="DE831" i="2"/>
  <c r="DD831" i="2"/>
  <c r="DC831" i="2"/>
  <c r="DB831" i="2"/>
  <c r="DA831" i="2"/>
  <c r="CZ831" i="2"/>
  <c r="CY831" i="2"/>
  <c r="CX831" i="2"/>
  <c r="CW831" i="2"/>
  <c r="CV831" i="2"/>
  <c r="CU831" i="2"/>
  <c r="CT831" i="2"/>
  <c r="CR831" i="2"/>
  <c r="CQ831" i="2"/>
  <c r="CP831" i="2"/>
  <c r="CO831" i="2"/>
  <c r="CN831" i="2"/>
  <c r="CM831" i="2"/>
  <c r="CL831" i="2"/>
  <c r="CK831" i="2"/>
  <c r="CJ831" i="2"/>
  <c r="CI831" i="2"/>
  <c r="CH831" i="2"/>
  <c r="CG831" i="2"/>
  <c r="CF831" i="2"/>
  <c r="CE831" i="2"/>
  <c r="CD831" i="2"/>
  <c r="CC831" i="2"/>
  <c r="CB831" i="2"/>
  <c r="CA831" i="2"/>
  <c r="BZ831" i="2"/>
  <c r="BY831" i="2"/>
  <c r="BX831" i="2"/>
  <c r="BW831" i="2"/>
  <c r="BV831" i="2"/>
  <c r="BU831" i="2"/>
  <c r="BT831" i="2"/>
  <c r="BS831" i="2"/>
  <c r="BR831" i="2"/>
  <c r="BQ831" i="2"/>
  <c r="BP831" i="2"/>
  <c r="BO831" i="2"/>
  <c r="BN831" i="2"/>
  <c r="BM831" i="2"/>
  <c r="BL831" i="2"/>
  <c r="BK831" i="2"/>
  <c r="BJ831" i="2"/>
  <c r="BI831" i="2"/>
  <c r="BH831" i="2"/>
  <c r="BG831" i="2"/>
  <c r="BF831" i="2"/>
  <c r="BE831" i="2"/>
  <c r="BD831" i="2"/>
  <c r="BC831" i="2"/>
  <c r="BB831" i="2"/>
  <c r="BA831" i="2"/>
  <c r="AZ831" i="2"/>
  <c r="AY831" i="2"/>
  <c r="AX831" i="2"/>
  <c r="AW831" i="2"/>
  <c r="AV831" i="2"/>
  <c r="AU831" i="2"/>
  <c r="AS831" i="2"/>
  <c r="AR831" i="2"/>
  <c r="AQ831" i="2"/>
  <c r="AP831" i="2"/>
  <c r="AO831" i="2"/>
  <c r="AJ831" i="2"/>
  <c r="AI831" i="2"/>
  <c r="AH831" i="2"/>
  <c r="AG831" i="2"/>
  <c r="AF831" i="2"/>
  <c r="AE831" i="2"/>
  <c r="AD831" i="2"/>
  <c r="AC831" i="2"/>
  <c r="AB831" i="2"/>
  <c r="AA831" i="2"/>
  <c r="Z831" i="2"/>
  <c r="Y831" i="2"/>
  <c r="X831" i="2"/>
  <c r="W831" i="2"/>
  <c r="V831" i="2"/>
  <c r="U831" i="2"/>
  <c r="T831" i="2"/>
  <c r="S831" i="2"/>
  <c r="R831" i="2"/>
  <c r="Q831" i="2"/>
  <c r="P831" i="2"/>
  <c r="O831" i="2"/>
  <c r="DJ830" i="2"/>
  <c r="DI830" i="2"/>
  <c r="DH830" i="2"/>
  <c r="DG830" i="2"/>
  <c r="DF830" i="2"/>
  <c r="DE830" i="2"/>
  <c r="DD830" i="2"/>
  <c r="DC830" i="2"/>
  <c r="DB830" i="2"/>
  <c r="DA830" i="2"/>
  <c r="CZ830" i="2"/>
  <c r="CY830" i="2"/>
  <c r="CX830" i="2"/>
  <c r="CW830" i="2"/>
  <c r="CV830" i="2"/>
  <c r="CU830" i="2"/>
  <c r="CT830" i="2"/>
  <c r="CR830" i="2"/>
  <c r="CQ830" i="2"/>
  <c r="CP830" i="2"/>
  <c r="CO830" i="2"/>
  <c r="CN830" i="2"/>
  <c r="CM830" i="2"/>
  <c r="CL830" i="2"/>
  <c r="CK830" i="2"/>
  <c r="CJ830" i="2"/>
  <c r="CI830" i="2"/>
  <c r="CH830" i="2"/>
  <c r="CG830" i="2"/>
  <c r="CF830" i="2"/>
  <c r="CE830" i="2"/>
  <c r="CD830" i="2"/>
  <c r="CC830" i="2"/>
  <c r="CB830" i="2"/>
  <c r="CA830" i="2"/>
  <c r="BZ830" i="2"/>
  <c r="BY830" i="2"/>
  <c r="BX830" i="2"/>
  <c r="BW830" i="2"/>
  <c r="BV830" i="2"/>
  <c r="BU830" i="2"/>
  <c r="BT830" i="2"/>
  <c r="BS830" i="2"/>
  <c r="BR830" i="2"/>
  <c r="BQ830" i="2"/>
  <c r="BP830" i="2"/>
  <c r="BO830" i="2"/>
  <c r="BN830" i="2"/>
  <c r="BM830" i="2"/>
  <c r="BL830" i="2"/>
  <c r="BK830" i="2"/>
  <c r="BJ830" i="2"/>
  <c r="BI830" i="2"/>
  <c r="BH830" i="2"/>
  <c r="BG830" i="2"/>
  <c r="BF830" i="2"/>
  <c r="BE830" i="2"/>
  <c r="BD830" i="2"/>
  <c r="BC830" i="2"/>
  <c r="BB830" i="2"/>
  <c r="BA830" i="2"/>
  <c r="AZ830" i="2"/>
  <c r="AY830" i="2"/>
  <c r="AX830" i="2"/>
  <c r="AW830" i="2"/>
  <c r="AV830" i="2"/>
  <c r="AU830" i="2"/>
  <c r="AS830" i="2"/>
  <c r="AR830" i="2"/>
  <c r="AQ830" i="2"/>
  <c r="AP830" i="2"/>
  <c r="AO830" i="2"/>
  <c r="AJ830" i="2"/>
  <c r="AI830" i="2"/>
  <c r="AH830" i="2"/>
  <c r="AG830" i="2"/>
  <c r="AF830" i="2"/>
  <c r="AE830" i="2"/>
  <c r="AD830" i="2"/>
  <c r="AC830" i="2"/>
  <c r="AB830" i="2"/>
  <c r="AA830" i="2"/>
  <c r="Z830" i="2"/>
  <c r="Y830" i="2"/>
  <c r="X830" i="2"/>
  <c r="W830" i="2"/>
  <c r="V830" i="2"/>
  <c r="U830" i="2"/>
  <c r="T830" i="2"/>
  <c r="S830" i="2"/>
  <c r="R830" i="2"/>
  <c r="Q830" i="2"/>
  <c r="P830" i="2"/>
  <c r="O830" i="2"/>
  <c r="DJ829" i="2"/>
  <c r="DI829" i="2"/>
  <c r="DH829" i="2"/>
  <c r="DG829" i="2"/>
  <c r="DF829" i="2"/>
  <c r="DE829" i="2"/>
  <c r="DD829" i="2"/>
  <c r="DC829" i="2"/>
  <c r="DB829" i="2"/>
  <c r="DA829" i="2"/>
  <c r="CZ829" i="2"/>
  <c r="CY829" i="2"/>
  <c r="CX829" i="2"/>
  <c r="CW829" i="2"/>
  <c r="CV829" i="2"/>
  <c r="CU829" i="2"/>
  <c r="CT829" i="2"/>
  <c r="CR829" i="2"/>
  <c r="CQ829" i="2"/>
  <c r="CP829" i="2"/>
  <c r="CO829" i="2"/>
  <c r="CN829" i="2"/>
  <c r="CM829" i="2"/>
  <c r="CL829" i="2"/>
  <c r="CK829" i="2"/>
  <c r="CJ829" i="2"/>
  <c r="CI829" i="2"/>
  <c r="CH829" i="2"/>
  <c r="CG829" i="2"/>
  <c r="CF829" i="2"/>
  <c r="CE829" i="2"/>
  <c r="CD829" i="2"/>
  <c r="CC829" i="2"/>
  <c r="CB829" i="2"/>
  <c r="CA829" i="2"/>
  <c r="BZ829" i="2"/>
  <c r="BY829" i="2"/>
  <c r="BX829" i="2"/>
  <c r="BW829" i="2"/>
  <c r="BV829" i="2"/>
  <c r="BU829" i="2"/>
  <c r="BT829" i="2"/>
  <c r="BS829" i="2"/>
  <c r="BR829" i="2"/>
  <c r="BQ829" i="2"/>
  <c r="BP829" i="2"/>
  <c r="BO829" i="2"/>
  <c r="BN829" i="2"/>
  <c r="BM829" i="2"/>
  <c r="BL829" i="2"/>
  <c r="BK829" i="2"/>
  <c r="BJ829" i="2"/>
  <c r="BI829" i="2"/>
  <c r="BH829" i="2"/>
  <c r="BG829" i="2"/>
  <c r="BF829" i="2"/>
  <c r="BE829" i="2"/>
  <c r="BD829" i="2"/>
  <c r="BC829" i="2"/>
  <c r="BB829" i="2"/>
  <c r="BA829" i="2"/>
  <c r="AZ829" i="2"/>
  <c r="AY829" i="2"/>
  <c r="AX829" i="2"/>
  <c r="AW829" i="2"/>
  <c r="AV829" i="2"/>
  <c r="AU829" i="2"/>
  <c r="AS829" i="2"/>
  <c r="AR829" i="2"/>
  <c r="AQ829" i="2"/>
  <c r="AP829" i="2"/>
  <c r="AO829" i="2"/>
  <c r="AJ829" i="2"/>
  <c r="AI829" i="2"/>
  <c r="AH829" i="2"/>
  <c r="AG829" i="2"/>
  <c r="AF829" i="2"/>
  <c r="AE829" i="2"/>
  <c r="AD829" i="2"/>
  <c r="AC829" i="2"/>
  <c r="AB829" i="2"/>
  <c r="AA829" i="2"/>
  <c r="Z829" i="2"/>
  <c r="Y829" i="2"/>
  <c r="X829" i="2"/>
  <c r="W829" i="2"/>
  <c r="V829" i="2"/>
  <c r="U829" i="2"/>
  <c r="T829" i="2"/>
  <c r="S829" i="2"/>
  <c r="R829" i="2"/>
  <c r="Q829" i="2"/>
  <c r="P829" i="2"/>
  <c r="O829" i="2"/>
  <c r="DJ828" i="2"/>
  <c r="DI828" i="2"/>
  <c r="DH828" i="2"/>
  <c r="DG828" i="2"/>
  <c r="DF828" i="2"/>
  <c r="DE828" i="2"/>
  <c r="DD828" i="2"/>
  <c r="DC828" i="2"/>
  <c r="DB828" i="2"/>
  <c r="DA828" i="2"/>
  <c r="CZ828" i="2"/>
  <c r="CY828" i="2"/>
  <c r="CX828" i="2"/>
  <c r="CW828" i="2"/>
  <c r="CV828" i="2"/>
  <c r="CU828" i="2"/>
  <c r="CT828" i="2"/>
  <c r="CR828" i="2"/>
  <c r="CQ828" i="2"/>
  <c r="CP828" i="2"/>
  <c r="CO828" i="2"/>
  <c r="CN828" i="2"/>
  <c r="CM828" i="2"/>
  <c r="CL828" i="2"/>
  <c r="CK828" i="2"/>
  <c r="CJ828" i="2"/>
  <c r="CI828" i="2"/>
  <c r="CH828" i="2"/>
  <c r="CG828" i="2"/>
  <c r="CF828" i="2"/>
  <c r="CE828" i="2"/>
  <c r="CD828" i="2"/>
  <c r="CC828" i="2"/>
  <c r="CB828" i="2"/>
  <c r="CA828" i="2"/>
  <c r="BZ828" i="2"/>
  <c r="BY828" i="2"/>
  <c r="BX828" i="2"/>
  <c r="BW828" i="2"/>
  <c r="BV828" i="2"/>
  <c r="BU828" i="2"/>
  <c r="BT828" i="2"/>
  <c r="BS828" i="2"/>
  <c r="BR828" i="2"/>
  <c r="BQ828" i="2"/>
  <c r="BP828" i="2"/>
  <c r="BO828" i="2"/>
  <c r="BN828" i="2"/>
  <c r="BM828" i="2"/>
  <c r="BL828" i="2"/>
  <c r="BK828" i="2"/>
  <c r="BJ828" i="2"/>
  <c r="BI828" i="2"/>
  <c r="BH828" i="2"/>
  <c r="BG828" i="2"/>
  <c r="BF828" i="2"/>
  <c r="BE828" i="2"/>
  <c r="BD828" i="2"/>
  <c r="BC828" i="2"/>
  <c r="BB828" i="2"/>
  <c r="BA828" i="2"/>
  <c r="AZ828" i="2"/>
  <c r="AY828" i="2"/>
  <c r="AX828" i="2"/>
  <c r="AW828" i="2"/>
  <c r="AV828" i="2"/>
  <c r="AU828" i="2"/>
  <c r="AS828" i="2"/>
  <c r="AR828" i="2"/>
  <c r="AQ828" i="2"/>
  <c r="AP828" i="2"/>
  <c r="AO828" i="2"/>
  <c r="AJ828" i="2"/>
  <c r="AI828" i="2"/>
  <c r="AH828" i="2"/>
  <c r="AG828" i="2"/>
  <c r="AF828" i="2"/>
  <c r="AE828" i="2"/>
  <c r="AD828" i="2"/>
  <c r="AC828" i="2"/>
  <c r="AB828" i="2"/>
  <c r="AA828" i="2"/>
  <c r="Z828" i="2"/>
  <c r="Y828" i="2"/>
  <c r="X828" i="2"/>
  <c r="W828" i="2"/>
  <c r="V828" i="2"/>
  <c r="U828" i="2"/>
  <c r="T828" i="2"/>
  <c r="S828" i="2"/>
  <c r="R828" i="2"/>
  <c r="Q828" i="2"/>
  <c r="P828" i="2"/>
  <c r="O828" i="2"/>
  <c r="L828" i="2"/>
  <c r="DJ827" i="2"/>
  <c r="DI827" i="2"/>
  <c r="DH827" i="2"/>
  <c r="DG827" i="2"/>
  <c r="DF827" i="2"/>
  <c r="DE827" i="2"/>
  <c r="DD827" i="2"/>
  <c r="DC827" i="2"/>
  <c r="DB827" i="2"/>
  <c r="DA827" i="2"/>
  <c r="CZ827" i="2"/>
  <c r="CY827" i="2"/>
  <c r="CX827" i="2"/>
  <c r="CW827" i="2"/>
  <c r="CV827" i="2"/>
  <c r="CU827" i="2"/>
  <c r="CT827" i="2"/>
  <c r="CR827" i="2"/>
  <c r="CQ827" i="2"/>
  <c r="CP827" i="2"/>
  <c r="CO827" i="2"/>
  <c r="CN827" i="2"/>
  <c r="CM827" i="2"/>
  <c r="CL827" i="2"/>
  <c r="CK827" i="2"/>
  <c r="CJ827" i="2"/>
  <c r="CI827" i="2"/>
  <c r="CH827" i="2"/>
  <c r="CG827" i="2"/>
  <c r="CF827" i="2"/>
  <c r="CE827" i="2"/>
  <c r="CD827" i="2"/>
  <c r="CC827" i="2"/>
  <c r="CB827" i="2"/>
  <c r="CA827" i="2"/>
  <c r="BZ827" i="2"/>
  <c r="BY827" i="2"/>
  <c r="BX827" i="2"/>
  <c r="BW827" i="2"/>
  <c r="BV827" i="2"/>
  <c r="BU827" i="2"/>
  <c r="BT827" i="2"/>
  <c r="BS827" i="2"/>
  <c r="BR827" i="2"/>
  <c r="BQ827" i="2"/>
  <c r="BP827" i="2"/>
  <c r="BO827" i="2"/>
  <c r="BN827" i="2"/>
  <c r="BM827" i="2"/>
  <c r="BL827" i="2"/>
  <c r="BK827" i="2"/>
  <c r="BJ827" i="2"/>
  <c r="BI827" i="2"/>
  <c r="BH827" i="2"/>
  <c r="BG827" i="2"/>
  <c r="BF827" i="2"/>
  <c r="BE827" i="2"/>
  <c r="BD827" i="2"/>
  <c r="BC827" i="2"/>
  <c r="BB827" i="2"/>
  <c r="BA827" i="2"/>
  <c r="AZ827" i="2"/>
  <c r="AY827" i="2"/>
  <c r="AX827" i="2"/>
  <c r="AW827" i="2"/>
  <c r="AV827" i="2"/>
  <c r="AU827" i="2"/>
  <c r="AS827" i="2"/>
  <c r="AR827" i="2"/>
  <c r="AQ827" i="2"/>
  <c r="AP827" i="2"/>
  <c r="AO827" i="2"/>
  <c r="AJ827" i="2"/>
  <c r="AI827" i="2"/>
  <c r="AH827" i="2"/>
  <c r="AG827" i="2"/>
  <c r="AF827" i="2"/>
  <c r="AE827" i="2"/>
  <c r="AD827" i="2"/>
  <c r="AC827" i="2"/>
  <c r="AB827" i="2"/>
  <c r="AA827" i="2"/>
  <c r="Z827" i="2"/>
  <c r="Y827" i="2"/>
  <c r="X827" i="2"/>
  <c r="W827" i="2"/>
  <c r="V827" i="2"/>
  <c r="U827" i="2"/>
  <c r="T827" i="2"/>
  <c r="S827" i="2"/>
  <c r="R827" i="2"/>
  <c r="Q827" i="2"/>
  <c r="P827" i="2"/>
  <c r="O827" i="2"/>
  <c r="DJ826" i="2"/>
  <c r="DI826" i="2"/>
  <c r="DH826" i="2"/>
  <c r="DG826" i="2"/>
  <c r="DF826" i="2"/>
  <c r="DE826" i="2"/>
  <c r="DD826" i="2"/>
  <c r="DC826" i="2"/>
  <c r="DB826" i="2"/>
  <c r="DA826" i="2"/>
  <c r="CZ826" i="2"/>
  <c r="CY826" i="2"/>
  <c r="CX826" i="2"/>
  <c r="CW826" i="2"/>
  <c r="CV826" i="2"/>
  <c r="CU826" i="2"/>
  <c r="CT826" i="2"/>
  <c r="CR826" i="2"/>
  <c r="CQ826" i="2"/>
  <c r="CP826" i="2"/>
  <c r="CO826" i="2"/>
  <c r="CN826" i="2"/>
  <c r="CM826" i="2"/>
  <c r="CL826" i="2"/>
  <c r="CK826" i="2"/>
  <c r="CJ826" i="2"/>
  <c r="CI826" i="2"/>
  <c r="CH826" i="2"/>
  <c r="CG826" i="2"/>
  <c r="CF826" i="2"/>
  <c r="CE826" i="2"/>
  <c r="CD826" i="2"/>
  <c r="CC826" i="2"/>
  <c r="CB826" i="2"/>
  <c r="CA826" i="2"/>
  <c r="BZ826" i="2"/>
  <c r="BY826" i="2"/>
  <c r="BX826" i="2"/>
  <c r="BW826" i="2"/>
  <c r="BV826" i="2"/>
  <c r="BU826" i="2"/>
  <c r="BT826" i="2"/>
  <c r="BS826" i="2"/>
  <c r="BR826" i="2"/>
  <c r="BQ826" i="2"/>
  <c r="BP826" i="2"/>
  <c r="BO826" i="2"/>
  <c r="BN826" i="2"/>
  <c r="BM826" i="2"/>
  <c r="BL826" i="2"/>
  <c r="BK826" i="2"/>
  <c r="BJ826" i="2"/>
  <c r="BI826" i="2"/>
  <c r="BH826" i="2"/>
  <c r="BG826" i="2"/>
  <c r="BF826" i="2"/>
  <c r="BE826" i="2"/>
  <c r="BD826" i="2"/>
  <c r="BC826" i="2"/>
  <c r="BB826" i="2"/>
  <c r="BA826" i="2"/>
  <c r="AZ826" i="2"/>
  <c r="AY826" i="2"/>
  <c r="AX826" i="2"/>
  <c r="AW826" i="2"/>
  <c r="AV826" i="2"/>
  <c r="AU826" i="2"/>
  <c r="AS826" i="2"/>
  <c r="AR826" i="2"/>
  <c r="AQ826" i="2"/>
  <c r="AP826" i="2"/>
  <c r="AO826" i="2"/>
  <c r="AJ826" i="2"/>
  <c r="AI826" i="2"/>
  <c r="AH826" i="2"/>
  <c r="AG826" i="2"/>
  <c r="AF826" i="2"/>
  <c r="AE826" i="2"/>
  <c r="AD826" i="2"/>
  <c r="AC826" i="2"/>
  <c r="AB826" i="2"/>
  <c r="AA826" i="2"/>
  <c r="Z826" i="2"/>
  <c r="Y826" i="2"/>
  <c r="X826" i="2"/>
  <c r="W826" i="2"/>
  <c r="V826" i="2"/>
  <c r="U826" i="2"/>
  <c r="T826" i="2"/>
  <c r="S826" i="2"/>
  <c r="R826" i="2"/>
  <c r="Q826" i="2"/>
  <c r="P826" i="2"/>
  <c r="O826" i="2"/>
  <c r="DJ825" i="2"/>
  <c r="DI825" i="2"/>
  <c r="DH825" i="2"/>
  <c r="DG825" i="2"/>
  <c r="DF825" i="2"/>
  <c r="DE825" i="2"/>
  <c r="DD825" i="2"/>
  <c r="DC825" i="2"/>
  <c r="DB825" i="2"/>
  <c r="DA825" i="2"/>
  <c r="CZ825" i="2"/>
  <c r="CY825" i="2"/>
  <c r="CX825" i="2"/>
  <c r="CW825" i="2"/>
  <c r="CV825" i="2"/>
  <c r="CU825" i="2"/>
  <c r="CT825" i="2"/>
  <c r="CR825" i="2"/>
  <c r="CQ825" i="2"/>
  <c r="CP825" i="2"/>
  <c r="CO825" i="2"/>
  <c r="CN825" i="2"/>
  <c r="CM825" i="2"/>
  <c r="CL825" i="2"/>
  <c r="CK825" i="2"/>
  <c r="CJ825" i="2"/>
  <c r="CI825" i="2"/>
  <c r="CH825" i="2"/>
  <c r="CG825" i="2"/>
  <c r="CF825" i="2"/>
  <c r="CE825" i="2"/>
  <c r="CD825" i="2"/>
  <c r="CC825" i="2"/>
  <c r="CB825" i="2"/>
  <c r="CA825" i="2"/>
  <c r="BZ825" i="2"/>
  <c r="BY825" i="2"/>
  <c r="BX825" i="2"/>
  <c r="BW825" i="2"/>
  <c r="BV825" i="2"/>
  <c r="BU825" i="2"/>
  <c r="BT825" i="2"/>
  <c r="BS825" i="2"/>
  <c r="BR825" i="2"/>
  <c r="BQ825" i="2"/>
  <c r="BP825" i="2"/>
  <c r="BO825" i="2"/>
  <c r="BN825" i="2"/>
  <c r="BM825" i="2"/>
  <c r="BL825" i="2"/>
  <c r="BK825" i="2"/>
  <c r="BJ825" i="2"/>
  <c r="BI825" i="2"/>
  <c r="BH825" i="2"/>
  <c r="BG825" i="2"/>
  <c r="BF825" i="2"/>
  <c r="BE825" i="2"/>
  <c r="BD825" i="2"/>
  <c r="BC825" i="2"/>
  <c r="BB825" i="2"/>
  <c r="BA825" i="2"/>
  <c r="AZ825" i="2"/>
  <c r="AY825" i="2"/>
  <c r="AX825" i="2"/>
  <c r="AW825" i="2"/>
  <c r="AV825" i="2"/>
  <c r="AU825" i="2"/>
  <c r="AS825" i="2"/>
  <c r="AR825" i="2"/>
  <c r="AQ825" i="2"/>
  <c r="AP825" i="2"/>
  <c r="AO825" i="2"/>
  <c r="AJ825" i="2"/>
  <c r="AI825" i="2"/>
  <c r="AH825" i="2"/>
  <c r="AG825" i="2"/>
  <c r="AF825" i="2"/>
  <c r="AE825" i="2"/>
  <c r="AD825" i="2"/>
  <c r="AC825" i="2"/>
  <c r="AB825" i="2"/>
  <c r="AA825" i="2"/>
  <c r="Z825" i="2"/>
  <c r="Y825" i="2"/>
  <c r="X825" i="2"/>
  <c r="W825" i="2"/>
  <c r="V825" i="2"/>
  <c r="U825" i="2"/>
  <c r="T825" i="2"/>
  <c r="S825" i="2"/>
  <c r="R825" i="2"/>
  <c r="Q825" i="2"/>
  <c r="P825" i="2"/>
  <c r="O825" i="2"/>
  <c r="DJ824" i="2"/>
  <c r="DI824" i="2"/>
  <c r="DH824" i="2"/>
  <c r="DG824" i="2"/>
  <c r="DF824" i="2"/>
  <c r="DE824" i="2"/>
  <c r="DD824" i="2"/>
  <c r="DC824" i="2"/>
  <c r="DB824" i="2"/>
  <c r="DA824" i="2"/>
  <c r="CZ824" i="2"/>
  <c r="CY824" i="2"/>
  <c r="CX824" i="2"/>
  <c r="CW824" i="2"/>
  <c r="CV824" i="2"/>
  <c r="CU824" i="2"/>
  <c r="CT824" i="2"/>
  <c r="CR824" i="2"/>
  <c r="CQ824" i="2"/>
  <c r="CP824" i="2"/>
  <c r="CO824" i="2"/>
  <c r="CN824" i="2"/>
  <c r="CM824" i="2"/>
  <c r="CL824" i="2"/>
  <c r="CK824" i="2"/>
  <c r="CJ824" i="2"/>
  <c r="CI824" i="2"/>
  <c r="CH824" i="2"/>
  <c r="CG824" i="2"/>
  <c r="CF824" i="2"/>
  <c r="CE824" i="2"/>
  <c r="CD824" i="2"/>
  <c r="CC824" i="2"/>
  <c r="CB824" i="2"/>
  <c r="CA824" i="2"/>
  <c r="BZ824" i="2"/>
  <c r="BY824" i="2"/>
  <c r="BX824" i="2"/>
  <c r="BW824" i="2"/>
  <c r="BV824" i="2"/>
  <c r="BU824" i="2"/>
  <c r="BT824" i="2"/>
  <c r="BS824" i="2"/>
  <c r="BR824" i="2"/>
  <c r="BQ824" i="2"/>
  <c r="BP824" i="2"/>
  <c r="BO824" i="2"/>
  <c r="BN824" i="2"/>
  <c r="BM824" i="2"/>
  <c r="BL824" i="2"/>
  <c r="BK824" i="2"/>
  <c r="BJ824" i="2"/>
  <c r="BI824" i="2"/>
  <c r="BH824" i="2"/>
  <c r="BG824" i="2"/>
  <c r="BF824" i="2"/>
  <c r="BE824" i="2"/>
  <c r="BD824" i="2"/>
  <c r="BC824" i="2"/>
  <c r="BB824" i="2"/>
  <c r="BA824" i="2"/>
  <c r="AZ824" i="2"/>
  <c r="AY824" i="2"/>
  <c r="AX824" i="2"/>
  <c r="AW824" i="2"/>
  <c r="AV824" i="2"/>
  <c r="AU824" i="2"/>
  <c r="AS824" i="2"/>
  <c r="AR824" i="2"/>
  <c r="AQ824" i="2"/>
  <c r="AP824" i="2"/>
  <c r="AO824" i="2"/>
  <c r="AJ824" i="2"/>
  <c r="AI824" i="2"/>
  <c r="AH824" i="2"/>
  <c r="AG824" i="2"/>
  <c r="AF824" i="2"/>
  <c r="AE824" i="2"/>
  <c r="AD824" i="2"/>
  <c r="AC824" i="2"/>
  <c r="AB824" i="2"/>
  <c r="AA824" i="2"/>
  <c r="Z824" i="2"/>
  <c r="Y824" i="2"/>
  <c r="X824" i="2"/>
  <c r="W824" i="2"/>
  <c r="V824" i="2"/>
  <c r="U824" i="2"/>
  <c r="T824" i="2"/>
  <c r="S824" i="2"/>
  <c r="R824" i="2"/>
  <c r="Q824" i="2"/>
  <c r="P824" i="2"/>
  <c r="O824" i="2"/>
  <c r="DJ823" i="2"/>
  <c r="DI823" i="2"/>
  <c r="DH823" i="2"/>
  <c r="DG823" i="2"/>
  <c r="DF823" i="2"/>
  <c r="DE823" i="2"/>
  <c r="DD823" i="2"/>
  <c r="DC823" i="2"/>
  <c r="DB823" i="2"/>
  <c r="DA823" i="2"/>
  <c r="CZ823" i="2"/>
  <c r="CY823" i="2"/>
  <c r="CX823" i="2"/>
  <c r="CW823" i="2"/>
  <c r="CV823" i="2"/>
  <c r="CU823" i="2"/>
  <c r="CT823" i="2"/>
  <c r="CR823" i="2"/>
  <c r="CQ823" i="2"/>
  <c r="CP823" i="2"/>
  <c r="CO823" i="2"/>
  <c r="CN823" i="2"/>
  <c r="CM823" i="2"/>
  <c r="CL823" i="2"/>
  <c r="CK823" i="2"/>
  <c r="CJ823" i="2"/>
  <c r="CI823" i="2"/>
  <c r="CH823" i="2"/>
  <c r="CG823" i="2"/>
  <c r="CF823" i="2"/>
  <c r="CE823" i="2"/>
  <c r="CD823" i="2"/>
  <c r="CC823" i="2"/>
  <c r="CB823" i="2"/>
  <c r="CA823" i="2"/>
  <c r="BZ823" i="2"/>
  <c r="BY823" i="2"/>
  <c r="BX823" i="2"/>
  <c r="BW823" i="2"/>
  <c r="BV823" i="2"/>
  <c r="BU823" i="2"/>
  <c r="BT823" i="2"/>
  <c r="BS823" i="2"/>
  <c r="BR823" i="2"/>
  <c r="BQ823" i="2"/>
  <c r="BP823" i="2"/>
  <c r="BO823" i="2"/>
  <c r="BN823" i="2"/>
  <c r="BM823" i="2"/>
  <c r="BL823" i="2"/>
  <c r="BK823" i="2"/>
  <c r="BJ823" i="2"/>
  <c r="BI823" i="2"/>
  <c r="BH823" i="2"/>
  <c r="BG823" i="2"/>
  <c r="BF823" i="2"/>
  <c r="BE823" i="2"/>
  <c r="BD823" i="2"/>
  <c r="BC823" i="2"/>
  <c r="BB823" i="2"/>
  <c r="BA823" i="2"/>
  <c r="AZ823" i="2"/>
  <c r="AY823" i="2"/>
  <c r="AX823" i="2"/>
  <c r="AW823" i="2"/>
  <c r="AV823" i="2"/>
  <c r="AU823" i="2"/>
  <c r="AS823" i="2"/>
  <c r="AR823" i="2"/>
  <c r="AQ823" i="2"/>
  <c r="AP823" i="2"/>
  <c r="AO823" i="2"/>
  <c r="AJ823" i="2"/>
  <c r="AI823" i="2"/>
  <c r="AH823" i="2"/>
  <c r="AG823" i="2"/>
  <c r="AF823" i="2"/>
  <c r="AE823" i="2"/>
  <c r="AD823" i="2"/>
  <c r="AC823" i="2"/>
  <c r="AB823" i="2"/>
  <c r="AA823" i="2"/>
  <c r="Z823" i="2"/>
  <c r="Y823" i="2"/>
  <c r="X823" i="2"/>
  <c r="W823" i="2"/>
  <c r="V823" i="2"/>
  <c r="U823" i="2"/>
  <c r="T823" i="2"/>
  <c r="S823" i="2"/>
  <c r="R823" i="2"/>
  <c r="Q823" i="2"/>
  <c r="P823" i="2"/>
  <c r="O823" i="2"/>
  <c r="DJ822" i="2"/>
  <c r="DI822" i="2"/>
  <c r="DH822" i="2"/>
  <c r="DG822" i="2"/>
  <c r="DF822" i="2"/>
  <c r="DE822" i="2"/>
  <c r="DD822" i="2"/>
  <c r="DC822" i="2"/>
  <c r="DB822" i="2"/>
  <c r="DA822" i="2"/>
  <c r="CZ822" i="2"/>
  <c r="CY822" i="2"/>
  <c r="CX822" i="2"/>
  <c r="CW822" i="2"/>
  <c r="CV822" i="2"/>
  <c r="CU822" i="2"/>
  <c r="CT822" i="2"/>
  <c r="CR822" i="2"/>
  <c r="CQ822" i="2"/>
  <c r="CP822" i="2"/>
  <c r="CO822" i="2"/>
  <c r="CN822" i="2"/>
  <c r="CM822" i="2"/>
  <c r="CL822" i="2"/>
  <c r="CK822" i="2"/>
  <c r="CJ822" i="2"/>
  <c r="CI822" i="2"/>
  <c r="CH822" i="2"/>
  <c r="CG822" i="2"/>
  <c r="CF822" i="2"/>
  <c r="CE822" i="2"/>
  <c r="CD822" i="2"/>
  <c r="CC822" i="2"/>
  <c r="CB822" i="2"/>
  <c r="CA822" i="2"/>
  <c r="BZ822" i="2"/>
  <c r="BY822" i="2"/>
  <c r="BX822" i="2"/>
  <c r="BW822" i="2"/>
  <c r="BV822" i="2"/>
  <c r="BU822" i="2"/>
  <c r="BT822" i="2"/>
  <c r="BS822" i="2"/>
  <c r="BR822" i="2"/>
  <c r="BQ822" i="2"/>
  <c r="BP822" i="2"/>
  <c r="BO822" i="2"/>
  <c r="BN822" i="2"/>
  <c r="BM822" i="2"/>
  <c r="BL822" i="2"/>
  <c r="BK822" i="2"/>
  <c r="BJ822" i="2"/>
  <c r="BI822" i="2"/>
  <c r="BH822" i="2"/>
  <c r="BG822" i="2"/>
  <c r="BF822" i="2"/>
  <c r="BE822" i="2"/>
  <c r="BD822" i="2"/>
  <c r="BC822" i="2"/>
  <c r="BB822" i="2"/>
  <c r="BA822" i="2"/>
  <c r="AZ822" i="2"/>
  <c r="AY822" i="2"/>
  <c r="AX822" i="2"/>
  <c r="AW822" i="2"/>
  <c r="AV822" i="2"/>
  <c r="AU822" i="2"/>
  <c r="AS822" i="2"/>
  <c r="AR822" i="2"/>
  <c r="AQ822" i="2"/>
  <c r="AP822" i="2"/>
  <c r="AO822" i="2"/>
  <c r="AJ822" i="2"/>
  <c r="AI822" i="2"/>
  <c r="AH822" i="2"/>
  <c r="AG822" i="2"/>
  <c r="AF822" i="2"/>
  <c r="AE822" i="2"/>
  <c r="AD822" i="2"/>
  <c r="AC822" i="2"/>
  <c r="AB822" i="2"/>
  <c r="AA822" i="2"/>
  <c r="Z822" i="2"/>
  <c r="Y822" i="2"/>
  <c r="X822" i="2"/>
  <c r="W822" i="2"/>
  <c r="V822" i="2"/>
  <c r="U822" i="2"/>
  <c r="T822" i="2"/>
  <c r="S822" i="2"/>
  <c r="R822" i="2"/>
  <c r="Q822" i="2"/>
  <c r="P822" i="2"/>
  <c r="O822" i="2"/>
  <c r="DJ821" i="2"/>
  <c r="DI821" i="2"/>
  <c r="DH821" i="2"/>
  <c r="DG821" i="2"/>
  <c r="DF821" i="2"/>
  <c r="DE821" i="2"/>
  <c r="DD821" i="2"/>
  <c r="DC821" i="2"/>
  <c r="DB821" i="2"/>
  <c r="DA821" i="2"/>
  <c r="CZ821" i="2"/>
  <c r="CY821" i="2"/>
  <c r="CX821" i="2"/>
  <c r="CW821" i="2"/>
  <c r="CV821" i="2"/>
  <c r="CU821" i="2"/>
  <c r="CT821" i="2"/>
  <c r="CR821" i="2"/>
  <c r="CQ821" i="2"/>
  <c r="CP821" i="2"/>
  <c r="CO821" i="2"/>
  <c r="CN821" i="2"/>
  <c r="CM821" i="2"/>
  <c r="CL821" i="2"/>
  <c r="CK821" i="2"/>
  <c r="CJ821" i="2"/>
  <c r="CI821" i="2"/>
  <c r="CH821" i="2"/>
  <c r="CG821" i="2"/>
  <c r="CF821" i="2"/>
  <c r="CE821" i="2"/>
  <c r="CD821" i="2"/>
  <c r="CC821" i="2"/>
  <c r="CB821" i="2"/>
  <c r="CA821" i="2"/>
  <c r="BZ821" i="2"/>
  <c r="BY821" i="2"/>
  <c r="BX821" i="2"/>
  <c r="BW821" i="2"/>
  <c r="BV821" i="2"/>
  <c r="BU821" i="2"/>
  <c r="BT821" i="2"/>
  <c r="BS821" i="2"/>
  <c r="BR821" i="2"/>
  <c r="BQ821" i="2"/>
  <c r="BP821" i="2"/>
  <c r="BO821" i="2"/>
  <c r="BN821" i="2"/>
  <c r="BM821" i="2"/>
  <c r="BL821" i="2"/>
  <c r="BK821" i="2"/>
  <c r="BJ821" i="2"/>
  <c r="BI821" i="2"/>
  <c r="BH821" i="2"/>
  <c r="BG821" i="2"/>
  <c r="BF821" i="2"/>
  <c r="BE821" i="2"/>
  <c r="BD821" i="2"/>
  <c r="BC821" i="2"/>
  <c r="BB821" i="2"/>
  <c r="BA821" i="2"/>
  <c r="AZ821" i="2"/>
  <c r="AY821" i="2"/>
  <c r="AX821" i="2"/>
  <c r="AW821" i="2"/>
  <c r="AV821" i="2"/>
  <c r="AU821" i="2"/>
  <c r="AS821" i="2"/>
  <c r="AR821" i="2"/>
  <c r="AQ821" i="2"/>
  <c r="AP821" i="2"/>
  <c r="AO821" i="2"/>
  <c r="AJ821" i="2"/>
  <c r="AI821" i="2"/>
  <c r="AH821" i="2"/>
  <c r="AG821" i="2"/>
  <c r="AF821" i="2"/>
  <c r="AE821" i="2"/>
  <c r="AD821" i="2"/>
  <c r="AC821" i="2"/>
  <c r="AB821" i="2"/>
  <c r="AA821" i="2"/>
  <c r="Z821" i="2"/>
  <c r="Y821" i="2"/>
  <c r="X821" i="2"/>
  <c r="W821" i="2"/>
  <c r="V821" i="2"/>
  <c r="U821" i="2"/>
  <c r="T821" i="2"/>
  <c r="S821" i="2"/>
  <c r="R821" i="2"/>
  <c r="Q821" i="2"/>
  <c r="P821" i="2"/>
  <c r="O821" i="2"/>
  <c r="DJ820" i="2"/>
  <c r="DI820" i="2"/>
  <c r="DH820" i="2"/>
  <c r="DG820" i="2"/>
  <c r="DF820" i="2"/>
  <c r="DE820" i="2"/>
  <c r="DD820" i="2"/>
  <c r="DC820" i="2"/>
  <c r="DB820" i="2"/>
  <c r="DA820" i="2"/>
  <c r="CZ820" i="2"/>
  <c r="CY820" i="2"/>
  <c r="CX820" i="2"/>
  <c r="CW820" i="2"/>
  <c r="CV820" i="2"/>
  <c r="CU820" i="2"/>
  <c r="CT820" i="2"/>
  <c r="CR820" i="2"/>
  <c r="CQ820" i="2"/>
  <c r="CP820" i="2"/>
  <c r="CO820" i="2"/>
  <c r="CN820" i="2"/>
  <c r="CM820" i="2"/>
  <c r="CL820" i="2"/>
  <c r="CK820" i="2"/>
  <c r="CJ820" i="2"/>
  <c r="CI820" i="2"/>
  <c r="CH820" i="2"/>
  <c r="CG820" i="2"/>
  <c r="CF820" i="2"/>
  <c r="CE820" i="2"/>
  <c r="CD820" i="2"/>
  <c r="CC820" i="2"/>
  <c r="CB820" i="2"/>
  <c r="CA820" i="2"/>
  <c r="BZ820" i="2"/>
  <c r="BY820" i="2"/>
  <c r="BX820" i="2"/>
  <c r="BW820" i="2"/>
  <c r="BV820" i="2"/>
  <c r="BU820" i="2"/>
  <c r="BT820" i="2"/>
  <c r="BS820" i="2"/>
  <c r="BR820" i="2"/>
  <c r="BQ820" i="2"/>
  <c r="BP820" i="2"/>
  <c r="BO820" i="2"/>
  <c r="BN820" i="2"/>
  <c r="BM820" i="2"/>
  <c r="BL820" i="2"/>
  <c r="BK820" i="2"/>
  <c r="BJ820" i="2"/>
  <c r="BI820" i="2"/>
  <c r="BH820" i="2"/>
  <c r="BG820" i="2"/>
  <c r="BF820" i="2"/>
  <c r="BE820" i="2"/>
  <c r="BD820" i="2"/>
  <c r="BC820" i="2"/>
  <c r="BB820" i="2"/>
  <c r="BA820" i="2"/>
  <c r="AZ820" i="2"/>
  <c r="AY820" i="2"/>
  <c r="AX820" i="2"/>
  <c r="AW820" i="2"/>
  <c r="AV820" i="2"/>
  <c r="AU820" i="2"/>
  <c r="AS820" i="2"/>
  <c r="AR820" i="2"/>
  <c r="AQ820" i="2"/>
  <c r="AP820" i="2"/>
  <c r="AO820" i="2"/>
  <c r="AJ820" i="2"/>
  <c r="AI820" i="2"/>
  <c r="AH820" i="2"/>
  <c r="AG820" i="2"/>
  <c r="AF820" i="2"/>
  <c r="AE820" i="2"/>
  <c r="AD820" i="2"/>
  <c r="AC820" i="2"/>
  <c r="AB820" i="2"/>
  <c r="AA820" i="2"/>
  <c r="Z820" i="2"/>
  <c r="Y820" i="2"/>
  <c r="X820" i="2"/>
  <c r="W820" i="2"/>
  <c r="V820" i="2"/>
  <c r="U820" i="2"/>
  <c r="T820" i="2"/>
  <c r="S820" i="2"/>
  <c r="R820" i="2"/>
  <c r="Q820" i="2"/>
  <c r="P820" i="2"/>
  <c r="O820" i="2"/>
  <c r="DJ819" i="2"/>
  <c r="DI819" i="2"/>
  <c r="DH819" i="2"/>
  <c r="DG819" i="2"/>
  <c r="DF819" i="2"/>
  <c r="DE819" i="2"/>
  <c r="DD819" i="2"/>
  <c r="DC819" i="2"/>
  <c r="DB819" i="2"/>
  <c r="DA819" i="2"/>
  <c r="CZ819" i="2"/>
  <c r="CY819" i="2"/>
  <c r="CX819" i="2"/>
  <c r="CW819" i="2"/>
  <c r="CV819" i="2"/>
  <c r="CU819" i="2"/>
  <c r="CT819" i="2"/>
  <c r="CR819" i="2"/>
  <c r="CQ819" i="2"/>
  <c r="CP819" i="2"/>
  <c r="CO819" i="2"/>
  <c r="CN819" i="2"/>
  <c r="CM819" i="2"/>
  <c r="CL819" i="2"/>
  <c r="CK819" i="2"/>
  <c r="CJ819" i="2"/>
  <c r="CI819" i="2"/>
  <c r="CH819" i="2"/>
  <c r="CG819" i="2"/>
  <c r="CF819" i="2"/>
  <c r="CE819" i="2"/>
  <c r="CD819" i="2"/>
  <c r="CC819" i="2"/>
  <c r="CB819" i="2"/>
  <c r="CA819" i="2"/>
  <c r="BZ819" i="2"/>
  <c r="BY819" i="2"/>
  <c r="BX819" i="2"/>
  <c r="BW819" i="2"/>
  <c r="BV819" i="2"/>
  <c r="BU819" i="2"/>
  <c r="BT819" i="2"/>
  <c r="BS819" i="2"/>
  <c r="BR819" i="2"/>
  <c r="BQ819" i="2"/>
  <c r="BP819" i="2"/>
  <c r="BO819" i="2"/>
  <c r="BN819" i="2"/>
  <c r="BM819" i="2"/>
  <c r="BL819" i="2"/>
  <c r="BK819" i="2"/>
  <c r="BJ819" i="2"/>
  <c r="BI819" i="2"/>
  <c r="BH819" i="2"/>
  <c r="BG819" i="2"/>
  <c r="BF819" i="2"/>
  <c r="BE819" i="2"/>
  <c r="BD819" i="2"/>
  <c r="BC819" i="2"/>
  <c r="BB819" i="2"/>
  <c r="BA819" i="2"/>
  <c r="AZ819" i="2"/>
  <c r="AY819" i="2"/>
  <c r="AX819" i="2"/>
  <c r="AW819" i="2"/>
  <c r="AV819" i="2"/>
  <c r="AU819" i="2"/>
  <c r="AS819" i="2"/>
  <c r="AR819" i="2"/>
  <c r="AQ819" i="2"/>
  <c r="AP819" i="2"/>
  <c r="AO819" i="2"/>
  <c r="AJ819" i="2"/>
  <c r="AI819" i="2"/>
  <c r="AH819" i="2"/>
  <c r="AG819" i="2"/>
  <c r="AF819" i="2"/>
  <c r="AE819" i="2"/>
  <c r="AD819" i="2"/>
  <c r="AC819" i="2"/>
  <c r="AB819" i="2"/>
  <c r="AA819" i="2"/>
  <c r="Z819" i="2"/>
  <c r="Y819" i="2"/>
  <c r="X819" i="2"/>
  <c r="W819" i="2"/>
  <c r="V819" i="2"/>
  <c r="U819" i="2"/>
  <c r="T819" i="2"/>
  <c r="S819" i="2"/>
  <c r="R819" i="2"/>
  <c r="Q819" i="2"/>
  <c r="P819" i="2"/>
  <c r="O819" i="2"/>
  <c r="DJ818" i="2"/>
  <c r="DI818" i="2"/>
  <c r="DH818" i="2"/>
  <c r="DG818" i="2"/>
  <c r="DF818" i="2"/>
  <c r="DE818" i="2"/>
  <c r="DD818" i="2"/>
  <c r="DC818" i="2"/>
  <c r="DB818" i="2"/>
  <c r="DA818" i="2"/>
  <c r="CZ818" i="2"/>
  <c r="CY818" i="2"/>
  <c r="CX818" i="2"/>
  <c r="CW818" i="2"/>
  <c r="CV818" i="2"/>
  <c r="CU818" i="2"/>
  <c r="CT818" i="2"/>
  <c r="CR818" i="2"/>
  <c r="CQ818" i="2"/>
  <c r="CP818" i="2"/>
  <c r="CO818" i="2"/>
  <c r="CN818" i="2"/>
  <c r="CM818" i="2"/>
  <c r="CL818" i="2"/>
  <c r="CK818" i="2"/>
  <c r="CJ818" i="2"/>
  <c r="CI818" i="2"/>
  <c r="CH818" i="2"/>
  <c r="CG818" i="2"/>
  <c r="CF818" i="2"/>
  <c r="CE818" i="2"/>
  <c r="CD818" i="2"/>
  <c r="CC818" i="2"/>
  <c r="CB818" i="2"/>
  <c r="CA818" i="2"/>
  <c r="BZ818" i="2"/>
  <c r="BY818" i="2"/>
  <c r="BX818" i="2"/>
  <c r="BW818" i="2"/>
  <c r="BV818" i="2"/>
  <c r="BU818" i="2"/>
  <c r="BT818" i="2"/>
  <c r="BS818" i="2"/>
  <c r="BR818" i="2"/>
  <c r="BQ818" i="2"/>
  <c r="BP818" i="2"/>
  <c r="BO818" i="2"/>
  <c r="BN818" i="2"/>
  <c r="BM818" i="2"/>
  <c r="BL818" i="2"/>
  <c r="BK818" i="2"/>
  <c r="BJ818" i="2"/>
  <c r="BI818" i="2"/>
  <c r="BH818" i="2"/>
  <c r="BG818" i="2"/>
  <c r="BF818" i="2"/>
  <c r="BE818" i="2"/>
  <c r="BD818" i="2"/>
  <c r="BC818" i="2"/>
  <c r="BB818" i="2"/>
  <c r="BA818" i="2"/>
  <c r="AZ818" i="2"/>
  <c r="AY818" i="2"/>
  <c r="AX818" i="2"/>
  <c r="AW818" i="2"/>
  <c r="AV818" i="2"/>
  <c r="AU818" i="2"/>
  <c r="AS818" i="2"/>
  <c r="AR818" i="2"/>
  <c r="AQ818" i="2"/>
  <c r="AP818" i="2"/>
  <c r="AO818" i="2"/>
  <c r="AJ818" i="2"/>
  <c r="AI818" i="2"/>
  <c r="AH818" i="2"/>
  <c r="AG818" i="2"/>
  <c r="AF818" i="2"/>
  <c r="AE818" i="2"/>
  <c r="AD818" i="2"/>
  <c r="AC818" i="2"/>
  <c r="AB818" i="2"/>
  <c r="AA818" i="2"/>
  <c r="Z818" i="2"/>
  <c r="Y818" i="2"/>
  <c r="X818" i="2"/>
  <c r="W818" i="2"/>
  <c r="V818" i="2"/>
  <c r="U818" i="2"/>
  <c r="T818" i="2"/>
  <c r="S818" i="2"/>
  <c r="R818" i="2"/>
  <c r="Q818" i="2"/>
  <c r="P818" i="2"/>
  <c r="O818" i="2"/>
  <c r="DJ817" i="2"/>
  <c r="DI817" i="2"/>
  <c r="DH817" i="2"/>
  <c r="DG817" i="2"/>
  <c r="DF817" i="2"/>
  <c r="DE817" i="2"/>
  <c r="DD817" i="2"/>
  <c r="DC817" i="2"/>
  <c r="DB817" i="2"/>
  <c r="DA817" i="2"/>
  <c r="CZ817" i="2"/>
  <c r="CY817" i="2"/>
  <c r="CX817" i="2"/>
  <c r="CW817" i="2"/>
  <c r="CV817" i="2"/>
  <c r="CU817" i="2"/>
  <c r="CT817" i="2"/>
  <c r="CR817" i="2"/>
  <c r="CQ817" i="2"/>
  <c r="CP817" i="2"/>
  <c r="CO817" i="2"/>
  <c r="CN817" i="2"/>
  <c r="CM817" i="2"/>
  <c r="CL817" i="2"/>
  <c r="CK817" i="2"/>
  <c r="CJ817" i="2"/>
  <c r="CI817" i="2"/>
  <c r="CH817" i="2"/>
  <c r="CG817" i="2"/>
  <c r="CF817" i="2"/>
  <c r="CE817" i="2"/>
  <c r="CD817" i="2"/>
  <c r="CC817" i="2"/>
  <c r="CB817" i="2"/>
  <c r="CA817" i="2"/>
  <c r="BZ817" i="2"/>
  <c r="BY817" i="2"/>
  <c r="BX817" i="2"/>
  <c r="BW817" i="2"/>
  <c r="BV817" i="2"/>
  <c r="BU817" i="2"/>
  <c r="BT817" i="2"/>
  <c r="BS817" i="2"/>
  <c r="BR817" i="2"/>
  <c r="BQ817" i="2"/>
  <c r="BP817" i="2"/>
  <c r="BO817" i="2"/>
  <c r="BN817" i="2"/>
  <c r="BM817" i="2"/>
  <c r="BL817" i="2"/>
  <c r="BK817" i="2"/>
  <c r="BJ817" i="2"/>
  <c r="BI817" i="2"/>
  <c r="BH817" i="2"/>
  <c r="BG817" i="2"/>
  <c r="BF817" i="2"/>
  <c r="BE817" i="2"/>
  <c r="BD817" i="2"/>
  <c r="BC817" i="2"/>
  <c r="BB817" i="2"/>
  <c r="BA817" i="2"/>
  <c r="AZ817" i="2"/>
  <c r="AY817" i="2"/>
  <c r="AX817" i="2"/>
  <c r="AW817" i="2"/>
  <c r="AV817" i="2"/>
  <c r="AU817" i="2"/>
  <c r="AS817" i="2"/>
  <c r="AR817" i="2"/>
  <c r="AQ817" i="2"/>
  <c r="AP817" i="2"/>
  <c r="AO817" i="2"/>
  <c r="AJ817" i="2"/>
  <c r="AI817" i="2"/>
  <c r="AH817" i="2"/>
  <c r="AG817" i="2"/>
  <c r="AF817" i="2"/>
  <c r="AE817" i="2"/>
  <c r="AD817" i="2"/>
  <c r="AC817" i="2"/>
  <c r="AB817" i="2"/>
  <c r="AA817" i="2"/>
  <c r="Z817" i="2"/>
  <c r="Y817" i="2"/>
  <c r="X817" i="2"/>
  <c r="W817" i="2"/>
  <c r="V817" i="2"/>
  <c r="U817" i="2"/>
  <c r="T817" i="2"/>
  <c r="S817" i="2"/>
  <c r="R817" i="2"/>
  <c r="Q817" i="2"/>
  <c r="P817" i="2"/>
  <c r="O817" i="2"/>
  <c r="DJ816" i="2"/>
  <c r="DI816" i="2"/>
  <c r="DH816" i="2"/>
  <c r="DG816" i="2"/>
  <c r="DF816" i="2"/>
  <c r="DE816" i="2"/>
  <c r="DD816" i="2"/>
  <c r="DC816" i="2"/>
  <c r="DB816" i="2"/>
  <c r="DA816" i="2"/>
  <c r="CZ816" i="2"/>
  <c r="CY816" i="2"/>
  <c r="CX816" i="2"/>
  <c r="CW816" i="2"/>
  <c r="CV816" i="2"/>
  <c r="CU816" i="2"/>
  <c r="CT816" i="2"/>
  <c r="CR816" i="2"/>
  <c r="CQ816" i="2"/>
  <c r="CP816" i="2"/>
  <c r="CO816" i="2"/>
  <c r="CN816" i="2"/>
  <c r="CM816" i="2"/>
  <c r="CL816" i="2"/>
  <c r="CK816" i="2"/>
  <c r="CJ816" i="2"/>
  <c r="CI816" i="2"/>
  <c r="CH816" i="2"/>
  <c r="CG816" i="2"/>
  <c r="CF816" i="2"/>
  <c r="CE816" i="2"/>
  <c r="CD816" i="2"/>
  <c r="CC816" i="2"/>
  <c r="CB816" i="2"/>
  <c r="CA816" i="2"/>
  <c r="BZ816" i="2"/>
  <c r="BY816" i="2"/>
  <c r="BX816" i="2"/>
  <c r="BW816" i="2"/>
  <c r="BV816" i="2"/>
  <c r="BU816" i="2"/>
  <c r="BT816" i="2"/>
  <c r="BS816" i="2"/>
  <c r="BR816" i="2"/>
  <c r="BQ816" i="2"/>
  <c r="BP816" i="2"/>
  <c r="BO816" i="2"/>
  <c r="BN816" i="2"/>
  <c r="BM816" i="2"/>
  <c r="BL816" i="2"/>
  <c r="BK816" i="2"/>
  <c r="BJ816" i="2"/>
  <c r="BI816" i="2"/>
  <c r="BH816" i="2"/>
  <c r="BG816" i="2"/>
  <c r="BF816" i="2"/>
  <c r="BE816" i="2"/>
  <c r="BD816" i="2"/>
  <c r="BC816" i="2"/>
  <c r="BB816" i="2"/>
  <c r="BA816" i="2"/>
  <c r="AZ816" i="2"/>
  <c r="AY816" i="2"/>
  <c r="AX816" i="2"/>
  <c r="AW816" i="2"/>
  <c r="AV816" i="2"/>
  <c r="AU816" i="2"/>
  <c r="AS816" i="2"/>
  <c r="AR816" i="2"/>
  <c r="AQ816" i="2"/>
  <c r="AP816" i="2"/>
  <c r="AO816" i="2"/>
  <c r="AJ816" i="2"/>
  <c r="AI816" i="2"/>
  <c r="AH816" i="2"/>
  <c r="AG816" i="2"/>
  <c r="AF816" i="2"/>
  <c r="AE816" i="2"/>
  <c r="AD816" i="2"/>
  <c r="AC816" i="2"/>
  <c r="AB816" i="2"/>
  <c r="AA816" i="2"/>
  <c r="Z816" i="2"/>
  <c r="Y816" i="2"/>
  <c r="X816" i="2"/>
  <c r="W816" i="2"/>
  <c r="V816" i="2"/>
  <c r="U816" i="2"/>
  <c r="T816" i="2"/>
  <c r="S816" i="2"/>
  <c r="R816" i="2"/>
  <c r="Q816" i="2"/>
  <c r="P816" i="2"/>
  <c r="O816" i="2"/>
  <c r="DJ815" i="2"/>
  <c r="DI815" i="2"/>
  <c r="DH815" i="2"/>
  <c r="DG815" i="2"/>
  <c r="DF815" i="2"/>
  <c r="DE815" i="2"/>
  <c r="DD815" i="2"/>
  <c r="DC815" i="2"/>
  <c r="DB815" i="2"/>
  <c r="DA815" i="2"/>
  <c r="CZ815" i="2"/>
  <c r="CY815" i="2"/>
  <c r="CX815" i="2"/>
  <c r="CW815" i="2"/>
  <c r="CV815" i="2"/>
  <c r="CU815" i="2"/>
  <c r="CT815" i="2"/>
  <c r="CR815" i="2"/>
  <c r="CQ815" i="2"/>
  <c r="CP815" i="2"/>
  <c r="CO815" i="2"/>
  <c r="CN815" i="2"/>
  <c r="CM815" i="2"/>
  <c r="CL815" i="2"/>
  <c r="CK815" i="2"/>
  <c r="CJ815" i="2"/>
  <c r="CI815" i="2"/>
  <c r="CH815" i="2"/>
  <c r="CG815" i="2"/>
  <c r="CF815" i="2"/>
  <c r="CE815" i="2"/>
  <c r="CD815" i="2"/>
  <c r="CC815" i="2"/>
  <c r="CB815" i="2"/>
  <c r="CA815" i="2"/>
  <c r="BZ815" i="2"/>
  <c r="BY815" i="2"/>
  <c r="BX815" i="2"/>
  <c r="BW815" i="2"/>
  <c r="BV815" i="2"/>
  <c r="BU815" i="2"/>
  <c r="BT815" i="2"/>
  <c r="BS815" i="2"/>
  <c r="BR815" i="2"/>
  <c r="BQ815" i="2"/>
  <c r="BP815" i="2"/>
  <c r="BO815" i="2"/>
  <c r="BN815" i="2"/>
  <c r="BM815" i="2"/>
  <c r="BL815" i="2"/>
  <c r="BK815" i="2"/>
  <c r="BJ815" i="2"/>
  <c r="BI815" i="2"/>
  <c r="BH815" i="2"/>
  <c r="BG815" i="2"/>
  <c r="BF815" i="2"/>
  <c r="BE815" i="2"/>
  <c r="BD815" i="2"/>
  <c r="BC815" i="2"/>
  <c r="BB815" i="2"/>
  <c r="BA815" i="2"/>
  <c r="AZ815" i="2"/>
  <c r="AY815" i="2"/>
  <c r="AX815" i="2"/>
  <c r="AW815" i="2"/>
  <c r="AV815" i="2"/>
  <c r="AU815" i="2"/>
  <c r="AS815" i="2"/>
  <c r="AR815" i="2"/>
  <c r="AQ815" i="2"/>
  <c r="AP815" i="2"/>
  <c r="AO815" i="2"/>
  <c r="AJ815" i="2"/>
  <c r="AI815" i="2"/>
  <c r="AH815" i="2"/>
  <c r="AG815" i="2"/>
  <c r="AF815" i="2"/>
  <c r="AE815" i="2"/>
  <c r="AD815" i="2"/>
  <c r="AC815" i="2"/>
  <c r="AB815" i="2"/>
  <c r="AA815" i="2"/>
  <c r="Z815" i="2"/>
  <c r="Y815" i="2"/>
  <c r="X815" i="2"/>
  <c r="W815" i="2"/>
  <c r="V815" i="2"/>
  <c r="U815" i="2"/>
  <c r="T815" i="2"/>
  <c r="S815" i="2"/>
  <c r="R815" i="2"/>
  <c r="Q815" i="2"/>
  <c r="P815" i="2"/>
  <c r="O815" i="2"/>
  <c r="DJ814" i="2"/>
  <c r="DI814" i="2"/>
  <c r="DH814" i="2"/>
  <c r="DG814" i="2"/>
  <c r="DF814" i="2"/>
  <c r="DE814" i="2"/>
  <c r="DD814" i="2"/>
  <c r="DC814" i="2"/>
  <c r="DB814" i="2"/>
  <c r="DA814" i="2"/>
  <c r="CZ814" i="2"/>
  <c r="CY814" i="2"/>
  <c r="CX814" i="2"/>
  <c r="CW814" i="2"/>
  <c r="CV814" i="2"/>
  <c r="CU814" i="2"/>
  <c r="CT814" i="2"/>
  <c r="CR814" i="2"/>
  <c r="CQ814" i="2"/>
  <c r="CP814" i="2"/>
  <c r="CO814" i="2"/>
  <c r="CN814" i="2"/>
  <c r="CM814" i="2"/>
  <c r="CL814" i="2"/>
  <c r="CK814" i="2"/>
  <c r="CJ814" i="2"/>
  <c r="CI814" i="2"/>
  <c r="CH814" i="2"/>
  <c r="CG814" i="2"/>
  <c r="CF814" i="2"/>
  <c r="CE814" i="2"/>
  <c r="CD814" i="2"/>
  <c r="CC814" i="2"/>
  <c r="CB814" i="2"/>
  <c r="CA814" i="2"/>
  <c r="BZ814" i="2"/>
  <c r="BY814" i="2"/>
  <c r="BX814" i="2"/>
  <c r="BW814" i="2"/>
  <c r="BV814" i="2"/>
  <c r="BU814" i="2"/>
  <c r="BT814" i="2"/>
  <c r="BS814" i="2"/>
  <c r="BR814" i="2"/>
  <c r="BQ814" i="2"/>
  <c r="BP814" i="2"/>
  <c r="BO814" i="2"/>
  <c r="BN814" i="2"/>
  <c r="BM814" i="2"/>
  <c r="BL814" i="2"/>
  <c r="BK814" i="2"/>
  <c r="BJ814" i="2"/>
  <c r="BI814" i="2"/>
  <c r="BH814" i="2"/>
  <c r="BG814" i="2"/>
  <c r="BF814" i="2"/>
  <c r="BE814" i="2"/>
  <c r="BD814" i="2"/>
  <c r="BC814" i="2"/>
  <c r="BB814" i="2"/>
  <c r="BA814" i="2"/>
  <c r="AZ814" i="2"/>
  <c r="AY814" i="2"/>
  <c r="AX814" i="2"/>
  <c r="AW814" i="2"/>
  <c r="AV814" i="2"/>
  <c r="AU814" i="2"/>
  <c r="AS814" i="2"/>
  <c r="AR814" i="2"/>
  <c r="AQ814" i="2"/>
  <c r="AP814" i="2"/>
  <c r="AO814" i="2"/>
  <c r="AJ814" i="2"/>
  <c r="AI814" i="2"/>
  <c r="AH814" i="2"/>
  <c r="AG814" i="2"/>
  <c r="AF814" i="2"/>
  <c r="AE814" i="2"/>
  <c r="AD814" i="2"/>
  <c r="AC814" i="2"/>
  <c r="AB814" i="2"/>
  <c r="AA814" i="2"/>
  <c r="Z814" i="2"/>
  <c r="Y814" i="2"/>
  <c r="X814" i="2"/>
  <c r="W814" i="2"/>
  <c r="V814" i="2"/>
  <c r="U814" i="2"/>
  <c r="T814" i="2"/>
  <c r="S814" i="2"/>
  <c r="R814" i="2"/>
  <c r="Q814" i="2"/>
  <c r="P814" i="2"/>
  <c r="O814" i="2"/>
  <c r="DJ813" i="2"/>
  <c r="DI813" i="2"/>
  <c r="DH813" i="2"/>
  <c r="DG813" i="2"/>
  <c r="DF813" i="2"/>
  <c r="DE813" i="2"/>
  <c r="DD813" i="2"/>
  <c r="DC813" i="2"/>
  <c r="DB813" i="2"/>
  <c r="DA813" i="2"/>
  <c r="CZ813" i="2"/>
  <c r="CY813" i="2"/>
  <c r="CX813" i="2"/>
  <c r="CW813" i="2"/>
  <c r="CV813" i="2"/>
  <c r="CU813" i="2"/>
  <c r="CT813" i="2"/>
  <c r="CR813" i="2"/>
  <c r="CQ813" i="2"/>
  <c r="CP813" i="2"/>
  <c r="CO813" i="2"/>
  <c r="CN813" i="2"/>
  <c r="CM813" i="2"/>
  <c r="CL813" i="2"/>
  <c r="CK813" i="2"/>
  <c r="CJ813" i="2"/>
  <c r="CI813" i="2"/>
  <c r="CH813" i="2"/>
  <c r="CG813" i="2"/>
  <c r="CF813" i="2"/>
  <c r="CE813" i="2"/>
  <c r="CD813" i="2"/>
  <c r="CC813" i="2"/>
  <c r="CB813" i="2"/>
  <c r="CA813" i="2"/>
  <c r="BZ813" i="2"/>
  <c r="BY813" i="2"/>
  <c r="BX813" i="2"/>
  <c r="BW813" i="2"/>
  <c r="BV813" i="2"/>
  <c r="BU813" i="2"/>
  <c r="BT813" i="2"/>
  <c r="BS813" i="2"/>
  <c r="BR813" i="2"/>
  <c r="BQ813" i="2"/>
  <c r="BP813" i="2"/>
  <c r="BO813" i="2"/>
  <c r="BN813" i="2"/>
  <c r="BM813" i="2"/>
  <c r="BL813" i="2"/>
  <c r="BK813" i="2"/>
  <c r="BJ813" i="2"/>
  <c r="BI813" i="2"/>
  <c r="BH813" i="2"/>
  <c r="BG813" i="2"/>
  <c r="BF813" i="2"/>
  <c r="BE813" i="2"/>
  <c r="BD813" i="2"/>
  <c r="BC813" i="2"/>
  <c r="BB813" i="2"/>
  <c r="BA813" i="2"/>
  <c r="AZ813" i="2"/>
  <c r="AY813" i="2"/>
  <c r="AX813" i="2"/>
  <c r="AW813" i="2"/>
  <c r="AV813" i="2"/>
  <c r="AU813" i="2"/>
  <c r="AS813" i="2"/>
  <c r="AR813" i="2"/>
  <c r="AQ813" i="2"/>
  <c r="AP813" i="2"/>
  <c r="AO813" i="2"/>
  <c r="AJ813" i="2"/>
  <c r="AI813" i="2"/>
  <c r="AH813" i="2"/>
  <c r="AG813" i="2"/>
  <c r="AF813" i="2"/>
  <c r="AE813" i="2"/>
  <c r="AD813" i="2"/>
  <c r="AC813" i="2"/>
  <c r="AB813" i="2"/>
  <c r="AA813" i="2"/>
  <c r="Z813" i="2"/>
  <c r="Y813" i="2"/>
  <c r="X813" i="2"/>
  <c r="W813" i="2"/>
  <c r="V813" i="2"/>
  <c r="U813" i="2"/>
  <c r="T813" i="2"/>
  <c r="S813" i="2"/>
  <c r="R813" i="2"/>
  <c r="Q813" i="2"/>
  <c r="P813" i="2"/>
  <c r="O813" i="2"/>
  <c r="DJ812" i="2"/>
  <c r="DI812" i="2"/>
  <c r="DH812" i="2"/>
  <c r="DG812" i="2"/>
  <c r="DF812" i="2"/>
  <c r="DE812" i="2"/>
  <c r="DD812" i="2"/>
  <c r="DC812" i="2"/>
  <c r="DB812" i="2"/>
  <c r="DA812" i="2"/>
  <c r="CZ812" i="2"/>
  <c r="CY812" i="2"/>
  <c r="CX812" i="2"/>
  <c r="CW812" i="2"/>
  <c r="CV812" i="2"/>
  <c r="CU812" i="2"/>
  <c r="CT812" i="2"/>
  <c r="CR812" i="2"/>
  <c r="CQ812" i="2"/>
  <c r="CP812" i="2"/>
  <c r="CO812" i="2"/>
  <c r="CN812" i="2"/>
  <c r="CM812" i="2"/>
  <c r="CL812" i="2"/>
  <c r="CK812" i="2"/>
  <c r="CJ812" i="2"/>
  <c r="CI812" i="2"/>
  <c r="CH812" i="2"/>
  <c r="CG812" i="2"/>
  <c r="CF812" i="2"/>
  <c r="CE812" i="2"/>
  <c r="CD812" i="2"/>
  <c r="CC812" i="2"/>
  <c r="CB812" i="2"/>
  <c r="CA812" i="2"/>
  <c r="BZ812" i="2"/>
  <c r="BY812" i="2"/>
  <c r="BX812" i="2"/>
  <c r="BW812" i="2"/>
  <c r="BV812" i="2"/>
  <c r="BU812" i="2"/>
  <c r="BT812" i="2"/>
  <c r="BS812" i="2"/>
  <c r="BR812" i="2"/>
  <c r="BQ812" i="2"/>
  <c r="BP812" i="2"/>
  <c r="BO812" i="2"/>
  <c r="BN812" i="2"/>
  <c r="BM812" i="2"/>
  <c r="BL812" i="2"/>
  <c r="BK812" i="2"/>
  <c r="BJ812" i="2"/>
  <c r="BI812" i="2"/>
  <c r="BH812" i="2"/>
  <c r="BG812" i="2"/>
  <c r="BF812" i="2"/>
  <c r="BE812" i="2"/>
  <c r="BD812" i="2"/>
  <c r="BC812" i="2"/>
  <c r="BB812" i="2"/>
  <c r="BA812" i="2"/>
  <c r="AZ812" i="2"/>
  <c r="AY812" i="2"/>
  <c r="AX812" i="2"/>
  <c r="AW812" i="2"/>
  <c r="AV812" i="2"/>
  <c r="AU812" i="2"/>
  <c r="AS812" i="2"/>
  <c r="AR812" i="2"/>
  <c r="AQ812" i="2"/>
  <c r="AP812" i="2"/>
  <c r="AO812" i="2"/>
  <c r="AJ812" i="2"/>
  <c r="AI812" i="2"/>
  <c r="AH812" i="2"/>
  <c r="AG812" i="2"/>
  <c r="AF812" i="2"/>
  <c r="AE812" i="2"/>
  <c r="AD812" i="2"/>
  <c r="AC812" i="2"/>
  <c r="AB812" i="2"/>
  <c r="AA812" i="2"/>
  <c r="Z812" i="2"/>
  <c r="Y812" i="2"/>
  <c r="X812" i="2"/>
  <c r="W812" i="2"/>
  <c r="V812" i="2"/>
  <c r="U812" i="2"/>
  <c r="T812" i="2"/>
  <c r="S812" i="2"/>
  <c r="R812" i="2"/>
  <c r="Q812" i="2"/>
  <c r="P812" i="2"/>
  <c r="O812" i="2"/>
  <c r="DJ811" i="2"/>
  <c r="DI811" i="2"/>
  <c r="DH811" i="2"/>
  <c r="DG811" i="2"/>
  <c r="DF811" i="2"/>
  <c r="DE811" i="2"/>
  <c r="DD811" i="2"/>
  <c r="DC811" i="2"/>
  <c r="DB811" i="2"/>
  <c r="DA811" i="2"/>
  <c r="CZ811" i="2"/>
  <c r="CY811" i="2"/>
  <c r="CX811" i="2"/>
  <c r="CW811" i="2"/>
  <c r="CV811" i="2"/>
  <c r="CU811" i="2"/>
  <c r="CT811" i="2"/>
  <c r="CR811" i="2"/>
  <c r="CQ811" i="2"/>
  <c r="CP811" i="2"/>
  <c r="CO811" i="2"/>
  <c r="CN811" i="2"/>
  <c r="CM811" i="2"/>
  <c r="CL811" i="2"/>
  <c r="CK811" i="2"/>
  <c r="CJ811" i="2"/>
  <c r="CI811" i="2"/>
  <c r="CH811" i="2"/>
  <c r="CG811" i="2"/>
  <c r="CF811" i="2"/>
  <c r="CE811" i="2"/>
  <c r="CD811" i="2"/>
  <c r="CC811" i="2"/>
  <c r="CB811" i="2"/>
  <c r="CA811" i="2"/>
  <c r="BZ811" i="2"/>
  <c r="BY811" i="2"/>
  <c r="BX811" i="2"/>
  <c r="BW811" i="2"/>
  <c r="BV811" i="2"/>
  <c r="BU811" i="2"/>
  <c r="BT811" i="2"/>
  <c r="BS811" i="2"/>
  <c r="BR811" i="2"/>
  <c r="BQ811" i="2"/>
  <c r="BP811" i="2"/>
  <c r="BO811" i="2"/>
  <c r="BN811" i="2"/>
  <c r="BM811" i="2"/>
  <c r="BL811" i="2"/>
  <c r="BK811" i="2"/>
  <c r="BJ811" i="2"/>
  <c r="BI811" i="2"/>
  <c r="BH811" i="2"/>
  <c r="BG811" i="2"/>
  <c r="BF811" i="2"/>
  <c r="BE811" i="2"/>
  <c r="BD811" i="2"/>
  <c r="BC811" i="2"/>
  <c r="BB811" i="2"/>
  <c r="BA811" i="2"/>
  <c r="AZ811" i="2"/>
  <c r="AY811" i="2"/>
  <c r="AX811" i="2"/>
  <c r="AW811" i="2"/>
  <c r="AV811" i="2"/>
  <c r="AU811" i="2"/>
  <c r="AS811" i="2"/>
  <c r="AR811" i="2"/>
  <c r="AQ811" i="2"/>
  <c r="AP811" i="2"/>
  <c r="AO811" i="2"/>
  <c r="AJ811" i="2"/>
  <c r="AI811" i="2"/>
  <c r="AH811" i="2"/>
  <c r="AG811" i="2"/>
  <c r="AF811" i="2"/>
  <c r="AE811" i="2"/>
  <c r="AD811" i="2"/>
  <c r="AC811" i="2"/>
  <c r="AB811" i="2"/>
  <c r="AA811" i="2"/>
  <c r="Z811" i="2"/>
  <c r="Y811" i="2"/>
  <c r="X811" i="2"/>
  <c r="W811" i="2"/>
  <c r="V811" i="2"/>
  <c r="U811" i="2"/>
  <c r="T811" i="2"/>
  <c r="S811" i="2"/>
  <c r="R811" i="2"/>
  <c r="Q811" i="2"/>
  <c r="P811" i="2"/>
  <c r="O811" i="2"/>
  <c r="DJ810" i="2"/>
  <c r="DI810" i="2"/>
  <c r="DH810" i="2"/>
  <c r="DG810" i="2"/>
  <c r="DF810" i="2"/>
  <c r="DE810" i="2"/>
  <c r="DD810" i="2"/>
  <c r="DC810" i="2"/>
  <c r="DB810" i="2"/>
  <c r="DA810" i="2"/>
  <c r="CZ810" i="2"/>
  <c r="CY810" i="2"/>
  <c r="CX810" i="2"/>
  <c r="CW810" i="2"/>
  <c r="CV810" i="2"/>
  <c r="CU810" i="2"/>
  <c r="CT810" i="2"/>
  <c r="CR810" i="2"/>
  <c r="CQ810" i="2"/>
  <c r="CP810" i="2"/>
  <c r="CO810" i="2"/>
  <c r="CN810" i="2"/>
  <c r="CM810" i="2"/>
  <c r="CL810" i="2"/>
  <c r="CK810" i="2"/>
  <c r="CJ810" i="2"/>
  <c r="CI810" i="2"/>
  <c r="CH810" i="2"/>
  <c r="CG810" i="2"/>
  <c r="CF810" i="2"/>
  <c r="CE810" i="2"/>
  <c r="CD810" i="2"/>
  <c r="CC810" i="2"/>
  <c r="CB810" i="2"/>
  <c r="CA810" i="2"/>
  <c r="BZ810" i="2"/>
  <c r="BY810" i="2"/>
  <c r="BX810" i="2"/>
  <c r="BW810" i="2"/>
  <c r="BV810" i="2"/>
  <c r="BU810" i="2"/>
  <c r="BT810" i="2"/>
  <c r="BS810" i="2"/>
  <c r="BR810" i="2"/>
  <c r="BQ810" i="2"/>
  <c r="BP810" i="2"/>
  <c r="BO810" i="2"/>
  <c r="BN810" i="2"/>
  <c r="BM810" i="2"/>
  <c r="BL810" i="2"/>
  <c r="BK810" i="2"/>
  <c r="BJ810" i="2"/>
  <c r="BI810" i="2"/>
  <c r="BH810" i="2"/>
  <c r="BG810" i="2"/>
  <c r="BF810" i="2"/>
  <c r="BE810" i="2"/>
  <c r="BD810" i="2"/>
  <c r="BC810" i="2"/>
  <c r="BB810" i="2"/>
  <c r="BA810" i="2"/>
  <c r="AZ810" i="2"/>
  <c r="AY810" i="2"/>
  <c r="AX810" i="2"/>
  <c r="AW810" i="2"/>
  <c r="AV810" i="2"/>
  <c r="AU810" i="2"/>
  <c r="AS810" i="2"/>
  <c r="AR810" i="2"/>
  <c r="AQ810" i="2"/>
  <c r="AP810" i="2"/>
  <c r="AO810" i="2"/>
  <c r="AJ810" i="2"/>
  <c r="AI810" i="2"/>
  <c r="AH810" i="2"/>
  <c r="AG810" i="2"/>
  <c r="AF810" i="2"/>
  <c r="AE810" i="2"/>
  <c r="AD810" i="2"/>
  <c r="AC810" i="2"/>
  <c r="AB810" i="2"/>
  <c r="AA810" i="2"/>
  <c r="Z810" i="2"/>
  <c r="Y810" i="2"/>
  <c r="X810" i="2"/>
  <c r="W810" i="2"/>
  <c r="V810" i="2"/>
  <c r="U810" i="2"/>
  <c r="T810" i="2"/>
  <c r="S810" i="2"/>
  <c r="R810" i="2"/>
  <c r="Q810" i="2"/>
  <c r="P810" i="2"/>
  <c r="O810" i="2"/>
  <c r="DJ809" i="2"/>
  <c r="DI809" i="2"/>
  <c r="DH809" i="2"/>
  <c r="DG809" i="2"/>
  <c r="DF809" i="2"/>
  <c r="DE809" i="2"/>
  <c r="DD809" i="2"/>
  <c r="DC809" i="2"/>
  <c r="DB809" i="2"/>
  <c r="DA809" i="2"/>
  <c r="CZ809" i="2"/>
  <c r="CY809" i="2"/>
  <c r="CX809" i="2"/>
  <c r="CW809" i="2"/>
  <c r="CV809" i="2"/>
  <c r="CU809" i="2"/>
  <c r="CT809" i="2"/>
  <c r="CR809" i="2"/>
  <c r="CQ809" i="2"/>
  <c r="CP809" i="2"/>
  <c r="CO809" i="2"/>
  <c r="CN809" i="2"/>
  <c r="CM809" i="2"/>
  <c r="CL809" i="2"/>
  <c r="CK809" i="2"/>
  <c r="CJ809" i="2"/>
  <c r="CI809" i="2"/>
  <c r="CH809" i="2"/>
  <c r="CG809" i="2"/>
  <c r="CF809" i="2"/>
  <c r="CE809" i="2"/>
  <c r="CD809" i="2"/>
  <c r="CC809" i="2"/>
  <c r="CB809" i="2"/>
  <c r="CA809" i="2"/>
  <c r="BZ809" i="2"/>
  <c r="BY809" i="2"/>
  <c r="BX809" i="2"/>
  <c r="BW809" i="2"/>
  <c r="BV809" i="2"/>
  <c r="BU809" i="2"/>
  <c r="BT809" i="2"/>
  <c r="BS809" i="2"/>
  <c r="BR809" i="2"/>
  <c r="BQ809" i="2"/>
  <c r="BP809" i="2"/>
  <c r="BO809" i="2"/>
  <c r="BN809" i="2"/>
  <c r="BM809" i="2"/>
  <c r="BL809" i="2"/>
  <c r="BK809" i="2"/>
  <c r="BJ809" i="2"/>
  <c r="BI809" i="2"/>
  <c r="BH809" i="2"/>
  <c r="BG809" i="2"/>
  <c r="BF809" i="2"/>
  <c r="BE809" i="2"/>
  <c r="BD809" i="2"/>
  <c r="BC809" i="2"/>
  <c r="BB809" i="2"/>
  <c r="BA809" i="2"/>
  <c r="AZ809" i="2"/>
  <c r="AY809" i="2"/>
  <c r="AX809" i="2"/>
  <c r="AW809" i="2"/>
  <c r="AV809" i="2"/>
  <c r="AU809" i="2"/>
  <c r="AS809" i="2"/>
  <c r="AR809" i="2"/>
  <c r="AQ809" i="2"/>
  <c r="AP809" i="2"/>
  <c r="AO809" i="2"/>
  <c r="AJ809" i="2"/>
  <c r="AI809" i="2"/>
  <c r="AH809" i="2"/>
  <c r="AG809" i="2"/>
  <c r="AF809" i="2"/>
  <c r="AE809" i="2"/>
  <c r="AD809" i="2"/>
  <c r="AC809" i="2"/>
  <c r="AB809" i="2"/>
  <c r="AA809" i="2"/>
  <c r="Z809" i="2"/>
  <c r="Y809" i="2"/>
  <c r="X809" i="2"/>
  <c r="W809" i="2"/>
  <c r="V809" i="2"/>
  <c r="U809" i="2"/>
  <c r="T809" i="2"/>
  <c r="S809" i="2"/>
  <c r="R809" i="2"/>
  <c r="Q809" i="2"/>
  <c r="P809" i="2"/>
  <c r="O809" i="2"/>
  <c r="DJ808" i="2"/>
  <c r="DI808" i="2"/>
  <c r="DH808" i="2"/>
  <c r="DG808" i="2"/>
  <c r="DF808" i="2"/>
  <c r="DE808" i="2"/>
  <c r="DD808" i="2"/>
  <c r="DC808" i="2"/>
  <c r="DB808" i="2"/>
  <c r="DA808" i="2"/>
  <c r="CZ808" i="2"/>
  <c r="CY808" i="2"/>
  <c r="CX808" i="2"/>
  <c r="CW808" i="2"/>
  <c r="CV808" i="2"/>
  <c r="CU808" i="2"/>
  <c r="CT808" i="2"/>
  <c r="CR808" i="2"/>
  <c r="CQ808" i="2"/>
  <c r="CP808" i="2"/>
  <c r="CO808" i="2"/>
  <c r="CN808" i="2"/>
  <c r="CM808" i="2"/>
  <c r="CL808" i="2"/>
  <c r="CK808" i="2"/>
  <c r="CJ808" i="2"/>
  <c r="CI808" i="2"/>
  <c r="CH808" i="2"/>
  <c r="CG808" i="2"/>
  <c r="CF808" i="2"/>
  <c r="CE808" i="2"/>
  <c r="CD808" i="2"/>
  <c r="CC808" i="2"/>
  <c r="CB808" i="2"/>
  <c r="CA808" i="2"/>
  <c r="BZ808" i="2"/>
  <c r="BY808" i="2"/>
  <c r="BX808" i="2"/>
  <c r="BW808" i="2"/>
  <c r="BV808" i="2"/>
  <c r="BU808" i="2"/>
  <c r="BT808" i="2"/>
  <c r="BS808" i="2"/>
  <c r="BR808" i="2"/>
  <c r="BQ808" i="2"/>
  <c r="BP808" i="2"/>
  <c r="BO808" i="2"/>
  <c r="BN808" i="2"/>
  <c r="BM808" i="2"/>
  <c r="BL808" i="2"/>
  <c r="BK808" i="2"/>
  <c r="BJ808" i="2"/>
  <c r="BI808" i="2"/>
  <c r="BH808" i="2"/>
  <c r="BG808" i="2"/>
  <c r="BF808" i="2"/>
  <c r="BE808" i="2"/>
  <c r="BD808" i="2"/>
  <c r="BC808" i="2"/>
  <c r="BB808" i="2"/>
  <c r="BA808" i="2"/>
  <c r="AZ808" i="2"/>
  <c r="AY808" i="2"/>
  <c r="AX808" i="2"/>
  <c r="AW808" i="2"/>
  <c r="AV808" i="2"/>
  <c r="AU808" i="2"/>
  <c r="AS808" i="2"/>
  <c r="AR808" i="2"/>
  <c r="AQ808" i="2"/>
  <c r="AP808" i="2"/>
  <c r="AO808" i="2"/>
  <c r="AJ808" i="2"/>
  <c r="AI808" i="2"/>
  <c r="AH808" i="2"/>
  <c r="AG808" i="2"/>
  <c r="AF808" i="2"/>
  <c r="AE808" i="2"/>
  <c r="AD808" i="2"/>
  <c r="AC808" i="2"/>
  <c r="AB808" i="2"/>
  <c r="AA808" i="2"/>
  <c r="Z808" i="2"/>
  <c r="Y808" i="2"/>
  <c r="X808" i="2"/>
  <c r="W808" i="2"/>
  <c r="V808" i="2"/>
  <c r="U808" i="2"/>
  <c r="T808" i="2"/>
  <c r="S808" i="2"/>
  <c r="R808" i="2"/>
  <c r="Q808" i="2"/>
  <c r="P808" i="2"/>
  <c r="O808" i="2"/>
  <c r="DJ807" i="2"/>
  <c r="DI807" i="2"/>
  <c r="DH807" i="2"/>
  <c r="DG807" i="2"/>
  <c r="DF807" i="2"/>
  <c r="DE807" i="2"/>
  <c r="DD807" i="2"/>
  <c r="DC807" i="2"/>
  <c r="DB807" i="2"/>
  <c r="DA807" i="2"/>
  <c r="CZ807" i="2"/>
  <c r="CY807" i="2"/>
  <c r="CX807" i="2"/>
  <c r="CW807" i="2"/>
  <c r="CV807" i="2"/>
  <c r="CU807" i="2"/>
  <c r="CT807" i="2"/>
  <c r="CR807" i="2"/>
  <c r="CQ807" i="2"/>
  <c r="CP807" i="2"/>
  <c r="CO807" i="2"/>
  <c r="CN807" i="2"/>
  <c r="CM807" i="2"/>
  <c r="CL807" i="2"/>
  <c r="CK807" i="2"/>
  <c r="CJ807" i="2"/>
  <c r="CI807" i="2"/>
  <c r="CH807" i="2"/>
  <c r="CG807" i="2"/>
  <c r="CF807" i="2"/>
  <c r="CE807" i="2"/>
  <c r="CD807" i="2"/>
  <c r="CC807" i="2"/>
  <c r="CB807" i="2"/>
  <c r="CA807" i="2"/>
  <c r="BZ807" i="2"/>
  <c r="BY807" i="2"/>
  <c r="BX807" i="2"/>
  <c r="BW807" i="2"/>
  <c r="BV807" i="2"/>
  <c r="BU807" i="2"/>
  <c r="BT807" i="2"/>
  <c r="BS807" i="2"/>
  <c r="BR807" i="2"/>
  <c r="BQ807" i="2"/>
  <c r="BP807" i="2"/>
  <c r="BO807" i="2"/>
  <c r="BN807" i="2"/>
  <c r="BM807" i="2"/>
  <c r="BL807" i="2"/>
  <c r="BK807" i="2"/>
  <c r="BJ807" i="2"/>
  <c r="BI807" i="2"/>
  <c r="BH807" i="2"/>
  <c r="BG807" i="2"/>
  <c r="BF807" i="2"/>
  <c r="BE807" i="2"/>
  <c r="BD807" i="2"/>
  <c r="BC807" i="2"/>
  <c r="BB807" i="2"/>
  <c r="BA807" i="2"/>
  <c r="AZ807" i="2"/>
  <c r="AY807" i="2"/>
  <c r="AX807" i="2"/>
  <c r="AW807" i="2"/>
  <c r="AV807" i="2"/>
  <c r="AU807" i="2"/>
  <c r="AS807" i="2"/>
  <c r="AR807" i="2"/>
  <c r="AQ807" i="2"/>
  <c r="AP807" i="2"/>
  <c r="AO807" i="2"/>
  <c r="AJ807" i="2"/>
  <c r="AI807" i="2"/>
  <c r="AH807" i="2"/>
  <c r="AG807" i="2"/>
  <c r="AF807" i="2"/>
  <c r="AE807" i="2"/>
  <c r="AD807" i="2"/>
  <c r="AC807" i="2"/>
  <c r="AB807" i="2"/>
  <c r="AA807" i="2"/>
  <c r="Z807" i="2"/>
  <c r="Y807" i="2"/>
  <c r="X807" i="2"/>
  <c r="W807" i="2"/>
  <c r="V807" i="2"/>
  <c r="U807" i="2"/>
  <c r="T807" i="2"/>
  <c r="S807" i="2"/>
  <c r="R807" i="2"/>
  <c r="Q807" i="2"/>
  <c r="P807" i="2"/>
  <c r="O807" i="2"/>
  <c r="L807" i="2"/>
  <c r="DJ806" i="2"/>
  <c r="DI806" i="2"/>
  <c r="DH806" i="2"/>
  <c r="DG806" i="2"/>
  <c r="DF806" i="2"/>
  <c r="DE806" i="2"/>
  <c r="DD806" i="2"/>
  <c r="DC806" i="2"/>
  <c r="DB806" i="2"/>
  <c r="DA806" i="2"/>
  <c r="CZ806" i="2"/>
  <c r="CY806" i="2"/>
  <c r="CX806" i="2"/>
  <c r="CW806" i="2"/>
  <c r="CV806" i="2"/>
  <c r="CU806" i="2"/>
  <c r="CT806" i="2"/>
  <c r="CR806" i="2"/>
  <c r="CQ806" i="2"/>
  <c r="CP806" i="2"/>
  <c r="CO806" i="2"/>
  <c r="CN806" i="2"/>
  <c r="CM806" i="2"/>
  <c r="CL806" i="2"/>
  <c r="CK806" i="2"/>
  <c r="CJ806" i="2"/>
  <c r="CI806" i="2"/>
  <c r="CH806" i="2"/>
  <c r="CG806" i="2"/>
  <c r="CF806" i="2"/>
  <c r="CE806" i="2"/>
  <c r="CD806" i="2"/>
  <c r="CC806" i="2"/>
  <c r="CB806" i="2"/>
  <c r="CA806" i="2"/>
  <c r="BZ806" i="2"/>
  <c r="BY806" i="2"/>
  <c r="BX806" i="2"/>
  <c r="BW806" i="2"/>
  <c r="BV806" i="2"/>
  <c r="BU806" i="2"/>
  <c r="BT806" i="2"/>
  <c r="BS806" i="2"/>
  <c r="BR806" i="2"/>
  <c r="BQ806" i="2"/>
  <c r="BP806" i="2"/>
  <c r="BO806" i="2"/>
  <c r="BN806" i="2"/>
  <c r="BM806" i="2"/>
  <c r="BL806" i="2"/>
  <c r="BK806" i="2"/>
  <c r="BJ806" i="2"/>
  <c r="BI806" i="2"/>
  <c r="BH806" i="2"/>
  <c r="BG806" i="2"/>
  <c r="BF806" i="2"/>
  <c r="BE806" i="2"/>
  <c r="BD806" i="2"/>
  <c r="BC806" i="2"/>
  <c r="BB806" i="2"/>
  <c r="BA806" i="2"/>
  <c r="AZ806" i="2"/>
  <c r="AY806" i="2"/>
  <c r="AX806" i="2"/>
  <c r="AW806" i="2"/>
  <c r="AV806" i="2"/>
  <c r="AU806" i="2"/>
  <c r="AS806" i="2"/>
  <c r="AR806" i="2"/>
  <c r="AQ806" i="2"/>
  <c r="AP806" i="2"/>
  <c r="AO806" i="2"/>
  <c r="AJ806" i="2"/>
  <c r="AI806" i="2"/>
  <c r="AH806" i="2"/>
  <c r="AG806" i="2"/>
  <c r="AF806" i="2"/>
  <c r="AE806" i="2"/>
  <c r="AD806" i="2"/>
  <c r="AC806" i="2"/>
  <c r="AB806" i="2"/>
  <c r="AA806" i="2"/>
  <c r="Z806" i="2"/>
  <c r="Y806" i="2"/>
  <c r="X806" i="2"/>
  <c r="W806" i="2"/>
  <c r="V806" i="2"/>
  <c r="U806" i="2"/>
  <c r="T806" i="2"/>
  <c r="S806" i="2"/>
  <c r="R806" i="2"/>
  <c r="Q806" i="2"/>
  <c r="P806" i="2"/>
  <c r="O806" i="2"/>
  <c r="DJ805" i="2"/>
  <c r="DI805" i="2"/>
  <c r="DH805" i="2"/>
  <c r="DG805" i="2"/>
  <c r="DF805" i="2"/>
  <c r="DE805" i="2"/>
  <c r="DD805" i="2"/>
  <c r="DC805" i="2"/>
  <c r="DB805" i="2"/>
  <c r="DA805" i="2"/>
  <c r="CZ805" i="2"/>
  <c r="CY805" i="2"/>
  <c r="CX805" i="2"/>
  <c r="CW805" i="2"/>
  <c r="CV805" i="2"/>
  <c r="CU805" i="2"/>
  <c r="CT805" i="2"/>
  <c r="CR805" i="2"/>
  <c r="CQ805" i="2"/>
  <c r="CP805" i="2"/>
  <c r="CO805" i="2"/>
  <c r="CN805" i="2"/>
  <c r="CM805" i="2"/>
  <c r="CL805" i="2"/>
  <c r="CK805" i="2"/>
  <c r="CJ805" i="2"/>
  <c r="CI805" i="2"/>
  <c r="CH805" i="2"/>
  <c r="CG805" i="2"/>
  <c r="CF805" i="2"/>
  <c r="CE805" i="2"/>
  <c r="CD805" i="2"/>
  <c r="CC805" i="2"/>
  <c r="CB805" i="2"/>
  <c r="CA805" i="2"/>
  <c r="BZ805" i="2"/>
  <c r="BY805" i="2"/>
  <c r="BX805" i="2"/>
  <c r="BW805" i="2"/>
  <c r="BV805" i="2"/>
  <c r="BU805" i="2"/>
  <c r="BT805" i="2"/>
  <c r="BS805" i="2"/>
  <c r="BR805" i="2"/>
  <c r="BQ805" i="2"/>
  <c r="BP805" i="2"/>
  <c r="BO805" i="2"/>
  <c r="BN805" i="2"/>
  <c r="BM805" i="2"/>
  <c r="BL805" i="2"/>
  <c r="BK805" i="2"/>
  <c r="BJ805" i="2"/>
  <c r="BI805" i="2"/>
  <c r="BH805" i="2"/>
  <c r="BG805" i="2"/>
  <c r="BF805" i="2"/>
  <c r="BE805" i="2"/>
  <c r="BD805" i="2"/>
  <c r="BC805" i="2"/>
  <c r="BB805" i="2"/>
  <c r="BA805" i="2"/>
  <c r="AZ805" i="2"/>
  <c r="AY805" i="2"/>
  <c r="AX805" i="2"/>
  <c r="AW805" i="2"/>
  <c r="AV805" i="2"/>
  <c r="AU805" i="2"/>
  <c r="AS805" i="2"/>
  <c r="AR805" i="2"/>
  <c r="AQ805" i="2"/>
  <c r="AP805" i="2"/>
  <c r="AO805" i="2"/>
  <c r="AJ805" i="2"/>
  <c r="AI805" i="2"/>
  <c r="AH805" i="2"/>
  <c r="AG805" i="2"/>
  <c r="AF805" i="2"/>
  <c r="AE805" i="2"/>
  <c r="AD805" i="2"/>
  <c r="AC805" i="2"/>
  <c r="AB805" i="2"/>
  <c r="AA805" i="2"/>
  <c r="Z805" i="2"/>
  <c r="Y805" i="2"/>
  <c r="X805" i="2"/>
  <c r="W805" i="2"/>
  <c r="V805" i="2"/>
  <c r="U805" i="2"/>
  <c r="T805" i="2"/>
  <c r="S805" i="2"/>
  <c r="R805" i="2"/>
  <c r="Q805" i="2"/>
  <c r="P805" i="2"/>
  <c r="O805" i="2"/>
  <c r="DJ804" i="2"/>
  <c r="DI804" i="2"/>
  <c r="DH804" i="2"/>
  <c r="DG804" i="2"/>
  <c r="DF804" i="2"/>
  <c r="DE804" i="2"/>
  <c r="DD804" i="2"/>
  <c r="DC804" i="2"/>
  <c r="DB804" i="2"/>
  <c r="DA804" i="2"/>
  <c r="CZ804" i="2"/>
  <c r="CY804" i="2"/>
  <c r="CX804" i="2"/>
  <c r="CW804" i="2"/>
  <c r="CV804" i="2"/>
  <c r="CU804" i="2"/>
  <c r="CT804" i="2"/>
  <c r="CR804" i="2"/>
  <c r="CQ804" i="2"/>
  <c r="CP804" i="2"/>
  <c r="CO804" i="2"/>
  <c r="CN804" i="2"/>
  <c r="CM804" i="2"/>
  <c r="CL804" i="2"/>
  <c r="CK804" i="2"/>
  <c r="CJ804" i="2"/>
  <c r="CI804" i="2"/>
  <c r="CH804" i="2"/>
  <c r="CG804" i="2"/>
  <c r="CF804" i="2"/>
  <c r="CE804" i="2"/>
  <c r="CD804" i="2"/>
  <c r="CC804" i="2"/>
  <c r="CB804" i="2"/>
  <c r="CA804" i="2"/>
  <c r="BZ804" i="2"/>
  <c r="BY804" i="2"/>
  <c r="BX804" i="2"/>
  <c r="BW804" i="2"/>
  <c r="BV804" i="2"/>
  <c r="BU804" i="2"/>
  <c r="BT804" i="2"/>
  <c r="BS804" i="2"/>
  <c r="BR804" i="2"/>
  <c r="BQ804" i="2"/>
  <c r="BP804" i="2"/>
  <c r="BO804" i="2"/>
  <c r="BN804" i="2"/>
  <c r="BM804" i="2"/>
  <c r="BL804" i="2"/>
  <c r="BK804" i="2"/>
  <c r="BJ804" i="2"/>
  <c r="BI804" i="2"/>
  <c r="BH804" i="2"/>
  <c r="BG804" i="2"/>
  <c r="BF804" i="2"/>
  <c r="BE804" i="2"/>
  <c r="BD804" i="2"/>
  <c r="BC804" i="2"/>
  <c r="BB804" i="2"/>
  <c r="BA804" i="2"/>
  <c r="AZ804" i="2"/>
  <c r="AY804" i="2"/>
  <c r="AX804" i="2"/>
  <c r="AW804" i="2"/>
  <c r="AV804" i="2"/>
  <c r="AU804" i="2"/>
  <c r="AS804" i="2"/>
  <c r="AR804" i="2"/>
  <c r="AQ804" i="2"/>
  <c r="AP804" i="2"/>
  <c r="AO804" i="2"/>
  <c r="AJ804" i="2"/>
  <c r="AI804" i="2"/>
  <c r="AH804" i="2"/>
  <c r="AG804" i="2"/>
  <c r="AF804" i="2"/>
  <c r="AE804" i="2"/>
  <c r="AD804" i="2"/>
  <c r="AC804" i="2"/>
  <c r="AB804" i="2"/>
  <c r="AA804" i="2"/>
  <c r="Z804" i="2"/>
  <c r="Y804" i="2"/>
  <c r="X804" i="2"/>
  <c r="W804" i="2"/>
  <c r="V804" i="2"/>
  <c r="U804" i="2"/>
  <c r="T804" i="2"/>
  <c r="S804" i="2"/>
  <c r="R804" i="2"/>
  <c r="Q804" i="2"/>
  <c r="P804" i="2"/>
  <c r="O804" i="2"/>
  <c r="DJ803" i="2"/>
  <c r="DI803" i="2"/>
  <c r="DH803" i="2"/>
  <c r="DG803" i="2"/>
  <c r="DF803" i="2"/>
  <c r="DE803" i="2"/>
  <c r="DD803" i="2"/>
  <c r="DC803" i="2"/>
  <c r="DB803" i="2"/>
  <c r="DA803" i="2"/>
  <c r="CZ803" i="2"/>
  <c r="CY803" i="2"/>
  <c r="CX803" i="2"/>
  <c r="CW803" i="2"/>
  <c r="CV803" i="2"/>
  <c r="CU803" i="2"/>
  <c r="CT803" i="2"/>
  <c r="CR803" i="2"/>
  <c r="CQ803" i="2"/>
  <c r="CP803" i="2"/>
  <c r="CO803" i="2"/>
  <c r="CN803" i="2"/>
  <c r="CM803" i="2"/>
  <c r="CL803" i="2"/>
  <c r="CK803" i="2"/>
  <c r="CJ803" i="2"/>
  <c r="CI803" i="2"/>
  <c r="CH803" i="2"/>
  <c r="CG803" i="2"/>
  <c r="CF803" i="2"/>
  <c r="CE803" i="2"/>
  <c r="CD803" i="2"/>
  <c r="CC803" i="2"/>
  <c r="CB803" i="2"/>
  <c r="CA803" i="2"/>
  <c r="BZ803" i="2"/>
  <c r="BY803" i="2"/>
  <c r="BX803" i="2"/>
  <c r="BW803" i="2"/>
  <c r="BV803" i="2"/>
  <c r="BU803" i="2"/>
  <c r="BT803" i="2"/>
  <c r="BS803" i="2"/>
  <c r="BR803" i="2"/>
  <c r="BQ803" i="2"/>
  <c r="BP803" i="2"/>
  <c r="BO803" i="2"/>
  <c r="BN803" i="2"/>
  <c r="BM803" i="2"/>
  <c r="BL803" i="2"/>
  <c r="BK803" i="2"/>
  <c r="BJ803" i="2"/>
  <c r="BI803" i="2"/>
  <c r="BH803" i="2"/>
  <c r="BG803" i="2"/>
  <c r="BF803" i="2"/>
  <c r="BE803" i="2"/>
  <c r="BD803" i="2"/>
  <c r="BC803" i="2"/>
  <c r="BB803" i="2"/>
  <c r="BA803" i="2"/>
  <c r="AZ803" i="2"/>
  <c r="AY803" i="2"/>
  <c r="AX803" i="2"/>
  <c r="AW803" i="2"/>
  <c r="AV803" i="2"/>
  <c r="AU803" i="2"/>
  <c r="AS803" i="2"/>
  <c r="AR803" i="2"/>
  <c r="AQ803" i="2"/>
  <c r="AP803" i="2"/>
  <c r="AO803" i="2"/>
  <c r="AJ803" i="2"/>
  <c r="AI803" i="2"/>
  <c r="AH803" i="2"/>
  <c r="AG803" i="2"/>
  <c r="AF803" i="2"/>
  <c r="AE803" i="2"/>
  <c r="AD803" i="2"/>
  <c r="AC803" i="2"/>
  <c r="AB803" i="2"/>
  <c r="AA803" i="2"/>
  <c r="Z803" i="2"/>
  <c r="Y803" i="2"/>
  <c r="X803" i="2"/>
  <c r="W803" i="2"/>
  <c r="V803" i="2"/>
  <c r="U803" i="2"/>
  <c r="T803" i="2"/>
  <c r="S803" i="2"/>
  <c r="R803" i="2"/>
  <c r="Q803" i="2"/>
  <c r="P803" i="2"/>
  <c r="O803" i="2"/>
  <c r="DJ802" i="2"/>
  <c r="DI802" i="2"/>
  <c r="DH802" i="2"/>
  <c r="DG802" i="2"/>
  <c r="DF802" i="2"/>
  <c r="DE802" i="2"/>
  <c r="DD802" i="2"/>
  <c r="DC802" i="2"/>
  <c r="DB802" i="2"/>
  <c r="DA802" i="2"/>
  <c r="CZ802" i="2"/>
  <c r="CY802" i="2"/>
  <c r="CX802" i="2"/>
  <c r="CW802" i="2"/>
  <c r="CV802" i="2"/>
  <c r="CU802" i="2"/>
  <c r="CT802" i="2"/>
  <c r="CR802" i="2"/>
  <c r="CQ802" i="2"/>
  <c r="CP802" i="2"/>
  <c r="CO802" i="2"/>
  <c r="CN802" i="2"/>
  <c r="CM802" i="2"/>
  <c r="CL802" i="2"/>
  <c r="CK802" i="2"/>
  <c r="CJ802" i="2"/>
  <c r="CI802" i="2"/>
  <c r="CH802" i="2"/>
  <c r="CG802" i="2"/>
  <c r="CF802" i="2"/>
  <c r="CE802" i="2"/>
  <c r="CD802" i="2"/>
  <c r="CC802" i="2"/>
  <c r="CB802" i="2"/>
  <c r="CA802" i="2"/>
  <c r="BZ802" i="2"/>
  <c r="BY802" i="2"/>
  <c r="BX802" i="2"/>
  <c r="BW802" i="2"/>
  <c r="BV802" i="2"/>
  <c r="BU802" i="2"/>
  <c r="BT802" i="2"/>
  <c r="BS802" i="2"/>
  <c r="BR802" i="2"/>
  <c r="BQ802" i="2"/>
  <c r="BP802" i="2"/>
  <c r="BO802" i="2"/>
  <c r="BN802" i="2"/>
  <c r="BM802" i="2"/>
  <c r="BL802" i="2"/>
  <c r="BK802" i="2"/>
  <c r="BJ802" i="2"/>
  <c r="BI802" i="2"/>
  <c r="BH802" i="2"/>
  <c r="BG802" i="2"/>
  <c r="BF802" i="2"/>
  <c r="BE802" i="2"/>
  <c r="BD802" i="2"/>
  <c r="BC802" i="2"/>
  <c r="BB802" i="2"/>
  <c r="BA802" i="2"/>
  <c r="AZ802" i="2"/>
  <c r="AY802" i="2"/>
  <c r="AX802" i="2"/>
  <c r="AW802" i="2"/>
  <c r="AV802" i="2"/>
  <c r="AU802" i="2"/>
  <c r="AS802" i="2"/>
  <c r="AR802" i="2"/>
  <c r="AQ802" i="2"/>
  <c r="AP802" i="2"/>
  <c r="AO802" i="2"/>
  <c r="AJ802" i="2"/>
  <c r="AI802" i="2"/>
  <c r="AH802" i="2"/>
  <c r="AG802" i="2"/>
  <c r="AF802" i="2"/>
  <c r="AE802" i="2"/>
  <c r="AD802" i="2"/>
  <c r="AC802" i="2"/>
  <c r="AB802" i="2"/>
  <c r="AA802" i="2"/>
  <c r="Z802" i="2"/>
  <c r="Y802" i="2"/>
  <c r="X802" i="2"/>
  <c r="W802" i="2"/>
  <c r="V802" i="2"/>
  <c r="U802" i="2"/>
  <c r="T802" i="2"/>
  <c r="S802" i="2"/>
  <c r="R802" i="2"/>
  <c r="Q802" i="2"/>
  <c r="P802" i="2"/>
  <c r="O802" i="2"/>
  <c r="DJ801" i="2"/>
  <c r="DI801" i="2"/>
  <c r="DH801" i="2"/>
  <c r="DG801" i="2"/>
  <c r="DF801" i="2"/>
  <c r="DE801" i="2"/>
  <c r="DD801" i="2"/>
  <c r="DC801" i="2"/>
  <c r="DB801" i="2"/>
  <c r="DA801" i="2"/>
  <c r="CZ801" i="2"/>
  <c r="CY801" i="2"/>
  <c r="CX801" i="2"/>
  <c r="CW801" i="2"/>
  <c r="CV801" i="2"/>
  <c r="CU801" i="2"/>
  <c r="CT801" i="2"/>
  <c r="CR801" i="2"/>
  <c r="CQ801" i="2"/>
  <c r="CP801" i="2"/>
  <c r="CO801" i="2"/>
  <c r="CN801" i="2"/>
  <c r="CM801" i="2"/>
  <c r="CL801" i="2"/>
  <c r="CK801" i="2"/>
  <c r="CJ801" i="2"/>
  <c r="CI801" i="2"/>
  <c r="CH801" i="2"/>
  <c r="CG801" i="2"/>
  <c r="CF801" i="2"/>
  <c r="CE801" i="2"/>
  <c r="CD801" i="2"/>
  <c r="CC801" i="2"/>
  <c r="CB801" i="2"/>
  <c r="CA801" i="2"/>
  <c r="BZ801" i="2"/>
  <c r="BY801" i="2"/>
  <c r="BX801" i="2"/>
  <c r="BW801" i="2"/>
  <c r="BV801" i="2"/>
  <c r="BU801" i="2"/>
  <c r="BT801" i="2"/>
  <c r="BS801" i="2"/>
  <c r="BR801" i="2"/>
  <c r="BQ801" i="2"/>
  <c r="BP801" i="2"/>
  <c r="BO801" i="2"/>
  <c r="BN801" i="2"/>
  <c r="BM801" i="2"/>
  <c r="BL801" i="2"/>
  <c r="BK801" i="2"/>
  <c r="BJ801" i="2"/>
  <c r="BI801" i="2"/>
  <c r="BH801" i="2"/>
  <c r="BG801" i="2"/>
  <c r="BF801" i="2"/>
  <c r="BE801" i="2"/>
  <c r="BD801" i="2"/>
  <c r="BC801" i="2"/>
  <c r="BB801" i="2"/>
  <c r="BA801" i="2"/>
  <c r="AZ801" i="2"/>
  <c r="AY801" i="2"/>
  <c r="AX801" i="2"/>
  <c r="AW801" i="2"/>
  <c r="AV801" i="2"/>
  <c r="AU801" i="2"/>
  <c r="AS801" i="2"/>
  <c r="AR801" i="2"/>
  <c r="AQ801" i="2"/>
  <c r="AP801" i="2"/>
  <c r="AO801" i="2"/>
  <c r="AJ801" i="2"/>
  <c r="AI801" i="2"/>
  <c r="AH801" i="2"/>
  <c r="AG801" i="2"/>
  <c r="AF801" i="2"/>
  <c r="AE801" i="2"/>
  <c r="AD801" i="2"/>
  <c r="AC801" i="2"/>
  <c r="AB801" i="2"/>
  <c r="AA801" i="2"/>
  <c r="Z801" i="2"/>
  <c r="Y801" i="2"/>
  <c r="X801" i="2"/>
  <c r="W801" i="2"/>
  <c r="V801" i="2"/>
  <c r="U801" i="2"/>
  <c r="T801" i="2"/>
  <c r="S801" i="2"/>
  <c r="R801" i="2"/>
  <c r="Q801" i="2"/>
  <c r="P801" i="2"/>
  <c r="O801" i="2"/>
  <c r="DJ800" i="2"/>
  <c r="DI800" i="2"/>
  <c r="DH800" i="2"/>
  <c r="DG800" i="2"/>
  <c r="DF800" i="2"/>
  <c r="DE800" i="2"/>
  <c r="DD800" i="2"/>
  <c r="DC800" i="2"/>
  <c r="DB800" i="2"/>
  <c r="DA800" i="2"/>
  <c r="CZ800" i="2"/>
  <c r="CY800" i="2"/>
  <c r="CX800" i="2"/>
  <c r="CW800" i="2"/>
  <c r="CV800" i="2"/>
  <c r="CU800" i="2"/>
  <c r="CT800" i="2"/>
  <c r="CR800" i="2"/>
  <c r="CQ800" i="2"/>
  <c r="CP800" i="2"/>
  <c r="CO800" i="2"/>
  <c r="CN800" i="2"/>
  <c r="CM800" i="2"/>
  <c r="CL800" i="2"/>
  <c r="CK800" i="2"/>
  <c r="CJ800" i="2"/>
  <c r="CI800" i="2"/>
  <c r="CH800" i="2"/>
  <c r="CG800" i="2"/>
  <c r="CF800" i="2"/>
  <c r="CE800" i="2"/>
  <c r="CD800" i="2"/>
  <c r="CC800" i="2"/>
  <c r="CB800" i="2"/>
  <c r="CA800" i="2"/>
  <c r="BZ800" i="2"/>
  <c r="BY800" i="2"/>
  <c r="BX800" i="2"/>
  <c r="BW800" i="2"/>
  <c r="BV800" i="2"/>
  <c r="BU800" i="2"/>
  <c r="BT800" i="2"/>
  <c r="BS800" i="2"/>
  <c r="BR800" i="2"/>
  <c r="BQ800" i="2"/>
  <c r="BP800" i="2"/>
  <c r="BO800" i="2"/>
  <c r="BN800" i="2"/>
  <c r="BM800" i="2"/>
  <c r="BL800" i="2"/>
  <c r="BK800" i="2"/>
  <c r="BJ800" i="2"/>
  <c r="BI800" i="2"/>
  <c r="BH800" i="2"/>
  <c r="BG800" i="2"/>
  <c r="BF800" i="2"/>
  <c r="BE800" i="2"/>
  <c r="BD800" i="2"/>
  <c r="BC800" i="2"/>
  <c r="BB800" i="2"/>
  <c r="BA800" i="2"/>
  <c r="AZ800" i="2"/>
  <c r="AY800" i="2"/>
  <c r="AX800" i="2"/>
  <c r="AW800" i="2"/>
  <c r="AV800" i="2"/>
  <c r="AU800" i="2"/>
  <c r="AS800" i="2"/>
  <c r="AR800" i="2"/>
  <c r="AQ800" i="2"/>
  <c r="AP800" i="2"/>
  <c r="AO800" i="2"/>
  <c r="AJ800" i="2"/>
  <c r="AI800" i="2"/>
  <c r="AH800" i="2"/>
  <c r="AG800" i="2"/>
  <c r="AF800" i="2"/>
  <c r="AE800" i="2"/>
  <c r="AD800" i="2"/>
  <c r="AC800" i="2"/>
  <c r="AB800" i="2"/>
  <c r="AA800" i="2"/>
  <c r="Z800" i="2"/>
  <c r="Y800" i="2"/>
  <c r="X800" i="2"/>
  <c r="W800" i="2"/>
  <c r="V800" i="2"/>
  <c r="U800" i="2"/>
  <c r="T800" i="2"/>
  <c r="S800" i="2"/>
  <c r="R800" i="2"/>
  <c r="Q800" i="2"/>
  <c r="P800" i="2"/>
  <c r="O800" i="2"/>
  <c r="DJ799" i="2"/>
  <c r="DI799" i="2"/>
  <c r="DH799" i="2"/>
  <c r="DG799" i="2"/>
  <c r="DF799" i="2"/>
  <c r="DE799" i="2"/>
  <c r="DD799" i="2"/>
  <c r="DC799" i="2"/>
  <c r="DB799" i="2"/>
  <c r="DA799" i="2"/>
  <c r="CZ799" i="2"/>
  <c r="CY799" i="2"/>
  <c r="CX799" i="2"/>
  <c r="CW799" i="2"/>
  <c r="CV799" i="2"/>
  <c r="CU799" i="2"/>
  <c r="CT799" i="2"/>
  <c r="CR799" i="2"/>
  <c r="CQ799" i="2"/>
  <c r="CP799" i="2"/>
  <c r="CO799" i="2"/>
  <c r="CN799" i="2"/>
  <c r="CM799" i="2"/>
  <c r="CL799" i="2"/>
  <c r="CK799" i="2"/>
  <c r="CJ799" i="2"/>
  <c r="CI799" i="2"/>
  <c r="CH799" i="2"/>
  <c r="CG799" i="2"/>
  <c r="CF799" i="2"/>
  <c r="CE799" i="2"/>
  <c r="CD799" i="2"/>
  <c r="CC799" i="2"/>
  <c r="CB799" i="2"/>
  <c r="CA799" i="2"/>
  <c r="BZ799" i="2"/>
  <c r="BY799" i="2"/>
  <c r="BX799" i="2"/>
  <c r="BW799" i="2"/>
  <c r="BV799" i="2"/>
  <c r="BU799" i="2"/>
  <c r="BT799" i="2"/>
  <c r="BS799" i="2"/>
  <c r="BR799" i="2"/>
  <c r="BQ799" i="2"/>
  <c r="BP799" i="2"/>
  <c r="BO799" i="2"/>
  <c r="BN799" i="2"/>
  <c r="BM799" i="2"/>
  <c r="BL799" i="2"/>
  <c r="BK799" i="2"/>
  <c r="BJ799" i="2"/>
  <c r="BI799" i="2"/>
  <c r="BH799" i="2"/>
  <c r="BG799" i="2"/>
  <c r="BF799" i="2"/>
  <c r="BE799" i="2"/>
  <c r="BD799" i="2"/>
  <c r="BC799" i="2"/>
  <c r="BB799" i="2"/>
  <c r="BA799" i="2"/>
  <c r="AZ799" i="2"/>
  <c r="AY799" i="2"/>
  <c r="AX799" i="2"/>
  <c r="AW799" i="2"/>
  <c r="AV799" i="2"/>
  <c r="AU799" i="2"/>
  <c r="AS799" i="2"/>
  <c r="AR799" i="2"/>
  <c r="AQ799" i="2"/>
  <c r="AP799" i="2"/>
  <c r="AO799" i="2"/>
  <c r="AJ799" i="2"/>
  <c r="AI799" i="2"/>
  <c r="AH799" i="2"/>
  <c r="AG799" i="2"/>
  <c r="AF799" i="2"/>
  <c r="AE799" i="2"/>
  <c r="AD799" i="2"/>
  <c r="AC799" i="2"/>
  <c r="AB799" i="2"/>
  <c r="AA799" i="2"/>
  <c r="Z799" i="2"/>
  <c r="Y799" i="2"/>
  <c r="X799" i="2"/>
  <c r="W799" i="2"/>
  <c r="V799" i="2"/>
  <c r="U799" i="2"/>
  <c r="T799" i="2"/>
  <c r="S799" i="2"/>
  <c r="R799" i="2"/>
  <c r="Q799" i="2"/>
  <c r="P799" i="2"/>
  <c r="O799" i="2"/>
  <c r="DJ798" i="2"/>
  <c r="DI798" i="2"/>
  <c r="DH798" i="2"/>
  <c r="DG798" i="2"/>
  <c r="DF798" i="2"/>
  <c r="DE798" i="2"/>
  <c r="DD798" i="2"/>
  <c r="DC798" i="2"/>
  <c r="DB798" i="2"/>
  <c r="DA798" i="2"/>
  <c r="CZ798" i="2"/>
  <c r="CY798" i="2"/>
  <c r="CX798" i="2"/>
  <c r="CW798" i="2"/>
  <c r="CV798" i="2"/>
  <c r="CU798" i="2"/>
  <c r="CT798" i="2"/>
  <c r="CR798" i="2"/>
  <c r="CQ798" i="2"/>
  <c r="CP798" i="2"/>
  <c r="CO798" i="2"/>
  <c r="CN798" i="2"/>
  <c r="CM798" i="2"/>
  <c r="CL798" i="2"/>
  <c r="CK798" i="2"/>
  <c r="CJ798" i="2"/>
  <c r="CI798" i="2"/>
  <c r="CH798" i="2"/>
  <c r="CG798" i="2"/>
  <c r="CF798" i="2"/>
  <c r="CE798" i="2"/>
  <c r="CD798" i="2"/>
  <c r="CC798" i="2"/>
  <c r="CB798" i="2"/>
  <c r="CA798" i="2"/>
  <c r="BZ798" i="2"/>
  <c r="BY798" i="2"/>
  <c r="BX798" i="2"/>
  <c r="BW798" i="2"/>
  <c r="BV798" i="2"/>
  <c r="BU798" i="2"/>
  <c r="BT798" i="2"/>
  <c r="BS798" i="2"/>
  <c r="BR798" i="2"/>
  <c r="BQ798" i="2"/>
  <c r="BP798" i="2"/>
  <c r="BO798" i="2"/>
  <c r="BN798" i="2"/>
  <c r="BM798" i="2"/>
  <c r="BL798" i="2"/>
  <c r="BK798" i="2"/>
  <c r="BJ798" i="2"/>
  <c r="BI798" i="2"/>
  <c r="BH798" i="2"/>
  <c r="BG798" i="2"/>
  <c r="BF798" i="2"/>
  <c r="BE798" i="2"/>
  <c r="BD798" i="2"/>
  <c r="BC798" i="2"/>
  <c r="BB798" i="2"/>
  <c r="BA798" i="2"/>
  <c r="AZ798" i="2"/>
  <c r="AY798" i="2"/>
  <c r="AX798" i="2"/>
  <c r="AW798" i="2"/>
  <c r="AV798" i="2"/>
  <c r="AU798" i="2"/>
  <c r="AS798" i="2"/>
  <c r="AR798" i="2"/>
  <c r="AQ798" i="2"/>
  <c r="AP798" i="2"/>
  <c r="AO798" i="2"/>
  <c r="AJ798" i="2"/>
  <c r="AI798" i="2"/>
  <c r="AH798" i="2"/>
  <c r="AG798" i="2"/>
  <c r="AF798" i="2"/>
  <c r="AE798" i="2"/>
  <c r="AD798" i="2"/>
  <c r="AC798" i="2"/>
  <c r="AB798" i="2"/>
  <c r="AA798" i="2"/>
  <c r="Z798" i="2"/>
  <c r="Y798" i="2"/>
  <c r="X798" i="2"/>
  <c r="W798" i="2"/>
  <c r="V798" i="2"/>
  <c r="U798" i="2"/>
  <c r="T798" i="2"/>
  <c r="S798" i="2"/>
  <c r="R798" i="2"/>
  <c r="Q798" i="2"/>
  <c r="P798" i="2"/>
  <c r="O798" i="2"/>
  <c r="DJ797" i="2"/>
  <c r="DI797" i="2"/>
  <c r="DH797" i="2"/>
  <c r="DG797" i="2"/>
  <c r="DF797" i="2"/>
  <c r="DE797" i="2"/>
  <c r="DD797" i="2"/>
  <c r="DC797" i="2"/>
  <c r="DB797" i="2"/>
  <c r="DA797" i="2"/>
  <c r="CZ797" i="2"/>
  <c r="CY797" i="2"/>
  <c r="CX797" i="2"/>
  <c r="CW797" i="2"/>
  <c r="CV797" i="2"/>
  <c r="CU797" i="2"/>
  <c r="CT797" i="2"/>
  <c r="CR797" i="2"/>
  <c r="CQ797" i="2"/>
  <c r="CP797" i="2"/>
  <c r="CO797" i="2"/>
  <c r="CN797" i="2"/>
  <c r="CM797" i="2"/>
  <c r="CL797" i="2"/>
  <c r="CK797" i="2"/>
  <c r="CJ797" i="2"/>
  <c r="CI797" i="2"/>
  <c r="CH797" i="2"/>
  <c r="CG797" i="2"/>
  <c r="CF797" i="2"/>
  <c r="CE797" i="2"/>
  <c r="CD797" i="2"/>
  <c r="CC797" i="2"/>
  <c r="CB797" i="2"/>
  <c r="CA797" i="2"/>
  <c r="BZ797" i="2"/>
  <c r="BY797" i="2"/>
  <c r="BX797" i="2"/>
  <c r="BW797" i="2"/>
  <c r="BV797" i="2"/>
  <c r="BU797" i="2"/>
  <c r="BT797" i="2"/>
  <c r="BS797" i="2"/>
  <c r="BR797" i="2"/>
  <c r="BQ797" i="2"/>
  <c r="BP797" i="2"/>
  <c r="BO797" i="2"/>
  <c r="BN797" i="2"/>
  <c r="BM797" i="2"/>
  <c r="BL797" i="2"/>
  <c r="BK797" i="2"/>
  <c r="BJ797" i="2"/>
  <c r="BI797" i="2"/>
  <c r="BH797" i="2"/>
  <c r="BG797" i="2"/>
  <c r="BF797" i="2"/>
  <c r="BE797" i="2"/>
  <c r="BD797" i="2"/>
  <c r="BC797" i="2"/>
  <c r="BB797" i="2"/>
  <c r="BA797" i="2"/>
  <c r="AZ797" i="2"/>
  <c r="AY797" i="2"/>
  <c r="AX797" i="2"/>
  <c r="AW797" i="2"/>
  <c r="AV797" i="2"/>
  <c r="AU797" i="2"/>
  <c r="AS797" i="2"/>
  <c r="AR797" i="2"/>
  <c r="AQ797" i="2"/>
  <c r="AP797" i="2"/>
  <c r="AO797" i="2"/>
  <c r="AJ797" i="2"/>
  <c r="AI797" i="2"/>
  <c r="AH797" i="2"/>
  <c r="AG797" i="2"/>
  <c r="AF797" i="2"/>
  <c r="AE797" i="2"/>
  <c r="AD797" i="2"/>
  <c r="AC797" i="2"/>
  <c r="AB797" i="2"/>
  <c r="AA797" i="2"/>
  <c r="Z797" i="2"/>
  <c r="Y797" i="2"/>
  <c r="X797" i="2"/>
  <c r="W797" i="2"/>
  <c r="V797" i="2"/>
  <c r="U797" i="2"/>
  <c r="T797" i="2"/>
  <c r="S797" i="2"/>
  <c r="R797" i="2"/>
  <c r="Q797" i="2"/>
  <c r="P797" i="2"/>
  <c r="O797" i="2"/>
  <c r="DJ796" i="2"/>
  <c r="DI796" i="2"/>
  <c r="DH796" i="2"/>
  <c r="DG796" i="2"/>
  <c r="DF796" i="2"/>
  <c r="DE796" i="2"/>
  <c r="DD796" i="2"/>
  <c r="DC796" i="2"/>
  <c r="DB796" i="2"/>
  <c r="DA796" i="2"/>
  <c r="CZ796" i="2"/>
  <c r="CY796" i="2"/>
  <c r="CX796" i="2"/>
  <c r="CW796" i="2"/>
  <c r="CV796" i="2"/>
  <c r="CU796" i="2"/>
  <c r="CT796" i="2"/>
  <c r="CR796" i="2"/>
  <c r="CQ796" i="2"/>
  <c r="CP796" i="2"/>
  <c r="CO796" i="2"/>
  <c r="CN796" i="2"/>
  <c r="CM796" i="2"/>
  <c r="CL796" i="2"/>
  <c r="CK796" i="2"/>
  <c r="CJ796" i="2"/>
  <c r="CI796" i="2"/>
  <c r="CH796" i="2"/>
  <c r="CG796" i="2"/>
  <c r="CF796" i="2"/>
  <c r="CE796" i="2"/>
  <c r="CD796" i="2"/>
  <c r="CC796" i="2"/>
  <c r="CB796" i="2"/>
  <c r="CA796" i="2"/>
  <c r="BZ796" i="2"/>
  <c r="BY796" i="2"/>
  <c r="BX796" i="2"/>
  <c r="BW796" i="2"/>
  <c r="BV796" i="2"/>
  <c r="BU796" i="2"/>
  <c r="BT796" i="2"/>
  <c r="BS796" i="2"/>
  <c r="BR796" i="2"/>
  <c r="BQ796" i="2"/>
  <c r="BP796" i="2"/>
  <c r="BO796" i="2"/>
  <c r="BN796" i="2"/>
  <c r="BM796" i="2"/>
  <c r="BL796" i="2"/>
  <c r="BK796" i="2"/>
  <c r="BJ796" i="2"/>
  <c r="BI796" i="2"/>
  <c r="BH796" i="2"/>
  <c r="BG796" i="2"/>
  <c r="BF796" i="2"/>
  <c r="BE796" i="2"/>
  <c r="BD796" i="2"/>
  <c r="BC796" i="2"/>
  <c r="BB796" i="2"/>
  <c r="BA796" i="2"/>
  <c r="AZ796" i="2"/>
  <c r="AY796" i="2"/>
  <c r="AX796" i="2"/>
  <c r="AW796" i="2"/>
  <c r="AV796" i="2"/>
  <c r="AU796" i="2"/>
  <c r="AS796" i="2"/>
  <c r="AR796" i="2"/>
  <c r="AQ796" i="2"/>
  <c r="AP796" i="2"/>
  <c r="AO796" i="2"/>
  <c r="AJ796" i="2"/>
  <c r="AI796" i="2"/>
  <c r="AH796" i="2"/>
  <c r="AG796" i="2"/>
  <c r="AF796" i="2"/>
  <c r="AE796" i="2"/>
  <c r="AD796" i="2"/>
  <c r="AC796" i="2"/>
  <c r="AB796" i="2"/>
  <c r="AA796" i="2"/>
  <c r="Z796" i="2"/>
  <c r="Y796" i="2"/>
  <c r="X796" i="2"/>
  <c r="W796" i="2"/>
  <c r="V796" i="2"/>
  <c r="U796" i="2"/>
  <c r="T796" i="2"/>
  <c r="S796" i="2"/>
  <c r="R796" i="2"/>
  <c r="Q796" i="2"/>
  <c r="P796" i="2"/>
  <c r="O796" i="2"/>
  <c r="DJ795" i="2"/>
  <c r="DI795" i="2"/>
  <c r="DH795" i="2"/>
  <c r="DG795" i="2"/>
  <c r="DF795" i="2"/>
  <c r="DE795" i="2"/>
  <c r="DD795" i="2"/>
  <c r="DC795" i="2"/>
  <c r="DB795" i="2"/>
  <c r="DA795" i="2"/>
  <c r="CZ795" i="2"/>
  <c r="CY795" i="2"/>
  <c r="CX795" i="2"/>
  <c r="CW795" i="2"/>
  <c r="CV795" i="2"/>
  <c r="CU795" i="2"/>
  <c r="CT795" i="2"/>
  <c r="CR795" i="2"/>
  <c r="CQ795" i="2"/>
  <c r="CP795" i="2"/>
  <c r="CO795" i="2"/>
  <c r="CN795" i="2"/>
  <c r="CM795" i="2"/>
  <c r="CL795" i="2"/>
  <c r="CK795" i="2"/>
  <c r="CJ795" i="2"/>
  <c r="CI795" i="2"/>
  <c r="CH795" i="2"/>
  <c r="CG795" i="2"/>
  <c r="CF795" i="2"/>
  <c r="CE795" i="2"/>
  <c r="CD795" i="2"/>
  <c r="CC795" i="2"/>
  <c r="CB795" i="2"/>
  <c r="CA795" i="2"/>
  <c r="BZ795" i="2"/>
  <c r="BY795" i="2"/>
  <c r="BX795" i="2"/>
  <c r="BW795" i="2"/>
  <c r="BV795" i="2"/>
  <c r="BU795" i="2"/>
  <c r="BT795" i="2"/>
  <c r="BS795" i="2"/>
  <c r="BR795" i="2"/>
  <c r="BQ795" i="2"/>
  <c r="BP795" i="2"/>
  <c r="BO795" i="2"/>
  <c r="BN795" i="2"/>
  <c r="BM795" i="2"/>
  <c r="BL795" i="2"/>
  <c r="BK795" i="2"/>
  <c r="BJ795" i="2"/>
  <c r="BI795" i="2"/>
  <c r="BH795" i="2"/>
  <c r="BG795" i="2"/>
  <c r="BF795" i="2"/>
  <c r="BE795" i="2"/>
  <c r="BD795" i="2"/>
  <c r="BC795" i="2"/>
  <c r="BB795" i="2"/>
  <c r="BA795" i="2"/>
  <c r="AZ795" i="2"/>
  <c r="AY795" i="2"/>
  <c r="AX795" i="2"/>
  <c r="AW795" i="2"/>
  <c r="AV795" i="2"/>
  <c r="AU795" i="2"/>
  <c r="AS795" i="2"/>
  <c r="AR795" i="2"/>
  <c r="AQ795" i="2"/>
  <c r="AP795" i="2"/>
  <c r="AO795" i="2"/>
  <c r="AJ795" i="2"/>
  <c r="AI795" i="2"/>
  <c r="AH795" i="2"/>
  <c r="AG795" i="2"/>
  <c r="AF795" i="2"/>
  <c r="AE795" i="2"/>
  <c r="AD795" i="2"/>
  <c r="AC795" i="2"/>
  <c r="AB795" i="2"/>
  <c r="AA795" i="2"/>
  <c r="Z795" i="2"/>
  <c r="Y795" i="2"/>
  <c r="X795" i="2"/>
  <c r="W795" i="2"/>
  <c r="V795" i="2"/>
  <c r="U795" i="2"/>
  <c r="T795" i="2"/>
  <c r="S795" i="2"/>
  <c r="R795" i="2"/>
  <c r="Q795" i="2"/>
  <c r="P795" i="2"/>
  <c r="O795" i="2"/>
  <c r="DJ794" i="2"/>
  <c r="DI794" i="2"/>
  <c r="DH794" i="2"/>
  <c r="DG794" i="2"/>
  <c r="DF794" i="2"/>
  <c r="DE794" i="2"/>
  <c r="DD794" i="2"/>
  <c r="DC794" i="2"/>
  <c r="DB794" i="2"/>
  <c r="DA794" i="2"/>
  <c r="CZ794" i="2"/>
  <c r="CY794" i="2"/>
  <c r="CX794" i="2"/>
  <c r="CW794" i="2"/>
  <c r="CV794" i="2"/>
  <c r="CU794" i="2"/>
  <c r="CT794" i="2"/>
  <c r="CR794" i="2"/>
  <c r="CQ794" i="2"/>
  <c r="CP794" i="2"/>
  <c r="CO794" i="2"/>
  <c r="CN794" i="2"/>
  <c r="CM794" i="2"/>
  <c r="CL794" i="2"/>
  <c r="CK794" i="2"/>
  <c r="CJ794" i="2"/>
  <c r="CI794" i="2"/>
  <c r="CH794" i="2"/>
  <c r="CG794" i="2"/>
  <c r="CF794" i="2"/>
  <c r="CE794" i="2"/>
  <c r="CD794" i="2"/>
  <c r="CC794" i="2"/>
  <c r="CB794" i="2"/>
  <c r="CA794" i="2"/>
  <c r="BZ794" i="2"/>
  <c r="BY794" i="2"/>
  <c r="BX794" i="2"/>
  <c r="BW794" i="2"/>
  <c r="BV794" i="2"/>
  <c r="BU794" i="2"/>
  <c r="BT794" i="2"/>
  <c r="BS794" i="2"/>
  <c r="BR794" i="2"/>
  <c r="BQ794" i="2"/>
  <c r="BP794" i="2"/>
  <c r="BO794" i="2"/>
  <c r="BN794" i="2"/>
  <c r="BM794" i="2"/>
  <c r="BL794" i="2"/>
  <c r="BK794" i="2"/>
  <c r="BJ794" i="2"/>
  <c r="BI794" i="2"/>
  <c r="BH794" i="2"/>
  <c r="BG794" i="2"/>
  <c r="BF794" i="2"/>
  <c r="BE794" i="2"/>
  <c r="BD794" i="2"/>
  <c r="BC794" i="2"/>
  <c r="BB794" i="2"/>
  <c r="BA794" i="2"/>
  <c r="AZ794" i="2"/>
  <c r="AY794" i="2"/>
  <c r="AX794" i="2"/>
  <c r="AW794" i="2"/>
  <c r="AV794" i="2"/>
  <c r="AU794" i="2"/>
  <c r="AS794" i="2"/>
  <c r="AR794" i="2"/>
  <c r="AQ794" i="2"/>
  <c r="AP794" i="2"/>
  <c r="AO794" i="2"/>
  <c r="AJ794" i="2"/>
  <c r="AI794" i="2"/>
  <c r="AH794" i="2"/>
  <c r="AG794" i="2"/>
  <c r="AF794" i="2"/>
  <c r="AE794" i="2"/>
  <c r="AD794" i="2"/>
  <c r="AC794" i="2"/>
  <c r="AB794" i="2"/>
  <c r="AA794" i="2"/>
  <c r="Z794" i="2"/>
  <c r="Y794" i="2"/>
  <c r="X794" i="2"/>
  <c r="W794" i="2"/>
  <c r="V794" i="2"/>
  <c r="U794" i="2"/>
  <c r="T794" i="2"/>
  <c r="S794" i="2"/>
  <c r="R794" i="2"/>
  <c r="Q794" i="2"/>
  <c r="P794" i="2"/>
  <c r="O794" i="2"/>
  <c r="DJ793" i="2"/>
  <c r="DI793" i="2"/>
  <c r="DH793" i="2"/>
  <c r="DG793" i="2"/>
  <c r="DF793" i="2"/>
  <c r="DE793" i="2"/>
  <c r="DD793" i="2"/>
  <c r="DC793" i="2"/>
  <c r="DB793" i="2"/>
  <c r="DA793" i="2"/>
  <c r="CZ793" i="2"/>
  <c r="CY793" i="2"/>
  <c r="CX793" i="2"/>
  <c r="CW793" i="2"/>
  <c r="CV793" i="2"/>
  <c r="CU793" i="2"/>
  <c r="CT793" i="2"/>
  <c r="CR793" i="2"/>
  <c r="CQ793" i="2"/>
  <c r="CP793" i="2"/>
  <c r="CO793" i="2"/>
  <c r="CN793" i="2"/>
  <c r="CM793" i="2"/>
  <c r="CL793" i="2"/>
  <c r="CK793" i="2"/>
  <c r="CJ793" i="2"/>
  <c r="CI793" i="2"/>
  <c r="CH793" i="2"/>
  <c r="CG793" i="2"/>
  <c r="CF793" i="2"/>
  <c r="CE793" i="2"/>
  <c r="CD793" i="2"/>
  <c r="CC793" i="2"/>
  <c r="CB793" i="2"/>
  <c r="CA793" i="2"/>
  <c r="BZ793" i="2"/>
  <c r="BY793" i="2"/>
  <c r="BX793" i="2"/>
  <c r="BW793" i="2"/>
  <c r="BV793" i="2"/>
  <c r="BU793" i="2"/>
  <c r="BT793" i="2"/>
  <c r="BS793" i="2"/>
  <c r="BR793" i="2"/>
  <c r="BQ793" i="2"/>
  <c r="BP793" i="2"/>
  <c r="BO793" i="2"/>
  <c r="BN793" i="2"/>
  <c r="BM793" i="2"/>
  <c r="BL793" i="2"/>
  <c r="BK793" i="2"/>
  <c r="BJ793" i="2"/>
  <c r="BI793" i="2"/>
  <c r="BH793" i="2"/>
  <c r="BG793" i="2"/>
  <c r="BF793" i="2"/>
  <c r="BE793" i="2"/>
  <c r="BD793" i="2"/>
  <c r="BC793" i="2"/>
  <c r="BB793" i="2"/>
  <c r="BA793" i="2"/>
  <c r="AZ793" i="2"/>
  <c r="AY793" i="2"/>
  <c r="AX793" i="2"/>
  <c r="AW793" i="2"/>
  <c r="AV793" i="2"/>
  <c r="AU793" i="2"/>
  <c r="AS793" i="2"/>
  <c r="AR793" i="2"/>
  <c r="AQ793" i="2"/>
  <c r="AP793" i="2"/>
  <c r="AO793" i="2"/>
  <c r="AJ793" i="2"/>
  <c r="AI793" i="2"/>
  <c r="AH793" i="2"/>
  <c r="AG793" i="2"/>
  <c r="AF793" i="2"/>
  <c r="AE793" i="2"/>
  <c r="AD793" i="2"/>
  <c r="AC793" i="2"/>
  <c r="AB793" i="2"/>
  <c r="AA793" i="2"/>
  <c r="Z793" i="2"/>
  <c r="Y793" i="2"/>
  <c r="X793" i="2"/>
  <c r="W793" i="2"/>
  <c r="V793" i="2"/>
  <c r="U793" i="2"/>
  <c r="T793" i="2"/>
  <c r="S793" i="2"/>
  <c r="R793" i="2"/>
  <c r="Q793" i="2"/>
  <c r="P793" i="2"/>
  <c r="O793" i="2"/>
  <c r="DJ792" i="2"/>
  <c r="DI792" i="2"/>
  <c r="DH792" i="2"/>
  <c r="DG792" i="2"/>
  <c r="DF792" i="2"/>
  <c r="DE792" i="2"/>
  <c r="DD792" i="2"/>
  <c r="DC792" i="2"/>
  <c r="DB792" i="2"/>
  <c r="DA792" i="2"/>
  <c r="CZ792" i="2"/>
  <c r="CY792" i="2"/>
  <c r="CX792" i="2"/>
  <c r="CW792" i="2"/>
  <c r="CV792" i="2"/>
  <c r="CU792" i="2"/>
  <c r="CT792" i="2"/>
  <c r="CR792" i="2"/>
  <c r="CQ792" i="2"/>
  <c r="CP792" i="2"/>
  <c r="CO792" i="2"/>
  <c r="CN792" i="2"/>
  <c r="CM792" i="2"/>
  <c r="CL792" i="2"/>
  <c r="CK792" i="2"/>
  <c r="CJ792" i="2"/>
  <c r="CI792" i="2"/>
  <c r="CH792" i="2"/>
  <c r="CG792" i="2"/>
  <c r="CF792" i="2"/>
  <c r="CE792" i="2"/>
  <c r="CD792" i="2"/>
  <c r="CC792" i="2"/>
  <c r="CB792" i="2"/>
  <c r="CA792" i="2"/>
  <c r="BZ792" i="2"/>
  <c r="BY792" i="2"/>
  <c r="BX792" i="2"/>
  <c r="BW792" i="2"/>
  <c r="BV792" i="2"/>
  <c r="BU792" i="2"/>
  <c r="BT792" i="2"/>
  <c r="BS792" i="2"/>
  <c r="BR792" i="2"/>
  <c r="BQ792" i="2"/>
  <c r="BP792" i="2"/>
  <c r="BO792" i="2"/>
  <c r="BN792" i="2"/>
  <c r="BM792" i="2"/>
  <c r="BL792" i="2"/>
  <c r="BK792" i="2"/>
  <c r="BJ792" i="2"/>
  <c r="BI792" i="2"/>
  <c r="BH792" i="2"/>
  <c r="BG792" i="2"/>
  <c r="BF792" i="2"/>
  <c r="BE792" i="2"/>
  <c r="BD792" i="2"/>
  <c r="BC792" i="2"/>
  <c r="BB792" i="2"/>
  <c r="BA792" i="2"/>
  <c r="AZ792" i="2"/>
  <c r="AY792" i="2"/>
  <c r="AX792" i="2"/>
  <c r="AW792" i="2"/>
  <c r="AV792" i="2"/>
  <c r="AU792" i="2"/>
  <c r="AS792" i="2"/>
  <c r="AR792" i="2"/>
  <c r="AQ792" i="2"/>
  <c r="AP792" i="2"/>
  <c r="AO792" i="2"/>
  <c r="AJ792" i="2"/>
  <c r="AI792" i="2"/>
  <c r="AH792" i="2"/>
  <c r="AG792" i="2"/>
  <c r="AF792" i="2"/>
  <c r="AE792" i="2"/>
  <c r="AD792" i="2"/>
  <c r="AC792" i="2"/>
  <c r="AB792" i="2"/>
  <c r="AA792" i="2"/>
  <c r="Z792" i="2"/>
  <c r="Y792" i="2"/>
  <c r="X792" i="2"/>
  <c r="W792" i="2"/>
  <c r="V792" i="2"/>
  <c r="U792" i="2"/>
  <c r="T792" i="2"/>
  <c r="S792" i="2"/>
  <c r="R792" i="2"/>
  <c r="Q792" i="2"/>
  <c r="P792" i="2"/>
  <c r="O792" i="2"/>
  <c r="DJ791" i="2"/>
  <c r="DI791" i="2"/>
  <c r="DH791" i="2"/>
  <c r="DG791" i="2"/>
  <c r="DF791" i="2"/>
  <c r="DE791" i="2"/>
  <c r="DD791" i="2"/>
  <c r="DC791" i="2"/>
  <c r="DB791" i="2"/>
  <c r="DA791" i="2"/>
  <c r="CZ791" i="2"/>
  <c r="CY791" i="2"/>
  <c r="CX791" i="2"/>
  <c r="CW791" i="2"/>
  <c r="CV791" i="2"/>
  <c r="CU791" i="2"/>
  <c r="CT791" i="2"/>
  <c r="CR791" i="2"/>
  <c r="CQ791" i="2"/>
  <c r="CP791" i="2"/>
  <c r="CO791" i="2"/>
  <c r="CN791" i="2"/>
  <c r="CM791" i="2"/>
  <c r="CL791" i="2"/>
  <c r="CK791" i="2"/>
  <c r="CJ791" i="2"/>
  <c r="CI791" i="2"/>
  <c r="CH791" i="2"/>
  <c r="CG791" i="2"/>
  <c r="CF791" i="2"/>
  <c r="CE791" i="2"/>
  <c r="CD791" i="2"/>
  <c r="CC791" i="2"/>
  <c r="CB791" i="2"/>
  <c r="CA791" i="2"/>
  <c r="BZ791" i="2"/>
  <c r="BY791" i="2"/>
  <c r="BX791" i="2"/>
  <c r="BW791" i="2"/>
  <c r="BV791" i="2"/>
  <c r="BU791" i="2"/>
  <c r="BT791" i="2"/>
  <c r="BS791" i="2"/>
  <c r="BR791" i="2"/>
  <c r="BQ791" i="2"/>
  <c r="BP791" i="2"/>
  <c r="BO791" i="2"/>
  <c r="BN791" i="2"/>
  <c r="BM791" i="2"/>
  <c r="BL791" i="2"/>
  <c r="BK791" i="2"/>
  <c r="BJ791" i="2"/>
  <c r="BI791" i="2"/>
  <c r="BH791" i="2"/>
  <c r="BG791" i="2"/>
  <c r="BF791" i="2"/>
  <c r="BE791" i="2"/>
  <c r="BD791" i="2"/>
  <c r="BC791" i="2"/>
  <c r="BB791" i="2"/>
  <c r="BA791" i="2"/>
  <c r="AZ791" i="2"/>
  <c r="AY791" i="2"/>
  <c r="AX791" i="2"/>
  <c r="AW791" i="2"/>
  <c r="AV791" i="2"/>
  <c r="AU791" i="2"/>
  <c r="AS791" i="2"/>
  <c r="AR791" i="2"/>
  <c r="AQ791" i="2"/>
  <c r="AP791" i="2"/>
  <c r="AO791" i="2"/>
  <c r="AJ791" i="2"/>
  <c r="AI791" i="2"/>
  <c r="AH791" i="2"/>
  <c r="AG791" i="2"/>
  <c r="AF791" i="2"/>
  <c r="AE791" i="2"/>
  <c r="AD791" i="2"/>
  <c r="AC791" i="2"/>
  <c r="AB791" i="2"/>
  <c r="AA791" i="2"/>
  <c r="Z791" i="2"/>
  <c r="Y791" i="2"/>
  <c r="X791" i="2"/>
  <c r="W791" i="2"/>
  <c r="V791" i="2"/>
  <c r="U791" i="2"/>
  <c r="T791" i="2"/>
  <c r="S791" i="2"/>
  <c r="R791" i="2"/>
  <c r="Q791" i="2"/>
  <c r="P791" i="2"/>
  <c r="O791" i="2"/>
  <c r="N791" i="2"/>
  <c r="DJ790" i="2"/>
  <c r="DI790" i="2"/>
  <c r="DH790" i="2"/>
  <c r="DG790" i="2"/>
  <c r="DF790" i="2"/>
  <c r="DE790" i="2"/>
  <c r="DD790" i="2"/>
  <c r="DC790" i="2"/>
  <c r="DB790" i="2"/>
  <c r="DA790" i="2"/>
  <c r="CZ790" i="2"/>
  <c r="CY790" i="2"/>
  <c r="CX790" i="2"/>
  <c r="CW790" i="2"/>
  <c r="CV790" i="2"/>
  <c r="CU790" i="2"/>
  <c r="CT790" i="2"/>
  <c r="CR790" i="2"/>
  <c r="CQ790" i="2"/>
  <c r="CP790" i="2"/>
  <c r="CO790" i="2"/>
  <c r="CN790" i="2"/>
  <c r="CM790" i="2"/>
  <c r="CL790" i="2"/>
  <c r="CK790" i="2"/>
  <c r="CJ790" i="2"/>
  <c r="CI790" i="2"/>
  <c r="CH790" i="2"/>
  <c r="CG790" i="2"/>
  <c r="CF790" i="2"/>
  <c r="CE790" i="2"/>
  <c r="CD790" i="2"/>
  <c r="CC790" i="2"/>
  <c r="CB790" i="2"/>
  <c r="CA790" i="2"/>
  <c r="BZ790" i="2"/>
  <c r="BY790" i="2"/>
  <c r="BX790" i="2"/>
  <c r="BW790" i="2"/>
  <c r="BV790" i="2"/>
  <c r="BU790" i="2"/>
  <c r="BT790" i="2"/>
  <c r="BS790" i="2"/>
  <c r="BR790" i="2"/>
  <c r="BQ790" i="2"/>
  <c r="BP790" i="2"/>
  <c r="BO790" i="2"/>
  <c r="BN790" i="2"/>
  <c r="BM790" i="2"/>
  <c r="BL790" i="2"/>
  <c r="BK790" i="2"/>
  <c r="BJ790" i="2"/>
  <c r="BI790" i="2"/>
  <c r="BH790" i="2"/>
  <c r="BG790" i="2"/>
  <c r="BF790" i="2"/>
  <c r="BE790" i="2"/>
  <c r="BD790" i="2"/>
  <c r="BC790" i="2"/>
  <c r="BB790" i="2"/>
  <c r="BA790" i="2"/>
  <c r="AZ790" i="2"/>
  <c r="AY790" i="2"/>
  <c r="AX790" i="2"/>
  <c r="AW790" i="2"/>
  <c r="AV790" i="2"/>
  <c r="AU790" i="2"/>
  <c r="AS790" i="2"/>
  <c r="AR790" i="2"/>
  <c r="AQ790" i="2"/>
  <c r="AP790" i="2"/>
  <c r="AO790" i="2"/>
  <c r="AJ790" i="2"/>
  <c r="AI790" i="2"/>
  <c r="AH790" i="2"/>
  <c r="AG790" i="2"/>
  <c r="AF790" i="2"/>
  <c r="AE790" i="2"/>
  <c r="AD790" i="2"/>
  <c r="AC790" i="2"/>
  <c r="AB790" i="2"/>
  <c r="AA790" i="2"/>
  <c r="Z790" i="2"/>
  <c r="Y790" i="2"/>
  <c r="X790" i="2"/>
  <c r="W790" i="2"/>
  <c r="V790" i="2"/>
  <c r="U790" i="2"/>
  <c r="T790" i="2"/>
  <c r="S790" i="2"/>
  <c r="R790" i="2"/>
  <c r="Q790" i="2"/>
  <c r="P790" i="2"/>
  <c r="O790" i="2"/>
  <c r="DJ789" i="2"/>
  <c r="DI789" i="2"/>
  <c r="DH789" i="2"/>
  <c r="DG789" i="2"/>
  <c r="DF789" i="2"/>
  <c r="DE789" i="2"/>
  <c r="DD789" i="2"/>
  <c r="DC789" i="2"/>
  <c r="DB789" i="2"/>
  <c r="DA789" i="2"/>
  <c r="CZ789" i="2"/>
  <c r="CY789" i="2"/>
  <c r="CX789" i="2"/>
  <c r="CW789" i="2"/>
  <c r="CV789" i="2"/>
  <c r="CU789" i="2"/>
  <c r="CT789" i="2"/>
  <c r="CR789" i="2"/>
  <c r="CQ789" i="2"/>
  <c r="CP789" i="2"/>
  <c r="CO789" i="2"/>
  <c r="CN789" i="2"/>
  <c r="CM789" i="2"/>
  <c r="CL789" i="2"/>
  <c r="CK789" i="2"/>
  <c r="CJ789" i="2"/>
  <c r="CI789" i="2"/>
  <c r="CH789" i="2"/>
  <c r="CG789" i="2"/>
  <c r="CF789" i="2"/>
  <c r="CE789" i="2"/>
  <c r="CD789" i="2"/>
  <c r="CC789" i="2"/>
  <c r="CB789" i="2"/>
  <c r="CA789" i="2"/>
  <c r="BZ789" i="2"/>
  <c r="BY789" i="2"/>
  <c r="BX789" i="2"/>
  <c r="BW789" i="2"/>
  <c r="BV789" i="2"/>
  <c r="BU789" i="2"/>
  <c r="BT789" i="2"/>
  <c r="BS789" i="2"/>
  <c r="BR789" i="2"/>
  <c r="BQ789" i="2"/>
  <c r="BP789" i="2"/>
  <c r="BO789" i="2"/>
  <c r="BN789" i="2"/>
  <c r="BM789" i="2"/>
  <c r="BL789" i="2"/>
  <c r="BK789" i="2"/>
  <c r="BJ789" i="2"/>
  <c r="BI789" i="2"/>
  <c r="BH789" i="2"/>
  <c r="BG789" i="2"/>
  <c r="BF789" i="2"/>
  <c r="BE789" i="2"/>
  <c r="BD789" i="2"/>
  <c r="BC789" i="2"/>
  <c r="BB789" i="2"/>
  <c r="BA789" i="2"/>
  <c r="AZ789" i="2"/>
  <c r="AY789" i="2"/>
  <c r="AX789" i="2"/>
  <c r="AW789" i="2"/>
  <c r="AV789" i="2"/>
  <c r="AU789" i="2"/>
  <c r="AS789" i="2"/>
  <c r="AR789" i="2"/>
  <c r="AQ789" i="2"/>
  <c r="AP789" i="2"/>
  <c r="AO789" i="2"/>
  <c r="AJ789" i="2"/>
  <c r="AI789" i="2"/>
  <c r="AH789" i="2"/>
  <c r="AG789" i="2"/>
  <c r="AF789" i="2"/>
  <c r="AE789" i="2"/>
  <c r="AD789" i="2"/>
  <c r="AC789" i="2"/>
  <c r="AB789" i="2"/>
  <c r="AA789" i="2"/>
  <c r="Z789" i="2"/>
  <c r="Y789" i="2"/>
  <c r="X789" i="2"/>
  <c r="W789" i="2"/>
  <c r="V789" i="2"/>
  <c r="U789" i="2"/>
  <c r="T789" i="2"/>
  <c r="S789" i="2"/>
  <c r="R789" i="2"/>
  <c r="Q789" i="2"/>
  <c r="P789" i="2"/>
  <c r="O789" i="2"/>
  <c r="DJ788" i="2"/>
  <c r="DI788" i="2"/>
  <c r="DH788" i="2"/>
  <c r="DG788" i="2"/>
  <c r="DF788" i="2"/>
  <c r="DE788" i="2"/>
  <c r="DD788" i="2"/>
  <c r="DC788" i="2"/>
  <c r="DB788" i="2"/>
  <c r="DA788" i="2"/>
  <c r="CZ788" i="2"/>
  <c r="CY788" i="2"/>
  <c r="CX788" i="2"/>
  <c r="CW788" i="2"/>
  <c r="CV788" i="2"/>
  <c r="CU788" i="2"/>
  <c r="CT788" i="2"/>
  <c r="CR788" i="2"/>
  <c r="CQ788" i="2"/>
  <c r="CP788" i="2"/>
  <c r="CO788" i="2"/>
  <c r="CN788" i="2"/>
  <c r="CM788" i="2"/>
  <c r="CL788" i="2"/>
  <c r="CK788" i="2"/>
  <c r="CJ788" i="2"/>
  <c r="CI788" i="2"/>
  <c r="CH788" i="2"/>
  <c r="CG788" i="2"/>
  <c r="CF788" i="2"/>
  <c r="CE788" i="2"/>
  <c r="CD788" i="2"/>
  <c r="CC788" i="2"/>
  <c r="CB788" i="2"/>
  <c r="CA788" i="2"/>
  <c r="BZ788" i="2"/>
  <c r="BY788" i="2"/>
  <c r="BX788" i="2"/>
  <c r="BW788" i="2"/>
  <c r="BV788" i="2"/>
  <c r="BU788" i="2"/>
  <c r="BT788" i="2"/>
  <c r="BS788" i="2"/>
  <c r="BR788" i="2"/>
  <c r="BQ788" i="2"/>
  <c r="BP788" i="2"/>
  <c r="BO788" i="2"/>
  <c r="BN788" i="2"/>
  <c r="BM788" i="2"/>
  <c r="BL788" i="2"/>
  <c r="BK788" i="2"/>
  <c r="BJ788" i="2"/>
  <c r="BI788" i="2"/>
  <c r="BH788" i="2"/>
  <c r="BG788" i="2"/>
  <c r="BF788" i="2"/>
  <c r="BE788" i="2"/>
  <c r="BD788" i="2"/>
  <c r="BC788" i="2"/>
  <c r="BB788" i="2"/>
  <c r="BA788" i="2"/>
  <c r="AZ788" i="2"/>
  <c r="AY788" i="2"/>
  <c r="AX788" i="2"/>
  <c r="AW788" i="2"/>
  <c r="AV788" i="2"/>
  <c r="AU788" i="2"/>
  <c r="AS788" i="2"/>
  <c r="AR788" i="2"/>
  <c r="AQ788" i="2"/>
  <c r="AP788" i="2"/>
  <c r="AO788" i="2"/>
  <c r="AJ788" i="2"/>
  <c r="AI788" i="2"/>
  <c r="AH788" i="2"/>
  <c r="AG788" i="2"/>
  <c r="AF788" i="2"/>
  <c r="AE788" i="2"/>
  <c r="AD788" i="2"/>
  <c r="AC788" i="2"/>
  <c r="AB788" i="2"/>
  <c r="AA788" i="2"/>
  <c r="Z788" i="2"/>
  <c r="Y788" i="2"/>
  <c r="X788" i="2"/>
  <c r="W788" i="2"/>
  <c r="V788" i="2"/>
  <c r="U788" i="2"/>
  <c r="T788" i="2"/>
  <c r="S788" i="2"/>
  <c r="R788" i="2"/>
  <c r="Q788" i="2"/>
  <c r="P788" i="2"/>
  <c r="O788" i="2"/>
  <c r="N788" i="2"/>
  <c r="DJ787" i="2"/>
  <c r="DI787" i="2"/>
  <c r="DH787" i="2"/>
  <c r="DG787" i="2"/>
  <c r="DF787" i="2"/>
  <c r="DE787" i="2"/>
  <c r="DD787" i="2"/>
  <c r="DC787" i="2"/>
  <c r="DB787" i="2"/>
  <c r="DA787" i="2"/>
  <c r="CZ787" i="2"/>
  <c r="CY787" i="2"/>
  <c r="CX787" i="2"/>
  <c r="CW787" i="2"/>
  <c r="CV787" i="2"/>
  <c r="CU787" i="2"/>
  <c r="CT787" i="2"/>
  <c r="CR787" i="2"/>
  <c r="CQ787" i="2"/>
  <c r="CP787" i="2"/>
  <c r="CO787" i="2"/>
  <c r="CN787" i="2"/>
  <c r="CM787" i="2"/>
  <c r="CL787" i="2"/>
  <c r="CK787" i="2"/>
  <c r="CJ787" i="2"/>
  <c r="CI787" i="2"/>
  <c r="CH787" i="2"/>
  <c r="CG787" i="2"/>
  <c r="CF787" i="2"/>
  <c r="CE787" i="2"/>
  <c r="CD787" i="2"/>
  <c r="CC787" i="2"/>
  <c r="CB787" i="2"/>
  <c r="CA787" i="2"/>
  <c r="BZ787" i="2"/>
  <c r="BY787" i="2"/>
  <c r="BX787" i="2"/>
  <c r="BW787" i="2"/>
  <c r="BV787" i="2"/>
  <c r="BU787" i="2"/>
  <c r="BT787" i="2"/>
  <c r="BS787" i="2"/>
  <c r="BR787" i="2"/>
  <c r="BQ787" i="2"/>
  <c r="BP787" i="2"/>
  <c r="BO787" i="2"/>
  <c r="BN787" i="2"/>
  <c r="BM787" i="2"/>
  <c r="BL787" i="2"/>
  <c r="BK787" i="2"/>
  <c r="BJ787" i="2"/>
  <c r="BI787" i="2"/>
  <c r="BH787" i="2"/>
  <c r="BG787" i="2"/>
  <c r="BF787" i="2"/>
  <c r="BE787" i="2"/>
  <c r="BD787" i="2"/>
  <c r="BC787" i="2"/>
  <c r="BB787" i="2"/>
  <c r="BA787" i="2"/>
  <c r="AZ787" i="2"/>
  <c r="AY787" i="2"/>
  <c r="AX787" i="2"/>
  <c r="AW787" i="2"/>
  <c r="AV787" i="2"/>
  <c r="AU787" i="2"/>
  <c r="AS787" i="2"/>
  <c r="AR787" i="2"/>
  <c r="AQ787" i="2"/>
  <c r="AP787" i="2"/>
  <c r="AO787" i="2"/>
  <c r="AJ787" i="2"/>
  <c r="AI787" i="2"/>
  <c r="AH787" i="2"/>
  <c r="AG787" i="2"/>
  <c r="AF787" i="2"/>
  <c r="AE787" i="2"/>
  <c r="AD787" i="2"/>
  <c r="AC787" i="2"/>
  <c r="AB787" i="2"/>
  <c r="AA787" i="2"/>
  <c r="Z787" i="2"/>
  <c r="Y787" i="2"/>
  <c r="X787" i="2"/>
  <c r="W787" i="2"/>
  <c r="V787" i="2"/>
  <c r="U787" i="2"/>
  <c r="T787" i="2"/>
  <c r="S787" i="2"/>
  <c r="R787" i="2"/>
  <c r="Q787" i="2"/>
  <c r="P787" i="2"/>
  <c r="O787" i="2"/>
  <c r="DJ786" i="2"/>
  <c r="DI786" i="2"/>
  <c r="DH786" i="2"/>
  <c r="DG786" i="2"/>
  <c r="DF786" i="2"/>
  <c r="DE786" i="2"/>
  <c r="DD786" i="2"/>
  <c r="DC786" i="2"/>
  <c r="DB786" i="2"/>
  <c r="DA786" i="2"/>
  <c r="CZ786" i="2"/>
  <c r="CY786" i="2"/>
  <c r="CX786" i="2"/>
  <c r="CW786" i="2"/>
  <c r="CV786" i="2"/>
  <c r="CU786" i="2"/>
  <c r="CT786" i="2"/>
  <c r="CR786" i="2"/>
  <c r="CQ786" i="2"/>
  <c r="CP786" i="2"/>
  <c r="CO786" i="2"/>
  <c r="CN786" i="2"/>
  <c r="CM786" i="2"/>
  <c r="CL786" i="2"/>
  <c r="CK786" i="2"/>
  <c r="CJ786" i="2"/>
  <c r="CI786" i="2"/>
  <c r="CH786" i="2"/>
  <c r="CG786" i="2"/>
  <c r="CF786" i="2"/>
  <c r="CE786" i="2"/>
  <c r="CD786" i="2"/>
  <c r="CC786" i="2"/>
  <c r="CB786" i="2"/>
  <c r="CA786" i="2"/>
  <c r="BZ786" i="2"/>
  <c r="BY786" i="2"/>
  <c r="BX786" i="2"/>
  <c r="BW786" i="2"/>
  <c r="BV786" i="2"/>
  <c r="BU786" i="2"/>
  <c r="BT786" i="2"/>
  <c r="BS786" i="2"/>
  <c r="BR786" i="2"/>
  <c r="BQ786" i="2"/>
  <c r="BP786" i="2"/>
  <c r="BO786" i="2"/>
  <c r="BN786" i="2"/>
  <c r="BM786" i="2"/>
  <c r="BL786" i="2"/>
  <c r="BK786" i="2"/>
  <c r="BJ786" i="2"/>
  <c r="BI786" i="2"/>
  <c r="BH786" i="2"/>
  <c r="BG786" i="2"/>
  <c r="BF786" i="2"/>
  <c r="BE786" i="2"/>
  <c r="BD786" i="2"/>
  <c r="BC786" i="2"/>
  <c r="BB786" i="2"/>
  <c r="BA786" i="2"/>
  <c r="AZ786" i="2"/>
  <c r="AY786" i="2"/>
  <c r="AX786" i="2"/>
  <c r="AW786" i="2"/>
  <c r="AV786" i="2"/>
  <c r="AU786" i="2"/>
  <c r="AS786" i="2"/>
  <c r="AR786" i="2"/>
  <c r="AQ786" i="2"/>
  <c r="AP786" i="2"/>
  <c r="AO786" i="2"/>
  <c r="AJ786" i="2"/>
  <c r="AI786" i="2"/>
  <c r="AH786" i="2"/>
  <c r="AG786" i="2"/>
  <c r="AF786" i="2"/>
  <c r="AE786" i="2"/>
  <c r="AD786" i="2"/>
  <c r="AC786" i="2"/>
  <c r="AB786" i="2"/>
  <c r="AA786" i="2"/>
  <c r="Z786" i="2"/>
  <c r="Y786" i="2"/>
  <c r="X786" i="2"/>
  <c r="W786" i="2"/>
  <c r="V786" i="2"/>
  <c r="U786" i="2"/>
  <c r="T786" i="2"/>
  <c r="S786" i="2"/>
  <c r="R786" i="2"/>
  <c r="Q786" i="2"/>
  <c r="P786" i="2"/>
  <c r="O786" i="2"/>
  <c r="DJ785" i="2"/>
  <c r="DI785" i="2"/>
  <c r="DH785" i="2"/>
  <c r="DG785" i="2"/>
  <c r="DF785" i="2"/>
  <c r="DE785" i="2"/>
  <c r="DD785" i="2"/>
  <c r="DC785" i="2"/>
  <c r="DB785" i="2"/>
  <c r="DA785" i="2"/>
  <c r="CZ785" i="2"/>
  <c r="CY785" i="2"/>
  <c r="CX785" i="2"/>
  <c r="CW785" i="2"/>
  <c r="CV785" i="2"/>
  <c r="CU785" i="2"/>
  <c r="CT785" i="2"/>
  <c r="CR785" i="2"/>
  <c r="CQ785" i="2"/>
  <c r="CP785" i="2"/>
  <c r="CO785" i="2"/>
  <c r="CN785" i="2"/>
  <c r="CM785" i="2"/>
  <c r="CL785" i="2"/>
  <c r="CK785" i="2"/>
  <c r="CJ785" i="2"/>
  <c r="CI785" i="2"/>
  <c r="CH785" i="2"/>
  <c r="CG785" i="2"/>
  <c r="CF785" i="2"/>
  <c r="CE785" i="2"/>
  <c r="CD785" i="2"/>
  <c r="CC785" i="2"/>
  <c r="CB785" i="2"/>
  <c r="CA785" i="2"/>
  <c r="BZ785" i="2"/>
  <c r="BY785" i="2"/>
  <c r="BX785" i="2"/>
  <c r="BW785" i="2"/>
  <c r="BV785" i="2"/>
  <c r="BU785" i="2"/>
  <c r="BT785" i="2"/>
  <c r="BS785" i="2"/>
  <c r="BR785" i="2"/>
  <c r="BQ785" i="2"/>
  <c r="BP785" i="2"/>
  <c r="BO785" i="2"/>
  <c r="BN785" i="2"/>
  <c r="BM785" i="2"/>
  <c r="BL785" i="2"/>
  <c r="BK785" i="2"/>
  <c r="BJ785" i="2"/>
  <c r="BI785" i="2"/>
  <c r="BH785" i="2"/>
  <c r="BG785" i="2"/>
  <c r="BF785" i="2"/>
  <c r="BE785" i="2"/>
  <c r="BD785" i="2"/>
  <c r="BC785" i="2"/>
  <c r="BB785" i="2"/>
  <c r="BA785" i="2"/>
  <c r="AZ785" i="2"/>
  <c r="AY785" i="2"/>
  <c r="AX785" i="2"/>
  <c r="AW785" i="2"/>
  <c r="AV785" i="2"/>
  <c r="AU785" i="2"/>
  <c r="AS785" i="2"/>
  <c r="AR785" i="2"/>
  <c r="AQ785" i="2"/>
  <c r="AP785" i="2"/>
  <c r="AO785" i="2"/>
  <c r="AJ785" i="2"/>
  <c r="AI785" i="2"/>
  <c r="AH785" i="2"/>
  <c r="AG785" i="2"/>
  <c r="AF785" i="2"/>
  <c r="AE785" i="2"/>
  <c r="AD785" i="2"/>
  <c r="AC785" i="2"/>
  <c r="AB785" i="2"/>
  <c r="AA785" i="2"/>
  <c r="Z785" i="2"/>
  <c r="Y785" i="2"/>
  <c r="X785" i="2"/>
  <c r="W785" i="2"/>
  <c r="V785" i="2"/>
  <c r="U785" i="2"/>
  <c r="T785" i="2"/>
  <c r="S785" i="2"/>
  <c r="R785" i="2"/>
  <c r="Q785" i="2"/>
  <c r="P785" i="2"/>
  <c r="O785" i="2"/>
  <c r="DJ784" i="2"/>
  <c r="DI784" i="2"/>
  <c r="DH784" i="2"/>
  <c r="DG784" i="2"/>
  <c r="DF784" i="2"/>
  <c r="DE784" i="2"/>
  <c r="DD784" i="2"/>
  <c r="DC784" i="2"/>
  <c r="DB784" i="2"/>
  <c r="DA784" i="2"/>
  <c r="CZ784" i="2"/>
  <c r="CY784" i="2"/>
  <c r="CX784" i="2"/>
  <c r="CW784" i="2"/>
  <c r="CV784" i="2"/>
  <c r="CU784" i="2"/>
  <c r="CT784" i="2"/>
  <c r="CR784" i="2"/>
  <c r="CQ784" i="2"/>
  <c r="CP784" i="2"/>
  <c r="CO784" i="2"/>
  <c r="CN784" i="2"/>
  <c r="CM784" i="2"/>
  <c r="CL784" i="2"/>
  <c r="CK784" i="2"/>
  <c r="CJ784" i="2"/>
  <c r="CI784" i="2"/>
  <c r="CH784" i="2"/>
  <c r="CG784" i="2"/>
  <c r="CF784" i="2"/>
  <c r="CE784" i="2"/>
  <c r="CD784" i="2"/>
  <c r="CC784" i="2"/>
  <c r="CB784" i="2"/>
  <c r="CA784" i="2"/>
  <c r="BZ784" i="2"/>
  <c r="BY784" i="2"/>
  <c r="BX784" i="2"/>
  <c r="BW784" i="2"/>
  <c r="BV784" i="2"/>
  <c r="BU784" i="2"/>
  <c r="BT784" i="2"/>
  <c r="BS784" i="2"/>
  <c r="BR784" i="2"/>
  <c r="BQ784" i="2"/>
  <c r="BP784" i="2"/>
  <c r="BO784" i="2"/>
  <c r="BN784" i="2"/>
  <c r="BM784" i="2"/>
  <c r="BL784" i="2"/>
  <c r="BK784" i="2"/>
  <c r="BJ784" i="2"/>
  <c r="BI784" i="2"/>
  <c r="BH784" i="2"/>
  <c r="BG784" i="2"/>
  <c r="BF784" i="2"/>
  <c r="BE784" i="2"/>
  <c r="BD784" i="2"/>
  <c r="BC784" i="2"/>
  <c r="BB784" i="2"/>
  <c r="BA784" i="2"/>
  <c r="AZ784" i="2"/>
  <c r="AY784" i="2"/>
  <c r="AX784" i="2"/>
  <c r="AW784" i="2"/>
  <c r="AV784" i="2"/>
  <c r="AU784" i="2"/>
  <c r="AS784" i="2"/>
  <c r="AR784" i="2"/>
  <c r="AQ784" i="2"/>
  <c r="AP784" i="2"/>
  <c r="AO784" i="2"/>
  <c r="AJ784" i="2"/>
  <c r="AI784" i="2"/>
  <c r="AH784" i="2"/>
  <c r="AG784" i="2"/>
  <c r="AF784" i="2"/>
  <c r="AE784" i="2"/>
  <c r="AD784" i="2"/>
  <c r="AC784" i="2"/>
  <c r="AB784" i="2"/>
  <c r="AA784" i="2"/>
  <c r="Z784" i="2"/>
  <c r="Y784" i="2"/>
  <c r="X784" i="2"/>
  <c r="W784" i="2"/>
  <c r="V784" i="2"/>
  <c r="U784" i="2"/>
  <c r="T784" i="2"/>
  <c r="S784" i="2"/>
  <c r="R784" i="2"/>
  <c r="Q784" i="2"/>
  <c r="P784" i="2"/>
  <c r="O784" i="2"/>
  <c r="L784" i="2"/>
  <c r="DJ783" i="2"/>
  <c r="DI783" i="2"/>
  <c r="DH783" i="2"/>
  <c r="DG783" i="2"/>
  <c r="DF783" i="2"/>
  <c r="DE783" i="2"/>
  <c r="DD783" i="2"/>
  <c r="DC783" i="2"/>
  <c r="DB783" i="2"/>
  <c r="DA783" i="2"/>
  <c r="CZ783" i="2"/>
  <c r="CY783" i="2"/>
  <c r="CX783" i="2"/>
  <c r="CW783" i="2"/>
  <c r="CV783" i="2"/>
  <c r="CU783" i="2"/>
  <c r="CT783" i="2"/>
  <c r="CR783" i="2"/>
  <c r="CQ783" i="2"/>
  <c r="CP783" i="2"/>
  <c r="CO783" i="2"/>
  <c r="CN783" i="2"/>
  <c r="CM783" i="2"/>
  <c r="CL783" i="2"/>
  <c r="CK783" i="2"/>
  <c r="CJ783" i="2"/>
  <c r="CI783" i="2"/>
  <c r="CH783" i="2"/>
  <c r="CG783" i="2"/>
  <c r="CF783" i="2"/>
  <c r="CE783" i="2"/>
  <c r="CD783" i="2"/>
  <c r="CC783" i="2"/>
  <c r="CB783" i="2"/>
  <c r="CA783" i="2"/>
  <c r="BZ783" i="2"/>
  <c r="BY783" i="2"/>
  <c r="BX783" i="2"/>
  <c r="BW783" i="2"/>
  <c r="BV783" i="2"/>
  <c r="BU783" i="2"/>
  <c r="BT783" i="2"/>
  <c r="BS783" i="2"/>
  <c r="BR783" i="2"/>
  <c r="BQ783" i="2"/>
  <c r="BP783" i="2"/>
  <c r="BO783" i="2"/>
  <c r="BN783" i="2"/>
  <c r="BM783" i="2"/>
  <c r="BL783" i="2"/>
  <c r="BK783" i="2"/>
  <c r="BJ783" i="2"/>
  <c r="BI783" i="2"/>
  <c r="BH783" i="2"/>
  <c r="BG783" i="2"/>
  <c r="BF783" i="2"/>
  <c r="BE783" i="2"/>
  <c r="BD783" i="2"/>
  <c r="BC783" i="2"/>
  <c r="BB783" i="2"/>
  <c r="BA783" i="2"/>
  <c r="AZ783" i="2"/>
  <c r="AY783" i="2"/>
  <c r="AX783" i="2"/>
  <c r="AW783" i="2"/>
  <c r="AV783" i="2"/>
  <c r="AU783" i="2"/>
  <c r="AS783" i="2"/>
  <c r="AR783" i="2"/>
  <c r="AQ783" i="2"/>
  <c r="AP783" i="2"/>
  <c r="AO783" i="2"/>
  <c r="AJ783" i="2"/>
  <c r="AI783" i="2"/>
  <c r="AH783" i="2"/>
  <c r="AG783" i="2"/>
  <c r="AF783" i="2"/>
  <c r="AE783" i="2"/>
  <c r="AD783" i="2"/>
  <c r="AC783" i="2"/>
  <c r="AB783" i="2"/>
  <c r="AA783" i="2"/>
  <c r="Z783" i="2"/>
  <c r="Y783" i="2"/>
  <c r="X783" i="2"/>
  <c r="W783" i="2"/>
  <c r="V783" i="2"/>
  <c r="U783" i="2"/>
  <c r="T783" i="2"/>
  <c r="S783" i="2"/>
  <c r="R783" i="2"/>
  <c r="Q783" i="2"/>
  <c r="P783" i="2"/>
  <c r="O783" i="2"/>
  <c r="DJ782" i="2"/>
  <c r="DI782" i="2"/>
  <c r="DH782" i="2"/>
  <c r="DG782" i="2"/>
  <c r="DF782" i="2"/>
  <c r="DE782" i="2"/>
  <c r="DD782" i="2"/>
  <c r="DC782" i="2"/>
  <c r="DB782" i="2"/>
  <c r="DA782" i="2"/>
  <c r="CZ782" i="2"/>
  <c r="CY782" i="2"/>
  <c r="CX782" i="2"/>
  <c r="CW782" i="2"/>
  <c r="CV782" i="2"/>
  <c r="CU782" i="2"/>
  <c r="CT782" i="2"/>
  <c r="CR782" i="2"/>
  <c r="CQ782" i="2"/>
  <c r="CP782" i="2"/>
  <c r="CO782" i="2"/>
  <c r="CN782" i="2"/>
  <c r="CM782" i="2"/>
  <c r="CL782" i="2"/>
  <c r="CK782" i="2"/>
  <c r="CJ782" i="2"/>
  <c r="CI782" i="2"/>
  <c r="CH782" i="2"/>
  <c r="CG782" i="2"/>
  <c r="CF782" i="2"/>
  <c r="CE782" i="2"/>
  <c r="CD782" i="2"/>
  <c r="CC782" i="2"/>
  <c r="CB782" i="2"/>
  <c r="CA782" i="2"/>
  <c r="BZ782" i="2"/>
  <c r="BY782" i="2"/>
  <c r="BX782" i="2"/>
  <c r="BW782" i="2"/>
  <c r="BV782" i="2"/>
  <c r="BU782" i="2"/>
  <c r="BT782" i="2"/>
  <c r="BS782" i="2"/>
  <c r="BR782" i="2"/>
  <c r="BQ782" i="2"/>
  <c r="BP782" i="2"/>
  <c r="BO782" i="2"/>
  <c r="BN782" i="2"/>
  <c r="BM782" i="2"/>
  <c r="BL782" i="2"/>
  <c r="BK782" i="2"/>
  <c r="BJ782" i="2"/>
  <c r="BI782" i="2"/>
  <c r="BH782" i="2"/>
  <c r="BG782" i="2"/>
  <c r="BF782" i="2"/>
  <c r="BE782" i="2"/>
  <c r="BD782" i="2"/>
  <c r="BC782" i="2"/>
  <c r="BB782" i="2"/>
  <c r="BA782" i="2"/>
  <c r="AZ782" i="2"/>
  <c r="AY782" i="2"/>
  <c r="AX782" i="2"/>
  <c r="AW782" i="2"/>
  <c r="AV782" i="2"/>
  <c r="AU782" i="2"/>
  <c r="AS782" i="2"/>
  <c r="AR782" i="2"/>
  <c r="AQ782" i="2"/>
  <c r="AP782" i="2"/>
  <c r="AO782" i="2"/>
  <c r="AJ782" i="2"/>
  <c r="AI782" i="2"/>
  <c r="AH782" i="2"/>
  <c r="AG782" i="2"/>
  <c r="AF782" i="2"/>
  <c r="AE782" i="2"/>
  <c r="AD782" i="2"/>
  <c r="AC782" i="2"/>
  <c r="AB782" i="2"/>
  <c r="AA782" i="2"/>
  <c r="Z782" i="2"/>
  <c r="Y782" i="2"/>
  <c r="X782" i="2"/>
  <c r="W782" i="2"/>
  <c r="V782" i="2"/>
  <c r="U782" i="2"/>
  <c r="T782" i="2"/>
  <c r="S782" i="2"/>
  <c r="R782" i="2"/>
  <c r="Q782" i="2"/>
  <c r="P782" i="2"/>
  <c r="O782" i="2"/>
  <c r="DJ781" i="2"/>
  <c r="DI781" i="2"/>
  <c r="DH781" i="2"/>
  <c r="DG781" i="2"/>
  <c r="DF781" i="2"/>
  <c r="DE781" i="2"/>
  <c r="DD781" i="2"/>
  <c r="DC781" i="2"/>
  <c r="DB781" i="2"/>
  <c r="DA781" i="2"/>
  <c r="CZ781" i="2"/>
  <c r="CY781" i="2"/>
  <c r="CX781" i="2"/>
  <c r="CW781" i="2"/>
  <c r="CV781" i="2"/>
  <c r="CU781" i="2"/>
  <c r="CT781" i="2"/>
  <c r="CR781" i="2"/>
  <c r="CQ781" i="2"/>
  <c r="CP781" i="2"/>
  <c r="CO781" i="2"/>
  <c r="CN781" i="2"/>
  <c r="CM781" i="2"/>
  <c r="CL781" i="2"/>
  <c r="CK781" i="2"/>
  <c r="CJ781" i="2"/>
  <c r="CI781" i="2"/>
  <c r="CH781" i="2"/>
  <c r="CG781" i="2"/>
  <c r="CF781" i="2"/>
  <c r="CE781" i="2"/>
  <c r="CD781" i="2"/>
  <c r="CC781" i="2"/>
  <c r="CB781" i="2"/>
  <c r="CA781" i="2"/>
  <c r="BZ781" i="2"/>
  <c r="BY781" i="2"/>
  <c r="BX781" i="2"/>
  <c r="BW781" i="2"/>
  <c r="BV781" i="2"/>
  <c r="BU781" i="2"/>
  <c r="BT781" i="2"/>
  <c r="BS781" i="2"/>
  <c r="BR781" i="2"/>
  <c r="BQ781" i="2"/>
  <c r="BP781" i="2"/>
  <c r="BO781" i="2"/>
  <c r="BN781" i="2"/>
  <c r="BM781" i="2"/>
  <c r="BL781" i="2"/>
  <c r="BK781" i="2"/>
  <c r="BJ781" i="2"/>
  <c r="BI781" i="2"/>
  <c r="BH781" i="2"/>
  <c r="BG781" i="2"/>
  <c r="BF781" i="2"/>
  <c r="BE781" i="2"/>
  <c r="BD781" i="2"/>
  <c r="BC781" i="2"/>
  <c r="BB781" i="2"/>
  <c r="BA781" i="2"/>
  <c r="AZ781" i="2"/>
  <c r="AY781" i="2"/>
  <c r="AX781" i="2"/>
  <c r="AW781" i="2"/>
  <c r="AV781" i="2"/>
  <c r="AU781" i="2"/>
  <c r="AS781" i="2"/>
  <c r="AR781" i="2"/>
  <c r="AQ781" i="2"/>
  <c r="AP781" i="2"/>
  <c r="AO781" i="2"/>
  <c r="AJ781" i="2"/>
  <c r="AI781" i="2"/>
  <c r="AH781" i="2"/>
  <c r="AG781" i="2"/>
  <c r="AF781" i="2"/>
  <c r="AE781" i="2"/>
  <c r="AD781" i="2"/>
  <c r="AC781" i="2"/>
  <c r="AB781" i="2"/>
  <c r="AA781" i="2"/>
  <c r="Z781" i="2"/>
  <c r="Y781" i="2"/>
  <c r="X781" i="2"/>
  <c r="W781" i="2"/>
  <c r="V781" i="2"/>
  <c r="U781" i="2"/>
  <c r="T781" i="2"/>
  <c r="S781" i="2"/>
  <c r="R781" i="2"/>
  <c r="Q781" i="2"/>
  <c r="P781" i="2"/>
  <c r="O781" i="2"/>
  <c r="DJ780" i="2"/>
  <c r="DI780" i="2"/>
  <c r="DH780" i="2"/>
  <c r="DG780" i="2"/>
  <c r="DF780" i="2"/>
  <c r="DE780" i="2"/>
  <c r="DD780" i="2"/>
  <c r="DC780" i="2"/>
  <c r="DB780" i="2"/>
  <c r="DA780" i="2"/>
  <c r="CZ780" i="2"/>
  <c r="CY780" i="2"/>
  <c r="CX780" i="2"/>
  <c r="CW780" i="2"/>
  <c r="CV780" i="2"/>
  <c r="CU780" i="2"/>
  <c r="CT780" i="2"/>
  <c r="CR780" i="2"/>
  <c r="CQ780" i="2"/>
  <c r="CP780" i="2"/>
  <c r="CO780" i="2"/>
  <c r="CN780" i="2"/>
  <c r="CM780" i="2"/>
  <c r="CL780" i="2"/>
  <c r="CK780" i="2"/>
  <c r="CJ780" i="2"/>
  <c r="CI780" i="2"/>
  <c r="CH780" i="2"/>
  <c r="CG780" i="2"/>
  <c r="CF780" i="2"/>
  <c r="CE780" i="2"/>
  <c r="CD780" i="2"/>
  <c r="CC780" i="2"/>
  <c r="CB780" i="2"/>
  <c r="CA780" i="2"/>
  <c r="BZ780" i="2"/>
  <c r="BY780" i="2"/>
  <c r="BX780" i="2"/>
  <c r="BW780" i="2"/>
  <c r="BV780" i="2"/>
  <c r="BU780" i="2"/>
  <c r="BT780" i="2"/>
  <c r="BS780" i="2"/>
  <c r="BR780" i="2"/>
  <c r="BQ780" i="2"/>
  <c r="BP780" i="2"/>
  <c r="BO780" i="2"/>
  <c r="BN780" i="2"/>
  <c r="BM780" i="2"/>
  <c r="BL780" i="2"/>
  <c r="BK780" i="2"/>
  <c r="BJ780" i="2"/>
  <c r="BI780" i="2"/>
  <c r="BH780" i="2"/>
  <c r="BG780" i="2"/>
  <c r="BF780" i="2"/>
  <c r="BE780" i="2"/>
  <c r="BD780" i="2"/>
  <c r="BC780" i="2"/>
  <c r="BB780" i="2"/>
  <c r="BA780" i="2"/>
  <c r="AZ780" i="2"/>
  <c r="AY780" i="2"/>
  <c r="AX780" i="2"/>
  <c r="AW780" i="2"/>
  <c r="AV780" i="2"/>
  <c r="AU780" i="2"/>
  <c r="AS780" i="2"/>
  <c r="AR780" i="2"/>
  <c r="AQ780" i="2"/>
  <c r="AP780" i="2"/>
  <c r="AO780" i="2"/>
  <c r="AJ780" i="2"/>
  <c r="AI780" i="2"/>
  <c r="AH780" i="2"/>
  <c r="AG780" i="2"/>
  <c r="AF780" i="2"/>
  <c r="AE780" i="2"/>
  <c r="AD780" i="2"/>
  <c r="AC780" i="2"/>
  <c r="AB780" i="2"/>
  <c r="AA780" i="2"/>
  <c r="Z780" i="2"/>
  <c r="Y780" i="2"/>
  <c r="X780" i="2"/>
  <c r="W780" i="2"/>
  <c r="V780" i="2"/>
  <c r="U780" i="2"/>
  <c r="T780" i="2"/>
  <c r="S780" i="2"/>
  <c r="R780" i="2"/>
  <c r="Q780" i="2"/>
  <c r="P780" i="2"/>
  <c r="O780" i="2"/>
  <c r="DJ779" i="2"/>
  <c r="DI779" i="2"/>
  <c r="DH779" i="2"/>
  <c r="DG779" i="2"/>
  <c r="DF779" i="2"/>
  <c r="DE779" i="2"/>
  <c r="DD779" i="2"/>
  <c r="DC779" i="2"/>
  <c r="DB779" i="2"/>
  <c r="DA779" i="2"/>
  <c r="CZ779" i="2"/>
  <c r="CY779" i="2"/>
  <c r="CX779" i="2"/>
  <c r="CW779" i="2"/>
  <c r="CV779" i="2"/>
  <c r="CU779" i="2"/>
  <c r="CT779" i="2"/>
  <c r="CR779" i="2"/>
  <c r="CQ779" i="2"/>
  <c r="CP779" i="2"/>
  <c r="CO779" i="2"/>
  <c r="CN779" i="2"/>
  <c r="CM779" i="2"/>
  <c r="CL779" i="2"/>
  <c r="CK779" i="2"/>
  <c r="CJ779" i="2"/>
  <c r="CI779" i="2"/>
  <c r="CH779" i="2"/>
  <c r="CG779" i="2"/>
  <c r="CF779" i="2"/>
  <c r="CE779" i="2"/>
  <c r="CD779" i="2"/>
  <c r="CC779" i="2"/>
  <c r="CB779" i="2"/>
  <c r="CA779" i="2"/>
  <c r="BZ779" i="2"/>
  <c r="BY779" i="2"/>
  <c r="BX779" i="2"/>
  <c r="BW779" i="2"/>
  <c r="BV779" i="2"/>
  <c r="BU779" i="2"/>
  <c r="BT779" i="2"/>
  <c r="BS779" i="2"/>
  <c r="BR779" i="2"/>
  <c r="BQ779" i="2"/>
  <c r="BP779" i="2"/>
  <c r="BO779" i="2"/>
  <c r="BN779" i="2"/>
  <c r="BM779" i="2"/>
  <c r="BL779" i="2"/>
  <c r="BK779" i="2"/>
  <c r="BJ779" i="2"/>
  <c r="BI779" i="2"/>
  <c r="BH779" i="2"/>
  <c r="BG779" i="2"/>
  <c r="BF779" i="2"/>
  <c r="BE779" i="2"/>
  <c r="BD779" i="2"/>
  <c r="BC779" i="2"/>
  <c r="BB779" i="2"/>
  <c r="BA779" i="2"/>
  <c r="AZ779" i="2"/>
  <c r="AY779" i="2"/>
  <c r="AX779" i="2"/>
  <c r="AW779" i="2"/>
  <c r="AV779" i="2"/>
  <c r="AU779" i="2"/>
  <c r="AS779" i="2"/>
  <c r="AR779" i="2"/>
  <c r="AQ779" i="2"/>
  <c r="AP779" i="2"/>
  <c r="AO779" i="2"/>
  <c r="AJ779" i="2"/>
  <c r="AI779" i="2"/>
  <c r="AH779" i="2"/>
  <c r="AG779" i="2"/>
  <c r="AF779" i="2"/>
  <c r="AE779" i="2"/>
  <c r="AD779" i="2"/>
  <c r="AC779" i="2"/>
  <c r="AB779" i="2"/>
  <c r="AA779" i="2"/>
  <c r="Z779" i="2"/>
  <c r="Y779" i="2"/>
  <c r="X779" i="2"/>
  <c r="W779" i="2"/>
  <c r="V779" i="2"/>
  <c r="U779" i="2"/>
  <c r="T779" i="2"/>
  <c r="S779" i="2"/>
  <c r="R779" i="2"/>
  <c r="Q779" i="2"/>
  <c r="P779" i="2"/>
  <c r="O779" i="2"/>
  <c r="DJ778" i="2"/>
  <c r="DI778" i="2"/>
  <c r="DH778" i="2"/>
  <c r="DG778" i="2"/>
  <c r="DF778" i="2"/>
  <c r="DE778" i="2"/>
  <c r="DD778" i="2"/>
  <c r="DC778" i="2"/>
  <c r="DB778" i="2"/>
  <c r="DA778" i="2"/>
  <c r="CZ778" i="2"/>
  <c r="CY778" i="2"/>
  <c r="CX778" i="2"/>
  <c r="CW778" i="2"/>
  <c r="CV778" i="2"/>
  <c r="CU778" i="2"/>
  <c r="CT778" i="2"/>
  <c r="CR778" i="2"/>
  <c r="CQ778" i="2"/>
  <c r="CP778" i="2"/>
  <c r="CO778" i="2"/>
  <c r="CN778" i="2"/>
  <c r="CM778" i="2"/>
  <c r="CL778" i="2"/>
  <c r="CK778" i="2"/>
  <c r="CJ778" i="2"/>
  <c r="CI778" i="2"/>
  <c r="CH778" i="2"/>
  <c r="CG778" i="2"/>
  <c r="CF778" i="2"/>
  <c r="CE778" i="2"/>
  <c r="CD778" i="2"/>
  <c r="CC778" i="2"/>
  <c r="CB778" i="2"/>
  <c r="CA778" i="2"/>
  <c r="BZ778" i="2"/>
  <c r="BY778" i="2"/>
  <c r="BX778" i="2"/>
  <c r="BW778" i="2"/>
  <c r="BV778" i="2"/>
  <c r="BU778" i="2"/>
  <c r="BT778" i="2"/>
  <c r="BS778" i="2"/>
  <c r="BR778" i="2"/>
  <c r="BQ778" i="2"/>
  <c r="BP778" i="2"/>
  <c r="BO778" i="2"/>
  <c r="BN778" i="2"/>
  <c r="BM778" i="2"/>
  <c r="BL778" i="2"/>
  <c r="BK778" i="2"/>
  <c r="BJ778" i="2"/>
  <c r="BI778" i="2"/>
  <c r="BH778" i="2"/>
  <c r="BG778" i="2"/>
  <c r="BF778" i="2"/>
  <c r="BE778" i="2"/>
  <c r="BD778" i="2"/>
  <c r="BC778" i="2"/>
  <c r="BB778" i="2"/>
  <c r="BA778" i="2"/>
  <c r="AZ778" i="2"/>
  <c r="AY778" i="2"/>
  <c r="AX778" i="2"/>
  <c r="AW778" i="2"/>
  <c r="AV778" i="2"/>
  <c r="AU778" i="2"/>
  <c r="AS778" i="2"/>
  <c r="AR778" i="2"/>
  <c r="AQ778" i="2"/>
  <c r="AP778" i="2"/>
  <c r="AO778" i="2"/>
  <c r="AJ778" i="2"/>
  <c r="AI778" i="2"/>
  <c r="AH778" i="2"/>
  <c r="AG778" i="2"/>
  <c r="AF778" i="2"/>
  <c r="AE778" i="2"/>
  <c r="AD778" i="2"/>
  <c r="AC778" i="2"/>
  <c r="AB778" i="2"/>
  <c r="AA778" i="2"/>
  <c r="Z778" i="2"/>
  <c r="Y778" i="2"/>
  <c r="X778" i="2"/>
  <c r="W778" i="2"/>
  <c r="V778" i="2"/>
  <c r="U778" i="2"/>
  <c r="T778" i="2"/>
  <c r="S778" i="2"/>
  <c r="R778" i="2"/>
  <c r="Q778" i="2"/>
  <c r="P778" i="2"/>
  <c r="O778" i="2"/>
  <c r="DJ777" i="2"/>
  <c r="DI777" i="2"/>
  <c r="DH777" i="2"/>
  <c r="DG777" i="2"/>
  <c r="DF777" i="2"/>
  <c r="DE777" i="2"/>
  <c r="DD777" i="2"/>
  <c r="DC777" i="2"/>
  <c r="DB777" i="2"/>
  <c r="DA777" i="2"/>
  <c r="CZ777" i="2"/>
  <c r="CY777" i="2"/>
  <c r="CX777" i="2"/>
  <c r="CW777" i="2"/>
  <c r="CV777" i="2"/>
  <c r="CU777" i="2"/>
  <c r="CT777" i="2"/>
  <c r="CR777" i="2"/>
  <c r="CQ777" i="2"/>
  <c r="CP777" i="2"/>
  <c r="CO777" i="2"/>
  <c r="CN777" i="2"/>
  <c r="CM777" i="2"/>
  <c r="CL777" i="2"/>
  <c r="CK777" i="2"/>
  <c r="CJ777" i="2"/>
  <c r="CI777" i="2"/>
  <c r="CH777" i="2"/>
  <c r="CG777" i="2"/>
  <c r="CF777" i="2"/>
  <c r="CE777" i="2"/>
  <c r="CD777" i="2"/>
  <c r="CC777" i="2"/>
  <c r="CB777" i="2"/>
  <c r="CA777" i="2"/>
  <c r="BZ777" i="2"/>
  <c r="BY777" i="2"/>
  <c r="BX777" i="2"/>
  <c r="BW777" i="2"/>
  <c r="BV777" i="2"/>
  <c r="BU777" i="2"/>
  <c r="BT777" i="2"/>
  <c r="BS777" i="2"/>
  <c r="BR777" i="2"/>
  <c r="BQ777" i="2"/>
  <c r="BP777" i="2"/>
  <c r="BO777" i="2"/>
  <c r="BN777" i="2"/>
  <c r="BM777" i="2"/>
  <c r="BL777" i="2"/>
  <c r="BK777" i="2"/>
  <c r="BJ777" i="2"/>
  <c r="BI777" i="2"/>
  <c r="BH777" i="2"/>
  <c r="BG777" i="2"/>
  <c r="BF777" i="2"/>
  <c r="BE777" i="2"/>
  <c r="BD777" i="2"/>
  <c r="BC777" i="2"/>
  <c r="BB777" i="2"/>
  <c r="BA777" i="2"/>
  <c r="AZ777" i="2"/>
  <c r="AY777" i="2"/>
  <c r="AX777" i="2"/>
  <c r="AW777" i="2"/>
  <c r="AV777" i="2"/>
  <c r="AU777" i="2"/>
  <c r="AS777" i="2"/>
  <c r="AR777" i="2"/>
  <c r="AQ777" i="2"/>
  <c r="AP777" i="2"/>
  <c r="AO777" i="2"/>
  <c r="AJ777" i="2"/>
  <c r="AI777" i="2"/>
  <c r="AH777" i="2"/>
  <c r="AG777" i="2"/>
  <c r="AF777" i="2"/>
  <c r="AE777" i="2"/>
  <c r="AD777" i="2"/>
  <c r="AC777" i="2"/>
  <c r="AB777" i="2"/>
  <c r="AA777" i="2"/>
  <c r="Z777" i="2"/>
  <c r="Y777" i="2"/>
  <c r="X777" i="2"/>
  <c r="W777" i="2"/>
  <c r="V777" i="2"/>
  <c r="U777" i="2"/>
  <c r="T777" i="2"/>
  <c r="S777" i="2"/>
  <c r="R777" i="2"/>
  <c r="Q777" i="2"/>
  <c r="P777" i="2"/>
  <c r="O777" i="2"/>
  <c r="DJ776" i="2"/>
  <c r="DI776" i="2"/>
  <c r="DH776" i="2"/>
  <c r="DG776" i="2"/>
  <c r="DF776" i="2"/>
  <c r="DE776" i="2"/>
  <c r="DD776" i="2"/>
  <c r="DC776" i="2"/>
  <c r="DB776" i="2"/>
  <c r="DA776" i="2"/>
  <c r="CZ776" i="2"/>
  <c r="CY776" i="2"/>
  <c r="CX776" i="2"/>
  <c r="CW776" i="2"/>
  <c r="CV776" i="2"/>
  <c r="CU776" i="2"/>
  <c r="CT776" i="2"/>
  <c r="CR776" i="2"/>
  <c r="CQ776" i="2"/>
  <c r="CP776" i="2"/>
  <c r="CO776" i="2"/>
  <c r="CN776" i="2"/>
  <c r="CM776" i="2"/>
  <c r="CL776" i="2"/>
  <c r="CK776" i="2"/>
  <c r="CJ776" i="2"/>
  <c r="CI776" i="2"/>
  <c r="CH776" i="2"/>
  <c r="CG776" i="2"/>
  <c r="CF776" i="2"/>
  <c r="CE776" i="2"/>
  <c r="CD776" i="2"/>
  <c r="CC776" i="2"/>
  <c r="CB776" i="2"/>
  <c r="CA776" i="2"/>
  <c r="BZ776" i="2"/>
  <c r="BY776" i="2"/>
  <c r="BX776" i="2"/>
  <c r="BW776" i="2"/>
  <c r="BV776" i="2"/>
  <c r="BU776" i="2"/>
  <c r="BT776" i="2"/>
  <c r="BS776" i="2"/>
  <c r="BR776" i="2"/>
  <c r="BQ776" i="2"/>
  <c r="BP776" i="2"/>
  <c r="BO776" i="2"/>
  <c r="BN776" i="2"/>
  <c r="BM776" i="2"/>
  <c r="BL776" i="2"/>
  <c r="BK776" i="2"/>
  <c r="BJ776" i="2"/>
  <c r="BI776" i="2"/>
  <c r="BH776" i="2"/>
  <c r="BG776" i="2"/>
  <c r="BF776" i="2"/>
  <c r="BE776" i="2"/>
  <c r="BD776" i="2"/>
  <c r="BC776" i="2"/>
  <c r="BB776" i="2"/>
  <c r="BA776" i="2"/>
  <c r="AZ776" i="2"/>
  <c r="AY776" i="2"/>
  <c r="AX776" i="2"/>
  <c r="AW776" i="2"/>
  <c r="AV776" i="2"/>
  <c r="AU776" i="2"/>
  <c r="AS776" i="2"/>
  <c r="AR776" i="2"/>
  <c r="AQ776" i="2"/>
  <c r="AP776" i="2"/>
  <c r="AO776" i="2"/>
  <c r="AJ776" i="2"/>
  <c r="AI776" i="2"/>
  <c r="AH776" i="2"/>
  <c r="AG776" i="2"/>
  <c r="AF776" i="2"/>
  <c r="AE776" i="2"/>
  <c r="AD776" i="2"/>
  <c r="AC776" i="2"/>
  <c r="AB776" i="2"/>
  <c r="AA776" i="2"/>
  <c r="Z776" i="2"/>
  <c r="Y776" i="2"/>
  <c r="X776" i="2"/>
  <c r="W776" i="2"/>
  <c r="V776" i="2"/>
  <c r="U776" i="2"/>
  <c r="T776" i="2"/>
  <c r="S776" i="2"/>
  <c r="R776" i="2"/>
  <c r="Q776" i="2"/>
  <c r="P776" i="2"/>
  <c r="O776" i="2"/>
  <c r="DJ775" i="2"/>
  <c r="DI775" i="2"/>
  <c r="DH775" i="2"/>
  <c r="DG775" i="2"/>
  <c r="DF775" i="2"/>
  <c r="DE775" i="2"/>
  <c r="DD775" i="2"/>
  <c r="DC775" i="2"/>
  <c r="DB775" i="2"/>
  <c r="DA775" i="2"/>
  <c r="CZ775" i="2"/>
  <c r="CY775" i="2"/>
  <c r="CX775" i="2"/>
  <c r="CW775" i="2"/>
  <c r="CV775" i="2"/>
  <c r="CU775" i="2"/>
  <c r="CT775" i="2"/>
  <c r="CR775" i="2"/>
  <c r="CQ775" i="2"/>
  <c r="CP775" i="2"/>
  <c r="CO775" i="2"/>
  <c r="CN775" i="2"/>
  <c r="CM775" i="2"/>
  <c r="CL775" i="2"/>
  <c r="CK775" i="2"/>
  <c r="CJ775" i="2"/>
  <c r="CI775" i="2"/>
  <c r="CH775" i="2"/>
  <c r="CG775" i="2"/>
  <c r="CF775" i="2"/>
  <c r="CE775" i="2"/>
  <c r="CD775" i="2"/>
  <c r="CC775" i="2"/>
  <c r="CB775" i="2"/>
  <c r="CA775" i="2"/>
  <c r="BZ775" i="2"/>
  <c r="BY775" i="2"/>
  <c r="BX775" i="2"/>
  <c r="BW775" i="2"/>
  <c r="BV775" i="2"/>
  <c r="BU775" i="2"/>
  <c r="BT775" i="2"/>
  <c r="BS775" i="2"/>
  <c r="BR775" i="2"/>
  <c r="BQ775" i="2"/>
  <c r="BP775" i="2"/>
  <c r="BO775" i="2"/>
  <c r="BN775" i="2"/>
  <c r="BM775" i="2"/>
  <c r="BL775" i="2"/>
  <c r="BK775" i="2"/>
  <c r="BJ775" i="2"/>
  <c r="BI775" i="2"/>
  <c r="BH775" i="2"/>
  <c r="BG775" i="2"/>
  <c r="BF775" i="2"/>
  <c r="BE775" i="2"/>
  <c r="BD775" i="2"/>
  <c r="BC775" i="2"/>
  <c r="BB775" i="2"/>
  <c r="BA775" i="2"/>
  <c r="AZ775" i="2"/>
  <c r="AY775" i="2"/>
  <c r="AX775" i="2"/>
  <c r="AW775" i="2"/>
  <c r="AV775" i="2"/>
  <c r="AU775" i="2"/>
  <c r="AS775" i="2"/>
  <c r="AR775" i="2"/>
  <c r="AQ775" i="2"/>
  <c r="AP775" i="2"/>
  <c r="AO775" i="2"/>
  <c r="AJ775" i="2"/>
  <c r="AI775" i="2"/>
  <c r="AH775" i="2"/>
  <c r="AG775" i="2"/>
  <c r="AF775" i="2"/>
  <c r="AE775" i="2"/>
  <c r="AD775" i="2"/>
  <c r="AC775" i="2"/>
  <c r="AB775" i="2"/>
  <c r="AA775" i="2"/>
  <c r="Z775" i="2"/>
  <c r="Y775" i="2"/>
  <c r="X775" i="2"/>
  <c r="W775" i="2"/>
  <c r="V775" i="2"/>
  <c r="U775" i="2"/>
  <c r="T775" i="2"/>
  <c r="S775" i="2"/>
  <c r="R775" i="2"/>
  <c r="Q775" i="2"/>
  <c r="P775" i="2"/>
  <c r="O775" i="2"/>
  <c r="DJ774" i="2"/>
  <c r="DI774" i="2"/>
  <c r="DH774" i="2"/>
  <c r="DG774" i="2"/>
  <c r="DF774" i="2"/>
  <c r="DE774" i="2"/>
  <c r="DD774" i="2"/>
  <c r="DC774" i="2"/>
  <c r="DB774" i="2"/>
  <c r="DA774" i="2"/>
  <c r="CZ774" i="2"/>
  <c r="CY774" i="2"/>
  <c r="CX774" i="2"/>
  <c r="CW774" i="2"/>
  <c r="CV774" i="2"/>
  <c r="CU774" i="2"/>
  <c r="CT774" i="2"/>
  <c r="CR774" i="2"/>
  <c r="CQ774" i="2"/>
  <c r="CP774" i="2"/>
  <c r="CO774" i="2"/>
  <c r="CN774" i="2"/>
  <c r="CM774" i="2"/>
  <c r="CL774" i="2"/>
  <c r="CK774" i="2"/>
  <c r="CJ774" i="2"/>
  <c r="CI774" i="2"/>
  <c r="CH774" i="2"/>
  <c r="CG774" i="2"/>
  <c r="CF774" i="2"/>
  <c r="CE774" i="2"/>
  <c r="CD774" i="2"/>
  <c r="CC774" i="2"/>
  <c r="CB774" i="2"/>
  <c r="CA774" i="2"/>
  <c r="BZ774" i="2"/>
  <c r="BY774" i="2"/>
  <c r="BX774" i="2"/>
  <c r="BW774" i="2"/>
  <c r="BV774" i="2"/>
  <c r="BU774" i="2"/>
  <c r="BT774" i="2"/>
  <c r="BS774" i="2"/>
  <c r="BR774" i="2"/>
  <c r="BQ774" i="2"/>
  <c r="BP774" i="2"/>
  <c r="BO774" i="2"/>
  <c r="BN774" i="2"/>
  <c r="BM774" i="2"/>
  <c r="BL774" i="2"/>
  <c r="BK774" i="2"/>
  <c r="BJ774" i="2"/>
  <c r="BI774" i="2"/>
  <c r="BH774" i="2"/>
  <c r="BG774" i="2"/>
  <c r="BF774" i="2"/>
  <c r="BE774" i="2"/>
  <c r="BD774" i="2"/>
  <c r="BC774" i="2"/>
  <c r="BB774" i="2"/>
  <c r="BA774" i="2"/>
  <c r="AZ774" i="2"/>
  <c r="AY774" i="2"/>
  <c r="AX774" i="2"/>
  <c r="AW774" i="2"/>
  <c r="AV774" i="2"/>
  <c r="AU774" i="2"/>
  <c r="AS774" i="2"/>
  <c r="AR774" i="2"/>
  <c r="AQ774" i="2"/>
  <c r="AP774" i="2"/>
  <c r="AO774" i="2"/>
  <c r="AJ774" i="2"/>
  <c r="AI774" i="2"/>
  <c r="AH774" i="2"/>
  <c r="AG774" i="2"/>
  <c r="AF774" i="2"/>
  <c r="AE774" i="2"/>
  <c r="AD774" i="2"/>
  <c r="AC774" i="2"/>
  <c r="AB774" i="2"/>
  <c r="AA774" i="2"/>
  <c r="Z774" i="2"/>
  <c r="Y774" i="2"/>
  <c r="X774" i="2"/>
  <c r="W774" i="2"/>
  <c r="V774" i="2"/>
  <c r="U774" i="2"/>
  <c r="T774" i="2"/>
  <c r="S774" i="2"/>
  <c r="R774" i="2"/>
  <c r="Q774" i="2"/>
  <c r="P774" i="2"/>
  <c r="O774" i="2"/>
  <c r="DJ773" i="2"/>
  <c r="DI773" i="2"/>
  <c r="DH773" i="2"/>
  <c r="DG773" i="2"/>
  <c r="DF773" i="2"/>
  <c r="DE773" i="2"/>
  <c r="DD773" i="2"/>
  <c r="DC773" i="2"/>
  <c r="DB773" i="2"/>
  <c r="DA773" i="2"/>
  <c r="CZ773" i="2"/>
  <c r="CY773" i="2"/>
  <c r="CX773" i="2"/>
  <c r="CW773" i="2"/>
  <c r="CV773" i="2"/>
  <c r="CU773" i="2"/>
  <c r="CT773" i="2"/>
  <c r="CR773" i="2"/>
  <c r="CQ773" i="2"/>
  <c r="CP773" i="2"/>
  <c r="CO773" i="2"/>
  <c r="CN773" i="2"/>
  <c r="CM773" i="2"/>
  <c r="CL773" i="2"/>
  <c r="CK773" i="2"/>
  <c r="CJ773" i="2"/>
  <c r="CI773" i="2"/>
  <c r="CH773" i="2"/>
  <c r="CG773" i="2"/>
  <c r="CF773" i="2"/>
  <c r="CE773" i="2"/>
  <c r="CD773" i="2"/>
  <c r="CC773" i="2"/>
  <c r="CB773" i="2"/>
  <c r="CA773" i="2"/>
  <c r="BZ773" i="2"/>
  <c r="BY773" i="2"/>
  <c r="BX773" i="2"/>
  <c r="BW773" i="2"/>
  <c r="BV773" i="2"/>
  <c r="BU773" i="2"/>
  <c r="BT773" i="2"/>
  <c r="BS773" i="2"/>
  <c r="BR773" i="2"/>
  <c r="BQ773" i="2"/>
  <c r="BP773" i="2"/>
  <c r="BO773" i="2"/>
  <c r="BN773" i="2"/>
  <c r="BM773" i="2"/>
  <c r="BL773" i="2"/>
  <c r="BK773" i="2"/>
  <c r="BJ773" i="2"/>
  <c r="BI773" i="2"/>
  <c r="BH773" i="2"/>
  <c r="BG773" i="2"/>
  <c r="BF773" i="2"/>
  <c r="BE773" i="2"/>
  <c r="BD773" i="2"/>
  <c r="BC773" i="2"/>
  <c r="BB773" i="2"/>
  <c r="BA773" i="2"/>
  <c r="AZ773" i="2"/>
  <c r="AY773" i="2"/>
  <c r="AX773" i="2"/>
  <c r="AW773" i="2"/>
  <c r="AV773" i="2"/>
  <c r="AU773" i="2"/>
  <c r="AS773" i="2"/>
  <c r="AR773" i="2"/>
  <c r="AQ773" i="2"/>
  <c r="AP773" i="2"/>
  <c r="AO773" i="2"/>
  <c r="AJ773" i="2"/>
  <c r="AI773" i="2"/>
  <c r="AH773" i="2"/>
  <c r="AG773" i="2"/>
  <c r="AF773" i="2"/>
  <c r="AE773" i="2"/>
  <c r="AD773" i="2"/>
  <c r="AC773" i="2"/>
  <c r="AB773" i="2"/>
  <c r="AA773" i="2"/>
  <c r="Z773" i="2"/>
  <c r="Y773" i="2"/>
  <c r="X773" i="2"/>
  <c r="W773" i="2"/>
  <c r="V773" i="2"/>
  <c r="U773" i="2"/>
  <c r="T773" i="2"/>
  <c r="S773" i="2"/>
  <c r="R773" i="2"/>
  <c r="Q773" i="2"/>
  <c r="P773" i="2"/>
  <c r="O773" i="2"/>
  <c r="DJ772" i="2"/>
  <c r="DI772" i="2"/>
  <c r="DH772" i="2"/>
  <c r="DG772" i="2"/>
  <c r="DF772" i="2"/>
  <c r="DE772" i="2"/>
  <c r="DD772" i="2"/>
  <c r="DC772" i="2"/>
  <c r="DB772" i="2"/>
  <c r="DA772" i="2"/>
  <c r="CZ772" i="2"/>
  <c r="CY772" i="2"/>
  <c r="CX772" i="2"/>
  <c r="CW772" i="2"/>
  <c r="CV772" i="2"/>
  <c r="CU772" i="2"/>
  <c r="CT772" i="2"/>
  <c r="CR772" i="2"/>
  <c r="CQ772" i="2"/>
  <c r="CP772" i="2"/>
  <c r="CO772" i="2"/>
  <c r="CN772" i="2"/>
  <c r="CM772" i="2"/>
  <c r="CL772" i="2"/>
  <c r="CK772" i="2"/>
  <c r="CJ772" i="2"/>
  <c r="CI772" i="2"/>
  <c r="CH772" i="2"/>
  <c r="CG772" i="2"/>
  <c r="CF772" i="2"/>
  <c r="CE772" i="2"/>
  <c r="CD772" i="2"/>
  <c r="CC772" i="2"/>
  <c r="CB772" i="2"/>
  <c r="CA772" i="2"/>
  <c r="BZ772" i="2"/>
  <c r="BY772" i="2"/>
  <c r="BX772" i="2"/>
  <c r="BW772" i="2"/>
  <c r="BV772" i="2"/>
  <c r="BU772" i="2"/>
  <c r="BT772" i="2"/>
  <c r="BS772" i="2"/>
  <c r="BR772" i="2"/>
  <c r="BQ772" i="2"/>
  <c r="BP772" i="2"/>
  <c r="BO772" i="2"/>
  <c r="BN772" i="2"/>
  <c r="BM772" i="2"/>
  <c r="BL772" i="2"/>
  <c r="BK772" i="2"/>
  <c r="BJ772" i="2"/>
  <c r="BI772" i="2"/>
  <c r="BH772" i="2"/>
  <c r="BG772" i="2"/>
  <c r="BF772" i="2"/>
  <c r="BE772" i="2"/>
  <c r="BD772" i="2"/>
  <c r="BC772" i="2"/>
  <c r="BB772" i="2"/>
  <c r="BA772" i="2"/>
  <c r="AZ772" i="2"/>
  <c r="AY772" i="2"/>
  <c r="AX772" i="2"/>
  <c r="AW772" i="2"/>
  <c r="AV772" i="2"/>
  <c r="AU772" i="2"/>
  <c r="AS772" i="2"/>
  <c r="AR772" i="2"/>
  <c r="AQ772" i="2"/>
  <c r="AP772" i="2"/>
  <c r="AO772" i="2"/>
  <c r="AJ772" i="2"/>
  <c r="AI772" i="2"/>
  <c r="AH772" i="2"/>
  <c r="AG772" i="2"/>
  <c r="AF772" i="2"/>
  <c r="AE772" i="2"/>
  <c r="AD772" i="2"/>
  <c r="AC772" i="2"/>
  <c r="AB772" i="2"/>
  <c r="AA772" i="2"/>
  <c r="Z772" i="2"/>
  <c r="Y772" i="2"/>
  <c r="X772" i="2"/>
  <c r="W772" i="2"/>
  <c r="V772" i="2"/>
  <c r="U772" i="2"/>
  <c r="T772" i="2"/>
  <c r="S772" i="2"/>
  <c r="R772" i="2"/>
  <c r="Q772" i="2"/>
  <c r="P772" i="2"/>
  <c r="O772" i="2"/>
  <c r="DJ771" i="2"/>
  <c r="DI771" i="2"/>
  <c r="DH771" i="2"/>
  <c r="DG771" i="2"/>
  <c r="DF771" i="2"/>
  <c r="DE771" i="2"/>
  <c r="DD771" i="2"/>
  <c r="DC771" i="2"/>
  <c r="DB771" i="2"/>
  <c r="DA771" i="2"/>
  <c r="CZ771" i="2"/>
  <c r="CY771" i="2"/>
  <c r="CX771" i="2"/>
  <c r="CW771" i="2"/>
  <c r="CV771" i="2"/>
  <c r="CU771" i="2"/>
  <c r="CT771" i="2"/>
  <c r="CR771" i="2"/>
  <c r="CQ771" i="2"/>
  <c r="CP771" i="2"/>
  <c r="CO771" i="2"/>
  <c r="CN771" i="2"/>
  <c r="CM771" i="2"/>
  <c r="CL771" i="2"/>
  <c r="CK771" i="2"/>
  <c r="CJ771" i="2"/>
  <c r="CI771" i="2"/>
  <c r="CH771" i="2"/>
  <c r="CG771" i="2"/>
  <c r="CF771" i="2"/>
  <c r="CE771" i="2"/>
  <c r="CD771" i="2"/>
  <c r="CC771" i="2"/>
  <c r="CB771" i="2"/>
  <c r="CA771" i="2"/>
  <c r="BZ771" i="2"/>
  <c r="BY771" i="2"/>
  <c r="BX771" i="2"/>
  <c r="BW771" i="2"/>
  <c r="BV771" i="2"/>
  <c r="BU771" i="2"/>
  <c r="BT771" i="2"/>
  <c r="BS771" i="2"/>
  <c r="BR771" i="2"/>
  <c r="BQ771" i="2"/>
  <c r="BP771" i="2"/>
  <c r="BO771" i="2"/>
  <c r="BN771" i="2"/>
  <c r="BM771" i="2"/>
  <c r="BL771" i="2"/>
  <c r="BK771" i="2"/>
  <c r="BJ771" i="2"/>
  <c r="BI771" i="2"/>
  <c r="BH771" i="2"/>
  <c r="BG771" i="2"/>
  <c r="BF771" i="2"/>
  <c r="BE771" i="2"/>
  <c r="BD771" i="2"/>
  <c r="BC771" i="2"/>
  <c r="BB771" i="2"/>
  <c r="BA771" i="2"/>
  <c r="AZ771" i="2"/>
  <c r="AY771" i="2"/>
  <c r="AX771" i="2"/>
  <c r="AW771" i="2"/>
  <c r="AV771" i="2"/>
  <c r="AU771" i="2"/>
  <c r="AS771" i="2"/>
  <c r="AR771" i="2"/>
  <c r="AQ771" i="2"/>
  <c r="AP771" i="2"/>
  <c r="AO771" i="2"/>
  <c r="AJ771" i="2"/>
  <c r="AI771" i="2"/>
  <c r="AH771" i="2"/>
  <c r="AG771" i="2"/>
  <c r="AF771" i="2"/>
  <c r="AE771" i="2"/>
  <c r="AD771" i="2"/>
  <c r="AC771" i="2"/>
  <c r="AB771" i="2"/>
  <c r="AA771" i="2"/>
  <c r="Z771" i="2"/>
  <c r="Y771" i="2"/>
  <c r="X771" i="2"/>
  <c r="W771" i="2"/>
  <c r="V771" i="2"/>
  <c r="U771" i="2"/>
  <c r="T771" i="2"/>
  <c r="S771" i="2"/>
  <c r="R771" i="2"/>
  <c r="Q771" i="2"/>
  <c r="P771" i="2"/>
  <c r="O771" i="2"/>
  <c r="DJ770" i="2"/>
  <c r="DI770" i="2"/>
  <c r="DH770" i="2"/>
  <c r="DG770" i="2"/>
  <c r="DF770" i="2"/>
  <c r="DE770" i="2"/>
  <c r="DD770" i="2"/>
  <c r="DC770" i="2"/>
  <c r="DB770" i="2"/>
  <c r="DA770" i="2"/>
  <c r="CZ770" i="2"/>
  <c r="CY770" i="2"/>
  <c r="CX770" i="2"/>
  <c r="CW770" i="2"/>
  <c r="CV770" i="2"/>
  <c r="CU770" i="2"/>
  <c r="CT770" i="2"/>
  <c r="CR770" i="2"/>
  <c r="CQ770" i="2"/>
  <c r="CP770" i="2"/>
  <c r="CO770" i="2"/>
  <c r="CN770" i="2"/>
  <c r="CM770" i="2"/>
  <c r="CL770" i="2"/>
  <c r="CK770" i="2"/>
  <c r="CJ770" i="2"/>
  <c r="CI770" i="2"/>
  <c r="CH770" i="2"/>
  <c r="CG770" i="2"/>
  <c r="CF770" i="2"/>
  <c r="CE770" i="2"/>
  <c r="CD770" i="2"/>
  <c r="CC770" i="2"/>
  <c r="CB770" i="2"/>
  <c r="CA770" i="2"/>
  <c r="BZ770" i="2"/>
  <c r="BY770" i="2"/>
  <c r="BX770" i="2"/>
  <c r="BW770" i="2"/>
  <c r="BV770" i="2"/>
  <c r="BU770" i="2"/>
  <c r="BT770" i="2"/>
  <c r="BS770" i="2"/>
  <c r="BR770" i="2"/>
  <c r="BQ770" i="2"/>
  <c r="BP770" i="2"/>
  <c r="BO770" i="2"/>
  <c r="BN770" i="2"/>
  <c r="BM770" i="2"/>
  <c r="BL770" i="2"/>
  <c r="BK770" i="2"/>
  <c r="BJ770" i="2"/>
  <c r="BI770" i="2"/>
  <c r="BH770" i="2"/>
  <c r="BG770" i="2"/>
  <c r="BF770" i="2"/>
  <c r="BE770" i="2"/>
  <c r="BD770" i="2"/>
  <c r="BC770" i="2"/>
  <c r="BB770" i="2"/>
  <c r="BA770" i="2"/>
  <c r="AZ770" i="2"/>
  <c r="AY770" i="2"/>
  <c r="AX770" i="2"/>
  <c r="AW770" i="2"/>
  <c r="AV770" i="2"/>
  <c r="AU770" i="2"/>
  <c r="AS770" i="2"/>
  <c r="AR770" i="2"/>
  <c r="AQ770" i="2"/>
  <c r="AP770" i="2"/>
  <c r="AO770" i="2"/>
  <c r="AJ770" i="2"/>
  <c r="AI770" i="2"/>
  <c r="AH770" i="2"/>
  <c r="AG770" i="2"/>
  <c r="AF770" i="2"/>
  <c r="AE770" i="2"/>
  <c r="AD770" i="2"/>
  <c r="AC770" i="2"/>
  <c r="AB770" i="2"/>
  <c r="AA770" i="2"/>
  <c r="Z770" i="2"/>
  <c r="Y770" i="2"/>
  <c r="X770" i="2"/>
  <c r="W770" i="2"/>
  <c r="V770" i="2"/>
  <c r="U770" i="2"/>
  <c r="T770" i="2"/>
  <c r="S770" i="2"/>
  <c r="R770" i="2"/>
  <c r="Q770" i="2"/>
  <c r="P770" i="2"/>
  <c r="O770" i="2"/>
  <c r="DJ769" i="2"/>
  <c r="DI769" i="2"/>
  <c r="DH769" i="2"/>
  <c r="DG769" i="2"/>
  <c r="DF769" i="2"/>
  <c r="DE769" i="2"/>
  <c r="DD769" i="2"/>
  <c r="DC769" i="2"/>
  <c r="DB769" i="2"/>
  <c r="DA769" i="2"/>
  <c r="CZ769" i="2"/>
  <c r="CY769" i="2"/>
  <c r="CX769" i="2"/>
  <c r="CW769" i="2"/>
  <c r="CV769" i="2"/>
  <c r="CU769" i="2"/>
  <c r="CT769" i="2"/>
  <c r="CR769" i="2"/>
  <c r="CQ769" i="2"/>
  <c r="CP769" i="2"/>
  <c r="CO769" i="2"/>
  <c r="CN769" i="2"/>
  <c r="CM769" i="2"/>
  <c r="CL769" i="2"/>
  <c r="CK769" i="2"/>
  <c r="CJ769" i="2"/>
  <c r="CI769" i="2"/>
  <c r="CH769" i="2"/>
  <c r="CG769" i="2"/>
  <c r="CF769" i="2"/>
  <c r="CE769" i="2"/>
  <c r="CD769" i="2"/>
  <c r="CC769" i="2"/>
  <c r="CB769" i="2"/>
  <c r="CA769" i="2"/>
  <c r="BZ769" i="2"/>
  <c r="BY769" i="2"/>
  <c r="BX769" i="2"/>
  <c r="BW769" i="2"/>
  <c r="BV769" i="2"/>
  <c r="BU769" i="2"/>
  <c r="BT769" i="2"/>
  <c r="BS769" i="2"/>
  <c r="BR769" i="2"/>
  <c r="BQ769" i="2"/>
  <c r="BP769" i="2"/>
  <c r="BO769" i="2"/>
  <c r="BN769" i="2"/>
  <c r="BM769" i="2"/>
  <c r="BL769" i="2"/>
  <c r="BK769" i="2"/>
  <c r="BJ769" i="2"/>
  <c r="BI769" i="2"/>
  <c r="BH769" i="2"/>
  <c r="BG769" i="2"/>
  <c r="BF769" i="2"/>
  <c r="BE769" i="2"/>
  <c r="BD769" i="2"/>
  <c r="BC769" i="2"/>
  <c r="BB769" i="2"/>
  <c r="BA769" i="2"/>
  <c r="AZ769" i="2"/>
  <c r="AY769" i="2"/>
  <c r="AX769" i="2"/>
  <c r="AW769" i="2"/>
  <c r="AV769" i="2"/>
  <c r="AU769" i="2"/>
  <c r="AS769" i="2"/>
  <c r="AR769" i="2"/>
  <c r="AQ769" i="2"/>
  <c r="AP769" i="2"/>
  <c r="AO769" i="2"/>
  <c r="AJ769" i="2"/>
  <c r="AI769" i="2"/>
  <c r="AH769" i="2"/>
  <c r="AG769" i="2"/>
  <c r="AF769" i="2"/>
  <c r="AE769" i="2"/>
  <c r="AD769" i="2"/>
  <c r="AC769" i="2"/>
  <c r="AB769" i="2"/>
  <c r="AA769" i="2"/>
  <c r="Z769" i="2"/>
  <c r="Y769" i="2"/>
  <c r="X769" i="2"/>
  <c r="W769" i="2"/>
  <c r="V769" i="2"/>
  <c r="U769" i="2"/>
  <c r="T769" i="2"/>
  <c r="S769" i="2"/>
  <c r="R769" i="2"/>
  <c r="Q769" i="2"/>
  <c r="P769" i="2"/>
  <c r="O769" i="2"/>
  <c r="DJ768" i="2"/>
  <c r="DI768" i="2"/>
  <c r="DH768" i="2"/>
  <c r="DG768" i="2"/>
  <c r="DF768" i="2"/>
  <c r="DE768" i="2"/>
  <c r="DD768" i="2"/>
  <c r="DC768" i="2"/>
  <c r="DB768" i="2"/>
  <c r="DA768" i="2"/>
  <c r="CZ768" i="2"/>
  <c r="CY768" i="2"/>
  <c r="CX768" i="2"/>
  <c r="CW768" i="2"/>
  <c r="CV768" i="2"/>
  <c r="CU768" i="2"/>
  <c r="CT768" i="2"/>
  <c r="CR768" i="2"/>
  <c r="CQ768" i="2"/>
  <c r="CP768" i="2"/>
  <c r="CO768" i="2"/>
  <c r="CN768" i="2"/>
  <c r="CM768" i="2"/>
  <c r="CL768" i="2"/>
  <c r="CK768" i="2"/>
  <c r="CJ768" i="2"/>
  <c r="CI768" i="2"/>
  <c r="CH768" i="2"/>
  <c r="CG768" i="2"/>
  <c r="CF768" i="2"/>
  <c r="CE768" i="2"/>
  <c r="CD768" i="2"/>
  <c r="CC768" i="2"/>
  <c r="CB768" i="2"/>
  <c r="CA768" i="2"/>
  <c r="BZ768" i="2"/>
  <c r="BY768" i="2"/>
  <c r="BX768" i="2"/>
  <c r="BW768" i="2"/>
  <c r="BV768" i="2"/>
  <c r="BU768" i="2"/>
  <c r="BT768" i="2"/>
  <c r="BS768" i="2"/>
  <c r="BR768" i="2"/>
  <c r="BQ768" i="2"/>
  <c r="BP768" i="2"/>
  <c r="BO768" i="2"/>
  <c r="BN768" i="2"/>
  <c r="BM768" i="2"/>
  <c r="BL768" i="2"/>
  <c r="BK768" i="2"/>
  <c r="BJ768" i="2"/>
  <c r="BI768" i="2"/>
  <c r="BH768" i="2"/>
  <c r="BG768" i="2"/>
  <c r="BF768" i="2"/>
  <c r="BE768" i="2"/>
  <c r="BD768" i="2"/>
  <c r="BC768" i="2"/>
  <c r="BB768" i="2"/>
  <c r="BA768" i="2"/>
  <c r="AZ768" i="2"/>
  <c r="AY768" i="2"/>
  <c r="AX768" i="2"/>
  <c r="AW768" i="2"/>
  <c r="AV768" i="2"/>
  <c r="AU768" i="2"/>
  <c r="AS768" i="2"/>
  <c r="AR768" i="2"/>
  <c r="AQ768" i="2"/>
  <c r="AP768" i="2"/>
  <c r="AO768" i="2"/>
  <c r="AJ768" i="2"/>
  <c r="AI768" i="2"/>
  <c r="AH768" i="2"/>
  <c r="AG768" i="2"/>
  <c r="AF768" i="2"/>
  <c r="AE768" i="2"/>
  <c r="AD768" i="2"/>
  <c r="AC768" i="2"/>
  <c r="AB768" i="2"/>
  <c r="AA768" i="2"/>
  <c r="Z768" i="2"/>
  <c r="Y768" i="2"/>
  <c r="X768" i="2"/>
  <c r="W768" i="2"/>
  <c r="V768" i="2"/>
  <c r="U768" i="2"/>
  <c r="T768" i="2"/>
  <c r="S768" i="2"/>
  <c r="R768" i="2"/>
  <c r="Q768" i="2"/>
  <c r="P768" i="2"/>
  <c r="O768" i="2"/>
  <c r="DJ767" i="2"/>
  <c r="DI767" i="2"/>
  <c r="DH767" i="2"/>
  <c r="DG767" i="2"/>
  <c r="DF767" i="2"/>
  <c r="DE767" i="2"/>
  <c r="DD767" i="2"/>
  <c r="DC767" i="2"/>
  <c r="DB767" i="2"/>
  <c r="DA767" i="2"/>
  <c r="CZ767" i="2"/>
  <c r="CY767" i="2"/>
  <c r="CX767" i="2"/>
  <c r="CW767" i="2"/>
  <c r="CV767" i="2"/>
  <c r="CU767" i="2"/>
  <c r="CT767" i="2"/>
  <c r="CR767" i="2"/>
  <c r="CQ767" i="2"/>
  <c r="CP767" i="2"/>
  <c r="CO767" i="2"/>
  <c r="CN767" i="2"/>
  <c r="CM767" i="2"/>
  <c r="CL767" i="2"/>
  <c r="CK767" i="2"/>
  <c r="CJ767" i="2"/>
  <c r="CI767" i="2"/>
  <c r="CH767" i="2"/>
  <c r="CG767" i="2"/>
  <c r="CF767" i="2"/>
  <c r="CE767" i="2"/>
  <c r="CD767" i="2"/>
  <c r="CC767" i="2"/>
  <c r="CB767" i="2"/>
  <c r="CA767" i="2"/>
  <c r="BZ767" i="2"/>
  <c r="BY767" i="2"/>
  <c r="BX767" i="2"/>
  <c r="BW767" i="2"/>
  <c r="BV767" i="2"/>
  <c r="BU767" i="2"/>
  <c r="BT767" i="2"/>
  <c r="BS767" i="2"/>
  <c r="BR767" i="2"/>
  <c r="BQ767" i="2"/>
  <c r="BP767" i="2"/>
  <c r="BO767" i="2"/>
  <c r="BN767" i="2"/>
  <c r="BM767" i="2"/>
  <c r="BL767" i="2"/>
  <c r="BK767" i="2"/>
  <c r="BJ767" i="2"/>
  <c r="BI767" i="2"/>
  <c r="BH767" i="2"/>
  <c r="BG767" i="2"/>
  <c r="BF767" i="2"/>
  <c r="BE767" i="2"/>
  <c r="BD767" i="2"/>
  <c r="BC767" i="2"/>
  <c r="BB767" i="2"/>
  <c r="BA767" i="2"/>
  <c r="AZ767" i="2"/>
  <c r="AY767" i="2"/>
  <c r="AX767" i="2"/>
  <c r="AW767" i="2"/>
  <c r="AV767" i="2"/>
  <c r="AU767" i="2"/>
  <c r="AS767" i="2"/>
  <c r="AR767" i="2"/>
  <c r="AQ767" i="2"/>
  <c r="AP767" i="2"/>
  <c r="AO767" i="2"/>
  <c r="AJ767" i="2"/>
  <c r="AI767" i="2"/>
  <c r="AH767" i="2"/>
  <c r="AG767" i="2"/>
  <c r="AF767" i="2"/>
  <c r="AE767" i="2"/>
  <c r="AD767" i="2"/>
  <c r="AC767" i="2"/>
  <c r="AB767" i="2"/>
  <c r="AA767" i="2"/>
  <c r="Z767" i="2"/>
  <c r="Y767" i="2"/>
  <c r="X767" i="2"/>
  <c r="W767" i="2"/>
  <c r="V767" i="2"/>
  <c r="U767" i="2"/>
  <c r="T767" i="2"/>
  <c r="S767" i="2"/>
  <c r="R767" i="2"/>
  <c r="Q767" i="2"/>
  <c r="P767" i="2"/>
  <c r="O767" i="2"/>
  <c r="DJ766" i="2"/>
  <c r="DI766" i="2"/>
  <c r="DH766" i="2"/>
  <c r="DG766" i="2"/>
  <c r="DF766" i="2"/>
  <c r="DE766" i="2"/>
  <c r="DD766" i="2"/>
  <c r="DC766" i="2"/>
  <c r="DB766" i="2"/>
  <c r="DA766" i="2"/>
  <c r="CZ766" i="2"/>
  <c r="CY766" i="2"/>
  <c r="CX766" i="2"/>
  <c r="CW766" i="2"/>
  <c r="CV766" i="2"/>
  <c r="CU766" i="2"/>
  <c r="CT766" i="2"/>
  <c r="CR766" i="2"/>
  <c r="CQ766" i="2"/>
  <c r="CP766" i="2"/>
  <c r="CO766" i="2"/>
  <c r="CN766" i="2"/>
  <c r="CM766" i="2"/>
  <c r="CL766" i="2"/>
  <c r="CK766" i="2"/>
  <c r="CJ766" i="2"/>
  <c r="CI766" i="2"/>
  <c r="CH766" i="2"/>
  <c r="CG766" i="2"/>
  <c r="CF766" i="2"/>
  <c r="CE766" i="2"/>
  <c r="CD766" i="2"/>
  <c r="CC766" i="2"/>
  <c r="CB766" i="2"/>
  <c r="CA766" i="2"/>
  <c r="BZ766" i="2"/>
  <c r="BY766" i="2"/>
  <c r="BX766" i="2"/>
  <c r="BW766" i="2"/>
  <c r="BV766" i="2"/>
  <c r="BU766" i="2"/>
  <c r="BT766" i="2"/>
  <c r="BS766" i="2"/>
  <c r="BR766" i="2"/>
  <c r="BQ766" i="2"/>
  <c r="BP766" i="2"/>
  <c r="BO766" i="2"/>
  <c r="BN766" i="2"/>
  <c r="BM766" i="2"/>
  <c r="BL766" i="2"/>
  <c r="BK766" i="2"/>
  <c r="BJ766" i="2"/>
  <c r="BI766" i="2"/>
  <c r="BH766" i="2"/>
  <c r="BG766" i="2"/>
  <c r="BF766" i="2"/>
  <c r="BE766" i="2"/>
  <c r="BD766" i="2"/>
  <c r="BC766" i="2"/>
  <c r="BB766" i="2"/>
  <c r="BA766" i="2"/>
  <c r="AZ766" i="2"/>
  <c r="AY766" i="2"/>
  <c r="AX766" i="2"/>
  <c r="AW766" i="2"/>
  <c r="AV766" i="2"/>
  <c r="AU766" i="2"/>
  <c r="AS766" i="2"/>
  <c r="AR766" i="2"/>
  <c r="AQ766" i="2"/>
  <c r="AP766" i="2"/>
  <c r="AO766" i="2"/>
  <c r="AJ766" i="2"/>
  <c r="AI766" i="2"/>
  <c r="AH766" i="2"/>
  <c r="AG766" i="2"/>
  <c r="AF766" i="2"/>
  <c r="AE766" i="2"/>
  <c r="AD766" i="2"/>
  <c r="AC766" i="2"/>
  <c r="AB766" i="2"/>
  <c r="AA766" i="2"/>
  <c r="Z766" i="2"/>
  <c r="Y766" i="2"/>
  <c r="X766" i="2"/>
  <c r="W766" i="2"/>
  <c r="V766" i="2"/>
  <c r="U766" i="2"/>
  <c r="T766" i="2"/>
  <c r="S766" i="2"/>
  <c r="R766" i="2"/>
  <c r="Q766" i="2"/>
  <c r="P766" i="2"/>
  <c r="O766" i="2"/>
  <c r="DJ765" i="2"/>
  <c r="DI765" i="2"/>
  <c r="DH765" i="2"/>
  <c r="DG765" i="2"/>
  <c r="DF765" i="2"/>
  <c r="DE765" i="2"/>
  <c r="DD765" i="2"/>
  <c r="DC765" i="2"/>
  <c r="DB765" i="2"/>
  <c r="DA765" i="2"/>
  <c r="CZ765" i="2"/>
  <c r="CY765" i="2"/>
  <c r="CX765" i="2"/>
  <c r="CW765" i="2"/>
  <c r="CV765" i="2"/>
  <c r="CU765" i="2"/>
  <c r="CT765" i="2"/>
  <c r="CR765" i="2"/>
  <c r="CQ765" i="2"/>
  <c r="CP765" i="2"/>
  <c r="CO765" i="2"/>
  <c r="CN765" i="2"/>
  <c r="CM765" i="2"/>
  <c r="CL765" i="2"/>
  <c r="CK765" i="2"/>
  <c r="CJ765" i="2"/>
  <c r="CI765" i="2"/>
  <c r="CH765" i="2"/>
  <c r="CG765" i="2"/>
  <c r="CF765" i="2"/>
  <c r="CE765" i="2"/>
  <c r="CD765" i="2"/>
  <c r="CC765" i="2"/>
  <c r="CB765" i="2"/>
  <c r="CA765" i="2"/>
  <c r="BZ765" i="2"/>
  <c r="BY765" i="2"/>
  <c r="BX765" i="2"/>
  <c r="BW765" i="2"/>
  <c r="BV765" i="2"/>
  <c r="BU765" i="2"/>
  <c r="BT765" i="2"/>
  <c r="BS765" i="2"/>
  <c r="BR765" i="2"/>
  <c r="BQ765" i="2"/>
  <c r="BP765" i="2"/>
  <c r="BO765" i="2"/>
  <c r="BN765" i="2"/>
  <c r="BM765" i="2"/>
  <c r="BL765" i="2"/>
  <c r="BK765" i="2"/>
  <c r="BJ765" i="2"/>
  <c r="BI765" i="2"/>
  <c r="BH765" i="2"/>
  <c r="BG765" i="2"/>
  <c r="BF765" i="2"/>
  <c r="BE765" i="2"/>
  <c r="BD765" i="2"/>
  <c r="BC765" i="2"/>
  <c r="BB765" i="2"/>
  <c r="BA765" i="2"/>
  <c r="AZ765" i="2"/>
  <c r="AY765" i="2"/>
  <c r="AX765" i="2"/>
  <c r="AW765" i="2"/>
  <c r="AV765" i="2"/>
  <c r="AU765" i="2"/>
  <c r="AS765" i="2"/>
  <c r="AR765" i="2"/>
  <c r="AQ765" i="2"/>
  <c r="AP765" i="2"/>
  <c r="AO765" i="2"/>
  <c r="AJ765" i="2"/>
  <c r="AI765" i="2"/>
  <c r="AH765" i="2"/>
  <c r="AG765" i="2"/>
  <c r="AF765" i="2"/>
  <c r="AE765" i="2"/>
  <c r="AD765" i="2"/>
  <c r="AC765" i="2"/>
  <c r="AB765" i="2"/>
  <c r="AA765" i="2"/>
  <c r="Z765" i="2"/>
  <c r="Y765" i="2"/>
  <c r="X765" i="2"/>
  <c r="W765" i="2"/>
  <c r="V765" i="2"/>
  <c r="U765" i="2"/>
  <c r="T765" i="2"/>
  <c r="S765" i="2"/>
  <c r="R765" i="2"/>
  <c r="Q765" i="2"/>
  <c r="P765" i="2"/>
  <c r="O765" i="2"/>
  <c r="DJ764" i="2"/>
  <c r="DI764" i="2"/>
  <c r="DH764" i="2"/>
  <c r="DG764" i="2"/>
  <c r="DF764" i="2"/>
  <c r="DE764" i="2"/>
  <c r="DD764" i="2"/>
  <c r="DC764" i="2"/>
  <c r="DB764" i="2"/>
  <c r="DA764" i="2"/>
  <c r="CZ764" i="2"/>
  <c r="CY764" i="2"/>
  <c r="CX764" i="2"/>
  <c r="CW764" i="2"/>
  <c r="CV764" i="2"/>
  <c r="CU764" i="2"/>
  <c r="CT764" i="2"/>
  <c r="CR764" i="2"/>
  <c r="CQ764" i="2"/>
  <c r="CP764" i="2"/>
  <c r="CO764" i="2"/>
  <c r="CN764" i="2"/>
  <c r="CM764" i="2"/>
  <c r="CL764" i="2"/>
  <c r="CK764" i="2"/>
  <c r="CJ764" i="2"/>
  <c r="CI764" i="2"/>
  <c r="CH764" i="2"/>
  <c r="CG764" i="2"/>
  <c r="CF764" i="2"/>
  <c r="CE764" i="2"/>
  <c r="CD764" i="2"/>
  <c r="CC764" i="2"/>
  <c r="CB764" i="2"/>
  <c r="CA764" i="2"/>
  <c r="BZ764" i="2"/>
  <c r="BY764" i="2"/>
  <c r="BX764" i="2"/>
  <c r="BW764" i="2"/>
  <c r="BV764" i="2"/>
  <c r="BU764" i="2"/>
  <c r="BT764" i="2"/>
  <c r="BS764" i="2"/>
  <c r="BR764" i="2"/>
  <c r="BQ764" i="2"/>
  <c r="BP764" i="2"/>
  <c r="BO764" i="2"/>
  <c r="BN764" i="2"/>
  <c r="BM764" i="2"/>
  <c r="BL764" i="2"/>
  <c r="BK764" i="2"/>
  <c r="BJ764" i="2"/>
  <c r="BI764" i="2"/>
  <c r="BH764" i="2"/>
  <c r="BG764" i="2"/>
  <c r="BF764" i="2"/>
  <c r="BE764" i="2"/>
  <c r="BD764" i="2"/>
  <c r="BC764" i="2"/>
  <c r="BB764" i="2"/>
  <c r="BA764" i="2"/>
  <c r="AZ764" i="2"/>
  <c r="AY764" i="2"/>
  <c r="AX764" i="2"/>
  <c r="AW764" i="2"/>
  <c r="AV764" i="2"/>
  <c r="AU764" i="2"/>
  <c r="AS764" i="2"/>
  <c r="AR764" i="2"/>
  <c r="AQ764" i="2"/>
  <c r="AP764" i="2"/>
  <c r="AO764" i="2"/>
  <c r="AJ764" i="2"/>
  <c r="AI764" i="2"/>
  <c r="AH764" i="2"/>
  <c r="AG764" i="2"/>
  <c r="AF764" i="2"/>
  <c r="AE764" i="2"/>
  <c r="AD764" i="2"/>
  <c r="AC764" i="2"/>
  <c r="AB764" i="2"/>
  <c r="AA764" i="2"/>
  <c r="Z764" i="2"/>
  <c r="Y764" i="2"/>
  <c r="X764" i="2"/>
  <c r="W764" i="2"/>
  <c r="V764" i="2"/>
  <c r="U764" i="2"/>
  <c r="T764" i="2"/>
  <c r="S764" i="2"/>
  <c r="R764" i="2"/>
  <c r="Q764" i="2"/>
  <c r="P764" i="2"/>
  <c r="O764" i="2"/>
  <c r="DJ763" i="2"/>
  <c r="DI763" i="2"/>
  <c r="DH763" i="2"/>
  <c r="DG763" i="2"/>
  <c r="DF763" i="2"/>
  <c r="DE763" i="2"/>
  <c r="DD763" i="2"/>
  <c r="DC763" i="2"/>
  <c r="DB763" i="2"/>
  <c r="DA763" i="2"/>
  <c r="CZ763" i="2"/>
  <c r="CY763" i="2"/>
  <c r="CX763" i="2"/>
  <c r="CW763" i="2"/>
  <c r="CV763" i="2"/>
  <c r="CU763" i="2"/>
  <c r="CT763" i="2"/>
  <c r="CR763" i="2"/>
  <c r="CQ763" i="2"/>
  <c r="CP763" i="2"/>
  <c r="CO763" i="2"/>
  <c r="CN763" i="2"/>
  <c r="CM763" i="2"/>
  <c r="CL763" i="2"/>
  <c r="CK763" i="2"/>
  <c r="CJ763" i="2"/>
  <c r="CI763" i="2"/>
  <c r="CH763" i="2"/>
  <c r="CG763" i="2"/>
  <c r="CF763" i="2"/>
  <c r="CE763" i="2"/>
  <c r="CD763" i="2"/>
  <c r="CC763" i="2"/>
  <c r="CB763" i="2"/>
  <c r="CA763" i="2"/>
  <c r="BZ763" i="2"/>
  <c r="BY763" i="2"/>
  <c r="BX763" i="2"/>
  <c r="BW763" i="2"/>
  <c r="BV763" i="2"/>
  <c r="BU763" i="2"/>
  <c r="BT763" i="2"/>
  <c r="BS763" i="2"/>
  <c r="BR763" i="2"/>
  <c r="BQ763" i="2"/>
  <c r="BP763" i="2"/>
  <c r="BO763" i="2"/>
  <c r="BN763" i="2"/>
  <c r="BM763" i="2"/>
  <c r="BL763" i="2"/>
  <c r="BK763" i="2"/>
  <c r="BJ763" i="2"/>
  <c r="BI763" i="2"/>
  <c r="BH763" i="2"/>
  <c r="BG763" i="2"/>
  <c r="BF763" i="2"/>
  <c r="BE763" i="2"/>
  <c r="BD763" i="2"/>
  <c r="BC763" i="2"/>
  <c r="BB763" i="2"/>
  <c r="BA763" i="2"/>
  <c r="AZ763" i="2"/>
  <c r="AY763" i="2"/>
  <c r="AX763" i="2"/>
  <c r="AW763" i="2"/>
  <c r="AV763" i="2"/>
  <c r="AU763" i="2"/>
  <c r="AS763" i="2"/>
  <c r="AR763" i="2"/>
  <c r="AQ763" i="2"/>
  <c r="AP763" i="2"/>
  <c r="AO763" i="2"/>
  <c r="AJ763" i="2"/>
  <c r="AI763" i="2"/>
  <c r="AH763" i="2"/>
  <c r="AG763" i="2"/>
  <c r="AF763" i="2"/>
  <c r="AE763" i="2"/>
  <c r="AD763" i="2"/>
  <c r="AC763" i="2"/>
  <c r="AB763" i="2"/>
  <c r="AA763" i="2"/>
  <c r="Z763" i="2"/>
  <c r="Y763" i="2"/>
  <c r="X763" i="2"/>
  <c r="W763" i="2"/>
  <c r="V763" i="2"/>
  <c r="U763" i="2"/>
  <c r="T763" i="2"/>
  <c r="S763" i="2"/>
  <c r="R763" i="2"/>
  <c r="Q763" i="2"/>
  <c r="P763" i="2"/>
  <c r="O763" i="2"/>
  <c r="DJ762" i="2"/>
  <c r="DI762" i="2"/>
  <c r="DH762" i="2"/>
  <c r="DG762" i="2"/>
  <c r="DF762" i="2"/>
  <c r="DE762" i="2"/>
  <c r="DD762" i="2"/>
  <c r="DC762" i="2"/>
  <c r="DB762" i="2"/>
  <c r="DA762" i="2"/>
  <c r="CZ762" i="2"/>
  <c r="CY762" i="2"/>
  <c r="CX762" i="2"/>
  <c r="CW762" i="2"/>
  <c r="CV762" i="2"/>
  <c r="CU762" i="2"/>
  <c r="CT762" i="2"/>
  <c r="CR762" i="2"/>
  <c r="CQ762" i="2"/>
  <c r="CP762" i="2"/>
  <c r="CO762" i="2"/>
  <c r="CN762" i="2"/>
  <c r="CM762" i="2"/>
  <c r="CL762" i="2"/>
  <c r="CK762" i="2"/>
  <c r="CJ762" i="2"/>
  <c r="CI762" i="2"/>
  <c r="CH762" i="2"/>
  <c r="CG762" i="2"/>
  <c r="CF762" i="2"/>
  <c r="CE762" i="2"/>
  <c r="CD762" i="2"/>
  <c r="CC762" i="2"/>
  <c r="CB762" i="2"/>
  <c r="CA762" i="2"/>
  <c r="BZ762" i="2"/>
  <c r="BY762" i="2"/>
  <c r="BX762" i="2"/>
  <c r="BW762" i="2"/>
  <c r="BV762" i="2"/>
  <c r="BU762" i="2"/>
  <c r="BT762" i="2"/>
  <c r="BS762" i="2"/>
  <c r="BR762" i="2"/>
  <c r="BQ762" i="2"/>
  <c r="BP762" i="2"/>
  <c r="BO762" i="2"/>
  <c r="BN762" i="2"/>
  <c r="BM762" i="2"/>
  <c r="BL762" i="2"/>
  <c r="BK762" i="2"/>
  <c r="BJ762" i="2"/>
  <c r="BI762" i="2"/>
  <c r="BH762" i="2"/>
  <c r="BG762" i="2"/>
  <c r="BF762" i="2"/>
  <c r="BE762" i="2"/>
  <c r="BD762" i="2"/>
  <c r="BC762" i="2"/>
  <c r="BB762" i="2"/>
  <c r="BA762" i="2"/>
  <c r="AZ762" i="2"/>
  <c r="AY762" i="2"/>
  <c r="AX762" i="2"/>
  <c r="AW762" i="2"/>
  <c r="AV762" i="2"/>
  <c r="AU762" i="2"/>
  <c r="AS762" i="2"/>
  <c r="AR762" i="2"/>
  <c r="AQ762" i="2"/>
  <c r="AP762" i="2"/>
  <c r="AO762" i="2"/>
  <c r="AJ762" i="2"/>
  <c r="AI762" i="2"/>
  <c r="AH762" i="2"/>
  <c r="AG762" i="2"/>
  <c r="AF762" i="2"/>
  <c r="AE762" i="2"/>
  <c r="AD762" i="2"/>
  <c r="AC762" i="2"/>
  <c r="AB762" i="2"/>
  <c r="AA762" i="2"/>
  <c r="Z762" i="2"/>
  <c r="Y762" i="2"/>
  <c r="X762" i="2"/>
  <c r="W762" i="2"/>
  <c r="V762" i="2"/>
  <c r="U762" i="2"/>
  <c r="T762" i="2"/>
  <c r="S762" i="2"/>
  <c r="R762" i="2"/>
  <c r="Q762" i="2"/>
  <c r="P762" i="2"/>
  <c r="O762" i="2"/>
  <c r="DJ761" i="2"/>
  <c r="DI761" i="2"/>
  <c r="DH761" i="2"/>
  <c r="DG761" i="2"/>
  <c r="DF761" i="2"/>
  <c r="DE761" i="2"/>
  <c r="DD761" i="2"/>
  <c r="DC761" i="2"/>
  <c r="DB761" i="2"/>
  <c r="DA761" i="2"/>
  <c r="CZ761" i="2"/>
  <c r="CY761" i="2"/>
  <c r="CX761" i="2"/>
  <c r="CW761" i="2"/>
  <c r="CV761" i="2"/>
  <c r="CU761" i="2"/>
  <c r="CT761" i="2"/>
  <c r="CR761" i="2"/>
  <c r="CQ761" i="2"/>
  <c r="CP761" i="2"/>
  <c r="CO761" i="2"/>
  <c r="CN761" i="2"/>
  <c r="CM761" i="2"/>
  <c r="CL761" i="2"/>
  <c r="CK761" i="2"/>
  <c r="CJ761" i="2"/>
  <c r="CI761" i="2"/>
  <c r="CH761" i="2"/>
  <c r="CG761" i="2"/>
  <c r="CF761" i="2"/>
  <c r="CE761" i="2"/>
  <c r="CD761" i="2"/>
  <c r="CC761" i="2"/>
  <c r="CB761" i="2"/>
  <c r="CA761" i="2"/>
  <c r="BZ761" i="2"/>
  <c r="BY761" i="2"/>
  <c r="BX761" i="2"/>
  <c r="BW761" i="2"/>
  <c r="BV761" i="2"/>
  <c r="BU761" i="2"/>
  <c r="BT761" i="2"/>
  <c r="BS761" i="2"/>
  <c r="BR761" i="2"/>
  <c r="BQ761" i="2"/>
  <c r="BP761" i="2"/>
  <c r="BO761" i="2"/>
  <c r="BN761" i="2"/>
  <c r="BM761" i="2"/>
  <c r="BL761" i="2"/>
  <c r="BK761" i="2"/>
  <c r="BJ761" i="2"/>
  <c r="BI761" i="2"/>
  <c r="BH761" i="2"/>
  <c r="BG761" i="2"/>
  <c r="BF761" i="2"/>
  <c r="BE761" i="2"/>
  <c r="BD761" i="2"/>
  <c r="BC761" i="2"/>
  <c r="BB761" i="2"/>
  <c r="BA761" i="2"/>
  <c r="AZ761" i="2"/>
  <c r="AY761" i="2"/>
  <c r="AX761" i="2"/>
  <c r="AW761" i="2"/>
  <c r="AV761" i="2"/>
  <c r="AU761" i="2"/>
  <c r="AS761" i="2"/>
  <c r="AR761" i="2"/>
  <c r="AQ761" i="2"/>
  <c r="AP761" i="2"/>
  <c r="AO761" i="2"/>
  <c r="AJ761" i="2"/>
  <c r="AI761" i="2"/>
  <c r="AH761" i="2"/>
  <c r="AG761" i="2"/>
  <c r="AF761" i="2"/>
  <c r="AE761" i="2"/>
  <c r="AD761" i="2"/>
  <c r="AC761" i="2"/>
  <c r="AB761" i="2"/>
  <c r="AA761" i="2"/>
  <c r="Z761" i="2"/>
  <c r="Y761" i="2"/>
  <c r="X761" i="2"/>
  <c r="W761" i="2"/>
  <c r="V761" i="2"/>
  <c r="U761" i="2"/>
  <c r="T761" i="2"/>
  <c r="S761" i="2"/>
  <c r="R761" i="2"/>
  <c r="Q761" i="2"/>
  <c r="P761" i="2"/>
  <c r="O761" i="2"/>
  <c r="L761" i="2"/>
  <c r="DJ760" i="2"/>
  <c r="DI760" i="2"/>
  <c r="DH760" i="2"/>
  <c r="DG760" i="2"/>
  <c r="DF760" i="2"/>
  <c r="DE760" i="2"/>
  <c r="DD760" i="2"/>
  <c r="DC760" i="2"/>
  <c r="DB760" i="2"/>
  <c r="DA760" i="2"/>
  <c r="CZ760" i="2"/>
  <c r="CY760" i="2"/>
  <c r="CX760" i="2"/>
  <c r="CW760" i="2"/>
  <c r="CV760" i="2"/>
  <c r="CU760" i="2"/>
  <c r="CT760" i="2"/>
  <c r="CR760" i="2"/>
  <c r="CQ760" i="2"/>
  <c r="CP760" i="2"/>
  <c r="CO760" i="2"/>
  <c r="CN760" i="2"/>
  <c r="CM760" i="2"/>
  <c r="CL760" i="2"/>
  <c r="CK760" i="2"/>
  <c r="CJ760" i="2"/>
  <c r="CI760" i="2"/>
  <c r="CH760" i="2"/>
  <c r="CG760" i="2"/>
  <c r="CF760" i="2"/>
  <c r="CE760" i="2"/>
  <c r="CD760" i="2"/>
  <c r="CC760" i="2"/>
  <c r="CB760" i="2"/>
  <c r="CA760" i="2"/>
  <c r="BZ760" i="2"/>
  <c r="BY760" i="2"/>
  <c r="BX760" i="2"/>
  <c r="BW760" i="2"/>
  <c r="BV760" i="2"/>
  <c r="BU760" i="2"/>
  <c r="BT760" i="2"/>
  <c r="BS760" i="2"/>
  <c r="BR760" i="2"/>
  <c r="BQ760" i="2"/>
  <c r="BP760" i="2"/>
  <c r="BO760" i="2"/>
  <c r="BN760" i="2"/>
  <c r="BM760" i="2"/>
  <c r="BL760" i="2"/>
  <c r="BK760" i="2"/>
  <c r="BJ760" i="2"/>
  <c r="BI760" i="2"/>
  <c r="BH760" i="2"/>
  <c r="BG760" i="2"/>
  <c r="BF760" i="2"/>
  <c r="BE760" i="2"/>
  <c r="BD760" i="2"/>
  <c r="BC760" i="2"/>
  <c r="BB760" i="2"/>
  <c r="BA760" i="2"/>
  <c r="AZ760" i="2"/>
  <c r="AY760" i="2"/>
  <c r="AX760" i="2"/>
  <c r="AW760" i="2"/>
  <c r="AV760" i="2"/>
  <c r="AU760" i="2"/>
  <c r="AS760" i="2"/>
  <c r="AR760" i="2"/>
  <c r="AQ760" i="2"/>
  <c r="AP760" i="2"/>
  <c r="AO760" i="2"/>
  <c r="AJ760" i="2"/>
  <c r="AI760" i="2"/>
  <c r="AH760" i="2"/>
  <c r="AG760" i="2"/>
  <c r="AF760" i="2"/>
  <c r="AE760" i="2"/>
  <c r="AD760" i="2"/>
  <c r="AC760" i="2"/>
  <c r="AB760" i="2"/>
  <c r="AA760" i="2"/>
  <c r="Z760" i="2"/>
  <c r="Y760" i="2"/>
  <c r="X760" i="2"/>
  <c r="W760" i="2"/>
  <c r="V760" i="2"/>
  <c r="U760" i="2"/>
  <c r="T760" i="2"/>
  <c r="S760" i="2"/>
  <c r="R760" i="2"/>
  <c r="Q760" i="2"/>
  <c r="P760" i="2"/>
  <c r="O760" i="2"/>
  <c r="DJ759" i="2"/>
  <c r="DI759" i="2"/>
  <c r="DH759" i="2"/>
  <c r="DG759" i="2"/>
  <c r="DF759" i="2"/>
  <c r="DE759" i="2"/>
  <c r="DD759" i="2"/>
  <c r="DC759" i="2"/>
  <c r="DB759" i="2"/>
  <c r="DA759" i="2"/>
  <c r="CZ759" i="2"/>
  <c r="CY759" i="2"/>
  <c r="CX759" i="2"/>
  <c r="CW759" i="2"/>
  <c r="CV759" i="2"/>
  <c r="CU759" i="2"/>
  <c r="CT759" i="2"/>
  <c r="CR759" i="2"/>
  <c r="CQ759" i="2"/>
  <c r="CP759" i="2"/>
  <c r="CO759" i="2"/>
  <c r="CN759" i="2"/>
  <c r="CM759" i="2"/>
  <c r="CL759" i="2"/>
  <c r="CK759" i="2"/>
  <c r="CJ759" i="2"/>
  <c r="CI759" i="2"/>
  <c r="CH759" i="2"/>
  <c r="CG759" i="2"/>
  <c r="CF759" i="2"/>
  <c r="CE759" i="2"/>
  <c r="CD759" i="2"/>
  <c r="CC759" i="2"/>
  <c r="CB759" i="2"/>
  <c r="CA759" i="2"/>
  <c r="BZ759" i="2"/>
  <c r="BY759" i="2"/>
  <c r="BX759" i="2"/>
  <c r="BW759" i="2"/>
  <c r="BV759" i="2"/>
  <c r="BU759" i="2"/>
  <c r="BT759" i="2"/>
  <c r="BS759" i="2"/>
  <c r="BR759" i="2"/>
  <c r="BQ759" i="2"/>
  <c r="BP759" i="2"/>
  <c r="BO759" i="2"/>
  <c r="BN759" i="2"/>
  <c r="BM759" i="2"/>
  <c r="BL759" i="2"/>
  <c r="BK759" i="2"/>
  <c r="BJ759" i="2"/>
  <c r="BI759" i="2"/>
  <c r="BH759" i="2"/>
  <c r="BG759" i="2"/>
  <c r="BF759" i="2"/>
  <c r="BE759" i="2"/>
  <c r="BD759" i="2"/>
  <c r="BC759" i="2"/>
  <c r="BB759" i="2"/>
  <c r="BA759" i="2"/>
  <c r="AZ759" i="2"/>
  <c r="AY759" i="2"/>
  <c r="AX759" i="2"/>
  <c r="AW759" i="2"/>
  <c r="AV759" i="2"/>
  <c r="AU759" i="2"/>
  <c r="AS759" i="2"/>
  <c r="AR759" i="2"/>
  <c r="AQ759" i="2"/>
  <c r="AP759" i="2"/>
  <c r="AO759" i="2"/>
  <c r="AJ759" i="2"/>
  <c r="AI759" i="2"/>
  <c r="AH759" i="2"/>
  <c r="AG759" i="2"/>
  <c r="AF759" i="2"/>
  <c r="AE759" i="2"/>
  <c r="AD759" i="2"/>
  <c r="AC759" i="2"/>
  <c r="AB759" i="2"/>
  <c r="AA759" i="2"/>
  <c r="Z759" i="2"/>
  <c r="Y759" i="2"/>
  <c r="X759" i="2"/>
  <c r="W759" i="2"/>
  <c r="V759" i="2"/>
  <c r="U759" i="2"/>
  <c r="T759" i="2"/>
  <c r="S759" i="2"/>
  <c r="R759" i="2"/>
  <c r="Q759" i="2"/>
  <c r="P759" i="2"/>
  <c r="O759" i="2"/>
  <c r="DJ758" i="2"/>
  <c r="DI758" i="2"/>
  <c r="DH758" i="2"/>
  <c r="DG758" i="2"/>
  <c r="DF758" i="2"/>
  <c r="DE758" i="2"/>
  <c r="DD758" i="2"/>
  <c r="DC758" i="2"/>
  <c r="DB758" i="2"/>
  <c r="DA758" i="2"/>
  <c r="CZ758" i="2"/>
  <c r="CY758" i="2"/>
  <c r="CX758" i="2"/>
  <c r="CW758" i="2"/>
  <c r="CV758" i="2"/>
  <c r="CU758" i="2"/>
  <c r="CT758" i="2"/>
  <c r="CR758" i="2"/>
  <c r="CQ758" i="2"/>
  <c r="CP758" i="2"/>
  <c r="CO758" i="2"/>
  <c r="CN758" i="2"/>
  <c r="CM758" i="2"/>
  <c r="CL758" i="2"/>
  <c r="CK758" i="2"/>
  <c r="CJ758" i="2"/>
  <c r="CI758" i="2"/>
  <c r="CH758" i="2"/>
  <c r="CG758" i="2"/>
  <c r="CF758" i="2"/>
  <c r="CE758" i="2"/>
  <c r="CD758" i="2"/>
  <c r="CC758" i="2"/>
  <c r="CB758" i="2"/>
  <c r="CA758" i="2"/>
  <c r="BZ758" i="2"/>
  <c r="BY758" i="2"/>
  <c r="BX758" i="2"/>
  <c r="BW758" i="2"/>
  <c r="BV758" i="2"/>
  <c r="BU758" i="2"/>
  <c r="BT758" i="2"/>
  <c r="BS758" i="2"/>
  <c r="BR758" i="2"/>
  <c r="BQ758" i="2"/>
  <c r="BP758" i="2"/>
  <c r="BO758" i="2"/>
  <c r="BN758" i="2"/>
  <c r="BM758" i="2"/>
  <c r="BL758" i="2"/>
  <c r="BK758" i="2"/>
  <c r="BJ758" i="2"/>
  <c r="BI758" i="2"/>
  <c r="BH758" i="2"/>
  <c r="BG758" i="2"/>
  <c r="BF758" i="2"/>
  <c r="BE758" i="2"/>
  <c r="BD758" i="2"/>
  <c r="BC758" i="2"/>
  <c r="BB758" i="2"/>
  <c r="BA758" i="2"/>
  <c r="AZ758" i="2"/>
  <c r="AY758" i="2"/>
  <c r="AX758" i="2"/>
  <c r="AW758" i="2"/>
  <c r="AV758" i="2"/>
  <c r="AU758" i="2"/>
  <c r="AS758" i="2"/>
  <c r="AR758" i="2"/>
  <c r="AQ758" i="2"/>
  <c r="AP758" i="2"/>
  <c r="AO758" i="2"/>
  <c r="AJ758" i="2"/>
  <c r="AI758" i="2"/>
  <c r="AH758" i="2"/>
  <c r="AG758" i="2"/>
  <c r="AF758" i="2"/>
  <c r="AE758" i="2"/>
  <c r="AD758" i="2"/>
  <c r="AC758" i="2"/>
  <c r="AB758" i="2"/>
  <c r="AA758" i="2"/>
  <c r="Z758" i="2"/>
  <c r="Y758" i="2"/>
  <c r="X758" i="2"/>
  <c r="W758" i="2"/>
  <c r="V758" i="2"/>
  <c r="U758" i="2"/>
  <c r="T758" i="2"/>
  <c r="S758" i="2"/>
  <c r="R758" i="2"/>
  <c r="Q758" i="2"/>
  <c r="P758" i="2"/>
  <c r="O758" i="2"/>
  <c r="DJ757" i="2"/>
  <c r="DI757" i="2"/>
  <c r="DH757" i="2"/>
  <c r="DG757" i="2"/>
  <c r="DF757" i="2"/>
  <c r="DE757" i="2"/>
  <c r="DD757" i="2"/>
  <c r="DC757" i="2"/>
  <c r="DB757" i="2"/>
  <c r="DA757" i="2"/>
  <c r="CZ757" i="2"/>
  <c r="CY757" i="2"/>
  <c r="CX757" i="2"/>
  <c r="CW757" i="2"/>
  <c r="CV757" i="2"/>
  <c r="CU757" i="2"/>
  <c r="CT757" i="2"/>
  <c r="CR757" i="2"/>
  <c r="CQ757" i="2"/>
  <c r="CP757" i="2"/>
  <c r="CO757" i="2"/>
  <c r="CN757" i="2"/>
  <c r="CM757" i="2"/>
  <c r="CL757" i="2"/>
  <c r="CK757" i="2"/>
  <c r="CJ757" i="2"/>
  <c r="CI757" i="2"/>
  <c r="CH757" i="2"/>
  <c r="CG757" i="2"/>
  <c r="CF757" i="2"/>
  <c r="CE757" i="2"/>
  <c r="CD757" i="2"/>
  <c r="CC757" i="2"/>
  <c r="CB757" i="2"/>
  <c r="CA757" i="2"/>
  <c r="BZ757" i="2"/>
  <c r="BY757" i="2"/>
  <c r="BX757" i="2"/>
  <c r="BW757" i="2"/>
  <c r="BV757" i="2"/>
  <c r="BU757" i="2"/>
  <c r="BT757" i="2"/>
  <c r="BS757" i="2"/>
  <c r="BR757" i="2"/>
  <c r="BQ757" i="2"/>
  <c r="BP757" i="2"/>
  <c r="BO757" i="2"/>
  <c r="BN757" i="2"/>
  <c r="BM757" i="2"/>
  <c r="BL757" i="2"/>
  <c r="BK757" i="2"/>
  <c r="BJ757" i="2"/>
  <c r="BI757" i="2"/>
  <c r="BH757" i="2"/>
  <c r="BG757" i="2"/>
  <c r="BF757" i="2"/>
  <c r="BE757" i="2"/>
  <c r="BD757" i="2"/>
  <c r="BC757" i="2"/>
  <c r="BB757" i="2"/>
  <c r="BA757" i="2"/>
  <c r="AZ757" i="2"/>
  <c r="AY757" i="2"/>
  <c r="AX757" i="2"/>
  <c r="AW757" i="2"/>
  <c r="AV757" i="2"/>
  <c r="AU757" i="2"/>
  <c r="AS757" i="2"/>
  <c r="AR757" i="2"/>
  <c r="AQ757" i="2"/>
  <c r="AP757" i="2"/>
  <c r="AO757" i="2"/>
  <c r="AJ757" i="2"/>
  <c r="AI757" i="2"/>
  <c r="AH757" i="2"/>
  <c r="AG757" i="2"/>
  <c r="AF757" i="2"/>
  <c r="AE757" i="2"/>
  <c r="AD757" i="2"/>
  <c r="AC757" i="2"/>
  <c r="AB757" i="2"/>
  <c r="AA757" i="2"/>
  <c r="Z757" i="2"/>
  <c r="Y757" i="2"/>
  <c r="X757" i="2"/>
  <c r="W757" i="2"/>
  <c r="V757" i="2"/>
  <c r="U757" i="2"/>
  <c r="T757" i="2"/>
  <c r="S757" i="2"/>
  <c r="R757" i="2"/>
  <c r="Q757" i="2"/>
  <c r="P757" i="2"/>
  <c r="O757" i="2"/>
  <c r="DJ756" i="2"/>
  <c r="DI756" i="2"/>
  <c r="DH756" i="2"/>
  <c r="DG756" i="2"/>
  <c r="DF756" i="2"/>
  <c r="DE756" i="2"/>
  <c r="DD756" i="2"/>
  <c r="DC756" i="2"/>
  <c r="DB756" i="2"/>
  <c r="DA756" i="2"/>
  <c r="CZ756" i="2"/>
  <c r="CY756" i="2"/>
  <c r="CX756" i="2"/>
  <c r="CW756" i="2"/>
  <c r="CV756" i="2"/>
  <c r="CU756" i="2"/>
  <c r="CT756" i="2"/>
  <c r="CR756" i="2"/>
  <c r="CQ756" i="2"/>
  <c r="CP756" i="2"/>
  <c r="CO756" i="2"/>
  <c r="CN756" i="2"/>
  <c r="CM756" i="2"/>
  <c r="CL756" i="2"/>
  <c r="CK756" i="2"/>
  <c r="CJ756" i="2"/>
  <c r="CI756" i="2"/>
  <c r="CH756" i="2"/>
  <c r="CG756" i="2"/>
  <c r="CF756" i="2"/>
  <c r="CE756" i="2"/>
  <c r="CD756" i="2"/>
  <c r="CC756" i="2"/>
  <c r="CB756" i="2"/>
  <c r="CA756" i="2"/>
  <c r="BZ756" i="2"/>
  <c r="BY756" i="2"/>
  <c r="BX756" i="2"/>
  <c r="BW756" i="2"/>
  <c r="BV756" i="2"/>
  <c r="BU756" i="2"/>
  <c r="BT756" i="2"/>
  <c r="BS756" i="2"/>
  <c r="BR756" i="2"/>
  <c r="BQ756" i="2"/>
  <c r="BP756" i="2"/>
  <c r="BO756" i="2"/>
  <c r="BN756" i="2"/>
  <c r="BM756" i="2"/>
  <c r="BL756" i="2"/>
  <c r="BK756" i="2"/>
  <c r="BJ756" i="2"/>
  <c r="BI756" i="2"/>
  <c r="BH756" i="2"/>
  <c r="BG756" i="2"/>
  <c r="BF756" i="2"/>
  <c r="BE756" i="2"/>
  <c r="BD756" i="2"/>
  <c r="BC756" i="2"/>
  <c r="BB756" i="2"/>
  <c r="BA756" i="2"/>
  <c r="AZ756" i="2"/>
  <c r="AY756" i="2"/>
  <c r="AX756" i="2"/>
  <c r="AW756" i="2"/>
  <c r="AV756" i="2"/>
  <c r="AU756" i="2"/>
  <c r="AS756" i="2"/>
  <c r="AR756" i="2"/>
  <c r="AQ756" i="2"/>
  <c r="AP756" i="2"/>
  <c r="AO756" i="2"/>
  <c r="AJ756" i="2"/>
  <c r="AI756" i="2"/>
  <c r="AH756" i="2"/>
  <c r="AG756" i="2"/>
  <c r="AF756" i="2"/>
  <c r="AE756" i="2"/>
  <c r="AD756" i="2"/>
  <c r="AC756" i="2"/>
  <c r="AB756" i="2"/>
  <c r="AA756" i="2"/>
  <c r="Z756" i="2"/>
  <c r="Y756" i="2"/>
  <c r="X756" i="2"/>
  <c r="W756" i="2"/>
  <c r="V756" i="2"/>
  <c r="U756" i="2"/>
  <c r="T756" i="2"/>
  <c r="S756" i="2"/>
  <c r="R756" i="2"/>
  <c r="Q756" i="2"/>
  <c r="P756" i="2"/>
  <c r="O756" i="2"/>
  <c r="DJ755" i="2"/>
  <c r="DI755" i="2"/>
  <c r="DH755" i="2"/>
  <c r="DG755" i="2"/>
  <c r="DF755" i="2"/>
  <c r="DE755" i="2"/>
  <c r="DD755" i="2"/>
  <c r="DC755" i="2"/>
  <c r="DB755" i="2"/>
  <c r="DA755" i="2"/>
  <c r="CZ755" i="2"/>
  <c r="CY755" i="2"/>
  <c r="CX755" i="2"/>
  <c r="CW755" i="2"/>
  <c r="CV755" i="2"/>
  <c r="CU755" i="2"/>
  <c r="CT755" i="2"/>
  <c r="CR755" i="2"/>
  <c r="CQ755" i="2"/>
  <c r="CP755" i="2"/>
  <c r="CO755" i="2"/>
  <c r="CN755" i="2"/>
  <c r="CM755" i="2"/>
  <c r="CL755" i="2"/>
  <c r="CK755" i="2"/>
  <c r="CJ755" i="2"/>
  <c r="CI755" i="2"/>
  <c r="CH755" i="2"/>
  <c r="CG755" i="2"/>
  <c r="CF755" i="2"/>
  <c r="CE755" i="2"/>
  <c r="CD755" i="2"/>
  <c r="CC755" i="2"/>
  <c r="CB755" i="2"/>
  <c r="CA755" i="2"/>
  <c r="BZ755" i="2"/>
  <c r="BY755" i="2"/>
  <c r="BX755" i="2"/>
  <c r="BW755" i="2"/>
  <c r="BV755" i="2"/>
  <c r="BU755" i="2"/>
  <c r="BT755" i="2"/>
  <c r="BS755" i="2"/>
  <c r="BR755" i="2"/>
  <c r="BQ755" i="2"/>
  <c r="BP755" i="2"/>
  <c r="BO755" i="2"/>
  <c r="BN755" i="2"/>
  <c r="BM755" i="2"/>
  <c r="BL755" i="2"/>
  <c r="BK755" i="2"/>
  <c r="BJ755" i="2"/>
  <c r="BI755" i="2"/>
  <c r="BH755" i="2"/>
  <c r="BG755" i="2"/>
  <c r="BF755" i="2"/>
  <c r="BE755" i="2"/>
  <c r="BD755" i="2"/>
  <c r="BC755" i="2"/>
  <c r="BB755" i="2"/>
  <c r="BA755" i="2"/>
  <c r="AZ755" i="2"/>
  <c r="AY755" i="2"/>
  <c r="AX755" i="2"/>
  <c r="AW755" i="2"/>
  <c r="AV755" i="2"/>
  <c r="AU755" i="2"/>
  <c r="AS755" i="2"/>
  <c r="AR755" i="2"/>
  <c r="AQ755" i="2"/>
  <c r="AP755" i="2"/>
  <c r="AO755" i="2"/>
  <c r="AJ755" i="2"/>
  <c r="AI755" i="2"/>
  <c r="AH755" i="2"/>
  <c r="AG755" i="2"/>
  <c r="AF755" i="2"/>
  <c r="AE755" i="2"/>
  <c r="AD755" i="2"/>
  <c r="AC755" i="2"/>
  <c r="AB755" i="2"/>
  <c r="AA755" i="2"/>
  <c r="Z755" i="2"/>
  <c r="Y755" i="2"/>
  <c r="X755" i="2"/>
  <c r="W755" i="2"/>
  <c r="V755" i="2"/>
  <c r="U755" i="2"/>
  <c r="T755" i="2"/>
  <c r="S755" i="2"/>
  <c r="R755" i="2"/>
  <c r="Q755" i="2"/>
  <c r="P755" i="2"/>
  <c r="O755" i="2"/>
  <c r="DJ754" i="2"/>
  <c r="DI754" i="2"/>
  <c r="DH754" i="2"/>
  <c r="DG754" i="2"/>
  <c r="DF754" i="2"/>
  <c r="DE754" i="2"/>
  <c r="DD754" i="2"/>
  <c r="DC754" i="2"/>
  <c r="DB754" i="2"/>
  <c r="DA754" i="2"/>
  <c r="CZ754" i="2"/>
  <c r="CY754" i="2"/>
  <c r="CX754" i="2"/>
  <c r="CW754" i="2"/>
  <c r="CV754" i="2"/>
  <c r="CU754" i="2"/>
  <c r="CT754" i="2"/>
  <c r="CR754" i="2"/>
  <c r="CQ754" i="2"/>
  <c r="CP754" i="2"/>
  <c r="CO754" i="2"/>
  <c r="CN754" i="2"/>
  <c r="CM754" i="2"/>
  <c r="CL754" i="2"/>
  <c r="CK754" i="2"/>
  <c r="CJ754" i="2"/>
  <c r="CI754" i="2"/>
  <c r="CH754" i="2"/>
  <c r="CG754" i="2"/>
  <c r="CF754" i="2"/>
  <c r="CE754" i="2"/>
  <c r="CD754" i="2"/>
  <c r="CC754" i="2"/>
  <c r="CB754" i="2"/>
  <c r="CA754" i="2"/>
  <c r="BZ754" i="2"/>
  <c r="BY754" i="2"/>
  <c r="BX754" i="2"/>
  <c r="BW754" i="2"/>
  <c r="BV754" i="2"/>
  <c r="BU754" i="2"/>
  <c r="BT754" i="2"/>
  <c r="BS754" i="2"/>
  <c r="BR754" i="2"/>
  <c r="BQ754" i="2"/>
  <c r="BP754" i="2"/>
  <c r="BO754" i="2"/>
  <c r="BN754" i="2"/>
  <c r="BM754" i="2"/>
  <c r="BL754" i="2"/>
  <c r="BK754" i="2"/>
  <c r="BJ754" i="2"/>
  <c r="BI754" i="2"/>
  <c r="BH754" i="2"/>
  <c r="BG754" i="2"/>
  <c r="BF754" i="2"/>
  <c r="BE754" i="2"/>
  <c r="BD754" i="2"/>
  <c r="BC754" i="2"/>
  <c r="BB754" i="2"/>
  <c r="BA754" i="2"/>
  <c r="AZ754" i="2"/>
  <c r="AY754" i="2"/>
  <c r="AX754" i="2"/>
  <c r="AW754" i="2"/>
  <c r="AV754" i="2"/>
  <c r="AU754" i="2"/>
  <c r="AS754" i="2"/>
  <c r="AR754" i="2"/>
  <c r="AQ754" i="2"/>
  <c r="AP754" i="2"/>
  <c r="AO754" i="2"/>
  <c r="AJ754" i="2"/>
  <c r="AI754" i="2"/>
  <c r="AH754" i="2"/>
  <c r="AG754" i="2"/>
  <c r="AF754" i="2"/>
  <c r="AE754" i="2"/>
  <c r="AD754" i="2"/>
  <c r="AC754" i="2"/>
  <c r="AB754" i="2"/>
  <c r="AA754" i="2"/>
  <c r="Z754" i="2"/>
  <c r="Y754" i="2"/>
  <c r="X754" i="2"/>
  <c r="W754" i="2"/>
  <c r="V754" i="2"/>
  <c r="U754" i="2"/>
  <c r="T754" i="2"/>
  <c r="S754" i="2"/>
  <c r="R754" i="2"/>
  <c r="Q754" i="2"/>
  <c r="P754" i="2"/>
  <c r="O754" i="2"/>
  <c r="DJ753" i="2"/>
  <c r="DI753" i="2"/>
  <c r="DH753" i="2"/>
  <c r="DG753" i="2"/>
  <c r="DF753" i="2"/>
  <c r="DE753" i="2"/>
  <c r="DD753" i="2"/>
  <c r="DC753" i="2"/>
  <c r="DB753" i="2"/>
  <c r="DA753" i="2"/>
  <c r="CZ753" i="2"/>
  <c r="CY753" i="2"/>
  <c r="CX753" i="2"/>
  <c r="CW753" i="2"/>
  <c r="CV753" i="2"/>
  <c r="CU753" i="2"/>
  <c r="CT753" i="2"/>
  <c r="CR753" i="2"/>
  <c r="CQ753" i="2"/>
  <c r="CP753" i="2"/>
  <c r="CO753" i="2"/>
  <c r="CN753" i="2"/>
  <c r="CM753" i="2"/>
  <c r="CL753" i="2"/>
  <c r="CK753" i="2"/>
  <c r="CJ753" i="2"/>
  <c r="CI753" i="2"/>
  <c r="CH753" i="2"/>
  <c r="CG753" i="2"/>
  <c r="CF753" i="2"/>
  <c r="CE753" i="2"/>
  <c r="CD753" i="2"/>
  <c r="CC753" i="2"/>
  <c r="CB753" i="2"/>
  <c r="CA753" i="2"/>
  <c r="BZ753" i="2"/>
  <c r="BY753" i="2"/>
  <c r="BX753" i="2"/>
  <c r="BW753" i="2"/>
  <c r="BV753" i="2"/>
  <c r="BU753" i="2"/>
  <c r="BT753" i="2"/>
  <c r="BS753" i="2"/>
  <c r="BR753" i="2"/>
  <c r="BQ753" i="2"/>
  <c r="BP753" i="2"/>
  <c r="BO753" i="2"/>
  <c r="BN753" i="2"/>
  <c r="BM753" i="2"/>
  <c r="BL753" i="2"/>
  <c r="BK753" i="2"/>
  <c r="BJ753" i="2"/>
  <c r="BI753" i="2"/>
  <c r="BH753" i="2"/>
  <c r="BG753" i="2"/>
  <c r="BF753" i="2"/>
  <c r="BE753" i="2"/>
  <c r="BD753" i="2"/>
  <c r="BC753" i="2"/>
  <c r="BB753" i="2"/>
  <c r="BA753" i="2"/>
  <c r="AZ753" i="2"/>
  <c r="AY753" i="2"/>
  <c r="AX753" i="2"/>
  <c r="AW753" i="2"/>
  <c r="AV753" i="2"/>
  <c r="AU753" i="2"/>
  <c r="AS753" i="2"/>
  <c r="AR753" i="2"/>
  <c r="AQ753" i="2"/>
  <c r="AP753" i="2"/>
  <c r="AO753" i="2"/>
  <c r="AJ753" i="2"/>
  <c r="AI753" i="2"/>
  <c r="AH753" i="2"/>
  <c r="AG753" i="2"/>
  <c r="AF753" i="2"/>
  <c r="AE753" i="2"/>
  <c r="AD753" i="2"/>
  <c r="AC753" i="2"/>
  <c r="AB753" i="2"/>
  <c r="AA753" i="2"/>
  <c r="Z753" i="2"/>
  <c r="Y753" i="2"/>
  <c r="X753" i="2"/>
  <c r="W753" i="2"/>
  <c r="V753" i="2"/>
  <c r="U753" i="2"/>
  <c r="T753" i="2"/>
  <c r="S753" i="2"/>
  <c r="R753" i="2"/>
  <c r="Q753" i="2"/>
  <c r="P753" i="2"/>
  <c r="O753" i="2"/>
  <c r="DJ752" i="2"/>
  <c r="DI752" i="2"/>
  <c r="DH752" i="2"/>
  <c r="DG752" i="2"/>
  <c r="DF752" i="2"/>
  <c r="DE752" i="2"/>
  <c r="DD752" i="2"/>
  <c r="DC752" i="2"/>
  <c r="DB752" i="2"/>
  <c r="DA752" i="2"/>
  <c r="CZ752" i="2"/>
  <c r="CY752" i="2"/>
  <c r="CX752" i="2"/>
  <c r="CW752" i="2"/>
  <c r="CV752" i="2"/>
  <c r="CU752" i="2"/>
  <c r="CT752" i="2"/>
  <c r="CR752" i="2"/>
  <c r="CQ752" i="2"/>
  <c r="CP752" i="2"/>
  <c r="CO752" i="2"/>
  <c r="CN752" i="2"/>
  <c r="CM752" i="2"/>
  <c r="CL752" i="2"/>
  <c r="CK752" i="2"/>
  <c r="CJ752" i="2"/>
  <c r="CI752" i="2"/>
  <c r="CH752" i="2"/>
  <c r="CG752" i="2"/>
  <c r="CF752" i="2"/>
  <c r="CE752" i="2"/>
  <c r="CD752" i="2"/>
  <c r="CC752" i="2"/>
  <c r="CB752" i="2"/>
  <c r="CA752" i="2"/>
  <c r="BZ752" i="2"/>
  <c r="BY752" i="2"/>
  <c r="BX752" i="2"/>
  <c r="BW752" i="2"/>
  <c r="BV752" i="2"/>
  <c r="BU752" i="2"/>
  <c r="BT752" i="2"/>
  <c r="BS752" i="2"/>
  <c r="BR752" i="2"/>
  <c r="BQ752" i="2"/>
  <c r="BP752" i="2"/>
  <c r="BO752" i="2"/>
  <c r="BN752" i="2"/>
  <c r="BM752" i="2"/>
  <c r="BL752" i="2"/>
  <c r="BK752" i="2"/>
  <c r="BJ752" i="2"/>
  <c r="BI752" i="2"/>
  <c r="BH752" i="2"/>
  <c r="BG752" i="2"/>
  <c r="BF752" i="2"/>
  <c r="BE752" i="2"/>
  <c r="BD752" i="2"/>
  <c r="BC752" i="2"/>
  <c r="BB752" i="2"/>
  <c r="BA752" i="2"/>
  <c r="AZ752" i="2"/>
  <c r="AY752" i="2"/>
  <c r="AX752" i="2"/>
  <c r="AW752" i="2"/>
  <c r="AV752" i="2"/>
  <c r="AU752" i="2"/>
  <c r="AS752" i="2"/>
  <c r="AR752" i="2"/>
  <c r="AQ752" i="2"/>
  <c r="AP752" i="2"/>
  <c r="AO752" i="2"/>
  <c r="AJ752" i="2"/>
  <c r="AI752" i="2"/>
  <c r="AH752" i="2"/>
  <c r="AG752" i="2"/>
  <c r="AF752" i="2"/>
  <c r="AE752" i="2"/>
  <c r="AD752" i="2"/>
  <c r="AC752" i="2"/>
  <c r="AB752" i="2"/>
  <c r="AA752" i="2"/>
  <c r="Z752" i="2"/>
  <c r="Y752" i="2"/>
  <c r="X752" i="2"/>
  <c r="W752" i="2"/>
  <c r="V752" i="2"/>
  <c r="U752" i="2"/>
  <c r="T752" i="2"/>
  <c r="S752" i="2"/>
  <c r="R752" i="2"/>
  <c r="Q752" i="2"/>
  <c r="P752" i="2"/>
  <c r="O752" i="2"/>
  <c r="DJ751" i="2"/>
  <c r="DI751" i="2"/>
  <c r="DH751" i="2"/>
  <c r="DG751" i="2"/>
  <c r="DF751" i="2"/>
  <c r="DE751" i="2"/>
  <c r="DD751" i="2"/>
  <c r="DC751" i="2"/>
  <c r="DB751" i="2"/>
  <c r="DA751" i="2"/>
  <c r="CZ751" i="2"/>
  <c r="CY751" i="2"/>
  <c r="CX751" i="2"/>
  <c r="CW751" i="2"/>
  <c r="CV751" i="2"/>
  <c r="CU751" i="2"/>
  <c r="CT751" i="2"/>
  <c r="CR751" i="2"/>
  <c r="CQ751" i="2"/>
  <c r="CP751" i="2"/>
  <c r="CO751" i="2"/>
  <c r="CN751" i="2"/>
  <c r="CM751" i="2"/>
  <c r="CL751" i="2"/>
  <c r="CK751" i="2"/>
  <c r="CJ751" i="2"/>
  <c r="CI751" i="2"/>
  <c r="CH751" i="2"/>
  <c r="CG751" i="2"/>
  <c r="CF751" i="2"/>
  <c r="CE751" i="2"/>
  <c r="CD751" i="2"/>
  <c r="CC751" i="2"/>
  <c r="CB751" i="2"/>
  <c r="CA751" i="2"/>
  <c r="BZ751" i="2"/>
  <c r="BY751" i="2"/>
  <c r="BX751" i="2"/>
  <c r="BW751" i="2"/>
  <c r="BV751" i="2"/>
  <c r="BU751" i="2"/>
  <c r="BT751" i="2"/>
  <c r="BS751" i="2"/>
  <c r="BR751" i="2"/>
  <c r="BQ751" i="2"/>
  <c r="BP751" i="2"/>
  <c r="BO751" i="2"/>
  <c r="BN751" i="2"/>
  <c r="BM751" i="2"/>
  <c r="BL751" i="2"/>
  <c r="BK751" i="2"/>
  <c r="BJ751" i="2"/>
  <c r="BI751" i="2"/>
  <c r="BH751" i="2"/>
  <c r="BG751" i="2"/>
  <c r="BF751" i="2"/>
  <c r="BE751" i="2"/>
  <c r="BD751" i="2"/>
  <c r="BC751" i="2"/>
  <c r="BB751" i="2"/>
  <c r="BA751" i="2"/>
  <c r="AZ751" i="2"/>
  <c r="AY751" i="2"/>
  <c r="AX751" i="2"/>
  <c r="AW751" i="2"/>
  <c r="AV751" i="2"/>
  <c r="AU751" i="2"/>
  <c r="AS751" i="2"/>
  <c r="AR751" i="2"/>
  <c r="AQ751" i="2"/>
  <c r="AP751" i="2"/>
  <c r="AO751" i="2"/>
  <c r="AJ751" i="2"/>
  <c r="AI751" i="2"/>
  <c r="AH751" i="2"/>
  <c r="AG751" i="2"/>
  <c r="AF751" i="2"/>
  <c r="AE751" i="2"/>
  <c r="AD751" i="2"/>
  <c r="AC751" i="2"/>
  <c r="AB751" i="2"/>
  <c r="AA751" i="2"/>
  <c r="Z751" i="2"/>
  <c r="Y751" i="2"/>
  <c r="X751" i="2"/>
  <c r="W751" i="2"/>
  <c r="V751" i="2"/>
  <c r="U751" i="2"/>
  <c r="T751" i="2"/>
  <c r="S751" i="2"/>
  <c r="R751" i="2"/>
  <c r="Q751" i="2"/>
  <c r="P751" i="2"/>
  <c r="O751" i="2"/>
  <c r="DJ750" i="2"/>
  <c r="DI750" i="2"/>
  <c r="DH750" i="2"/>
  <c r="DG750" i="2"/>
  <c r="DF750" i="2"/>
  <c r="DE750" i="2"/>
  <c r="DD750" i="2"/>
  <c r="DC750" i="2"/>
  <c r="DB750" i="2"/>
  <c r="DA750" i="2"/>
  <c r="CZ750" i="2"/>
  <c r="CY750" i="2"/>
  <c r="CX750" i="2"/>
  <c r="CW750" i="2"/>
  <c r="CV750" i="2"/>
  <c r="CU750" i="2"/>
  <c r="CT750" i="2"/>
  <c r="CR750" i="2"/>
  <c r="CQ750" i="2"/>
  <c r="CP750" i="2"/>
  <c r="CO750" i="2"/>
  <c r="CN750" i="2"/>
  <c r="CM750" i="2"/>
  <c r="CL750" i="2"/>
  <c r="CK750" i="2"/>
  <c r="CJ750" i="2"/>
  <c r="CI750" i="2"/>
  <c r="CH750" i="2"/>
  <c r="CG750" i="2"/>
  <c r="CF750" i="2"/>
  <c r="CE750" i="2"/>
  <c r="CD750" i="2"/>
  <c r="CC750" i="2"/>
  <c r="CB750" i="2"/>
  <c r="CA750" i="2"/>
  <c r="BZ750" i="2"/>
  <c r="BY750" i="2"/>
  <c r="BX750" i="2"/>
  <c r="BW750" i="2"/>
  <c r="BV750" i="2"/>
  <c r="BU750" i="2"/>
  <c r="BT750" i="2"/>
  <c r="BS750" i="2"/>
  <c r="BR750" i="2"/>
  <c r="BQ750" i="2"/>
  <c r="BP750" i="2"/>
  <c r="BO750" i="2"/>
  <c r="BN750" i="2"/>
  <c r="BM750" i="2"/>
  <c r="BL750" i="2"/>
  <c r="BK750" i="2"/>
  <c r="BJ750" i="2"/>
  <c r="BI750" i="2"/>
  <c r="BH750" i="2"/>
  <c r="BG750" i="2"/>
  <c r="BF750" i="2"/>
  <c r="BE750" i="2"/>
  <c r="BD750" i="2"/>
  <c r="BC750" i="2"/>
  <c r="BB750" i="2"/>
  <c r="BA750" i="2"/>
  <c r="AZ750" i="2"/>
  <c r="AY750" i="2"/>
  <c r="AX750" i="2"/>
  <c r="AW750" i="2"/>
  <c r="AV750" i="2"/>
  <c r="AU750" i="2"/>
  <c r="AS750" i="2"/>
  <c r="AR750" i="2"/>
  <c r="AQ750" i="2"/>
  <c r="AP750" i="2"/>
  <c r="AO750" i="2"/>
  <c r="AJ750" i="2"/>
  <c r="AI750" i="2"/>
  <c r="AH750" i="2"/>
  <c r="AG750" i="2"/>
  <c r="AF750" i="2"/>
  <c r="AE750" i="2"/>
  <c r="AD750" i="2"/>
  <c r="AC750" i="2"/>
  <c r="AB750" i="2"/>
  <c r="AA750" i="2"/>
  <c r="Z750" i="2"/>
  <c r="Y750" i="2"/>
  <c r="X750" i="2"/>
  <c r="W750" i="2"/>
  <c r="V750" i="2"/>
  <c r="U750" i="2"/>
  <c r="T750" i="2"/>
  <c r="S750" i="2"/>
  <c r="R750" i="2"/>
  <c r="Q750" i="2"/>
  <c r="P750" i="2"/>
  <c r="O750" i="2"/>
  <c r="DJ749" i="2"/>
  <c r="DI749" i="2"/>
  <c r="DH749" i="2"/>
  <c r="DG749" i="2"/>
  <c r="DF749" i="2"/>
  <c r="DE749" i="2"/>
  <c r="DD749" i="2"/>
  <c r="DC749" i="2"/>
  <c r="DB749" i="2"/>
  <c r="DA749" i="2"/>
  <c r="CZ749" i="2"/>
  <c r="CY749" i="2"/>
  <c r="CX749" i="2"/>
  <c r="CW749" i="2"/>
  <c r="CV749" i="2"/>
  <c r="CU749" i="2"/>
  <c r="CT749" i="2"/>
  <c r="CR749" i="2"/>
  <c r="CQ749" i="2"/>
  <c r="CP749" i="2"/>
  <c r="CO749" i="2"/>
  <c r="CN749" i="2"/>
  <c r="CM749" i="2"/>
  <c r="CL749" i="2"/>
  <c r="CK749" i="2"/>
  <c r="CJ749" i="2"/>
  <c r="CI749" i="2"/>
  <c r="CH749" i="2"/>
  <c r="CG749" i="2"/>
  <c r="CF749" i="2"/>
  <c r="CE749" i="2"/>
  <c r="CD749" i="2"/>
  <c r="CC749" i="2"/>
  <c r="CB749" i="2"/>
  <c r="CA749" i="2"/>
  <c r="BZ749" i="2"/>
  <c r="BY749" i="2"/>
  <c r="BX749" i="2"/>
  <c r="BW749" i="2"/>
  <c r="BV749" i="2"/>
  <c r="BU749" i="2"/>
  <c r="BT749" i="2"/>
  <c r="BS749" i="2"/>
  <c r="BR749" i="2"/>
  <c r="BQ749" i="2"/>
  <c r="BP749" i="2"/>
  <c r="BO749" i="2"/>
  <c r="BN749" i="2"/>
  <c r="BM749" i="2"/>
  <c r="BL749" i="2"/>
  <c r="BK749" i="2"/>
  <c r="BJ749" i="2"/>
  <c r="BI749" i="2"/>
  <c r="BH749" i="2"/>
  <c r="BG749" i="2"/>
  <c r="BF749" i="2"/>
  <c r="BE749" i="2"/>
  <c r="BD749" i="2"/>
  <c r="BC749" i="2"/>
  <c r="BB749" i="2"/>
  <c r="BA749" i="2"/>
  <c r="AZ749" i="2"/>
  <c r="AY749" i="2"/>
  <c r="AX749" i="2"/>
  <c r="AW749" i="2"/>
  <c r="AV749" i="2"/>
  <c r="AU749" i="2"/>
  <c r="AS749" i="2"/>
  <c r="AR749" i="2"/>
  <c r="AQ749" i="2"/>
  <c r="AP749" i="2"/>
  <c r="AO749" i="2"/>
  <c r="AJ749" i="2"/>
  <c r="AI749" i="2"/>
  <c r="AH749" i="2"/>
  <c r="AG749" i="2"/>
  <c r="AF749" i="2"/>
  <c r="AE749" i="2"/>
  <c r="AD749" i="2"/>
  <c r="AC749" i="2"/>
  <c r="AB749" i="2"/>
  <c r="AA749" i="2"/>
  <c r="Z749" i="2"/>
  <c r="Y749" i="2"/>
  <c r="X749" i="2"/>
  <c r="W749" i="2"/>
  <c r="V749" i="2"/>
  <c r="U749" i="2"/>
  <c r="T749" i="2"/>
  <c r="S749" i="2"/>
  <c r="R749" i="2"/>
  <c r="Q749" i="2"/>
  <c r="P749" i="2"/>
  <c r="O749" i="2"/>
  <c r="DJ748" i="2"/>
  <c r="DI748" i="2"/>
  <c r="DH748" i="2"/>
  <c r="DG748" i="2"/>
  <c r="DF748" i="2"/>
  <c r="DE748" i="2"/>
  <c r="DD748" i="2"/>
  <c r="DC748" i="2"/>
  <c r="DB748" i="2"/>
  <c r="DA748" i="2"/>
  <c r="CZ748" i="2"/>
  <c r="CY748" i="2"/>
  <c r="CX748" i="2"/>
  <c r="CW748" i="2"/>
  <c r="CV748" i="2"/>
  <c r="CU748" i="2"/>
  <c r="CT748" i="2"/>
  <c r="CR748" i="2"/>
  <c r="CQ748" i="2"/>
  <c r="CP748" i="2"/>
  <c r="CO748" i="2"/>
  <c r="CN748" i="2"/>
  <c r="CM748" i="2"/>
  <c r="CL748" i="2"/>
  <c r="CK748" i="2"/>
  <c r="CJ748" i="2"/>
  <c r="CI748" i="2"/>
  <c r="CH748" i="2"/>
  <c r="CG748" i="2"/>
  <c r="CF748" i="2"/>
  <c r="CE748" i="2"/>
  <c r="CD748" i="2"/>
  <c r="CC748" i="2"/>
  <c r="CB748" i="2"/>
  <c r="CA748" i="2"/>
  <c r="BZ748" i="2"/>
  <c r="BY748" i="2"/>
  <c r="BX748" i="2"/>
  <c r="BW748" i="2"/>
  <c r="BV748" i="2"/>
  <c r="BU748" i="2"/>
  <c r="BT748" i="2"/>
  <c r="BS748" i="2"/>
  <c r="BR748" i="2"/>
  <c r="BQ748" i="2"/>
  <c r="BP748" i="2"/>
  <c r="BO748" i="2"/>
  <c r="BN748" i="2"/>
  <c r="BM748" i="2"/>
  <c r="BL748" i="2"/>
  <c r="BK748" i="2"/>
  <c r="BJ748" i="2"/>
  <c r="BI748" i="2"/>
  <c r="BH748" i="2"/>
  <c r="BG748" i="2"/>
  <c r="BF748" i="2"/>
  <c r="BE748" i="2"/>
  <c r="BD748" i="2"/>
  <c r="BC748" i="2"/>
  <c r="BB748" i="2"/>
  <c r="BA748" i="2"/>
  <c r="AZ748" i="2"/>
  <c r="AY748" i="2"/>
  <c r="AX748" i="2"/>
  <c r="AW748" i="2"/>
  <c r="AV748" i="2"/>
  <c r="AU748" i="2"/>
  <c r="AS748" i="2"/>
  <c r="AR748" i="2"/>
  <c r="AQ748" i="2"/>
  <c r="AP748" i="2"/>
  <c r="AO748" i="2"/>
  <c r="AJ748" i="2"/>
  <c r="AI748" i="2"/>
  <c r="AH748" i="2"/>
  <c r="AG748" i="2"/>
  <c r="AF748" i="2"/>
  <c r="AE748" i="2"/>
  <c r="AD748" i="2"/>
  <c r="AC748" i="2"/>
  <c r="AB748" i="2"/>
  <c r="AA748" i="2"/>
  <c r="Z748" i="2"/>
  <c r="Y748" i="2"/>
  <c r="X748" i="2"/>
  <c r="W748" i="2"/>
  <c r="V748" i="2"/>
  <c r="U748" i="2"/>
  <c r="T748" i="2"/>
  <c r="S748" i="2"/>
  <c r="R748" i="2"/>
  <c r="Q748" i="2"/>
  <c r="P748" i="2"/>
  <c r="O748" i="2"/>
  <c r="DJ747" i="2"/>
  <c r="DI747" i="2"/>
  <c r="DH747" i="2"/>
  <c r="DG747" i="2"/>
  <c r="DF747" i="2"/>
  <c r="DE747" i="2"/>
  <c r="DD747" i="2"/>
  <c r="DC747" i="2"/>
  <c r="DB747" i="2"/>
  <c r="DA747" i="2"/>
  <c r="CZ747" i="2"/>
  <c r="CY747" i="2"/>
  <c r="CX747" i="2"/>
  <c r="CW747" i="2"/>
  <c r="CV747" i="2"/>
  <c r="CU747" i="2"/>
  <c r="CT747" i="2"/>
  <c r="CR747" i="2"/>
  <c r="CQ747" i="2"/>
  <c r="CP747" i="2"/>
  <c r="CO747" i="2"/>
  <c r="CN747" i="2"/>
  <c r="CM747" i="2"/>
  <c r="CL747" i="2"/>
  <c r="CK747" i="2"/>
  <c r="CJ747" i="2"/>
  <c r="CI747" i="2"/>
  <c r="CH747" i="2"/>
  <c r="CG747" i="2"/>
  <c r="CF747" i="2"/>
  <c r="CE747" i="2"/>
  <c r="CD747" i="2"/>
  <c r="CC747" i="2"/>
  <c r="CB747" i="2"/>
  <c r="CA747" i="2"/>
  <c r="BZ747" i="2"/>
  <c r="BY747" i="2"/>
  <c r="BX747" i="2"/>
  <c r="BW747" i="2"/>
  <c r="BV747" i="2"/>
  <c r="BU747" i="2"/>
  <c r="BT747" i="2"/>
  <c r="BS747" i="2"/>
  <c r="BR747" i="2"/>
  <c r="BQ747" i="2"/>
  <c r="BP747" i="2"/>
  <c r="BO747" i="2"/>
  <c r="BN747" i="2"/>
  <c r="BM747" i="2"/>
  <c r="BL747" i="2"/>
  <c r="BK747" i="2"/>
  <c r="BJ747" i="2"/>
  <c r="BI747" i="2"/>
  <c r="BH747" i="2"/>
  <c r="BG747" i="2"/>
  <c r="BF747" i="2"/>
  <c r="BE747" i="2"/>
  <c r="BD747" i="2"/>
  <c r="BC747" i="2"/>
  <c r="BB747" i="2"/>
  <c r="BA747" i="2"/>
  <c r="AZ747" i="2"/>
  <c r="AY747" i="2"/>
  <c r="AX747" i="2"/>
  <c r="AW747" i="2"/>
  <c r="AV747" i="2"/>
  <c r="AU747" i="2"/>
  <c r="AS747" i="2"/>
  <c r="AR747" i="2"/>
  <c r="AQ747" i="2"/>
  <c r="AP747" i="2"/>
  <c r="AO747" i="2"/>
  <c r="AJ747" i="2"/>
  <c r="AI747" i="2"/>
  <c r="AH747" i="2"/>
  <c r="AG747" i="2"/>
  <c r="AF747" i="2"/>
  <c r="AE747" i="2"/>
  <c r="AD747" i="2"/>
  <c r="AC747" i="2"/>
  <c r="AB747" i="2"/>
  <c r="AA747" i="2"/>
  <c r="Z747" i="2"/>
  <c r="Y747" i="2"/>
  <c r="X747" i="2"/>
  <c r="W747" i="2"/>
  <c r="V747" i="2"/>
  <c r="U747" i="2"/>
  <c r="T747" i="2"/>
  <c r="S747" i="2"/>
  <c r="R747" i="2"/>
  <c r="Q747" i="2"/>
  <c r="P747" i="2"/>
  <c r="O747" i="2"/>
  <c r="DJ746" i="2"/>
  <c r="DI746" i="2"/>
  <c r="DH746" i="2"/>
  <c r="DG746" i="2"/>
  <c r="DF746" i="2"/>
  <c r="DE746" i="2"/>
  <c r="DD746" i="2"/>
  <c r="DC746" i="2"/>
  <c r="DB746" i="2"/>
  <c r="DA746" i="2"/>
  <c r="CZ746" i="2"/>
  <c r="CY746" i="2"/>
  <c r="CX746" i="2"/>
  <c r="CW746" i="2"/>
  <c r="CV746" i="2"/>
  <c r="CU746" i="2"/>
  <c r="CT746" i="2"/>
  <c r="CR746" i="2"/>
  <c r="CQ746" i="2"/>
  <c r="CP746" i="2"/>
  <c r="CO746" i="2"/>
  <c r="CN746" i="2"/>
  <c r="CM746" i="2"/>
  <c r="CL746" i="2"/>
  <c r="CK746" i="2"/>
  <c r="CJ746" i="2"/>
  <c r="CI746" i="2"/>
  <c r="CH746" i="2"/>
  <c r="CG746" i="2"/>
  <c r="CF746" i="2"/>
  <c r="CE746" i="2"/>
  <c r="CD746" i="2"/>
  <c r="CC746" i="2"/>
  <c r="CB746" i="2"/>
  <c r="CA746" i="2"/>
  <c r="BZ746" i="2"/>
  <c r="BY746" i="2"/>
  <c r="BX746" i="2"/>
  <c r="BW746" i="2"/>
  <c r="BV746" i="2"/>
  <c r="BU746" i="2"/>
  <c r="BT746" i="2"/>
  <c r="BS746" i="2"/>
  <c r="BR746" i="2"/>
  <c r="BQ746" i="2"/>
  <c r="BP746" i="2"/>
  <c r="BO746" i="2"/>
  <c r="BN746" i="2"/>
  <c r="BM746" i="2"/>
  <c r="BL746" i="2"/>
  <c r="BK746" i="2"/>
  <c r="BJ746" i="2"/>
  <c r="BI746" i="2"/>
  <c r="BH746" i="2"/>
  <c r="BG746" i="2"/>
  <c r="BF746" i="2"/>
  <c r="BE746" i="2"/>
  <c r="BD746" i="2"/>
  <c r="BC746" i="2"/>
  <c r="BB746" i="2"/>
  <c r="BA746" i="2"/>
  <c r="AZ746" i="2"/>
  <c r="AY746" i="2"/>
  <c r="AX746" i="2"/>
  <c r="AW746" i="2"/>
  <c r="AV746" i="2"/>
  <c r="AU746" i="2"/>
  <c r="AS746" i="2"/>
  <c r="AR746" i="2"/>
  <c r="AQ746" i="2"/>
  <c r="AP746" i="2"/>
  <c r="AO746" i="2"/>
  <c r="AJ746" i="2"/>
  <c r="AI746" i="2"/>
  <c r="AH746" i="2"/>
  <c r="AG746" i="2"/>
  <c r="AF746" i="2"/>
  <c r="AE746" i="2"/>
  <c r="AD746" i="2"/>
  <c r="AC746" i="2"/>
  <c r="AB746" i="2"/>
  <c r="AA746" i="2"/>
  <c r="Z746" i="2"/>
  <c r="Y746" i="2"/>
  <c r="X746" i="2"/>
  <c r="W746" i="2"/>
  <c r="V746" i="2"/>
  <c r="U746" i="2"/>
  <c r="T746" i="2"/>
  <c r="S746" i="2"/>
  <c r="R746" i="2"/>
  <c r="Q746" i="2"/>
  <c r="P746" i="2"/>
  <c r="O746" i="2"/>
  <c r="DJ745" i="2"/>
  <c r="DI745" i="2"/>
  <c r="DH745" i="2"/>
  <c r="DG745" i="2"/>
  <c r="DF745" i="2"/>
  <c r="DE745" i="2"/>
  <c r="DD745" i="2"/>
  <c r="DC745" i="2"/>
  <c r="DB745" i="2"/>
  <c r="DA745" i="2"/>
  <c r="CZ745" i="2"/>
  <c r="CY745" i="2"/>
  <c r="CX745" i="2"/>
  <c r="CW745" i="2"/>
  <c r="CV745" i="2"/>
  <c r="CU745" i="2"/>
  <c r="CT745" i="2"/>
  <c r="CR745" i="2"/>
  <c r="CQ745" i="2"/>
  <c r="CP745" i="2"/>
  <c r="CO745" i="2"/>
  <c r="CN745" i="2"/>
  <c r="CM745" i="2"/>
  <c r="CL745" i="2"/>
  <c r="CK745" i="2"/>
  <c r="CJ745" i="2"/>
  <c r="CI745" i="2"/>
  <c r="CH745" i="2"/>
  <c r="CG745" i="2"/>
  <c r="CF745" i="2"/>
  <c r="CE745" i="2"/>
  <c r="CD745" i="2"/>
  <c r="CC745" i="2"/>
  <c r="CB745" i="2"/>
  <c r="CA745" i="2"/>
  <c r="BZ745" i="2"/>
  <c r="BY745" i="2"/>
  <c r="BX745" i="2"/>
  <c r="BW745" i="2"/>
  <c r="BV745" i="2"/>
  <c r="BU745" i="2"/>
  <c r="BT745" i="2"/>
  <c r="BS745" i="2"/>
  <c r="BR745" i="2"/>
  <c r="BQ745" i="2"/>
  <c r="BP745" i="2"/>
  <c r="BO745" i="2"/>
  <c r="BN745" i="2"/>
  <c r="BM745" i="2"/>
  <c r="BL745" i="2"/>
  <c r="BK745" i="2"/>
  <c r="BJ745" i="2"/>
  <c r="BI745" i="2"/>
  <c r="BH745" i="2"/>
  <c r="BG745" i="2"/>
  <c r="BF745" i="2"/>
  <c r="BE745" i="2"/>
  <c r="BD745" i="2"/>
  <c r="BC745" i="2"/>
  <c r="BB745" i="2"/>
  <c r="BA745" i="2"/>
  <c r="AZ745" i="2"/>
  <c r="AY745" i="2"/>
  <c r="AX745" i="2"/>
  <c r="AW745" i="2"/>
  <c r="AV745" i="2"/>
  <c r="AU745" i="2"/>
  <c r="AS745" i="2"/>
  <c r="AR745" i="2"/>
  <c r="AQ745" i="2"/>
  <c r="AP745" i="2"/>
  <c r="AO745" i="2"/>
  <c r="AJ745" i="2"/>
  <c r="AI745" i="2"/>
  <c r="AH745" i="2"/>
  <c r="AG745" i="2"/>
  <c r="AF745" i="2"/>
  <c r="AE745" i="2"/>
  <c r="AD745" i="2"/>
  <c r="AC745" i="2"/>
  <c r="AB745" i="2"/>
  <c r="AA745" i="2"/>
  <c r="Z745" i="2"/>
  <c r="Y745" i="2"/>
  <c r="X745" i="2"/>
  <c r="W745" i="2"/>
  <c r="V745" i="2"/>
  <c r="U745" i="2"/>
  <c r="T745" i="2"/>
  <c r="S745" i="2"/>
  <c r="R745" i="2"/>
  <c r="Q745" i="2"/>
  <c r="P745" i="2"/>
  <c r="O745" i="2"/>
  <c r="DJ744" i="2"/>
  <c r="DI744" i="2"/>
  <c r="DH744" i="2"/>
  <c r="DG744" i="2"/>
  <c r="DF744" i="2"/>
  <c r="DE744" i="2"/>
  <c r="DD744" i="2"/>
  <c r="DC744" i="2"/>
  <c r="DB744" i="2"/>
  <c r="DA744" i="2"/>
  <c r="CZ744" i="2"/>
  <c r="CY744" i="2"/>
  <c r="CX744" i="2"/>
  <c r="CW744" i="2"/>
  <c r="CV744" i="2"/>
  <c r="CU744" i="2"/>
  <c r="CT744" i="2"/>
  <c r="CR744" i="2"/>
  <c r="CQ744" i="2"/>
  <c r="CP744" i="2"/>
  <c r="CO744" i="2"/>
  <c r="CN744" i="2"/>
  <c r="CM744" i="2"/>
  <c r="CL744" i="2"/>
  <c r="CK744" i="2"/>
  <c r="CJ744" i="2"/>
  <c r="CI744" i="2"/>
  <c r="CH744" i="2"/>
  <c r="CG744" i="2"/>
  <c r="CF744" i="2"/>
  <c r="CE744" i="2"/>
  <c r="CD744" i="2"/>
  <c r="CC744" i="2"/>
  <c r="CB744" i="2"/>
  <c r="CA744" i="2"/>
  <c r="BZ744" i="2"/>
  <c r="BY744" i="2"/>
  <c r="BX744" i="2"/>
  <c r="BW744" i="2"/>
  <c r="BV744" i="2"/>
  <c r="BU744" i="2"/>
  <c r="BT744" i="2"/>
  <c r="BS744" i="2"/>
  <c r="BR744" i="2"/>
  <c r="BQ744" i="2"/>
  <c r="BP744" i="2"/>
  <c r="BO744" i="2"/>
  <c r="BN744" i="2"/>
  <c r="BM744" i="2"/>
  <c r="BL744" i="2"/>
  <c r="BK744" i="2"/>
  <c r="BJ744" i="2"/>
  <c r="BI744" i="2"/>
  <c r="BH744" i="2"/>
  <c r="BG744" i="2"/>
  <c r="BF744" i="2"/>
  <c r="BE744" i="2"/>
  <c r="BD744" i="2"/>
  <c r="BC744" i="2"/>
  <c r="BB744" i="2"/>
  <c r="BA744" i="2"/>
  <c r="AZ744" i="2"/>
  <c r="AY744" i="2"/>
  <c r="AX744" i="2"/>
  <c r="AW744" i="2"/>
  <c r="AV744" i="2"/>
  <c r="AU744" i="2"/>
  <c r="AS744" i="2"/>
  <c r="AR744" i="2"/>
  <c r="AQ744" i="2"/>
  <c r="AP744" i="2"/>
  <c r="AO744" i="2"/>
  <c r="AJ744" i="2"/>
  <c r="AI744" i="2"/>
  <c r="AH744" i="2"/>
  <c r="AG744" i="2"/>
  <c r="AF744" i="2"/>
  <c r="AE744" i="2"/>
  <c r="AD744" i="2"/>
  <c r="AC744" i="2"/>
  <c r="AB744" i="2"/>
  <c r="AA744" i="2"/>
  <c r="Z744" i="2"/>
  <c r="Y744" i="2"/>
  <c r="X744" i="2"/>
  <c r="W744" i="2"/>
  <c r="V744" i="2"/>
  <c r="U744" i="2"/>
  <c r="T744" i="2"/>
  <c r="S744" i="2"/>
  <c r="R744" i="2"/>
  <c r="Q744" i="2"/>
  <c r="P744" i="2"/>
  <c r="O744" i="2"/>
  <c r="DJ743" i="2"/>
  <c r="DI743" i="2"/>
  <c r="DH743" i="2"/>
  <c r="DG743" i="2"/>
  <c r="DF743" i="2"/>
  <c r="DE743" i="2"/>
  <c r="DD743" i="2"/>
  <c r="DC743" i="2"/>
  <c r="DB743" i="2"/>
  <c r="DA743" i="2"/>
  <c r="CZ743" i="2"/>
  <c r="CY743" i="2"/>
  <c r="CX743" i="2"/>
  <c r="CW743" i="2"/>
  <c r="CV743" i="2"/>
  <c r="CU743" i="2"/>
  <c r="CT743" i="2"/>
  <c r="CR743" i="2"/>
  <c r="CQ743" i="2"/>
  <c r="CP743" i="2"/>
  <c r="CO743" i="2"/>
  <c r="CN743" i="2"/>
  <c r="CM743" i="2"/>
  <c r="CL743" i="2"/>
  <c r="CK743" i="2"/>
  <c r="CJ743" i="2"/>
  <c r="CI743" i="2"/>
  <c r="CH743" i="2"/>
  <c r="CG743" i="2"/>
  <c r="CF743" i="2"/>
  <c r="CE743" i="2"/>
  <c r="CD743" i="2"/>
  <c r="CC743" i="2"/>
  <c r="CB743" i="2"/>
  <c r="CA743" i="2"/>
  <c r="BZ743" i="2"/>
  <c r="BY743" i="2"/>
  <c r="BX743" i="2"/>
  <c r="BW743" i="2"/>
  <c r="BV743" i="2"/>
  <c r="BU743" i="2"/>
  <c r="BT743" i="2"/>
  <c r="BS743" i="2"/>
  <c r="BR743" i="2"/>
  <c r="BQ743" i="2"/>
  <c r="BP743" i="2"/>
  <c r="BO743" i="2"/>
  <c r="BN743" i="2"/>
  <c r="BM743" i="2"/>
  <c r="BL743" i="2"/>
  <c r="BK743" i="2"/>
  <c r="BJ743" i="2"/>
  <c r="BI743" i="2"/>
  <c r="BH743" i="2"/>
  <c r="BG743" i="2"/>
  <c r="BF743" i="2"/>
  <c r="BE743" i="2"/>
  <c r="BD743" i="2"/>
  <c r="BC743" i="2"/>
  <c r="BB743" i="2"/>
  <c r="BA743" i="2"/>
  <c r="AZ743" i="2"/>
  <c r="AY743" i="2"/>
  <c r="AX743" i="2"/>
  <c r="AW743" i="2"/>
  <c r="AV743" i="2"/>
  <c r="AU743" i="2"/>
  <c r="AS743" i="2"/>
  <c r="AR743" i="2"/>
  <c r="AQ743" i="2"/>
  <c r="AP743" i="2"/>
  <c r="AO743" i="2"/>
  <c r="AJ743" i="2"/>
  <c r="AI743" i="2"/>
  <c r="AH743" i="2"/>
  <c r="AG743" i="2"/>
  <c r="AF743" i="2"/>
  <c r="AE743" i="2"/>
  <c r="AD743" i="2"/>
  <c r="AC743" i="2"/>
  <c r="AB743" i="2"/>
  <c r="AA743" i="2"/>
  <c r="Z743" i="2"/>
  <c r="Y743" i="2"/>
  <c r="X743" i="2"/>
  <c r="W743" i="2"/>
  <c r="V743" i="2"/>
  <c r="U743" i="2"/>
  <c r="T743" i="2"/>
  <c r="S743" i="2"/>
  <c r="R743" i="2"/>
  <c r="Q743" i="2"/>
  <c r="P743" i="2"/>
  <c r="O743" i="2"/>
  <c r="DJ742" i="2"/>
  <c r="DI742" i="2"/>
  <c r="DH742" i="2"/>
  <c r="DG742" i="2"/>
  <c r="DF742" i="2"/>
  <c r="DE742" i="2"/>
  <c r="DD742" i="2"/>
  <c r="DC742" i="2"/>
  <c r="DB742" i="2"/>
  <c r="DA742" i="2"/>
  <c r="CZ742" i="2"/>
  <c r="CY742" i="2"/>
  <c r="CX742" i="2"/>
  <c r="CW742" i="2"/>
  <c r="CV742" i="2"/>
  <c r="CU742" i="2"/>
  <c r="CT742" i="2"/>
  <c r="CR742" i="2"/>
  <c r="CQ742" i="2"/>
  <c r="CP742" i="2"/>
  <c r="CO742" i="2"/>
  <c r="CN742" i="2"/>
  <c r="CM742" i="2"/>
  <c r="CL742" i="2"/>
  <c r="CK742" i="2"/>
  <c r="CJ742" i="2"/>
  <c r="CI742" i="2"/>
  <c r="CH742" i="2"/>
  <c r="CG742" i="2"/>
  <c r="CF742" i="2"/>
  <c r="CE742" i="2"/>
  <c r="CD742" i="2"/>
  <c r="CC742" i="2"/>
  <c r="CB742" i="2"/>
  <c r="CA742" i="2"/>
  <c r="BZ742" i="2"/>
  <c r="BY742" i="2"/>
  <c r="BX742" i="2"/>
  <c r="BW742" i="2"/>
  <c r="BV742" i="2"/>
  <c r="BU742" i="2"/>
  <c r="BT742" i="2"/>
  <c r="BS742" i="2"/>
  <c r="BR742" i="2"/>
  <c r="BQ742" i="2"/>
  <c r="BP742" i="2"/>
  <c r="BO742" i="2"/>
  <c r="BN742" i="2"/>
  <c r="BM742" i="2"/>
  <c r="BL742" i="2"/>
  <c r="BK742" i="2"/>
  <c r="BJ742" i="2"/>
  <c r="BI742" i="2"/>
  <c r="BH742" i="2"/>
  <c r="BG742" i="2"/>
  <c r="BF742" i="2"/>
  <c r="BE742" i="2"/>
  <c r="BD742" i="2"/>
  <c r="BC742" i="2"/>
  <c r="BB742" i="2"/>
  <c r="BA742" i="2"/>
  <c r="AZ742" i="2"/>
  <c r="AY742" i="2"/>
  <c r="AX742" i="2"/>
  <c r="AW742" i="2"/>
  <c r="AV742" i="2"/>
  <c r="AU742" i="2"/>
  <c r="AS742" i="2"/>
  <c r="AR742" i="2"/>
  <c r="AQ742" i="2"/>
  <c r="AP742" i="2"/>
  <c r="AO742" i="2"/>
  <c r="AJ742" i="2"/>
  <c r="AI742" i="2"/>
  <c r="AH742" i="2"/>
  <c r="AG742" i="2"/>
  <c r="AF742" i="2"/>
  <c r="AE742" i="2"/>
  <c r="AD742" i="2"/>
  <c r="AC742" i="2"/>
  <c r="AB742" i="2"/>
  <c r="AA742" i="2"/>
  <c r="Z742" i="2"/>
  <c r="Y742" i="2"/>
  <c r="X742" i="2"/>
  <c r="W742" i="2"/>
  <c r="V742" i="2"/>
  <c r="U742" i="2"/>
  <c r="T742" i="2"/>
  <c r="S742" i="2"/>
  <c r="R742" i="2"/>
  <c r="Q742" i="2"/>
  <c r="P742" i="2"/>
  <c r="O742" i="2"/>
  <c r="DJ741" i="2"/>
  <c r="DI741" i="2"/>
  <c r="DH741" i="2"/>
  <c r="DG741" i="2"/>
  <c r="DF741" i="2"/>
  <c r="DE741" i="2"/>
  <c r="DD741" i="2"/>
  <c r="DC741" i="2"/>
  <c r="DB741" i="2"/>
  <c r="DA741" i="2"/>
  <c r="CZ741" i="2"/>
  <c r="CY741" i="2"/>
  <c r="CX741" i="2"/>
  <c r="CW741" i="2"/>
  <c r="CV741" i="2"/>
  <c r="CU741" i="2"/>
  <c r="CT741" i="2"/>
  <c r="CR741" i="2"/>
  <c r="CQ741" i="2"/>
  <c r="CP741" i="2"/>
  <c r="CO741" i="2"/>
  <c r="CN741" i="2"/>
  <c r="CM741" i="2"/>
  <c r="CL741" i="2"/>
  <c r="CK741" i="2"/>
  <c r="CJ741" i="2"/>
  <c r="CI741" i="2"/>
  <c r="CH741" i="2"/>
  <c r="CG741" i="2"/>
  <c r="CF741" i="2"/>
  <c r="CE741" i="2"/>
  <c r="CD741" i="2"/>
  <c r="CC741" i="2"/>
  <c r="CB741" i="2"/>
  <c r="CA741" i="2"/>
  <c r="BZ741" i="2"/>
  <c r="BY741" i="2"/>
  <c r="BX741" i="2"/>
  <c r="BW741" i="2"/>
  <c r="BV741" i="2"/>
  <c r="BU741" i="2"/>
  <c r="BT741" i="2"/>
  <c r="BS741" i="2"/>
  <c r="BR741" i="2"/>
  <c r="BQ741" i="2"/>
  <c r="BP741" i="2"/>
  <c r="BO741" i="2"/>
  <c r="BN741" i="2"/>
  <c r="BM741" i="2"/>
  <c r="BL741" i="2"/>
  <c r="BK741" i="2"/>
  <c r="BJ741" i="2"/>
  <c r="BI741" i="2"/>
  <c r="BH741" i="2"/>
  <c r="BG741" i="2"/>
  <c r="BF741" i="2"/>
  <c r="BE741" i="2"/>
  <c r="BD741" i="2"/>
  <c r="BC741" i="2"/>
  <c r="BB741" i="2"/>
  <c r="BA741" i="2"/>
  <c r="AZ741" i="2"/>
  <c r="AY741" i="2"/>
  <c r="AX741" i="2"/>
  <c r="AW741" i="2"/>
  <c r="AV741" i="2"/>
  <c r="AU741" i="2"/>
  <c r="AS741" i="2"/>
  <c r="AR741" i="2"/>
  <c r="AQ741" i="2"/>
  <c r="AP741" i="2"/>
  <c r="AO741" i="2"/>
  <c r="AJ741" i="2"/>
  <c r="AI741" i="2"/>
  <c r="AH741" i="2"/>
  <c r="AG741" i="2"/>
  <c r="AF741" i="2"/>
  <c r="AE741" i="2"/>
  <c r="AD741" i="2"/>
  <c r="AC741" i="2"/>
  <c r="AB741" i="2"/>
  <c r="AA741" i="2"/>
  <c r="Z741" i="2"/>
  <c r="Y741" i="2"/>
  <c r="X741" i="2"/>
  <c r="W741" i="2"/>
  <c r="V741" i="2"/>
  <c r="U741" i="2"/>
  <c r="T741" i="2"/>
  <c r="S741" i="2"/>
  <c r="R741" i="2"/>
  <c r="Q741" i="2"/>
  <c r="P741" i="2"/>
  <c r="O741" i="2"/>
  <c r="DJ740" i="2"/>
  <c r="DI740" i="2"/>
  <c r="DH740" i="2"/>
  <c r="DG740" i="2"/>
  <c r="DF740" i="2"/>
  <c r="DE740" i="2"/>
  <c r="DD740" i="2"/>
  <c r="DC740" i="2"/>
  <c r="DB740" i="2"/>
  <c r="DA740" i="2"/>
  <c r="CZ740" i="2"/>
  <c r="CY740" i="2"/>
  <c r="CX740" i="2"/>
  <c r="CW740" i="2"/>
  <c r="CV740" i="2"/>
  <c r="CU740" i="2"/>
  <c r="CT740" i="2"/>
  <c r="CR740" i="2"/>
  <c r="CQ740" i="2"/>
  <c r="CP740" i="2"/>
  <c r="CO740" i="2"/>
  <c r="CN740" i="2"/>
  <c r="CM740" i="2"/>
  <c r="CL740" i="2"/>
  <c r="CK740" i="2"/>
  <c r="CJ740" i="2"/>
  <c r="CI740" i="2"/>
  <c r="CH740" i="2"/>
  <c r="CG740" i="2"/>
  <c r="CF740" i="2"/>
  <c r="CE740" i="2"/>
  <c r="CD740" i="2"/>
  <c r="CC740" i="2"/>
  <c r="CB740" i="2"/>
  <c r="CA740" i="2"/>
  <c r="BZ740" i="2"/>
  <c r="BY740" i="2"/>
  <c r="BX740" i="2"/>
  <c r="BW740" i="2"/>
  <c r="BV740" i="2"/>
  <c r="BU740" i="2"/>
  <c r="BT740" i="2"/>
  <c r="BS740" i="2"/>
  <c r="BR740" i="2"/>
  <c r="BQ740" i="2"/>
  <c r="BP740" i="2"/>
  <c r="BO740" i="2"/>
  <c r="BN740" i="2"/>
  <c r="BM740" i="2"/>
  <c r="BL740" i="2"/>
  <c r="BK740" i="2"/>
  <c r="BJ740" i="2"/>
  <c r="BI740" i="2"/>
  <c r="BH740" i="2"/>
  <c r="BG740" i="2"/>
  <c r="BF740" i="2"/>
  <c r="BE740" i="2"/>
  <c r="BD740" i="2"/>
  <c r="BC740" i="2"/>
  <c r="BB740" i="2"/>
  <c r="BA740" i="2"/>
  <c r="AZ740" i="2"/>
  <c r="AY740" i="2"/>
  <c r="AX740" i="2"/>
  <c r="AW740" i="2"/>
  <c r="AV740" i="2"/>
  <c r="AU740" i="2"/>
  <c r="AS740" i="2"/>
  <c r="AR740" i="2"/>
  <c r="AQ740" i="2"/>
  <c r="AP740" i="2"/>
  <c r="AO740" i="2"/>
  <c r="AJ740" i="2"/>
  <c r="AI740" i="2"/>
  <c r="AH740" i="2"/>
  <c r="AG740" i="2"/>
  <c r="AF740" i="2"/>
  <c r="AE740" i="2"/>
  <c r="AD740" i="2"/>
  <c r="AC740" i="2"/>
  <c r="AB740" i="2"/>
  <c r="AA740" i="2"/>
  <c r="Z740" i="2"/>
  <c r="Y740" i="2"/>
  <c r="X740" i="2"/>
  <c r="W740" i="2"/>
  <c r="V740" i="2"/>
  <c r="U740" i="2"/>
  <c r="T740" i="2"/>
  <c r="S740" i="2"/>
  <c r="R740" i="2"/>
  <c r="Q740" i="2"/>
  <c r="P740" i="2"/>
  <c r="O740" i="2"/>
  <c r="DJ739" i="2"/>
  <c r="DI739" i="2"/>
  <c r="DH739" i="2"/>
  <c r="DG739" i="2"/>
  <c r="DF739" i="2"/>
  <c r="DE739" i="2"/>
  <c r="DD739" i="2"/>
  <c r="DC739" i="2"/>
  <c r="DB739" i="2"/>
  <c r="DA739" i="2"/>
  <c r="CZ739" i="2"/>
  <c r="CY739" i="2"/>
  <c r="CX739" i="2"/>
  <c r="CW739" i="2"/>
  <c r="CV739" i="2"/>
  <c r="CU739" i="2"/>
  <c r="CT739" i="2"/>
  <c r="CR739" i="2"/>
  <c r="CQ739" i="2"/>
  <c r="CP739" i="2"/>
  <c r="CO739" i="2"/>
  <c r="CN739" i="2"/>
  <c r="CM739" i="2"/>
  <c r="CL739" i="2"/>
  <c r="CK739" i="2"/>
  <c r="CJ739" i="2"/>
  <c r="CI739" i="2"/>
  <c r="CH739" i="2"/>
  <c r="CG739" i="2"/>
  <c r="CF739" i="2"/>
  <c r="CE739" i="2"/>
  <c r="CD739" i="2"/>
  <c r="CC739" i="2"/>
  <c r="CB739" i="2"/>
  <c r="CA739" i="2"/>
  <c r="BZ739" i="2"/>
  <c r="BY739" i="2"/>
  <c r="BX739" i="2"/>
  <c r="BW739" i="2"/>
  <c r="BV739" i="2"/>
  <c r="BU739" i="2"/>
  <c r="BT739" i="2"/>
  <c r="BS739" i="2"/>
  <c r="BR739" i="2"/>
  <c r="BQ739" i="2"/>
  <c r="BP739" i="2"/>
  <c r="BO739" i="2"/>
  <c r="BN739" i="2"/>
  <c r="BM739" i="2"/>
  <c r="BL739" i="2"/>
  <c r="BK739" i="2"/>
  <c r="BJ739" i="2"/>
  <c r="BI739" i="2"/>
  <c r="BH739" i="2"/>
  <c r="BG739" i="2"/>
  <c r="BF739" i="2"/>
  <c r="BE739" i="2"/>
  <c r="BD739" i="2"/>
  <c r="BC739" i="2"/>
  <c r="BB739" i="2"/>
  <c r="BA739" i="2"/>
  <c r="AZ739" i="2"/>
  <c r="AY739" i="2"/>
  <c r="AX739" i="2"/>
  <c r="AW739" i="2"/>
  <c r="AV739" i="2"/>
  <c r="AU739" i="2"/>
  <c r="AS739" i="2"/>
  <c r="AR739" i="2"/>
  <c r="AQ739" i="2"/>
  <c r="AP739" i="2"/>
  <c r="AO739" i="2"/>
  <c r="AJ739" i="2"/>
  <c r="AI739" i="2"/>
  <c r="AH739" i="2"/>
  <c r="AG739" i="2"/>
  <c r="AF739" i="2"/>
  <c r="AE739" i="2"/>
  <c r="AD739" i="2"/>
  <c r="AC739" i="2"/>
  <c r="AB739" i="2"/>
  <c r="AA739" i="2"/>
  <c r="Z739" i="2"/>
  <c r="Y739" i="2"/>
  <c r="X739" i="2"/>
  <c r="W739" i="2"/>
  <c r="V739" i="2"/>
  <c r="U739" i="2"/>
  <c r="T739" i="2"/>
  <c r="S739" i="2"/>
  <c r="R739" i="2"/>
  <c r="Q739" i="2"/>
  <c r="P739" i="2"/>
  <c r="O739" i="2"/>
  <c r="DJ738" i="2"/>
  <c r="DI738" i="2"/>
  <c r="DH738" i="2"/>
  <c r="DG738" i="2"/>
  <c r="DF738" i="2"/>
  <c r="DE738" i="2"/>
  <c r="DD738" i="2"/>
  <c r="DC738" i="2"/>
  <c r="DB738" i="2"/>
  <c r="DA738" i="2"/>
  <c r="CZ738" i="2"/>
  <c r="CY738" i="2"/>
  <c r="CX738" i="2"/>
  <c r="CW738" i="2"/>
  <c r="CV738" i="2"/>
  <c r="CU738" i="2"/>
  <c r="CT738" i="2"/>
  <c r="CR738" i="2"/>
  <c r="CQ738" i="2"/>
  <c r="CP738" i="2"/>
  <c r="CO738" i="2"/>
  <c r="CN738" i="2"/>
  <c r="CM738" i="2"/>
  <c r="CL738" i="2"/>
  <c r="CK738" i="2"/>
  <c r="CJ738" i="2"/>
  <c r="CI738" i="2"/>
  <c r="CH738" i="2"/>
  <c r="CG738" i="2"/>
  <c r="CF738" i="2"/>
  <c r="CE738" i="2"/>
  <c r="CD738" i="2"/>
  <c r="CC738" i="2"/>
  <c r="CB738" i="2"/>
  <c r="CA738" i="2"/>
  <c r="BZ738" i="2"/>
  <c r="BY738" i="2"/>
  <c r="BX738" i="2"/>
  <c r="BW738" i="2"/>
  <c r="BV738" i="2"/>
  <c r="BU738" i="2"/>
  <c r="BT738" i="2"/>
  <c r="BS738" i="2"/>
  <c r="BR738" i="2"/>
  <c r="BQ738" i="2"/>
  <c r="BP738" i="2"/>
  <c r="BO738" i="2"/>
  <c r="BN738" i="2"/>
  <c r="BM738" i="2"/>
  <c r="BL738" i="2"/>
  <c r="BK738" i="2"/>
  <c r="BJ738" i="2"/>
  <c r="BI738" i="2"/>
  <c r="BH738" i="2"/>
  <c r="BG738" i="2"/>
  <c r="BF738" i="2"/>
  <c r="BE738" i="2"/>
  <c r="BD738" i="2"/>
  <c r="BC738" i="2"/>
  <c r="BB738" i="2"/>
  <c r="BA738" i="2"/>
  <c r="AZ738" i="2"/>
  <c r="AY738" i="2"/>
  <c r="AX738" i="2"/>
  <c r="AW738" i="2"/>
  <c r="AV738" i="2"/>
  <c r="AU738" i="2"/>
  <c r="AS738" i="2"/>
  <c r="AR738" i="2"/>
  <c r="AQ738" i="2"/>
  <c r="AP738" i="2"/>
  <c r="AO738" i="2"/>
  <c r="AJ738" i="2"/>
  <c r="AI738" i="2"/>
  <c r="AH738" i="2"/>
  <c r="AG738" i="2"/>
  <c r="AF738" i="2"/>
  <c r="AE738" i="2"/>
  <c r="AD738" i="2"/>
  <c r="AC738" i="2"/>
  <c r="AB738" i="2"/>
  <c r="AA738" i="2"/>
  <c r="Z738" i="2"/>
  <c r="Y738" i="2"/>
  <c r="X738" i="2"/>
  <c r="W738" i="2"/>
  <c r="V738" i="2"/>
  <c r="U738" i="2"/>
  <c r="T738" i="2"/>
  <c r="S738" i="2"/>
  <c r="R738" i="2"/>
  <c r="Q738" i="2"/>
  <c r="P738" i="2"/>
  <c r="O738" i="2"/>
  <c r="L738" i="2"/>
  <c r="DJ737" i="2"/>
  <c r="DI737" i="2"/>
  <c r="DH737" i="2"/>
  <c r="DG737" i="2"/>
  <c r="DF737" i="2"/>
  <c r="DE737" i="2"/>
  <c r="DD737" i="2"/>
  <c r="DC737" i="2"/>
  <c r="DB737" i="2"/>
  <c r="DA737" i="2"/>
  <c r="CZ737" i="2"/>
  <c r="CY737" i="2"/>
  <c r="CX737" i="2"/>
  <c r="CW737" i="2"/>
  <c r="CV737" i="2"/>
  <c r="CU737" i="2"/>
  <c r="CT737" i="2"/>
  <c r="CR737" i="2"/>
  <c r="CQ737" i="2"/>
  <c r="CP737" i="2"/>
  <c r="CO737" i="2"/>
  <c r="CN737" i="2"/>
  <c r="CM737" i="2"/>
  <c r="CL737" i="2"/>
  <c r="CK737" i="2"/>
  <c r="CJ737" i="2"/>
  <c r="CI737" i="2"/>
  <c r="CH737" i="2"/>
  <c r="CG737" i="2"/>
  <c r="CF737" i="2"/>
  <c r="CE737" i="2"/>
  <c r="CD737" i="2"/>
  <c r="CC737" i="2"/>
  <c r="CB737" i="2"/>
  <c r="CA737" i="2"/>
  <c r="BZ737" i="2"/>
  <c r="BY737" i="2"/>
  <c r="BX737" i="2"/>
  <c r="BW737" i="2"/>
  <c r="BV737" i="2"/>
  <c r="BU737" i="2"/>
  <c r="BT737" i="2"/>
  <c r="BS737" i="2"/>
  <c r="BR737" i="2"/>
  <c r="BQ737" i="2"/>
  <c r="BP737" i="2"/>
  <c r="BO737" i="2"/>
  <c r="BN737" i="2"/>
  <c r="BM737" i="2"/>
  <c r="BL737" i="2"/>
  <c r="BK737" i="2"/>
  <c r="BJ737" i="2"/>
  <c r="BI737" i="2"/>
  <c r="BH737" i="2"/>
  <c r="BG737" i="2"/>
  <c r="BF737" i="2"/>
  <c r="BE737" i="2"/>
  <c r="BD737" i="2"/>
  <c r="BC737" i="2"/>
  <c r="BB737" i="2"/>
  <c r="BA737" i="2"/>
  <c r="AZ737" i="2"/>
  <c r="AY737" i="2"/>
  <c r="AX737" i="2"/>
  <c r="AW737" i="2"/>
  <c r="AV737" i="2"/>
  <c r="AU737" i="2"/>
  <c r="AS737" i="2"/>
  <c r="AR737" i="2"/>
  <c r="AQ737" i="2"/>
  <c r="AP737" i="2"/>
  <c r="AO737" i="2"/>
  <c r="AJ737" i="2"/>
  <c r="AI737" i="2"/>
  <c r="AH737" i="2"/>
  <c r="AG737" i="2"/>
  <c r="AF737" i="2"/>
  <c r="AE737" i="2"/>
  <c r="AD737" i="2"/>
  <c r="AC737" i="2"/>
  <c r="AB737" i="2"/>
  <c r="AA737" i="2"/>
  <c r="Z737" i="2"/>
  <c r="Y737" i="2"/>
  <c r="X737" i="2"/>
  <c r="W737" i="2"/>
  <c r="V737" i="2"/>
  <c r="U737" i="2"/>
  <c r="T737" i="2"/>
  <c r="S737" i="2"/>
  <c r="R737" i="2"/>
  <c r="Q737" i="2"/>
  <c r="P737" i="2"/>
  <c r="O737" i="2"/>
  <c r="DJ736" i="2"/>
  <c r="DI736" i="2"/>
  <c r="DH736" i="2"/>
  <c r="DG736" i="2"/>
  <c r="DF736" i="2"/>
  <c r="DE736" i="2"/>
  <c r="DD736" i="2"/>
  <c r="DC736" i="2"/>
  <c r="DB736" i="2"/>
  <c r="DA736" i="2"/>
  <c r="CZ736" i="2"/>
  <c r="CY736" i="2"/>
  <c r="CX736" i="2"/>
  <c r="CW736" i="2"/>
  <c r="CV736" i="2"/>
  <c r="CU736" i="2"/>
  <c r="CT736" i="2"/>
  <c r="CR736" i="2"/>
  <c r="CQ736" i="2"/>
  <c r="CP736" i="2"/>
  <c r="CO736" i="2"/>
  <c r="CN736" i="2"/>
  <c r="CM736" i="2"/>
  <c r="CL736" i="2"/>
  <c r="CK736" i="2"/>
  <c r="CJ736" i="2"/>
  <c r="CI736" i="2"/>
  <c r="CH736" i="2"/>
  <c r="CG736" i="2"/>
  <c r="CF736" i="2"/>
  <c r="CE736" i="2"/>
  <c r="CD736" i="2"/>
  <c r="CC736" i="2"/>
  <c r="CB736" i="2"/>
  <c r="CA736" i="2"/>
  <c r="BZ736" i="2"/>
  <c r="BY736" i="2"/>
  <c r="BX736" i="2"/>
  <c r="BW736" i="2"/>
  <c r="BV736" i="2"/>
  <c r="BU736" i="2"/>
  <c r="BT736" i="2"/>
  <c r="BS736" i="2"/>
  <c r="BR736" i="2"/>
  <c r="BQ736" i="2"/>
  <c r="BP736" i="2"/>
  <c r="BO736" i="2"/>
  <c r="BN736" i="2"/>
  <c r="BM736" i="2"/>
  <c r="BL736" i="2"/>
  <c r="BK736" i="2"/>
  <c r="BJ736" i="2"/>
  <c r="BI736" i="2"/>
  <c r="BH736" i="2"/>
  <c r="BG736" i="2"/>
  <c r="BF736" i="2"/>
  <c r="BE736" i="2"/>
  <c r="BD736" i="2"/>
  <c r="BC736" i="2"/>
  <c r="BB736" i="2"/>
  <c r="BA736" i="2"/>
  <c r="AZ736" i="2"/>
  <c r="AY736" i="2"/>
  <c r="AX736" i="2"/>
  <c r="AW736" i="2"/>
  <c r="AV736" i="2"/>
  <c r="AU736" i="2"/>
  <c r="AS736" i="2"/>
  <c r="AR736" i="2"/>
  <c r="AQ736" i="2"/>
  <c r="AP736" i="2"/>
  <c r="AO736" i="2"/>
  <c r="AJ736" i="2"/>
  <c r="AI736" i="2"/>
  <c r="AH736" i="2"/>
  <c r="AG736" i="2"/>
  <c r="AF736" i="2"/>
  <c r="AE736" i="2"/>
  <c r="AD736" i="2"/>
  <c r="AC736" i="2"/>
  <c r="AB736" i="2"/>
  <c r="AA736" i="2"/>
  <c r="Z736" i="2"/>
  <c r="Y736" i="2"/>
  <c r="X736" i="2"/>
  <c r="W736" i="2"/>
  <c r="V736" i="2"/>
  <c r="U736" i="2"/>
  <c r="T736" i="2"/>
  <c r="S736" i="2"/>
  <c r="R736" i="2"/>
  <c r="Q736" i="2"/>
  <c r="P736" i="2"/>
  <c r="O736" i="2"/>
  <c r="DJ735" i="2"/>
  <c r="DI735" i="2"/>
  <c r="DH735" i="2"/>
  <c r="DG735" i="2"/>
  <c r="DF735" i="2"/>
  <c r="DE735" i="2"/>
  <c r="DD735" i="2"/>
  <c r="DC735" i="2"/>
  <c r="DB735" i="2"/>
  <c r="DA735" i="2"/>
  <c r="CZ735" i="2"/>
  <c r="CY735" i="2"/>
  <c r="CX735" i="2"/>
  <c r="CW735" i="2"/>
  <c r="CV735" i="2"/>
  <c r="CU735" i="2"/>
  <c r="CT735" i="2"/>
  <c r="CR735" i="2"/>
  <c r="CQ735" i="2"/>
  <c r="CP735" i="2"/>
  <c r="CO735" i="2"/>
  <c r="CN735" i="2"/>
  <c r="CM735" i="2"/>
  <c r="CL735" i="2"/>
  <c r="CK735" i="2"/>
  <c r="CJ735" i="2"/>
  <c r="CI735" i="2"/>
  <c r="CH735" i="2"/>
  <c r="CG735" i="2"/>
  <c r="CF735" i="2"/>
  <c r="CE735" i="2"/>
  <c r="CD735" i="2"/>
  <c r="CC735" i="2"/>
  <c r="CB735" i="2"/>
  <c r="CA735" i="2"/>
  <c r="BZ735" i="2"/>
  <c r="BY735" i="2"/>
  <c r="BX735" i="2"/>
  <c r="BW735" i="2"/>
  <c r="BV735" i="2"/>
  <c r="BU735" i="2"/>
  <c r="BT735" i="2"/>
  <c r="BS735" i="2"/>
  <c r="BR735" i="2"/>
  <c r="BQ735" i="2"/>
  <c r="BP735" i="2"/>
  <c r="BO735" i="2"/>
  <c r="BN735" i="2"/>
  <c r="BM735" i="2"/>
  <c r="BL735" i="2"/>
  <c r="BK735" i="2"/>
  <c r="BJ735" i="2"/>
  <c r="BI735" i="2"/>
  <c r="BH735" i="2"/>
  <c r="BG735" i="2"/>
  <c r="BF735" i="2"/>
  <c r="BE735" i="2"/>
  <c r="BD735" i="2"/>
  <c r="BC735" i="2"/>
  <c r="BB735" i="2"/>
  <c r="BA735" i="2"/>
  <c r="AZ735" i="2"/>
  <c r="AY735" i="2"/>
  <c r="AX735" i="2"/>
  <c r="AW735" i="2"/>
  <c r="AV735" i="2"/>
  <c r="AU735" i="2"/>
  <c r="AS735" i="2"/>
  <c r="AR735" i="2"/>
  <c r="AQ735" i="2"/>
  <c r="AP735" i="2"/>
  <c r="AO735" i="2"/>
  <c r="AJ735" i="2"/>
  <c r="AI735" i="2"/>
  <c r="AH735" i="2"/>
  <c r="AG735" i="2"/>
  <c r="AF735" i="2"/>
  <c r="AE735" i="2"/>
  <c r="AD735" i="2"/>
  <c r="AC735" i="2"/>
  <c r="AB735" i="2"/>
  <c r="AA735" i="2"/>
  <c r="Z735" i="2"/>
  <c r="Y735" i="2"/>
  <c r="X735" i="2"/>
  <c r="W735" i="2"/>
  <c r="V735" i="2"/>
  <c r="U735" i="2"/>
  <c r="T735" i="2"/>
  <c r="S735" i="2"/>
  <c r="R735" i="2"/>
  <c r="Q735" i="2"/>
  <c r="P735" i="2"/>
  <c r="O735" i="2"/>
  <c r="DJ734" i="2"/>
  <c r="DI734" i="2"/>
  <c r="DH734" i="2"/>
  <c r="DG734" i="2"/>
  <c r="DF734" i="2"/>
  <c r="DE734" i="2"/>
  <c r="DD734" i="2"/>
  <c r="DC734" i="2"/>
  <c r="DB734" i="2"/>
  <c r="DA734" i="2"/>
  <c r="CZ734" i="2"/>
  <c r="CY734" i="2"/>
  <c r="CX734" i="2"/>
  <c r="CW734" i="2"/>
  <c r="CV734" i="2"/>
  <c r="CU734" i="2"/>
  <c r="CT734" i="2"/>
  <c r="CR734" i="2"/>
  <c r="CQ734" i="2"/>
  <c r="CP734" i="2"/>
  <c r="CO734" i="2"/>
  <c r="CN734" i="2"/>
  <c r="CM734" i="2"/>
  <c r="CL734" i="2"/>
  <c r="CK734" i="2"/>
  <c r="CJ734" i="2"/>
  <c r="CI734" i="2"/>
  <c r="CH734" i="2"/>
  <c r="CG734" i="2"/>
  <c r="CF734" i="2"/>
  <c r="CE734" i="2"/>
  <c r="CD734" i="2"/>
  <c r="CC734" i="2"/>
  <c r="CB734" i="2"/>
  <c r="CA734" i="2"/>
  <c r="BZ734" i="2"/>
  <c r="BY734" i="2"/>
  <c r="BX734" i="2"/>
  <c r="BW734" i="2"/>
  <c r="BV734" i="2"/>
  <c r="BU734" i="2"/>
  <c r="BT734" i="2"/>
  <c r="BS734" i="2"/>
  <c r="BR734" i="2"/>
  <c r="BQ734" i="2"/>
  <c r="BP734" i="2"/>
  <c r="BO734" i="2"/>
  <c r="BN734" i="2"/>
  <c r="BM734" i="2"/>
  <c r="BL734" i="2"/>
  <c r="BK734" i="2"/>
  <c r="BJ734" i="2"/>
  <c r="BI734" i="2"/>
  <c r="BH734" i="2"/>
  <c r="BG734" i="2"/>
  <c r="BF734" i="2"/>
  <c r="BE734" i="2"/>
  <c r="BD734" i="2"/>
  <c r="BC734" i="2"/>
  <c r="BB734" i="2"/>
  <c r="BA734" i="2"/>
  <c r="AZ734" i="2"/>
  <c r="AY734" i="2"/>
  <c r="AX734" i="2"/>
  <c r="AW734" i="2"/>
  <c r="AV734" i="2"/>
  <c r="AU734" i="2"/>
  <c r="AS734" i="2"/>
  <c r="AR734" i="2"/>
  <c r="AQ734" i="2"/>
  <c r="AP734" i="2"/>
  <c r="AO734" i="2"/>
  <c r="AJ734" i="2"/>
  <c r="AI734" i="2"/>
  <c r="AH734" i="2"/>
  <c r="AG734" i="2"/>
  <c r="AF734" i="2"/>
  <c r="AE734" i="2"/>
  <c r="AD734" i="2"/>
  <c r="AC734" i="2"/>
  <c r="AB734" i="2"/>
  <c r="AA734" i="2"/>
  <c r="Z734" i="2"/>
  <c r="Y734" i="2"/>
  <c r="X734" i="2"/>
  <c r="W734" i="2"/>
  <c r="V734" i="2"/>
  <c r="U734" i="2"/>
  <c r="T734" i="2"/>
  <c r="S734" i="2"/>
  <c r="R734" i="2"/>
  <c r="Q734" i="2"/>
  <c r="P734" i="2"/>
  <c r="O734" i="2"/>
  <c r="DJ733" i="2"/>
  <c r="DI733" i="2"/>
  <c r="DH733" i="2"/>
  <c r="DG733" i="2"/>
  <c r="DF733" i="2"/>
  <c r="DE733" i="2"/>
  <c r="DD733" i="2"/>
  <c r="DC733" i="2"/>
  <c r="DB733" i="2"/>
  <c r="DA733" i="2"/>
  <c r="CZ733" i="2"/>
  <c r="CY733" i="2"/>
  <c r="CX733" i="2"/>
  <c r="CW733" i="2"/>
  <c r="CV733" i="2"/>
  <c r="CU733" i="2"/>
  <c r="CT733" i="2"/>
  <c r="CR733" i="2"/>
  <c r="CQ733" i="2"/>
  <c r="CP733" i="2"/>
  <c r="CO733" i="2"/>
  <c r="CN733" i="2"/>
  <c r="CM733" i="2"/>
  <c r="CL733" i="2"/>
  <c r="CK733" i="2"/>
  <c r="CJ733" i="2"/>
  <c r="CI733" i="2"/>
  <c r="CH733" i="2"/>
  <c r="CG733" i="2"/>
  <c r="CF733" i="2"/>
  <c r="CE733" i="2"/>
  <c r="CD733" i="2"/>
  <c r="CC733" i="2"/>
  <c r="CB733" i="2"/>
  <c r="CA733" i="2"/>
  <c r="BZ733" i="2"/>
  <c r="BY733" i="2"/>
  <c r="BX733" i="2"/>
  <c r="BW733" i="2"/>
  <c r="BV733" i="2"/>
  <c r="BU733" i="2"/>
  <c r="BT733" i="2"/>
  <c r="BS733" i="2"/>
  <c r="BR733" i="2"/>
  <c r="BQ733" i="2"/>
  <c r="BP733" i="2"/>
  <c r="BO733" i="2"/>
  <c r="BN733" i="2"/>
  <c r="BM733" i="2"/>
  <c r="BL733" i="2"/>
  <c r="BK733" i="2"/>
  <c r="BJ733" i="2"/>
  <c r="BI733" i="2"/>
  <c r="BH733" i="2"/>
  <c r="BG733" i="2"/>
  <c r="BF733" i="2"/>
  <c r="BE733" i="2"/>
  <c r="BD733" i="2"/>
  <c r="BC733" i="2"/>
  <c r="BB733" i="2"/>
  <c r="BA733" i="2"/>
  <c r="AZ733" i="2"/>
  <c r="AY733" i="2"/>
  <c r="AX733" i="2"/>
  <c r="AW733" i="2"/>
  <c r="AV733" i="2"/>
  <c r="AU733" i="2"/>
  <c r="AS733" i="2"/>
  <c r="AR733" i="2"/>
  <c r="AQ733" i="2"/>
  <c r="AP733" i="2"/>
  <c r="AO733" i="2"/>
  <c r="AJ733" i="2"/>
  <c r="AI733" i="2"/>
  <c r="AH733" i="2"/>
  <c r="AG733" i="2"/>
  <c r="AF733" i="2"/>
  <c r="AE733" i="2"/>
  <c r="AD733" i="2"/>
  <c r="AC733" i="2"/>
  <c r="AB733" i="2"/>
  <c r="AA733" i="2"/>
  <c r="Z733" i="2"/>
  <c r="Y733" i="2"/>
  <c r="X733" i="2"/>
  <c r="W733" i="2"/>
  <c r="V733" i="2"/>
  <c r="U733" i="2"/>
  <c r="T733" i="2"/>
  <c r="S733" i="2"/>
  <c r="R733" i="2"/>
  <c r="Q733" i="2"/>
  <c r="P733" i="2"/>
  <c r="O733" i="2"/>
  <c r="DJ732" i="2"/>
  <c r="DI732" i="2"/>
  <c r="DH732" i="2"/>
  <c r="DG732" i="2"/>
  <c r="DF732" i="2"/>
  <c r="DE732" i="2"/>
  <c r="DD732" i="2"/>
  <c r="DC732" i="2"/>
  <c r="DB732" i="2"/>
  <c r="DA732" i="2"/>
  <c r="CZ732" i="2"/>
  <c r="CY732" i="2"/>
  <c r="CX732" i="2"/>
  <c r="CW732" i="2"/>
  <c r="CV732" i="2"/>
  <c r="CU732" i="2"/>
  <c r="CT732" i="2"/>
  <c r="CR732" i="2"/>
  <c r="CQ732" i="2"/>
  <c r="CP732" i="2"/>
  <c r="CO732" i="2"/>
  <c r="CN732" i="2"/>
  <c r="CM732" i="2"/>
  <c r="CL732" i="2"/>
  <c r="CK732" i="2"/>
  <c r="CJ732" i="2"/>
  <c r="CI732" i="2"/>
  <c r="CH732" i="2"/>
  <c r="CG732" i="2"/>
  <c r="CF732" i="2"/>
  <c r="CE732" i="2"/>
  <c r="CD732" i="2"/>
  <c r="CC732" i="2"/>
  <c r="CB732" i="2"/>
  <c r="CA732" i="2"/>
  <c r="BZ732" i="2"/>
  <c r="BY732" i="2"/>
  <c r="BX732" i="2"/>
  <c r="BW732" i="2"/>
  <c r="BV732" i="2"/>
  <c r="BU732" i="2"/>
  <c r="BT732" i="2"/>
  <c r="BS732" i="2"/>
  <c r="BR732" i="2"/>
  <c r="BQ732" i="2"/>
  <c r="BP732" i="2"/>
  <c r="BO732" i="2"/>
  <c r="BN732" i="2"/>
  <c r="BM732" i="2"/>
  <c r="BL732" i="2"/>
  <c r="BK732" i="2"/>
  <c r="BJ732" i="2"/>
  <c r="BI732" i="2"/>
  <c r="BH732" i="2"/>
  <c r="BG732" i="2"/>
  <c r="BF732" i="2"/>
  <c r="BE732" i="2"/>
  <c r="BD732" i="2"/>
  <c r="BC732" i="2"/>
  <c r="BB732" i="2"/>
  <c r="BA732" i="2"/>
  <c r="AZ732" i="2"/>
  <c r="AY732" i="2"/>
  <c r="AX732" i="2"/>
  <c r="AW732" i="2"/>
  <c r="AV732" i="2"/>
  <c r="AU732" i="2"/>
  <c r="AS732" i="2"/>
  <c r="AR732" i="2"/>
  <c r="AQ732" i="2"/>
  <c r="AP732" i="2"/>
  <c r="AO732" i="2"/>
  <c r="AJ732" i="2"/>
  <c r="AI732" i="2"/>
  <c r="AH732" i="2"/>
  <c r="AG732" i="2"/>
  <c r="AF732" i="2"/>
  <c r="AE732" i="2"/>
  <c r="AD732" i="2"/>
  <c r="AC732" i="2"/>
  <c r="AB732" i="2"/>
  <c r="AA732" i="2"/>
  <c r="Z732" i="2"/>
  <c r="Y732" i="2"/>
  <c r="X732" i="2"/>
  <c r="W732" i="2"/>
  <c r="V732" i="2"/>
  <c r="U732" i="2"/>
  <c r="T732" i="2"/>
  <c r="S732" i="2"/>
  <c r="R732" i="2"/>
  <c r="Q732" i="2"/>
  <c r="P732" i="2"/>
  <c r="O732" i="2"/>
  <c r="DJ731" i="2"/>
  <c r="DI731" i="2"/>
  <c r="DH731" i="2"/>
  <c r="DG731" i="2"/>
  <c r="DF731" i="2"/>
  <c r="DE731" i="2"/>
  <c r="DD731" i="2"/>
  <c r="DC731" i="2"/>
  <c r="DB731" i="2"/>
  <c r="DA731" i="2"/>
  <c r="CZ731" i="2"/>
  <c r="CY731" i="2"/>
  <c r="CX731" i="2"/>
  <c r="CW731" i="2"/>
  <c r="CV731" i="2"/>
  <c r="CU731" i="2"/>
  <c r="CT731" i="2"/>
  <c r="CR731" i="2"/>
  <c r="CQ731" i="2"/>
  <c r="CP731" i="2"/>
  <c r="CO731" i="2"/>
  <c r="CN731" i="2"/>
  <c r="CM731" i="2"/>
  <c r="CL731" i="2"/>
  <c r="CK731" i="2"/>
  <c r="CJ731" i="2"/>
  <c r="CI731" i="2"/>
  <c r="CH731" i="2"/>
  <c r="CG731" i="2"/>
  <c r="CF731" i="2"/>
  <c r="CE731" i="2"/>
  <c r="CD731" i="2"/>
  <c r="CC731" i="2"/>
  <c r="CB731" i="2"/>
  <c r="CA731" i="2"/>
  <c r="BZ731" i="2"/>
  <c r="BY731" i="2"/>
  <c r="BX731" i="2"/>
  <c r="BW731" i="2"/>
  <c r="BV731" i="2"/>
  <c r="BU731" i="2"/>
  <c r="BT731" i="2"/>
  <c r="BS731" i="2"/>
  <c r="BR731" i="2"/>
  <c r="BQ731" i="2"/>
  <c r="BP731" i="2"/>
  <c r="BO731" i="2"/>
  <c r="BN731" i="2"/>
  <c r="BM731" i="2"/>
  <c r="BL731" i="2"/>
  <c r="BK731" i="2"/>
  <c r="BJ731" i="2"/>
  <c r="BI731" i="2"/>
  <c r="BH731" i="2"/>
  <c r="BG731" i="2"/>
  <c r="BF731" i="2"/>
  <c r="BE731" i="2"/>
  <c r="BD731" i="2"/>
  <c r="BC731" i="2"/>
  <c r="BB731" i="2"/>
  <c r="BA731" i="2"/>
  <c r="AZ731" i="2"/>
  <c r="AY731" i="2"/>
  <c r="AX731" i="2"/>
  <c r="AW731" i="2"/>
  <c r="AV731" i="2"/>
  <c r="AU731" i="2"/>
  <c r="AS731" i="2"/>
  <c r="AR731" i="2"/>
  <c r="AQ731" i="2"/>
  <c r="AP731" i="2"/>
  <c r="AO731" i="2"/>
  <c r="AJ731" i="2"/>
  <c r="AI731" i="2"/>
  <c r="AH731" i="2"/>
  <c r="AG731" i="2"/>
  <c r="AF731" i="2"/>
  <c r="AE731" i="2"/>
  <c r="AD731" i="2"/>
  <c r="AC731" i="2"/>
  <c r="AB731" i="2"/>
  <c r="AA731" i="2"/>
  <c r="Z731" i="2"/>
  <c r="Y731" i="2"/>
  <c r="X731" i="2"/>
  <c r="W731" i="2"/>
  <c r="V731" i="2"/>
  <c r="U731" i="2"/>
  <c r="T731" i="2"/>
  <c r="S731" i="2"/>
  <c r="R731" i="2"/>
  <c r="Q731" i="2"/>
  <c r="P731" i="2"/>
  <c r="O731" i="2"/>
  <c r="DJ730" i="2"/>
  <c r="DI730" i="2"/>
  <c r="DH730" i="2"/>
  <c r="DG730" i="2"/>
  <c r="DF730" i="2"/>
  <c r="DE730" i="2"/>
  <c r="DD730" i="2"/>
  <c r="DC730" i="2"/>
  <c r="DB730" i="2"/>
  <c r="DA730" i="2"/>
  <c r="CZ730" i="2"/>
  <c r="CY730" i="2"/>
  <c r="CX730" i="2"/>
  <c r="CW730" i="2"/>
  <c r="CV730" i="2"/>
  <c r="CU730" i="2"/>
  <c r="CT730" i="2"/>
  <c r="CR730" i="2"/>
  <c r="CQ730" i="2"/>
  <c r="CP730" i="2"/>
  <c r="CO730" i="2"/>
  <c r="CN730" i="2"/>
  <c r="CM730" i="2"/>
  <c r="CL730" i="2"/>
  <c r="CK730" i="2"/>
  <c r="CJ730" i="2"/>
  <c r="CI730" i="2"/>
  <c r="CH730" i="2"/>
  <c r="CG730" i="2"/>
  <c r="CF730" i="2"/>
  <c r="CE730" i="2"/>
  <c r="CD730" i="2"/>
  <c r="CC730" i="2"/>
  <c r="CB730" i="2"/>
  <c r="CA730" i="2"/>
  <c r="BZ730" i="2"/>
  <c r="BY730" i="2"/>
  <c r="BX730" i="2"/>
  <c r="BW730" i="2"/>
  <c r="BV730" i="2"/>
  <c r="BU730" i="2"/>
  <c r="BT730" i="2"/>
  <c r="BS730" i="2"/>
  <c r="BR730" i="2"/>
  <c r="BQ730" i="2"/>
  <c r="BP730" i="2"/>
  <c r="BO730" i="2"/>
  <c r="BN730" i="2"/>
  <c r="BM730" i="2"/>
  <c r="BL730" i="2"/>
  <c r="BK730" i="2"/>
  <c r="BJ730" i="2"/>
  <c r="BI730" i="2"/>
  <c r="BH730" i="2"/>
  <c r="BG730" i="2"/>
  <c r="BF730" i="2"/>
  <c r="BE730" i="2"/>
  <c r="BD730" i="2"/>
  <c r="BC730" i="2"/>
  <c r="BB730" i="2"/>
  <c r="BA730" i="2"/>
  <c r="AZ730" i="2"/>
  <c r="AY730" i="2"/>
  <c r="AX730" i="2"/>
  <c r="AW730" i="2"/>
  <c r="AV730" i="2"/>
  <c r="AU730" i="2"/>
  <c r="AS730" i="2"/>
  <c r="AR730" i="2"/>
  <c r="AQ730" i="2"/>
  <c r="AP730" i="2"/>
  <c r="AO730" i="2"/>
  <c r="AJ730" i="2"/>
  <c r="AI730" i="2"/>
  <c r="AH730" i="2"/>
  <c r="AG730" i="2"/>
  <c r="AF730" i="2"/>
  <c r="AE730" i="2"/>
  <c r="AD730" i="2"/>
  <c r="AC730" i="2"/>
  <c r="AB730" i="2"/>
  <c r="AA730" i="2"/>
  <c r="Z730" i="2"/>
  <c r="Y730" i="2"/>
  <c r="X730" i="2"/>
  <c r="W730" i="2"/>
  <c r="V730" i="2"/>
  <c r="U730" i="2"/>
  <c r="T730" i="2"/>
  <c r="S730" i="2"/>
  <c r="R730" i="2"/>
  <c r="Q730" i="2"/>
  <c r="P730" i="2"/>
  <c r="O730" i="2"/>
  <c r="DJ729" i="2"/>
  <c r="DI729" i="2"/>
  <c r="DH729" i="2"/>
  <c r="DG729" i="2"/>
  <c r="DF729" i="2"/>
  <c r="DE729" i="2"/>
  <c r="DD729" i="2"/>
  <c r="DC729" i="2"/>
  <c r="DB729" i="2"/>
  <c r="DA729" i="2"/>
  <c r="CZ729" i="2"/>
  <c r="CY729" i="2"/>
  <c r="CX729" i="2"/>
  <c r="CW729" i="2"/>
  <c r="CV729" i="2"/>
  <c r="CU729" i="2"/>
  <c r="CT729" i="2"/>
  <c r="CR729" i="2"/>
  <c r="CQ729" i="2"/>
  <c r="CP729" i="2"/>
  <c r="CO729" i="2"/>
  <c r="CN729" i="2"/>
  <c r="CM729" i="2"/>
  <c r="CL729" i="2"/>
  <c r="CK729" i="2"/>
  <c r="CJ729" i="2"/>
  <c r="CI729" i="2"/>
  <c r="CH729" i="2"/>
  <c r="CG729" i="2"/>
  <c r="CF729" i="2"/>
  <c r="CE729" i="2"/>
  <c r="CD729" i="2"/>
  <c r="CC729" i="2"/>
  <c r="CB729" i="2"/>
  <c r="CA729" i="2"/>
  <c r="BZ729" i="2"/>
  <c r="BY729" i="2"/>
  <c r="BX729" i="2"/>
  <c r="BW729" i="2"/>
  <c r="BV729" i="2"/>
  <c r="BU729" i="2"/>
  <c r="BT729" i="2"/>
  <c r="BS729" i="2"/>
  <c r="BR729" i="2"/>
  <c r="BQ729" i="2"/>
  <c r="BP729" i="2"/>
  <c r="BO729" i="2"/>
  <c r="BN729" i="2"/>
  <c r="BM729" i="2"/>
  <c r="BL729" i="2"/>
  <c r="BK729" i="2"/>
  <c r="BJ729" i="2"/>
  <c r="BI729" i="2"/>
  <c r="BH729" i="2"/>
  <c r="BG729" i="2"/>
  <c r="BF729" i="2"/>
  <c r="BE729" i="2"/>
  <c r="BD729" i="2"/>
  <c r="BC729" i="2"/>
  <c r="BB729" i="2"/>
  <c r="BA729" i="2"/>
  <c r="AZ729" i="2"/>
  <c r="AY729" i="2"/>
  <c r="AX729" i="2"/>
  <c r="AW729" i="2"/>
  <c r="AV729" i="2"/>
  <c r="AU729" i="2"/>
  <c r="AS729" i="2"/>
  <c r="AR729" i="2"/>
  <c r="AQ729" i="2"/>
  <c r="AP729" i="2"/>
  <c r="AO729" i="2"/>
  <c r="AJ729" i="2"/>
  <c r="AI729" i="2"/>
  <c r="AH729" i="2"/>
  <c r="AG729" i="2"/>
  <c r="AF729" i="2"/>
  <c r="AE729" i="2"/>
  <c r="AD729" i="2"/>
  <c r="AC729" i="2"/>
  <c r="AB729" i="2"/>
  <c r="AA729" i="2"/>
  <c r="Z729" i="2"/>
  <c r="Y729" i="2"/>
  <c r="X729" i="2"/>
  <c r="W729" i="2"/>
  <c r="V729" i="2"/>
  <c r="U729" i="2"/>
  <c r="T729" i="2"/>
  <c r="S729" i="2"/>
  <c r="R729" i="2"/>
  <c r="Q729" i="2"/>
  <c r="P729" i="2"/>
  <c r="O729" i="2"/>
  <c r="DJ728" i="2"/>
  <c r="DI728" i="2"/>
  <c r="DH728" i="2"/>
  <c r="DG728" i="2"/>
  <c r="DF728" i="2"/>
  <c r="DE728" i="2"/>
  <c r="DD728" i="2"/>
  <c r="DC728" i="2"/>
  <c r="DB728" i="2"/>
  <c r="DA728" i="2"/>
  <c r="CZ728" i="2"/>
  <c r="CY728" i="2"/>
  <c r="CX728" i="2"/>
  <c r="CW728" i="2"/>
  <c r="CV728" i="2"/>
  <c r="CU728" i="2"/>
  <c r="CT728" i="2"/>
  <c r="CR728" i="2"/>
  <c r="CQ728" i="2"/>
  <c r="CP728" i="2"/>
  <c r="CO728" i="2"/>
  <c r="CN728" i="2"/>
  <c r="CM728" i="2"/>
  <c r="CL728" i="2"/>
  <c r="CK728" i="2"/>
  <c r="CJ728" i="2"/>
  <c r="CI728" i="2"/>
  <c r="CH728" i="2"/>
  <c r="CG728" i="2"/>
  <c r="CF728" i="2"/>
  <c r="CE728" i="2"/>
  <c r="CD728" i="2"/>
  <c r="CC728" i="2"/>
  <c r="CB728" i="2"/>
  <c r="CA728" i="2"/>
  <c r="BZ728" i="2"/>
  <c r="BY728" i="2"/>
  <c r="BX728" i="2"/>
  <c r="BW728" i="2"/>
  <c r="BV728" i="2"/>
  <c r="BU728" i="2"/>
  <c r="BT728" i="2"/>
  <c r="BS728" i="2"/>
  <c r="BR728" i="2"/>
  <c r="BQ728" i="2"/>
  <c r="BP728" i="2"/>
  <c r="BO728" i="2"/>
  <c r="BN728" i="2"/>
  <c r="BM728" i="2"/>
  <c r="BL728" i="2"/>
  <c r="BK728" i="2"/>
  <c r="BJ728" i="2"/>
  <c r="BI728" i="2"/>
  <c r="BH728" i="2"/>
  <c r="BG728" i="2"/>
  <c r="BF728" i="2"/>
  <c r="BE728" i="2"/>
  <c r="BD728" i="2"/>
  <c r="BC728" i="2"/>
  <c r="BB728" i="2"/>
  <c r="BA728" i="2"/>
  <c r="AZ728" i="2"/>
  <c r="AY728" i="2"/>
  <c r="AX728" i="2"/>
  <c r="AW728" i="2"/>
  <c r="AV728" i="2"/>
  <c r="AU728" i="2"/>
  <c r="AS728" i="2"/>
  <c r="AR728" i="2"/>
  <c r="AQ728" i="2"/>
  <c r="AP728" i="2"/>
  <c r="AO728" i="2"/>
  <c r="AJ728" i="2"/>
  <c r="AI728" i="2"/>
  <c r="AH728" i="2"/>
  <c r="AG728" i="2"/>
  <c r="AF728" i="2"/>
  <c r="AE728" i="2"/>
  <c r="AD728" i="2"/>
  <c r="AC728" i="2"/>
  <c r="AB728" i="2"/>
  <c r="AA728" i="2"/>
  <c r="Z728" i="2"/>
  <c r="Y728" i="2"/>
  <c r="X728" i="2"/>
  <c r="W728" i="2"/>
  <c r="V728" i="2"/>
  <c r="U728" i="2"/>
  <c r="T728" i="2"/>
  <c r="S728" i="2"/>
  <c r="R728" i="2"/>
  <c r="Q728" i="2"/>
  <c r="P728" i="2"/>
  <c r="O728" i="2"/>
  <c r="DJ727" i="2"/>
  <c r="DI727" i="2"/>
  <c r="DH727" i="2"/>
  <c r="DG727" i="2"/>
  <c r="DF727" i="2"/>
  <c r="DE727" i="2"/>
  <c r="DD727" i="2"/>
  <c r="DC727" i="2"/>
  <c r="DB727" i="2"/>
  <c r="DA727" i="2"/>
  <c r="CZ727" i="2"/>
  <c r="CY727" i="2"/>
  <c r="CX727" i="2"/>
  <c r="CW727" i="2"/>
  <c r="CV727" i="2"/>
  <c r="CU727" i="2"/>
  <c r="CT727" i="2"/>
  <c r="CR727" i="2"/>
  <c r="CQ727" i="2"/>
  <c r="CP727" i="2"/>
  <c r="CO727" i="2"/>
  <c r="CN727" i="2"/>
  <c r="CM727" i="2"/>
  <c r="CL727" i="2"/>
  <c r="CK727" i="2"/>
  <c r="CJ727" i="2"/>
  <c r="CI727" i="2"/>
  <c r="CH727" i="2"/>
  <c r="CG727" i="2"/>
  <c r="CF727" i="2"/>
  <c r="CE727" i="2"/>
  <c r="CD727" i="2"/>
  <c r="CC727" i="2"/>
  <c r="CB727" i="2"/>
  <c r="CA727" i="2"/>
  <c r="BZ727" i="2"/>
  <c r="BY727" i="2"/>
  <c r="BX727" i="2"/>
  <c r="BW727" i="2"/>
  <c r="BV727" i="2"/>
  <c r="BU727" i="2"/>
  <c r="BT727" i="2"/>
  <c r="BS727" i="2"/>
  <c r="BR727" i="2"/>
  <c r="BQ727" i="2"/>
  <c r="BP727" i="2"/>
  <c r="BO727" i="2"/>
  <c r="BN727" i="2"/>
  <c r="BM727" i="2"/>
  <c r="BL727" i="2"/>
  <c r="BK727" i="2"/>
  <c r="BJ727" i="2"/>
  <c r="BI727" i="2"/>
  <c r="BH727" i="2"/>
  <c r="BG727" i="2"/>
  <c r="BF727" i="2"/>
  <c r="BE727" i="2"/>
  <c r="BD727" i="2"/>
  <c r="BC727" i="2"/>
  <c r="BB727" i="2"/>
  <c r="BA727" i="2"/>
  <c r="AZ727" i="2"/>
  <c r="AY727" i="2"/>
  <c r="AX727" i="2"/>
  <c r="AW727" i="2"/>
  <c r="AV727" i="2"/>
  <c r="AU727" i="2"/>
  <c r="AS727" i="2"/>
  <c r="AR727" i="2"/>
  <c r="AQ727" i="2"/>
  <c r="AP727" i="2"/>
  <c r="AO727" i="2"/>
  <c r="AJ727" i="2"/>
  <c r="AI727" i="2"/>
  <c r="AH727" i="2"/>
  <c r="AG727" i="2"/>
  <c r="AF727" i="2"/>
  <c r="AE727" i="2"/>
  <c r="AD727" i="2"/>
  <c r="AC727" i="2"/>
  <c r="AB727" i="2"/>
  <c r="AA727" i="2"/>
  <c r="Z727" i="2"/>
  <c r="Y727" i="2"/>
  <c r="X727" i="2"/>
  <c r="W727" i="2"/>
  <c r="V727" i="2"/>
  <c r="U727" i="2"/>
  <c r="T727" i="2"/>
  <c r="S727" i="2"/>
  <c r="R727" i="2"/>
  <c r="Q727" i="2"/>
  <c r="P727" i="2"/>
  <c r="O727" i="2"/>
  <c r="DJ726" i="2"/>
  <c r="DI726" i="2"/>
  <c r="DH726" i="2"/>
  <c r="DG726" i="2"/>
  <c r="DF726" i="2"/>
  <c r="DE726" i="2"/>
  <c r="DD726" i="2"/>
  <c r="DC726" i="2"/>
  <c r="DB726" i="2"/>
  <c r="DA726" i="2"/>
  <c r="CZ726" i="2"/>
  <c r="CY726" i="2"/>
  <c r="CX726" i="2"/>
  <c r="CW726" i="2"/>
  <c r="CV726" i="2"/>
  <c r="CU726" i="2"/>
  <c r="CT726" i="2"/>
  <c r="CR726" i="2"/>
  <c r="CQ726" i="2"/>
  <c r="CP726" i="2"/>
  <c r="CO726" i="2"/>
  <c r="CN726" i="2"/>
  <c r="CM726" i="2"/>
  <c r="CL726" i="2"/>
  <c r="CK726" i="2"/>
  <c r="CJ726" i="2"/>
  <c r="CI726" i="2"/>
  <c r="CH726" i="2"/>
  <c r="CG726" i="2"/>
  <c r="CF726" i="2"/>
  <c r="CE726" i="2"/>
  <c r="CD726" i="2"/>
  <c r="CC726" i="2"/>
  <c r="CB726" i="2"/>
  <c r="CA726" i="2"/>
  <c r="BZ726" i="2"/>
  <c r="BY726" i="2"/>
  <c r="BX726" i="2"/>
  <c r="BW726" i="2"/>
  <c r="BV726" i="2"/>
  <c r="BU726" i="2"/>
  <c r="BT726" i="2"/>
  <c r="BS726" i="2"/>
  <c r="BR726" i="2"/>
  <c r="BQ726" i="2"/>
  <c r="BP726" i="2"/>
  <c r="BO726" i="2"/>
  <c r="BN726" i="2"/>
  <c r="BM726" i="2"/>
  <c r="BL726" i="2"/>
  <c r="BK726" i="2"/>
  <c r="BJ726" i="2"/>
  <c r="BI726" i="2"/>
  <c r="BH726" i="2"/>
  <c r="BG726" i="2"/>
  <c r="BF726" i="2"/>
  <c r="BE726" i="2"/>
  <c r="BD726" i="2"/>
  <c r="BC726" i="2"/>
  <c r="BB726" i="2"/>
  <c r="BA726" i="2"/>
  <c r="AZ726" i="2"/>
  <c r="AY726" i="2"/>
  <c r="AX726" i="2"/>
  <c r="AW726" i="2"/>
  <c r="AV726" i="2"/>
  <c r="AU726" i="2"/>
  <c r="AS726" i="2"/>
  <c r="AR726" i="2"/>
  <c r="AQ726" i="2"/>
  <c r="AP726" i="2"/>
  <c r="AO726" i="2"/>
  <c r="AJ726" i="2"/>
  <c r="AI726" i="2"/>
  <c r="AH726" i="2"/>
  <c r="AG726" i="2"/>
  <c r="AF726" i="2"/>
  <c r="AE726" i="2"/>
  <c r="AD726" i="2"/>
  <c r="AC726" i="2"/>
  <c r="AB726" i="2"/>
  <c r="AA726" i="2"/>
  <c r="Z726" i="2"/>
  <c r="Y726" i="2"/>
  <c r="X726" i="2"/>
  <c r="W726" i="2"/>
  <c r="V726" i="2"/>
  <c r="U726" i="2"/>
  <c r="T726" i="2"/>
  <c r="S726" i="2"/>
  <c r="R726" i="2"/>
  <c r="Q726" i="2"/>
  <c r="P726" i="2"/>
  <c r="O726" i="2"/>
  <c r="DJ725" i="2"/>
  <c r="DI725" i="2"/>
  <c r="DH725" i="2"/>
  <c r="DG725" i="2"/>
  <c r="DF725" i="2"/>
  <c r="DE725" i="2"/>
  <c r="DD725" i="2"/>
  <c r="DC725" i="2"/>
  <c r="DB725" i="2"/>
  <c r="DA725" i="2"/>
  <c r="CZ725" i="2"/>
  <c r="CY725" i="2"/>
  <c r="CX725" i="2"/>
  <c r="CW725" i="2"/>
  <c r="CV725" i="2"/>
  <c r="CU725" i="2"/>
  <c r="CT725" i="2"/>
  <c r="CR725" i="2"/>
  <c r="CQ725" i="2"/>
  <c r="CP725" i="2"/>
  <c r="CO725" i="2"/>
  <c r="CN725" i="2"/>
  <c r="CM725" i="2"/>
  <c r="CL725" i="2"/>
  <c r="CK725" i="2"/>
  <c r="CJ725" i="2"/>
  <c r="CI725" i="2"/>
  <c r="CH725" i="2"/>
  <c r="CG725" i="2"/>
  <c r="CF725" i="2"/>
  <c r="CE725" i="2"/>
  <c r="CD725" i="2"/>
  <c r="CC725" i="2"/>
  <c r="CB725" i="2"/>
  <c r="CA725" i="2"/>
  <c r="BZ725" i="2"/>
  <c r="BY725" i="2"/>
  <c r="BX725" i="2"/>
  <c r="BW725" i="2"/>
  <c r="BV725" i="2"/>
  <c r="BU725" i="2"/>
  <c r="BT725" i="2"/>
  <c r="BS725" i="2"/>
  <c r="BR725" i="2"/>
  <c r="BQ725" i="2"/>
  <c r="BP725" i="2"/>
  <c r="BO725" i="2"/>
  <c r="BN725" i="2"/>
  <c r="BM725" i="2"/>
  <c r="BL725" i="2"/>
  <c r="BK725" i="2"/>
  <c r="BJ725" i="2"/>
  <c r="BI725" i="2"/>
  <c r="BH725" i="2"/>
  <c r="BG725" i="2"/>
  <c r="BF725" i="2"/>
  <c r="BE725" i="2"/>
  <c r="BD725" i="2"/>
  <c r="BC725" i="2"/>
  <c r="BB725" i="2"/>
  <c r="BA725" i="2"/>
  <c r="AZ725" i="2"/>
  <c r="AY725" i="2"/>
  <c r="AX725" i="2"/>
  <c r="AW725" i="2"/>
  <c r="AV725" i="2"/>
  <c r="AU725" i="2"/>
  <c r="AS725" i="2"/>
  <c r="AR725" i="2"/>
  <c r="AQ725" i="2"/>
  <c r="AP725" i="2"/>
  <c r="AO725" i="2"/>
  <c r="AJ725" i="2"/>
  <c r="AI725" i="2"/>
  <c r="AH725" i="2"/>
  <c r="AG725" i="2"/>
  <c r="AF725" i="2"/>
  <c r="AE725" i="2"/>
  <c r="AD725" i="2"/>
  <c r="AC725" i="2"/>
  <c r="AB725" i="2"/>
  <c r="AA725" i="2"/>
  <c r="Z725" i="2"/>
  <c r="Y725" i="2"/>
  <c r="X725" i="2"/>
  <c r="W725" i="2"/>
  <c r="V725" i="2"/>
  <c r="U725" i="2"/>
  <c r="T725" i="2"/>
  <c r="S725" i="2"/>
  <c r="R725" i="2"/>
  <c r="Q725" i="2"/>
  <c r="P725" i="2"/>
  <c r="O725" i="2"/>
  <c r="DJ724" i="2"/>
  <c r="DI724" i="2"/>
  <c r="DH724" i="2"/>
  <c r="DG724" i="2"/>
  <c r="DF724" i="2"/>
  <c r="DE724" i="2"/>
  <c r="DD724" i="2"/>
  <c r="DC724" i="2"/>
  <c r="DB724" i="2"/>
  <c r="DA724" i="2"/>
  <c r="CZ724" i="2"/>
  <c r="CY724" i="2"/>
  <c r="CX724" i="2"/>
  <c r="CW724" i="2"/>
  <c r="CV724" i="2"/>
  <c r="CU724" i="2"/>
  <c r="CT724" i="2"/>
  <c r="CR724" i="2"/>
  <c r="CQ724" i="2"/>
  <c r="CP724" i="2"/>
  <c r="CO724" i="2"/>
  <c r="CN724" i="2"/>
  <c r="CM724" i="2"/>
  <c r="CL724" i="2"/>
  <c r="CK724" i="2"/>
  <c r="CJ724" i="2"/>
  <c r="CI724" i="2"/>
  <c r="CH724" i="2"/>
  <c r="CG724" i="2"/>
  <c r="CF724" i="2"/>
  <c r="CE724" i="2"/>
  <c r="CD724" i="2"/>
  <c r="CC724" i="2"/>
  <c r="CB724" i="2"/>
  <c r="CA724" i="2"/>
  <c r="BZ724" i="2"/>
  <c r="BY724" i="2"/>
  <c r="BX724" i="2"/>
  <c r="BW724" i="2"/>
  <c r="BV724" i="2"/>
  <c r="BU724" i="2"/>
  <c r="BT724" i="2"/>
  <c r="BS724" i="2"/>
  <c r="BR724" i="2"/>
  <c r="BQ724" i="2"/>
  <c r="BP724" i="2"/>
  <c r="BO724" i="2"/>
  <c r="BN724" i="2"/>
  <c r="BM724" i="2"/>
  <c r="BL724" i="2"/>
  <c r="BK724" i="2"/>
  <c r="BJ724" i="2"/>
  <c r="BI724" i="2"/>
  <c r="BH724" i="2"/>
  <c r="BG724" i="2"/>
  <c r="BF724" i="2"/>
  <c r="BE724" i="2"/>
  <c r="BD724" i="2"/>
  <c r="BC724" i="2"/>
  <c r="BB724" i="2"/>
  <c r="BA724" i="2"/>
  <c r="AZ724" i="2"/>
  <c r="AY724" i="2"/>
  <c r="AX724" i="2"/>
  <c r="AW724" i="2"/>
  <c r="AV724" i="2"/>
  <c r="AU724" i="2"/>
  <c r="AS724" i="2"/>
  <c r="AR724" i="2"/>
  <c r="AQ724" i="2"/>
  <c r="AP724" i="2"/>
  <c r="AO724" i="2"/>
  <c r="AJ724" i="2"/>
  <c r="AI724" i="2"/>
  <c r="AH724" i="2"/>
  <c r="AG724" i="2"/>
  <c r="AF724" i="2"/>
  <c r="AE724" i="2"/>
  <c r="AD724" i="2"/>
  <c r="AC724" i="2"/>
  <c r="AB724" i="2"/>
  <c r="AA724" i="2"/>
  <c r="Z724" i="2"/>
  <c r="Y724" i="2"/>
  <c r="X724" i="2"/>
  <c r="W724" i="2"/>
  <c r="V724" i="2"/>
  <c r="U724" i="2"/>
  <c r="T724" i="2"/>
  <c r="S724" i="2"/>
  <c r="R724" i="2"/>
  <c r="Q724" i="2"/>
  <c r="P724" i="2"/>
  <c r="O724" i="2"/>
  <c r="DJ723" i="2"/>
  <c r="DI723" i="2"/>
  <c r="DH723" i="2"/>
  <c r="DG723" i="2"/>
  <c r="DF723" i="2"/>
  <c r="DE723" i="2"/>
  <c r="DD723" i="2"/>
  <c r="DC723" i="2"/>
  <c r="DB723" i="2"/>
  <c r="DA723" i="2"/>
  <c r="CZ723" i="2"/>
  <c r="CY723" i="2"/>
  <c r="CX723" i="2"/>
  <c r="CW723" i="2"/>
  <c r="CV723" i="2"/>
  <c r="CU723" i="2"/>
  <c r="CT723" i="2"/>
  <c r="CR723" i="2"/>
  <c r="CQ723" i="2"/>
  <c r="CP723" i="2"/>
  <c r="CO723" i="2"/>
  <c r="CN723" i="2"/>
  <c r="CM723" i="2"/>
  <c r="CL723" i="2"/>
  <c r="CK723" i="2"/>
  <c r="CJ723" i="2"/>
  <c r="CI723" i="2"/>
  <c r="CH723" i="2"/>
  <c r="CG723" i="2"/>
  <c r="CF723" i="2"/>
  <c r="CE723" i="2"/>
  <c r="CD723" i="2"/>
  <c r="CC723" i="2"/>
  <c r="CB723" i="2"/>
  <c r="CA723" i="2"/>
  <c r="BZ723" i="2"/>
  <c r="BY723" i="2"/>
  <c r="BX723" i="2"/>
  <c r="BW723" i="2"/>
  <c r="BV723" i="2"/>
  <c r="BU723" i="2"/>
  <c r="BT723" i="2"/>
  <c r="BS723" i="2"/>
  <c r="BR723" i="2"/>
  <c r="BQ723" i="2"/>
  <c r="BP723" i="2"/>
  <c r="BO723" i="2"/>
  <c r="BN723" i="2"/>
  <c r="BM723" i="2"/>
  <c r="BL723" i="2"/>
  <c r="BK723" i="2"/>
  <c r="BJ723" i="2"/>
  <c r="BI723" i="2"/>
  <c r="BH723" i="2"/>
  <c r="BG723" i="2"/>
  <c r="BF723" i="2"/>
  <c r="BE723" i="2"/>
  <c r="BD723" i="2"/>
  <c r="BC723" i="2"/>
  <c r="BB723" i="2"/>
  <c r="BA723" i="2"/>
  <c r="AZ723" i="2"/>
  <c r="AY723" i="2"/>
  <c r="AX723" i="2"/>
  <c r="AW723" i="2"/>
  <c r="AV723" i="2"/>
  <c r="AU723" i="2"/>
  <c r="AS723" i="2"/>
  <c r="AR723" i="2"/>
  <c r="AQ723" i="2"/>
  <c r="AP723" i="2"/>
  <c r="AO723" i="2"/>
  <c r="AJ723" i="2"/>
  <c r="AI723" i="2"/>
  <c r="AH723" i="2"/>
  <c r="AG723" i="2"/>
  <c r="AF723" i="2"/>
  <c r="AE723" i="2"/>
  <c r="AD723" i="2"/>
  <c r="AC723" i="2"/>
  <c r="AB723" i="2"/>
  <c r="AA723" i="2"/>
  <c r="Z723" i="2"/>
  <c r="Y723" i="2"/>
  <c r="X723" i="2"/>
  <c r="W723" i="2"/>
  <c r="V723" i="2"/>
  <c r="U723" i="2"/>
  <c r="T723" i="2"/>
  <c r="S723" i="2"/>
  <c r="R723" i="2"/>
  <c r="Q723" i="2"/>
  <c r="P723" i="2"/>
  <c r="O723" i="2"/>
  <c r="DJ722" i="2"/>
  <c r="DI722" i="2"/>
  <c r="DH722" i="2"/>
  <c r="DG722" i="2"/>
  <c r="DF722" i="2"/>
  <c r="DE722" i="2"/>
  <c r="DD722" i="2"/>
  <c r="DC722" i="2"/>
  <c r="DB722" i="2"/>
  <c r="DA722" i="2"/>
  <c r="CZ722" i="2"/>
  <c r="CY722" i="2"/>
  <c r="CX722" i="2"/>
  <c r="CW722" i="2"/>
  <c r="CV722" i="2"/>
  <c r="CU722" i="2"/>
  <c r="CT722" i="2"/>
  <c r="CR722" i="2"/>
  <c r="CQ722" i="2"/>
  <c r="CP722" i="2"/>
  <c r="CO722" i="2"/>
  <c r="CN722" i="2"/>
  <c r="CM722" i="2"/>
  <c r="CL722" i="2"/>
  <c r="CK722" i="2"/>
  <c r="CJ722" i="2"/>
  <c r="CI722" i="2"/>
  <c r="CH722" i="2"/>
  <c r="CG722" i="2"/>
  <c r="CF722" i="2"/>
  <c r="CE722" i="2"/>
  <c r="CD722" i="2"/>
  <c r="CC722" i="2"/>
  <c r="CB722" i="2"/>
  <c r="CA722" i="2"/>
  <c r="BZ722" i="2"/>
  <c r="BY722" i="2"/>
  <c r="BX722" i="2"/>
  <c r="BW722" i="2"/>
  <c r="BV722" i="2"/>
  <c r="BU722" i="2"/>
  <c r="BT722" i="2"/>
  <c r="BS722" i="2"/>
  <c r="BR722" i="2"/>
  <c r="BQ722" i="2"/>
  <c r="BP722" i="2"/>
  <c r="BO722" i="2"/>
  <c r="BN722" i="2"/>
  <c r="BM722" i="2"/>
  <c r="BL722" i="2"/>
  <c r="BK722" i="2"/>
  <c r="BJ722" i="2"/>
  <c r="BI722" i="2"/>
  <c r="BH722" i="2"/>
  <c r="BG722" i="2"/>
  <c r="BF722" i="2"/>
  <c r="BE722" i="2"/>
  <c r="BD722" i="2"/>
  <c r="BC722" i="2"/>
  <c r="BB722" i="2"/>
  <c r="BA722" i="2"/>
  <c r="AZ722" i="2"/>
  <c r="AY722" i="2"/>
  <c r="AX722" i="2"/>
  <c r="AW722" i="2"/>
  <c r="AV722" i="2"/>
  <c r="AU722" i="2"/>
  <c r="AS722" i="2"/>
  <c r="AR722" i="2"/>
  <c r="AQ722" i="2"/>
  <c r="AP722" i="2"/>
  <c r="AO722" i="2"/>
  <c r="AJ722" i="2"/>
  <c r="AI722" i="2"/>
  <c r="AH722" i="2"/>
  <c r="AG722" i="2"/>
  <c r="AF722" i="2"/>
  <c r="AE722" i="2"/>
  <c r="AD722" i="2"/>
  <c r="AC722" i="2"/>
  <c r="AB722" i="2"/>
  <c r="AA722" i="2"/>
  <c r="Z722" i="2"/>
  <c r="Y722" i="2"/>
  <c r="X722" i="2"/>
  <c r="W722" i="2"/>
  <c r="V722" i="2"/>
  <c r="U722" i="2"/>
  <c r="T722" i="2"/>
  <c r="S722" i="2"/>
  <c r="R722" i="2"/>
  <c r="Q722" i="2"/>
  <c r="P722" i="2"/>
  <c r="O722" i="2"/>
  <c r="DJ721" i="2"/>
  <c r="DI721" i="2"/>
  <c r="DH721" i="2"/>
  <c r="DG721" i="2"/>
  <c r="DF721" i="2"/>
  <c r="DE721" i="2"/>
  <c r="DD721" i="2"/>
  <c r="DC721" i="2"/>
  <c r="DB721" i="2"/>
  <c r="DA721" i="2"/>
  <c r="CZ721" i="2"/>
  <c r="CY721" i="2"/>
  <c r="CX721" i="2"/>
  <c r="CW721" i="2"/>
  <c r="CV721" i="2"/>
  <c r="CU721" i="2"/>
  <c r="CT721" i="2"/>
  <c r="CR721" i="2"/>
  <c r="CQ721" i="2"/>
  <c r="CP721" i="2"/>
  <c r="CO721" i="2"/>
  <c r="CN721" i="2"/>
  <c r="CM721" i="2"/>
  <c r="CL721" i="2"/>
  <c r="CK721" i="2"/>
  <c r="CJ721" i="2"/>
  <c r="CI721" i="2"/>
  <c r="CH721" i="2"/>
  <c r="CG721" i="2"/>
  <c r="CF721" i="2"/>
  <c r="CE721" i="2"/>
  <c r="CD721" i="2"/>
  <c r="CC721" i="2"/>
  <c r="CB721" i="2"/>
  <c r="CA721" i="2"/>
  <c r="BZ721" i="2"/>
  <c r="BY721" i="2"/>
  <c r="BX721" i="2"/>
  <c r="BW721" i="2"/>
  <c r="BV721" i="2"/>
  <c r="BU721" i="2"/>
  <c r="BT721" i="2"/>
  <c r="BS721" i="2"/>
  <c r="BR721" i="2"/>
  <c r="BQ721" i="2"/>
  <c r="BP721" i="2"/>
  <c r="BO721" i="2"/>
  <c r="BN721" i="2"/>
  <c r="BM721" i="2"/>
  <c r="BL721" i="2"/>
  <c r="BK721" i="2"/>
  <c r="BJ721" i="2"/>
  <c r="BI721" i="2"/>
  <c r="BH721" i="2"/>
  <c r="BG721" i="2"/>
  <c r="BF721" i="2"/>
  <c r="BE721" i="2"/>
  <c r="BD721" i="2"/>
  <c r="BC721" i="2"/>
  <c r="BB721" i="2"/>
  <c r="BA721" i="2"/>
  <c r="AZ721" i="2"/>
  <c r="AY721" i="2"/>
  <c r="AX721" i="2"/>
  <c r="AW721" i="2"/>
  <c r="AV721" i="2"/>
  <c r="AU721" i="2"/>
  <c r="AS721" i="2"/>
  <c r="AR721" i="2"/>
  <c r="AQ721" i="2"/>
  <c r="AP721" i="2"/>
  <c r="AO721" i="2"/>
  <c r="AJ721" i="2"/>
  <c r="AI721" i="2"/>
  <c r="AH721" i="2"/>
  <c r="AG721" i="2"/>
  <c r="AF721" i="2"/>
  <c r="AE721" i="2"/>
  <c r="AD721" i="2"/>
  <c r="AC721" i="2"/>
  <c r="AB721" i="2"/>
  <c r="AA721" i="2"/>
  <c r="Z721" i="2"/>
  <c r="Y721" i="2"/>
  <c r="X721" i="2"/>
  <c r="W721" i="2"/>
  <c r="V721" i="2"/>
  <c r="U721" i="2"/>
  <c r="T721" i="2"/>
  <c r="S721" i="2"/>
  <c r="R721" i="2"/>
  <c r="Q721" i="2"/>
  <c r="P721" i="2"/>
  <c r="O721" i="2"/>
  <c r="DJ720" i="2"/>
  <c r="DI720" i="2"/>
  <c r="DH720" i="2"/>
  <c r="DG720" i="2"/>
  <c r="DF720" i="2"/>
  <c r="DE720" i="2"/>
  <c r="DD720" i="2"/>
  <c r="DC720" i="2"/>
  <c r="DB720" i="2"/>
  <c r="DA720" i="2"/>
  <c r="CZ720" i="2"/>
  <c r="CY720" i="2"/>
  <c r="CX720" i="2"/>
  <c r="CW720" i="2"/>
  <c r="CV720" i="2"/>
  <c r="CU720" i="2"/>
  <c r="CT720" i="2"/>
  <c r="CR720" i="2"/>
  <c r="CQ720" i="2"/>
  <c r="CP720" i="2"/>
  <c r="CO720" i="2"/>
  <c r="CN720" i="2"/>
  <c r="CM720" i="2"/>
  <c r="CL720" i="2"/>
  <c r="CK720" i="2"/>
  <c r="CJ720" i="2"/>
  <c r="CI720" i="2"/>
  <c r="CH720" i="2"/>
  <c r="CG720" i="2"/>
  <c r="CF720" i="2"/>
  <c r="CE720" i="2"/>
  <c r="CD720" i="2"/>
  <c r="CC720" i="2"/>
  <c r="CB720" i="2"/>
  <c r="CA720" i="2"/>
  <c r="BZ720" i="2"/>
  <c r="BY720" i="2"/>
  <c r="BX720" i="2"/>
  <c r="BW720" i="2"/>
  <c r="BV720" i="2"/>
  <c r="BU720" i="2"/>
  <c r="BT720" i="2"/>
  <c r="BS720" i="2"/>
  <c r="BR720" i="2"/>
  <c r="BQ720" i="2"/>
  <c r="BP720" i="2"/>
  <c r="BO720" i="2"/>
  <c r="BN720" i="2"/>
  <c r="BM720" i="2"/>
  <c r="BL720" i="2"/>
  <c r="BK720" i="2"/>
  <c r="BJ720" i="2"/>
  <c r="BI720" i="2"/>
  <c r="BH720" i="2"/>
  <c r="BG720" i="2"/>
  <c r="BF720" i="2"/>
  <c r="BE720" i="2"/>
  <c r="BD720" i="2"/>
  <c r="BC720" i="2"/>
  <c r="BB720" i="2"/>
  <c r="BA720" i="2"/>
  <c r="AZ720" i="2"/>
  <c r="AY720" i="2"/>
  <c r="AX720" i="2"/>
  <c r="AW720" i="2"/>
  <c r="AV720" i="2"/>
  <c r="AU720" i="2"/>
  <c r="AS720" i="2"/>
  <c r="AR720" i="2"/>
  <c r="AQ720" i="2"/>
  <c r="AP720" i="2"/>
  <c r="AO720" i="2"/>
  <c r="AJ720" i="2"/>
  <c r="AI720" i="2"/>
  <c r="AH720" i="2"/>
  <c r="AG720" i="2"/>
  <c r="AF720" i="2"/>
  <c r="AE720" i="2"/>
  <c r="AD720" i="2"/>
  <c r="AC720" i="2"/>
  <c r="AB720" i="2"/>
  <c r="AA720" i="2"/>
  <c r="Z720" i="2"/>
  <c r="Y720" i="2"/>
  <c r="X720" i="2"/>
  <c r="W720" i="2"/>
  <c r="V720" i="2"/>
  <c r="U720" i="2"/>
  <c r="T720" i="2"/>
  <c r="S720" i="2"/>
  <c r="R720" i="2"/>
  <c r="Q720" i="2"/>
  <c r="P720" i="2"/>
  <c r="O720" i="2"/>
  <c r="DJ719" i="2"/>
  <c r="DI719" i="2"/>
  <c r="DH719" i="2"/>
  <c r="DG719" i="2"/>
  <c r="DF719" i="2"/>
  <c r="DE719" i="2"/>
  <c r="DD719" i="2"/>
  <c r="DC719" i="2"/>
  <c r="DB719" i="2"/>
  <c r="DA719" i="2"/>
  <c r="CZ719" i="2"/>
  <c r="CY719" i="2"/>
  <c r="CX719" i="2"/>
  <c r="CW719" i="2"/>
  <c r="CV719" i="2"/>
  <c r="CU719" i="2"/>
  <c r="CT719" i="2"/>
  <c r="CR719" i="2"/>
  <c r="CQ719" i="2"/>
  <c r="CP719" i="2"/>
  <c r="CO719" i="2"/>
  <c r="CN719" i="2"/>
  <c r="CM719" i="2"/>
  <c r="CL719" i="2"/>
  <c r="CK719" i="2"/>
  <c r="CJ719" i="2"/>
  <c r="CI719" i="2"/>
  <c r="CH719" i="2"/>
  <c r="CG719" i="2"/>
  <c r="CF719" i="2"/>
  <c r="CE719" i="2"/>
  <c r="CD719" i="2"/>
  <c r="CC719" i="2"/>
  <c r="CB719" i="2"/>
  <c r="CA719" i="2"/>
  <c r="BZ719" i="2"/>
  <c r="BY719" i="2"/>
  <c r="BX719" i="2"/>
  <c r="BW719" i="2"/>
  <c r="BV719" i="2"/>
  <c r="BU719" i="2"/>
  <c r="BT719" i="2"/>
  <c r="BS719" i="2"/>
  <c r="BR719" i="2"/>
  <c r="BQ719" i="2"/>
  <c r="BP719" i="2"/>
  <c r="BO719" i="2"/>
  <c r="BN719" i="2"/>
  <c r="BM719" i="2"/>
  <c r="BL719" i="2"/>
  <c r="BK719" i="2"/>
  <c r="BJ719" i="2"/>
  <c r="BI719" i="2"/>
  <c r="BH719" i="2"/>
  <c r="BG719" i="2"/>
  <c r="BF719" i="2"/>
  <c r="BE719" i="2"/>
  <c r="BD719" i="2"/>
  <c r="BC719" i="2"/>
  <c r="BB719" i="2"/>
  <c r="BA719" i="2"/>
  <c r="AZ719" i="2"/>
  <c r="AY719" i="2"/>
  <c r="AX719" i="2"/>
  <c r="AW719" i="2"/>
  <c r="AV719" i="2"/>
  <c r="AU719" i="2"/>
  <c r="AS719" i="2"/>
  <c r="AR719" i="2"/>
  <c r="AQ719" i="2"/>
  <c r="AP719" i="2"/>
  <c r="AO719" i="2"/>
  <c r="AJ719" i="2"/>
  <c r="AI719" i="2"/>
  <c r="AH719" i="2"/>
  <c r="AG719" i="2"/>
  <c r="AF719" i="2"/>
  <c r="AE719" i="2"/>
  <c r="AD719" i="2"/>
  <c r="AC719" i="2"/>
  <c r="AB719" i="2"/>
  <c r="AA719" i="2"/>
  <c r="Z719" i="2"/>
  <c r="Y719" i="2"/>
  <c r="X719" i="2"/>
  <c r="W719" i="2"/>
  <c r="V719" i="2"/>
  <c r="U719" i="2"/>
  <c r="T719" i="2"/>
  <c r="S719" i="2"/>
  <c r="R719" i="2"/>
  <c r="Q719" i="2"/>
  <c r="P719" i="2"/>
  <c r="O719" i="2"/>
  <c r="DJ718" i="2"/>
  <c r="DI718" i="2"/>
  <c r="DH718" i="2"/>
  <c r="DG718" i="2"/>
  <c r="DF718" i="2"/>
  <c r="DE718" i="2"/>
  <c r="DD718" i="2"/>
  <c r="DC718" i="2"/>
  <c r="DB718" i="2"/>
  <c r="DA718" i="2"/>
  <c r="CZ718" i="2"/>
  <c r="CY718" i="2"/>
  <c r="CX718" i="2"/>
  <c r="CW718" i="2"/>
  <c r="CV718" i="2"/>
  <c r="CU718" i="2"/>
  <c r="CT718" i="2"/>
  <c r="CR718" i="2"/>
  <c r="CQ718" i="2"/>
  <c r="CP718" i="2"/>
  <c r="CO718" i="2"/>
  <c r="CN718" i="2"/>
  <c r="CM718" i="2"/>
  <c r="CL718" i="2"/>
  <c r="CK718" i="2"/>
  <c r="CJ718" i="2"/>
  <c r="CI718" i="2"/>
  <c r="CH718" i="2"/>
  <c r="CG718" i="2"/>
  <c r="CF718" i="2"/>
  <c r="CE718" i="2"/>
  <c r="CD718" i="2"/>
  <c r="CC718" i="2"/>
  <c r="CB718" i="2"/>
  <c r="CA718" i="2"/>
  <c r="BZ718" i="2"/>
  <c r="BY718" i="2"/>
  <c r="BX718" i="2"/>
  <c r="BW718" i="2"/>
  <c r="BV718" i="2"/>
  <c r="BU718" i="2"/>
  <c r="BT718" i="2"/>
  <c r="BS718" i="2"/>
  <c r="BR718" i="2"/>
  <c r="BQ718" i="2"/>
  <c r="BP718" i="2"/>
  <c r="BO718" i="2"/>
  <c r="BN718" i="2"/>
  <c r="BM718" i="2"/>
  <c r="BL718" i="2"/>
  <c r="BK718" i="2"/>
  <c r="BJ718" i="2"/>
  <c r="BI718" i="2"/>
  <c r="BH718" i="2"/>
  <c r="BG718" i="2"/>
  <c r="BF718" i="2"/>
  <c r="BE718" i="2"/>
  <c r="BD718" i="2"/>
  <c r="BC718" i="2"/>
  <c r="BB718" i="2"/>
  <c r="BA718" i="2"/>
  <c r="AZ718" i="2"/>
  <c r="AY718" i="2"/>
  <c r="AX718" i="2"/>
  <c r="AW718" i="2"/>
  <c r="AV718" i="2"/>
  <c r="AU718" i="2"/>
  <c r="AS718" i="2"/>
  <c r="AR718" i="2"/>
  <c r="AQ718" i="2"/>
  <c r="AP718" i="2"/>
  <c r="AO718" i="2"/>
  <c r="AJ718" i="2"/>
  <c r="AI718" i="2"/>
  <c r="AH718" i="2"/>
  <c r="AG718" i="2"/>
  <c r="AF718" i="2"/>
  <c r="AE718" i="2"/>
  <c r="AD718" i="2"/>
  <c r="AC718" i="2"/>
  <c r="AB718" i="2"/>
  <c r="AA718" i="2"/>
  <c r="Z718" i="2"/>
  <c r="Y718" i="2"/>
  <c r="X718" i="2"/>
  <c r="W718" i="2"/>
  <c r="V718" i="2"/>
  <c r="U718" i="2"/>
  <c r="T718" i="2"/>
  <c r="S718" i="2"/>
  <c r="R718" i="2"/>
  <c r="Q718" i="2"/>
  <c r="P718" i="2"/>
  <c r="O718" i="2"/>
  <c r="DJ717" i="2"/>
  <c r="DI717" i="2"/>
  <c r="DH717" i="2"/>
  <c r="DG717" i="2"/>
  <c r="DF717" i="2"/>
  <c r="DE717" i="2"/>
  <c r="DD717" i="2"/>
  <c r="DC717" i="2"/>
  <c r="DB717" i="2"/>
  <c r="DA717" i="2"/>
  <c r="CZ717" i="2"/>
  <c r="CY717" i="2"/>
  <c r="CX717" i="2"/>
  <c r="CW717" i="2"/>
  <c r="CV717" i="2"/>
  <c r="CU717" i="2"/>
  <c r="CT717" i="2"/>
  <c r="CR717" i="2"/>
  <c r="CQ717" i="2"/>
  <c r="CP717" i="2"/>
  <c r="CO717" i="2"/>
  <c r="CN717" i="2"/>
  <c r="CM717" i="2"/>
  <c r="CL717" i="2"/>
  <c r="CK717" i="2"/>
  <c r="CJ717" i="2"/>
  <c r="CI717" i="2"/>
  <c r="CH717" i="2"/>
  <c r="CG717" i="2"/>
  <c r="CF717" i="2"/>
  <c r="CE717" i="2"/>
  <c r="CD717" i="2"/>
  <c r="CC717" i="2"/>
  <c r="CB717" i="2"/>
  <c r="CA717" i="2"/>
  <c r="BZ717" i="2"/>
  <c r="BY717" i="2"/>
  <c r="BX717" i="2"/>
  <c r="BW717" i="2"/>
  <c r="BV717" i="2"/>
  <c r="BU717" i="2"/>
  <c r="BT717" i="2"/>
  <c r="BS717" i="2"/>
  <c r="BR717" i="2"/>
  <c r="BQ717" i="2"/>
  <c r="BP717" i="2"/>
  <c r="BO717" i="2"/>
  <c r="BN717" i="2"/>
  <c r="BM717" i="2"/>
  <c r="BL717" i="2"/>
  <c r="BK717" i="2"/>
  <c r="BJ717" i="2"/>
  <c r="BI717" i="2"/>
  <c r="BH717" i="2"/>
  <c r="BG717" i="2"/>
  <c r="BF717" i="2"/>
  <c r="BE717" i="2"/>
  <c r="BD717" i="2"/>
  <c r="BC717" i="2"/>
  <c r="BB717" i="2"/>
  <c r="BA717" i="2"/>
  <c r="AZ717" i="2"/>
  <c r="AY717" i="2"/>
  <c r="AX717" i="2"/>
  <c r="AW717" i="2"/>
  <c r="AV717" i="2"/>
  <c r="AU717" i="2"/>
  <c r="AS717" i="2"/>
  <c r="AR717" i="2"/>
  <c r="AQ717" i="2"/>
  <c r="AP717" i="2"/>
  <c r="AO717" i="2"/>
  <c r="AJ717" i="2"/>
  <c r="AI717" i="2"/>
  <c r="AH717" i="2"/>
  <c r="AG717" i="2"/>
  <c r="AF717" i="2"/>
  <c r="AE717" i="2"/>
  <c r="AD717" i="2"/>
  <c r="AC717" i="2"/>
  <c r="AB717" i="2"/>
  <c r="AA717" i="2"/>
  <c r="Z717" i="2"/>
  <c r="Y717" i="2"/>
  <c r="X717" i="2"/>
  <c r="W717" i="2"/>
  <c r="V717" i="2"/>
  <c r="U717" i="2"/>
  <c r="T717" i="2"/>
  <c r="S717" i="2"/>
  <c r="R717" i="2"/>
  <c r="Q717" i="2"/>
  <c r="P717" i="2"/>
  <c r="O717" i="2"/>
  <c r="DJ716" i="2"/>
  <c r="DI716" i="2"/>
  <c r="DH716" i="2"/>
  <c r="DG716" i="2"/>
  <c r="DF716" i="2"/>
  <c r="DE716" i="2"/>
  <c r="DD716" i="2"/>
  <c r="DC716" i="2"/>
  <c r="DB716" i="2"/>
  <c r="DA716" i="2"/>
  <c r="CZ716" i="2"/>
  <c r="CY716" i="2"/>
  <c r="CX716" i="2"/>
  <c r="CW716" i="2"/>
  <c r="CV716" i="2"/>
  <c r="CU716" i="2"/>
  <c r="CT716" i="2"/>
  <c r="CR716" i="2"/>
  <c r="CQ716" i="2"/>
  <c r="CP716" i="2"/>
  <c r="CO716" i="2"/>
  <c r="CN716" i="2"/>
  <c r="CM716" i="2"/>
  <c r="CL716" i="2"/>
  <c r="CK716" i="2"/>
  <c r="CJ716" i="2"/>
  <c r="CI716" i="2"/>
  <c r="CH716" i="2"/>
  <c r="CG716" i="2"/>
  <c r="CF716" i="2"/>
  <c r="CE716" i="2"/>
  <c r="CD716" i="2"/>
  <c r="CC716" i="2"/>
  <c r="CB716" i="2"/>
  <c r="CA716" i="2"/>
  <c r="BZ716" i="2"/>
  <c r="BY716" i="2"/>
  <c r="BX716" i="2"/>
  <c r="BW716" i="2"/>
  <c r="BV716" i="2"/>
  <c r="BU716" i="2"/>
  <c r="BT716" i="2"/>
  <c r="BS716" i="2"/>
  <c r="BR716" i="2"/>
  <c r="BQ716" i="2"/>
  <c r="BP716" i="2"/>
  <c r="BO716" i="2"/>
  <c r="BN716" i="2"/>
  <c r="BM716" i="2"/>
  <c r="BL716" i="2"/>
  <c r="BK716" i="2"/>
  <c r="BJ716" i="2"/>
  <c r="BI716" i="2"/>
  <c r="BH716" i="2"/>
  <c r="BG716" i="2"/>
  <c r="BF716" i="2"/>
  <c r="BE716" i="2"/>
  <c r="BD716" i="2"/>
  <c r="BC716" i="2"/>
  <c r="BB716" i="2"/>
  <c r="BA716" i="2"/>
  <c r="AZ716" i="2"/>
  <c r="AY716" i="2"/>
  <c r="AX716" i="2"/>
  <c r="AW716" i="2"/>
  <c r="AV716" i="2"/>
  <c r="AU716" i="2"/>
  <c r="AS716" i="2"/>
  <c r="AR716" i="2"/>
  <c r="AQ716" i="2"/>
  <c r="AP716" i="2"/>
  <c r="AO716" i="2"/>
  <c r="AJ716" i="2"/>
  <c r="AI716" i="2"/>
  <c r="AH716" i="2"/>
  <c r="AG716" i="2"/>
  <c r="AF716" i="2"/>
  <c r="AE716" i="2"/>
  <c r="AD716" i="2"/>
  <c r="AC716" i="2"/>
  <c r="AB716" i="2"/>
  <c r="AA716" i="2"/>
  <c r="Z716" i="2"/>
  <c r="Y716" i="2"/>
  <c r="X716" i="2"/>
  <c r="W716" i="2"/>
  <c r="V716" i="2"/>
  <c r="U716" i="2"/>
  <c r="T716" i="2"/>
  <c r="S716" i="2"/>
  <c r="R716" i="2"/>
  <c r="Q716" i="2"/>
  <c r="P716" i="2"/>
  <c r="O716" i="2"/>
  <c r="DJ715" i="2"/>
  <c r="DI715" i="2"/>
  <c r="DH715" i="2"/>
  <c r="DG715" i="2"/>
  <c r="DF715" i="2"/>
  <c r="DE715" i="2"/>
  <c r="DD715" i="2"/>
  <c r="DC715" i="2"/>
  <c r="DB715" i="2"/>
  <c r="DA715" i="2"/>
  <c r="CZ715" i="2"/>
  <c r="CY715" i="2"/>
  <c r="CX715" i="2"/>
  <c r="CW715" i="2"/>
  <c r="CV715" i="2"/>
  <c r="CU715" i="2"/>
  <c r="CT715" i="2"/>
  <c r="CR715" i="2"/>
  <c r="CQ715" i="2"/>
  <c r="CP715" i="2"/>
  <c r="CO715" i="2"/>
  <c r="CN715" i="2"/>
  <c r="CM715" i="2"/>
  <c r="CL715" i="2"/>
  <c r="CK715" i="2"/>
  <c r="CJ715" i="2"/>
  <c r="CI715" i="2"/>
  <c r="CH715" i="2"/>
  <c r="CG715" i="2"/>
  <c r="CF715" i="2"/>
  <c r="CE715" i="2"/>
  <c r="CD715" i="2"/>
  <c r="CC715" i="2"/>
  <c r="CB715" i="2"/>
  <c r="CA715" i="2"/>
  <c r="BZ715" i="2"/>
  <c r="BY715" i="2"/>
  <c r="BX715" i="2"/>
  <c r="BW715" i="2"/>
  <c r="BV715" i="2"/>
  <c r="BU715" i="2"/>
  <c r="BT715" i="2"/>
  <c r="BS715" i="2"/>
  <c r="BR715" i="2"/>
  <c r="BQ715" i="2"/>
  <c r="BP715" i="2"/>
  <c r="BO715" i="2"/>
  <c r="BN715" i="2"/>
  <c r="BM715" i="2"/>
  <c r="BL715" i="2"/>
  <c r="BK715" i="2"/>
  <c r="BJ715" i="2"/>
  <c r="BI715" i="2"/>
  <c r="BH715" i="2"/>
  <c r="BG715" i="2"/>
  <c r="BF715" i="2"/>
  <c r="BE715" i="2"/>
  <c r="BD715" i="2"/>
  <c r="BC715" i="2"/>
  <c r="BB715" i="2"/>
  <c r="BA715" i="2"/>
  <c r="AZ715" i="2"/>
  <c r="AY715" i="2"/>
  <c r="AX715" i="2"/>
  <c r="AW715" i="2"/>
  <c r="AV715" i="2"/>
  <c r="AU715" i="2"/>
  <c r="AS715" i="2"/>
  <c r="AR715" i="2"/>
  <c r="AQ715" i="2"/>
  <c r="AP715" i="2"/>
  <c r="AO715" i="2"/>
  <c r="AJ715" i="2"/>
  <c r="AI715" i="2"/>
  <c r="AH715" i="2"/>
  <c r="AG715" i="2"/>
  <c r="AF715" i="2"/>
  <c r="AE715" i="2"/>
  <c r="AD715" i="2"/>
  <c r="AC715" i="2"/>
  <c r="AB715" i="2"/>
  <c r="AA715" i="2"/>
  <c r="Z715" i="2"/>
  <c r="Y715" i="2"/>
  <c r="X715" i="2"/>
  <c r="W715" i="2"/>
  <c r="V715" i="2"/>
  <c r="U715" i="2"/>
  <c r="T715" i="2"/>
  <c r="S715" i="2"/>
  <c r="R715" i="2"/>
  <c r="Q715" i="2"/>
  <c r="P715" i="2"/>
  <c r="O715" i="2"/>
  <c r="L715" i="2"/>
  <c r="DJ714" i="2"/>
  <c r="DI714" i="2"/>
  <c r="DH714" i="2"/>
  <c r="DG714" i="2"/>
  <c r="DF714" i="2"/>
  <c r="DE714" i="2"/>
  <c r="DD714" i="2"/>
  <c r="DC714" i="2"/>
  <c r="DB714" i="2"/>
  <c r="DA714" i="2"/>
  <c r="CZ714" i="2"/>
  <c r="CY714" i="2"/>
  <c r="CX714" i="2"/>
  <c r="CW714" i="2"/>
  <c r="CV714" i="2"/>
  <c r="CU714" i="2"/>
  <c r="CT714" i="2"/>
  <c r="CR714" i="2"/>
  <c r="CQ714" i="2"/>
  <c r="CP714" i="2"/>
  <c r="CO714" i="2"/>
  <c r="CN714" i="2"/>
  <c r="CM714" i="2"/>
  <c r="CL714" i="2"/>
  <c r="CK714" i="2"/>
  <c r="CJ714" i="2"/>
  <c r="CI714" i="2"/>
  <c r="CH714" i="2"/>
  <c r="CG714" i="2"/>
  <c r="CF714" i="2"/>
  <c r="CE714" i="2"/>
  <c r="CD714" i="2"/>
  <c r="CC714" i="2"/>
  <c r="CB714" i="2"/>
  <c r="CA714" i="2"/>
  <c r="BZ714" i="2"/>
  <c r="BY714" i="2"/>
  <c r="BX714" i="2"/>
  <c r="BW714" i="2"/>
  <c r="BV714" i="2"/>
  <c r="BU714" i="2"/>
  <c r="BT714" i="2"/>
  <c r="BS714" i="2"/>
  <c r="BR714" i="2"/>
  <c r="BQ714" i="2"/>
  <c r="BP714" i="2"/>
  <c r="BO714" i="2"/>
  <c r="BN714" i="2"/>
  <c r="BM714" i="2"/>
  <c r="BL714" i="2"/>
  <c r="BK714" i="2"/>
  <c r="BJ714" i="2"/>
  <c r="BI714" i="2"/>
  <c r="BH714" i="2"/>
  <c r="BG714" i="2"/>
  <c r="BF714" i="2"/>
  <c r="BE714" i="2"/>
  <c r="BD714" i="2"/>
  <c r="BC714" i="2"/>
  <c r="BB714" i="2"/>
  <c r="BA714" i="2"/>
  <c r="AZ714" i="2"/>
  <c r="AY714" i="2"/>
  <c r="AX714" i="2"/>
  <c r="AW714" i="2"/>
  <c r="AV714" i="2"/>
  <c r="AU714" i="2"/>
  <c r="AS714" i="2"/>
  <c r="AR714" i="2"/>
  <c r="AQ714" i="2"/>
  <c r="AP714" i="2"/>
  <c r="AO714" i="2"/>
  <c r="AJ714" i="2"/>
  <c r="AI714" i="2"/>
  <c r="AH714" i="2"/>
  <c r="AG714" i="2"/>
  <c r="AF714" i="2"/>
  <c r="AE714" i="2"/>
  <c r="AD714" i="2"/>
  <c r="AC714" i="2"/>
  <c r="AB714" i="2"/>
  <c r="AA714" i="2"/>
  <c r="Z714" i="2"/>
  <c r="Y714" i="2"/>
  <c r="X714" i="2"/>
  <c r="W714" i="2"/>
  <c r="V714" i="2"/>
  <c r="U714" i="2"/>
  <c r="T714" i="2"/>
  <c r="S714" i="2"/>
  <c r="R714" i="2"/>
  <c r="Q714" i="2"/>
  <c r="P714" i="2"/>
  <c r="O714" i="2"/>
  <c r="DJ713" i="2"/>
  <c r="DI713" i="2"/>
  <c r="DH713" i="2"/>
  <c r="DG713" i="2"/>
  <c r="DF713" i="2"/>
  <c r="DE713" i="2"/>
  <c r="DD713" i="2"/>
  <c r="DC713" i="2"/>
  <c r="DB713" i="2"/>
  <c r="DA713" i="2"/>
  <c r="CZ713" i="2"/>
  <c r="CY713" i="2"/>
  <c r="CX713" i="2"/>
  <c r="CW713" i="2"/>
  <c r="CV713" i="2"/>
  <c r="CU713" i="2"/>
  <c r="CT713" i="2"/>
  <c r="CR713" i="2"/>
  <c r="CQ713" i="2"/>
  <c r="CP713" i="2"/>
  <c r="CO713" i="2"/>
  <c r="CN713" i="2"/>
  <c r="CM713" i="2"/>
  <c r="CL713" i="2"/>
  <c r="CK713" i="2"/>
  <c r="CJ713" i="2"/>
  <c r="CI713" i="2"/>
  <c r="CH713" i="2"/>
  <c r="CG713" i="2"/>
  <c r="CF713" i="2"/>
  <c r="CE713" i="2"/>
  <c r="CD713" i="2"/>
  <c r="CC713" i="2"/>
  <c r="CB713" i="2"/>
  <c r="CA713" i="2"/>
  <c r="BZ713" i="2"/>
  <c r="BY713" i="2"/>
  <c r="BX713" i="2"/>
  <c r="BW713" i="2"/>
  <c r="BV713" i="2"/>
  <c r="BU713" i="2"/>
  <c r="BT713" i="2"/>
  <c r="BS713" i="2"/>
  <c r="BR713" i="2"/>
  <c r="BQ713" i="2"/>
  <c r="BP713" i="2"/>
  <c r="BO713" i="2"/>
  <c r="BN713" i="2"/>
  <c r="BM713" i="2"/>
  <c r="BL713" i="2"/>
  <c r="BK713" i="2"/>
  <c r="BJ713" i="2"/>
  <c r="BI713" i="2"/>
  <c r="BH713" i="2"/>
  <c r="BG713" i="2"/>
  <c r="BF713" i="2"/>
  <c r="BE713" i="2"/>
  <c r="BD713" i="2"/>
  <c r="BC713" i="2"/>
  <c r="BB713" i="2"/>
  <c r="BA713" i="2"/>
  <c r="AZ713" i="2"/>
  <c r="AY713" i="2"/>
  <c r="AX713" i="2"/>
  <c r="AW713" i="2"/>
  <c r="AV713" i="2"/>
  <c r="AU713" i="2"/>
  <c r="AS713" i="2"/>
  <c r="AR713" i="2"/>
  <c r="AQ713" i="2"/>
  <c r="AP713" i="2"/>
  <c r="AO713" i="2"/>
  <c r="AJ713" i="2"/>
  <c r="AI713" i="2"/>
  <c r="AH713" i="2"/>
  <c r="AG713" i="2"/>
  <c r="AF713" i="2"/>
  <c r="AE713" i="2"/>
  <c r="AD713" i="2"/>
  <c r="AC713" i="2"/>
  <c r="AB713" i="2"/>
  <c r="AA713" i="2"/>
  <c r="Z713" i="2"/>
  <c r="Y713" i="2"/>
  <c r="X713" i="2"/>
  <c r="W713" i="2"/>
  <c r="V713" i="2"/>
  <c r="U713" i="2"/>
  <c r="T713" i="2"/>
  <c r="S713" i="2"/>
  <c r="R713" i="2"/>
  <c r="Q713" i="2"/>
  <c r="P713" i="2"/>
  <c r="O713" i="2"/>
  <c r="DJ712" i="2"/>
  <c r="DI712" i="2"/>
  <c r="DH712" i="2"/>
  <c r="DG712" i="2"/>
  <c r="DF712" i="2"/>
  <c r="DE712" i="2"/>
  <c r="DD712" i="2"/>
  <c r="DC712" i="2"/>
  <c r="DB712" i="2"/>
  <c r="DA712" i="2"/>
  <c r="CZ712" i="2"/>
  <c r="CY712" i="2"/>
  <c r="CX712" i="2"/>
  <c r="CW712" i="2"/>
  <c r="CV712" i="2"/>
  <c r="CU712" i="2"/>
  <c r="CT712" i="2"/>
  <c r="CR712" i="2"/>
  <c r="CQ712" i="2"/>
  <c r="CP712" i="2"/>
  <c r="CO712" i="2"/>
  <c r="CN712" i="2"/>
  <c r="CM712" i="2"/>
  <c r="CL712" i="2"/>
  <c r="CK712" i="2"/>
  <c r="CJ712" i="2"/>
  <c r="CI712" i="2"/>
  <c r="CH712" i="2"/>
  <c r="CG712" i="2"/>
  <c r="CF712" i="2"/>
  <c r="CE712" i="2"/>
  <c r="CD712" i="2"/>
  <c r="CC712" i="2"/>
  <c r="CB712" i="2"/>
  <c r="CA712" i="2"/>
  <c r="BZ712" i="2"/>
  <c r="BY712" i="2"/>
  <c r="BX712" i="2"/>
  <c r="BW712" i="2"/>
  <c r="BV712" i="2"/>
  <c r="BU712" i="2"/>
  <c r="BT712" i="2"/>
  <c r="BS712" i="2"/>
  <c r="BR712" i="2"/>
  <c r="BQ712" i="2"/>
  <c r="BP712" i="2"/>
  <c r="BO712" i="2"/>
  <c r="BN712" i="2"/>
  <c r="BM712" i="2"/>
  <c r="BL712" i="2"/>
  <c r="BK712" i="2"/>
  <c r="BJ712" i="2"/>
  <c r="BI712" i="2"/>
  <c r="BH712" i="2"/>
  <c r="BG712" i="2"/>
  <c r="BF712" i="2"/>
  <c r="BE712" i="2"/>
  <c r="BD712" i="2"/>
  <c r="BC712" i="2"/>
  <c r="BB712" i="2"/>
  <c r="BA712" i="2"/>
  <c r="AZ712" i="2"/>
  <c r="AY712" i="2"/>
  <c r="AX712" i="2"/>
  <c r="AW712" i="2"/>
  <c r="AV712" i="2"/>
  <c r="AU712" i="2"/>
  <c r="AS712" i="2"/>
  <c r="AR712" i="2"/>
  <c r="AQ712" i="2"/>
  <c r="AP712" i="2"/>
  <c r="AO712" i="2"/>
  <c r="AJ712" i="2"/>
  <c r="AI712" i="2"/>
  <c r="AH712" i="2"/>
  <c r="AG712" i="2"/>
  <c r="AF712" i="2"/>
  <c r="AE712" i="2"/>
  <c r="AD712" i="2"/>
  <c r="AC712" i="2"/>
  <c r="AB712" i="2"/>
  <c r="AA712" i="2"/>
  <c r="Z712" i="2"/>
  <c r="Y712" i="2"/>
  <c r="X712" i="2"/>
  <c r="W712" i="2"/>
  <c r="V712" i="2"/>
  <c r="U712" i="2"/>
  <c r="T712" i="2"/>
  <c r="S712" i="2"/>
  <c r="R712" i="2"/>
  <c r="Q712" i="2"/>
  <c r="P712" i="2"/>
  <c r="O712" i="2"/>
  <c r="DJ711" i="2"/>
  <c r="DI711" i="2"/>
  <c r="DH711" i="2"/>
  <c r="DG711" i="2"/>
  <c r="DF711" i="2"/>
  <c r="DE711" i="2"/>
  <c r="DD711" i="2"/>
  <c r="DC711" i="2"/>
  <c r="DB711" i="2"/>
  <c r="DA711" i="2"/>
  <c r="CZ711" i="2"/>
  <c r="CY711" i="2"/>
  <c r="CX711" i="2"/>
  <c r="CW711" i="2"/>
  <c r="CV711" i="2"/>
  <c r="CU711" i="2"/>
  <c r="CT711" i="2"/>
  <c r="CR711" i="2"/>
  <c r="CQ711" i="2"/>
  <c r="CP711" i="2"/>
  <c r="CO711" i="2"/>
  <c r="CN711" i="2"/>
  <c r="CM711" i="2"/>
  <c r="CL711" i="2"/>
  <c r="CK711" i="2"/>
  <c r="CJ711" i="2"/>
  <c r="CI711" i="2"/>
  <c r="CH711" i="2"/>
  <c r="CG711" i="2"/>
  <c r="CF711" i="2"/>
  <c r="CE711" i="2"/>
  <c r="CD711" i="2"/>
  <c r="CC711" i="2"/>
  <c r="CB711" i="2"/>
  <c r="CA711" i="2"/>
  <c r="BZ711" i="2"/>
  <c r="BY711" i="2"/>
  <c r="BX711" i="2"/>
  <c r="BW711" i="2"/>
  <c r="BV711" i="2"/>
  <c r="BU711" i="2"/>
  <c r="BT711" i="2"/>
  <c r="BS711" i="2"/>
  <c r="BR711" i="2"/>
  <c r="BQ711" i="2"/>
  <c r="BP711" i="2"/>
  <c r="BO711" i="2"/>
  <c r="BN711" i="2"/>
  <c r="BM711" i="2"/>
  <c r="BL711" i="2"/>
  <c r="BK711" i="2"/>
  <c r="BJ711" i="2"/>
  <c r="BI711" i="2"/>
  <c r="BH711" i="2"/>
  <c r="BG711" i="2"/>
  <c r="BF711" i="2"/>
  <c r="BE711" i="2"/>
  <c r="BD711" i="2"/>
  <c r="BC711" i="2"/>
  <c r="BB711" i="2"/>
  <c r="BA711" i="2"/>
  <c r="AZ711" i="2"/>
  <c r="AY711" i="2"/>
  <c r="AX711" i="2"/>
  <c r="AW711" i="2"/>
  <c r="AV711" i="2"/>
  <c r="AU711" i="2"/>
  <c r="AS711" i="2"/>
  <c r="AR711" i="2"/>
  <c r="AQ711" i="2"/>
  <c r="AP711" i="2"/>
  <c r="AO711" i="2"/>
  <c r="AJ711" i="2"/>
  <c r="AI711" i="2"/>
  <c r="AH711" i="2"/>
  <c r="AG711" i="2"/>
  <c r="AF711" i="2"/>
  <c r="AE711" i="2"/>
  <c r="AD711" i="2"/>
  <c r="AC711" i="2"/>
  <c r="AB711" i="2"/>
  <c r="AA711" i="2"/>
  <c r="Z711" i="2"/>
  <c r="Y711" i="2"/>
  <c r="X711" i="2"/>
  <c r="W711" i="2"/>
  <c r="V711" i="2"/>
  <c r="U711" i="2"/>
  <c r="T711" i="2"/>
  <c r="S711" i="2"/>
  <c r="R711" i="2"/>
  <c r="Q711" i="2"/>
  <c r="P711" i="2"/>
  <c r="O711" i="2"/>
  <c r="DJ710" i="2"/>
  <c r="DI710" i="2"/>
  <c r="DH710" i="2"/>
  <c r="DG710" i="2"/>
  <c r="DF710" i="2"/>
  <c r="DE710" i="2"/>
  <c r="DD710" i="2"/>
  <c r="DC710" i="2"/>
  <c r="DB710" i="2"/>
  <c r="DA710" i="2"/>
  <c r="CZ710" i="2"/>
  <c r="CY710" i="2"/>
  <c r="CX710" i="2"/>
  <c r="CW710" i="2"/>
  <c r="CV710" i="2"/>
  <c r="CU710" i="2"/>
  <c r="CT710" i="2"/>
  <c r="CR710" i="2"/>
  <c r="CQ710" i="2"/>
  <c r="CP710" i="2"/>
  <c r="CO710" i="2"/>
  <c r="CN710" i="2"/>
  <c r="CM710" i="2"/>
  <c r="CL710" i="2"/>
  <c r="CK710" i="2"/>
  <c r="CJ710" i="2"/>
  <c r="CI710" i="2"/>
  <c r="CH710" i="2"/>
  <c r="CG710" i="2"/>
  <c r="CF710" i="2"/>
  <c r="CE710" i="2"/>
  <c r="CD710" i="2"/>
  <c r="CC710" i="2"/>
  <c r="CB710" i="2"/>
  <c r="CA710" i="2"/>
  <c r="BZ710" i="2"/>
  <c r="BY710" i="2"/>
  <c r="BX710" i="2"/>
  <c r="BW710" i="2"/>
  <c r="BV710" i="2"/>
  <c r="BU710" i="2"/>
  <c r="BT710" i="2"/>
  <c r="BS710" i="2"/>
  <c r="BR710" i="2"/>
  <c r="BQ710" i="2"/>
  <c r="BP710" i="2"/>
  <c r="BO710" i="2"/>
  <c r="BN710" i="2"/>
  <c r="BM710" i="2"/>
  <c r="BL710" i="2"/>
  <c r="BK710" i="2"/>
  <c r="BJ710" i="2"/>
  <c r="BI710" i="2"/>
  <c r="BH710" i="2"/>
  <c r="BG710" i="2"/>
  <c r="BF710" i="2"/>
  <c r="BE710" i="2"/>
  <c r="BD710" i="2"/>
  <c r="BC710" i="2"/>
  <c r="BB710" i="2"/>
  <c r="BA710" i="2"/>
  <c r="AZ710" i="2"/>
  <c r="AY710" i="2"/>
  <c r="AX710" i="2"/>
  <c r="AW710" i="2"/>
  <c r="AV710" i="2"/>
  <c r="AU710" i="2"/>
  <c r="AS710" i="2"/>
  <c r="AR710" i="2"/>
  <c r="AQ710" i="2"/>
  <c r="AP710" i="2"/>
  <c r="AO710" i="2"/>
  <c r="AJ710" i="2"/>
  <c r="AI710" i="2"/>
  <c r="AH710" i="2"/>
  <c r="AG710" i="2"/>
  <c r="AF710" i="2"/>
  <c r="AE710" i="2"/>
  <c r="AD710" i="2"/>
  <c r="AC710" i="2"/>
  <c r="AB710" i="2"/>
  <c r="AA710" i="2"/>
  <c r="Z710" i="2"/>
  <c r="Y710" i="2"/>
  <c r="X710" i="2"/>
  <c r="W710" i="2"/>
  <c r="V710" i="2"/>
  <c r="U710" i="2"/>
  <c r="T710" i="2"/>
  <c r="S710" i="2"/>
  <c r="R710" i="2"/>
  <c r="Q710" i="2"/>
  <c r="P710" i="2"/>
  <c r="O710" i="2"/>
  <c r="DJ709" i="2"/>
  <c r="DI709" i="2"/>
  <c r="DH709" i="2"/>
  <c r="DG709" i="2"/>
  <c r="DF709" i="2"/>
  <c r="DE709" i="2"/>
  <c r="DD709" i="2"/>
  <c r="DC709" i="2"/>
  <c r="DB709" i="2"/>
  <c r="DA709" i="2"/>
  <c r="CZ709" i="2"/>
  <c r="CY709" i="2"/>
  <c r="CX709" i="2"/>
  <c r="CW709" i="2"/>
  <c r="CV709" i="2"/>
  <c r="CU709" i="2"/>
  <c r="CT709" i="2"/>
  <c r="CR709" i="2"/>
  <c r="CQ709" i="2"/>
  <c r="CP709" i="2"/>
  <c r="CO709" i="2"/>
  <c r="CN709" i="2"/>
  <c r="CM709" i="2"/>
  <c r="CL709" i="2"/>
  <c r="CK709" i="2"/>
  <c r="CJ709" i="2"/>
  <c r="CI709" i="2"/>
  <c r="CH709" i="2"/>
  <c r="CG709" i="2"/>
  <c r="CF709" i="2"/>
  <c r="CE709" i="2"/>
  <c r="CD709" i="2"/>
  <c r="CC709" i="2"/>
  <c r="CB709" i="2"/>
  <c r="CA709" i="2"/>
  <c r="BZ709" i="2"/>
  <c r="BY709" i="2"/>
  <c r="BX709" i="2"/>
  <c r="BW709" i="2"/>
  <c r="BV709" i="2"/>
  <c r="BU709" i="2"/>
  <c r="BT709" i="2"/>
  <c r="BS709" i="2"/>
  <c r="BR709" i="2"/>
  <c r="BQ709" i="2"/>
  <c r="BP709" i="2"/>
  <c r="BO709" i="2"/>
  <c r="BN709" i="2"/>
  <c r="BM709" i="2"/>
  <c r="BL709" i="2"/>
  <c r="BK709" i="2"/>
  <c r="BJ709" i="2"/>
  <c r="BI709" i="2"/>
  <c r="BH709" i="2"/>
  <c r="BG709" i="2"/>
  <c r="BF709" i="2"/>
  <c r="BE709" i="2"/>
  <c r="BD709" i="2"/>
  <c r="BC709" i="2"/>
  <c r="BB709" i="2"/>
  <c r="BA709" i="2"/>
  <c r="AZ709" i="2"/>
  <c r="AY709" i="2"/>
  <c r="AX709" i="2"/>
  <c r="AW709" i="2"/>
  <c r="AV709" i="2"/>
  <c r="AU709" i="2"/>
  <c r="AS709" i="2"/>
  <c r="AR709" i="2"/>
  <c r="AQ709" i="2"/>
  <c r="AP709" i="2"/>
  <c r="AO709" i="2"/>
  <c r="AJ709" i="2"/>
  <c r="AI709" i="2"/>
  <c r="AH709" i="2"/>
  <c r="AG709" i="2"/>
  <c r="AF709" i="2"/>
  <c r="AE709" i="2"/>
  <c r="AD709" i="2"/>
  <c r="AC709" i="2"/>
  <c r="AB709" i="2"/>
  <c r="AA709" i="2"/>
  <c r="Z709" i="2"/>
  <c r="Y709" i="2"/>
  <c r="X709" i="2"/>
  <c r="W709" i="2"/>
  <c r="V709" i="2"/>
  <c r="U709" i="2"/>
  <c r="T709" i="2"/>
  <c r="S709" i="2"/>
  <c r="R709" i="2"/>
  <c r="Q709" i="2"/>
  <c r="P709" i="2"/>
  <c r="O709" i="2"/>
  <c r="DJ708" i="2"/>
  <c r="DI708" i="2"/>
  <c r="DH708" i="2"/>
  <c r="DG708" i="2"/>
  <c r="DF708" i="2"/>
  <c r="DE708" i="2"/>
  <c r="DD708" i="2"/>
  <c r="DC708" i="2"/>
  <c r="DB708" i="2"/>
  <c r="DA708" i="2"/>
  <c r="CZ708" i="2"/>
  <c r="CY708" i="2"/>
  <c r="CX708" i="2"/>
  <c r="CW708" i="2"/>
  <c r="CV708" i="2"/>
  <c r="CU708" i="2"/>
  <c r="CT708" i="2"/>
  <c r="CR708" i="2"/>
  <c r="CQ708" i="2"/>
  <c r="CP708" i="2"/>
  <c r="CO708" i="2"/>
  <c r="CN708" i="2"/>
  <c r="CM708" i="2"/>
  <c r="CL708" i="2"/>
  <c r="CK708" i="2"/>
  <c r="CJ708" i="2"/>
  <c r="CI708" i="2"/>
  <c r="CH708" i="2"/>
  <c r="CG708" i="2"/>
  <c r="CF708" i="2"/>
  <c r="CE708" i="2"/>
  <c r="CD708" i="2"/>
  <c r="CC708" i="2"/>
  <c r="CB708" i="2"/>
  <c r="CA708" i="2"/>
  <c r="BZ708" i="2"/>
  <c r="BY708" i="2"/>
  <c r="BX708" i="2"/>
  <c r="BW708" i="2"/>
  <c r="BV708" i="2"/>
  <c r="BU708" i="2"/>
  <c r="BT708" i="2"/>
  <c r="BS708" i="2"/>
  <c r="BR708" i="2"/>
  <c r="BQ708" i="2"/>
  <c r="BP708" i="2"/>
  <c r="BO708" i="2"/>
  <c r="BN708" i="2"/>
  <c r="BM708" i="2"/>
  <c r="BL708" i="2"/>
  <c r="BK708" i="2"/>
  <c r="BJ708" i="2"/>
  <c r="BI708" i="2"/>
  <c r="BH708" i="2"/>
  <c r="BG708" i="2"/>
  <c r="BF708" i="2"/>
  <c r="BE708" i="2"/>
  <c r="BD708" i="2"/>
  <c r="BC708" i="2"/>
  <c r="BB708" i="2"/>
  <c r="BA708" i="2"/>
  <c r="AZ708" i="2"/>
  <c r="AY708" i="2"/>
  <c r="AX708" i="2"/>
  <c r="AW708" i="2"/>
  <c r="AV708" i="2"/>
  <c r="AU708" i="2"/>
  <c r="AS708" i="2"/>
  <c r="AR708" i="2"/>
  <c r="AQ708" i="2"/>
  <c r="AP708" i="2"/>
  <c r="AO708" i="2"/>
  <c r="AJ708" i="2"/>
  <c r="AI708" i="2"/>
  <c r="AH708" i="2"/>
  <c r="AG708" i="2"/>
  <c r="AF708" i="2"/>
  <c r="AE708" i="2"/>
  <c r="AD708" i="2"/>
  <c r="AC708" i="2"/>
  <c r="AB708" i="2"/>
  <c r="AA708" i="2"/>
  <c r="Z708" i="2"/>
  <c r="Y708" i="2"/>
  <c r="X708" i="2"/>
  <c r="W708" i="2"/>
  <c r="V708" i="2"/>
  <c r="U708" i="2"/>
  <c r="T708" i="2"/>
  <c r="S708" i="2"/>
  <c r="R708" i="2"/>
  <c r="Q708" i="2"/>
  <c r="P708" i="2"/>
  <c r="O708" i="2"/>
  <c r="DJ707" i="2"/>
  <c r="DI707" i="2"/>
  <c r="DH707" i="2"/>
  <c r="DG707" i="2"/>
  <c r="DF707" i="2"/>
  <c r="DE707" i="2"/>
  <c r="DD707" i="2"/>
  <c r="DC707" i="2"/>
  <c r="DB707" i="2"/>
  <c r="DA707" i="2"/>
  <c r="CZ707" i="2"/>
  <c r="CY707" i="2"/>
  <c r="CX707" i="2"/>
  <c r="CW707" i="2"/>
  <c r="CV707" i="2"/>
  <c r="CU707" i="2"/>
  <c r="CT707" i="2"/>
  <c r="CR707" i="2"/>
  <c r="CQ707" i="2"/>
  <c r="CP707" i="2"/>
  <c r="CO707" i="2"/>
  <c r="CN707" i="2"/>
  <c r="CM707" i="2"/>
  <c r="CL707" i="2"/>
  <c r="CK707" i="2"/>
  <c r="CJ707" i="2"/>
  <c r="CI707" i="2"/>
  <c r="CH707" i="2"/>
  <c r="CG707" i="2"/>
  <c r="CF707" i="2"/>
  <c r="CE707" i="2"/>
  <c r="CD707" i="2"/>
  <c r="CC707" i="2"/>
  <c r="CB707" i="2"/>
  <c r="CA707" i="2"/>
  <c r="BZ707" i="2"/>
  <c r="BY707" i="2"/>
  <c r="BX707" i="2"/>
  <c r="BW707" i="2"/>
  <c r="BV707" i="2"/>
  <c r="BU707" i="2"/>
  <c r="BT707" i="2"/>
  <c r="BS707" i="2"/>
  <c r="BR707" i="2"/>
  <c r="BQ707" i="2"/>
  <c r="BP707" i="2"/>
  <c r="BO707" i="2"/>
  <c r="BN707" i="2"/>
  <c r="BM707" i="2"/>
  <c r="BL707" i="2"/>
  <c r="BK707" i="2"/>
  <c r="BJ707" i="2"/>
  <c r="BI707" i="2"/>
  <c r="BH707" i="2"/>
  <c r="BG707" i="2"/>
  <c r="BF707" i="2"/>
  <c r="BE707" i="2"/>
  <c r="BD707" i="2"/>
  <c r="BC707" i="2"/>
  <c r="BB707" i="2"/>
  <c r="BA707" i="2"/>
  <c r="AZ707" i="2"/>
  <c r="AY707" i="2"/>
  <c r="AX707" i="2"/>
  <c r="AW707" i="2"/>
  <c r="AV707" i="2"/>
  <c r="AU707" i="2"/>
  <c r="AS707" i="2"/>
  <c r="AR707" i="2"/>
  <c r="AQ707" i="2"/>
  <c r="AP707" i="2"/>
  <c r="AO707" i="2"/>
  <c r="AJ707" i="2"/>
  <c r="AI707" i="2"/>
  <c r="AH707" i="2"/>
  <c r="AG707" i="2"/>
  <c r="AF707" i="2"/>
  <c r="AE707" i="2"/>
  <c r="AD707" i="2"/>
  <c r="AC707" i="2"/>
  <c r="AB707" i="2"/>
  <c r="AA707" i="2"/>
  <c r="Z707" i="2"/>
  <c r="Y707" i="2"/>
  <c r="X707" i="2"/>
  <c r="W707" i="2"/>
  <c r="V707" i="2"/>
  <c r="U707" i="2"/>
  <c r="T707" i="2"/>
  <c r="S707" i="2"/>
  <c r="R707" i="2"/>
  <c r="Q707" i="2"/>
  <c r="P707" i="2"/>
  <c r="O707" i="2"/>
  <c r="DJ706" i="2"/>
  <c r="DI706" i="2"/>
  <c r="DH706" i="2"/>
  <c r="DG706" i="2"/>
  <c r="DF706" i="2"/>
  <c r="DE706" i="2"/>
  <c r="DD706" i="2"/>
  <c r="DC706" i="2"/>
  <c r="DB706" i="2"/>
  <c r="DA706" i="2"/>
  <c r="CZ706" i="2"/>
  <c r="CY706" i="2"/>
  <c r="CX706" i="2"/>
  <c r="CW706" i="2"/>
  <c r="CV706" i="2"/>
  <c r="CU706" i="2"/>
  <c r="CT706" i="2"/>
  <c r="CR706" i="2"/>
  <c r="CQ706" i="2"/>
  <c r="CP706" i="2"/>
  <c r="CO706" i="2"/>
  <c r="CN706" i="2"/>
  <c r="CM706" i="2"/>
  <c r="CL706" i="2"/>
  <c r="CK706" i="2"/>
  <c r="CJ706" i="2"/>
  <c r="CI706" i="2"/>
  <c r="CH706" i="2"/>
  <c r="CG706" i="2"/>
  <c r="CF706" i="2"/>
  <c r="CE706" i="2"/>
  <c r="CD706" i="2"/>
  <c r="CC706" i="2"/>
  <c r="CB706" i="2"/>
  <c r="CA706" i="2"/>
  <c r="BZ706" i="2"/>
  <c r="BY706" i="2"/>
  <c r="BX706" i="2"/>
  <c r="BW706" i="2"/>
  <c r="BV706" i="2"/>
  <c r="BU706" i="2"/>
  <c r="BT706" i="2"/>
  <c r="BS706" i="2"/>
  <c r="BR706" i="2"/>
  <c r="BQ706" i="2"/>
  <c r="BP706" i="2"/>
  <c r="BO706" i="2"/>
  <c r="BN706" i="2"/>
  <c r="BM706" i="2"/>
  <c r="BL706" i="2"/>
  <c r="BK706" i="2"/>
  <c r="BJ706" i="2"/>
  <c r="BI706" i="2"/>
  <c r="BH706" i="2"/>
  <c r="BG706" i="2"/>
  <c r="BF706" i="2"/>
  <c r="BE706" i="2"/>
  <c r="BD706" i="2"/>
  <c r="BC706" i="2"/>
  <c r="BB706" i="2"/>
  <c r="BA706" i="2"/>
  <c r="AZ706" i="2"/>
  <c r="AY706" i="2"/>
  <c r="AX706" i="2"/>
  <c r="AW706" i="2"/>
  <c r="AV706" i="2"/>
  <c r="AU706" i="2"/>
  <c r="AS706" i="2"/>
  <c r="AR706" i="2"/>
  <c r="AQ706" i="2"/>
  <c r="AP706" i="2"/>
  <c r="AO706" i="2"/>
  <c r="AJ706" i="2"/>
  <c r="AI706" i="2"/>
  <c r="AH706" i="2"/>
  <c r="AG706" i="2"/>
  <c r="AF706" i="2"/>
  <c r="AE706" i="2"/>
  <c r="AD706" i="2"/>
  <c r="AC706" i="2"/>
  <c r="AB706" i="2"/>
  <c r="AA706" i="2"/>
  <c r="Z706" i="2"/>
  <c r="Y706" i="2"/>
  <c r="X706" i="2"/>
  <c r="W706" i="2"/>
  <c r="V706" i="2"/>
  <c r="U706" i="2"/>
  <c r="T706" i="2"/>
  <c r="S706" i="2"/>
  <c r="R706" i="2"/>
  <c r="Q706" i="2"/>
  <c r="P706" i="2"/>
  <c r="O706" i="2"/>
  <c r="DJ705" i="2"/>
  <c r="DI705" i="2"/>
  <c r="DH705" i="2"/>
  <c r="DG705" i="2"/>
  <c r="DF705" i="2"/>
  <c r="DE705" i="2"/>
  <c r="DD705" i="2"/>
  <c r="DC705" i="2"/>
  <c r="DB705" i="2"/>
  <c r="DA705" i="2"/>
  <c r="CZ705" i="2"/>
  <c r="CY705" i="2"/>
  <c r="CX705" i="2"/>
  <c r="CW705" i="2"/>
  <c r="CV705" i="2"/>
  <c r="CU705" i="2"/>
  <c r="CT705" i="2"/>
  <c r="CR705" i="2"/>
  <c r="CQ705" i="2"/>
  <c r="CP705" i="2"/>
  <c r="CO705" i="2"/>
  <c r="CN705" i="2"/>
  <c r="CM705" i="2"/>
  <c r="CL705" i="2"/>
  <c r="CK705" i="2"/>
  <c r="CJ705" i="2"/>
  <c r="CI705" i="2"/>
  <c r="CH705" i="2"/>
  <c r="CG705" i="2"/>
  <c r="CF705" i="2"/>
  <c r="CE705" i="2"/>
  <c r="CD705" i="2"/>
  <c r="CC705" i="2"/>
  <c r="CB705" i="2"/>
  <c r="CA705" i="2"/>
  <c r="BZ705" i="2"/>
  <c r="BY705" i="2"/>
  <c r="BX705" i="2"/>
  <c r="BW705" i="2"/>
  <c r="BV705" i="2"/>
  <c r="BU705" i="2"/>
  <c r="BT705" i="2"/>
  <c r="BS705" i="2"/>
  <c r="BR705" i="2"/>
  <c r="BQ705" i="2"/>
  <c r="BP705" i="2"/>
  <c r="BO705" i="2"/>
  <c r="BN705" i="2"/>
  <c r="BM705" i="2"/>
  <c r="BL705" i="2"/>
  <c r="BK705" i="2"/>
  <c r="BJ705" i="2"/>
  <c r="BI705" i="2"/>
  <c r="BH705" i="2"/>
  <c r="BG705" i="2"/>
  <c r="BF705" i="2"/>
  <c r="BE705" i="2"/>
  <c r="BD705" i="2"/>
  <c r="BC705" i="2"/>
  <c r="BB705" i="2"/>
  <c r="BA705" i="2"/>
  <c r="AZ705" i="2"/>
  <c r="AY705" i="2"/>
  <c r="AX705" i="2"/>
  <c r="AW705" i="2"/>
  <c r="AV705" i="2"/>
  <c r="AU705" i="2"/>
  <c r="AS705" i="2"/>
  <c r="AR705" i="2"/>
  <c r="AQ705" i="2"/>
  <c r="AP705" i="2"/>
  <c r="AO705" i="2"/>
  <c r="AJ705" i="2"/>
  <c r="AI705" i="2"/>
  <c r="AH705" i="2"/>
  <c r="AG705" i="2"/>
  <c r="AF705" i="2"/>
  <c r="AE705" i="2"/>
  <c r="AD705" i="2"/>
  <c r="AC705" i="2"/>
  <c r="AB705" i="2"/>
  <c r="AA705" i="2"/>
  <c r="Z705" i="2"/>
  <c r="Y705" i="2"/>
  <c r="X705" i="2"/>
  <c r="W705" i="2"/>
  <c r="V705" i="2"/>
  <c r="U705" i="2"/>
  <c r="T705" i="2"/>
  <c r="S705" i="2"/>
  <c r="R705" i="2"/>
  <c r="Q705" i="2"/>
  <c r="P705" i="2"/>
  <c r="O705" i="2"/>
  <c r="DJ704" i="2"/>
  <c r="DI704" i="2"/>
  <c r="DH704" i="2"/>
  <c r="DG704" i="2"/>
  <c r="DF704" i="2"/>
  <c r="DE704" i="2"/>
  <c r="DD704" i="2"/>
  <c r="DC704" i="2"/>
  <c r="DB704" i="2"/>
  <c r="DA704" i="2"/>
  <c r="CZ704" i="2"/>
  <c r="CY704" i="2"/>
  <c r="CX704" i="2"/>
  <c r="CW704" i="2"/>
  <c r="CV704" i="2"/>
  <c r="CU704" i="2"/>
  <c r="CT704" i="2"/>
  <c r="CR704" i="2"/>
  <c r="CQ704" i="2"/>
  <c r="CP704" i="2"/>
  <c r="CO704" i="2"/>
  <c r="CN704" i="2"/>
  <c r="CM704" i="2"/>
  <c r="CL704" i="2"/>
  <c r="CK704" i="2"/>
  <c r="CJ704" i="2"/>
  <c r="CI704" i="2"/>
  <c r="CH704" i="2"/>
  <c r="CG704" i="2"/>
  <c r="CF704" i="2"/>
  <c r="CE704" i="2"/>
  <c r="CD704" i="2"/>
  <c r="CC704" i="2"/>
  <c r="CB704" i="2"/>
  <c r="CA704" i="2"/>
  <c r="BZ704" i="2"/>
  <c r="BY704" i="2"/>
  <c r="BX704" i="2"/>
  <c r="BW704" i="2"/>
  <c r="BV704" i="2"/>
  <c r="BU704" i="2"/>
  <c r="BT704" i="2"/>
  <c r="BS704" i="2"/>
  <c r="BR704" i="2"/>
  <c r="BQ704" i="2"/>
  <c r="BP704" i="2"/>
  <c r="BO704" i="2"/>
  <c r="BN704" i="2"/>
  <c r="BM704" i="2"/>
  <c r="BL704" i="2"/>
  <c r="BK704" i="2"/>
  <c r="BJ704" i="2"/>
  <c r="BI704" i="2"/>
  <c r="BH704" i="2"/>
  <c r="BG704" i="2"/>
  <c r="BF704" i="2"/>
  <c r="BE704" i="2"/>
  <c r="BD704" i="2"/>
  <c r="BC704" i="2"/>
  <c r="BB704" i="2"/>
  <c r="BA704" i="2"/>
  <c r="AZ704" i="2"/>
  <c r="AY704" i="2"/>
  <c r="AX704" i="2"/>
  <c r="AW704" i="2"/>
  <c r="AV704" i="2"/>
  <c r="AU704" i="2"/>
  <c r="AS704" i="2"/>
  <c r="AR704" i="2"/>
  <c r="AQ704" i="2"/>
  <c r="AP704" i="2"/>
  <c r="AO704" i="2"/>
  <c r="AJ704" i="2"/>
  <c r="AI704" i="2"/>
  <c r="AH704" i="2"/>
  <c r="AG704" i="2"/>
  <c r="AF704" i="2"/>
  <c r="AE704" i="2"/>
  <c r="AD704" i="2"/>
  <c r="AC704" i="2"/>
  <c r="AB704" i="2"/>
  <c r="AA704" i="2"/>
  <c r="Z704" i="2"/>
  <c r="Y704" i="2"/>
  <c r="X704" i="2"/>
  <c r="W704" i="2"/>
  <c r="V704" i="2"/>
  <c r="U704" i="2"/>
  <c r="T704" i="2"/>
  <c r="S704" i="2"/>
  <c r="R704" i="2"/>
  <c r="Q704" i="2"/>
  <c r="P704" i="2"/>
  <c r="O704" i="2"/>
  <c r="DJ703" i="2"/>
  <c r="DI703" i="2"/>
  <c r="DH703" i="2"/>
  <c r="DG703" i="2"/>
  <c r="DF703" i="2"/>
  <c r="DE703" i="2"/>
  <c r="DD703" i="2"/>
  <c r="DC703" i="2"/>
  <c r="DB703" i="2"/>
  <c r="DA703" i="2"/>
  <c r="CZ703" i="2"/>
  <c r="CY703" i="2"/>
  <c r="CX703" i="2"/>
  <c r="CW703" i="2"/>
  <c r="CV703" i="2"/>
  <c r="CU703" i="2"/>
  <c r="CT703" i="2"/>
  <c r="CR703" i="2"/>
  <c r="CQ703" i="2"/>
  <c r="CP703" i="2"/>
  <c r="CO703" i="2"/>
  <c r="CN703" i="2"/>
  <c r="CM703" i="2"/>
  <c r="CL703" i="2"/>
  <c r="CK703" i="2"/>
  <c r="CJ703" i="2"/>
  <c r="CI703" i="2"/>
  <c r="CH703" i="2"/>
  <c r="CG703" i="2"/>
  <c r="CF703" i="2"/>
  <c r="CE703" i="2"/>
  <c r="CD703" i="2"/>
  <c r="CC703" i="2"/>
  <c r="CB703" i="2"/>
  <c r="CA703" i="2"/>
  <c r="BZ703" i="2"/>
  <c r="BY703" i="2"/>
  <c r="BX703" i="2"/>
  <c r="BW703" i="2"/>
  <c r="BV703" i="2"/>
  <c r="BU703" i="2"/>
  <c r="BT703" i="2"/>
  <c r="BS703" i="2"/>
  <c r="BR703" i="2"/>
  <c r="BQ703" i="2"/>
  <c r="BP703" i="2"/>
  <c r="BO703" i="2"/>
  <c r="BN703" i="2"/>
  <c r="BM703" i="2"/>
  <c r="BL703" i="2"/>
  <c r="BK703" i="2"/>
  <c r="BJ703" i="2"/>
  <c r="BI703" i="2"/>
  <c r="BH703" i="2"/>
  <c r="BG703" i="2"/>
  <c r="BF703" i="2"/>
  <c r="BE703" i="2"/>
  <c r="BD703" i="2"/>
  <c r="BC703" i="2"/>
  <c r="BB703" i="2"/>
  <c r="BA703" i="2"/>
  <c r="AZ703" i="2"/>
  <c r="AY703" i="2"/>
  <c r="AX703" i="2"/>
  <c r="AW703" i="2"/>
  <c r="AV703" i="2"/>
  <c r="AU703" i="2"/>
  <c r="AS703" i="2"/>
  <c r="AR703" i="2"/>
  <c r="AQ703" i="2"/>
  <c r="AP703" i="2"/>
  <c r="AO703" i="2"/>
  <c r="AJ703" i="2"/>
  <c r="AI703" i="2"/>
  <c r="AH703" i="2"/>
  <c r="AG703" i="2"/>
  <c r="AF703" i="2"/>
  <c r="AE703" i="2"/>
  <c r="AD703" i="2"/>
  <c r="AC703" i="2"/>
  <c r="AB703" i="2"/>
  <c r="AA703" i="2"/>
  <c r="Z703" i="2"/>
  <c r="Y703" i="2"/>
  <c r="X703" i="2"/>
  <c r="W703" i="2"/>
  <c r="V703" i="2"/>
  <c r="U703" i="2"/>
  <c r="T703" i="2"/>
  <c r="S703" i="2"/>
  <c r="R703" i="2"/>
  <c r="Q703" i="2"/>
  <c r="P703" i="2"/>
  <c r="O703" i="2"/>
  <c r="DJ702" i="2"/>
  <c r="DI702" i="2"/>
  <c r="DH702" i="2"/>
  <c r="DG702" i="2"/>
  <c r="DF702" i="2"/>
  <c r="DE702" i="2"/>
  <c r="DD702" i="2"/>
  <c r="DC702" i="2"/>
  <c r="DB702" i="2"/>
  <c r="DA702" i="2"/>
  <c r="CZ702" i="2"/>
  <c r="CY702" i="2"/>
  <c r="CX702" i="2"/>
  <c r="CW702" i="2"/>
  <c r="CV702" i="2"/>
  <c r="CU702" i="2"/>
  <c r="CT702" i="2"/>
  <c r="CR702" i="2"/>
  <c r="CQ702" i="2"/>
  <c r="CP702" i="2"/>
  <c r="CO702" i="2"/>
  <c r="CN702" i="2"/>
  <c r="CM702" i="2"/>
  <c r="CL702" i="2"/>
  <c r="CK702" i="2"/>
  <c r="CJ702" i="2"/>
  <c r="CI702" i="2"/>
  <c r="CH702" i="2"/>
  <c r="CG702" i="2"/>
  <c r="CF702" i="2"/>
  <c r="CE702" i="2"/>
  <c r="CD702" i="2"/>
  <c r="CC702" i="2"/>
  <c r="CB702" i="2"/>
  <c r="CA702" i="2"/>
  <c r="BZ702" i="2"/>
  <c r="BY702" i="2"/>
  <c r="BX702" i="2"/>
  <c r="BW702" i="2"/>
  <c r="BV702" i="2"/>
  <c r="BU702" i="2"/>
  <c r="BT702" i="2"/>
  <c r="BS702" i="2"/>
  <c r="BR702" i="2"/>
  <c r="BQ702" i="2"/>
  <c r="BP702" i="2"/>
  <c r="BO702" i="2"/>
  <c r="BN702" i="2"/>
  <c r="BM702" i="2"/>
  <c r="BL702" i="2"/>
  <c r="BK702" i="2"/>
  <c r="BJ702" i="2"/>
  <c r="BI702" i="2"/>
  <c r="BH702" i="2"/>
  <c r="BG702" i="2"/>
  <c r="BF702" i="2"/>
  <c r="BE702" i="2"/>
  <c r="BD702" i="2"/>
  <c r="BC702" i="2"/>
  <c r="BB702" i="2"/>
  <c r="BA702" i="2"/>
  <c r="AZ702" i="2"/>
  <c r="AY702" i="2"/>
  <c r="AX702" i="2"/>
  <c r="AW702" i="2"/>
  <c r="AV702" i="2"/>
  <c r="AU702" i="2"/>
  <c r="AS702" i="2"/>
  <c r="AR702" i="2"/>
  <c r="AQ702" i="2"/>
  <c r="AP702" i="2"/>
  <c r="AO702" i="2"/>
  <c r="AJ702" i="2"/>
  <c r="AI702" i="2"/>
  <c r="AH702" i="2"/>
  <c r="AG702" i="2"/>
  <c r="AF702" i="2"/>
  <c r="AE702" i="2"/>
  <c r="AD702" i="2"/>
  <c r="AC702" i="2"/>
  <c r="AB702" i="2"/>
  <c r="AA702" i="2"/>
  <c r="Z702" i="2"/>
  <c r="Y702" i="2"/>
  <c r="X702" i="2"/>
  <c r="W702" i="2"/>
  <c r="V702" i="2"/>
  <c r="U702" i="2"/>
  <c r="T702" i="2"/>
  <c r="S702" i="2"/>
  <c r="R702" i="2"/>
  <c r="Q702" i="2"/>
  <c r="P702" i="2"/>
  <c r="O702" i="2"/>
  <c r="DJ701" i="2"/>
  <c r="DI701" i="2"/>
  <c r="DH701" i="2"/>
  <c r="DG701" i="2"/>
  <c r="DF701" i="2"/>
  <c r="DE701" i="2"/>
  <c r="DD701" i="2"/>
  <c r="DC701" i="2"/>
  <c r="DB701" i="2"/>
  <c r="DA701" i="2"/>
  <c r="CZ701" i="2"/>
  <c r="CY701" i="2"/>
  <c r="CX701" i="2"/>
  <c r="CW701" i="2"/>
  <c r="CV701" i="2"/>
  <c r="CU701" i="2"/>
  <c r="CT701" i="2"/>
  <c r="CR701" i="2"/>
  <c r="CQ701" i="2"/>
  <c r="CP701" i="2"/>
  <c r="CO701" i="2"/>
  <c r="CN701" i="2"/>
  <c r="CM701" i="2"/>
  <c r="CL701" i="2"/>
  <c r="CK701" i="2"/>
  <c r="CJ701" i="2"/>
  <c r="CI701" i="2"/>
  <c r="CH701" i="2"/>
  <c r="CG701" i="2"/>
  <c r="CF701" i="2"/>
  <c r="CE701" i="2"/>
  <c r="CD701" i="2"/>
  <c r="CC701" i="2"/>
  <c r="CB701" i="2"/>
  <c r="CA701" i="2"/>
  <c r="BZ701" i="2"/>
  <c r="BY701" i="2"/>
  <c r="BX701" i="2"/>
  <c r="BW701" i="2"/>
  <c r="BV701" i="2"/>
  <c r="BU701" i="2"/>
  <c r="BT701" i="2"/>
  <c r="BS701" i="2"/>
  <c r="BR701" i="2"/>
  <c r="BQ701" i="2"/>
  <c r="BP701" i="2"/>
  <c r="BO701" i="2"/>
  <c r="BN701" i="2"/>
  <c r="BM701" i="2"/>
  <c r="BL701" i="2"/>
  <c r="BK701" i="2"/>
  <c r="BJ701" i="2"/>
  <c r="BI701" i="2"/>
  <c r="BH701" i="2"/>
  <c r="BG701" i="2"/>
  <c r="BF701" i="2"/>
  <c r="BE701" i="2"/>
  <c r="BD701" i="2"/>
  <c r="BC701" i="2"/>
  <c r="BB701" i="2"/>
  <c r="BA701" i="2"/>
  <c r="AZ701" i="2"/>
  <c r="AY701" i="2"/>
  <c r="AX701" i="2"/>
  <c r="AW701" i="2"/>
  <c r="AV701" i="2"/>
  <c r="AU701" i="2"/>
  <c r="AS701" i="2"/>
  <c r="AR701" i="2"/>
  <c r="AQ701" i="2"/>
  <c r="AP701" i="2"/>
  <c r="AO701" i="2"/>
  <c r="AJ701" i="2"/>
  <c r="AI701" i="2"/>
  <c r="AH701" i="2"/>
  <c r="AG701" i="2"/>
  <c r="AF701" i="2"/>
  <c r="AE701" i="2"/>
  <c r="AD701" i="2"/>
  <c r="AC701" i="2"/>
  <c r="AB701" i="2"/>
  <c r="AA701" i="2"/>
  <c r="Z701" i="2"/>
  <c r="Y701" i="2"/>
  <c r="X701" i="2"/>
  <c r="W701" i="2"/>
  <c r="V701" i="2"/>
  <c r="U701" i="2"/>
  <c r="T701" i="2"/>
  <c r="S701" i="2"/>
  <c r="R701" i="2"/>
  <c r="Q701" i="2"/>
  <c r="P701" i="2"/>
  <c r="O701" i="2"/>
  <c r="DJ700" i="2"/>
  <c r="DI700" i="2"/>
  <c r="DH700" i="2"/>
  <c r="DG700" i="2"/>
  <c r="DF700" i="2"/>
  <c r="DE700" i="2"/>
  <c r="DD700" i="2"/>
  <c r="DC700" i="2"/>
  <c r="DB700" i="2"/>
  <c r="DA700" i="2"/>
  <c r="CZ700" i="2"/>
  <c r="CY700" i="2"/>
  <c r="CX700" i="2"/>
  <c r="CW700" i="2"/>
  <c r="CV700" i="2"/>
  <c r="CU700" i="2"/>
  <c r="CT700" i="2"/>
  <c r="CR700" i="2"/>
  <c r="CQ700" i="2"/>
  <c r="CP700" i="2"/>
  <c r="CO700" i="2"/>
  <c r="CN700" i="2"/>
  <c r="CM700" i="2"/>
  <c r="CL700" i="2"/>
  <c r="CK700" i="2"/>
  <c r="CJ700" i="2"/>
  <c r="CI700" i="2"/>
  <c r="CH700" i="2"/>
  <c r="CG700" i="2"/>
  <c r="CF700" i="2"/>
  <c r="CE700" i="2"/>
  <c r="CD700" i="2"/>
  <c r="CC700" i="2"/>
  <c r="CB700" i="2"/>
  <c r="CA700" i="2"/>
  <c r="BZ700" i="2"/>
  <c r="BY700" i="2"/>
  <c r="BX700" i="2"/>
  <c r="BW700" i="2"/>
  <c r="BV700" i="2"/>
  <c r="BU700" i="2"/>
  <c r="BT700" i="2"/>
  <c r="BS700" i="2"/>
  <c r="BR700" i="2"/>
  <c r="BQ700" i="2"/>
  <c r="BP700" i="2"/>
  <c r="BO700" i="2"/>
  <c r="BN700" i="2"/>
  <c r="BM700" i="2"/>
  <c r="BL700" i="2"/>
  <c r="BK700" i="2"/>
  <c r="BJ700" i="2"/>
  <c r="BI700" i="2"/>
  <c r="BH700" i="2"/>
  <c r="BG700" i="2"/>
  <c r="BF700" i="2"/>
  <c r="BE700" i="2"/>
  <c r="BD700" i="2"/>
  <c r="BC700" i="2"/>
  <c r="BB700" i="2"/>
  <c r="BA700" i="2"/>
  <c r="AZ700" i="2"/>
  <c r="AY700" i="2"/>
  <c r="AX700" i="2"/>
  <c r="AW700" i="2"/>
  <c r="AV700" i="2"/>
  <c r="AU700" i="2"/>
  <c r="AS700" i="2"/>
  <c r="AR700" i="2"/>
  <c r="AQ700" i="2"/>
  <c r="AP700" i="2"/>
  <c r="AO700" i="2"/>
  <c r="AJ700" i="2"/>
  <c r="AI700" i="2"/>
  <c r="AH700" i="2"/>
  <c r="AG700" i="2"/>
  <c r="AF700" i="2"/>
  <c r="AE700" i="2"/>
  <c r="AD700" i="2"/>
  <c r="AC700" i="2"/>
  <c r="AB700" i="2"/>
  <c r="AA700" i="2"/>
  <c r="Z700" i="2"/>
  <c r="Y700" i="2"/>
  <c r="X700" i="2"/>
  <c r="W700" i="2"/>
  <c r="V700" i="2"/>
  <c r="U700" i="2"/>
  <c r="T700" i="2"/>
  <c r="S700" i="2"/>
  <c r="R700" i="2"/>
  <c r="Q700" i="2"/>
  <c r="P700" i="2"/>
  <c r="O700" i="2"/>
  <c r="DJ699" i="2"/>
  <c r="DI699" i="2"/>
  <c r="DH699" i="2"/>
  <c r="DG699" i="2"/>
  <c r="DF699" i="2"/>
  <c r="DE699" i="2"/>
  <c r="DD699" i="2"/>
  <c r="DC699" i="2"/>
  <c r="DB699" i="2"/>
  <c r="DA699" i="2"/>
  <c r="CZ699" i="2"/>
  <c r="CY699" i="2"/>
  <c r="CX699" i="2"/>
  <c r="CW699" i="2"/>
  <c r="CV699" i="2"/>
  <c r="CU699" i="2"/>
  <c r="CT699" i="2"/>
  <c r="CR699" i="2"/>
  <c r="CQ699" i="2"/>
  <c r="CP699" i="2"/>
  <c r="CO699" i="2"/>
  <c r="CN699" i="2"/>
  <c r="CM699" i="2"/>
  <c r="CL699" i="2"/>
  <c r="CK699" i="2"/>
  <c r="CJ699" i="2"/>
  <c r="CI699" i="2"/>
  <c r="CH699" i="2"/>
  <c r="CG699" i="2"/>
  <c r="CF699" i="2"/>
  <c r="CE699" i="2"/>
  <c r="CD699" i="2"/>
  <c r="CC699" i="2"/>
  <c r="CB699" i="2"/>
  <c r="CA699" i="2"/>
  <c r="BZ699" i="2"/>
  <c r="BY699" i="2"/>
  <c r="BX699" i="2"/>
  <c r="BW699" i="2"/>
  <c r="BV699" i="2"/>
  <c r="BU699" i="2"/>
  <c r="BT699" i="2"/>
  <c r="BS699" i="2"/>
  <c r="BR699" i="2"/>
  <c r="BQ699" i="2"/>
  <c r="BP699" i="2"/>
  <c r="BO699" i="2"/>
  <c r="BN699" i="2"/>
  <c r="BM699" i="2"/>
  <c r="BL699" i="2"/>
  <c r="BK699" i="2"/>
  <c r="BJ699" i="2"/>
  <c r="BI699" i="2"/>
  <c r="BH699" i="2"/>
  <c r="BG699" i="2"/>
  <c r="BF699" i="2"/>
  <c r="BE699" i="2"/>
  <c r="BD699" i="2"/>
  <c r="BC699" i="2"/>
  <c r="BB699" i="2"/>
  <c r="BA699" i="2"/>
  <c r="AZ699" i="2"/>
  <c r="AY699" i="2"/>
  <c r="AX699" i="2"/>
  <c r="AW699" i="2"/>
  <c r="AV699" i="2"/>
  <c r="AU699" i="2"/>
  <c r="AS699" i="2"/>
  <c r="AR699" i="2"/>
  <c r="AQ699" i="2"/>
  <c r="AP699" i="2"/>
  <c r="AO699" i="2"/>
  <c r="AJ699" i="2"/>
  <c r="AI699" i="2"/>
  <c r="AH699" i="2"/>
  <c r="AG699" i="2"/>
  <c r="AF699" i="2"/>
  <c r="AE699" i="2"/>
  <c r="AD699" i="2"/>
  <c r="AC699" i="2"/>
  <c r="AB699" i="2"/>
  <c r="AA699" i="2"/>
  <c r="Z699" i="2"/>
  <c r="Y699" i="2"/>
  <c r="X699" i="2"/>
  <c r="W699" i="2"/>
  <c r="V699" i="2"/>
  <c r="U699" i="2"/>
  <c r="T699" i="2"/>
  <c r="S699" i="2"/>
  <c r="R699" i="2"/>
  <c r="Q699" i="2"/>
  <c r="P699" i="2"/>
  <c r="O699" i="2"/>
  <c r="DJ698" i="2"/>
  <c r="DI698" i="2"/>
  <c r="DH698" i="2"/>
  <c r="DG698" i="2"/>
  <c r="DF698" i="2"/>
  <c r="DE698" i="2"/>
  <c r="DD698" i="2"/>
  <c r="DC698" i="2"/>
  <c r="DB698" i="2"/>
  <c r="DA698" i="2"/>
  <c r="CZ698" i="2"/>
  <c r="CY698" i="2"/>
  <c r="CX698" i="2"/>
  <c r="CW698" i="2"/>
  <c r="CV698" i="2"/>
  <c r="CU698" i="2"/>
  <c r="CT698" i="2"/>
  <c r="CR698" i="2"/>
  <c r="CQ698" i="2"/>
  <c r="CP698" i="2"/>
  <c r="CO698" i="2"/>
  <c r="CN698" i="2"/>
  <c r="CM698" i="2"/>
  <c r="CL698" i="2"/>
  <c r="CK698" i="2"/>
  <c r="CJ698" i="2"/>
  <c r="CI698" i="2"/>
  <c r="CH698" i="2"/>
  <c r="CG698" i="2"/>
  <c r="CF698" i="2"/>
  <c r="CE698" i="2"/>
  <c r="CD698" i="2"/>
  <c r="CC698" i="2"/>
  <c r="CB698" i="2"/>
  <c r="CA698" i="2"/>
  <c r="BZ698" i="2"/>
  <c r="BY698" i="2"/>
  <c r="BX698" i="2"/>
  <c r="BW698" i="2"/>
  <c r="BV698" i="2"/>
  <c r="BU698" i="2"/>
  <c r="BT698" i="2"/>
  <c r="BS698" i="2"/>
  <c r="BR698" i="2"/>
  <c r="BQ698" i="2"/>
  <c r="BP698" i="2"/>
  <c r="BO698" i="2"/>
  <c r="BN698" i="2"/>
  <c r="BM698" i="2"/>
  <c r="BL698" i="2"/>
  <c r="BK698" i="2"/>
  <c r="BJ698" i="2"/>
  <c r="BI698" i="2"/>
  <c r="BH698" i="2"/>
  <c r="BG698" i="2"/>
  <c r="BF698" i="2"/>
  <c r="BE698" i="2"/>
  <c r="BD698" i="2"/>
  <c r="BC698" i="2"/>
  <c r="BB698" i="2"/>
  <c r="BA698" i="2"/>
  <c r="AZ698" i="2"/>
  <c r="AY698" i="2"/>
  <c r="AX698" i="2"/>
  <c r="AW698" i="2"/>
  <c r="AV698" i="2"/>
  <c r="AU698" i="2"/>
  <c r="AS698" i="2"/>
  <c r="AR698" i="2"/>
  <c r="AQ698" i="2"/>
  <c r="AP698" i="2"/>
  <c r="AO698" i="2"/>
  <c r="AJ698" i="2"/>
  <c r="AI698" i="2"/>
  <c r="AH698" i="2"/>
  <c r="AG698" i="2"/>
  <c r="AF698" i="2"/>
  <c r="AE698" i="2"/>
  <c r="AD698" i="2"/>
  <c r="AC698" i="2"/>
  <c r="AB698" i="2"/>
  <c r="AA698" i="2"/>
  <c r="Z698" i="2"/>
  <c r="Y698" i="2"/>
  <c r="X698" i="2"/>
  <c r="W698" i="2"/>
  <c r="V698" i="2"/>
  <c r="U698" i="2"/>
  <c r="T698" i="2"/>
  <c r="S698" i="2"/>
  <c r="R698" i="2"/>
  <c r="Q698" i="2"/>
  <c r="P698" i="2"/>
  <c r="O698" i="2"/>
  <c r="DJ697" i="2"/>
  <c r="DI697" i="2"/>
  <c r="DH697" i="2"/>
  <c r="DG697" i="2"/>
  <c r="DF697" i="2"/>
  <c r="DE697" i="2"/>
  <c r="DD697" i="2"/>
  <c r="DC697" i="2"/>
  <c r="DB697" i="2"/>
  <c r="DA697" i="2"/>
  <c r="CZ697" i="2"/>
  <c r="CY697" i="2"/>
  <c r="CX697" i="2"/>
  <c r="CW697" i="2"/>
  <c r="CV697" i="2"/>
  <c r="CU697" i="2"/>
  <c r="CT697" i="2"/>
  <c r="CR697" i="2"/>
  <c r="CQ697" i="2"/>
  <c r="CP697" i="2"/>
  <c r="CO697" i="2"/>
  <c r="CN697" i="2"/>
  <c r="CM697" i="2"/>
  <c r="CL697" i="2"/>
  <c r="CK697" i="2"/>
  <c r="CJ697" i="2"/>
  <c r="CI697" i="2"/>
  <c r="CH697" i="2"/>
  <c r="CG697" i="2"/>
  <c r="CF697" i="2"/>
  <c r="CE697" i="2"/>
  <c r="CD697" i="2"/>
  <c r="CC697" i="2"/>
  <c r="CB697" i="2"/>
  <c r="CA697" i="2"/>
  <c r="BZ697" i="2"/>
  <c r="BY697" i="2"/>
  <c r="BX697" i="2"/>
  <c r="BW697" i="2"/>
  <c r="BV697" i="2"/>
  <c r="BU697" i="2"/>
  <c r="BT697" i="2"/>
  <c r="BS697" i="2"/>
  <c r="BR697" i="2"/>
  <c r="BQ697" i="2"/>
  <c r="BP697" i="2"/>
  <c r="BO697" i="2"/>
  <c r="BN697" i="2"/>
  <c r="BM697" i="2"/>
  <c r="BL697" i="2"/>
  <c r="BK697" i="2"/>
  <c r="BJ697" i="2"/>
  <c r="BI697" i="2"/>
  <c r="BH697" i="2"/>
  <c r="BG697" i="2"/>
  <c r="BF697" i="2"/>
  <c r="BE697" i="2"/>
  <c r="BD697" i="2"/>
  <c r="BC697" i="2"/>
  <c r="BB697" i="2"/>
  <c r="BA697" i="2"/>
  <c r="AZ697" i="2"/>
  <c r="AY697" i="2"/>
  <c r="AX697" i="2"/>
  <c r="AW697" i="2"/>
  <c r="AV697" i="2"/>
  <c r="AU697" i="2"/>
  <c r="AS697" i="2"/>
  <c r="AR697" i="2"/>
  <c r="AQ697" i="2"/>
  <c r="AP697" i="2"/>
  <c r="AO697" i="2"/>
  <c r="AJ697" i="2"/>
  <c r="AI697" i="2"/>
  <c r="AH697" i="2"/>
  <c r="AG697" i="2"/>
  <c r="AF697" i="2"/>
  <c r="AE697" i="2"/>
  <c r="AD697" i="2"/>
  <c r="AC697" i="2"/>
  <c r="AB697" i="2"/>
  <c r="AA697" i="2"/>
  <c r="Z697" i="2"/>
  <c r="Y697" i="2"/>
  <c r="X697" i="2"/>
  <c r="W697" i="2"/>
  <c r="V697" i="2"/>
  <c r="U697" i="2"/>
  <c r="T697" i="2"/>
  <c r="S697" i="2"/>
  <c r="R697" i="2"/>
  <c r="Q697" i="2"/>
  <c r="P697" i="2"/>
  <c r="O697" i="2"/>
  <c r="DJ696" i="2"/>
  <c r="DI696" i="2"/>
  <c r="DH696" i="2"/>
  <c r="DG696" i="2"/>
  <c r="DF696" i="2"/>
  <c r="DE696" i="2"/>
  <c r="DD696" i="2"/>
  <c r="DC696" i="2"/>
  <c r="DB696" i="2"/>
  <c r="DA696" i="2"/>
  <c r="CZ696" i="2"/>
  <c r="CY696" i="2"/>
  <c r="CX696" i="2"/>
  <c r="CW696" i="2"/>
  <c r="CV696" i="2"/>
  <c r="CU696" i="2"/>
  <c r="CT696" i="2"/>
  <c r="CR696" i="2"/>
  <c r="CQ696" i="2"/>
  <c r="CP696" i="2"/>
  <c r="CO696" i="2"/>
  <c r="CN696" i="2"/>
  <c r="CM696" i="2"/>
  <c r="CL696" i="2"/>
  <c r="CK696" i="2"/>
  <c r="CJ696" i="2"/>
  <c r="CI696" i="2"/>
  <c r="CH696" i="2"/>
  <c r="CG696" i="2"/>
  <c r="CF696" i="2"/>
  <c r="CE696" i="2"/>
  <c r="CD696" i="2"/>
  <c r="CC696" i="2"/>
  <c r="CB696" i="2"/>
  <c r="CA696" i="2"/>
  <c r="BZ696" i="2"/>
  <c r="BY696" i="2"/>
  <c r="BX696" i="2"/>
  <c r="BW696" i="2"/>
  <c r="BV696" i="2"/>
  <c r="BU696" i="2"/>
  <c r="BT696" i="2"/>
  <c r="BS696" i="2"/>
  <c r="BR696" i="2"/>
  <c r="BQ696" i="2"/>
  <c r="BP696" i="2"/>
  <c r="BO696" i="2"/>
  <c r="BN696" i="2"/>
  <c r="BM696" i="2"/>
  <c r="BL696" i="2"/>
  <c r="BK696" i="2"/>
  <c r="BJ696" i="2"/>
  <c r="BI696" i="2"/>
  <c r="BH696" i="2"/>
  <c r="BG696" i="2"/>
  <c r="BF696" i="2"/>
  <c r="BE696" i="2"/>
  <c r="BD696" i="2"/>
  <c r="BC696" i="2"/>
  <c r="BB696" i="2"/>
  <c r="BA696" i="2"/>
  <c r="AZ696" i="2"/>
  <c r="AY696" i="2"/>
  <c r="AX696" i="2"/>
  <c r="AW696" i="2"/>
  <c r="AV696" i="2"/>
  <c r="AU696" i="2"/>
  <c r="AS696" i="2"/>
  <c r="AR696" i="2"/>
  <c r="AQ696" i="2"/>
  <c r="AP696" i="2"/>
  <c r="AO696" i="2"/>
  <c r="AJ696" i="2"/>
  <c r="AI696" i="2"/>
  <c r="AH696" i="2"/>
  <c r="AG696" i="2"/>
  <c r="AF696" i="2"/>
  <c r="AE696" i="2"/>
  <c r="AD696" i="2"/>
  <c r="AC696" i="2"/>
  <c r="AB696" i="2"/>
  <c r="AA696" i="2"/>
  <c r="Z696" i="2"/>
  <c r="Y696" i="2"/>
  <c r="X696" i="2"/>
  <c r="W696" i="2"/>
  <c r="V696" i="2"/>
  <c r="U696" i="2"/>
  <c r="T696" i="2"/>
  <c r="S696" i="2"/>
  <c r="R696" i="2"/>
  <c r="Q696" i="2"/>
  <c r="P696" i="2"/>
  <c r="O696" i="2"/>
  <c r="DJ695" i="2"/>
  <c r="DI695" i="2"/>
  <c r="DH695" i="2"/>
  <c r="DG695" i="2"/>
  <c r="DF695" i="2"/>
  <c r="DE695" i="2"/>
  <c r="DD695" i="2"/>
  <c r="DC695" i="2"/>
  <c r="DB695" i="2"/>
  <c r="DA695" i="2"/>
  <c r="CZ695" i="2"/>
  <c r="CY695" i="2"/>
  <c r="CX695" i="2"/>
  <c r="CW695" i="2"/>
  <c r="CV695" i="2"/>
  <c r="CU695" i="2"/>
  <c r="CT695" i="2"/>
  <c r="CR695" i="2"/>
  <c r="CQ695" i="2"/>
  <c r="CP695" i="2"/>
  <c r="CO695" i="2"/>
  <c r="CN695" i="2"/>
  <c r="CM695" i="2"/>
  <c r="CL695" i="2"/>
  <c r="CK695" i="2"/>
  <c r="CJ695" i="2"/>
  <c r="CI695" i="2"/>
  <c r="CH695" i="2"/>
  <c r="CG695" i="2"/>
  <c r="CF695" i="2"/>
  <c r="CE695" i="2"/>
  <c r="CD695" i="2"/>
  <c r="CC695" i="2"/>
  <c r="CB695" i="2"/>
  <c r="CA695" i="2"/>
  <c r="BZ695" i="2"/>
  <c r="BY695" i="2"/>
  <c r="BX695" i="2"/>
  <c r="BW695" i="2"/>
  <c r="BV695" i="2"/>
  <c r="BU695" i="2"/>
  <c r="BT695" i="2"/>
  <c r="BS695" i="2"/>
  <c r="BR695" i="2"/>
  <c r="BQ695" i="2"/>
  <c r="BP695" i="2"/>
  <c r="BO695" i="2"/>
  <c r="BN695" i="2"/>
  <c r="BM695" i="2"/>
  <c r="BL695" i="2"/>
  <c r="BK695" i="2"/>
  <c r="BJ695" i="2"/>
  <c r="BI695" i="2"/>
  <c r="BH695" i="2"/>
  <c r="BG695" i="2"/>
  <c r="BF695" i="2"/>
  <c r="BE695" i="2"/>
  <c r="BD695" i="2"/>
  <c r="BC695" i="2"/>
  <c r="BB695" i="2"/>
  <c r="BA695" i="2"/>
  <c r="AZ695" i="2"/>
  <c r="AY695" i="2"/>
  <c r="AX695" i="2"/>
  <c r="AW695" i="2"/>
  <c r="AV695" i="2"/>
  <c r="AU695" i="2"/>
  <c r="AS695" i="2"/>
  <c r="AR695" i="2"/>
  <c r="AQ695" i="2"/>
  <c r="AP695" i="2"/>
  <c r="AO695" i="2"/>
  <c r="AJ695" i="2"/>
  <c r="AI695" i="2"/>
  <c r="AH695" i="2"/>
  <c r="AG695" i="2"/>
  <c r="AF695" i="2"/>
  <c r="AE695" i="2"/>
  <c r="AD695" i="2"/>
  <c r="AC695" i="2"/>
  <c r="AB695" i="2"/>
  <c r="AA695" i="2"/>
  <c r="Z695" i="2"/>
  <c r="Y695" i="2"/>
  <c r="X695" i="2"/>
  <c r="W695" i="2"/>
  <c r="V695" i="2"/>
  <c r="U695" i="2"/>
  <c r="T695" i="2"/>
  <c r="S695" i="2"/>
  <c r="R695" i="2"/>
  <c r="Q695" i="2"/>
  <c r="P695" i="2"/>
  <c r="O695" i="2"/>
  <c r="DJ694" i="2"/>
  <c r="DI694" i="2"/>
  <c r="DH694" i="2"/>
  <c r="DG694" i="2"/>
  <c r="DF694" i="2"/>
  <c r="DE694" i="2"/>
  <c r="DD694" i="2"/>
  <c r="DC694" i="2"/>
  <c r="DB694" i="2"/>
  <c r="DA694" i="2"/>
  <c r="CZ694" i="2"/>
  <c r="CY694" i="2"/>
  <c r="CX694" i="2"/>
  <c r="CW694" i="2"/>
  <c r="CV694" i="2"/>
  <c r="CU694" i="2"/>
  <c r="CT694" i="2"/>
  <c r="CR694" i="2"/>
  <c r="CQ694" i="2"/>
  <c r="CP694" i="2"/>
  <c r="CO694" i="2"/>
  <c r="CN694" i="2"/>
  <c r="CM694" i="2"/>
  <c r="CL694" i="2"/>
  <c r="CK694" i="2"/>
  <c r="CJ694" i="2"/>
  <c r="CI694" i="2"/>
  <c r="CH694" i="2"/>
  <c r="CG694" i="2"/>
  <c r="CF694" i="2"/>
  <c r="CE694" i="2"/>
  <c r="CD694" i="2"/>
  <c r="CC694" i="2"/>
  <c r="CB694" i="2"/>
  <c r="CA694" i="2"/>
  <c r="BZ694" i="2"/>
  <c r="BY694" i="2"/>
  <c r="BX694" i="2"/>
  <c r="BW694" i="2"/>
  <c r="BV694" i="2"/>
  <c r="BU694" i="2"/>
  <c r="BT694" i="2"/>
  <c r="BS694" i="2"/>
  <c r="BR694" i="2"/>
  <c r="BQ694" i="2"/>
  <c r="BP694" i="2"/>
  <c r="BO694" i="2"/>
  <c r="BN694" i="2"/>
  <c r="BM694" i="2"/>
  <c r="BL694" i="2"/>
  <c r="BK694" i="2"/>
  <c r="BJ694" i="2"/>
  <c r="BI694" i="2"/>
  <c r="BH694" i="2"/>
  <c r="BG694" i="2"/>
  <c r="BF694" i="2"/>
  <c r="BE694" i="2"/>
  <c r="BD694" i="2"/>
  <c r="BC694" i="2"/>
  <c r="BB694" i="2"/>
  <c r="BA694" i="2"/>
  <c r="AZ694" i="2"/>
  <c r="AY694" i="2"/>
  <c r="AX694" i="2"/>
  <c r="AW694" i="2"/>
  <c r="AV694" i="2"/>
  <c r="AU694" i="2"/>
  <c r="AS694" i="2"/>
  <c r="AR694" i="2"/>
  <c r="AQ694" i="2"/>
  <c r="AP694" i="2"/>
  <c r="AO694" i="2"/>
  <c r="AJ694" i="2"/>
  <c r="AI694" i="2"/>
  <c r="AH694" i="2"/>
  <c r="AG694" i="2"/>
  <c r="AF694" i="2"/>
  <c r="AE694" i="2"/>
  <c r="AD694" i="2"/>
  <c r="AC694" i="2"/>
  <c r="AB694" i="2"/>
  <c r="AA694" i="2"/>
  <c r="Z694" i="2"/>
  <c r="Y694" i="2"/>
  <c r="X694" i="2"/>
  <c r="W694" i="2"/>
  <c r="V694" i="2"/>
  <c r="U694" i="2"/>
  <c r="T694" i="2"/>
  <c r="S694" i="2"/>
  <c r="R694" i="2"/>
  <c r="Q694" i="2"/>
  <c r="P694" i="2"/>
  <c r="O694" i="2"/>
  <c r="DJ693" i="2"/>
  <c r="DI693" i="2"/>
  <c r="DH693" i="2"/>
  <c r="DG693" i="2"/>
  <c r="DF693" i="2"/>
  <c r="DE693" i="2"/>
  <c r="DD693" i="2"/>
  <c r="DC693" i="2"/>
  <c r="DB693" i="2"/>
  <c r="DA693" i="2"/>
  <c r="CZ693" i="2"/>
  <c r="CY693" i="2"/>
  <c r="CX693" i="2"/>
  <c r="CW693" i="2"/>
  <c r="CV693" i="2"/>
  <c r="CU693" i="2"/>
  <c r="CT693" i="2"/>
  <c r="CR693" i="2"/>
  <c r="CQ693" i="2"/>
  <c r="CP693" i="2"/>
  <c r="CO693" i="2"/>
  <c r="CN693" i="2"/>
  <c r="CM693" i="2"/>
  <c r="CL693" i="2"/>
  <c r="CK693" i="2"/>
  <c r="CJ693" i="2"/>
  <c r="CI693" i="2"/>
  <c r="CH693" i="2"/>
  <c r="CG693" i="2"/>
  <c r="CF693" i="2"/>
  <c r="CE693" i="2"/>
  <c r="CD693" i="2"/>
  <c r="CC693" i="2"/>
  <c r="CB693" i="2"/>
  <c r="CA693" i="2"/>
  <c r="BZ693" i="2"/>
  <c r="BY693" i="2"/>
  <c r="BX693" i="2"/>
  <c r="BW693" i="2"/>
  <c r="BV693" i="2"/>
  <c r="BU693" i="2"/>
  <c r="BT693" i="2"/>
  <c r="BS693" i="2"/>
  <c r="BR693" i="2"/>
  <c r="BQ693" i="2"/>
  <c r="BP693" i="2"/>
  <c r="BO693" i="2"/>
  <c r="BN693" i="2"/>
  <c r="BM693" i="2"/>
  <c r="BL693" i="2"/>
  <c r="BK693" i="2"/>
  <c r="BJ693" i="2"/>
  <c r="BI693" i="2"/>
  <c r="BH693" i="2"/>
  <c r="BG693" i="2"/>
  <c r="BF693" i="2"/>
  <c r="BE693" i="2"/>
  <c r="BD693" i="2"/>
  <c r="BC693" i="2"/>
  <c r="BB693" i="2"/>
  <c r="BA693" i="2"/>
  <c r="AZ693" i="2"/>
  <c r="AY693" i="2"/>
  <c r="AX693" i="2"/>
  <c r="AW693" i="2"/>
  <c r="AV693" i="2"/>
  <c r="AU693" i="2"/>
  <c r="AS693" i="2"/>
  <c r="AR693" i="2"/>
  <c r="AQ693" i="2"/>
  <c r="AP693" i="2"/>
  <c r="AO693" i="2"/>
  <c r="AJ693" i="2"/>
  <c r="AI693" i="2"/>
  <c r="AH693" i="2"/>
  <c r="AG693" i="2"/>
  <c r="AF693" i="2"/>
  <c r="AE693" i="2"/>
  <c r="AD693" i="2"/>
  <c r="AC693" i="2"/>
  <c r="AB693" i="2"/>
  <c r="AA693" i="2"/>
  <c r="Z693" i="2"/>
  <c r="Y693" i="2"/>
  <c r="X693" i="2"/>
  <c r="W693" i="2"/>
  <c r="V693" i="2"/>
  <c r="U693" i="2"/>
  <c r="T693" i="2"/>
  <c r="S693" i="2"/>
  <c r="R693" i="2"/>
  <c r="Q693" i="2"/>
  <c r="P693" i="2"/>
  <c r="O693" i="2"/>
  <c r="DJ692" i="2"/>
  <c r="DI692" i="2"/>
  <c r="DH692" i="2"/>
  <c r="DG692" i="2"/>
  <c r="DF692" i="2"/>
  <c r="DE692" i="2"/>
  <c r="DD692" i="2"/>
  <c r="DC692" i="2"/>
  <c r="DB692" i="2"/>
  <c r="DA692" i="2"/>
  <c r="CZ692" i="2"/>
  <c r="CY692" i="2"/>
  <c r="CX692" i="2"/>
  <c r="CW692" i="2"/>
  <c r="CV692" i="2"/>
  <c r="CU692" i="2"/>
  <c r="CT692" i="2"/>
  <c r="CR692" i="2"/>
  <c r="CQ692" i="2"/>
  <c r="CP692" i="2"/>
  <c r="CO692" i="2"/>
  <c r="CN692" i="2"/>
  <c r="CM692" i="2"/>
  <c r="CL692" i="2"/>
  <c r="CK692" i="2"/>
  <c r="CJ692" i="2"/>
  <c r="CI692" i="2"/>
  <c r="CH692" i="2"/>
  <c r="CG692" i="2"/>
  <c r="CF692" i="2"/>
  <c r="CE692" i="2"/>
  <c r="CD692" i="2"/>
  <c r="CC692" i="2"/>
  <c r="CB692" i="2"/>
  <c r="CA692" i="2"/>
  <c r="BZ692" i="2"/>
  <c r="BY692" i="2"/>
  <c r="BX692" i="2"/>
  <c r="BW692" i="2"/>
  <c r="BV692" i="2"/>
  <c r="BU692" i="2"/>
  <c r="BT692" i="2"/>
  <c r="BS692" i="2"/>
  <c r="BR692" i="2"/>
  <c r="BQ692" i="2"/>
  <c r="BP692" i="2"/>
  <c r="BO692" i="2"/>
  <c r="BN692" i="2"/>
  <c r="BM692" i="2"/>
  <c r="BL692" i="2"/>
  <c r="BK692" i="2"/>
  <c r="BJ692" i="2"/>
  <c r="BI692" i="2"/>
  <c r="BH692" i="2"/>
  <c r="BG692" i="2"/>
  <c r="BF692" i="2"/>
  <c r="BE692" i="2"/>
  <c r="BD692" i="2"/>
  <c r="BC692" i="2"/>
  <c r="BB692" i="2"/>
  <c r="BA692" i="2"/>
  <c r="AZ692" i="2"/>
  <c r="AY692" i="2"/>
  <c r="AX692" i="2"/>
  <c r="AW692" i="2"/>
  <c r="AV692" i="2"/>
  <c r="AU692" i="2"/>
  <c r="AS692" i="2"/>
  <c r="AR692" i="2"/>
  <c r="AQ692" i="2"/>
  <c r="AP692" i="2"/>
  <c r="AO692" i="2"/>
  <c r="AJ692" i="2"/>
  <c r="AI692" i="2"/>
  <c r="AH692" i="2"/>
  <c r="AG692" i="2"/>
  <c r="AF692" i="2"/>
  <c r="AE692" i="2"/>
  <c r="AD692" i="2"/>
  <c r="AC692" i="2"/>
  <c r="AB692" i="2"/>
  <c r="AA692" i="2"/>
  <c r="Z692" i="2"/>
  <c r="Y692" i="2"/>
  <c r="X692" i="2"/>
  <c r="W692" i="2"/>
  <c r="V692" i="2"/>
  <c r="U692" i="2"/>
  <c r="T692" i="2"/>
  <c r="S692" i="2"/>
  <c r="R692" i="2"/>
  <c r="Q692" i="2"/>
  <c r="P692" i="2"/>
  <c r="O692" i="2"/>
  <c r="L692" i="2"/>
  <c r="DJ691" i="2"/>
  <c r="DI691" i="2"/>
  <c r="DH691" i="2"/>
  <c r="DG691" i="2"/>
  <c r="DF691" i="2"/>
  <c r="DE691" i="2"/>
  <c r="DD691" i="2"/>
  <c r="DC691" i="2"/>
  <c r="DB691" i="2"/>
  <c r="DA691" i="2"/>
  <c r="CZ691" i="2"/>
  <c r="CY691" i="2"/>
  <c r="CX691" i="2"/>
  <c r="CW691" i="2"/>
  <c r="CV691" i="2"/>
  <c r="CU691" i="2"/>
  <c r="CT691" i="2"/>
  <c r="CR691" i="2"/>
  <c r="CQ691" i="2"/>
  <c r="CP691" i="2"/>
  <c r="CO691" i="2"/>
  <c r="CN691" i="2"/>
  <c r="CM691" i="2"/>
  <c r="CL691" i="2"/>
  <c r="CK691" i="2"/>
  <c r="CJ691" i="2"/>
  <c r="CI691" i="2"/>
  <c r="CH691" i="2"/>
  <c r="CG691" i="2"/>
  <c r="CF691" i="2"/>
  <c r="CE691" i="2"/>
  <c r="CD691" i="2"/>
  <c r="CC691" i="2"/>
  <c r="CB691" i="2"/>
  <c r="CA691" i="2"/>
  <c r="BZ691" i="2"/>
  <c r="BY691" i="2"/>
  <c r="BX691" i="2"/>
  <c r="BW691" i="2"/>
  <c r="BV691" i="2"/>
  <c r="BU691" i="2"/>
  <c r="BT691" i="2"/>
  <c r="BS691" i="2"/>
  <c r="BR691" i="2"/>
  <c r="BQ691" i="2"/>
  <c r="BP691" i="2"/>
  <c r="BO691" i="2"/>
  <c r="BN691" i="2"/>
  <c r="BM691" i="2"/>
  <c r="BL691" i="2"/>
  <c r="BK691" i="2"/>
  <c r="BJ691" i="2"/>
  <c r="BI691" i="2"/>
  <c r="BH691" i="2"/>
  <c r="BG691" i="2"/>
  <c r="BF691" i="2"/>
  <c r="BE691" i="2"/>
  <c r="BD691" i="2"/>
  <c r="BC691" i="2"/>
  <c r="BB691" i="2"/>
  <c r="BA691" i="2"/>
  <c r="AZ691" i="2"/>
  <c r="AY691" i="2"/>
  <c r="AX691" i="2"/>
  <c r="AW691" i="2"/>
  <c r="AV691" i="2"/>
  <c r="AU691" i="2"/>
  <c r="AS691" i="2"/>
  <c r="AR691" i="2"/>
  <c r="AQ691" i="2"/>
  <c r="AP691" i="2"/>
  <c r="AO691" i="2"/>
  <c r="AJ691" i="2"/>
  <c r="AI691" i="2"/>
  <c r="AH691" i="2"/>
  <c r="AG691" i="2"/>
  <c r="AF691" i="2"/>
  <c r="AE691" i="2"/>
  <c r="AD691" i="2"/>
  <c r="AC691" i="2"/>
  <c r="AB691" i="2"/>
  <c r="AA691" i="2"/>
  <c r="Z691" i="2"/>
  <c r="Y691" i="2"/>
  <c r="X691" i="2"/>
  <c r="W691" i="2"/>
  <c r="V691" i="2"/>
  <c r="U691" i="2"/>
  <c r="T691" i="2"/>
  <c r="S691" i="2"/>
  <c r="R691" i="2"/>
  <c r="Q691" i="2"/>
  <c r="P691" i="2"/>
  <c r="O691" i="2"/>
  <c r="DJ690" i="2"/>
  <c r="DI690" i="2"/>
  <c r="DH690" i="2"/>
  <c r="DG690" i="2"/>
  <c r="DF690" i="2"/>
  <c r="DE690" i="2"/>
  <c r="DD690" i="2"/>
  <c r="DC690" i="2"/>
  <c r="DB690" i="2"/>
  <c r="DA690" i="2"/>
  <c r="CZ690" i="2"/>
  <c r="CY690" i="2"/>
  <c r="CX690" i="2"/>
  <c r="CW690" i="2"/>
  <c r="CV690" i="2"/>
  <c r="CU690" i="2"/>
  <c r="CT690" i="2"/>
  <c r="CR690" i="2"/>
  <c r="CQ690" i="2"/>
  <c r="CP690" i="2"/>
  <c r="CO690" i="2"/>
  <c r="CN690" i="2"/>
  <c r="CM690" i="2"/>
  <c r="CL690" i="2"/>
  <c r="CK690" i="2"/>
  <c r="CJ690" i="2"/>
  <c r="CI690" i="2"/>
  <c r="CH690" i="2"/>
  <c r="CG690" i="2"/>
  <c r="CF690" i="2"/>
  <c r="CE690" i="2"/>
  <c r="CD690" i="2"/>
  <c r="CC690" i="2"/>
  <c r="CB690" i="2"/>
  <c r="CA690" i="2"/>
  <c r="BZ690" i="2"/>
  <c r="BY690" i="2"/>
  <c r="BX690" i="2"/>
  <c r="BW690" i="2"/>
  <c r="BV690" i="2"/>
  <c r="BU690" i="2"/>
  <c r="BT690" i="2"/>
  <c r="BS690" i="2"/>
  <c r="BR690" i="2"/>
  <c r="BQ690" i="2"/>
  <c r="BP690" i="2"/>
  <c r="BO690" i="2"/>
  <c r="BN690" i="2"/>
  <c r="BM690" i="2"/>
  <c r="BL690" i="2"/>
  <c r="BK690" i="2"/>
  <c r="BJ690" i="2"/>
  <c r="BI690" i="2"/>
  <c r="BH690" i="2"/>
  <c r="BG690" i="2"/>
  <c r="BF690" i="2"/>
  <c r="BE690" i="2"/>
  <c r="BD690" i="2"/>
  <c r="BC690" i="2"/>
  <c r="BB690" i="2"/>
  <c r="BA690" i="2"/>
  <c r="AZ690" i="2"/>
  <c r="AY690" i="2"/>
  <c r="AX690" i="2"/>
  <c r="AW690" i="2"/>
  <c r="AV690" i="2"/>
  <c r="AU690" i="2"/>
  <c r="AS690" i="2"/>
  <c r="AR690" i="2"/>
  <c r="AQ690" i="2"/>
  <c r="AP690" i="2"/>
  <c r="AO690" i="2"/>
  <c r="AJ690" i="2"/>
  <c r="AI690" i="2"/>
  <c r="AH690" i="2"/>
  <c r="AG690" i="2"/>
  <c r="AF690" i="2"/>
  <c r="AE690" i="2"/>
  <c r="AD690" i="2"/>
  <c r="AC690" i="2"/>
  <c r="AB690" i="2"/>
  <c r="AA690" i="2"/>
  <c r="Z690" i="2"/>
  <c r="Y690" i="2"/>
  <c r="X690" i="2"/>
  <c r="W690" i="2"/>
  <c r="V690" i="2"/>
  <c r="U690" i="2"/>
  <c r="T690" i="2"/>
  <c r="S690" i="2"/>
  <c r="R690" i="2"/>
  <c r="Q690" i="2"/>
  <c r="P690" i="2"/>
  <c r="O690" i="2"/>
  <c r="DJ689" i="2"/>
  <c r="DI689" i="2"/>
  <c r="DH689" i="2"/>
  <c r="DG689" i="2"/>
  <c r="DF689" i="2"/>
  <c r="DE689" i="2"/>
  <c r="DD689" i="2"/>
  <c r="DC689" i="2"/>
  <c r="DB689" i="2"/>
  <c r="DA689" i="2"/>
  <c r="CZ689" i="2"/>
  <c r="CY689" i="2"/>
  <c r="CX689" i="2"/>
  <c r="CW689" i="2"/>
  <c r="CV689" i="2"/>
  <c r="CU689" i="2"/>
  <c r="CT689" i="2"/>
  <c r="CR689" i="2"/>
  <c r="CQ689" i="2"/>
  <c r="CP689" i="2"/>
  <c r="CO689" i="2"/>
  <c r="CN689" i="2"/>
  <c r="CM689" i="2"/>
  <c r="CL689" i="2"/>
  <c r="CK689" i="2"/>
  <c r="CJ689" i="2"/>
  <c r="CI689" i="2"/>
  <c r="CH689" i="2"/>
  <c r="CG689" i="2"/>
  <c r="CF689" i="2"/>
  <c r="CE689" i="2"/>
  <c r="CD689" i="2"/>
  <c r="CC689" i="2"/>
  <c r="CB689" i="2"/>
  <c r="CA689" i="2"/>
  <c r="BZ689" i="2"/>
  <c r="BY689" i="2"/>
  <c r="BX689" i="2"/>
  <c r="BW689" i="2"/>
  <c r="BV689" i="2"/>
  <c r="BU689" i="2"/>
  <c r="BT689" i="2"/>
  <c r="BS689" i="2"/>
  <c r="BR689" i="2"/>
  <c r="BQ689" i="2"/>
  <c r="BP689" i="2"/>
  <c r="BO689" i="2"/>
  <c r="BN689" i="2"/>
  <c r="BM689" i="2"/>
  <c r="BL689" i="2"/>
  <c r="BK689" i="2"/>
  <c r="BJ689" i="2"/>
  <c r="BI689" i="2"/>
  <c r="BH689" i="2"/>
  <c r="BG689" i="2"/>
  <c r="BF689" i="2"/>
  <c r="BE689" i="2"/>
  <c r="BD689" i="2"/>
  <c r="BC689" i="2"/>
  <c r="BB689" i="2"/>
  <c r="BA689" i="2"/>
  <c r="AZ689" i="2"/>
  <c r="AY689" i="2"/>
  <c r="AX689" i="2"/>
  <c r="AW689" i="2"/>
  <c r="AV689" i="2"/>
  <c r="AU689" i="2"/>
  <c r="AS689" i="2"/>
  <c r="AR689" i="2"/>
  <c r="AQ689" i="2"/>
  <c r="AP689" i="2"/>
  <c r="AO689" i="2"/>
  <c r="AJ689" i="2"/>
  <c r="AI689" i="2"/>
  <c r="AH689" i="2"/>
  <c r="AG689" i="2"/>
  <c r="AF689" i="2"/>
  <c r="AE689" i="2"/>
  <c r="AD689" i="2"/>
  <c r="AC689" i="2"/>
  <c r="AB689" i="2"/>
  <c r="AA689" i="2"/>
  <c r="Z689" i="2"/>
  <c r="Y689" i="2"/>
  <c r="X689" i="2"/>
  <c r="W689" i="2"/>
  <c r="V689" i="2"/>
  <c r="U689" i="2"/>
  <c r="T689" i="2"/>
  <c r="S689" i="2"/>
  <c r="R689" i="2"/>
  <c r="Q689" i="2"/>
  <c r="P689" i="2"/>
  <c r="O689" i="2"/>
  <c r="DJ688" i="2"/>
  <c r="DI688" i="2"/>
  <c r="DH688" i="2"/>
  <c r="DG688" i="2"/>
  <c r="DF688" i="2"/>
  <c r="DE688" i="2"/>
  <c r="DD688" i="2"/>
  <c r="DC688" i="2"/>
  <c r="DB688" i="2"/>
  <c r="DA688" i="2"/>
  <c r="CZ688" i="2"/>
  <c r="CY688" i="2"/>
  <c r="CX688" i="2"/>
  <c r="CW688" i="2"/>
  <c r="CV688" i="2"/>
  <c r="CU688" i="2"/>
  <c r="CT688" i="2"/>
  <c r="CR688" i="2"/>
  <c r="CQ688" i="2"/>
  <c r="CP688" i="2"/>
  <c r="CO688" i="2"/>
  <c r="CN688" i="2"/>
  <c r="CM688" i="2"/>
  <c r="CL688" i="2"/>
  <c r="CK688" i="2"/>
  <c r="CJ688" i="2"/>
  <c r="CI688" i="2"/>
  <c r="CH688" i="2"/>
  <c r="CG688" i="2"/>
  <c r="CF688" i="2"/>
  <c r="CE688" i="2"/>
  <c r="CD688" i="2"/>
  <c r="CC688" i="2"/>
  <c r="CB688" i="2"/>
  <c r="CA688" i="2"/>
  <c r="BZ688" i="2"/>
  <c r="BY688" i="2"/>
  <c r="BX688" i="2"/>
  <c r="BW688" i="2"/>
  <c r="BV688" i="2"/>
  <c r="BU688" i="2"/>
  <c r="BT688" i="2"/>
  <c r="BS688" i="2"/>
  <c r="BR688" i="2"/>
  <c r="BQ688" i="2"/>
  <c r="BP688" i="2"/>
  <c r="BO688" i="2"/>
  <c r="BN688" i="2"/>
  <c r="BM688" i="2"/>
  <c r="BL688" i="2"/>
  <c r="BK688" i="2"/>
  <c r="BJ688" i="2"/>
  <c r="BI688" i="2"/>
  <c r="BH688" i="2"/>
  <c r="BG688" i="2"/>
  <c r="BF688" i="2"/>
  <c r="BE688" i="2"/>
  <c r="BD688" i="2"/>
  <c r="BC688" i="2"/>
  <c r="BB688" i="2"/>
  <c r="BA688" i="2"/>
  <c r="AZ688" i="2"/>
  <c r="AY688" i="2"/>
  <c r="AX688" i="2"/>
  <c r="AW688" i="2"/>
  <c r="AV688" i="2"/>
  <c r="AU688" i="2"/>
  <c r="AS688" i="2"/>
  <c r="AR688" i="2"/>
  <c r="AQ688" i="2"/>
  <c r="AP688" i="2"/>
  <c r="AO688" i="2"/>
  <c r="AJ688" i="2"/>
  <c r="AI688" i="2"/>
  <c r="AH688" i="2"/>
  <c r="AG688" i="2"/>
  <c r="AF688" i="2"/>
  <c r="AE688" i="2"/>
  <c r="AD688" i="2"/>
  <c r="AC688" i="2"/>
  <c r="AB688" i="2"/>
  <c r="AA688" i="2"/>
  <c r="Z688" i="2"/>
  <c r="Y688" i="2"/>
  <c r="X688" i="2"/>
  <c r="W688" i="2"/>
  <c r="V688" i="2"/>
  <c r="U688" i="2"/>
  <c r="T688" i="2"/>
  <c r="S688" i="2"/>
  <c r="R688" i="2"/>
  <c r="Q688" i="2"/>
  <c r="P688" i="2"/>
  <c r="O688" i="2"/>
  <c r="DJ687" i="2"/>
  <c r="DI687" i="2"/>
  <c r="DH687" i="2"/>
  <c r="DG687" i="2"/>
  <c r="DF687" i="2"/>
  <c r="DE687" i="2"/>
  <c r="DD687" i="2"/>
  <c r="DC687" i="2"/>
  <c r="DB687" i="2"/>
  <c r="DA687" i="2"/>
  <c r="CZ687" i="2"/>
  <c r="CY687" i="2"/>
  <c r="CX687" i="2"/>
  <c r="CW687" i="2"/>
  <c r="CV687" i="2"/>
  <c r="CU687" i="2"/>
  <c r="CT687" i="2"/>
  <c r="CR687" i="2"/>
  <c r="CQ687" i="2"/>
  <c r="CP687" i="2"/>
  <c r="CO687" i="2"/>
  <c r="CN687" i="2"/>
  <c r="CM687" i="2"/>
  <c r="CL687" i="2"/>
  <c r="CK687" i="2"/>
  <c r="CJ687" i="2"/>
  <c r="CI687" i="2"/>
  <c r="CH687" i="2"/>
  <c r="CG687" i="2"/>
  <c r="CF687" i="2"/>
  <c r="CE687" i="2"/>
  <c r="CD687" i="2"/>
  <c r="CC687" i="2"/>
  <c r="CB687" i="2"/>
  <c r="CA687" i="2"/>
  <c r="BZ687" i="2"/>
  <c r="BY687" i="2"/>
  <c r="BX687" i="2"/>
  <c r="BW687" i="2"/>
  <c r="BV687" i="2"/>
  <c r="BU687" i="2"/>
  <c r="BT687" i="2"/>
  <c r="BS687" i="2"/>
  <c r="BR687" i="2"/>
  <c r="BQ687" i="2"/>
  <c r="BP687" i="2"/>
  <c r="BO687" i="2"/>
  <c r="BN687" i="2"/>
  <c r="BM687" i="2"/>
  <c r="BL687" i="2"/>
  <c r="BK687" i="2"/>
  <c r="BJ687" i="2"/>
  <c r="BI687" i="2"/>
  <c r="BH687" i="2"/>
  <c r="BG687" i="2"/>
  <c r="BF687" i="2"/>
  <c r="BE687" i="2"/>
  <c r="BD687" i="2"/>
  <c r="BC687" i="2"/>
  <c r="BB687" i="2"/>
  <c r="BA687" i="2"/>
  <c r="AZ687" i="2"/>
  <c r="AY687" i="2"/>
  <c r="AX687" i="2"/>
  <c r="AW687" i="2"/>
  <c r="AV687" i="2"/>
  <c r="AU687" i="2"/>
  <c r="AS687" i="2"/>
  <c r="AR687" i="2"/>
  <c r="AQ687" i="2"/>
  <c r="AP687" i="2"/>
  <c r="AO687" i="2"/>
  <c r="AJ687" i="2"/>
  <c r="AI687" i="2"/>
  <c r="AH687" i="2"/>
  <c r="AG687" i="2"/>
  <c r="AF687" i="2"/>
  <c r="AE687" i="2"/>
  <c r="AD687" i="2"/>
  <c r="AC687" i="2"/>
  <c r="AB687" i="2"/>
  <c r="AA687" i="2"/>
  <c r="Z687" i="2"/>
  <c r="Y687" i="2"/>
  <c r="X687" i="2"/>
  <c r="W687" i="2"/>
  <c r="V687" i="2"/>
  <c r="U687" i="2"/>
  <c r="T687" i="2"/>
  <c r="S687" i="2"/>
  <c r="R687" i="2"/>
  <c r="Q687" i="2"/>
  <c r="P687" i="2"/>
  <c r="O687" i="2"/>
  <c r="DJ686" i="2"/>
  <c r="DI686" i="2"/>
  <c r="DH686" i="2"/>
  <c r="DG686" i="2"/>
  <c r="DF686" i="2"/>
  <c r="DE686" i="2"/>
  <c r="DD686" i="2"/>
  <c r="DC686" i="2"/>
  <c r="DB686" i="2"/>
  <c r="DA686" i="2"/>
  <c r="CZ686" i="2"/>
  <c r="CY686" i="2"/>
  <c r="CX686" i="2"/>
  <c r="CW686" i="2"/>
  <c r="CV686" i="2"/>
  <c r="CU686" i="2"/>
  <c r="CT686" i="2"/>
  <c r="CR686" i="2"/>
  <c r="CQ686" i="2"/>
  <c r="CP686" i="2"/>
  <c r="CO686" i="2"/>
  <c r="CN686" i="2"/>
  <c r="CM686" i="2"/>
  <c r="CL686" i="2"/>
  <c r="CK686" i="2"/>
  <c r="CJ686" i="2"/>
  <c r="CI686" i="2"/>
  <c r="CH686" i="2"/>
  <c r="CG686" i="2"/>
  <c r="CF686" i="2"/>
  <c r="CE686" i="2"/>
  <c r="CD686" i="2"/>
  <c r="CC686" i="2"/>
  <c r="CB686" i="2"/>
  <c r="CA686" i="2"/>
  <c r="BZ686" i="2"/>
  <c r="BY686" i="2"/>
  <c r="BX686" i="2"/>
  <c r="BW686" i="2"/>
  <c r="BV686" i="2"/>
  <c r="BU686" i="2"/>
  <c r="BT686" i="2"/>
  <c r="BS686" i="2"/>
  <c r="BR686" i="2"/>
  <c r="BQ686" i="2"/>
  <c r="BP686" i="2"/>
  <c r="BO686" i="2"/>
  <c r="BN686" i="2"/>
  <c r="BM686" i="2"/>
  <c r="BL686" i="2"/>
  <c r="BK686" i="2"/>
  <c r="BJ686" i="2"/>
  <c r="BI686" i="2"/>
  <c r="BH686" i="2"/>
  <c r="BG686" i="2"/>
  <c r="BF686" i="2"/>
  <c r="BE686" i="2"/>
  <c r="BD686" i="2"/>
  <c r="BC686" i="2"/>
  <c r="BB686" i="2"/>
  <c r="BA686" i="2"/>
  <c r="AZ686" i="2"/>
  <c r="AY686" i="2"/>
  <c r="AX686" i="2"/>
  <c r="AW686" i="2"/>
  <c r="AV686" i="2"/>
  <c r="AU686" i="2"/>
  <c r="AS686" i="2"/>
  <c r="AR686" i="2"/>
  <c r="AQ686" i="2"/>
  <c r="AP686" i="2"/>
  <c r="AO686" i="2"/>
  <c r="AJ686" i="2"/>
  <c r="AI686" i="2"/>
  <c r="AH686" i="2"/>
  <c r="AG686" i="2"/>
  <c r="AF686" i="2"/>
  <c r="AE686" i="2"/>
  <c r="AD686" i="2"/>
  <c r="AC686" i="2"/>
  <c r="AB686" i="2"/>
  <c r="AA686" i="2"/>
  <c r="Z686" i="2"/>
  <c r="Y686" i="2"/>
  <c r="X686" i="2"/>
  <c r="W686" i="2"/>
  <c r="V686" i="2"/>
  <c r="U686" i="2"/>
  <c r="T686" i="2"/>
  <c r="S686" i="2"/>
  <c r="R686" i="2"/>
  <c r="Q686" i="2"/>
  <c r="P686" i="2"/>
  <c r="O686" i="2"/>
  <c r="DJ685" i="2"/>
  <c r="DI685" i="2"/>
  <c r="DH685" i="2"/>
  <c r="DG685" i="2"/>
  <c r="DF685" i="2"/>
  <c r="DE685" i="2"/>
  <c r="DD685" i="2"/>
  <c r="DC685" i="2"/>
  <c r="DB685" i="2"/>
  <c r="DA685" i="2"/>
  <c r="CZ685" i="2"/>
  <c r="CY685" i="2"/>
  <c r="CX685" i="2"/>
  <c r="CW685" i="2"/>
  <c r="CV685" i="2"/>
  <c r="CU685" i="2"/>
  <c r="CT685" i="2"/>
  <c r="CR685" i="2"/>
  <c r="CQ685" i="2"/>
  <c r="CP685" i="2"/>
  <c r="CO685" i="2"/>
  <c r="CN685" i="2"/>
  <c r="CM685" i="2"/>
  <c r="CL685" i="2"/>
  <c r="CK685" i="2"/>
  <c r="CJ685" i="2"/>
  <c r="CI685" i="2"/>
  <c r="CH685" i="2"/>
  <c r="CG685" i="2"/>
  <c r="CF685" i="2"/>
  <c r="CE685" i="2"/>
  <c r="CD685" i="2"/>
  <c r="CC685" i="2"/>
  <c r="CB685" i="2"/>
  <c r="CA685" i="2"/>
  <c r="BZ685" i="2"/>
  <c r="BY685" i="2"/>
  <c r="BX685" i="2"/>
  <c r="BW685" i="2"/>
  <c r="BV685" i="2"/>
  <c r="BU685" i="2"/>
  <c r="BT685" i="2"/>
  <c r="BS685" i="2"/>
  <c r="BR685" i="2"/>
  <c r="BQ685" i="2"/>
  <c r="BP685" i="2"/>
  <c r="BO685" i="2"/>
  <c r="BN685" i="2"/>
  <c r="BM685" i="2"/>
  <c r="BL685" i="2"/>
  <c r="BK685" i="2"/>
  <c r="BJ685" i="2"/>
  <c r="BI685" i="2"/>
  <c r="BH685" i="2"/>
  <c r="BG685" i="2"/>
  <c r="BF685" i="2"/>
  <c r="BE685" i="2"/>
  <c r="BD685" i="2"/>
  <c r="BC685" i="2"/>
  <c r="BB685" i="2"/>
  <c r="BA685" i="2"/>
  <c r="AZ685" i="2"/>
  <c r="AY685" i="2"/>
  <c r="AX685" i="2"/>
  <c r="AW685" i="2"/>
  <c r="AV685" i="2"/>
  <c r="AU685" i="2"/>
  <c r="AS685" i="2"/>
  <c r="AR685" i="2"/>
  <c r="AQ685" i="2"/>
  <c r="AP685" i="2"/>
  <c r="AO685" i="2"/>
  <c r="AJ685" i="2"/>
  <c r="AI685" i="2"/>
  <c r="AH685" i="2"/>
  <c r="AG685" i="2"/>
  <c r="AF685" i="2"/>
  <c r="AE685" i="2"/>
  <c r="AD685" i="2"/>
  <c r="AC685" i="2"/>
  <c r="AB685" i="2"/>
  <c r="AA685" i="2"/>
  <c r="Z685" i="2"/>
  <c r="Y685" i="2"/>
  <c r="X685" i="2"/>
  <c r="W685" i="2"/>
  <c r="V685" i="2"/>
  <c r="U685" i="2"/>
  <c r="T685" i="2"/>
  <c r="S685" i="2"/>
  <c r="R685" i="2"/>
  <c r="Q685" i="2"/>
  <c r="P685" i="2"/>
  <c r="O685" i="2"/>
  <c r="DJ684" i="2"/>
  <c r="DI684" i="2"/>
  <c r="DH684" i="2"/>
  <c r="DG684" i="2"/>
  <c r="DF684" i="2"/>
  <c r="DE684" i="2"/>
  <c r="DD684" i="2"/>
  <c r="DC684" i="2"/>
  <c r="DB684" i="2"/>
  <c r="DA684" i="2"/>
  <c r="CZ684" i="2"/>
  <c r="CY684" i="2"/>
  <c r="CX684" i="2"/>
  <c r="CW684" i="2"/>
  <c r="CV684" i="2"/>
  <c r="CU684" i="2"/>
  <c r="CT684" i="2"/>
  <c r="CR684" i="2"/>
  <c r="CQ684" i="2"/>
  <c r="CP684" i="2"/>
  <c r="CO684" i="2"/>
  <c r="CN684" i="2"/>
  <c r="CM684" i="2"/>
  <c r="CL684" i="2"/>
  <c r="CK684" i="2"/>
  <c r="CJ684" i="2"/>
  <c r="CI684" i="2"/>
  <c r="CH684" i="2"/>
  <c r="CG684" i="2"/>
  <c r="CF684" i="2"/>
  <c r="CE684" i="2"/>
  <c r="CD684" i="2"/>
  <c r="CC684" i="2"/>
  <c r="CB684" i="2"/>
  <c r="CA684" i="2"/>
  <c r="BZ684" i="2"/>
  <c r="BY684" i="2"/>
  <c r="BX684" i="2"/>
  <c r="BW684" i="2"/>
  <c r="BV684" i="2"/>
  <c r="BU684" i="2"/>
  <c r="BT684" i="2"/>
  <c r="BS684" i="2"/>
  <c r="BR684" i="2"/>
  <c r="BQ684" i="2"/>
  <c r="BP684" i="2"/>
  <c r="BO684" i="2"/>
  <c r="BN684" i="2"/>
  <c r="BM684" i="2"/>
  <c r="BL684" i="2"/>
  <c r="BK684" i="2"/>
  <c r="BJ684" i="2"/>
  <c r="BI684" i="2"/>
  <c r="BH684" i="2"/>
  <c r="BG684" i="2"/>
  <c r="BF684" i="2"/>
  <c r="BE684" i="2"/>
  <c r="BD684" i="2"/>
  <c r="BC684" i="2"/>
  <c r="BB684" i="2"/>
  <c r="BA684" i="2"/>
  <c r="AZ684" i="2"/>
  <c r="AY684" i="2"/>
  <c r="AX684" i="2"/>
  <c r="AW684" i="2"/>
  <c r="AV684" i="2"/>
  <c r="AU684" i="2"/>
  <c r="AS684" i="2"/>
  <c r="AR684" i="2"/>
  <c r="AQ684" i="2"/>
  <c r="AP684" i="2"/>
  <c r="AO684" i="2"/>
  <c r="AJ684" i="2"/>
  <c r="AI684" i="2"/>
  <c r="AH684" i="2"/>
  <c r="AG684" i="2"/>
  <c r="AF684" i="2"/>
  <c r="AE684" i="2"/>
  <c r="AD684" i="2"/>
  <c r="AC684" i="2"/>
  <c r="AB684" i="2"/>
  <c r="AA684" i="2"/>
  <c r="Z684" i="2"/>
  <c r="Y684" i="2"/>
  <c r="X684" i="2"/>
  <c r="W684" i="2"/>
  <c r="V684" i="2"/>
  <c r="U684" i="2"/>
  <c r="T684" i="2"/>
  <c r="S684" i="2"/>
  <c r="R684" i="2"/>
  <c r="Q684" i="2"/>
  <c r="P684" i="2"/>
  <c r="O684" i="2"/>
  <c r="DJ683" i="2"/>
  <c r="DI683" i="2"/>
  <c r="DH683" i="2"/>
  <c r="DG683" i="2"/>
  <c r="DF683" i="2"/>
  <c r="DE683" i="2"/>
  <c r="DD683" i="2"/>
  <c r="DC683" i="2"/>
  <c r="DB683" i="2"/>
  <c r="DA683" i="2"/>
  <c r="CZ683" i="2"/>
  <c r="CY683" i="2"/>
  <c r="CX683" i="2"/>
  <c r="CW683" i="2"/>
  <c r="CV683" i="2"/>
  <c r="CU683" i="2"/>
  <c r="CT683" i="2"/>
  <c r="CR683" i="2"/>
  <c r="CQ683" i="2"/>
  <c r="CP683" i="2"/>
  <c r="CO683" i="2"/>
  <c r="CN683" i="2"/>
  <c r="CM683" i="2"/>
  <c r="CL683" i="2"/>
  <c r="CK683" i="2"/>
  <c r="CJ683" i="2"/>
  <c r="CI683" i="2"/>
  <c r="CH683" i="2"/>
  <c r="CG683" i="2"/>
  <c r="CF683" i="2"/>
  <c r="CE683" i="2"/>
  <c r="CD683" i="2"/>
  <c r="CC683" i="2"/>
  <c r="CB683" i="2"/>
  <c r="CA683" i="2"/>
  <c r="BZ683" i="2"/>
  <c r="BY683" i="2"/>
  <c r="BX683" i="2"/>
  <c r="BW683" i="2"/>
  <c r="BV683" i="2"/>
  <c r="BU683" i="2"/>
  <c r="BT683" i="2"/>
  <c r="BS683" i="2"/>
  <c r="BR683" i="2"/>
  <c r="BQ683" i="2"/>
  <c r="BP683" i="2"/>
  <c r="BO683" i="2"/>
  <c r="BN683" i="2"/>
  <c r="BM683" i="2"/>
  <c r="BL683" i="2"/>
  <c r="BK683" i="2"/>
  <c r="BJ683" i="2"/>
  <c r="BI683" i="2"/>
  <c r="BH683" i="2"/>
  <c r="BG683" i="2"/>
  <c r="BF683" i="2"/>
  <c r="BE683" i="2"/>
  <c r="BD683" i="2"/>
  <c r="BC683" i="2"/>
  <c r="BB683" i="2"/>
  <c r="BA683" i="2"/>
  <c r="AZ683" i="2"/>
  <c r="AY683" i="2"/>
  <c r="AX683" i="2"/>
  <c r="AW683" i="2"/>
  <c r="AV683" i="2"/>
  <c r="AU683" i="2"/>
  <c r="AS683" i="2"/>
  <c r="AR683" i="2"/>
  <c r="AQ683" i="2"/>
  <c r="AP683" i="2"/>
  <c r="AO683" i="2"/>
  <c r="AJ683" i="2"/>
  <c r="AI683" i="2"/>
  <c r="AH683" i="2"/>
  <c r="AG683" i="2"/>
  <c r="AF683" i="2"/>
  <c r="AE683" i="2"/>
  <c r="AD683" i="2"/>
  <c r="AC683" i="2"/>
  <c r="AB683" i="2"/>
  <c r="AA683" i="2"/>
  <c r="Z683" i="2"/>
  <c r="Y683" i="2"/>
  <c r="X683" i="2"/>
  <c r="W683" i="2"/>
  <c r="V683" i="2"/>
  <c r="U683" i="2"/>
  <c r="T683" i="2"/>
  <c r="S683" i="2"/>
  <c r="R683" i="2"/>
  <c r="Q683" i="2"/>
  <c r="P683" i="2"/>
  <c r="O683" i="2"/>
  <c r="DJ682" i="2"/>
  <c r="DI682" i="2"/>
  <c r="DH682" i="2"/>
  <c r="DG682" i="2"/>
  <c r="DF682" i="2"/>
  <c r="DE682" i="2"/>
  <c r="DD682" i="2"/>
  <c r="DC682" i="2"/>
  <c r="DB682" i="2"/>
  <c r="DA682" i="2"/>
  <c r="CZ682" i="2"/>
  <c r="CY682" i="2"/>
  <c r="CX682" i="2"/>
  <c r="CW682" i="2"/>
  <c r="CV682" i="2"/>
  <c r="CU682" i="2"/>
  <c r="CT682" i="2"/>
  <c r="CR682" i="2"/>
  <c r="CQ682" i="2"/>
  <c r="CP682" i="2"/>
  <c r="CO682" i="2"/>
  <c r="CN682" i="2"/>
  <c r="CM682" i="2"/>
  <c r="CL682" i="2"/>
  <c r="CK682" i="2"/>
  <c r="CJ682" i="2"/>
  <c r="CI682" i="2"/>
  <c r="CH682" i="2"/>
  <c r="CG682" i="2"/>
  <c r="CF682" i="2"/>
  <c r="CE682" i="2"/>
  <c r="CD682" i="2"/>
  <c r="CC682" i="2"/>
  <c r="CB682" i="2"/>
  <c r="CA682" i="2"/>
  <c r="BZ682" i="2"/>
  <c r="BY682" i="2"/>
  <c r="BX682" i="2"/>
  <c r="BW682" i="2"/>
  <c r="BV682" i="2"/>
  <c r="BU682" i="2"/>
  <c r="BT682" i="2"/>
  <c r="BS682" i="2"/>
  <c r="BR682" i="2"/>
  <c r="BQ682" i="2"/>
  <c r="BP682" i="2"/>
  <c r="BO682" i="2"/>
  <c r="BN682" i="2"/>
  <c r="BM682" i="2"/>
  <c r="BL682" i="2"/>
  <c r="BK682" i="2"/>
  <c r="BJ682" i="2"/>
  <c r="BI682" i="2"/>
  <c r="BH682" i="2"/>
  <c r="BG682" i="2"/>
  <c r="BF682" i="2"/>
  <c r="BE682" i="2"/>
  <c r="BD682" i="2"/>
  <c r="BC682" i="2"/>
  <c r="BB682" i="2"/>
  <c r="BA682" i="2"/>
  <c r="AZ682" i="2"/>
  <c r="AY682" i="2"/>
  <c r="AX682" i="2"/>
  <c r="AW682" i="2"/>
  <c r="AV682" i="2"/>
  <c r="AU682" i="2"/>
  <c r="AS682" i="2"/>
  <c r="AR682" i="2"/>
  <c r="AQ682" i="2"/>
  <c r="AP682" i="2"/>
  <c r="AO682" i="2"/>
  <c r="AJ682" i="2"/>
  <c r="AI682" i="2"/>
  <c r="AH682" i="2"/>
  <c r="AG682" i="2"/>
  <c r="AF682" i="2"/>
  <c r="AE682" i="2"/>
  <c r="AD682" i="2"/>
  <c r="AC682" i="2"/>
  <c r="AB682" i="2"/>
  <c r="AA682" i="2"/>
  <c r="Z682" i="2"/>
  <c r="Y682" i="2"/>
  <c r="X682" i="2"/>
  <c r="W682" i="2"/>
  <c r="V682" i="2"/>
  <c r="U682" i="2"/>
  <c r="T682" i="2"/>
  <c r="S682" i="2"/>
  <c r="R682" i="2"/>
  <c r="Q682" i="2"/>
  <c r="P682" i="2"/>
  <c r="O682" i="2"/>
  <c r="DJ681" i="2"/>
  <c r="DI681" i="2"/>
  <c r="DH681" i="2"/>
  <c r="DG681" i="2"/>
  <c r="DF681" i="2"/>
  <c r="DE681" i="2"/>
  <c r="DD681" i="2"/>
  <c r="DC681" i="2"/>
  <c r="DB681" i="2"/>
  <c r="DA681" i="2"/>
  <c r="CZ681" i="2"/>
  <c r="CY681" i="2"/>
  <c r="CX681" i="2"/>
  <c r="CW681" i="2"/>
  <c r="CV681" i="2"/>
  <c r="CU681" i="2"/>
  <c r="CT681" i="2"/>
  <c r="CR681" i="2"/>
  <c r="CQ681" i="2"/>
  <c r="CP681" i="2"/>
  <c r="CO681" i="2"/>
  <c r="CN681" i="2"/>
  <c r="CM681" i="2"/>
  <c r="CL681" i="2"/>
  <c r="CK681" i="2"/>
  <c r="CJ681" i="2"/>
  <c r="CI681" i="2"/>
  <c r="CH681" i="2"/>
  <c r="CG681" i="2"/>
  <c r="CF681" i="2"/>
  <c r="CE681" i="2"/>
  <c r="CD681" i="2"/>
  <c r="CC681" i="2"/>
  <c r="CB681" i="2"/>
  <c r="CA681" i="2"/>
  <c r="BZ681" i="2"/>
  <c r="BY681" i="2"/>
  <c r="BX681" i="2"/>
  <c r="BW681" i="2"/>
  <c r="BV681" i="2"/>
  <c r="BU681" i="2"/>
  <c r="BT681" i="2"/>
  <c r="BS681" i="2"/>
  <c r="BR681" i="2"/>
  <c r="BQ681" i="2"/>
  <c r="BP681" i="2"/>
  <c r="BO681" i="2"/>
  <c r="BN681" i="2"/>
  <c r="BM681" i="2"/>
  <c r="BL681" i="2"/>
  <c r="BK681" i="2"/>
  <c r="BJ681" i="2"/>
  <c r="BI681" i="2"/>
  <c r="BH681" i="2"/>
  <c r="BG681" i="2"/>
  <c r="BF681" i="2"/>
  <c r="BE681" i="2"/>
  <c r="BD681" i="2"/>
  <c r="BC681" i="2"/>
  <c r="BB681" i="2"/>
  <c r="BA681" i="2"/>
  <c r="AZ681" i="2"/>
  <c r="AY681" i="2"/>
  <c r="AX681" i="2"/>
  <c r="AW681" i="2"/>
  <c r="AV681" i="2"/>
  <c r="AU681" i="2"/>
  <c r="AS681" i="2"/>
  <c r="AR681" i="2"/>
  <c r="AQ681" i="2"/>
  <c r="AP681" i="2"/>
  <c r="AO681" i="2"/>
  <c r="AJ681" i="2"/>
  <c r="AI681" i="2"/>
  <c r="AH681" i="2"/>
  <c r="AG681" i="2"/>
  <c r="AF681" i="2"/>
  <c r="AE681" i="2"/>
  <c r="AD681" i="2"/>
  <c r="AC681" i="2"/>
  <c r="AB681" i="2"/>
  <c r="AA681" i="2"/>
  <c r="Z681" i="2"/>
  <c r="Y681" i="2"/>
  <c r="X681" i="2"/>
  <c r="W681" i="2"/>
  <c r="V681" i="2"/>
  <c r="U681" i="2"/>
  <c r="T681" i="2"/>
  <c r="S681" i="2"/>
  <c r="R681" i="2"/>
  <c r="Q681" i="2"/>
  <c r="P681" i="2"/>
  <c r="O681" i="2"/>
  <c r="DJ680" i="2"/>
  <c r="DI680" i="2"/>
  <c r="DH680" i="2"/>
  <c r="DG680" i="2"/>
  <c r="DF680" i="2"/>
  <c r="DE680" i="2"/>
  <c r="DD680" i="2"/>
  <c r="DC680" i="2"/>
  <c r="DB680" i="2"/>
  <c r="DA680" i="2"/>
  <c r="CZ680" i="2"/>
  <c r="CY680" i="2"/>
  <c r="CX680" i="2"/>
  <c r="CW680" i="2"/>
  <c r="CV680" i="2"/>
  <c r="CU680" i="2"/>
  <c r="CT680" i="2"/>
  <c r="CR680" i="2"/>
  <c r="CQ680" i="2"/>
  <c r="CP680" i="2"/>
  <c r="CO680" i="2"/>
  <c r="CN680" i="2"/>
  <c r="CM680" i="2"/>
  <c r="CL680" i="2"/>
  <c r="CK680" i="2"/>
  <c r="CJ680" i="2"/>
  <c r="CI680" i="2"/>
  <c r="CH680" i="2"/>
  <c r="CG680" i="2"/>
  <c r="CF680" i="2"/>
  <c r="CE680" i="2"/>
  <c r="CD680" i="2"/>
  <c r="CC680" i="2"/>
  <c r="CB680" i="2"/>
  <c r="CA680" i="2"/>
  <c r="BZ680" i="2"/>
  <c r="BY680" i="2"/>
  <c r="BX680" i="2"/>
  <c r="BW680" i="2"/>
  <c r="BV680" i="2"/>
  <c r="BU680" i="2"/>
  <c r="BT680" i="2"/>
  <c r="BS680" i="2"/>
  <c r="BR680" i="2"/>
  <c r="BQ680" i="2"/>
  <c r="BP680" i="2"/>
  <c r="BO680" i="2"/>
  <c r="BN680" i="2"/>
  <c r="BM680" i="2"/>
  <c r="BL680" i="2"/>
  <c r="BK680" i="2"/>
  <c r="BJ680" i="2"/>
  <c r="BI680" i="2"/>
  <c r="BH680" i="2"/>
  <c r="BG680" i="2"/>
  <c r="BF680" i="2"/>
  <c r="BE680" i="2"/>
  <c r="BD680" i="2"/>
  <c r="BC680" i="2"/>
  <c r="BB680" i="2"/>
  <c r="BA680" i="2"/>
  <c r="AZ680" i="2"/>
  <c r="AY680" i="2"/>
  <c r="AX680" i="2"/>
  <c r="AW680" i="2"/>
  <c r="AV680" i="2"/>
  <c r="AU680" i="2"/>
  <c r="AS680" i="2"/>
  <c r="AR680" i="2"/>
  <c r="AQ680" i="2"/>
  <c r="AP680" i="2"/>
  <c r="AO680" i="2"/>
  <c r="AJ680" i="2"/>
  <c r="AI680" i="2"/>
  <c r="AH680" i="2"/>
  <c r="AG680" i="2"/>
  <c r="AF680" i="2"/>
  <c r="AE680" i="2"/>
  <c r="AD680" i="2"/>
  <c r="AC680" i="2"/>
  <c r="AB680" i="2"/>
  <c r="AA680" i="2"/>
  <c r="Z680" i="2"/>
  <c r="Y680" i="2"/>
  <c r="X680" i="2"/>
  <c r="W680" i="2"/>
  <c r="V680" i="2"/>
  <c r="U680" i="2"/>
  <c r="T680" i="2"/>
  <c r="S680" i="2"/>
  <c r="R680" i="2"/>
  <c r="Q680" i="2"/>
  <c r="P680" i="2"/>
  <c r="O680" i="2"/>
  <c r="DJ679" i="2"/>
  <c r="DI679" i="2"/>
  <c r="DH679" i="2"/>
  <c r="DG679" i="2"/>
  <c r="DF679" i="2"/>
  <c r="DE679" i="2"/>
  <c r="DD679" i="2"/>
  <c r="DC679" i="2"/>
  <c r="DB679" i="2"/>
  <c r="DA679" i="2"/>
  <c r="CZ679" i="2"/>
  <c r="CY679" i="2"/>
  <c r="CX679" i="2"/>
  <c r="CW679" i="2"/>
  <c r="CV679" i="2"/>
  <c r="CU679" i="2"/>
  <c r="CT679" i="2"/>
  <c r="CR679" i="2"/>
  <c r="CQ679" i="2"/>
  <c r="CP679" i="2"/>
  <c r="CO679" i="2"/>
  <c r="CN679" i="2"/>
  <c r="CM679" i="2"/>
  <c r="CL679" i="2"/>
  <c r="CK679" i="2"/>
  <c r="CJ679" i="2"/>
  <c r="CI679" i="2"/>
  <c r="CH679" i="2"/>
  <c r="CG679" i="2"/>
  <c r="CF679" i="2"/>
  <c r="CE679" i="2"/>
  <c r="CD679" i="2"/>
  <c r="CC679" i="2"/>
  <c r="CB679" i="2"/>
  <c r="CA679" i="2"/>
  <c r="BZ679" i="2"/>
  <c r="BY679" i="2"/>
  <c r="BX679" i="2"/>
  <c r="BW679" i="2"/>
  <c r="BV679" i="2"/>
  <c r="BU679" i="2"/>
  <c r="BT679" i="2"/>
  <c r="BS679" i="2"/>
  <c r="BR679" i="2"/>
  <c r="BQ679" i="2"/>
  <c r="BP679" i="2"/>
  <c r="BO679" i="2"/>
  <c r="BN679" i="2"/>
  <c r="BM679" i="2"/>
  <c r="BL679" i="2"/>
  <c r="BK679" i="2"/>
  <c r="BJ679" i="2"/>
  <c r="BI679" i="2"/>
  <c r="BH679" i="2"/>
  <c r="BG679" i="2"/>
  <c r="BF679" i="2"/>
  <c r="BE679" i="2"/>
  <c r="BD679" i="2"/>
  <c r="BC679" i="2"/>
  <c r="BB679" i="2"/>
  <c r="BA679" i="2"/>
  <c r="AZ679" i="2"/>
  <c r="AY679" i="2"/>
  <c r="AX679" i="2"/>
  <c r="AW679" i="2"/>
  <c r="AV679" i="2"/>
  <c r="AU679" i="2"/>
  <c r="AS679" i="2"/>
  <c r="AR679" i="2"/>
  <c r="AQ679" i="2"/>
  <c r="AP679" i="2"/>
  <c r="AO679" i="2"/>
  <c r="AJ679" i="2"/>
  <c r="AI679" i="2"/>
  <c r="AH679" i="2"/>
  <c r="AG679" i="2"/>
  <c r="AF679" i="2"/>
  <c r="AE679" i="2"/>
  <c r="AD679" i="2"/>
  <c r="AC679" i="2"/>
  <c r="AB679" i="2"/>
  <c r="AA679" i="2"/>
  <c r="Z679" i="2"/>
  <c r="Y679" i="2"/>
  <c r="X679" i="2"/>
  <c r="W679" i="2"/>
  <c r="V679" i="2"/>
  <c r="U679" i="2"/>
  <c r="T679" i="2"/>
  <c r="S679" i="2"/>
  <c r="R679" i="2"/>
  <c r="Q679" i="2"/>
  <c r="P679" i="2"/>
  <c r="O679" i="2"/>
  <c r="DJ678" i="2"/>
  <c r="DI678" i="2"/>
  <c r="DH678" i="2"/>
  <c r="DG678" i="2"/>
  <c r="DF678" i="2"/>
  <c r="DE678" i="2"/>
  <c r="DD678" i="2"/>
  <c r="DC678" i="2"/>
  <c r="DB678" i="2"/>
  <c r="DA678" i="2"/>
  <c r="CZ678" i="2"/>
  <c r="CY678" i="2"/>
  <c r="CX678" i="2"/>
  <c r="CW678" i="2"/>
  <c r="CV678" i="2"/>
  <c r="CU678" i="2"/>
  <c r="CT678" i="2"/>
  <c r="CR678" i="2"/>
  <c r="CQ678" i="2"/>
  <c r="CP678" i="2"/>
  <c r="CO678" i="2"/>
  <c r="CN678" i="2"/>
  <c r="CM678" i="2"/>
  <c r="CL678" i="2"/>
  <c r="CK678" i="2"/>
  <c r="CJ678" i="2"/>
  <c r="CI678" i="2"/>
  <c r="CH678" i="2"/>
  <c r="CG678" i="2"/>
  <c r="CF678" i="2"/>
  <c r="CE678" i="2"/>
  <c r="CD678" i="2"/>
  <c r="CC678" i="2"/>
  <c r="CB678" i="2"/>
  <c r="CA678" i="2"/>
  <c r="BZ678" i="2"/>
  <c r="BY678" i="2"/>
  <c r="BX678" i="2"/>
  <c r="BW678" i="2"/>
  <c r="BV678" i="2"/>
  <c r="BU678" i="2"/>
  <c r="BT678" i="2"/>
  <c r="BS678" i="2"/>
  <c r="BR678" i="2"/>
  <c r="BQ678" i="2"/>
  <c r="BP678" i="2"/>
  <c r="BO678" i="2"/>
  <c r="BN678" i="2"/>
  <c r="BM678" i="2"/>
  <c r="BL678" i="2"/>
  <c r="BK678" i="2"/>
  <c r="BJ678" i="2"/>
  <c r="BI678" i="2"/>
  <c r="BH678" i="2"/>
  <c r="BG678" i="2"/>
  <c r="BF678" i="2"/>
  <c r="BE678" i="2"/>
  <c r="BD678" i="2"/>
  <c r="BC678" i="2"/>
  <c r="BB678" i="2"/>
  <c r="BA678" i="2"/>
  <c r="AZ678" i="2"/>
  <c r="AY678" i="2"/>
  <c r="AX678" i="2"/>
  <c r="AW678" i="2"/>
  <c r="AV678" i="2"/>
  <c r="AU678" i="2"/>
  <c r="AS678" i="2"/>
  <c r="AR678" i="2"/>
  <c r="AQ678" i="2"/>
  <c r="AP678" i="2"/>
  <c r="AO678" i="2"/>
  <c r="AJ678" i="2"/>
  <c r="AI678" i="2"/>
  <c r="AH678" i="2"/>
  <c r="AG678" i="2"/>
  <c r="AF678" i="2"/>
  <c r="AE678" i="2"/>
  <c r="AD678" i="2"/>
  <c r="AC678" i="2"/>
  <c r="AB678" i="2"/>
  <c r="AA678" i="2"/>
  <c r="Z678" i="2"/>
  <c r="Y678" i="2"/>
  <c r="X678" i="2"/>
  <c r="W678" i="2"/>
  <c r="V678" i="2"/>
  <c r="U678" i="2"/>
  <c r="T678" i="2"/>
  <c r="S678" i="2"/>
  <c r="R678" i="2"/>
  <c r="Q678" i="2"/>
  <c r="P678" i="2"/>
  <c r="O678" i="2"/>
  <c r="DJ677" i="2"/>
  <c r="DI677" i="2"/>
  <c r="DH677" i="2"/>
  <c r="DG677" i="2"/>
  <c r="DF677" i="2"/>
  <c r="DE677" i="2"/>
  <c r="DD677" i="2"/>
  <c r="DC677" i="2"/>
  <c r="DB677" i="2"/>
  <c r="DA677" i="2"/>
  <c r="CZ677" i="2"/>
  <c r="CY677" i="2"/>
  <c r="CX677" i="2"/>
  <c r="CW677" i="2"/>
  <c r="CV677" i="2"/>
  <c r="CU677" i="2"/>
  <c r="CT677" i="2"/>
  <c r="CR677" i="2"/>
  <c r="CQ677" i="2"/>
  <c r="CP677" i="2"/>
  <c r="CO677" i="2"/>
  <c r="CN677" i="2"/>
  <c r="CM677" i="2"/>
  <c r="CL677" i="2"/>
  <c r="CK677" i="2"/>
  <c r="CJ677" i="2"/>
  <c r="CI677" i="2"/>
  <c r="CH677" i="2"/>
  <c r="CG677" i="2"/>
  <c r="CF677" i="2"/>
  <c r="CE677" i="2"/>
  <c r="CD677" i="2"/>
  <c r="CC677" i="2"/>
  <c r="CB677" i="2"/>
  <c r="CA677" i="2"/>
  <c r="BZ677" i="2"/>
  <c r="BY677" i="2"/>
  <c r="BX677" i="2"/>
  <c r="BW677" i="2"/>
  <c r="BV677" i="2"/>
  <c r="BU677" i="2"/>
  <c r="BT677" i="2"/>
  <c r="BS677" i="2"/>
  <c r="BR677" i="2"/>
  <c r="BQ677" i="2"/>
  <c r="BP677" i="2"/>
  <c r="BO677" i="2"/>
  <c r="BN677" i="2"/>
  <c r="BM677" i="2"/>
  <c r="BL677" i="2"/>
  <c r="BK677" i="2"/>
  <c r="BJ677" i="2"/>
  <c r="BI677" i="2"/>
  <c r="BH677" i="2"/>
  <c r="BG677" i="2"/>
  <c r="BF677" i="2"/>
  <c r="BE677" i="2"/>
  <c r="BD677" i="2"/>
  <c r="BC677" i="2"/>
  <c r="BB677" i="2"/>
  <c r="BA677" i="2"/>
  <c r="AZ677" i="2"/>
  <c r="AY677" i="2"/>
  <c r="AX677" i="2"/>
  <c r="AW677" i="2"/>
  <c r="AV677" i="2"/>
  <c r="AU677" i="2"/>
  <c r="AS677" i="2"/>
  <c r="AR677" i="2"/>
  <c r="AQ677" i="2"/>
  <c r="AP677" i="2"/>
  <c r="AO677" i="2"/>
  <c r="AJ677" i="2"/>
  <c r="AI677" i="2"/>
  <c r="AH677" i="2"/>
  <c r="AG677" i="2"/>
  <c r="AF677" i="2"/>
  <c r="AE677" i="2"/>
  <c r="AD677" i="2"/>
  <c r="AC677" i="2"/>
  <c r="AB677" i="2"/>
  <c r="AA677" i="2"/>
  <c r="Z677" i="2"/>
  <c r="Y677" i="2"/>
  <c r="X677" i="2"/>
  <c r="W677" i="2"/>
  <c r="V677" i="2"/>
  <c r="U677" i="2"/>
  <c r="T677" i="2"/>
  <c r="S677" i="2"/>
  <c r="R677" i="2"/>
  <c r="Q677" i="2"/>
  <c r="P677" i="2"/>
  <c r="O677" i="2"/>
  <c r="DJ676" i="2"/>
  <c r="DI676" i="2"/>
  <c r="DH676" i="2"/>
  <c r="DG676" i="2"/>
  <c r="DF676" i="2"/>
  <c r="DE676" i="2"/>
  <c r="DD676" i="2"/>
  <c r="DC676" i="2"/>
  <c r="DB676" i="2"/>
  <c r="DA676" i="2"/>
  <c r="CZ676" i="2"/>
  <c r="CY676" i="2"/>
  <c r="CX676" i="2"/>
  <c r="CW676" i="2"/>
  <c r="CV676" i="2"/>
  <c r="CU676" i="2"/>
  <c r="CT676" i="2"/>
  <c r="CR676" i="2"/>
  <c r="CQ676" i="2"/>
  <c r="CP676" i="2"/>
  <c r="CO676" i="2"/>
  <c r="CN676" i="2"/>
  <c r="CM676" i="2"/>
  <c r="CL676" i="2"/>
  <c r="CK676" i="2"/>
  <c r="CJ676" i="2"/>
  <c r="CI676" i="2"/>
  <c r="CH676" i="2"/>
  <c r="CG676" i="2"/>
  <c r="CF676" i="2"/>
  <c r="CE676" i="2"/>
  <c r="CD676" i="2"/>
  <c r="CC676" i="2"/>
  <c r="CB676" i="2"/>
  <c r="CA676" i="2"/>
  <c r="BZ676" i="2"/>
  <c r="BY676" i="2"/>
  <c r="BX676" i="2"/>
  <c r="BW676" i="2"/>
  <c r="BV676" i="2"/>
  <c r="BU676" i="2"/>
  <c r="BT676" i="2"/>
  <c r="BS676" i="2"/>
  <c r="BR676" i="2"/>
  <c r="BQ676" i="2"/>
  <c r="BP676" i="2"/>
  <c r="BO676" i="2"/>
  <c r="BN676" i="2"/>
  <c r="BM676" i="2"/>
  <c r="BL676" i="2"/>
  <c r="BK676" i="2"/>
  <c r="BJ676" i="2"/>
  <c r="BI676" i="2"/>
  <c r="BH676" i="2"/>
  <c r="BG676" i="2"/>
  <c r="BF676" i="2"/>
  <c r="BE676" i="2"/>
  <c r="BD676" i="2"/>
  <c r="BC676" i="2"/>
  <c r="BB676" i="2"/>
  <c r="BA676" i="2"/>
  <c r="AZ676" i="2"/>
  <c r="AY676" i="2"/>
  <c r="AX676" i="2"/>
  <c r="AW676" i="2"/>
  <c r="AV676" i="2"/>
  <c r="AU676" i="2"/>
  <c r="AS676" i="2"/>
  <c r="AR676" i="2"/>
  <c r="AQ676" i="2"/>
  <c r="AP676" i="2"/>
  <c r="AO676" i="2"/>
  <c r="AJ676" i="2"/>
  <c r="AI676" i="2"/>
  <c r="AH676" i="2"/>
  <c r="AG676" i="2"/>
  <c r="AF676" i="2"/>
  <c r="AE676" i="2"/>
  <c r="AD676" i="2"/>
  <c r="AC676" i="2"/>
  <c r="AB676" i="2"/>
  <c r="AA676" i="2"/>
  <c r="Z676" i="2"/>
  <c r="Y676" i="2"/>
  <c r="X676" i="2"/>
  <c r="W676" i="2"/>
  <c r="V676" i="2"/>
  <c r="U676" i="2"/>
  <c r="T676" i="2"/>
  <c r="S676" i="2"/>
  <c r="R676" i="2"/>
  <c r="Q676" i="2"/>
  <c r="P676" i="2"/>
  <c r="O676" i="2"/>
  <c r="DJ675" i="2"/>
  <c r="DI675" i="2"/>
  <c r="DH675" i="2"/>
  <c r="DG675" i="2"/>
  <c r="DF675" i="2"/>
  <c r="DE675" i="2"/>
  <c r="DD675" i="2"/>
  <c r="DC675" i="2"/>
  <c r="DB675" i="2"/>
  <c r="DA675" i="2"/>
  <c r="CZ675" i="2"/>
  <c r="CY675" i="2"/>
  <c r="CX675" i="2"/>
  <c r="CW675" i="2"/>
  <c r="CV675" i="2"/>
  <c r="CU675" i="2"/>
  <c r="CT675" i="2"/>
  <c r="CR675" i="2"/>
  <c r="CQ675" i="2"/>
  <c r="CP675" i="2"/>
  <c r="CO675" i="2"/>
  <c r="CN675" i="2"/>
  <c r="CM675" i="2"/>
  <c r="CL675" i="2"/>
  <c r="CK675" i="2"/>
  <c r="CJ675" i="2"/>
  <c r="CI675" i="2"/>
  <c r="CH675" i="2"/>
  <c r="CG675" i="2"/>
  <c r="CF675" i="2"/>
  <c r="CE675" i="2"/>
  <c r="CD675" i="2"/>
  <c r="CC675" i="2"/>
  <c r="CB675" i="2"/>
  <c r="CA675" i="2"/>
  <c r="BZ675" i="2"/>
  <c r="BY675" i="2"/>
  <c r="BX675" i="2"/>
  <c r="BW675" i="2"/>
  <c r="BV675" i="2"/>
  <c r="BU675" i="2"/>
  <c r="BT675" i="2"/>
  <c r="BS675" i="2"/>
  <c r="BR675" i="2"/>
  <c r="BQ675" i="2"/>
  <c r="BP675" i="2"/>
  <c r="BO675" i="2"/>
  <c r="BN675" i="2"/>
  <c r="BM675" i="2"/>
  <c r="BL675" i="2"/>
  <c r="BK675" i="2"/>
  <c r="BJ675" i="2"/>
  <c r="BI675" i="2"/>
  <c r="BH675" i="2"/>
  <c r="BG675" i="2"/>
  <c r="BF675" i="2"/>
  <c r="BE675" i="2"/>
  <c r="BD675" i="2"/>
  <c r="BC675" i="2"/>
  <c r="BB675" i="2"/>
  <c r="BA675" i="2"/>
  <c r="AZ675" i="2"/>
  <c r="AY675" i="2"/>
  <c r="AX675" i="2"/>
  <c r="AW675" i="2"/>
  <c r="AV675" i="2"/>
  <c r="AU675" i="2"/>
  <c r="AS675" i="2"/>
  <c r="AR675" i="2"/>
  <c r="AQ675" i="2"/>
  <c r="AP675" i="2"/>
  <c r="AO675" i="2"/>
  <c r="AJ675" i="2"/>
  <c r="AI675" i="2"/>
  <c r="AH675" i="2"/>
  <c r="AG675" i="2"/>
  <c r="AF675" i="2"/>
  <c r="AE675" i="2"/>
  <c r="AD675" i="2"/>
  <c r="AC675" i="2"/>
  <c r="AB675" i="2"/>
  <c r="AA675" i="2"/>
  <c r="Z675" i="2"/>
  <c r="Y675" i="2"/>
  <c r="X675" i="2"/>
  <c r="W675" i="2"/>
  <c r="V675" i="2"/>
  <c r="U675" i="2"/>
  <c r="T675" i="2"/>
  <c r="S675" i="2"/>
  <c r="R675" i="2"/>
  <c r="Q675" i="2"/>
  <c r="P675" i="2"/>
  <c r="O675" i="2"/>
  <c r="DJ674" i="2"/>
  <c r="DI674" i="2"/>
  <c r="DH674" i="2"/>
  <c r="DG674" i="2"/>
  <c r="DF674" i="2"/>
  <c r="DE674" i="2"/>
  <c r="DD674" i="2"/>
  <c r="DC674" i="2"/>
  <c r="DB674" i="2"/>
  <c r="DA674" i="2"/>
  <c r="CZ674" i="2"/>
  <c r="CY674" i="2"/>
  <c r="CX674" i="2"/>
  <c r="CW674" i="2"/>
  <c r="CV674" i="2"/>
  <c r="CU674" i="2"/>
  <c r="CT674" i="2"/>
  <c r="CR674" i="2"/>
  <c r="CQ674" i="2"/>
  <c r="CP674" i="2"/>
  <c r="CO674" i="2"/>
  <c r="CN674" i="2"/>
  <c r="CM674" i="2"/>
  <c r="CL674" i="2"/>
  <c r="CK674" i="2"/>
  <c r="CJ674" i="2"/>
  <c r="CI674" i="2"/>
  <c r="CH674" i="2"/>
  <c r="CG674" i="2"/>
  <c r="CF674" i="2"/>
  <c r="CE674" i="2"/>
  <c r="CD674" i="2"/>
  <c r="CC674" i="2"/>
  <c r="CB674" i="2"/>
  <c r="CA674" i="2"/>
  <c r="BZ674" i="2"/>
  <c r="BY674" i="2"/>
  <c r="BX674" i="2"/>
  <c r="BW674" i="2"/>
  <c r="BV674" i="2"/>
  <c r="BU674" i="2"/>
  <c r="BT674" i="2"/>
  <c r="BS674" i="2"/>
  <c r="BR674" i="2"/>
  <c r="BQ674" i="2"/>
  <c r="BP674" i="2"/>
  <c r="BO674" i="2"/>
  <c r="BN674" i="2"/>
  <c r="BM674" i="2"/>
  <c r="BL674" i="2"/>
  <c r="BK674" i="2"/>
  <c r="BJ674" i="2"/>
  <c r="BI674" i="2"/>
  <c r="BH674" i="2"/>
  <c r="BG674" i="2"/>
  <c r="BF674" i="2"/>
  <c r="BE674" i="2"/>
  <c r="BD674" i="2"/>
  <c r="BC674" i="2"/>
  <c r="BB674" i="2"/>
  <c r="BA674" i="2"/>
  <c r="AZ674" i="2"/>
  <c r="AY674" i="2"/>
  <c r="AX674" i="2"/>
  <c r="AW674" i="2"/>
  <c r="AV674" i="2"/>
  <c r="AU674" i="2"/>
  <c r="AS674" i="2"/>
  <c r="AR674" i="2"/>
  <c r="AQ674" i="2"/>
  <c r="AP674" i="2"/>
  <c r="AO674" i="2"/>
  <c r="AJ674" i="2"/>
  <c r="AI674" i="2"/>
  <c r="AH674" i="2"/>
  <c r="AG674" i="2"/>
  <c r="AF674" i="2"/>
  <c r="AE674" i="2"/>
  <c r="AD674" i="2"/>
  <c r="AC674" i="2"/>
  <c r="AB674" i="2"/>
  <c r="AA674" i="2"/>
  <c r="Z674" i="2"/>
  <c r="Y674" i="2"/>
  <c r="X674" i="2"/>
  <c r="W674" i="2"/>
  <c r="V674" i="2"/>
  <c r="U674" i="2"/>
  <c r="T674" i="2"/>
  <c r="S674" i="2"/>
  <c r="R674" i="2"/>
  <c r="Q674" i="2"/>
  <c r="P674" i="2"/>
  <c r="O674" i="2"/>
  <c r="DJ673" i="2"/>
  <c r="DI673" i="2"/>
  <c r="DH673" i="2"/>
  <c r="DG673" i="2"/>
  <c r="DF673" i="2"/>
  <c r="DE673" i="2"/>
  <c r="DD673" i="2"/>
  <c r="DC673" i="2"/>
  <c r="DB673" i="2"/>
  <c r="DA673" i="2"/>
  <c r="CZ673" i="2"/>
  <c r="CY673" i="2"/>
  <c r="CX673" i="2"/>
  <c r="CW673" i="2"/>
  <c r="CV673" i="2"/>
  <c r="CU673" i="2"/>
  <c r="CT673" i="2"/>
  <c r="CR673" i="2"/>
  <c r="CQ673" i="2"/>
  <c r="CP673" i="2"/>
  <c r="CO673" i="2"/>
  <c r="CN673" i="2"/>
  <c r="CM673" i="2"/>
  <c r="CL673" i="2"/>
  <c r="CK673" i="2"/>
  <c r="CJ673" i="2"/>
  <c r="CI673" i="2"/>
  <c r="CH673" i="2"/>
  <c r="CG673" i="2"/>
  <c r="CF673" i="2"/>
  <c r="CE673" i="2"/>
  <c r="CD673" i="2"/>
  <c r="CC673" i="2"/>
  <c r="CB673" i="2"/>
  <c r="CA673" i="2"/>
  <c r="BZ673" i="2"/>
  <c r="BY673" i="2"/>
  <c r="BX673" i="2"/>
  <c r="BW673" i="2"/>
  <c r="BV673" i="2"/>
  <c r="BU673" i="2"/>
  <c r="BT673" i="2"/>
  <c r="BS673" i="2"/>
  <c r="BR673" i="2"/>
  <c r="BQ673" i="2"/>
  <c r="BP673" i="2"/>
  <c r="BO673" i="2"/>
  <c r="BN673" i="2"/>
  <c r="BM673" i="2"/>
  <c r="BL673" i="2"/>
  <c r="BK673" i="2"/>
  <c r="BJ673" i="2"/>
  <c r="BI673" i="2"/>
  <c r="BH673" i="2"/>
  <c r="BG673" i="2"/>
  <c r="BF673" i="2"/>
  <c r="BE673" i="2"/>
  <c r="BD673" i="2"/>
  <c r="BC673" i="2"/>
  <c r="BB673" i="2"/>
  <c r="BA673" i="2"/>
  <c r="AZ673" i="2"/>
  <c r="AY673" i="2"/>
  <c r="AX673" i="2"/>
  <c r="AW673" i="2"/>
  <c r="AV673" i="2"/>
  <c r="AU673" i="2"/>
  <c r="AS673" i="2"/>
  <c r="AR673" i="2"/>
  <c r="AQ673" i="2"/>
  <c r="AP673" i="2"/>
  <c r="AO673" i="2"/>
  <c r="AJ673" i="2"/>
  <c r="AI673" i="2"/>
  <c r="AH673" i="2"/>
  <c r="AG673" i="2"/>
  <c r="AF673" i="2"/>
  <c r="AE673" i="2"/>
  <c r="AD673" i="2"/>
  <c r="AC673" i="2"/>
  <c r="AB673" i="2"/>
  <c r="AA673" i="2"/>
  <c r="Z673" i="2"/>
  <c r="Y673" i="2"/>
  <c r="X673" i="2"/>
  <c r="W673" i="2"/>
  <c r="V673" i="2"/>
  <c r="U673" i="2"/>
  <c r="T673" i="2"/>
  <c r="S673" i="2"/>
  <c r="R673" i="2"/>
  <c r="Q673" i="2"/>
  <c r="P673" i="2"/>
  <c r="O673" i="2"/>
  <c r="DJ672" i="2"/>
  <c r="DI672" i="2"/>
  <c r="DH672" i="2"/>
  <c r="DG672" i="2"/>
  <c r="DF672" i="2"/>
  <c r="DE672" i="2"/>
  <c r="DD672" i="2"/>
  <c r="DC672" i="2"/>
  <c r="DB672" i="2"/>
  <c r="DA672" i="2"/>
  <c r="CZ672" i="2"/>
  <c r="CY672" i="2"/>
  <c r="CX672" i="2"/>
  <c r="CW672" i="2"/>
  <c r="CV672" i="2"/>
  <c r="CU672" i="2"/>
  <c r="CT672" i="2"/>
  <c r="CR672" i="2"/>
  <c r="CQ672" i="2"/>
  <c r="CP672" i="2"/>
  <c r="CO672" i="2"/>
  <c r="CN672" i="2"/>
  <c r="CM672" i="2"/>
  <c r="CL672" i="2"/>
  <c r="CK672" i="2"/>
  <c r="CJ672" i="2"/>
  <c r="CI672" i="2"/>
  <c r="CH672" i="2"/>
  <c r="CG672" i="2"/>
  <c r="CF672" i="2"/>
  <c r="CE672" i="2"/>
  <c r="CD672" i="2"/>
  <c r="CC672" i="2"/>
  <c r="CB672" i="2"/>
  <c r="CA672" i="2"/>
  <c r="BZ672" i="2"/>
  <c r="BY672" i="2"/>
  <c r="BX672" i="2"/>
  <c r="BW672" i="2"/>
  <c r="BV672" i="2"/>
  <c r="BU672" i="2"/>
  <c r="BT672" i="2"/>
  <c r="BS672" i="2"/>
  <c r="BR672" i="2"/>
  <c r="BQ672" i="2"/>
  <c r="BP672" i="2"/>
  <c r="BO672" i="2"/>
  <c r="BN672" i="2"/>
  <c r="BM672" i="2"/>
  <c r="BL672" i="2"/>
  <c r="BK672" i="2"/>
  <c r="BJ672" i="2"/>
  <c r="BI672" i="2"/>
  <c r="BH672" i="2"/>
  <c r="BG672" i="2"/>
  <c r="BF672" i="2"/>
  <c r="BE672" i="2"/>
  <c r="BD672" i="2"/>
  <c r="BC672" i="2"/>
  <c r="BB672" i="2"/>
  <c r="BA672" i="2"/>
  <c r="AZ672" i="2"/>
  <c r="AY672" i="2"/>
  <c r="AX672" i="2"/>
  <c r="AW672" i="2"/>
  <c r="AV672" i="2"/>
  <c r="AU672" i="2"/>
  <c r="AS672" i="2"/>
  <c r="AR672" i="2"/>
  <c r="AQ672" i="2"/>
  <c r="AP672" i="2"/>
  <c r="AO672" i="2"/>
  <c r="AJ672" i="2"/>
  <c r="AI672" i="2"/>
  <c r="AH672" i="2"/>
  <c r="AG672" i="2"/>
  <c r="AF672" i="2"/>
  <c r="AE672" i="2"/>
  <c r="AD672" i="2"/>
  <c r="AC672" i="2"/>
  <c r="AB672" i="2"/>
  <c r="AA672" i="2"/>
  <c r="Z672" i="2"/>
  <c r="Y672" i="2"/>
  <c r="X672" i="2"/>
  <c r="W672" i="2"/>
  <c r="V672" i="2"/>
  <c r="U672" i="2"/>
  <c r="T672" i="2"/>
  <c r="S672" i="2"/>
  <c r="R672" i="2"/>
  <c r="Q672" i="2"/>
  <c r="P672" i="2"/>
  <c r="O672" i="2"/>
  <c r="DJ671" i="2"/>
  <c r="DI671" i="2"/>
  <c r="DH671" i="2"/>
  <c r="DG671" i="2"/>
  <c r="DF671" i="2"/>
  <c r="DE671" i="2"/>
  <c r="DD671" i="2"/>
  <c r="DC671" i="2"/>
  <c r="DB671" i="2"/>
  <c r="DA671" i="2"/>
  <c r="CZ671" i="2"/>
  <c r="CY671" i="2"/>
  <c r="CX671" i="2"/>
  <c r="CW671" i="2"/>
  <c r="CV671" i="2"/>
  <c r="CU671" i="2"/>
  <c r="CT671" i="2"/>
  <c r="CR671" i="2"/>
  <c r="CQ671" i="2"/>
  <c r="CP671" i="2"/>
  <c r="CO671" i="2"/>
  <c r="CN671" i="2"/>
  <c r="CM671" i="2"/>
  <c r="CL671" i="2"/>
  <c r="CK671" i="2"/>
  <c r="CJ671" i="2"/>
  <c r="CI671" i="2"/>
  <c r="CH671" i="2"/>
  <c r="CG671" i="2"/>
  <c r="CF671" i="2"/>
  <c r="CE671" i="2"/>
  <c r="CD671" i="2"/>
  <c r="CC671" i="2"/>
  <c r="CB671" i="2"/>
  <c r="CA671" i="2"/>
  <c r="BZ671" i="2"/>
  <c r="BY671" i="2"/>
  <c r="BX671" i="2"/>
  <c r="BW671" i="2"/>
  <c r="BV671" i="2"/>
  <c r="BU671" i="2"/>
  <c r="BT671" i="2"/>
  <c r="BS671" i="2"/>
  <c r="BR671" i="2"/>
  <c r="BQ671" i="2"/>
  <c r="BP671" i="2"/>
  <c r="BO671" i="2"/>
  <c r="BN671" i="2"/>
  <c r="BM671" i="2"/>
  <c r="BL671" i="2"/>
  <c r="BK671" i="2"/>
  <c r="BJ671" i="2"/>
  <c r="BI671" i="2"/>
  <c r="BH671" i="2"/>
  <c r="BG671" i="2"/>
  <c r="BF671" i="2"/>
  <c r="BE671" i="2"/>
  <c r="BD671" i="2"/>
  <c r="BC671" i="2"/>
  <c r="BB671" i="2"/>
  <c r="BA671" i="2"/>
  <c r="AZ671" i="2"/>
  <c r="AY671" i="2"/>
  <c r="AX671" i="2"/>
  <c r="AW671" i="2"/>
  <c r="AV671" i="2"/>
  <c r="AU671" i="2"/>
  <c r="AS671" i="2"/>
  <c r="AR671" i="2"/>
  <c r="AQ671" i="2"/>
  <c r="AP671" i="2"/>
  <c r="AO671" i="2"/>
  <c r="AJ671" i="2"/>
  <c r="AI671" i="2"/>
  <c r="AH671" i="2"/>
  <c r="AG671" i="2"/>
  <c r="AF671" i="2"/>
  <c r="AE671" i="2"/>
  <c r="AD671" i="2"/>
  <c r="AC671" i="2"/>
  <c r="AB671" i="2"/>
  <c r="AA671" i="2"/>
  <c r="Z671" i="2"/>
  <c r="Y671" i="2"/>
  <c r="X671" i="2"/>
  <c r="W671" i="2"/>
  <c r="V671" i="2"/>
  <c r="U671" i="2"/>
  <c r="T671" i="2"/>
  <c r="S671" i="2"/>
  <c r="R671" i="2"/>
  <c r="Q671" i="2"/>
  <c r="P671" i="2"/>
  <c r="O671" i="2"/>
  <c r="DJ670" i="2"/>
  <c r="DI670" i="2"/>
  <c r="DH670" i="2"/>
  <c r="DG670" i="2"/>
  <c r="DF670" i="2"/>
  <c r="DE670" i="2"/>
  <c r="DD670" i="2"/>
  <c r="DC670" i="2"/>
  <c r="DB670" i="2"/>
  <c r="DA670" i="2"/>
  <c r="CZ670" i="2"/>
  <c r="CY670" i="2"/>
  <c r="CX670" i="2"/>
  <c r="CW670" i="2"/>
  <c r="CV670" i="2"/>
  <c r="CU670" i="2"/>
  <c r="CT670" i="2"/>
  <c r="CR670" i="2"/>
  <c r="CQ670" i="2"/>
  <c r="CP670" i="2"/>
  <c r="CO670" i="2"/>
  <c r="CN670" i="2"/>
  <c r="CM670" i="2"/>
  <c r="CL670" i="2"/>
  <c r="CK670" i="2"/>
  <c r="CJ670" i="2"/>
  <c r="CI670" i="2"/>
  <c r="CH670" i="2"/>
  <c r="CG670" i="2"/>
  <c r="CF670" i="2"/>
  <c r="CE670" i="2"/>
  <c r="CD670" i="2"/>
  <c r="CC670" i="2"/>
  <c r="CB670" i="2"/>
  <c r="CA670" i="2"/>
  <c r="BZ670" i="2"/>
  <c r="BY670" i="2"/>
  <c r="BX670" i="2"/>
  <c r="BW670" i="2"/>
  <c r="BV670" i="2"/>
  <c r="BU670" i="2"/>
  <c r="BT670" i="2"/>
  <c r="BS670" i="2"/>
  <c r="BR670" i="2"/>
  <c r="BQ670" i="2"/>
  <c r="BP670" i="2"/>
  <c r="BO670" i="2"/>
  <c r="BN670" i="2"/>
  <c r="BM670" i="2"/>
  <c r="BL670" i="2"/>
  <c r="BK670" i="2"/>
  <c r="BJ670" i="2"/>
  <c r="BI670" i="2"/>
  <c r="BH670" i="2"/>
  <c r="BG670" i="2"/>
  <c r="BF670" i="2"/>
  <c r="BE670" i="2"/>
  <c r="BD670" i="2"/>
  <c r="BC670" i="2"/>
  <c r="BB670" i="2"/>
  <c r="BA670" i="2"/>
  <c r="AZ670" i="2"/>
  <c r="AY670" i="2"/>
  <c r="AX670" i="2"/>
  <c r="AW670" i="2"/>
  <c r="AV670" i="2"/>
  <c r="AU670" i="2"/>
  <c r="AS670" i="2"/>
  <c r="AR670" i="2"/>
  <c r="AQ670" i="2"/>
  <c r="AP670" i="2"/>
  <c r="AO670" i="2"/>
  <c r="AJ670" i="2"/>
  <c r="AI670" i="2"/>
  <c r="AH670" i="2"/>
  <c r="AG670" i="2"/>
  <c r="AF670" i="2"/>
  <c r="AE670" i="2"/>
  <c r="AD670" i="2"/>
  <c r="AC670" i="2"/>
  <c r="AB670" i="2"/>
  <c r="AA670" i="2"/>
  <c r="Z670" i="2"/>
  <c r="Y670" i="2"/>
  <c r="X670" i="2"/>
  <c r="W670" i="2"/>
  <c r="V670" i="2"/>
  <c r="U670" i="2"/>
  <c r="T670" i="2"/>
  <c r="S670" i="2"/>
  <c r="R670" i="2"/>
  <c r="Q670" i="2"/>
  <c r="P670" i="2"/>
  <c r="O670" i="2"/>
  <c r="DJ669" i="2"/>
  <c r="DI669" i="2"/>
  <c r="DH669" i="2"/>
  <c r="DG669" i="2"/>
  <c r="DF669" i="2"/>
  <c r="DE669" i="2"/>
  <c r="DD669" i="2"/>
  <c r="DC669" i="2"/>
  <c r="DB669" i="2"/>
  <c r="DA669" i="2"/>
  <c r="CZ669" i="2"/>
  <c r="CY669" i="2"/>
  <c r="CX669" i="2"/>
  <c r="CW669" i="2"/>
  <c r="CV669" i="2"/>
  <c r="CU669" i="2"/>
  <c r="CT669" i="2"/>
  <c r="CR669" i="2"/>
  <c r="CQ669" i="2"/>
  <c r="CP669" i="2"/>
  <c r="CO669" i="2"/>
  <c r="CN669" i="2"/>
  <c r="CM669" i="2"/>
  <c r="CL669" i="2"/>
  <c r="CK669" i="2"/>
  <c r="CJ669" i="2"/>
  <c r="CI669" i="2"/>
  <c r="CH669" i="2"/>
  <c r="CG669" i="2"/>
  <c r="CF669" i="2"/>
  <c r="CE669" i="2"/>
  <c r="CD669" i="2"/>
  <c r="CC669" i="2"/>
  <c r="CB669" i="2"/>
  <c r="CA669" i="2"/>
  <c r="BZ669" i="2"/>
  <c r="BY669" i="2"/>
  <c r="BX669" i="2"/>
  <c r="BW669" i="2"/>
  <c r="BV669" i="2"/>
  <c r="BU669" i="2"/>
  <c r="BT669" i="2"/>
  <c r="BS669" i="2"/>
  <c r="BR669" i="2"/>
  <c r="BQ669" i="2"/>
  <c r="BP669" i="2"/>
  <c r="BO669" i="2"/>
  <c r="BN669" i="2"/>
  <c r="BM669" i="2"/>
  <c r="BL669" i="2"/>
  <c r="BK669" i="2"/>
  <c r="BJ669" i="2"/>
  <c r="BI669" i="2"/>
  <c r="BH669" i="2"/>
  <c r="BG669" i="2"/>
  <c r="BF669" i="2"/>
  <c r="BE669" i="2"/>
  <c r="BD669" i="2"/>
  <c r="BC669" i="2"/>
  <c r="BB669" i="2"/>
  <c r="BA669" i="2"/>
  <c r="AZ669" i="2"/>
  <c r="AY669" i="2"/>
  <c r="AX669" i="2"/>
  <c r="AW669" i="2"/>
  <c r="AV669" i="2"/>
  <c r="AU669" i="2"/>
  <c r="AS669" i="2"/>
  <c r="AR669" i="2"/>
  <c r="AQ669" i="2"/>
  <c r="AP669" i="2"/>
  <c r="AO669" i="2"/>
  <c r="AJ669" i="2"/>
  <c r="AI669" i="2"/>
  <c r="AH669" i="2"/>
  <c r="AG669" i="2"/>
  <c r="AF669" i="2"/>
  <c r="AE669" i="2"/>
  <c r="AD669" i="2"/>
  <c r="AC669" i="2"/>
  <c r="AB669" i="2"/>
  <c r="AA669" i="2"/>
  <c r="Z669" i="2"/>
  <c r="Y669" i="2"/>
  <c r="X669" i="2"/>
  <c r="W669" i="2"/>
  <c r="V669" i="2"/>
  <c r="U669" i="2"/>
  <c r="T669" i="2"/>
  <c r="S669" i="2"/>
  <c r="R669" i="2"/>
  <c r="Q669" i="2"/>
  <c r="P669" i="2"/>
  <c r="O669" i="2"/>
  <c r="L669" i="2"/>
  <c r="DJ668" i="2"/>
  <c r="DI668" i="2"/>
  <c r="DH668" i="2"/>
  <c r="DG668" i="2"/>
  <c r="DF668" i="2"/>
  <c r="DE668" i="2"/>
  <c r="DD668" i="2"/>
  <c r="DC668" i="2"/>
  <c r="DB668" i="2"/>
  <c r="DA668" i="2"/>
  <c r="CZ668" i="2"/>
  <c r="CY668" i="2"/>
  <c r="CX668" i="2"/>
  <c r="CW668" i="2"/>
  <c r="CV668" i="2"/>
  <c r="CU668" i="2"/>
  <c r="CT668" i="2"/>
  <c r="CR668" i="2"/>
  <c r="CQ668" i="2"/>
  <c r="CP668" i="2"/>
  <c r="CO668" i="2"/>
  <c r="CN668" i="2"/>
  <c r="CM668" i="2"/>
  <c r="CL668" i="2"/>
  <c r="CK668" i="2"/>
  <c r="CJ668" i="2"/>
  <c r="CI668" i="2"/>
  <c r="CH668" i="2"/>
  <c r="CG668" i="2"/>
  <c r="CF668" i="2"/>
  <c r="CE668" i="2"/>
  <c r="CD668" i="2"/>
  <c r="CC668" i="2"/>
  <c r="CB668" i="2"/>
  <c r="CA668" i="2"/>
  <c r="BZ668" i="2"/>
  <c r="BY668" i="2"/>
  <c r="BX668" i="2"/>
  <c r="BW668" i="2"/>
  <c r="BV668" i="2"/>
  <c r="BU668" i="2"/>
  <c r="BT668" i="2"/>
  <c r="BS668" i="2"/>
  <c r="BR668" i="2"/>
  <c r="BQ668" i="2"/>
  <c r="BP668" i="2"/>
  <c r="BO668" i="2"/>
  <c r="BN668" i="2"/>
  <c r="BM668" i="2"/>
  <c r="BL668" i="2"/>
  <c r="BK668" i="2"/>
  <c r="BJ668" i="2"/>
  <c r="BI668" i="2"/>
  <c r="BH668" i="2"/>
  <c r="BG668" i="2"/>
  <c r="BF668" i="2"/>
  <c r="BE668" i="2"/>
  <c r="BD668" i="2"/>
  <c r="BC668" i="2"/>
  <c r="BB668" i="2"/>
  <c r="BA668" i="2"/>
  <c r="AZ668" i="2"/>
  <c r="AY668" i="2"/>
  <c r="AX668" i="2"/>
  <c r="AW668" i="2"/>
  <c r="AV668" i="2"/>
  <c r="AU668" i="2"/>
  <c r="AS668" i="2"/>
  <c r="AR668" i="2"/>
  <c r="AQ668" i="2"/>
  <c r="AP668" i="2"/>
  <c r="AO668" i="2"/>
  <c r="AJ668" i="2"/>
  <c r="AI668" i="2"/>
  <c r="AH668" i="2"/>
  <c r="AG668" i="2"/>
  <c r="AF668" i="2"/>
  <c r="AE668" i="2"/>
  <c r="AD668" i="2"/>
  <c r="AC668" i="2"/>
  <c r="AB668" i="2"/>
  <c r="AA668" i="2"/>
  <c r="Z668" i="2"/>
  <c r="Y668" i="2"/>
  <c r="X668" i="2"/>
  <c r="W668" i="2"/>
  <c r="V668" i="2"/>
  <c r="U668" i="2"/>
  <c r="T668" i="2"/>
  <c r="S668" i="2"/>
  <c r="R668" i="2"/>
  <c r="Q668" i="2"/>
  <c r="P668" i="2"/>
  <c r="O668" i="2"/>
  <c r="DJ667" i="2"/>
  <c r="DI667" i="2"/>
  <c r="DH667" i="2"/>
  <c r="DG667" i="2"/>
  <c r="DF667" i="2"/>
  <c r="DE667" i="2"/>
  <c r="DD667" i="2"/>
  <c r="DC667" i="2"/>
  <c r="DB667" i="2"/>
  <c r="DA667" i="2"/>
  <c r="CZ667" i="2"/>
  <c r="CY667" i="2"/>
  <c r="CX667" i="2"/>
  <c r="CW667" i="2"/>
  <c r="CV667" i="2"/>
  <c r="CU667" i="2"/>
  <c r="CT667" i="2"/>
  <c r="CR667" i="2"/>
  <c r="CQ667" i="2"/>
  <c r="CP667" i="2"/>
  <c r="CO667" i="2"/>
  <c r="CN667" i="2"/>
  <c r="CM667" i="2"/>
  <c r="CL667" i="2"/>
  <c r="CK667" i="2"/>
  <c r="CJ667" i="2"/>
  <c r="CI667" i="2"/>
  <c r="CH667" i="2"/>
  <c r="CG667" i="2"/>
  <c r="CF667" i="2"/>
  <c r="CE667" i="2"/>
  <c r="CD667" i="2"/>
  <c r="CC667" i="2"/>
  <c r="CB667" i="2"/>
  <c r="CA667" i="2"/>
  <c r="BZ667" i="2"/>
  <c r="BY667" i="2"/>
  <c r="BX667" i="2"/>
  <c r="BW667" i="2"/>
  <c r="BV667" i="2"/>
  <c r="BU667" i="2"/>
  <c r="BT667" i="2"/>
  <c r="BS667" i="2"/>
  <c r="BR667" i="2"/>
  <c r="BQ667" i="2"/>
  <c r="BP667" i="2"/>
  <c r="BO667" i="2"/>
  <c r="BN667" i="2"/>
  <c r="BM667" i="2"/>
  <c r="BL667" i="2"/>
  <c r="BK667" i="2"/>
  <c r="BJ667" i="2"/>
  <c r="BI667" i="2"/>
  <c r="BH667" i="2"/>
  <c r="BG667" i="2"/>
  <c r="BF667" i="2"/>
  <c r="BE667" i="2"/>
  <c r="BD667" i="2"/>
  <c r="BC667" i="2"/>
  <c r="BB667" i="2"/>
  <c r="BA667" i="2"/>
  <c r="AZ667" i="2"/>
  <c r="AY667" i="2"/>
  <c r="AX667" i="2"/>
  <c r="AW667" i="2"/>
  <c r="AV667" i="2"/>
  <c r="AU667" i="2"/>
  <c r="AS667" i="2"/>
  <c r="AR667" i="2"/>
  <c r="AQ667" i="2"/>
  <c r="AP667" i="2"/>
  <c r="AO667" i="2"/>
  <c r="AJ667" i="2"/>
  <c r="AI667" i="2"/>
  <c r="AH667" i="2"/>
  <c r="AG667" i="2"/>
  <c r="AF667" i="2"/>
  <c r="AE667" i="2"/>
  <c r="AD667" i="2"/>
  <c r="AC667" i="2"/>
  <c r="AB667" i="2"/>
  <c r="AA667" i="2"/>
  <c r="Z667" i="2"/>
  <c r="Y667" i="2"/>
  <c r="X667" i="2"/>
  <c r="W667" i="2"/>
  <c r="V667" i="2"/>
  <c r="U667" i="2"/>
  <c r="T667" i="2"/>
  <c r="S667" i="2"/>
  <c r="R667" i="2"/>
  <c r="Q667" i="2"/>
  <c r="P667" i="2"/>
  <c r="O667" i="2"/>
  <c r="DJ666" i="2"/>
  <c r="DI666" i="2"/>
  <c r="DH666" i="2"/>
  <c r="DG666" i="2"/>
  <c r="DF666" i="2"/>
  <c r="DE666" i="2"/>
  <c r="DD666" i="2"/>
  <c r="DC666" i="2"/>
  <c r="DB666" i="2"/>
  <c r="DA666" i="2"/>
  <c r="CZ666" i="2"/>
  <c r="CY666" i="2"/>
  <c r="CX666" i="2"/>
  <c r="CW666" i="2"/>
  <c r="CV666" i="2"/>
  <c r="CU666" i="2"/>
  <c r="CT666" i="2"/>
  <c r="CR666" i="2"/>
  <c r="CQ666" i="2"/>
  <c r="CP666" i="2"/>
  <c r="CO666" i="2"/>
  <c r="CN666" i="2"/>
  <c r="CM666" i="2"/>
  <c r="CL666" i="2"/>
  <c r="CK666" i="2"/>
  <c r="CJ666" i="2"/>
  <c r="CI666" i="2"/>
  <c r="CH666" i="2"/>
  <c r="CG666" i="2"/>
  <c r="CF666" i="2"/>
  <c r="CE666" i="2"/>
  <c r="CD666" i="2"/>
  <c r="CC666" i="2"/>
  <c r="CB666" i="2"/>
  <c r="CA666" i="2"/>
  <c r="BZ666" i="2"/>
  <c r="BY666" i="2"/>
  <c r="BX666" i="2"/>
  <c r="BW666" i="2"/>
  <c r="BV666" i="2"/>
  <c r="BU666" i="2"/>
  <c r="BT666" i="2"/>
  <c r="BS666" i="2"/>
  <c r="BR666" i="2"/>
  <c r="BQ666" i="2"/>
  <c r="BP666" i="2"/>
  <c r="BO666" i="2"/>
  <c r="BN666" i="2"/>
  <c r="BM666" i="2"/>
  <c r="BL666" i="2"/>
  <c r="BK666" i="2"/>
  <c r="BJ666" i="2"/>
  <c r="BI666" i="2"/>
  <c r="BH666" i="2"/>
  <c r="BG666" i="2"/>
  <c r="BF666" i="2"/>
  <c r="BE666" i="2"/>
  <c r="BD666" i="2"/>
  <c r="BC666" i="2"/>
  <c r="BB666" i="2"/>
  <c r="BA666" i="2"/>
  <c r="AZ666" i="2"/>
  <c r="AY666" i="2"/>
  <c r="AX666" i="2"/>
  <c r="AW666" i="2"/>
  <c r="AV666" i="2"/>
  <c r="AU666" i="2"/>
  <c r="AS666" i="2"/>
  <c r="AR666" i="2"/>
  <c r="AQ666" i="2"/>
  <c r="AP666" i="2"/>
  <c r="AO666" i="2"/>
  <c r="AJ666" i="2"/>
  <c r="AI666" i="2"/>
  <c r="AH666" i="2"/>
  <c r="AG666" i="2"/>
  <c r="AF666" i="2"/>
  <c r="AE666" i="2"/>
  <c r="AD666" i="2"/>
  <c r="AC666" i="2"/>
  <c r="AB666" i="2"/>
  <c r="AA666" i="2"/>
  <c r="Z666" i="2"/>
  <c r="Y666" i="2"/>
  <c r="X666" i="2"/>
  <c r="W666" i="2"/>
  <c r="V666" i="2"/>
  <c r="U666" i="2"/>
  <c r="T666" i="2"/>
  <c r="S666" i="2"/>
  <c r="R666" i="2"/>
  <c r="Q666" i="2"/>
  <c r="P666" i="2"/>
  <c r="O666" i="2"/>
  <c r="DJ665" i="2"/>
  <c r="DI665" i="2"/>
  <c r="DH665" i="2"/>
  <c r="DG665" i="2"/>
  <c r="DF665" i="2"/>
  <c r="DE665" i="2"/>
  <c r="DD665" i="2"/>
  <c r="DC665" i="2"/>
  <c r="DB665" i="2"/>
  <c r="DA665" i="2"/>
  <c r="CZ665" i="2"/>
  <c r="CY665" i="2"/>
  <c r="CX665" i="2"/>
  <c r="CW665" i="2"/>
  <c r="CV665" i="2"/>
  <c r="CU665" i="2"/>
  <c r="CT665" i="2"/>
  <c r="CR665" i="2"/>
  <c r="CQ665" i="2"/>
  <c r="CP665" i="2"/>
  <c r="CO665" i="2"/>
  <c r="CN665" i="2"/>
  <c r="CM665" i="2"/>
  <c r="CL665" i="2"/>
  <c r="CK665" i="2"/>
  <c r="CJ665" i="2"/>
  <c r="CI665" i="2"/>
  <c r="CH665" i="2"/>
  <c r="CG665" i="2"/>
  <c r="CF665" i="2"/>
  <c r="CE665" i="2"/>
  <c r="CD665" i="2"/>
  <c r="CC665" i="2"/>
  <c r="CB665" i="2"/>
  <c r="CA665" i="2"/>
  <c r="BZ665" i="2"/>
  <c r="BY665" i="2"/>
  <c r="BX665" i="2"/>
  <c r="BW665" i="2"/>
  <c r="BV665" i="2"/>
  <c r="BU665" i="2"/>
  <c r="BT665" i="2"/>
  <c r="BS665" i="2"/>
  <c r="BR665" i="2"/>
  <c r="BQ665" i="2"/>
  <c r="BP665" i="2"/>
  <c r="BO665" i="2"/>
  <c r="BN665" i="2"/>
  <c r="BM665" i="2"/>
  <c r="BL665" i="2"/>
  <c r="BK665" i="2"/>
  <c r="BJ665" i="2"/>
  <c r="BI665" i="2"/>
  <c r="BH665" i="2"/>
  <c r="BG665" i="2"/>
  <c r="BF665" i="2"/>
  <c r="BE665" i="2"/>
  <c r="BD665" i="2"/>
  <c r="BC665" i="2"/>
  <c r="BB665" i="2"/>
  <c r="BA665" i="2"/>
  <c r="AZ665" i="2"/>
  <c r="AY665" i="2"/>
  <c r="AX665" i="2"/>
  <c r="AW665" i="2"/>
  <c r="AV665" i="2"/>
  <c r="AU665" i="2"/>
  <c r="AS665" i="2"/>
  <c r="AR665" i="2"/>
  <c r="AQ665" i="2"/>
  <c r="AP665" i="2"/>
  <c r="AO665" i="2"/>
  <c r="AJ665" i="2"/>
  <c r="AI665" i="2"/>
  <c r="AH665" i="2"/>
  <c r="AG665" i="2"/>
  <c r="AF665" i="2"/>
  <c r="AE665" i="2"/>
  <c r="AD665" i="2"/>
  <c r="AC665" i="2"/>
  <c r="AB665" i="2"/>
  <c r="AA665" i="2"/>
  <c r="Z665" i="2"/>
  <c r="Y665" i="2"/>
  <c r="X665" i="2"/>
  <c r="W665" i="2"/>
  <c r="V665" i="2"/>
  <c r="U665" i="2"/>
  <c r="T665" i="2"/>
  <c r="S665" i="2"/>
  <c r="R665" i="2"/>
  <c r="Q665" i="2"/>
  <c r="P665" i="2"/>
  <c r="O665" i="2"/>
  <c r="DJ664" i="2"/>
  <c r="DI664" i="2"/>
  <c r="DH664" i="2"/>
  <c r="DG664" i="2"/>
  <c r="DF664" i="2"/>
  <c r="DE664" i="2"/>
  <c r="DD664" i="2"/>
  <c r="DC664" i="2"/>
  <c r="DB664" i="2"/>
  <c r="DA664" i="2"/>
  <c r="CZ664" i="2"/>
  <c r="CY664" i="2"/>
  <c r="CX664" i="2"/>
  <c r="CW664" i="2"/>
  <c r="CV664" i="2"/>
  <c r="CU664" i="2"/>
  <c r="CT664" i="2"/>
  <c r="CR664" i="2"/>
  <c r="CQ664" i="2"/>
  <c r="CP664" i="2"/>
  <c r="CO664" i="2"/>
  <c r="CN664" i="2"/>
  <c r="CM664" i="2"/>
  <c r="CL664" i="2"/>
  <c r="CK664" i="2"/>
  <c r="CJ664" i="2"/>
  <c r="CI664" i="2"/>
  <c r="CH664" i="2"/>
  <c r="CG664" i="2"/>
  <c r="CF664" i="2"/>
  <c r="CE664" i="2"/>
  <c r="CD664" i="2"/>
  <c r="CC664" i="2"/>
  <c r="CB664" i="2"/>
  <c r="CA664" i="2"/>
  <c r="BZ664" i="2"/>
  <c r="BY664" i="2"/>
  <c r="BX664" i="2"/>
  <c r="BW664" i="2"/>
  <c r="BV664" i="2"/>
  <c r="BU664" i="2"/>
  <c r="BT664" i="2"/>
  <c r="BS664" i="2"/>
  <c r="BR664" i="2"/>
  <c r="BQ664" i="2"/>
  <c r="BP664" i="2"/>
  <c r="BO664" i="2"/>
  <c r="BN664" i="2"/>
  <c r="BM664" i="2"/>
  <c r="BL664" i="2"/>
  <c r="BK664" i="2"/>
  <c r="BJ664" i="2"/>
  <c r="BI664" i="2"/>
  <c r="BH664" i="2"/>
  <c r="BG664" i="2"/>
  <c r="BF664" i="2"/>
  <c r="BE664" i="2"/>
  <c r="BD664" i="2"/>
  <c r="BC664" i="2"/>
  <c r="BB664" i="2"/>
  <c r="BA664" i="2"/>
  <c r="AZ664" i="2"/>
  <c r="AY664" i="2"/>
  <c r="AX664" i="2"/>
  <c r="AW664" i="2"/>
  <c r="AV664" i="2"/>
  <c r="AU664" i="2"/>
  <c r="AS664" i="2"/>
  <c r="AR664" i="2"/>
  <c r="AQ664" i="2"/>
  <c r="AP664" i="2"/>
  <c r="AO664" i="2"/>
  <c r="AJ664" i="2"/>
  <c r="AI664" i="2"/>
  <c r="AH664" i="2"/>
  <c r="AG664" i="2"/>
  <c r="AF664" i="2"/>
  <c r="AE664" i="2"/>
  <c r="AD664" i="2"/>
  <c r="AC664" i="2"/>
  <c r="AB664" i="2"/>
  <c r="AA664" i="2"/>
  <c r="Z664" i="2"/>
  <c r="Y664" i="2"/>
  <c r="X664" i="2"/>
  <c r="W664" i="2"/>
  <c r="V664" i="2"/>
  <c r="U664" i="2"/>
  <c r="T664" i="2"/>
  <c r="S664" i="2"/>
  <c r="R664" i="2"/>
  <c r="Q664" i="2"/>
  <c r="P664" i="2"/>
  <c r="O664" i="2"/>
  <c r="DJ663" i="2"/>
  <c r="DI663" i="2"/>
  <c r="DH663" i="2"/>
  <c r="DG663" i="2"/>
  <c r="DF663" i="2"/>
  <c r="DE663" i="2"/>
  <c r="DD663" i="2"/>
  <c r="DC663" i="2"/>
  <c r="DB663" i="2"/>
  <c r="DA663" i="2"/>
  <c r="CZ663" i="2"/>
  <c r="CY663" i="2"/>
  <c r="CX663" i="2"/>
  <c r="CW663" i="2"/>
  <c r="CV663" i="2"/>
  <c r="CU663" i="2"/>
  <c r="CT663" i="2"/>
  <c r="CR663" i="2"/>
  <c r="CQ663" i="2"/>
  <c r="CP663" i="2"/>
  <c r="CO663" i="2"/>
  <c r="CN663" i="2"/>
  <c r="CM663" i="2"/>
  <c r="CL663" i="2"/>
  <c r="CK663" i="2"/>
  <c r="CJ663" i="2"/>
  <c r="CI663" i="2"/>
  <c r="CH663" i="2"/>
  <c r="CG663" i="2"/>
  <c r="CF663" i="2"/>
  <c r="CE663" i="2"/>
  <c r="CD663" i="2"/>
  <c r="CC663" i="2"/>
  <c r="CB663" i="2"/>
  <c r="CA663" i="2"/>
  <c r="BZ663" i="2"/>
  <c r="BY663" i="2"/>
  <c r="BX663" i="2"/>
  <c r="BW663" i="2"/>
  <c r="BV663" i="2"/>
  <c r="BU663" i="2"/>
  <c r="BT663" i="2"/>
  <c r="BS663" i="2"/>
  <c r="BR663" i="2"/>
  <c r="BQ663" i="2"/>
  <c r="BP663" i="2"/>
  <c r="BO663" i="2"/>
  <c r="BN663" i="2"/>
  <c r="BM663" i="2"/>
  <c r="BL663" i="2"/>
  <c r="BK663" i="2"/>
  <c r="BJ663" i="2"/>
  <c r="BI663" i="2"/>
  <c r="BH663" i="2"/>
  <c r="BG663" i="2"/>
  <c r="BF663" i="2"/>
  <c r="BE663" i="2"/>
  <c r="BD663" i="2"/>
  <c r="BC663" i="2"/>
  <c r="BB663" i="2"/>
  <c r="BA663" i="2"/>
  <c r="AZ663" i="2"/>
  <c r="AY663" i="2"/>
  <c r="AX663" i="2"/>
  <c r="AW663" i="2"/>
  <c r="AV663" i="2"/>
  <c r="AU663" i="2"/>
  <c r="AS663" i="2"/>
  <c r="AR663" i="2"/>
  <c r="AQ663" i="2"/>
  <c r="AP663" i="2"/>
  <c r="AO663" i="2"/>
  <c r="AJ663" i="2"/>
  <c r="AI663" i="2"/>
  <c r="AH663" i="2"/>
  <c r="AG663" i="2"/>
  <c r="AF663" i="2"/>
  <c r="AE663" i="2"/>
  <c r="AD663" i="2"/>
  <c r="AC663" i="2"/>
  <c r="AB663" i="2"/>
  <c r="AA663" i="2"/>
  <c r="Z663" i="2"/>
  <c r="Y663" i="2"/>
  <c r="X663" i="2"/>
  <c r="W663" i="2"/>
  <c r="V663" i="2"/>
  <c r="U663" i="2"/>
  <c r="T663" i="2"/>
  <c r="S663" i="2"/>
  <c r="R663" i="2"/>
  <c r="Q663" i="2"/>
  <c r="P663" i="2"/>
  <c r="O663" i="2"/>
  <c r="DJ662" i="2"/>
  <c r="DI662" i="2"/>
  <c r="DH662" i="2"/>
  <c r="DG662" i="2"/>
  <c r="DF662" i="2"/>
  <c r="DE662" i="2"/>
  <c r="DD662" i="2"/>
  <c r="DC662" i="2"/>
  <c r="DB662" i="2"/>
  <c r="DA662" i="2"/>
  <c r="CZ662" i="2"/>
  <c r="CY662" i="2"/>
  <c r="CX662" i="2"/>
  <c r="CW662" i="2"/>
  <c r="CV662" i="2"/>
  <c r="CU662" i="2"/>
  <c r="CT662" i="2"/>
  <c r="CR662" i="2"/>
  <c r="CQ662" i="2"/>
  <c r="CP662" i="2"/>
  <c r="CO662" i="2"/>
  <c r="CN662" i="2"/>
  <c r="CM662" i="2"/>
  <c r="CL662" i="2"/>
  <c r="CK662" i="2"/>
  <c r="CJ662" i="2"/>
  <c r="CI662" i="2"/>
  <c r="CH662" i="2"/>
  <c r="CG662" i="2"/>
  <c r="CF662" i="2"/>
  <c r="CE662" i="2"/>
  <c r="CD662" i="2"/>
  <c r="CC662" i="2"/>
  <c r="CB662" i="2"/>
  <c r="CA662" i="2"/>
  <c r="BZ662" i="2"/>
  <c r="BY662" i="2"/>
  <c r="BX662" i="2"/>
  <c r="BW662" i="2"/>
  <c r="BV662" i="2"/>
  <c r="BU662" i="2"/>
  <c r="BT662" i="2"/>
  <c r="BS662" i="2"/>
  <c r="BR662" i="2"/>
  <c r="BQ662" i="2"/>
  <c r="BP662" i="2"/>
  <c r="BO662" i="2"/>
  <c r="BN662" i="2"/>
  <c r="BM662" i="2"/>
  <c r="BL662" i="2"/>
  <c r="BK662" i="2"/>
  <c r="BJ662" i="2"/>
  <c r="BI662" i="2"/>
  <c r="BH662" i="2"/>
  <c r="BG662" i="2"/>
  <c r="BF662" i="2"/>
  <c r="BE662" i="2"/>
  <c r="BD662" i="2"/>
  <c r="BC662" i="2"/>
  <c r="BB662" i="2"/>
  <c r="BA662" i="2"/>
  <c r="AZ662" i="2"/>
  <c r="AY662" i="2"/>
  <c r="AX662" i="2"/>
  <c r="AW662" i="2"/>
  <c r="AV662" i="2"/>
  <c r="AU662" i="2"/>
  <c r="AS662" i="2"/>
  <c r="AR662" i="2"/>
  <c r="AQ662" i="2"/>
  <c r="AP662" i="2"/>
  <c r="AO662" i="2"/>
  <c r="AJ662" i="2"/>
  <c r="AI662" i="2"/>
  <c r="AH662" i="2"/>
  <c r="AG662" i="2"/>
  <c r="AF662" i="2"/>
  <c r="AE662" i="2"/>
  <c r="AD662" i="2"/>
  <c r="AC662" i="2"/>
  <c r="AB662" i="2"/>
  <c r="AA662" i="2"/>
  <c r="Z662" i="2"/>
  <c r="Y662" i="2"/>
  <c r="X662" i="2"/>
  <c r="W662" i="2"/>
  <c r="V662" i="2"/>
  <c r="U662" i="2"/>
  <c r="T662" i="2"/>
  <c r="S662" i="2"/>
  <c r="R662" i="2"/>
  <c r="Q662" i="2"/>
  <c r="P662" i="2"/>
  <c r="O662" i="2"/>
  <c r="DJ661" i="2"/>
  <c r="DI661" i="2"/>
  <c r="DH661" i="2"/>
  <c r="DG661" i="2"/>
  <c r="DF661" i="2"/>
  <c r="DE661" i="2"/>
  <c r="DD661" i="2"/>
  <c r="DC661" i="2"/>
  <c r="DB661" i="2"/>
  <c r="DA661" i="2"/>
  <c r="CZ661" i="2"/>
  <c r="CY661" i="2"/>
  <c r="CX661" i="2"/>
  <c r="CW661" i="2"/>
  <c r="CV661" i="2"/>
  <c r="CU661" i="2"/>
  <c r="CT661" i="2"/>
  <c r="CR661" i="2"/>
  <c r="CQ661" i="2"/>
  <c r="CP661" i="2"/>
  <c r="CO661" i="2"/>
  <c r="CN661" i="2"/>
  <c r="CM661" i="2"/>
  <c r="CL661" i="2"/>
  <c r="CK661" i="2"/>
  <c r="CJ661" i="2"/>
  <c r="CI661" i="2"/>
  <c r="CH661" i="2"/>
  <c r="CG661" i="2"/>
  <c r="CF661" i="2"/>
  <c r="CE661" i="2"/>
  <c r="CD661" i="2"/>
  <c r="CC661" i="2"/>
  <c r="CB661" i="2"/>
  <c r="CA661" i="2"/>
  <c r="BZ661" i="2"/>
  <c r="BY661" i="2"/>
  <c r="BX661" i="2"/>
  <c r="BW661" i="2"/>
  <c r="BV661" i="2"/>
  <c r="BU661" i="2"/>
  <c r="BT661" i="2"/>
  <c r="BS661" i="2"/>
  <c r="BR661" i="2"/>
  <c r="BQ661" i="2"/>
  <c r="BP661" i="2"/>
  <c r="BO661" i="2"/>
  <c r="BN661" i="2"/>
  <c r="BM661" i="2"/>
  <c r="BL661" i="2"/>
  <c r="BK661" i="2"/>
  <c r="BJ661" i="2"/>
  <c r="BI661" i="2"/>
  <c r="BH661" i="2"/>
  <c r="BG661" i="2"/>
  <c r="BF661" i="2"/>
  <c r="BE661" i="2"/>
  <c r="BD661" i="2"/>
  <c r="BC661" i="2"/>
  <c r="BB661" i="2"/>
  <c r="BA661" i="2"/>
  <c r="AZ661" i="2"/>
  <c r="AY661" i="2"/>
  <c r="AX661" i="2"/>
  <c r="AW661" i="2"/>
  <c r="AV661" i="2"/>
  <c r="AU661" i="2"/>
  <c r="AS661" i="2"/>
  <c r="AR661" i="2"/>
  <c r="AQ661" i="2"/>
  <c r="AP661" i="2"/>
  <c r="AO661" i="2"/>
  <c r="AJ661" i="2"/>
  <c r="AI661" i="2"/>
  <c r="AH661" i="2"/>
  <c r="AG661" i="2"/>
  <c r="AF661" i="2"/>
  <c r="AE661" i="2"/>
  <c r="AD661" i="2"/>
  <c r="AC661" i="2"/>
  <c r="AB661" i="2"/>
  <c r="AA661" i="2"/>
  <c r="Z661" i="2"/>
  <c r="Y661" i="2"/>
  <c r="X661" i="2"/>
  <c r="W661" i="2"/>
  <c r="V661" i="2"/>
  <c r="U661" i="2"/>
  <c r="T661" i="2"/>
  <c r="S661" i="2"/>
  <c r="R661" i="2"/>
  <c r="Q661" i="2"/>
  <c r="P661" i="2"/>
  <c r="O661" i="2"/>
  <c r="DJ660" i="2"/>
  <c r="DI660" i="2"/>
  <c r="DH660" i="2"/>
  <c r="DG660" i="2"/>
  <c r="DF660" i="2"/>
  <c r="DE660" i="2"/>
  <c r="DD660" i="2"/>
  <c r="DC660" i="2"/>
  <c r="DB660" i="2"/>
  <c r="DA660" i="2"/>
  <c r="CZ660" i="2"/>
  <c r="CY660" i="2"/>
  <c r="CX660" i="2"/>
  <c r="CW660" i="2"/>
  <c r="CV660" i="2"/>
  <c r="CU660" i="2"/>
  <c r="CT660" i="2"/>
  <c r="CR660" i="2"/>
  <c r="CQ660" i="2"/>
  <c r="CP660" i="2"/>
  <c r="CO660" i="2"/>
  <c r="CN660" i="2"/>
  <c r="CM660" i="2"/>
  <c r="CL660" i="2"/>
  <c r="CK660" i="2"/>
  <c r="CJ660" i="2"/>
  <c r="CI660" i="2"/>
  <c r="CH660" i="2"/>
  <c r="CG660" i="2"/>
  <c r="CF660" i="2"/>
  <c r="CE660" i="2"/>
  <c r="CD660" i="2"/>
  <c r="CC660" i="2"/>
  <c r="CB660" i="2"/>
  <c r="CA660" i="2"/>
  <c r="BZ660" i="2"/>
  <c r="BY660" i="2"/>
  <c r="BX660" i="2"/>
  <c r="BW660" i="2"/>
  <c r="BV660" i="2"/>
  <c r="BU660" i="2"/>
  <c r="BT660" i="2"/>
  <c r="BS660" i="2"/>
  <c r="BR660" i="2"/>
  <c r="BQ660" i="2"/>
  <c r="BP660" i="2"/>
  <c r="BO660" i="2"/>
  <c r="BN660" i="2"/>
  <c r="BM660" i="2"/>
  <c r="BL660" i="2"/>
  <c r="BK660" i="2"/>
  <c r="BJ660" i="2"/>
  <c r="BI660" i="2"/>
  <c r="BH660" i="2"/>
  <c r="BG660" i="2"/>
  <c r="BF660" i="2"/>
  <c r="BE660" i="2"/>
  <c r="BD660" i="2"/>
  <c r="BC660" i="2"/>
  <c r="BB660" i="2"/>
  <c r="BA660" i="2"/>
  <c r="AZ660" i="2"/>
  <c r="AY660" i="2"/>
  <c r="AX660" i="2"/>
  <c r="AW660" i="2"/>
  <c r="AV660" i="2"/>
  <c r="AU660" i="2"/>
  <c r="AS660" i="2"/>
  <c r="AR660" i="2"/>
  <c r="AQ660" i="2"/>
  <c r="AP660" i="2"/>
  <c r="AO660" i="2"/>
  <c r="AJ660" i="2"/>
  <c r="AI660" i="2"/>
  <c r="AH660" i="2"/>
  <c r="AG660" i="2"/>
  <c r="AF660" i="2"/>
  <c r="AE660" i="2"/>
  <c r="AD660" i="2"/>
  <c r="AC660" i="2"/>
  <c r="AB660" i="2"/>
  <c r="AA660" i="2"/>
  <c r="Z660" i="2"/>
  <c r="Y660" i="2"/>
  <c r="X660" i="2"/>
  <c r="W660" i="2"/>
  <c r="V660" i="2"/>
  <c r="U660" i="2"/>
  <c r="T660" i="2"/>
  <c r="S660" i="2"/>
  <c r="R660" i="2"/>
  <c r="Q660" i="2"/>
  <c r="P660" i="2"/>
  <c r="O660" i="2"/>
  <c r="DJ659" i="2"/>
  <c r="DI659" i="2"/>
  <c r="DH659" i="2"/>
  <c r="DG659" i="2"/>
  <c r="DF659" i="2"/>
  <c r="DE659" i="2"/>
  <c r="DD659" i="2"/>
  <c r="DC659" i="2"/>
  <c r="DB659" i="2"/>
  <c r="DA659" i="2"/>
  <c r="CZ659" i="2"/>
  <c r="CY659" i="2"/>
  <c r="CX659" i="2"/>
  <c r="CW659" i="2"/>
  <c r="CV659" i="2"/>
  <c r="CU659" i="2"/>
  <c r="CT659" i="2"/>
  <c r="CR659" i="2"/>
  <c r="CQ659" i="2"/>
  <c r="CP659" i="2"/>
  <c r="CO659" i="2"/>
  <c r="CN659" i="2"/>
  <c r="CM659" i="2"/>
  <c r="CL659" i="2"/>
  <c r="CK659" i="2"/>
  <c r="CJ659" i="2"/>
  <c r="CI659" i="2"/>
  <c r="CH659" i="2"/>
  <c r="CG659" i="2"/>
  <c r="CF659" i="2"/>
  <c r="CE659" i="2"/>
  <c r="CD659" i="2"/>
  <c r="CC659" i="2"/>
  <c r="CB659" i="2"/>
  <c r="CA659" i="2"/>
  <c r="BZ659" i="2"/>
  <c r="BY659" i="2"/>
  <c r="BX659" i="2"/>
  <c r="BW659" i="2"/>
  <c r="BV659" i="2"/>
  <c r="BU659" i="2"/>
  <c r="BT659" i="2"/>
  <c r="BS659" i="2"/>
  <c r="BR659" i="2"/>
  <c r="BQ659" i="2"/>
  <c r="BP659" i="2"/>
  <c r="BO659" i="2"/>
  <c r="BN659" i="2"/>
  <c r="BM659" i="2"/>
  <c r="BL659" i="2"/>
  <c r="BK659" i="2"/>
  <c r="BJ659" i="2"/>
  <c r="BI659" i="2"/>
  <c r="BH659" i="2"/>
  <c r="BG659" i="2"/>
  <c r="BF659" i="2"/>
  <c r="BE659" i="2"/>
  <c r="BD659" i="2"/>
  <c r="BC659" i="2"/>
  <c r="BB659" i="2"/>
  <c r="BA659" i="2"/>
  <c r="AZ659" i="2"/>
  <c r="AY659" i="2"/>
  <c r="AX659" i="2"/>
  <c r="AW659" i="2"/>
  <c r="AV659" i="2"/>
  <c r="AU659" i="2"/>
  <c r="AS659" i="2"/>
  <c r="AR659" i="2"/>
  <c r="AQ659" i="2"/>
  <c r="AP659" i="2"/>
  <c r="AO659" i="2"/>
  <c r="AJ659" i="2"/>
  <c r="AI659" i="2"/>
  <c r="AH659" i="2"/>
  <c r="AG659" i="2"/>
  <c r="AF659" i="2"/>
  <c r="AE659" i="2"/>
  <c r="AD659" i="2"/>
  <c r="AC659" i="2"/>
  <c r="AB659" i="2"/>
  <c r="AA659" i="2"/>
  <c r="Z659" i="2"/>
  <c r="Y659" i="2"/>
  <c r="X659" i="2"/>
  <c r="W659" i="2"/>
  <c r="V659" i="2"/>
  <c r="U659" i="2"/>
  <c r="T659" i="2"/>
  <c r="S659" i="2"/>
  <c r="R659" i="2"/>
  <c r="Q659" i="2"/>
  <c r="P659" i="2"/>
  <c r="O659" i="2"/>
  <c r="DJ658" i="2"/>
  <c r="DI658" i="2"/>
  <c r="DH658" i="2"/>
  <c r="DG658" i="2"/>
  <c r="DF658" i="2"/>
  <c r="DE658" i="2"/>
  <c r="DD658" i="2"/>
  <c r="DC658" i="2"/>
  <c r="DB658" i="2"/>
  <c r="DA658" i="2"/>
  <c r="CZ658" i="2"/>
  <c r="CY658" i="2"/>
  <c r="CX658" i="2"/>
  <c r="CW658" i="2"/>
  <c r="CV658" i="2"/>
  <c r="CU658" i="2"/>
  <c r="CT658" i="2"/>
  <c r="CR658" i="2"/>
  <c r="CQ658" i="2"/>
  <c r="CP658" i="2"/>
  <c r="CO658" i="2"/>
  <c r="CN658" i="2"/>
  <c r="CM658" i="2"/>
  <c r="CL658" i="2"/>
  <c r="CK658" i="2"/>
  <c r="CJ658" i="2"/>
  <c r="CI658" i="2"/>
  <c r="CH658" i="2"/>
  <c r="CG658" i="2"/>
  <c r="CF658" i="2"/>
  <c r="CE658" i="2"/>
  <c r="CD658" i="2"/>
  <c r="CC658" i="2"/>
  <c r="CB658" i="2"/>
  <c r="CA658" i="2"/>
  <c r="BZ658" i="2"/>
  <c r="BY658" i="2"/>
  <c r="BX658" i="2"/>
  <c r="BW658" i="2"/>
  <c r="BV658" i="2"/>
  <c r="BU658" i="2"/>
  <c r="BT658" i="2"/>
  <c r="BS658" i="2"/>
  <c r="BR658" i="2"/>
  <c r="BQ658" i="2"/>
  <c r="BP658" i="2"/>
  <c r="BO658" i="2"/>
  <c r="BN658" i="2"/>
  <c r="BM658" i="2"/>
  <c r="BL658" i="2"/>
  <c r="BK658" i="2"/>
  <c r="BJ658" i="2"/>
  <c r="BI658" i="2"/>
  <c r="BH658" i="2"/>
  <c r="BG658" i="2"/>
  <c r="BF658" i="2"/>
  <c r="BE658" i="2"/>
  <c r="BD658" i="2"/>
  <c r="BC658" i="2"/>
  <c r="BB658" i="2"/>
  <c r="BA658" i="2"/>
  <c r="AZ658" i="2"/>
  <c r="AY658" i="2"/>
  <c r="AX658" i="2"/>
  <c r="AW658" i="2"/>
  <c r="AV658" i="2"/>
  <c r="AU658" i="2"/>
  <c r="AS658" i="2"/>
  <c r="AR658" i="2"/>
  <c r="AQ658" i="2"/>
  <c r="AP658" i="2"/>
  <c r="AO658" i="2"/>
  <c r="AJ658" i="2"/>
  <c r="AI658" i="2"/>
  <c r="AH658" i="2"/>
  <c r="AG658" i="2"/>
  <c r="AF658" i="2"/>
  <c r="AE658" i="2"/>
  <c r="AD658" i="2"/>
  <c r="AC658" i="2"/>
  <c r="AB658" i="2"/>
  <c r="AA658" i="2"/>
  <c r="Z658" i="2"/>
  <c r="Y658" i="2"/>
  <c r="X658" i="2"/>
  <c r="W658" i="2"/>
  <c r="V658" i="2"/>
  <c r="U658" i="2"/>
  <c r="T658" i="2"/>
  <c r="S658" i="2"/>
  <c r="R658" i="2"/>
  <c r="Q658" i="2"/>
  <c r="P658" i="2"/>
  <c r="O658" i="2"/>
  <c r="DJ657" i="2"/>
  <c r="DI657" i="2"/>
  <c r="DH657" i="2"/>
  <c r="DG657" i="2"/>
  <c r="DF657" i="2"/>
  <c r="DE657" i="2"/>
  <c r="DD657" i="2"/>
  <c r="DC657" i="2"/>
  <c r="DB657" i="2"/>
  <c r="DA657" i="2"/>
  <c r="CZ657" i="2"/>
  <c r="CY657" i="2"/>
  <c r="CX657" i="2"/>
  <c r="CW657" i="2"/>
  <c r="CV657" i="2"/>
  <c r="CU657" i="2"/>
  <c r="CT657" i="2"/>
  <c r="CR657" i="2"/>
  <c r="CQ657" i="2"/>
  <c r="CP657" i="2"/>
  <c r="CO657" i="2"/>
  <c r="CN657" i="2"/>
  <c r="CM657" i="2"/>
  <c r="CL657" i="2"/>
  <c r="CK657" i="2"/>
  <c r="CJ657" i="2"/>
  <c r="CI657" i="2"/>
  <c r="CH657" i="2"/>
  <c r="CG657" i="2"/>
  <c r="CF657" i="2"/>
  <c r="CE657" i="2"/>
  <c r="CD657" i="2"/>
  <c r="CC657" i="2"/>
  <c r="CB657" i="2"/>
  <c r="CA657" i="2"/>
  <c r="BZ657" i="2"/>
  <c r="BY657" i="2"/>
  <c r="BX657" i="2"/>
  <c r="BW657" i="2"/>
  <c r="BV657" i="2"/>
  <c r="BU657" i="2"/>
  <c r="BT657" i="2"/>
  <c r="BS657" i="2"/>
  <c r="BR657" i="2"/>
  <c r="BQ657" i="2"/>
  <c r="BP657" i="2"/>
  <c r="BO657" i="2"/>
  <c r="BN657" i="2"/>
  <c r="BM657" i="2"/>
  <c r="BL657" i="2"/>
  <c r="BK657" i="2"/>
  <c r="BJ657" i="2"/>
  <c r="BI657" i="2"/>
  <c r="BH657" i="2"/>
  <c r="BG657" i="2"/>
  <c r="BF657" i="2"/>
  <c r="BE657" i="2"/>
  <c r="BD657" i="2"/>
  <c r="BC657" i="2"/>
  <c r="BB657" i="2"/>
  <c r="BA657" i="2"/>
  <c r="AZ657" i="2"/>
  <c r="AY657" i="2"/>
  <c r="AX657" i="2"/>
  <c r="AW657" i="2"/>
  <c r="AV657" i="2"/>
  <c r="AU657" i="2"/>
  <c r="AS657" i="2"/>
  <c r="AR657" i="2"/>
  <c r="AQ657" i="2"/>
  <c r="AP657" i="2"/>
  <c r="AO657" i="2"/>
  <c r="AJ657" i="2"/>
  <c r="AI657" i="2"/>
  <c r="AH657" i="2"/>
  <c r="AG657" i="2"/>
  <c r="AF657" i="2"/>
  <c r="AE657" i="2"/>
  <c r="AD657" i="2"/>
  <c r="AC657" i="2"/>
  <c r="AB657" i="2"/>
  <c r="AA657" i="2"/>
  <c r="Z657" i="2"/>
  <c r="Y657" i="2"/>
  <c r="X657" i="2"/>
  <c r="W657" i="2"/>
  <c r="V657" i="2"/>
  <c r="U657" i="2"/>
  <c r="T657" i="2"/>
  <c r="S657" i="2"/>
  <c r="R657" i="2"/>
  <c r="Q657" i="2"/>
  <c r="P657" i="2"/>
  <c r="O657" i="2"/>
  <c r="DJ656" i="2"/>
  <c r="DI656" i="2"/>
  <c r="DH656" i="2"/>
  <c r="DG656" i="2"/>
  <c r="DF656" i="2"/>
  <c r="DE656" i="2"/>
  <c r="DD656" i="2"/>
  <c r="DC656" i="2"/>
  <c r="DB656" i="2"/>
  <c r="DA656" i="2"/>
  <c r="CZ656" i="2"/>
  <c r="CY656" i="2"/>
  <c r="CX656" i="2"/>
  <c r="CW656" i="2"/>
  <c r="CV656" i="2"/>
  <c r="CU656" i="2"/>
  <c r="CT656" i="2"/>
  <c r="CR656" i="2"/>
  <c r="CQ656" i="2"/>
  <c r="CP656" i="2"/>
  <c r="CO656" i="2"/>
  <c r="CN656" i="2"/>
  <c r="CM656" i="2"/>
  <c r="CL656" i="2"/>
  <c r="CK656" i="2"/>
  <c r="CJ656" i="2"/>
  <c r="CI656" i="2"/>
  <c r="CH656" i="2"/>
  <c r="CG656" i="2"/>
  <c r="CF656" i="2"/>
  <c r="CE656" i="2"/>
  <c r="CD656" i="2"/>
  <c r="CC656" i="2"/>
  <c r="CB656" i="2"/>
  <c r="CA656" i="2"/>
  <c r="BZ656" i="2"/>
  <c r="BY656" i="2"/>
  <c r="BX656" i="2"/>
  <c r="BW656" i="2"/>
  <c r="BV656" i="2"/>
  <c r="BU656" i="2"/>
  <c r="BT656" i="2"/>
  <c r="BS656" i="2"/>
  <c r="BR656" i="2"/>
  <c r="BQ656" i="2"/>
  <c r="BP656" i="2"/>
  <c r="BO656" i="2"/>
  <c r="BN656" i="2"/>
  <c r="BM656" i="2"/>
  <c r="BL656" i="2"/>
  <c r="BK656" i="2"/>
  <c r="BJ656" i="2"/>
  <c r="BI656" i="2"/>
  <c r="BH656" i="2"/>
  <c r="BG656" i="2"/>
  <c r="BF656" i="2"/>
  <c r="BE656" i="2"/>
  <c r="BD656" i="2"/>
  <c r="BC656" i="2"/>
  <c r="BB656" i="2"/>
  <c r="BA656" i="2"/>
  <c r="AZ656" i="2"/>
  <c r="AY656" i="2"/>
  <c r="AX656" i="2"/>
  <c r="AW656" i="2"/>
  <c r="AV656" i="2"/>
  <c r="AU656" i="2"/>
  <c r="AS656" i="2"/>
  <c r="AR656" i="2"/>
  <c r="AQ656" i="2"/>
  <c r="AP656" i="2"/>
  <c r="AO656" i="2"/>
  <c r="AJ656" i="2"/>
  <c r="AI656" i="2"/>
  <c r="AH656" i="2"/>
  <c r="AG656" i="2"/>
  <c r="AF656" i="2"/>
  <c r="AE656" i="2"/>
  <c r="AD656" i="2"/>
  <c r="AC656" i="2"/>
  <c r="AB656" i="2"/>
  <c r="AA656" i="2"/>
  <c r="Z656" i="2"/>
  <c r="Y656" i="2"/>
  <c r="X656" i="2"/>
  <c r="W656" i="2"/>
  <c r="V656" i="2"/>
  <c r="U656" i="2"/>
  <c r="T656" i="2"/>
  <c r="S656" i="2"/>
  <c r="R656" i="2"/>
  <c r="Q656" i="2"/>
  <c r="P656" i="2"/>
  <c r="O656" i="2"/>
  <c r="DJ655" i="2"/>
  <c r="DI655" i="2"/>
  <c r="DH655" i="2"/>
  <c r="DG655" i="2"/>
  <c r="DF655" i="2"/>
  <c r="DE655" i="2"/>
  <c r="DD655" i="2"/>
  <c r="DC655" i="2"/>
  <c r="DB655" i="2"/>
  <c r="DA655" i="2"/>
  <c r="CZ655" i="2"/>
  <c r="CY655" i="2"/>
  <c r="CX655" i="2"/>
  <c r="CW655" i="2"/>
  <c r="CV655" i="2"/>
  <c r="CU655" i="2"/>
  <c r="CT655" i="2"/>
  <c r="CR655" i="2"/>
  <c r="CQ655" i="2"/>
  <c r="CP655" i="2"/>
  <c r="CO655" i="2"/>
  <c r="CN655" i="2"/>
  <c r="CM655" i="2"/>
  <c r="CL655" i="2"/>
  <c r="CK655" i="2"/>
  <c r="CJ655" i="2"/>
  <c r="CI655" i="2"/>
  <c r="CH655" i="2"/>
  <c r="CG655" i="2"/>
  <c r="CF655" i="2"/>
  <c r="CE655" i="2"/>
  <c r="CD655" i="2"/>
  <c r="CC655" i="2"/>
  <c r="CB655" i="2"/>
  <c r="CA655" i="2"/>
  <c r="BZ655" i="2"/>
  <c r="BY655" i="2"/>
  <c r="BX655" i="2"/>
  <c r="BW655" i="2"/>
  <c r="BV655" i="2"/>
  <c r="BU655" i="2"/>
  <c r="BT655" i="2"/>
  <c r="BS655" i="2"/>
  <c r="BR655" i="2"/>
  <c r="BQ655" i="2"/>
  <c r="BP655" i="2"/>
  <c r="BO655" i="2"/>
  <c r="BN655" i="2"/>
  <c r="BM655" i="2"/>
  <c r="BL655" i="2"/>
  <c r="BK655" i="2"/>
  <c r="BJ655" i="2"/>
  <c r="BI655" i="2"/>
  <c r="BH655" i="2"/>
  <c r="BG655" i="2"/>
  <c r="BF655" i="2"/>
  <c r="BE655" i="2"/>
  <c r="BD655" i="2"/>
  <c r="BC655" i="2"/>
  <c r="BB655" i="2"/>
  <c r="BA655" i="2"/>
  <c r="AZ655" i="2"/>
  <c r="AY655" i="2"/>
  <c r="AX655" i="2"/>
  <c r="AW655" i="2"/>
  <c r="AV655" i="2"/>
  <c r="AU655" i="2"/>
  <c r="AS655" i="2"/>
  <c r="AR655" i="2"/>
  <c r="AQ655" i="2"/>
  <c r="AP655" i="2"/>
  <c r="AO655" i="2"/>
  <c r="AJ655" i="2"/>
  <c r="AI655" i="2"/>
  <c r="AH655" i="2"/>
  <c r="AG655" i="2"/>
  <c r="AF655" i="2"/>
  <c r="AE655" i="2"/>
  <c r="AD655" i="2"/>
  <c r="AC655" i="2"/>
  <c r="AB655" i="2"/>
  <c r="AA655" i="2"/>
  <c r="Z655" i="2"/>
  <c r="Y655" i="2"/>
  <c r="X655" i="2"/>
  <c r="W655" i="2"/>
  <c r="V655" i="2"/>
  <c r="U655" i="2"/>
  <c r="T655" i="2"/>
  <c r="S655" i="2"/>
  <c r="R655" i="2"/>
  <c r="Q655" i="2"/>
  <c r="P655" i="2"/>
  <c r="O655" i="2"/>
  <c r="DJ654" i="2"/>
  <c r="DI654" i="2"/>
  <c r="DH654" i="2"/>
  <c r="DG654" i="2"/>
  <c r="DF654" i="2"/>
  <c r="DE654" i="2"/>
  <c r="DD654" i="2"/>
  <c r="DC654" i="2"/>
  <c r="DB654" i="2"/>
  <c r="DA654" i="2"/>
  <c r="CZ654" i="2"/>
  <c r="CY654" i="2"/>
  <c r="CX654" i="2"/>
  <c r="CW654" i="2"/>
  <c r="CV654" i="2"/>
  <c r="CU654" i="2"/>
  <c r="CT654" i="2"/>
  <c r="CR654" i="2"/>
  <c r="CQ654" i="2"/>
  <c r="CP654" i="2"/>
  <c r="CO654" i="2"/>
  <c r="CN654" i="2"/>
  <c r="CM654" i="2"/>
  <c r="CL654" i="2"/>
  <c r="CK654" i="2"/>
  <c r="CJ654" i="2"/>
  <c r="CI654" i="2"/>
  <c r="CH654" i="2"/>
  <c r="CG654" i="2"/>
  <c r="CF654" i="2"/>
  <c r="CE654" i="2"/>
  <c r="CD654" i="2"/>
  <c r="CC654" i="2"/>
  <c r="CB654" i="2"/>
  <c r="CA654" i="2"/>
  <c r="BZ654" i="2"/>
  <c r="BY654" i="2"/>
  <c r="BX654" i="2"/>
  <c r="BW654" i="2"/>
  <c r="BV654" i="2"/>
  <c r="BU654" i="2"/>
  <c r="BT654" i="2"/>
  <c r="BS654" i="2"/>
  <c r="BR654" i="2"/>
  <c r="BQ654" i="2"/>
  <c r="BP654" i="2"/>
  <c r="BO654" i="2"/>
  <c r="BN654" i="2"/>
  <c r="BM654" i="2"/>
  <c r="BL654" i="2"/>
  <c r="BK654" i="2"/>
  <c r="BJ654" i="2"/>
  <c r="BI654" i="2"/>
  <c r="BH654" i="2"/>
  <c r="BG654" i="2"/>
  <c r="BF654" i="2"/>
  <c r="BE654" i="2"/>
  <c r="BD654" i="2"/>
  <c r="BC654" i="2"/>
  <c r="BB654" i="2"/>
  <c r="BA654" i="2"/>
  <c r="AZ654" i="2"/>
  <c r="AY654" i="2"/>
  <c r="AX654" i="2"/>
  <c r="AW654" i="2"/>
  <c r="AV654" i="2"/>
  <c r="AU654" i="2"/>
  <c r="AS654" i="2"/>
  <c r="AR654" i="2"/>
  <c r="AQ654" i="2"/>
  <c r="AP654" i="2"/>
  <c r="AO654" i="2"/>
  <c r="AJ654" i="2"/>
  <c r="AI654" i="2"/>
  <c r="AH654" i="2"/>
  <c r="AG654" i="2"/>
  <c r="AF654" i="2"/>
  <c r="AE654" i="2"/>
  <c r="AD654" i="2"/>
  <c r="AC654" i="2"/>
  <c r="AB654" i="2"/>
  <c r="AA654" i="2"/>
  <c r="Z654" i="2"/>
  <c r="Y654" i="2"/>
  <c r="X654" i="2"/>
  <c r="W654" i="2"/>
  <c r="V654" i="2"/>
  <c r="U654" i="2"/>
  <c r="T654" i="2"/>
  <c r="S654" i="2"/>
  <c r="R654" i="2"/>
  <c r="Q654" i="2"/>
  <c r="P654" i="2"/>
  <c r="O654" i="2"/>
  <c r="DJ653" i="2"/>
  <c r="DI653" i="2"/>
  <c r="DH653" i="2"/>
  <c r="DG653" i="2"/>
  <c r="DF653" i="2"/>
  <c r="DE653" i="2"/>
  <c r="DD653" i="2"/>
  <c r="DC653" i="2"/>
  <c r="DB653" i="2"/>
  <c r="DA653" i="2"/>
  <c r="CZ653" i="2"/>
  <c r="CY653" i="2"/>
  <c r="CX653" i="2"/>
  <c r="CW653" i="2"/>
  <c r="CV653" i="2"/>
  <c r="CU653" i="2"/>
  <c r="CT653" i="2"/>
  <c r="CR653" i="2"/>
  <c r="CQ653" i="2"/>
  <c r="CP653" i="2"/>
  <c r="CO653" i="2"/>
  <c r="CN653" i="2"/>
  <c r="CM653" i="2"/>
  <c r="CL653" i="2"/>
  <c r="CK653" i="2"/>
  <c r="CJ653" i="2"/>
  <c r="CI653" i="2"/>
  <c r="CH653" i="2"/>
  <c r="CG653" i="2"/>
  <c r="CF653" i="2"/>
  <c r="CE653" i="2"/>
  <c r="CD653" i="2"/>
  <c r="CC653" i="2"/>
  <c r="CB653" i="2"/>
  <c r="CA653" i="2"/>
  <c r="BZ653" i="2"/>
  <c r="BY653" i="2"/>
  <c r="BX653" i="2"/>
  <c r="BW653" i="2"/>
  <c r="BV653" i="2"/>
  <c r="BU653" i="2"/>
  <c r="BT653" i="2"/>
  <c r="BS653" i="2"/>
  <c r="BR653" i="2"/>
  <c r="BQ653" i="2"/>
  <c r="BP653" i="2"/>
  <c r="BO653" i="2"/>
  <c r="BN653" i="2"/>
  <c r="BM653" i="2"/>
  <c r="BL653" i="2"/>
  <c r="BK653" i="2"/>
  <c r="BJ653" i="2"/>
  <c r="BI653" i="2"/>
  <c r="BH653" i="2"/>
  <c r="BG653" i="2"/>
  <c r="BF653" i="2"/>
  <c r="BE653" i="2"/>
  <c r="BD653" i="2"/>
  <c r="BC653" i="2"/>
  <c r="BB653" i="2"/>
  <c r="BA653" i="2"/>
  <c r="AZ653" i="2"/>
  <c r="AY653" i="2"/>
  <c r="AX653" i="2"/>
  <c r="AW653" i="2"/>
  <c r="AV653" i="2"/>
  <c r="AU653" i="2"/>
  <c r="AS653" i="2"/>
  <c r="AR653" i="2"/>
  <c r="AQ653" i="2"/>
  <c r="AP653" i="2"/>
  <c r="AO653" i="2"/>
  <c r="AJ653" i="2"/>
  <c r="AI653" i="2"/>
  <c r="AH653" i="2"/>
  <c r="AG653" i="2"/>
  <c r="AF653" i="2"/>
  <c r="AE653" i="2"/>
  <c r="AD653" i="2"/>
  <c r="AC653" i="2"/>
  <c r="AB653" i="2"/>
  <c r="AA653" i="2"/>
  <c r="Z653" i="2"/>
  <c r="Y653" i="2"/>
  <c r="X653" i="2"/>
  <c r="W653" i="2"/>
  <c r="V653" i="2"/>
  <c r="U653" i="2"/>
  <c r="T653" i="2"/>
  <c r="S653" i="2"/>
  <c r="R653" i="2"/>
  <c r="Q653" i="2"/>
  <c r="P653" i="2"/>
  <c r="O653" i="2"/>
  <c r="DJ652" i="2"/>
  <c r="DI652" i="2"/>
  <c r="DH652" i="2"/>
  <c r="DG652" i="2"/>
  <c r="DF652" i="2"/>
  <c r="DE652" i="2"/>
  <c r="DD652" i="2"/>
  <c r="DC652" i="2"/>
  <c r="DB652" i="2"/>
  <c r="DA652" i="2"/>
  <c r="CZ652" i="2"/>
  <c r="CY652" i="2"/>
  <c r="CX652" i="2"/>
  <c r="CW652" i="2"/>
  <c r="CV652" i="2"/>
  <c r="CU652" i="2"/>
  <c r="CT652" i="2"/>
  <c r="CR652" i="2"/>
  <c r="CQ652" i="2"/>
  <c r="CP652" i="2"/>
  <c r="CO652" i="2"/>
  <c r="CN652" i="2"/>
  <c r="CM652" i="2"/>
  <c r="CL652" i="2"/>
  <c r="CK652" i="2"/>
  <c r="CJ652" i="2"/>
  <c r="CI652" i="2"/>
  <c r="CH652" i="2"/>
  <c r="CG652" i="2"/>
  <c r="CF652" i="2"/>
  <c r="CE652" i="2"/>
  <c r="CD652" i="2"/>
  <c r="CC652" i="2"/>
  <c r="CB652" i="2"/>
  <c r="CA652" i="2"/>
  <c r="BZ652" i="2"/>
  <c r="BY652" i="2"/>
  <c r="BX652" i="2"/>
  <c r="BW652" i="2"/>
  <c r="BV652" i="2"/>
  <c r="BU652" i="2"/>
  <c r="BT652" i="2"/>
  <c r="BS652" i="2"/>
  <c r="BR652" i="2"/>
  <c r="BQ652" i="2"/>
  <c r="BP652" i="2"/>
  <c r="BO652" i="2"/>
  <c r="BN652" i="2"/>
  <c r="BM652" i="2"/>
  <c r="BL652" i="2"/>
  <c r="BK652" i="2"/>
  <c r="BJ652" i="2"/>
  <c r="BI652" i="2"/>
  <c r="BH652" i="2"/>
  <c r="BG652" i="2"/>
  <c r="BF652" i="2"/>
  <c r="BE652" i="2"/>
  <c r="BD652" i="2"/>
  <c r="BC652" i="2"/>
  <c r="BB652" i="2"/>
  <c r="BA652" i="2"/>
  <c r="AZ652" i="2"/>
  <c r="AY652" i="2"/>
  <c r="AX652" i="2"/>
  <c r="AW652" i="2"/>
  <c r="AV652" i="2"/>
  <c r="AU652" i="2"/>
  <c r="AS652" i="2"/>
  <c r="AR652" i="2"/>
  <c r="AQ652" i="2"/>
  <c r="AP652" i="2"/>
  <c r="AO652" i="2"/>
  <c r="AJ652" i="2"/>
  <c r="AI652" i="2"/>
  <c r="AH652" i="2"/>
  <c r="AG652" i="2"/>
  <c r="AF652" i="2"/>
  <c r="AE652" i="2"/>
  <c r="AD652" i="2"/>
  <c r="AC652" i="2"/>
  <c r="AB652" i="2"/>
  <c r="AA652" i="2"/>
  <c r="Z652" i="2"/>
  <c r="Y652" i="2"/>
  <c r="X652" i="2"/>
  <c r="W652" i="2"/>
  <c r="V652" i="2"/>
  <c r="U652" i="2"/>
  <c r="T652" i="2"/>
  <c r="S652" i="2"/>
  <c r="R652" i="2"/>
  <c r="Q652" i="2"/>
  <c r="P652" i="2"/>
  <c r="O652" i="2"/>
  <c r="DJ651" i="2"/>
  <c r="DI651" i="2"/>
  <c r="DH651" i="2"/>
  <c r="DG651" i="2"/>
  <c r="DF651" i="2"/>
  <c r="DE651" i="2"/>
  <c r="DD651" i="2"/>
  <c r="DC651" i="2"/>
  <c r="DB651" i="2"/>
  <c r="DA651" i="2"/>
  <c r="CZ651" i="2"/>
  <c r="CY651" i="2"/>
  <c r="CX651" i="2"/>
  <c r="CW651" i="2"/>
  <c r="CV651" i="2"/>
  <c r="CU651" i="2"/>
  <c r="CT651" i="2"/>
  <c r="CR651" i="2"/>
  <c r="CQ651" i="2"/>
  <c r="CP651" i="2"/>
  <c r="CO651" i="2"/>
  <c r="CN651" i="2"/>
  <c r="CM651" i="2"/>
  <c r="CL651" i="2"/>
  <c r="CK651" i="2"/>
  <c r="CJ651" i="2"/>
  <c r="CI651" i="2"/>
  <c r="CH651" i="2"/>
  <c r="CG651" i="2"/>
  <c r="CF651" i="2"/>
  <c r="CE651" i="2"/>
  <c r="CD651" i="2"/>
  <c r="CC651" i="2"/>
  <c r="CB651" i="2"/>
  <c r="CA651" i="2"/>
  <c r="BZ651" i="2"/>
  <c r="BY651" i="2"/>
  <c r="BX651" i="2"/>
  <c r="BW651" i="2"/>
  <c r="BV651" i="2"/>
  <c r="BU651" i="2"/>
  <c r="BT651" i="2"/>
  <c r="BS651" i="2"/>
  <c r="BR651" i="2"/>
  <c r="BQ651" i="2"/>
  <c r="BP651" i="2"/>
  <c r="BO651" i="2"/>
  <c r="BN651" i="2"/>
  <c r="BM651" i="2"/>
  <c r="BL651" i="2"/>
  <c r="BK651" i="2"/>
  <c r="BJ651" i="2"/>
  <c r="BI651" i="2"/>
  <c r="BH651" i="2"/>
  <c r="BG651" i="2"/>
  <c r="BF651" i="2"/>
  <c r="BE651" i="2"/>
  <c r="BD651" i="2"/>
  <c r="BC651" i="2"/>
  <c r="BB651" i="2"/>
  <c r="BA651" i="2"/>
  <c r="AZ651" i="2"/>
  <c r="AY651" i="2"/>
  <c r="AX651" i="2"/>
  <c r="AW651" i="2"/>
  <c r="AV651" i="2"/>
  <c r="AU651" i="2"/>
  <c r="AS651" i="2"/>
  <c r="AR651" i="2"/>
  <c r="AQ651" i="2"/>
  <c r="AP651" i="2"/>
  <c r="AO651" i="2"/>
  <c r="AJ651" i="2"/>
  <c r="AI651" i="2"/>
  <c r="AH651" i="2"/>
  <c r="AG651" i="2"/>
  <c r="AF651" i="2"/>
  <c r="AE651" i="2"/>
  <c r="AD651" i="2"/>
  <c r="AC651" i="2"/>
  <c r="AB651" i="2"/>
  <c r="AA651" i="2"/>
  <c r="Z651" i="2"/>
  <c r="Y651" i="2"/>
  <c r="X651" i="2"/>
  <c r="W651" i="2"/>
  <c r="V651" i="2"/>
  <c r="U651" i="2"/>
  <c r="T651" i="2"/>
  <c r="S651" i="2"/>
  <c r="R651" i="2"/>
  <c r="Q651" i="2"/>
  <c r="P651" i="2"/>
  <c r="O651" i="2"/>
  <c r="DJ650" i="2"/>
  <c r="DI650" i="2"/>
  <c r="DH650" i="2"/>
  <c r="DG650" i="2"/>
  <c r="DF650" i="2"/>
  <c r="DE650" i="2"/>
  <c r="DD650" i="2"/>
  <c r="DC650" i="2"/>
  <c r="DB650" i="2"/>
  <c r="DA650" i="2"/>
  <c r="CZ650" i="2"/>
  <c r="CY650" i="2"/>
  <c r="CX650" i="2"/>
  <c r="CW650" i="2"/>
  <c r="CV650" i="2"/>
  <c r="CU650" i="2"/>
  <c r="CT650" i="2"/>
  <c r="CR650" i="2"/>
  <c r="CQ650" i="2"/>
  <c r="CP650" i="2"/>
  <c r="CO650" i="2"/>
  <c r="CN650" i="2"/>
  <c r="CM650" i="2"/>
  <c r="CL650" i="2"/>
  <c r="CK650" i="2"/>
  <c r="CJ650" i="2"/>
  <c r="CI650" i="2"/>
  <c r="CH650" i="2"/>
  <c r="CG650" i="2"/>
  <c r="CF650" i="2"/>
  <c r="CE650" i="2"/>
  <c r="CD650" i="2"/>
  <c r="CC650" i="2"/>
  <c r="CB650" i="2"/>
  <c r="CA650" i="2"/>
  <c r="BZ650" i="2"/>
  <c r="BY650" i="2"/>
  <c r="BX650" i="2"/>
  <c r="BW650" i="2"/>
  <c r="BV650" i="2"/>
  <c r="BU650" i="2"/>
  <c r="BT650" i="2"/>
  <c r="BS650" i="2"/>
  <c r="BR650" i="2"/>
  <c r="BQ650" i="2"/>
  <c r="BP650" i="2"/>
  <c r="BO650" i="2"/>
  <c r="BN650" i="2"/>
  <c r="BM650" i="2"/>
  <c r="BL650" i="2"/>
  <c r="BK650" i="2"/>
  <c r="BJ650" i="2"/>
  <c r="BI650" i="2"/>
  <c r="BH650" i="2"/>
  <c r="BG650" i="2"/>
  <c r="BF650" i="2"/>
  <c r="BE650" i="2"/>
  <c r="BD650" i="2"/>
  <c r="BC650" i="2"/>
  <c r="BB650" i="2"/>
  <c r="BA650" i="2"/>
  <c r="AZ650" i="2"/>
  <c r="AY650" i="2"/>
  <c r="AX650" i="2"/>
  <c r="AW650" i="2"/>
  <c r="AV650" i="2"/>
  <c r="AU650" i="2"/>
  <c r="AS650" i="2"/>
  <c r="AR650" i="2"/>
  <c r="AQ650" i="2"/>
  <c r="AP650" i="2"/>
  <c r="AO650" i="2"/>
  <c r="AJ650" i="2"/>
  <c r="AI650" i="2"/>
  <c r="AH650" i="2"/>
  <c r="AG650" i="2"/>
  <c r="AF650" i="2"/>
  <c r="AE650" i="2"/>
  <c r="AD650" i="2"/>
  <c r="AC650" i="2"/>
  <c r="AB650" i="2"/>
  <c r="AA650" i="2"/>
  <c r="Z650" i="2"/>
  <c r="Y650" i="2"/>
  <c r="X650" i="2"/>
  <c r="W650" i="2"/>
  <c r="V650" i="2"/>
  <c r="U650" i="2"/>
  <c r="T650" i="2"/>
  <c r="S650" i="2"/>
  <c r="R650" i="2"/>
  <c r="Q650" i="2"/>
  <c r="P650" i="2"/>
  <c r="O650" i="2"/>
  <c r="DJ649" i="2"/>
  <c r="DI649" i="2"/>
  <c r="DH649" i="2"/>
  <c r="DG649" i="2"/>
  <c r="DF649" i="2"/>
  <c r="DE649" i="2"/>
  <c r="DD649" i="2"/>
  <c r="DC649" i="2"/>
  <c r="DB649" i="2"/>
  <c r="DA649" i="2"/>
  <c r="CZ649" i="2"/>
  <c r="CY649" i="2"/>
  <c r="CX649" i="2"/>
  <c r="CW649" i="2"/>
  <c r="CV649" i="2"/>
  <c r="CU649" i="2"/>
  <c r="CT649" i="2"/>
  <c r="CR649" i="2"/>
  <c r="CQ649" i="2"/>
  <c r="CP649" i="2"/>
  <c r="CO649" i="2"/>
  <c r="CN649" i="2"/>
  <c r="CM649" i="2"/>
  <c r="CL649" i="2"/>
  <c r="CK649" i="2"/>
  <c r="CJ649" i="2"/>
  <c r="CI649" i="2"/>
  <c r="CH649" i="2"/>
  <c r="CG649" i="2"/>
  <c r="CF649" i="2"/>
  <c r="CE649" i="2"/>
  <c r="CD649" i="2"/>
  <c r="CC649" i="2"/>
  <c r="CB649" i="2"/>
  <c r="CA649" i="2"/>
  <c r="BZ649" i="2"/>
  <c r="BY649" i="2"/>
  <c r="BX649" i="2"/>
  <c r="BW649" i="2"/>
  <c r="BV649" i="2"/>
  <c r="BU649" i="2"/>
  <c r="BT649" i="2"/>
  <c r="BS649" i="2"/>
  <c r="BR649" i="2"/>
  <c r="BQ649" i="2"/>
  <c r="BP649" i="2"/>
  <c r="BO649" i="2"/>
  <c r="BN649" i="2"/>
  <c r="BM649" i="2"/>
  <c r="BL649" i="2"/>
  <c r="BK649" i="2"/>
  <c r="BJ649" i="2"/>
  <c r="BI649" i="2"/>
  <c r="BH649" i="2"/>
  <c r="BG649" i="2"/>
  <c r="BF649" i="2"/>
  <c r="BE649" i="2"/>
  <c r="BD649" i="2"/>
  <c r="BC649" i="2"/>
  <c r="BB649" i="2"/>
  <c r="BA649" i="2"/>
  <c r="AZ649" i="2"/>
  <c r="AY649" i="2"/>
  <c r="AX649" i="2"/>
  <c r="AW649" i="2"/>
  <c r="AV649" i="2"/>
  <c r="AU649" i="2"/>
  <c r="AS649" i="2"/>
  <c r="AR649" i="2"/>
  <c r="AQ649" i="2"/>
  <c r="AP649" i="2"/>
  <c r="AO649" i="2"/>
  <c r="AJ649" i="2"/>
  <c r="AI649" i="2"/>
  <c r="AH649" i="2"/>
  <c r="AG649" i="2"/>
  <c r="AF649" i="2"/>
  <c r="AE649" i="2"/>
  <c r="AD649" i="2"/>
  <c r="AC649" i="2"/>
  <c r="AB649" i="2"/>
  <c r="AA649" i="2"/>
  <c r="Z649" i="2"/>
  <c r="Y649" i="2"/>
  <c r="X649" i="2"/>
  <c r="W649" i="2"/>
  <c r="V649" i="2"/>
  <c r="U649" i="2"/>
  <c r="T649" i="2"/>
  <c r="S649" i="2"/>
  <c r="R649" i="2"/>
  <c r="Q649" i="2"/>
  <c r="P649" i="2"/>
  <c r="O649" i="2"/>
  <c r="DJ648" i="2"/>
  <c r="DI648" i="2"/>
  <c r="DH648" i="2"/>
  <c r="DG648" i="2"/>
  <c r="DF648" i="2"/>
  <c r="DE648" i="2"/>
  <c r="DD648" i="2"/>
  <c r="DC648" i="2"/>
  <c r="DB648" i="2"/>
  <c r="DA648" i="2"/>
  <c r="CZ648" i="2"/>
  <c r="CY648" i="2"/>
  <c r="CX648" i="2"/>
  <c r="CW648" i="2"/>
  <c r="CV648" i="2"/>
  <c r="CU648" i="2"/>
  <c r="CT648" i="2"/>
  <c r="CR648" i="2"/>
  <c r="CQ648" i="2"/>
  <c r="CP648" i="2"/>
  <c r="CO648" i="2"/>
  <c r="CN648" i="2"/>
  <c r="CM648" i="2"/>
  <c r="CL648" i="2"/>
  <c r="CK648" i="2"/>
  <c r="CJ648" i="2"/>
  <c r="CI648" i="2"/>
  <c r="CH648" i="2"/>
  <c r="CG648" i="2"/>
  <c r="CF648" i="2"/>
  <c r="CE648" i="2"/>
  <c r="CD648" i="2"/>
  <c r="CC648" i="2"/>
  <c r="CB648" i="2"/>
  <c r="CA648" i="2"/>
  <c r="BZ648" i="2"/>
  <c r="BY648" i="2"/>
  <c r="BX648" i="2"/>
  <c r="BW648" i="2"/>
  <c r="BV648" i="2"/>
  <c r="BU648" i="2"/>
  <c r="BT648" i="2"/>
  <c r="BS648" i="2"/>
  <c r="BR648" i="2"/>
  <c r="BQ648" i="2"/>
  <c r="BP648" i="2"/>
  <c r="BO648" i="2"/>
  <c r="BN648" i="2"/>
  <c r="BM648" i="2"/>
  <c r="BL648" i="2"/>
  <c r="BK648" i="2"/>
  <c r="BJ648" i="2"/>
  <c r="BI648" i="2"/>
  <c r="BH648" i="2"/>
  <c r="BG648" i="2"/>
  <c r="BF648" i="2"/>
  <c r="BE648" i="2"/>
  <c r="BD648" i="2"/>
  <c r="BC648" i="2"/>
  <c r="BB648" i="2"/>
  <c r="BA648" i="2"/>
  <c r="AZ648" i="2"/>
  <c r="AY648" i="2"/>
  <c r="AX648" i="2"/>
  <c r="AW648" i="2"/>
  <c r="AV648" i="2"/>
  <c r="AU648" i="2"/>
  <c r="AS648" i="2"/>
  <c r="AR648" i="2"/>
  <c r="AQ648" i="2"/>
  <c r="AP648" i="2"/>
  <c r="AO648" i="2"/>
  <c r="AJ648" i="2"/>
  <c r="AI648" i="2"/>
  <c r="AH648" i="2"/>
  <c r="AG648" i="2"/>
  <c r="AF648" i="2"/>
  <c r="AE648" i="2"/>
  <c r="AD648" i="2"/>
  <c r="AC648" i="2"/>
  <c r="AB648" i="2"/>
  <c r="AA648" i="2"/>
  <c r="Z648" i="2"/>
  <c r="Y648" i="2"/>
  <c r="X648" i="2"/>
  <c r="W648" i="2"/>
  <c r="V648" i="2"/>
  <c r="U648" i="2"/>
  <c r="T648" i="2"/>
  <c r="S648" i="2"/>
  <c r="R648" i="2"/>
  <c r="Q648" i="2"/>
  <c r="P648" i="2"/>
  <c r="O648" i="2"/>
  <c r="DJ647" i="2"/>
  <c r="DI647" i="2"/>
  <c r="DH647" i="2"/>
  <c r="DG647" i="2"/>
  <c r="DF647" i="2"/>
  <c r="DE647" i="2"/>
  <c r="DD647" i="2"/>
  <c r="DC647" i="2"/>
  <c r="DB647" i="2"/>
  <c r="DA647" i="2"/>
  <c r="CZ647" i="2"/>
  <c r="CY647" i="2"/>
  <c r="CX647" i="2"/>
  <c r="CW647" i="2"/>
  <c r="CV647" i="2"/>
  <c r="CU647" i="2"/>
  <c r="CT647" i="2"/>
  <c r="CR647" i="2"/>
  <c r="CQ647" i="2"/>
  <c r="CP647" i="2"/>
  <c r="CO647" i="2"/>
  <c r="CN647" i="2"/>
  <c r="CM647" i="2"/>
  <c r="CL647" i="2"/>
  <c r="CK647" i="2"/>
  <c r="CJ647" i="2"/>
  <c r="CI647" i="2"/>
  <c r="CH647" i="2"/>
  <c r="CG647" i="2"/>
  <c r="CF647" i="2"/>
  <c r="CE647" i="2"/>
  <c r="CD647" i="2"/>
  <c r="CC647" i="2"/>
  <c r="CB647" i="2"/>
  <c r="CA647" i="2"/>
  <c r="BZ647" i="2"/>
  <c r="BY647" i="2"/>
  <c r="BX647" i="2"/>
  <c r="BW647" i="2"/>
  <c r="BV647" i="2"/>
  <c r="BU647" i="2"/>
  <c r="BT647" i="2"/>
  <c r="BS647" i="2"/>
  <c r="BR647" i="2"/>
  <c r="BQ647" i="2"/>
  <c r="BP647" i="2"/>
  <c r="BO647" i="2"/>
  <c r="BN647" i="2"/>
  <c r="BM647" i="2"/>
  <c r="BL647" i="2"/>
  <c r="BK647" i="2"/>
  <c r="BJ647" i="2"/>
  <c r="BI647" i="2"/>
  <c r="BH647" i="2"/>
  <c r="BG647" i="2"/>
  <c r="BF647" i="2"/>
  <c r="BE647" i="2"/>
  <c r="BD647" i="2"/>
  <c r="BC647" i="2"/>
  <c r="BB647" i="2"/>
  <c r="BA647" i="2"/>
  <c r="AZ647" i="2"/>
  <c r="AY647" i="2"/>
  <c r="AX647" i="2"/>
  <c r="AW647" i="2"/>
  <c r="AV647" i="2"/>
  <c r="AU647" i="2"/>
  <c r="AS647" i="2"/>
  <c r="AR647" i="2"/>
  <c r="AQ647" i="2"/>
  <c r="AP647" i="2"/>
  <c r="AO647" i="2"/>
  <c r="AJ647" i="2"/>
  <c r="AI647" i="2"/>
  <c r="AH647" i="2"/>
  <c r="AG647" i="2"/>
  <c r="AF647" i="2"/>
  <c r="AE647" i="2"/>
  <c r="AD647" i="2"/>
  <c r="AC647" i="2"/>
  <c r="AB647" i="2"/>
  <c r="AA647" i="2"/>
  <c r="Z647" i="2"/>
  <c r="Y647" i="2"/>
  <c r="X647" i="2"/>
  <c r="W647" i="2"/>
  <c r="V647" i="2"/>
  <c r="U647" i="2"/>
  <c r="T647" i="2"/>
  <c r="S647" i="2"/>
  <c r="R647" i="2"/>
  <c r="Q647" i="2"/>
  <c r="P647" i="2"/>
  <c r="O647" i="2"/>
  <c r="DJ646" i="2"/>
  <c r="DI646" i="2"/>
  <c r="DH646" i="2"/>
  <c r="DG646" i="2"/>
  <c r="DF646" i="2"/>
  <c r="DE646" i="2"/>
  <c r="DD646" i="2"/>
  <c r="DC646" i="2"/>
  <c r="DB646" i="2"/>
  <c r="DA646" i="2"/>
  <c r="CZ646" i="2"/>
  <c r="CY646" i="2"/>
  <c r="CX646" i="2"/>
  <c r="CW646" i="2"/>
  <c r="CV646" i="2"/>
  <c r="CU646" i="2"/>
  <c r="CT646" i="2"/>
  <c r="CR646" i="2"/>
  <c r="CQ646" i="2"/>
  <c r="CP646" i="2"/>
  <c r="CO646" i="2"/>
  <c r="CN646" i="2"/>
  <c r="CM646" i="2"/>
  <c r="CL646" i="2"/>
  <c r="CK646" i="2"/>
  <c r="CJ646" i="2"/>
  <c r="CI646" i="2"/>
  <c r="CH646" i="2"/>
  <c r="CG646" i="2"/>
  <c r="CF646" i="2"/>
  <c r="CE646" i="2"/>
  <c r="CD646" i="2"/>
  <c r="CC646" i="2"/>
  <c r="CB646" i="2"/>
  <c r="CA646" i="2"/>
  <c r="BZ646" i="2"/>
  <c r="BY646" i="2"/>
  <c r="BX646" i="2"/>
  <c r="BW646" i="2"/>
  <c r="BV646" i="2"/>
  <c r="BU646" i="2"/>
  <c r="BT646" i="2"/>
  <c r="BS646" i="2"/>
  <c r="BR646" i="2"/>
  <c r="BQ646" i="2"/>
  <c r="BP646" i="2"/>
  <c r="BO646" i="2"/>
  <c r="BN646" i="2"/>
  <c r="BM646" i="2"/>
  <c r="BL646" i="2"/>
  <c r="BK646" i="2"/>
  <c r="BJ646" i="2"/>
  <c r="BI646" i="2"/>
  <c r="BH646" i="2"/>
  <c r="BG646" i="2"/>
  <c r="BF646" i="2"/>
  <c r="BE646" i="2"/>
  <c r="BD646" i="2"/>
  <c r="BC646" i="2"/>
  <c r="BB646" i="2"/>
  <c r="BA646" i="2"/>
  <c r="AZ646" i="2"/>
  <c r="AY646" i="2"/>
  <c r="AX646" i="2"/>
  <c r="AW646" i="2"/>
  <c r="AV646" i="2"/>
  <c r="AU646" i="2"/>
  <c r="AS646" i="2"/>
  <c r="AR646" i="2"/>
  <c r="AQ646" i="2"/>
  <c r="AP646" i="2"/>
  <c r="AO646" i="2"/>
  <c r="AJ646" i="2"/>
  <c r="AI646" i="2"/>
  <c r="AH646" i="2"/>
  <c r="AG646" i="2"/>
  <c r="AF646" i="2"/>
  <c r="AE646" i="2"/>
  <c r="AD646" i="2"/>
  <c r="AC646" i="2"/>
  <c r="AB646" i="2"/>
  <c r="AA646" i="2"/>
  <c r="Z646" i="2"/>
  <c r="Y646" i="2"/>
  <c r="X646" i="2"/>
  <c r="W646" i="2"/>
  <c r="V646" i="2"/>
  <c r="U646" i="2"/>
  <c r="T646" i="2"/>
  <c r="S646" i="2"/>
  <c r="R646" i="2"/>
  <c r="Q646" i="2"/>
  <c r="P646" i="2"/>
  <c r="O646" i="2"/>
  <c r="L646" i="2"/>
  <c r="DJ645" i="2"/>
  <c r="DI645" i="2"/>
  <c r="DH645" i="2"/>
  <c r="DG645" i="2"/>
  <c r="DF645" i="2"/>
  <c r="DE645" i="2"/>
  <c r="DD645" i="2"/>
  <c r="DC645" i="2"/>
  <c r="DB645" i="2"/>
  <c r="DA645" i="2"/>
  <c r="CZ645" i="2"/>
  <c r="CY645" i="2"/>
  <c r="CX645" i="2"/>
  <c r="CW645" i="2"/>
  <c r="CV645" i="2"/>
  <c r="CU645" i="2"/>
  <c r="CT645" i="2"/>
  <c r="CR645" i="2"/>
  <c r="CQ645" i="2"/>
  <c r="CP645" i="2"/>
  <c r="CO645" i="2"/>
  <c r="CN645" i="2"/>
  <c r="CM645" i="2"/>
  <c r="CL645" i="2"/>
  <c r="CK645" i="2"/>
  <c r="CJ645" i="2"/>
  <c r="CI645" i="2"/>
  <c r="CH645" i="2"/>
  <c r="CG645" i="2"/>
  <c r="CF645" i="2"/>
  <c r="CE645" i="2"/>
  <c r="CD645" i="2"/>
  <c r="CC645" i="2"/>
  <c r="CB645" i="2"/>
  <c r="CA645" i="2"/>
  <c r="BZ645" i="2"/>
  <c r="BY645" i="2"/>
  <c r="BX645" i="2"/>
  <c r="BW645" i="2"/>
  <c r="BV645" i="2"/>
  <c r="BU645" i="2"/>
  <c r="BT645" i="2"/>
  <c r="BS645" i="2"/>
  <c r="BR645" i="2"/>
  <c r="BQ645" i="2"/>
  <c r="BP645" i="2"/>
  <c r="BO645" i="2"/>
  <c r="BN645" i="2"/>
  <c r="BM645" i="2"/>
  <c r="BL645" i="2"/>
  <c r="BK645" i="2"/>
  <c r="BJ645" i="2"/>
  <c r="BI645" i="2"/>
  <c r="BH645" i="2"/>
  <c r="BG645" i="2"/>
  <c r="BF645" i="2"/>
  <c r="BE645" i="2"/>
  <c r="BD645" i="2"/>
  <c r="BC645" i="2"/>
  <c r="BB645" i="2"/>
  <c r="BA645" i="2"/>
  <c r="AZ645" i="2"/>
  <c r="AY645" i="2"/>
  <c r="AX645" i="2"/>
  <c r="AW645" i="2"/>
  <c r="AV645" i="2"/>
  <c r="AU645" i="2"/>
  <c r="AS645" i="2"/>
  <c r="AR645" i="2"/>
  <c r="AQ645" i="2"/>
  <c r="AP645" i="2"/>
  <c r="AO645" i="2"/>
  <c r="AJ645" i="2"/>
  <c r="AI645" i="2"/>
  <c r="AH645" i="2"/>
  <c r="AG645" i="2"/>
  <c r="AF645" i="2"/>
  <c r="AE645" i="2"/>
  <c r="AD645" i="2"/>
  <c r="AC645" i="2"/>
  <c r="AB645" i="2"/>
  <c r="AA645" i="2"/>
  <c r="Z645" i="2"/>
  <c r="Y645" i="2"/>
  <c r="X645" i="2"/>
  <c r="W645" i="2"/>
  <c r="V645" i="2"/>
  <c r="U645" i="2"/>
  <c r="T645" i="2"/>
  <c r="S645" i="2"/>
  <c r="R645" i="2"/>
  <c r="Q645" i="2"/>
  <c r="P645" i="2"/>
  <c r="O645" i="2"/>
  <c r="DJ644" i="2"/>
  <c r="DI644" i="2"/>
  <c r="DH644" i="2"/>
  <c r="DG644" i="2"/>
  <c r="DF644" i="2"/>
  <c r="DE644" i="2"/>
  <c r="DD644" i="2"/>
  <c r="DC644" i="2"/>
  <c r="DB644" i="2"/>
  <c r="DA644" i="2"/>
  <c r="CZ644" i="2"/>
  <c r="CY644" i="2"/>
  <c r="CX644" i="2"/>
  <c r="CW644" i="2"/>
  <c r="CV644" i="2"/>
  <c r="CU644" i="2"/>
  <c r="CT644" i="2"/>
  <c r="CR644" i="2"/>
  <c r="CQ644" i="2"/>
  <c r="CP644" i="2"/>
  <c r="CO644" i="2"/>
  <c r="CN644" i="2"/>
  <c r="CM644" i="2"/>
  <c r="CL644" i="2"/>
  <c r="CK644" i="2"/>
  <c r="CJ644" i="2"/>
  <c r="CI644" i="2"/>
  <c r="CH644" i="2"/>
  <c r="CG644" i="2"/>
  <c r="CF644" i="2"/>
  <c r="CE644" i="2"/>
  <c r="CD644" i="2"/>
  <c r="CC644" i="2"/>
  <c r="CB644" i="2"/>
  <c r="CA644" i="2"/>
  <c r="BZ644" i="2"/>
  <c r="BY644" i="2"/>
  <c r="BX644" i="2"/>
  <c r="BW644" i="2"/>
  <c r="BV644" i="2"/>
  <c r="BU644" i="2"/>
  <c r="BT644" i="2"/>
  <c r="BS644" i="2"/>
  <c r="BR644" i="2"/>
  <c r="BQ644" i="2"/>
  <c r="BP644" i="2"/>
  <c r="BO644" i="2"/>
  <c r="BN644" i="2"/>
  <c r="BM644" i="2"/>
  <c r="BL644" i="2"/>
  <c r="BK644" i="2"/>
  <c r="BJ644" i="2"/>
  <c r="BI644" i="2"/>
  <c r="BH644" i="2"/>
  <c r="BG644" i="2"/>
  <c r="BF644" i="2"/>
  <c r="BE644" i="2"/>
  <c r="BD644" i="2"/>
  <c r="BC644" i="2"/>
  <c r="BB644" i="2"/>
  <c r="BA644" i="2"/>
  <c r="AZ644" i="2"/>
  <c r="AY644" i="2"/>
  <c r="AX644" i="2"/>
  <c r="AW644" i="2"/>
  <c r="AV644" i="2"/>
  <c r="AU644" i="2"/>
  <c r="AS644" i="2"/>
  <c r="AR644" i="2"/>
  <c r="AQ644" i="2"/>
  <c r="AP644" i="2"/>
  <c r="AO644" i="2"/>
  <c r="AJ644" i="2"/>
  <c r="AI644" i="2"/>
  <c r="AH644" i="2"/>
  <c r="AG644" i="2"/>
  <c r="AF644" i="2"/>
  <c r="AE644" i="2"/>
  <c r="AD644" i="2"/>
  <c r="AC644" i="2"/>
  <c r="AB644" i="2"/>
  <c r="AA644" i="2"/>
  <c r="Z644" i="2"/>
  <c r="Y644" i="2"/>
  <c r="X644" i="2"/>
  <c r="W644" i="2"/>
  <c r="V644" i="2"/>
  <c r="U644" i="2"/>
  <c r="T644" i="2"/>
  <c r="S644" i="2"/>
  <c r="R644" i="2"/>
  <c r="Q644" i="2"/>
  <c r="P644" i="2"/>
  <c r="O644" i="2"/>
  <c r="DJ643" i="2"/>
  <c r="DI643" i="2"/>
  <c r="DH643" i="2"/>
  <c r="DG643" i="2"/>
  <c r="DF643" i="2"/>
  <c r="DE643" i="2"/>
  <c r="DD643" i="2"/>
  <c r="DC643" i="2"/>
  <c r="DB643" i="2"/>
  <c r="DA643" i="2"/>
  <c r="CZ643" i="2"/>
  <c r="CY643" i="2"/>
  <c r="CX643" i="2"/>
  <c r="CW643" i="2"/>
  <c r="CV643" i="2"/>
  <c r="CU643" i="2"/>
  <c r="CT643" i="2"/>
  <c r="CR643" i="2"/>
  <c r="CQ643" i="2"/>
  <c r="CP643" i="2"/>
  <c r="CO643" i="2"/>
  <c r="CN643" i="2"/>
  <c r="CM643" i="2"/>
  <c r="CL643" i="2"/>
  <c r="CK643" i="2"/>
  <c r="CJ643" i="2"/>
  <c r="CI643" i="2"/>
  <c r="CH643" i="2"/>
  <c r="CG643" i="2"/>
  <c r="CF643" i="2"/>
  <c r="CE643" i="2"/>
  <c r="CD643" i="2"/>
  <c r="CC643" i="2"/>
  <c r="CB643" i="2"/>
  <c r="CA643" i="2"/>
  <c r="BZ643" i="2"/>
  <c r="BY643" i="2"/>
  <c r="BX643" i="2"/>
  <c r="BW643" i="2"/>
  <c r="BV643" i="2"/>
  <c r="BU643" i="2"/>
  <c r="BT643" i="2"/>
  <c r="BS643" i="2"/>
  <c r="BR643" i="2"/>
  <c r="BQ643" i="2"/>
  <c r="BP643" i="2"/>
  <c r="BO643" i="2"/>
  <c r="BN643" i="2"/>
  <c r="BM643" i="2"/>
  <c r="BL643" i="2"/>
  <c r="BK643" i="2"/>
  <c r="BJ643" i="2"/>
  <c r="BI643" i="2"/>
  <c r="BH643" i="2"/>
  <c r="BG643" i="2"/>
  <c r="BF643" i="2"/>
  <c r="BE643" i="2"/>
  <c r="BD643" i="2"/>
  <c r="BC643" i="2"/>
  <c r="BB643" i="2"/>
  <c r="BA643" i="2"/>
  <c r="AZ643" i="2"/>
  <c r="AY643" i="2"/>
  <c r="AX643" i="2"/>
  <c r="AW643" i="2"/>
  <c r="AV643" i="2"/>
  <c r="AU643" i="2"/>
  <c r="AS643" i="2"/>
  <c r="AR643" i="2"/>
  <c r="AQ643" i="2"/>
  <c r="AP643" i="2"/>
  <c r="AO643" i="2"/>
  <c r="AJ643" i="2"/>
  <c r="AI643" i="2"/>
  <c r="AH643" i="2"/>
  <c r="AG643" i="2"/>
  <c r="AF643" i="2"/>
  <c r="AE643" i="2"/>
  <c r="AD643" i="2"/>
  <c r="AC643" i="2"/>
  <c r="AB643" i="2"/>
  <c r="AA643" i="2"/>
  <c r="Z643" i="2"/>
  <c r="Y643" i="2"/>
  <c r="X643" i="2"/>
  <c r="W643" i="2"/>
  <c r="V643" i="2"/>
  <c r="U643" i="2"/>
  <c r="T643" i="2"/>
  <c r="S643" i="2"/>
  <c r="R643" i="2"/>
  <c r="Q643" i="2"/>
  <c r="P643" i="2"/>
  <c r="O643" i="2"/>
  <c r="DJ642" i="2"/>
  <c r="DI642" i="2"/>
  <c r="DH642" i="2"/>
  <c r="DG642" i="2"/>
  <c r="DF642" i="2"/>
  <c r="DE642" i="2"/>
  <c r="DD642" i="2"/>
  <c r="DC642" i="2"/>
  <c r="DB642" i="2"/>
  <c r="DA642" i="2"/>
  <c r="CZ642" i="2"/>
  <c r="CY642" i="2"/>
  <c r="CX642" i="2"/>
  <c r="CW642" i="2"/>
  <c r="CV642" i="2"/>
  <c r="CU642" i="2"/>
  <c r="CT642" i="2"/>
  <c r="CR642" i="2"/>
  <c r="CQ642" i="2"/>
  <c r="CP642" i="2"/>
  <c r="CO642" i="2"/>
  <c r="CN642" i="2"/>
  <c r="CM642" i="2"/>
  <c r="CL642" i="2"/>
  <c r="CK642" i="2"/>
  <c r="CJ642" i="2"/>
  <c r="CI642" i="2"/>
  <c r="CH642" i="2"/>
  <c r="CG642" i="2"/>
  <c r="CF642" i="2"/>
  <c r="CE642" i="2"/>
  <c r="CD642" i="2"/>
  <c r="CC642" i="2"/>
  <c r="CB642" i="2"/>
  <c r="CA642" i="2"/>
  <c r="BZ642" i="2"/>
  <c r="BY642" i="2"/>
  <c r="BX642" i="2"/>
  <c r="BW642" i="2"/>
  <c r="BV642" i="2"/>
  <c r="BU642" i="2"/>
  <c r="BT642" i="2"/>
  <c r="BS642" i="2"/>
  <c r="BR642" i="2"/>
  <c r="BQ642" i="2"/>
  <c r="BP642" i="2"/>
  <c r="BO642" i="2"/>
  <c r="BN642" i="2"/>
  <c r="BM642" i="2"/>
  <c r="BL642" i="2"/>
  <c r="BK642" i="2"/>
  <c r="BJ642" i="2"/>
  <c r="BI642" i="2"/>
  <c r="BH642" i="2"/>
  <c r="BG642" i="2"/>
  <c r="BF642" i="2"/>
  <c r="BE642" i="2"/>
  <c r="BD642" i="2"/>
  <c r="BC642" i="2"/>
  <c r="BB642" i="2"/>
  <c r="BA642" i="2"/>
  <c r="AZ642" i="2"/>
  <c r="AY642" i="2"/>
  <c r="AX642" i="2"/>
  <c r="AW642" i="2"/>
  <c r="AV642" i="2"/>
  <c r="AU642" i="2"/>
  <c r="AS642" i="2"/>
  <c r="AR642" i="2"/>
  <c r="AQ642" i="2"/>
  <c r="AP642" i="2"/>
  <c r="AO642" i="2"/>
  <c r="AJ642" i="2"/>
  <c r="AI642" i="2"/>
  <c r="AH642" i="2"/>
  <c r="AG642" i="2"/>
  <c r="AF642" i="2"/>
  <c r="AE642" i="2"/>
  <c r="AD642" i="2"/>
  <c r="AC642" i="2"/>
  <c r="AB642" i="2"/>
  <c r="AA642" i="2"/>
  <c r="Z642" i="2"/>
  <c r="Y642" i="2"/>
  <c r="X642" i="2"/>
  <c r="W642" i="2"/>
  <c r="V642" i="2"/>
  <c r="U642" i="2"/>
  <c r="T642" i="2"/>
  <c r="S642" i="2"/>
  <c r="R642" i="2"/>
  <c r="Q642" i="2"/>
  <c r="P642" i="2"/>
  <c r="O642" i="2"/>
  <c r="DJ641" i="2"/>
  <c r="DI641" i="2"/>
  <c r="DH641" i="2"/>
  <c r="DG641" i="2"/>
  <c r="DF641" i="2"/>
  <c r="DE641" i="2"/>
  <c r="DD641" i="2"/>
  <c r="DC641" i="2"/>
  <c r="DB641" i="2"/>
  <c r="DA641" i="2"/>
  <c r="CZ641" i="2"/>
  <c r="CY641" i="2"/>
  <c r="CX641" i="2"/>
  <c r="CW641" i="2"/>
  <c r="CV641" i="2"/>
  <c r="CU641" i="2"/>
  <c r="CT641" i="2"/>
  <c r="CR641" i="2"/>
  <c r="CQ641" i="2"/>
  <c r="CP641" i="2"/>
  <c r="CO641" i="2"/>
  <c r="CN641" i="2"/>
  <c r="CM641" i="2"/>
  <c r="CL641" i="2"/>
  <c r="CK641" i="2"/>
  <c r="CJ641" i="2"/>
  <c r="CI641" i="2"/>
  <c r="CH641" i="2"/>
  <c r="CG641" i="2"/>
  <c r="CF641" i="2"/>
  <c r="CE641" i="2"/>
  <c r="CD641" i="2"/>
  <c r="CC641" i="2"/>
  <c r="CB641" i="2"/>
  <c r="CA641" i="2"/>
  <c r="BZ641" i="2"/>
  <c r="BY641" i="2"/>
  <c r="BX641" i="2"/>
  <c r="BW641" i="2"/>
  <c r="BV641" i="2"/>
  <c r="BU641" i="2"/>
  <c r="BT641" i="2"/>
  <c r="BS641" i="2"/>
  <c r="BR641" i="2"/>
  <c r="BQ641" i="2"/>
  <c r="BP641" i="2"/>
  <c r="BO641" i="2"/>
  <c r="BN641" i="2"/>
  <c r="BM641" i="2"/>
  <c r="BL641" i="2"/>
  <c r="BK641" i="2"/>
  <c r="BJ641" i="2"/>
  <c r="BI641" i="2"/>
  <c r="BH641" i="2"/>
  <c r="BG641" i="2"/>
  <c r="BF641" i="2"/>
  <c r="BE641" i="2"/>
  <c r="BD641" i="2"/>
  <c r="BC641" i="2"/>
  <c r="BB641" i="2"/>
  <c r="BA641" i="2"/>
  <c r="AZ641" i="2"/>
  <c r="AY641" i="2"/>
  <c r="AX641" i="2"/>
  <c r="AW641" i="2"/>
  <c r="AV641" i="2"/>
  <c r="AU641" i="2"/>
  <c r="AS641" i="2"/>
  <c r="AR641" i="2"/>
  <c r="AQ641" i="2"/>
  <c r="AP641" i="2"/>
  <c r="AO641" i="2"/>
  <c r="AJ641" i="2"/>
  <c r="AI641" i="2"/>
  <c r="AH641" i="2"/>
  <c r="AG641" i="2"/>
  <c r="AF641" i="2"/>
  <c r="AE641" i="2"/>
  <c r="AD641" i="2"/>
  <c r="AC641" i="2"/>
  <c r="AB641" i="2"/>
  <c r="AA641" i="2"/>
  <c r="Z641" i="2"/>
  <c r="Y641" i="2"/>
  <c r="X641" i="2"/>
  <c r="W641" i="2"/>
  <c r="V641" i="2"/>
  <c r="U641" i="2"/>
  <c r="T641" i="2"/>
  <c r="S641" i="2"/>
  <c r="R641" i="2"/>
  <c r="Q641" i="2"/>
  <c r="P641" i="2"/>
  <c r="O641" i="2"/>
  <c r="DJ640" i="2"/>
  <c r="DI640" i="2"/>
  <c r="DH640" i="2"/>
  <c r="DG640" i="2"/>
  <c r="DF640" i="2"/>
  <c r="DE640" i="2"/>
  <c r="DD640" i="2"/>
  <c r="DC640" i="2"/>
  <c r="DB640" i="2"/>
  <c r="DA640" i="2"/>
  <c r="CZ640" i="2"/>
  <c r="CY640" i="2"/>
  <c r="CX640" i="2"/>
  <c r="CW640" i="2"/>
  <c r="CV640" i="2"/>
  <c r="CU640" i="2"/>
  <c r="CT640" i="2"/>
  <c r="CR640" i="2"/>
  <c r="CQ640" i="2"/>
  <c r="CP640" i="2"/>
  <c r="CO640" i="2"/>
  <c r="CN640" i="2"/>
  <c r="CM640" i="2"/>
  <c r="CL640" i="2"/>
  <c r="CK640" i="2"/>
  <c r="CJ640" i="2"/>
  <c r="CI640" i="2"/>
  <c r="CH640" i="2"/>
  <c r="CG640" i="2"/>
  <c r="CF640" i="2"/>
  <c r="CE640" i="2"/>
  <c r="CD640" i="2"/>
  <c r="CC640" i="2"/>
  <c r="CB640" i="2"/>
  <c r="CA640" i="2"/>
  <c r="BZ640" i="2"/>
  <c r="BY640" i="2"/>
  <c r="BX640" i="2"/>
  <c r="BW640" i="2"/>
  <c r="BV640" i="2"/>
  <c r="BU640" i="2"/>
  <c r="BT640" i="2"/>
  <c r="BS640" i="2"/>
  <c r="BR640" i="2"/>
  <c r="BQ640" i="2"/>
  <c r="BP640" i="2"/>
  <c r="BO640" i="2"/>
  <c r="BN640" i="2"/>
  <c r="BM640" i="2"/>
  <c r="BL640" i="2"/>
  <c r="BK640" i="2"/>
  <c r="BJ640" i="2"/>
  <c r="BI640" i="2"/>
  <c r="BH640" i="2"/>
  <c r="BG640" i="2"/>
  <c r="BF640" i="2"/>
  <c r="BE640" i="2"/>
  <c r="BD640" i="2"/>
  <c r="BC640" i="2"/>
  <c r="BB640" i="2"/>
  <c r="BA640" i="2"/>
  <c r="AZ640" i="2"/>
  <c r="AY640" i="2"/>
  <c r="AX640" i="2"/>
  <c r="AW640" i="2"/>
  <c r="AV640" i="2"/>
  <c r="AU640" i="2"/>
  <c r="AS640" i="2"/>
  <c r="AR640" i="2"/>
  <c r="AQ640" i="2"/>
  <c r="AP640" i="2"/>
  <c r="AO640" i="2"/>
  <c r="AJ640" i="2"/>
  <c r="AI640" i="2"/>
  <c r="AH640" i="2"/>
  <c r="AG640" i="2"/>
  <c r="AF640" i="2"/>
  <c r="AE640" i="2"/>
  <c r="AD640" i="2"/>
  <c r="AC640" i="2"/>
  <c r="AB640" i="2"/>
  <c r="AA640" i="2"/>
  <c r="Z640" i="2"/>
  <c r="Y640" i="2"/>
  <c r="X640" i="2"/>
  <c r="W640" i="2"/>
  <c r="V640" i="2"/>
  <c r="U640" i="2"/>
  <c r="T640" i="2"/>
  <c r="S640" i="2"/>
  <c r="R640" i="2"/>
  <c r="Q640" i="2"/>
  <c r="P640" i="2"/>
  <c r="O640" i="2"/>
  <c r="DJ639" i="2"/>
  <c r="DI639" i="2"/>
  <c r="DH639" i="2"/>
  <c r="DG639" i="2"/>
  <c r="DF639" i="2"/>
  <c r="DE639" i="2"/>
  <c r="DD639" i="2"/>
  <c r="DC639" i="2"/>
  <c r="DB639" i="2"/>
  <c r="DA639" i="2"/>
  <c r="CZ639" i="2"/>
  <c r="CY639" i="2"/>
  <c r="CX639" i="2"/>
  <c r="CW639" i="2"/>
  <c r="CV639" i="2"/>
  <c r="CU639" i="2"/>
  <c r="CT639" i="2"/>
  <c r="CR639" i="2"/>
  <c r="CQ639" i="2"/>
  <c r="CP639" i="2"/>
  <c r="CO639" i="2"/>
  <c r="CN639" i="2"/>
  <c r="CM639" i="2"/>
  <c r="CL639" i="2"/>
  <c r="CK639" i="2"/>
  <c r="CJ639" i="2"/>
  <c r="CI639" i="2"/>
  <c r="CH639" i="2"/>
  <c r="CG639" i="2"/>
  <c r="CF639" i="2"/>
  <c r="CE639" i="2"/>
  <c r="CD639" i="2"/>
  <c r="CC639" i="2"/>
  <c r="CB639" i="2"/>
  <c r="CA639" i="2"/>
  <c r="BZ639" i="2"/>
  <c r="BY639" i="2"/>
  <c r="BX639" i="2"/>
  <c r="BW639" i="2"/>
  <c r="BV639" i="2"/>
  <c r="BU639" i="2"/>
  <c r="BT639" i="2"/>
  <c r="BS639" i="2"/>
  <c r="BR639" i="2"/>
  <c r="BQ639" i="2"/>
  <c r="BP639" i="2"/>
  <c r="BO639" i="2"/>
  <c r="BN639" i="2"/>
  <c r="BM639" i="2"/>
  <c r="BL639" i="2"/>
  <c r="BK639" i="2"/>
  <c r="BJ639" i="2"/>
  <c r="BI639" i="2"/>
  <c r="BH639" i="2"/>
  <c r="BG639" i="2"/>
  <c r="BF639" i="2"/>
  <c r="BE639" i="2"/>
  <c r="BD639" i="2"/>
  <c r="BC639" i="2"/>
  <c r="BB639" i="2"/>
  <c r="BA639" i="2"/>
  <c r="AZ639" i="2"/>
  <c r="AY639" i="2"/>
  <c r="AX639" i="2"/>
  <c r="AW639" i="2"/>
  <c r="AV639" i="2"/>
  <c r="AU639" i="2"/>
  <c r="AS639" i="2"/>
  <c r="AR639" i="2"/>
  <c r="AQ639" i="2"/>
  <c r="AP639" i="2"/>
  <c r="AO639" i="2"/>
  <c r="AJ639" i="2"/>
  <c r="AI639" i="2"/>
  <c r="AH639" i="2"/>
  <c r="AG639" i="2"/>
  <c r="AF639" i="2"/>
  <c r="AE639" i="2"/>
  <c r="AD639" i="2"/>
  <c r="AC639" i="2"/>
  <c r="AB639" i="2"/>
  <c r="AA639" i="2"/>
  <c r="Z639" i="2"/>
  <c r="Y639" i="2"/>
  <c r="X639" i="2"/>
  <c r="W639" i="2"/>
  <c r="V639" i="2"/>
  <c r="U639" i="2"/>
  <c r="T639" i="2"/>
  <c r="S639" i="2"/>
  <c r="R639" i="2"/>
  <c r="Q639" i="2"/>
  <c r="P639" i="2"/>
  <c r="O639" i="2"/>
  <c r="DJ638" i="2"/>
  <c r="DI638" i="2"/>
  <c r="DH638" i="2"/>
  <c r="DG638" i="2"/>
  <c r="DF638" i="2"/>
  <c r="DE638" i="2"/>
  <c r="DD638" i="2"/>
  <c r="DC638" i="2"/>
  <c r="DB638" i="2"/>
  <c r="DA638" i="2"/>
  <c r="CZ638" i="2"/>
  <c r="CY638" i="2"/>
  <c r="CX638" i="2"/>
  <c r="CW638" i="2"/>
  <c r="CV638" i="2"/>
  <c r="CU638" i="2"/>
  <c r="CT638" i="2"/>
  <c r="CR638" i="2"/>
  <c r="CQ638" i="2"/>
  <c r="CP638" i="2"/>
  <c r="CO638" i="2"/>
  <c r="CN638" i="2"/>
  <c r="CM638" i="2"/>
  <c r="CL638" i="2"/>
  <c r="CK638" i="2"/>
  <c r="CJ638" i="2"/>
  <c r="CI638" i="2"/>
  <c r="CH638" i="2"/>
  <c r="CG638" i="2"/>
  <c r="CF638" i="2"/>
  <c r="CE638" i="2"/>
  <c r="CD638" i="2"/>
  <c r="CC638" i="2"/>
  <c r="CB638" i="2"/>
  <c r="CA638" i="2"/>
  <c r="BZ638" i="2"/>
  <c r="BY638" i="2"/>
  <c r="BX638" i="2"/>
  <c r="BW638" i="2"/>
  <c r="BV638" i="2"/>
  <c r="BU638" i="2"/>
  <c r="BT638" i="2"/>
  <c r="BS638" i="2"/>
  <c r="BR638" i="2"/>
  <c r="BQ638" i="2"/>
  <c r="BP638" i="2"/>
  <c r="BO638" i="2"/>
  <c r="BN638" i="2"/>
  <c r="BM638" i="2"/>
  <c r="BL638" i="2"/>
  <c r="BK638" i="2"/>
  <c r="BJ638" i="2"/>
  <c r="BI638" i="2"/>
  <c r="BH638" i="2"/>
  <c r="BG638" i="2"/>
  <c r="BF638" i="2"/>
  <c r="BE638" i="2"/>
  <c r="BD638" i="2"/>
  <c r="BC638" i="2"/>
  <c r="BB638" i="2"/>
  <c r="BA638" i="2"/>
  <c r="AZ638" i="2"/>
  <c r="AY638" i="2"/>
  <c r="AX638" i="2"/>
  <c r="AW638" i="2"/>
  <c r="AV638" i="2"/>
  <c r="AU638" i="2"/>
  <c r="AS638" i="2"/>
  <c r="AR638" i="2"/>
  <c r="AQ638" i="2"/>
  <c r="AP638" i="2"/>
  <c r="AO638" i="2"/>
  <c r="AJ638" i="2"/>
  <c r="AI638" i="2"/>
  <c r="AH638" i="2"/>
  <c r="AG638" i="2"/>
  <c r="AF638" i="2"/>
  <c r="AE638" i="2"/>
  <c r="AD638" i="2"/>
  <c r="AC638" i="2"/>
  <c r="AB638" i="2"/>
  <c r="AA638" i="2"/>
  <c r="Z638" i="2"/>
  <c r="Y638" i="2"/>
  <c r="X638" i="2"/>
  <c r="W638" i="2"/>
  <c r="V638" i="2"/>
  <c r="U638" i="2"/>
  <c r="T638" i="2"/>
  <c r="S638" i="2"/>
  <c r="R638" i="2"/>
  <c r="Q638" i="2"/>
  <c r="P638" i="2"/>
  <c r="O638" i="2"/>
  <c r="DJ637" i="2"/>
  <c r="DI637" i="2"/>
  <c r="DH637" i="2"/>
  <c r="DG637" i="2"/>
  <c r="DF637" i="2"/>
  <c r="DE637" i="2"/>
  <c r="DD637" i="2"/>
  <c r="DC637" i="2"/>
  <c r="DB637" i="2"/>
  <c r="DA637" i="2"/>
  <c r="CZ637" i="2"/>
  <c r="CY637" i="2"/>
  <c r="CX637" i="2"/>
  <c r="CW637" i="2"/>
  <c r="CV637" i="2"/>
  <c r="CU637" i="2"/>
  <c r="CT637" i="2"/>
  <c r="CR637" i="2"/>
  <c r="CQ637" i="2"/>
  <c r="CP637" i="2"/>
  <c r="CO637" i="2"/>
  <c r="CN637" i="2"/>
  <c r="CM637" i="2"/>
  <c r="CL637" i="2"/>
  <c r="CK637" i="2"/>
  <c r="CJ637" i="2"/>
  <c r="CI637" i="2"/>
  <c r="CH637" i="2"/>
  <c r="CG637" i="2"/>
  <c r="CF637" i="2"/>
  <c r="CE637" i="2"/>
  <c r="CD637" i="2"/>
  <c r="CC637" i="2"/>
  <c r="CB637" i="2"/>
  <c r="CA637" i="2"/>
  <c r="BZ637" i="2"/>
  <c r="BY637" i="2"/>
  <c r="BX637" i="2"/>
  <c r="BW637" i="2"/>
  <c r="BV637" i="2"/>
  <c r="BU637" i="2"/>
  <c r="BT637" i="2"/>
  <c r="BS637" i="2"/>
  <c r="BR637" i="2"/>
  <c r="BQ637" i="2"/>
  <c r="BP637" i="2"/>
  <c r="BO637" i="2"/>
  <c r="BN637" i="2"/>
  <c r="BM637" i="2"/>
  <c r="BL637" i="2"/>
  <c r="BK637" i="2"/>
  <c r="BJ637" i="2"/>
  <c r="BI637" i="2"/>
  <c r="BH637" i="2"/>
  <c r="BG637" i="2"/>
  <c r="BF637" i="2"/>
  <c r="BE637" i="2"/>
  <c r="BD637" i="2"/>
  <c r="BC637" i="2"/>
  <c r="BB637" i="2"/>
  <c r="BA637" i="2"/>
  <c r="AZ637" i="2"/>
  <c r="AY637" i="2"/>
  <c r="AX637" i="2"/>
  <c r="AW637" i="2"/>
  <c r="AV637" i="2"/>
  <c r="AU637" i="2"/>
  <c r="AS637" i="2"/>
  <c r="AR637" i="2"/>
  <c r="AQ637" i="2"/>
  <c r="AP637" i="2"/>
  <c r="AO637" i="2"/>
  <c r="AJ637" i="2"/>
  <c r="AI637" i="2"/>
  <c r="AH637" i="2"/>
  <c r="AG637" i="2"/>
  <c r="AF637" i="2"/>
  <c r="AE637" i="2"/>
  <c r="AD637" i="2"/>
  <c r="AC637" i="2"/>
  <c r="AB637" i="2"/>
  <c r="AA637" i="2"/>
  <c r="Z637" i="2"/>
  <c r="Y637" i="2"/>
  <c r="X637" i="2"/>
  <c r="W637" i="2"/>
  <c r="V637" i="2"/>
  <c r="U637" i="2"/>
  <c r="T637" i="2"/>
  <c r="S637" i="2"/>
  <c r="R637" i="2"/>
  <c r="Q637" i="2"/>
  <c r="P637" i="2"/>
  <c r="O637" i="2"/>
  <c r="DJ636" i="2"/>
  <c r="DI636" i="2"/>
  <c r="DH636" i="2"/>
  <c r="DG636" i="2"/>
  <c r="DF636" i="2"/>
  <c r="DE636" i="2"/>
  <c r="DD636" i="2"/>
  <c r="DC636" i="2"/>
  <c r="DB636" i="2"/>
  <c r="DA636" i="2"/>
  <c r="CZ636" i="2"/>
  <c r="CY636" i="2"/>
  <c r="CX636" i="2"/>
  <c r="CW636" i="2"/>
  <c r="CV636" i="2"/>
  <c r="CU636" i="2"/>
  <c r="CT636" i="2"/>
  <c r="CR636" i="2"/>
  <c r="CQ636" i="2"/>
  <c r="CP636" i="2"/>
  <c r="CO636" i="2"/>
  <c r="CN636" i="2"/>
  <c r="CM636" i="2"/>
  <c r="CL636" i="2"/>
  <c r="CK636" i="2"/>
  <c r="CJ636" i="2"/>
  <c r="CI636" i="2"/>
  <c r="CH636" i="2"/>
  <c r="CG636" i="2"/>
  <c r="CF636" i="2"/>
  <c r="CE636" i="2"/>
  <c r="CD636" i="2"/>
  <c r="CC636" i="2"/>
  <c r="CB636" i="2"/>
  <c r="CA636" i="2"/>
  <c r="BZ636" i="2"/>
  <c r="BY636" i="2"/>
  <c r="BX636" i="2"/>
  <c r="BW636" i="2"/>
  <c r="BV636" i="2"/>
  <c r="BU636" i="2"/>
  <c r="BT636" i="2"/>
  <c r="BS636" i="2"/>
  <c r="BR636" i="2"/>
  <c r="BQ636" i="2"/>
  <c r="BP636" i="2"/>
  <c r="BO636" i="2"/>
  <c r="BN636" i="2"/>
  <c r="BM636" i="2"/>
  <c r="BL636" i="2"/>
  <c r="BK636" i="2"/>
  <c r="BJ636" i="2"/>
  <c r="BI636" i="2"/>
  <c r="BH636" i="2"/>
  <c r="BG636" i="2"/>
  <c r="BF636" i="2"/>
  <c r="BE636" i="2"/>
  <c r="BD636" i="2"/>
  <c r="BC636" i="2"/>
  <c r="BB636" i="2"/>
  <c r="BA636" i="2"/>
  <c r="AZ636" i="2"/>
  <c r="AY636" i="2"/>
  <c r="AX636" i="2"/>
  <c r="AW636" i="2"/>
  <c r="AV636" i="2"/>
  <c r="AU636" i="2"/>
  <c r="AS636" i="2"/>
  <c r="AR636" i="2"/>
  <c r="AQ636" i="2"/>
  <c r="AP636" i="2"/>
  <c r="AO636" i="2"/>
  <c r="AJ636" i="2"/>
  <c r="AI636" i="2"/>
  <c r="AH636" i="2"/>
  <c r="AG636" i="2"/>
  <c r="AF636" i="2"/>
  <c r="AE636" i="2"/>
  <c r="AD636" i="2"/>
  <c r="AC636" i="2"/>
  <c r="AB636" i="2"/>
  <c r="AA636" i="2"/>
  <c r="Z636" i="2"/>
  <c r="Y636" i="2"/>
  <c r="X636" i="2"/>
  <c r="W636" i="2"/>
  <c r="V636" i="2"/>
  <c r="U636" i="2"/>
  <c r="T636" i="2"/>
  <c r="S636" i="2"/>
  <c r="R636" i="2"/>
  <c r="Q636" i="2"/>
  <c r="P636" i="2"/>
  <c r="O636" i="2"/>
  <c r="DJ635" i="2"/>
  <c r="DI635" i="2"/>
  <c r="DH635" i="2"/>
  <c r="DG635" i="2"/>
  <c r="DF635" i="2"/>
  <c r="DE635" i="2"/>
  <c r="DD635" i="2"/>
  <c r="DC635" i="2"/>
  <c r="DB635" i="2"/>
  <c r="DA635" i="2"/>
  <c r="CZ635" i="2"/>
  <c r="CY635" i="2"/>
  <c r="CX635" i="2"/>
  <c r="CW635" i="2"/>
  <c r="CV635" i="2"/>
  <c r="CU635" i="2"/>
  <c r="CT635" i="2"/>
  <c r="CR635" i="2"/>
  <c r="CQ635" i="2"/>
  <c r="CP635" i="2"/>
  <c r="CO635" i="2"/>
  <c r="CN635" i="2"/>
  <c r="CM635" i="2"/>
  <c r="CL635" i="2"/>
  <c r="CK635" i="2"/>
  <c r="CJ635" i="2"/>
  <c r="CI635" i="2"/>
  <c r="CH635" i="2"/>
  <c r="CG635" i="2"/>
  <c r="CF635" i="2"/>
  <c r="CE635" i="2"/>
  <c r="CD635" i="2"/>
  <c r="CC635" i="2"/>
  <c r="CB635" i="2"/>
  <c r="CA635" i="2"/>
  <c r="BZ635" i="2"/>
  <c r="BY635" i="2"/>
  <c r="BX635" i="2"/>
  <c r="BW635" i="2"/>
  <c r="BV635" i="2"/>
  <c r="BU635" i="2"/>
  <c r="BT635" i="2"/>
  <c r="BS635" i="2"/>
  <c r="BR635" i="2"/>
  <c r="BQ635" i="2"/>
  <c r="BP635" i="2"/>
  <c r="BO635" i="2"/>
  <c r="BN635" i="2"/>
  <c r="BM635" i="2"/>
  <c r="BL635" i="2"/>
  <c r="BK635" i="2"/>
  <c r="BJ635" i="2"/>
  <c r="BI635" i="2"/>
  <c r="BH635" i="2"/>
  <c r="BG635" i="2"/>
  <c r="BF635" i="2"/>
  <c r="BE635" i="2"/>
  <c r="BD635" i="2"/>
  <c r="BC635" i="2"/>
  <c r="BB635" i="2"/>
  <c r="BA635" i="2"/>
  <c r="AZ635" i="2"/>
  <c r="AY635" i="2"/>
  <c r="AX635" i="2"/>
  <c r="AW635" i="2"/>
  <c r="AV635" i="2"/>
  <c r="AU635" i="2"/>
  <c r="AS635" i="2"/>
  <c r="AR635" i="2"/>
  <c r="AQ635" i="2"/>
  <c r="AP635" i="2"/>
  <c r="AO635" i="2"/>
  <c r="AJ635" i="2"/>
  <c r="AI635" i="2"/>
  <c r="AH635" i="2"/>
  <c r="AG635" i="2"/>
  <c r="AF635" i="2"/>
  <c r="AE635" i="2"/>
  <c r="AD635" i="2"/>
  <c r="AC635" i="2"/>
  <c r="AB635" i="2"/>
  <c r="AA635" i="2"/>
  <c r="Z635" i="2"/>
  <c r="Y635" i="2"/>
  <c r="X635" i="2"/>
  <c r="W635" i="2"/>
  <c r="V635" i="2"/>
  <c r="U635" i="2"/>
  <c r="T635" i="2"/>
  <c r="S635" i="2"/>
  <c r="R635" i="2"/>
  <c r="Q635" i="2"/>
  <c r="P635" i="2"/>
  <c r="O635" i="2"/>
  <c r="DJ634" i="2"/>
  <c r="DI634" i="2"/>
  <c r="DH634" i="2"/>
  <c r="DG634" i="2"/>
  <c r="DF634" i="2"/>
  <c r="DE634" i="2"/>
  <c r="DD634" i="2"/>
  <c r="DC634" i="2"/>
  <c r="DB634" i="2"/>
  <c r="DA634" i="2"/>
  <c r="CZ634" i="2"/>
  <c r="CY634" i="2"/>
  <c r="CX634" i="2"/>
  <c r="CW634" i="2"/>
  <c r="CV634" i="2"/>
  <c r="CU634" i="2"/>
  <c r="CT634" i="2"/>
  <c r="CR634" i="2"/>
  <c r="CQ634" i="2"/>
  <c r="CP634" i="2"/>
  <c r="CO634" i="2"/>
  <c r="CN634" i="2"/>
  <c r="CM634" i="2"/>
  <c r="CL634" i="2"/>
  <c r="CK634" i="2"/>
  <c r="CJ634" i="2"/>
  <c r="CI634" i="2"/>
  <c r="CH634" i="2"/>
  <c r="CG634" i="2"/>
  <c r="CF634" i="2"/>
  <c r="CE634" i="2"/>
  <c r="CD634" i="2"/>
  <c r="CC634" i="2"/>
  <c r="CB634" i="2"/>
  <c r="CA634" i="2"/>
  <c r="BZ634" i="2"/>
  <c r="BY634" i="2"/>
  <c r="BX634" i="2"/>
  <c r="BW634" i="2"/>
  <c r="BV634" i="2"/>
  <c r="BU634" i="2"/>
  <c r="BT634" i="2"/>
  <c r="BS634" i="2"/>
  <c r="BR634" i="2"/>
  <c r="BQ634" i="2"/>
  <c r="BP634" i="2"/>
  <c r="BO634" i="2"/>
  <c r="BN634" i="2"/>
  <c r="BM634" i="2"/>
  <c r="BL634" i="2"/>
  <c r="BK634" i="2"/>
  <c r="BJ634" i="2"/>
  <c r="BI634" i="2"/>
  <c r="BH634" i="2"/>
  <c r="BG634" i="2"/>
  <c r="BF634" i="2"/>
  <c r="BE634" i="2"/>
  <c r="BD634" i="2"/>
  <c r="BC634" i="2"/>
  <c r="BB634" i="2"/>
  <c r="BA634" i="2"/>
  <c r="AZ634" i="2"/>
  <c r="AY634" i="2"/>
  <c r="AX634" i="2"/>
  <c r="AW634" i="2"/>
  <c r="AV634" i="2"/>
  <c r="AU634" i="2"/>
  <c r="AS634" i="2"/>
  <c r="AR634" i="2"/>
  <c r="AQ634" i="2"/>
  <c r="AP634" i="2"/>
  <c r="AO634" i="2"/>
  <c r="AJ634" i="2"/>
  <c r="AI634" i="2"/>
  <c r="AH634" i="2"/>
  <c r="AG634" i="2"/>
  <c r="AF634" i="2"/>
  <c r="AE634" i="2"/>
  <c r="AD634" i="2"/>
  <c r="AC634" i="2"/>
  <c r="AB634" i="2"/>
  <c r="AA634" i="2"/>
  <c r="Z634" i="2"/>
  <c r="Y634" i="2"/>
  <c r="X634" i="2"/>
  <c r="W634" i="2"/>
  <c r="V634" i="2"/>
  <c r="U634" i="2"/>
  <c r="T634" i="2"/>
  <c r="S634" i="2"/>
  <c r="R634" i="2"/>
  <c r="Q634" i="2"/>
  <c r="P634" i="2"/>
  <c r="O634" i="2"/>
  <c r="DJ633" i="2"/>
  <c r="DI633" i="2"/>
  <c r="DH633" i="2"/>
  <c r="DG633" i="2"/>
  <c r="DF633" i="2"/>
  <c r="DE633" i="2"/>
  <c r="DD633" i="2"/>
  <c r="DC633" i="2"/>
  <c r="DB633" i="2"/>
  <c r="DA633" i="2"/>
  <c r="CZ633" i="2"/>
  <c r="CY633" i="2"/>
  <c r="CX633" i="2"/>
  <c r="CW633" i="2"/>
  <c r="CV633" i="2"/>
  <c r="CU633" i="2"/>
  <c r="CT633" i="2"/>
  <c r="CR633" i="2"/>
  <c r="CQ633" i="2"/>
  <c r="CP633" i="2"/>
  <c r="CO633" i="2"/>
  <c r="CN633" i="2"/>
  <c r="CM633" i="2"/>
  <c r="CL633" i="2"/>
  <c r="CK633" i="2"/>
  <c r="CJ633" i="2"/>
  <c r="CI633" i="2"/>
  <c r="CH633" i="2"/>
  <c r="CG633" i="2"/>
  <c r="CF633" i="2"/>
  <c r="CE633" i="2"/>
  <c r="CD633" i="2"/>
  <c r="CC633" i="2"/>
  <c r="CB633" i="2"/>
  <c r="CA633" i="2"/>
  <c r="BZ633" i="2"/>
  <c r="BY633" i="2"/>
  <c r="BX633" i="2"/>
  <c r="BW633" i="2"/>
  <c r="BV633" i="2"/>
  <c r="BU633" i="2"/>
  <c r="BT633" i="2"/>
  <c r="BS633" i="2"/>
  <c r="BR633" i="2"/>
  <c r="BQ633" i="2"/>
  <c r="BP633" i="2"/>
  <c r="BO633" i="2"/>
  <c r="BN633" i="2"/>
  <c r="BM633" i="2"/>
  <c r="BL633" i="2"/>
  <c r="BK633" i="2"/>
  <c r="BJ633" i="2"/>
  <c r="BI633" i="2"/>
  <c r="BH633" i="2"/>
  <c r="BG633" i="2"/>
  <c r="BF633" i="2"/>
  <c r="BE633" i="2"/>
  <c r="BD633" i="2"/>
  <c r="BC633" i="2"/>
  <c r="BB633" i="2"/>
  <c r="BA633" i="2"/>
  <c r="AZ633" i="2"/>
  <c r="AY633" i="2"/>
  <c r="AX633" i="2"/>
  <c r="AW633" i="2"/>
  <c r="AV633" i="2"/>
  <c r="AU633" i="2"/>
  <c r="AS633" i="2"/>
  <c r="AR633" i="2"/>
  <c r="AQ633" i="2"/>
  <c r="AP633" i="2"/>
  <c r="AO633" i="2"/>
  <c r="AJ633" i="2"/>
  <c r="AI633" i="2"/>
  <c r="AH633" i="2"/>
  <c r="AG633" i="2"/>
  <c r="AF633" i="2"/>
  <c r="AE633" i="2"/>
  <c r="AD633" i="2"/>
  <c r="AC633" i="2"/>
  <c r="AB633" i="2"/>
  <c r="AA633" i="2"/>
  <c r="Z633" i="2"/>
  <c r="Y633" i="2"/>
  <c r="X633" i="2"/>
  <c r="W633" i="2"/>
  <c r="V633" i="2"/>
  <c r="U633" i="2"/>
  <c r="T633" i="2"/>
  <c r="S633" i="2"/>
  <c r="R633" i="2"/>
  <c r="Q633" i="2"/>
  <c r="P633" i="2"/>
  <c r="O633" i="2"/>
  <c r="DJ632" i="2"/>
  <c r="DI632" i="2"/>
  <c r="DH632" i="2"/>
  <c r="DG632" i="2"/>
  <c r="DF632" i="2"/>
  <c r="DE632" i="2"/>
  <c r="DD632" i="2"/>
  <c r="DC632" i="2"/>
  <c r="DB632" i="2"/>
  <c r="DA632" i="2"/>
  <c r="CZ632" i="2"/>
  <c r="CY632" i="2"/>
  <c r="CX632" i="2"/>
  <c r="CW632" i="2"/>
  <c r="CV632" i="2"/>
  <c r="CU632" i="2"/>
  <c r="CT632" i="2"/>
  <c r="CR632" i="2"/>
  <c r="CQ632" i="2"/>
  <c r="CP632" i="2"/>
  <c r="CO632" i="2"/>
  <c r="CN632" i="2"/>
  <c r="CM632" i="2"/>
  <c r="CL632" i="2"/>
  <c r="CK632" i="2"/>
  <c r="CJ632" i="2"/>
  <c r="CI632" i="2"/>
  <c r="CH632" i="2"/>
  <c r="CG632" i="2"/>
  <c r="CF632" i="2"/>
  <c r="CE632" i="2"/>
  <c r="CD632" i="2"/>
  <c r="CC632" i="2"/>
  <c r="CB632" i="2"/>
  <c r="CA632" i="2"/>
  <c r="BZ632" i="2"/>
  <c r="BY632" i="2"/>
  <c r="BX632" i="2"/>
  <c r="BW632" i="2"/>
  <c r="BV632" i="2"/>
  <c r="BU632" i="2"/>
  <c r="BT632" i="2"/>
  <c r="BS632" i="2"/>
  <c r="BR632" i="2"/>
  <c r="BQ632" i="2"/>
  <c r="BP632" i="2"/>
  <c r="BO632" i="2"/>
  <c r="BN632" i="2"/>
  <c r="BM632" i="2"/>
  <c r="BL632" i="2"/>
  <c r="BK632" i="2"/>
  <c r="BJ632" i="2"/>
  <c r="BI632" i="2"/>
  <c r="BH632" i="2"/>
  <c r="BG632" i="2"/>
  <c r="BF632" i="2"/>
  <c r="BE632" i="2"/>
  <c r="BD632" i="2"/>
  <c r="BC632" i="2"/>
  <c r="BB632" i="2"/>
  <c r="BA632" i="2"/>
  <c r="AZ632" i="2"/>
  <c r="AY632" i="2"/>
  <c r="AX632" i="2"/>
  <c r="AW632" i="2"/>
  <c r="AV632" i="2"/>
  <c r="AU632" i="2"/>
  <c r="AS632" i="2"/>
  <c r="AR632" i="2"/>
  <c r="AQ632" i="2"/>
  <c r="AP632" i="2"/>
  <c r="AO632" i="2"/>
  <c r="AJ632" i="2"/>
  <c r="AI632" i="2"/>
  <c r="AH632" i="2"/>
  <c r="AG632" i="2"/>
  <c r="AF632" i="2"/>
  <c r="AE632" i="2"/>
  <c r="AD632" i="2"/>
  <c r="AC632" i="2"/>
  <c r="AB632" i="2"/>
  <c r="AA632" i="2"/>
  <c r="Z632" i="2"/>
  <c r="Y632" i="2"/>
  <c r="X632" i="2"/>
  <c r="W632" i="2"/>
  <c r="V632" i="2"/>
  <c r="U632" i="2"/>
  <c r="T632" i="2"/>
  <c r="S632" i="2"/>
  <c r="R632" i="2"/>
  <c r="Q632" i="2"/>
  <c r="P632" i="2"/>
  <c r="O632" i="2"/>
  <c r="DJ631" i="2"/>
  <c r="DI631" i="2"/>
  <c r="DH631" i="2"/>
  <c r="DG631" i="2"/>
  <c r="DF631" i="2"/>
  <c r="DE631" i="2"/>
  <c r="DD631" i="2"/>
  <c r="DC631" i="2"/>
  <c r="DB631" i="2"/>
  <c r="DA631" i="2"/>
  <c r="CZ631" i="2"/>
  <c r="CY631" i="2"/>
  <c r="CX631" i="2"/>
  <c r="CW631" i="2"/>
  <c r="CV631" i="2"/>
  <c r="CU631" i="2"/>
  <c r="CT631" i="2"/>
  <c r="CR631" i="2"/>
  <c r="CQ631" i="2"/>
  <c r="CP631" i="2"/>
  <c r="CO631" i="2"/>
  <c r="CN631" i="2"/>
  <c r="CM631" i="2"/>
  <c r="CL631" i="2"/>
  <c r="CK631" i="2"/>
  <c r="CJ631" i="2"/>
  <c r="CI631" i="2"/>
  <c r="CH631" i="2"/>
  <c r="CG631" i="2"/>
  <c r="CF631" i="2"/>
  <c r="CE631" i="2"/>
  <c r="CD631" i="2"/>
  <c r="CC631" i="2"/>
  <c r="CB631" i="2"/>
  <c r="CA631" i="2"/>
  <c r="BZ631" i="2"/>
  <c r="BY631" i="2"/>
  <c r="BX631" i="2"/>
  <c r="BW631" i="2"/>
  <c r="BV631" i="2"/>
  <c r="BU631" i="2"/>
  <c r="BT631" i="2"/>
  <c r="BS631" i="2"/>
  <c r="BR631" i="2"/>
  <c r="BQ631" i="2"/>
  <c r="BP631" i="2"/>
  <c r="BO631" i="2"/>
  <c r="BN631" i="2"/>
  <c r="BM631" i="2"/>
  <c r="BL631" i="2"/>
  <c r="BK631" i="2"/>
  <c r="BJ631" i="2"/>
  <c r="BI631" i="2"/>
  <c r="BH631" i="2"/>
  <c r="BG631" i="2"/>
  <c r="BF631" i="2"/>
  <c r="BE631" i="2"/>
  <c r="BD631" i="2"/>
  <c r="BC631" i="2"/>
  <c r="BB631" i="2"/>
  <c r="BA631" i="2"/>
  <c r="AZ631" i="2"/>
  <c r="AY631" i="2"/>
  <c r="AX631" i="2"/>
  <c r="AW631" i="2"/>
  <c r="AV631" i="2"/>
  <c r="AU631" i="2"/>
  <c r="AS631" i="2"/>
  <c r="AR631" i="2"/>
  <c r="AQ631" i="2"/>
  <c r="AP631" i="2"/>
  <c r="AO631" i="2"/>
  <c r="AJ631" i="2"/>
  <c r="AI631" i="2"/>
  <c r="AH631" i="2"/>
  <c r="AG631" i="2"/>
  <c r="AF631" i="2"/>
  <c r="AE631" i="2"/>
  <c r="AD631" i="2"/>
  <c r="AC631" i="2"/>
  <c r="AB631" i="2"/>
  <c r="AA631" i="2"/>
  <c r="Z631" i="2"/>
  <c r="Y631" i="2"/>
  <c r="X631" i="2"/>
  <c r="W631" i="2"/>
  <c r="V631" i="2"/>
  <c r="U631" i="2"/>
  <c r="T631" i="2"/>
  <c r="S631" i="2"/>
  <c r="R631" i="2"/>
  <c r="Q631" i="2"/>
  <c r="P631" i="2"/>
  <c r="O631" i="2"/>
  <c r="DJ630" i="2"/>
  <c r="DI630" i="2"/>
  <c r="DH630" i="2"/>
  <c r="DG630" i="2"/>
  <c r="DF630" i="2"/>
  <c r="DE630" i="2"/>
  <c r="DD630" i="2"/>
  <c r="DC630" i="2"/>
  <c r="DB630" i="2"/>
  <c r="DA630" i="2"/>
  <c r="CZ630" i="2"/>
  <c r="CY630" i="2"/>
  <c r="CX630" i="2"/>
  <c r="CW630" i="2"/>
  <c r="CV630" i="2"/>
  <c r="CU630" i="2"/>
  <c r="CT630" i="2"/>
  <c r="CR630" i="2"/>
  <c r="CQ630" i="2"/>
  <c r="CP630" i="2"/>
  <c r="CO630" i="2"/>
  <c r="CN630" i="2"/>
  <c r="CM630" i="2"/>
  <c r="CL630" i="2"/>
  <c r="CK630" i="2"/>
  <c r="CJ630" i="2"/>
  <c r="CI630" i="2"/>
  <c r="CH630" i="2"/>
  <c r="CG630" i="2"/>
  <c r="CF630" i="2"/>
  <c r="CE630" i="2"/>
  <c r="CD630" i="2"/>
  <c r="CC630" i="2"/>
  <c r="CB630" i="2"/>
  <c r="CA630" i="2"/>
  <c r="BZ630" i="2"/>
  <c r="BY630" i="2"/>
  <c r="BX630" i="2"/>
  <c r="BW630" i="2"/>
  <c r="BV630" i="2"/>
  <c r="BU630" i="2"/>
  <c r="BT630" i="2"/>
  <c r="BS630" i="2"/>
  <c r="BR630" i="2"/>
  <c r="BQ630" i="2"/>
  <c r="BP630" i="2"/>
  <c r="BO630" i="2"/>
  <c r="BN630" i="2"/>
  <c r="BM630" i="2"/>
  <c r="BL630" i="2"/>
  <c r="BK630" i="2"/>
  <c r="BJ630" i="2"/>
  <c r="BI630" i="2"/>
  <c r="BH630" i="2"/>
  <c r="BG630" i="2"/>
  <c r="BF630" i="2"/>
  <c r="BE630" i="2"/>
  <c r="BD630" i="2"/>
  <c r="BC630" i="2"/>
  <c r="BB630" i="2"/>
  <c r="BA630" i="2"/>
  <c r="AZ630" i="2"/>
  <c r="AY630" i="2"/>
  <c r="AX630" i="2"/>
  <c r="AW630" i="2"/>
  <c r="AV630" i="2"/>
  <c r="AU630" i="2"/>
  <c r="AS630" i="2"/>
  <c r="AR630" i="2"/>
  <c r="AQ630" i="2"/>
  <c r="AP630" i="2"/>
  <c r="AO630" i="2"/>
  <c r="AJ630" i="2"/>
  <c r="AI630" i="2"/>
  <c r="AH630" i="2"/>
  <c r="AG630" i="2"/>
  <c r="AF630" i="2"/>
  <c r="AE630" i="2"/>
  <c r="AD630" i="2"/>
  <c r="AC630" i="2"/>
  <c r="AB630" i="2"/>
  <c r="AA630" i="2"/>
  <c r="Z630" i="2"/>
  <c r="Y630" i="2"/>
  <c r="X630" i="2"/>
  <c r="W630" i="2"/>
  <c r="V630" i="2"/>
  <c r="U630" i="2"/>
  <c r="T630" i="2"/>
  <c r="S630" i="2"/>
  <c r="R630" i="2"/>
  <c r="Q630" i="2"/>
  <c r="P630" i="2"/>
  <c r="O630" i="2"/>
  <c r="DJ629" i="2"/>
  <c r="DI629" i="2"/>
  <c r="DH629" i="2"/>
  <c r="DG629" i="2"/>
  <c r="DF629" i="2"/>
  <c r="DE629" i="2"/>
  <c r="DD629" i="2"/>
  <c r="DC629" i="2"/>
  <c r="DB629" i="2"/>
  <c r="DA629" i="2"/>
  <c r="CZ629" i="2"/>
  <c r="CY629" i="2"/>
  <c r="CX629" i="2"/>
  <c r="CW629" i="2"/>
  <c r="CV629" i="2"/>
  <c r="CU629" i="2"/>
  <c r="CT629" i="2"/>
  <c r="CR629" i="2"/>
  <c r="CQ629" i="2"/>
  <c r="CP629" i="2"/>
  <c r="CO629" i="2"/>
  <c r="CN629" i="2"/>
  <c r="CM629" i="2"/>
  <c r="CL629" i="2"/>
  <c r="CK629" i="2"/>
  <c r="CJ629" i="2"/>
  <c r="CI629" i="2"/>
  <c r="CH629" i="2"/>
  <c r="CG629" i="2"/>
  <c r="CF629" i="2"/>
  <c r="CE629" i="2"/>
  <c r="CD629" i="2"/>
  <c r="CC629" i="2"/>
  <c r="CB629" i="2"/>
  <c r="CA629" i="2"/>
  <c r="BZ629" i="2"/>
  <c r="BY629" i="2"/>
  <c r="BX629" i="2"/>
  <c r="BW629" i="2"/>
  <c r="BV629" i="2"/>
  <c r="BU629" i="2"/>
  <c r="BT629" i="2"/>
  <c r="BS629" i="2"/>
  <c r="BR629" i="2"/>
  <c r="BQ629" i="2"/>
  <c r="BP629" i="2"/>
  <c r="BO629" i="2"/>
  <c r="BN629" i="2"/>
  <c r="BM629" i="2"/>
  <c r="BL629" i="2"/>
  <c r="BK629" i="2"/>
  <c r="BJ629" i="2"/>
  <c r="BI629" i="2"/>
  <c r="BH629" i="2"/>
  <c r="BG629" i="2"/>
  <c r="BF629" i="2"/>
  <c r="BE629" i="2"/>
  <c r="BD629" i="2"/>
  <c r="BC629" i="2"/>
  <c r="BB629" i="2"/>
  <c r="BA629" i="2"/>
  <c r="AZ629" i="2"/>
  <c r="AY629" i="2"/>
  <c r="AX629" i="2"/>
  <c r="AW629" i="2"/>
  <c r="AV629" i="2"/>
  <c r="AU629" i="2"/>
  <c r="AS629" i="2"/>
  <c r="AR629" i="2"/>
  <c r="AQ629" i="2"/>
  <c r="AP629" i="2"/>
  <c r="AO629" i="2"/>
  <c r="AJ629" i="2"/>
  <c r="AI629" i="2"/>
  <c r="AH629" i="2"/>
  <c r="AG629" i="2"/>
  <c r="AF629" i="2"/>
  <c r="AE629" i="2"/>
  <c r="AD629" i="2"/>
  <c r="AC629" i="2"/>
  <c r="AB629" i="2"/>
  <c r="AA629" i="2"/>
  <c r="Z629" i="2"/>
  <c r="Y629" i="2"/>
  <c r="X629" i="2"/>
  <c r="W629" i="2"/>
  <c r="V629" i="2"/>
  <c r="U629" i="2"/>
  <c r="T629" i="2"/>
  <c r="S629" i="2"/>
  <c r="R629" i="2"/>
  <c r="Q629" i="2"/>
  <c r="P629" i="2"/>
  <c r="O629" i="2"/>
  <c r="DJ628" i="2"/>
  <c r="DI628" i="2"/>
  <c r="DH628" i="2"/>
  <c r="DG628" i="2"/>
  <c r="DF628" i="2"/>
  <c r="DE628" i="2"/>
  <c r="DD628" i="2"/>
  <c r="DC628" i="2"/>
  <c r="DB628" i="2"/>
  <c r="DA628" i="2"/>
  <c r="CZ628" i="2"/>
  <c r="CY628" i="2"/>
  <c r="CX628" i="2"/>
  <c r="CW628" i="2"/>
  <c r="CV628" i="2"/>
  <c r="CU628" i="2"/>
  <c r="CT628" i="2"/>
  <c r="CR628" i="2"/>
  <c r="CQ628" i="2"/>
  <c r="CP628" i="2"/>
  <c r="CO628" i="2"/>
  <c r="CN628" i="2"/>
  <c r="CM628" i="2"/>
  <c r="CL628" i="2"/>
  <c r="CK628" i="2"/>
  <c r="CJ628" i="2"/>
  <c r="CI628" i="2"/>
  <c r="CH628" i="2"/>
  <c r="CG628" i="2"/>
  <c r="CF628" i="2"/>
  <c r="CE628" i="2"/>
  <c r="CD628" i="2"/>
  <c r="CC628" i="2"/>
  <c r="CB628" i="2"/>
  <c r="CA628" i="2"/>
  <c r="BZ628" i="2"/>
  <c r="BY628" i="2"/>
  <c r="BX628" i="2"/>
  <c r="BW628" i="2"/>
  <c r="BV628" i="2"/>
  <c r="BU628" i="2"/>
  <c r="BT628" i="2"/>
  <c r="BS628" i="2"/>
  <c r="BR628" i="2"/>
  <c r="BQ628" i="2"/>
  <c r="BP628" i="2"/>
  <c r="BO628" i="2"/>
  <c r="BN628" i="2"/>
  <c r="BM628" i="2"/>
  <c r="BL628" i="2"/>
  <c r="BK628" i="2"/>
  <c r="BJ628" i="2"/>
  <c r="BI628" i="2"/>
  <c r="BH628" i="2"/>
  <c r="BG628" i="2"/>
  <c r="BF628" i="2"/>
  <c r="BE628" i="2"/>
  <c r="BD628" i="2"/>
  <c r="BC628" i="2"/>
  <c r="BB628" i="2"/>
  <c r="BA628" i="2"/>
  <c r="AZ628" i="2"/>
  <c r="AY628" i="2"/>
  <c r="AX628" i="2"/>
  <c r="AW628" i="2"/>
  <c r="AV628" i="2"/>
  <c r="AU628" i="2"/>
  <c r="AS628" i="2"/>
  <c r="AR628" i="2"/>
  <c r="AQ628" i="2"/>
  <c r="AP628" i="2"/>
  <c r="AO628" i="2"/>
  <c r="AJ628" i="2"/>
  <c r="AI628" i="2"/>
  <c r="AH628" i="2"/>
  <c r="AG628" i="2"/>
  <c r="AF628" i="2"/>
  <c r="AE628" i="2"/>
  <c r="AD628" i="2"/>
  <c r="AC628" i="2"/>
  <c r="AB628" i="2"/>
  <c r="AA628" i="2"/>
  <c r="Z628" i="2"/>
  <c r="Y628" i="2"/>
  <c r="X628" i="2"/>
  <c r="W628" i="2"/>
  <c r="V628" i="2"/>
  <c r="U628" i="2"/>
  <c r="T628" i="2"/>
  <c r="S628" i="2"/>
  <c r="R628" i="2"/>
  <c r="Q628" i="2"/>
  <c r="P628" i="2"/>
  <c r="O628" i="2"/>
  <c r="DJ627" i="2"/>
  <c r="DI627" i="2"/>
  <c r="DH627" i="2"/>
  <c r="DG627" i="2"/>
  <c r="DF627" i="2"/>
  <c r="DE627" i="2"/>
  <c r="DD627" i="2"/>
  <c r="DC627" i="2"/>
  <c r="DB627" i="2"/>
  <c r="DA627" i="2"/>
  <c r="CZ627" i="2"/>
  <c r="CY627" i="2"/>
  <c r="CX627" i="2"/>
  <c r="CW627" i="2"/>
  <c r="CV627" i="2"/>
  <c r="CU627" i="2"/>
  <c r="CT627" i="2"/>
  <c r="CR627" i="2"/>
  <c r="CQ627" i="2"/>
  <c r="CP627" i="2"/>
  <c r="CO627" i="2"/>
  <c r="CN627" i="2"/>
  <c r="CM627" i="2"/>
  <c r="CL627" i="2"/>
  <c r="CK627" i="2"/>
  <c r="CJ627" i="2"/>
  <c r="CI627" i="2"/>
  <c r="CH627" i="2"/>
  <c r="CG627" i="2"/>
  <c r="CF627" i="2"/>
  <c r="CE627" i="2"/>
  <c r="CD627" i="2"/>
  <c r="CC627" i="2"/>
  <c r="CB627" i="2"/>
  <c r="CA627" i="2"/>
  <c r="BZ627" i="2"/>
  <c r="BY627" i="2"/>
  <c r="BX627" i="2"/>
  <c r="BW627" i="2"/>
  <c r="BV627" i="2"/>
  <c r="BU627" i="2"/>
  <c r="BT627" i="2"/>
  <c r="BS627" i="2"/>
  <c r="BR627" i="2"/>
  <c r="BQ627" i="2"/>
  <c r="BP627" i="2"/>
  <c r="BO627" i="2"/>
  <c r="BN627" i="2"/>
  <c r="BM627" i="2"/>
  <c r="BL627" i="2"/>
  <c r="BK627" i="2"/>
  <c r="BJ627" i="2"/>
  <c r="BI627" i="2"/>
  <c r="BH627" i="2"/>
  <c r="BG627" i="2"/>
  <c r="BF627" i="2"/>
  <c r="BE627" i="2"/>
  <c r="BD627" i="2"/>
  <c r="BC627" i="2"/>
  <c r="BB627" i="2"/>
  <c r="BA627" i="2"/>
  <c r="AZ627" i="2"/>
  <c r="AY627" i="2"/>
  <c r="AX627" i="2"/>
  <c r="AW627" i="2"/>
  <c r="AV627" i="2"/>
  <c r="AU627" i="2"/>
  <c r="AS627" i="2"/>
  <c r="AR627" i="2"/>
  <c r="AQ627" i="2"/>
  <c r="AP627" i="2"/>
  <c r="AO627" i="2"/>
  <c r="AJ627" i="2"/>
  <c r="AI627" i="2"/>
  <c r="AH627" i="2"/>
  <c r="AG627" i="2"/>
  <c r="AF627" i="2"/>
  <c r="AE627" i="2"/>
  <c r="AD627" i="2"/>
  <c r="AC627" i="2"/>
  <c r="AB627" i="2"/>
  <c r="AA627" i="2"/>
  <c r="Z627" i="2"/>
  <c r="Y627" i="2"/>
  <c r="X627" i="2"/>
  <c r="W627" i="2"/>
  <c r="V627" i="2"/>
  <c r="U627" i="2"/>
  <c r="T627" i="2"/>
  <c r="S627" i="2"/>
  <c r="R627" i="2"/>
  <c r="Q627" i="2"/>
  <c r="P627" i="2"/>
  <c r="O627" i="2"/>
  <c r="DJ626" i="2"/>
  <c r="DI626" i="2"/>
  <c r="DH626" i="2"/>
  <c r="DG626" i="2"/>
  <c r="DF626" i="2"/>
  <c r="DE626" i="2"/>
  <c r="DD626" i="2"/>
  <c r="DC626" i="2"/>
  <c r="DB626" i="2"/>
  <c r="DA626" i="2"/>
  <c r="CZ626" i="2"/>
  <c r="CY626" i="2"/>
  <c r="CX626" i="2"/>
  <c r="CW626" i="2"/>
  <c r="CV626" i="2"/>
  <c r="CU626" i="2"/>
  <c r="CT626" i="2"/>
  <c r="CR626" i="2"/>
  <c r="CQ626" i="2"/>
  <c r="CP626" i="2"/>
  <c r="CO626" i="2"/>
  <c r="CN626" i="2"/>
  <c r="CM626" i="2"/>
  <c r="CL626" i="2"/>
  <c r="CK626" i="2"/>
  <c r="CJ626" i="2"/>
  <c r="CI626" i="2"/>
  <c r="CH626" i="2"/>
  <c r="CG626" i="2"/>
  <c r="CF626" i="2"/>
  <c r="CE626" i="2"/>
  <c r="CD626" i="2"/>
  <c r="CC626" i="2"/>
  <c r="CB626" i="2"/>
  <c r="CA626" i="2"/>
  <c r="BZ626" i="2"/>
  <c r="BY626" i="2"/>
  <c r="BX626" i="2"/>
  <c r="BW626" i="2"/>
  <c r="BV626" i="2"/>
  <c r="BU626" i="2"/>
  <c r="BT626" i="2"/>
  <c r="BS626" i="2"/>
  <c r="BR626" i="2"/>
  <c r="BQ626" i="2"/>
  <c r="BP626" i="2"/>
  <c r="BO626" i="2"/>
  <c r="BN626" i="2"/>
  <c r="BM626" i="2"/>
  <c r="BL626" i="2"/>
  <c r="BK626" i="2"/>
  <c r="BJ626" i="2"/>
  <c r="BI626" i="2"/>
  <c r="BH626" i="2"/>
  <c r="BG626" i="2"/>
  <c r="BF626" i="2"/>
  <c r="BE626" i="2"/>
  <c r="BD626" i="2"/>
  <c r="BC626" i="2"/>
  <c r="BB626" i="2"/>
  <c r="BA626" i="2"/>
  <c r="AZ626" i="2"/>
  <c r="AY626" i="2"/>
  <c r="AX626" i="2"/>
  <c r="AW626" i="2"/>
  <c r="AV626" i="2"/>
  <c r="AU626" i="2"/>
  <c r="AS626" i="2"/>
  <c r="AR626" i="2"/>
  <c r="AQ626" i="2"/>
  <c r="AP626" i="2"/>
  <c r="AO626" i="2"/>
  <c r="AJ626" i="2"/>
  <c r="AI626" i="2"/>
  <c r="AH626" i="2"/>
  <c r="AG626" i="2"/>
  <c r="AF626" i="2"/>
  <c r="AE626" i="2"/>
  <c r="AD626" i="2"/>
  <c r="AC626" i="2"/>
  <c r="AB626" i="2"/>
  <c r="AA626" i="2"/>
  <c r="Z626" i="2"/>
  <c r="Y626" i="2"/>
  <c r="X626" i="2"/>
  <c r="W626" i="2"/>
  <c r="V626" i="2"/>
  <c r="U626" i="2"/>
  <c r="T626" i="2"/>
  <c r="S626" i="2"/>
  <c r="R626" i="2"/>
  <c r="Q626" i="2"/>
  <c r="P626" i="2"/>
  <c r="O626" i="2"/>
  <c r="DJ625" i="2"/>
  <c r="DI625" i="2"/>
  <c r="DH625" i="2"/>
  <c r="DG625" i="2"/>
  <c r="DF625" i="2"/>
  <c r="DE625" i="2"/>
  <c r="DD625" i="2"/>
  <c r="DC625" i="2"/>
  <c r="DB625" i="2"/>
  <c r="DA625" i="2"/>
  <c r="CZ625" i="2"/>
  <c r="CY625" i="2"/>
  <c r="CX625" i="2"/>
  <c r="CW625" i="2"/>
  <c r="CV625" i="2"/>
  <c r="CU625" i="2"/>
  <c r="CT625" i="2"/>
  <c r="CR625" i="2"/>
  <c r="CQ625" i="2"/>
  <c r="CP625" i="2"/>
  <c r="CO625" i="2"/>
  <c r="CN625" i="2"/>
  <c r="CM625" i="2"/>
  <c r="CL625" i="2"/>
  <c r="CK625" i="2"/>
  <c r="CJ625" i="2"/>
  <c r="CI625" i="2"/>
  <c r="CH625" i="2"/>
  <c r="CG625" i="2"/>
  <c r="CF625" i="2"/>
  <c r="CE625" i="2"/>
  <c r="CD625" i="2"/>
  <c r="CC625" i="2"/>
  <c r="CB625" i="2"/>
  <c r="CA625" i="2"/>
  <c r="BZ625" i="2"/>
  <c r="BY625" i="2"/>
  <c r="BX625" i="2"/>
  <c r="BW625" i="2"/>
  <c r="BV625" i="2"/>
  <c r="BU625" i="2"/>
  <c r="BT625" i="2"/>
  <c r="BS625" i="2"/>
  <c r="BR625" i="2"/>
  <c r="BQ625" i="2"/>
  <c r="BP625" i="2"/>
  <c r="BO625" i="2"/>
  <c r="BN625" i="2"/>
  <c r="BM625" i="2"/>
  <c r="BL625" i="2"/>
  <c r="BK625" i="2"/>
  <c r="BJ625" i="2"/>
  <c r="BI625" i="2"/>
  <c r="BH625" i="2"/>
  <c r="BG625" i="2"/>
  <c r="BF625" i="2"/>
  <c r="BE625" i="2"/>
  <c r="BD625" i="2"/>
  <c r="BC625" i="2"/>
  <c r="BB625" i="2"/>
  <c r="BA625" i="2"/>
  <c r="AZ625" i="2"/>
  <c r="AY625" i="2"/>
  <c r="AX625" i="2"/>
  <c r="AW625" i="2"/>
  <c r="AV625" i="2"/>
  <c r="AU625" i="2"/>
  <c r="AS625" i="2"/>
  <c r="AR625" i="2"/>
  <c r="AQ625" i="2"/>
  <c r="AP625" i="2"/>
  <c r="AO625" i="2"/>
  <c r="AJ625" i="2"/>
  <c r="AI625" i="2"/>
  <c r="AH625" i="2"/>
  <c r="AG625" i="2"/>
  <c r="AF625" i="2"/>
  <c r="AE625" i="2"/>
  <c r="AD625" i="2"/>
  <c r="AC625" i="2"/>
  <c r="AB625" i="2"/>
  <c r="AA625" i="2"/>
  <c r="Z625" i="2"/>
  <c r="Y625" i="2"/>
  <c r="X625" i="2"/>
  <c r="W625" i="2"/>
  <c r="V625" i="2"/>
  <c r="U625" i="2"/>
  <c r="T625" i="2"/>
  <c r="S625" i="2"/>
  <c r="R625" i="2"/>
  <c r="Q625" i="2"/>
  <c r="P625" i="2"/>
  <c r="O625" i="2"/>
  <c r="DJ624" i="2"/>
  <c r="DI624" i="2"/>
  <c r="DH624" i="2"/>
  <c r="DG624" i="2"/>
  <c r="DF624" i="2"/>
  <c r="DE624" i="2"/>
  <c r="DD624" i="2"/>
  <c r="DC624" i="2"/>
  <c r="DB624" i="2"/>
  <c r="DA624" i="2"/>
  <c r="CZ624" i="2"/>
  <c r="CY624" i="2"/>
  <c r="CX624" i="2"/>
  <c r="CW624" i="2"/>
  <c r="CV624" i="2"/>
  <c r="CU624" i="2"/>
  <c r="CT624" i="2"/>
  <c r="CR624" i="2"/>
  <c r="CQ624" i="2"/>
  <c r="CP624" i="2"/>
  <c r="CO624" i="2"/>
  <c r="CN624" i="2"/>
  <c r="CM624" i="2"/>
  <c r="CL624" i="2"/>
  <c r="CK624" i="2"/>
  <c r="CJ624" i="2"/>
  <c r="CI624" i="2"/>
  <c r="CH624" i="2"/>
  <c r="CG624" i="2"/>
  <c r="CF624" i="2"/>
  <c r="CE624" i="2"/>
  <c r="CD624" i="2"/>
  <c r="CC624" i="2"/>
  <c r="CB624" i="2"/>
  <c r="CA624" i="2"/>
  <c r="BZ624" i="2"/>
  <c r="BY624" i="2"/>
  <c r="BX624" i="2"/>
  <c r="BW624" i="2"/>
  <c r="BV624" i="2"/>
  <c r="BU624" i="2"/>
  <c r="BT624" i="2"/>
  <c r="BS624" i="2"/>
  <c r="BR624" i="2"/>
  <c r="BQ624" i="2"/>
  <c r="BP624" i="2"/>
  <c r="BO624" i="2"/>
  <c r="BN624" i="2"/>
  <c r="BM624" i="2"/>
  <c r="BL624" i="2"/>
  <c r="BK624" i="2"/>
  <c r="BJ624" i="2"/>
  <c r="BI624" i="2"/>
  <c r="BH624" i="2"/>
  <c r="BG624" i="2"/>
  <c r="BF624" i="2"/>
  <c r="BE624" i="2"/>
  <c r="BD624" i="2"/>
  <c r="BC624" i="2"/>
  <c r="BB624" i="2"/>
  <c r="BA624" i="2"/>
  <c r="AZ624" i="2"/>
  <c r="AY624" i="2"/>
  <c r="AX624" i="2"/>
  <c r="AW624" i="2"/>
  <c r="AV624" i="2"/>
  <c r="AU624" i="2"/>
  <c r="AS624" i="2"/>
  <c r="AR624" i="2"/>
  <c r="AQ624" i="2"/>
  <c r="AP624" i="2"/>
  <c r="AO624" i="2"/>
  <c r="AJ624" i="2"/>
  <c r="AI624" i="2"/>
  <c r="AH624" i="2"/>
  <c r="AG624" i="2"/>
  <c r="AF624" i="2"/>
  <c r="AE624" i="2"/>
  <c r="AD624" i="2"/>
  <c r="AC624" i="2"/>
  <c r="AB624" i="2"/>
  <c r="AA624" i="2"/>
  <c r="Z624" i="2"/>
  <c r="Y624" i="2"/>
  <c r="X624" i="2"/>
  <c r="W624" i="2"/>
  <c r="V624" i="2"/>
  <c r="U624" i="2"/>
  <c r="T624" i="2"/>
  <c r="S624" i="2"/>
  <c r="R624" i="2"/>
  <c r="Q624" i="2"/>
  <c r="P624" i="2"/>
  <c r="O624" i="2"/>
  <c r="DJ623" i="2"/>
  <c r="DI623" i="2"/>
  <c r="DH623" i="2"/>
  <c r="DG623" i="2"/>
  <c r="DF623" i="2"/>
  <c r="DE623" i="2"/>
  <c r="DD623" i="2"/>
  <c r="DC623" i="2"/>
  <c r="DB623" i="2"/>
  <c r="DA623" i="2"/>
  <c r="CZ623" i="2"/>
  <c r="CY623" i="2"/>
  <c r="CX623" i="2"/>
  <c r="CW623" i="2"/>
  <c r="CV623" i="2"/>
  <c r="CU623" i="2"/>
  <c r="CT623" i="2"/>
  <c r="CR623" i="2"/>
  <c r="CQ623" i="2"/>
  <c r="CP623" i="2"/>
  <c r="CO623" i="2"/>
  <c r="CN623" i="2"/>
  <c r="CM623" i="2"/>
  <c r="CL623" i="2"/>
  <c r="CK623" i="2"/>
  <c r="CJ623" i="2"/>
  <c r="CI623" i="2"/>
  <c r="CH623" i="2"/>
  <c r="CG623" i="2"/>
  <c r="CF623" i="2"/>
  <c r="CE623" i="2"/>
  <c r="CD623" i="2"/>
  <c r="CC623" i="2"/>
  <c r="CB623" i="2"/>
  <c r="CA623" i="2"/>
  <c r="BZ623" i="2"/>
  <c r="BY623" i="2"/>
  <c r="BX623" i="2"/>
  <c r="BW623" i="2"/>
  <c r="BV623" i="2"/>
  <c r="BU623" i="2"/>
  <c r="BT623" i="2"/>
  <c r="BS623" i="2"/>
  <c r="BR623" i="2"/>
  <c r="BQ623" i="2"/>
  <c r="BP623" i="2"/>
  <c r="BO623" i="2"/>
  <c r="BN623" i="2"/>
  <c r="BM623" i="2"/>
  <c r="BL623" i="2"/>
  <c r="BK623" i="2"/>
  <c r="BJ623" i="2"/>
  <c r="BI623" i="2"/>
  <c r="BH623" i="2"/>
  <c r="BG623" i="2"/>
  <c r="BF623" i="2"/>
  <c r="BE623" i="2"/>
  <c r="BD623" i="2"/>
  <c r="BC623" i="2"/>
  <c r="BB623" i="2"/>
  <c r="BA623" i="2"/>
  <c r="AZ623" i="2"/>
  <c r="AY623" i="2"/>
  <c r="AX623" i="2"/>
  <c r="AW623" i="2"/>
  <c r="AV623" i="2"/>
  <c r="AU623" i="2"/>
  <c r="AS623" i="2"/>
  <c r="AR623" i="2"/>
  <c r="AQ623" i="2"/>
  <c r="AP623" i="2"/>
  <c r="AO623" i="2"/>
  <c r="AJ623" i="2"/>
  <c r="AI623" i="2"/>
  <c r="AH623" i="2"/>
  <c r="AG623" i="2"/>
  <c r="AF623" i="2"/>
  <c r="AE623" i="2"/>
  <c r="AD623" i="2"/>
  <c r="AC623" i="2"/>
  <c r="AB623" i="2"/>
  <c r="AA623" i="2"/>
  <c r="Z623" i="2"/>
  <c r="Y623" i="2"/>
  <c r="X623" i="2"/>
  <c r="W623" i="2"/>
  <c r="V623" i="2"/>
  <c r="U623" i="2"/>
  <c r="T623" i="2"/>
  <c r="S623" i="2"/>
  <c r="R623" i="2"/>
  <c r="Q623" i="2"/>
  <c r="P623" i="2"/>
  <c r="O623" i="2"/>
  <c r="L623" i="2"/>
  <c r="DJ622" i="2"/>
  <c r="DI622" i="2"/>
  <c r="DH622" i="2"/>
  <c r="DG622" i="2"/>
  <c r="DF622" i="2"/>
  <c r="DE622" i="2"/>
  <c r="DD622" i="2"/>
  <c r="DC622" i="2"/>
  <c r="DB622" i="2"/>
  <c r="DA622" i="2"/>
  <c r="CZ622" i="2"/>
  <c r="CY622" i="2"/>
  <c r="CX622" i="2"/>
  <c r="CW622" i="2"/>
  <c r="CV622" i="2"/>
  <c r="CU622" i="2"/>
  <c r="CT622" i="2"/>
  <c r="CR622" i="2"/>
  <c r="CQ622" i="2"/>
  <c r="CP622" i="2"/>
  <c r="CO622" i="2"/>
  <c r="CN622" i="2"/>
  <c r="CM622" i="2"/>
  <c r="CL622" i="2"/>
  <c r="CK622" i="2"/>
  <c r="CJ622" i="2"/>
  <c r="CI622" i="2"/>
  <c r="CH622" i="2"/>
  <c r="CG622" i="2"/>
  <c r="CF622" i="2"/>
  <c r="CE622" i="2"/>
  <c r="CD622" i="2"/>
  <c r="CC622" i="2"/>
  <c r="CB622" i="2"/>
  <c r="CA622" i="2"/>
  <c r="BZ622" i="2"/>
  <c r="BY622" i="2"/>
  <c r="BX622" i="2"/>
  <c r="BW622" i="2"/>
  <c r="BV622" i="2"/>
  <c r="BU622" i="2"/>
  <c r="BT622" i="2"/>
  <c r="BS622" i="2"/>
  <c r="BR622" i="2"/>
  <c r="BQ622" i="2"/>
  <c r="BP622" i="2"/>
  <c r="BO622" i="2"/>
  <c r="BN622" i="2"/>
  <c r="BM622" i="2"/>
  <c r="BL622" i="2"/>
  <c r="BK622" i="2"/>
  <c r="BJ622" i="2"/>
  <c r="BI622" i="2"/>
  <c r="BH622" i="2"/>
  <c r="BG622" i="2"/>
  <c r="BF622" i="2"/>
  <c r="BE622" i="2"/>
  <c r="BD622" i="2"/>
  <c r="BC622" i="2"/>
  <c r="BB622" i="2"/>
  <c r="BA622" i="2"/>
  <c r="AZ622" i="2"/>
  <c r="AY622" i="2"/>
  <c r="AX622" i="2"/>
  <c r="AW622" i="2"/>
  <c r="AV622" i="2"/>
  <c r="AU622" i="2"/>
  <c r="AS622" i="2"/>
  <c r="AR622" i="2"/>
  <c r="AQ622" i="2"/>
  <c r="AP622" i="2"/>
  <c r="AO622" i="2"/>
  <c r="AJ622" i="2"/>
  <c r="AI622" i="2"/>
  <c r="AH622" i="2"/>
  <c r="AG622" i="2"/>
  <c r="AF622" i="2"/>
  <c r="AE622" i="2"/>
  <c r="AD622" i="2"/>
  <c r="AC622" i="2"/>
  <c r="AB622" i="2"/>
  <c r="AA622" i="2"/>
  <c r="Z622" i="2"/>
  <c r="Y622" i="2"/>
  <c r="X622" i="2"/>
  <c r="W622" i="2"/>
  <c r="V622" i="2"/>
  <c r="U622" i="2"/>
  <c r="T622" i="2"/>
  <c r="S622" i="2"/>
  <c r="R622" i="2"/>
  <c r="Q622" i="2"/>
  <c r="P622" i="2"/>
  <c r="O622" i="2"/>
  <c r="DJ621" i="2"/>
  <c r="DI621" i="2"/>
  <c r="DH621" i="2"/>
  <c r="DG621" i="2"/>
  <c r="DF621" i="2"/>
  <c r="DE621" i="2"/>
  <c r="DD621" i="2"/>
  <c r="DC621" i="2"/>
  <c r="DB621" i="2"/>
  <c r="DA621" i="2"/>
  <c r="CZ621" i="2"/>
  <c r="CY621" i="2"/>
  <c r="CX621" i="2"/>
  <c r="CW621" i="2"/>
  <c r="CV621" i="2"/>
  <c r="CU621" i="2"/>
  <c r="CT621" i="2"/>
  <c r="CR621" i="2"/>
  <c r="CQ621" i="2"/>
  <c r="CP621" i="2"/>
  <c r="CO621" i="2"/>
  <c r="CN621" i="2"/>
  <c r="CM621" i="2"/>
  <c r="CL621" i="2"/>
  <c r="CK621" i="2"/>
  <c r="CJ621" i="2"/>
  <c r="CI621" i="2"/>
  <c r="CH621" i="2"/>
  <c r="CG621" i="2"/>
  <c r="CF621" i="2"/>
  <c r="CE621" i="2"/>
  <c r="CD621" i="2"/>
  <c r="CC621" i="2"/>
  <c r="CB621" i="2"/>
  <c r="CA621" i="2"/>
  <c r="BZ621" i="2"/>
  <c r="BY621" i="2"/>
  <c r="BX621" i="2"/>
  <c r="BW621" i="2"/>
  <c r="BV621" i="2"/>
  <c r="BU621" i="2"/>
  <c r="BT621" i="2"/>
  <c r="BS621" i="2"/>
  <c r="BR621" i="2"/>
  <c r="BQ621" i="2"/>
  <c r="BP621" i="2"/>
  <c r="BO621" i="2"/>
  <c r="BN621" i="2"/>
  <c r="BM621" i="2"/>
  <c r="BL621" i="2"/>
  <c r="BK621" i="2"/>
  <c r="BJ621" i="2"/>
  <c r="BI621" i="2"/>
  <c r="BH621" i="2"/>
  <c r="BG621" i="2"/>
  <c r="BF621" i="2"/>
  <c r="BE621" i="2"/>
  <c r="BD621" i="2"/>
  <c r="BC621" i="2"/>
  <c r="BB621" i="2"/>
  <c r="BA621" i="2"/>
  <c r="AZ621" i="2"/>
  <c r="AY621" i="2"/>
  <c r="AX621" i="2"/>
  <c r="AW621" i="2"/>
  <c r="AV621" i="2"/>
  <c r="AU621" i="2"/>
  <c r="AS621" i="2"/>
  <c r="AR621" i="2"/>
  <c r="AQ621" i="2"/>
  <c r="AP621" i="2"/>
  <c r="AO621" i="2"/>
  <c r="AJ621" i="2"/>
  <c r="AI621" i="2"/>
  <c r="AH621" i="2"/>
  <c r="AG621" i="2"/>
  <c r="AF621" i="2"/>
  <c r="AE621" i="2"/>
  <c r="AD621" i="2"/>
  <c r="AC621" i="2"/>
  <c r="AB621" i="2"/>
  <c r="AA621" i="2"/>
  <c r="Z621" i="2"/>
  <c r="Y621" i="2"/>
  <c r="X621" i="2"/>
  <c r="W621" i="2"/>
  <c r="V621" i="2"/>
  <c r="U621" i="2"/>
  <c r="T621" i="2"/>
  <c r="S621" i="2"/>
  <c r="R621" i="2"/>
  <c r="Q621" i="2"/>
  <c r="P621" i="2"/>
  <c r="O621" i="2"/>
  <c r="DJ620" i="2"/>
  <c r="DI620" i="2"/>
  <c r="DH620" i="2"/>
  <c r="DG620" i="2"/>
  <c r="DF620" i="2"/>
  <c r="DE620" i="2"/>
  <c r="DD620" i="2"/>
  <c r="DC620" i="2"/>
  <c r="DB620" i="2"/>
  <c r="DA620" i="2"/>
  <c r="CZ620" i="2"/>
  <c r="CY620" i="2"/>
  <c r="CX620" i="2"/>
  <c r="CW620" i="2"/>
  <c r="CV620" i="2"/>
  <c r="CU620" i="2"/>
  <c r="CT620" i="2"/>
  <c r="CR620" i="2"/>
  <c r="CQ620" i="2"/>
  <c r="CP620" i="2"/>
  <c r="CO620" i="2"/>
  <c r="CN620" i="2"/>
  <c r="CM620" i="2"/>
  <c r="CL620" i="2"/>
  <c r="CK620" i="2"/>
  <c r="CJ620" i="2"/>
  <c r="CI620" i="2"/>
  <c r="CH620" i="2"/>
  <c r="CG620" i="2"/>
  <c r="CF620" i="2"/>
  <c r="CE620" i="2"/>
  <c r="CD620" i="2"/>
  <c r="CC620" i="2"/>
  <c r="CB620" i="2"/>
  <c r="CA620" i="2"/>
  <c r="BZ620" i="2"/>
  <c r="BY620" i="2"/>
  <c r="BX620" i="2"/>
  <c r="BW620" i="2"/>
  <c r="BV620" i="2"/>
  <c r="BU620" i="2"/>
  <c r="BT620" i="2"/>
  <c r="BS620" i="2"/>
  <c r="BR620" i="2"/>
  <c r="BQ620" i="2"/>
  <c r="BP620" i="2"/>
  <c r="BO620" i="2"/>
  <c r="BN620" i="2"/>
  <c r="BM620" i="2"/>
  <c r="BL620" i="2"/>
  <c r="BK620" i="2"/>
  <c r="BJ620" i="2"/>
  <c r="BI620" i="2"/>
  <c r="BH620" i="2"/>
  <c r="BG620" i="2"/>
  <c r="BF620" i="2"/>
  <c r="BE620" i="2"/>
  <c r="BD620" i="2"/>
  <c r="BC620" i="2"/>
  <c r="BB620" i="2"/>
  <c r="BA620" i="2"/>
  <c r="AZ620" i="2"/>
  <c r="AY620" i="2"/>
  <c r="AX620" i="2"/>
  <c r="AW620" i="2"/>
  <c r="AV620" i="2"/>
  <c r="AU620" i="2"/>
  <c r="AS620" i="2"/>
  <c r="AR620" i="2"/>
  <c r="AQ620" i="2"/>
  <c r="AP620" i="2"/>
  <c r="AO620" i="2"/>
  <c r="AJ620" i="2"/>
  <c r="AI620" i="2"/>
  <c r="AH620" i="2"/>
  <c r="AG620" i="2"/>
  <c r="AF620" i="2"/>
  <c r="AE620" i="2"/>
  <c r="AD620" i="2"/>
  <c r="AC620" i="2"/>
  <c r="AB620" i="2"/>
  <c r="AA620" i="2"/>
  <c r="Z620" i="2"/>
  <c r="Y620" i="2"/>
  <c r="X620" i="2"/>
  <c r="W620" i="2"/>
  <c r="V620" i="2"/>
  <c r="U620" i="2"/>
  <c r="T620" i="2"/>
  <c r="S620" i="2"/>
  <c r="R620" i="2"/>
  <c r="Q620" i="2"/>
  <c r="P620" i="2"/>
  <c r="O620" i="2"/>
  <c r="DJ619" i="2"/>
  <c r="DI619" i="2"/>
  <c r="DH619" i="2"/>
  <c r="DG619" i="2"/>
  <c r="DF619" i="2"/>
  <c r="DE619" i="2"/>
  <c r="DD619" i="2"/>
  <c r="DC619" i="2"/>
  <c r="DB619" i="2"/>
  <c r="DA619" i="2"/>
  <c r="CZ619" i="2"/>
  <c r="CY619" i="2"/>
  <c r="CX619" i="2"/>
  <c r="CW619" i="2"/>
  <c r="CV619" i="2"/>
  <c r="CU619" i="2"/>
  <c r="CT619" i="2"/>
  <c r="CR619" i="2"/>
  <c r="CQ619" i="2"/>
  <c r="CP619" i="2"/>
  <c r="CO619" i="2"/>
  <c r="CN619" i="2"/>
  <c r="CM619" i="2"/>
  <c r="CL619" i="2"/>
  <c r="CK619" i="2"/>
  <c r="CJ619" i="2"/>
  <c r="CI619" i="2"/>
  <c r="CH619" i="2"/>
  <c r="CG619" i="2"/>
  <c r="CF619" i="2"/>
  <c r="CE619" i="2"/>
  <c r="CD619" i="2"/>
  <c r="CC619" i="2"/>
  <c r="CB619" i="2"/>
  <c r="CA619" i="2"/>
  <c r="BZ619" i="2"/>
  <c r="BY619" i="2"/>
  <c r="BX619" i="2"/>
  <c r="BW619" i="2"/>
  <c r="BV619" i="2"/>
  <c r="BU619" i="2"/>
  <c r="BT619" i="2"/>
  <c r="BS619" i="2"/>
  <c r="BR619" i="2"/>
  <c r="BQ619" i="2"/>
  <c r="BP619" i="2"/>
  <c r="BO619" i="2"/>
  <c r="BN619" i="2"/>
  <c r="BM619" i="2"/>
  <c r="BL619" i="2"/>
  <c r="BK619" i="2"/>
  <c r="BJ619" i="2"/>
  <c r="BI619" i="2"/>
  <c r="BH619" i="2"/>
  <c r="BG619" i="2"/>
  <c r="BF619" i="2"/>
  <c r="BE619" i="2"/>
  <c r="BD619" i="2"/>
  <c r="BC619" i="2"/>
  <c r="BB619" i="2"/>
  <c r="BA619" i="2"/>
  <c r="AZ619" i="2"/>
  <c r="AY619" i="2"/>
  <c r="AX619" i="2"/>
  <c r="AW619" i="2"/>
  <c r="AV619" i="2"/>
  <c r="AU619" i="2"/>
  <c r="AS619" i="2"/>
  <c r="AR619" i="2"/>
  <c r="AQ619" i="2"/>
  <c r="AP619" i="2"/>
  <c r="AO619" i="2"/>
  <c r="AJ619" i="2"/>
  <c r="AI619" i="2"/>
  <c r="AH619" i="2"/>
  <c r="AG619" i="2"/>
  <c r="AF619" i="2"/>
  <c r="AE619" i="2"/>
  <c r="AD619" i="2"/>
  <c r="AC619" i="2"/>
  <c r="AB619" i="2"/>
  <c r="AA619" i="2"/>
  <c r="Z619" i="2"/>
  <c r="Y619" i="2"/>
  <c r="X619" i="2"/>
  <c r="W619" i="2"/>
  <c r="V619" i="2"/>
  <c r="U619" i="2"/>
  <c r="T619" i="2"/>
  <c r="S619" i="2"/>
  <c r="R619" i="2"/>
  <c r="Q619" i="2"/>
  <c r="P619" i="2"/>
  <c r="O619" i="2"/>
  <c r="DJ618" i="2"/>
  <c r="DI618" i="2"/>
  <c r="DH618" i="2"/>
  <c r="DG618" i="2"/>
  <c r="DF618" i="2"/>
  <c r="DE618" i="2"/>
  <c r="DD618" i="2"/>
  <c r="DC618" i="2"/>
  <c r="DB618" i="2"/>
  <c r="DA618" i="2"/>
  <c r="CZ618" i="2"/>
  <c r="CY618" i="2"/>
  <c r="CX618" i="2"/>
  <c r="CW618" i="2"/>
  <c r="CV618" i="2"/>
  <c r="CU618" i="2"/>
  <c r="CT618" i="2"/>
  <c r="CR618" i="2"/>
  <c r="CQ618" i="2"/>
  <c r="CP618" i="2"/>
  <c r="CO618" i="2"/>
  <c r="CN618" i="2"/>
  <c r="CM618" i="2"/>
  <c r="CL618" i="2"/>
  <c r="CK618" i="2"/>
  <c r="CJ618" i="2"/>
  <c r="CI618" i="2"/>
  <c r="CH618" i="2"/>
  <c r="CG618" i="2"/>
  <c r="CF618" i="2"/>
  <c r="CE618" i="2"/>
  <c r="CD618" i="2"/>
  <c r="CC618" i="2"/>
  <c r="CB618" i="2"/>
  <c r="CA618" i="2"/>
  <c r="BZ618" i="2"/>
  <c r="BY618" i="2"/>
  <c r="BX618" i="2"/>
  <c r="BW618" i="2"/>
  <c r="BV618" i="2"/>
  <c r="BU618" i="2"/>
  <c r="BT618" i="2"/>
  <c r="BS618" i="2"/>
  <c r="BR618" i="2"/>
  <c r="BQ618" i="2"/>
  <c r="BP618" i="2"/>
  <c r="BO618" i="2"/>
  <c r="BN618" i="2"/>
  <c r="BM618" i="2"/>
  <c r="BL618" i="2"/>
  <c r="BK618" i="2"/>
  <c r="BJ618" i="2"/>
  <c r="BI618" i="2"/>
  <c r="BH618" i="2"/>
  <c r="BG618" i="2"/>
  <c r="BF618" i="2"/>
  <c r="BE618" i="2"/>
  <c r="BD618" i="2"/>
  <c r="BC618" i="2"/>
  <c r="BB618" i="2"/>
  <c r="BA618" i="2"/>
  <c r="AZ618" i="2"/>
  <c r="AY618" i="2"/>
  <c r="AX618" i="2"/>
  <c r="AW618" i="2"/>
  <c r="AV618" i="2"/>
  <c r="AU618" i="2"/>
  <c r="AS618" i="2"/>
  <c r="AR618" i="2"/>
  <c r="AQ618" i="2"/>
  <c r="AP618" i="2"/>
  <c r="AO618" i="2"/>
  <c r="AJ618" i="2"/>
  <c r="AI618" i="2"/>
  <c r="AH618" i="2"/>
  <c r="AG618" i="2"/>
  <c r="AF618" i="2"/>
  <c r="AE618" i="2"/>
  <c r="AD618" i="2"/>
  <c r="AC618" i="2"/>
  <c r="AB618" i="2"/>
  <c r="AA618" i="2"/>
  <c r="Z618" i="2"/>
  <c r="Y618" i="2"/>
  <c r="X618" i="2"/>
  <c r="W618" i="2"/>
  <c r="V618" i="2"/>
  <c r="U618" i="2"/>
  <c r="T618" i="2"/>
  <c r="S618" i="2"/>
  <c r="R618" i="2"/>
  <c r="Q618" i="2"/>
  <c r="P618" i="2"/>
  <c r="O618" i="2"/>
  <c r="DJ617" i="2"/>
  <c r="DI617" i="2"/>
  <c r="DH617" i="2"/>
  <c r="DG617" i="2"/>
  <c r="DF617" i="2"/>
  <c r="DE617" i="2"/>
  <c r="DD617" i="2"/>
  <c r="DC617" i="2"/>
  <c r="DB617" i="2"/>
  <c r="DA617" i="2"/>
  <c r="CZ617" i="2"/>
  <c r="CY617" i="2"/>
  <c r="CX617" i="2"/>
  <c r="CW617" i="2"/>
  <c r="CV617" i="2"/>
  <c r="CU617" i="2"/>
  <c r="CT617" i="2"/>
  <c r="CR617" i="2"/>
  <c r="CQ617" i="2"/>
  <c r="CP617" i="2"/>
  <c r="CO617" i="2"/>
  <c r="CN617" i="2"/>
  <c r="CM617" i="2"/>
  <c r="CL617" i="2"/>
  <c r="CK617" i="2"/>
  <c r="CJ617" i="2"/>
  <c r="CI617" i="2"/>
  <c r="CH617" i="2"/>
  <c r="CG617" i="2"/>
  <c r="CF617" i="2"/>
  <c r="CE617" i="2"/>
  <c r="CD617" i="2"/>
  <c r="CC617" i="2"/>
  <c r="CB617" i="2"/>
  <c r="CA617" i="2"/>
  <c r="BZ617" i="2"/>
  <c r="BY617" i="2"/>
  <c r="BX617" i="2"/>
  <c r="BW617" i="2"/>
  <c r="BV617" i="2"/>
  <c r="BU617" i="2"/>
  <c r="BT617" i="2"/>
  <c r="BS617" i="2"/>
  <c r="BR617" i="2"/>
  <c r="BQ617" i="2"/>
  <c r="BP617" i="2"/>
  <c r="BO617" i="2"/>
  <c r="BN617" i="2"/>
  <c r="BM617" i="2"/>
  <c r="BL617" i="2"/>
  <c r="BK617" i="2"/>
  <c r="BJ617" i="2"/>
  <c r="BI617" i="2"/>
  <c r="BH617" i="2"/>
  <c r="BG617" i="2"/>
  <c r="BF617" i="2"/>
  <c r="BE617" i="2"/>
  <c r="BD617" i="2"/>
  <c r="BC617" i="2"/>
  <c r="BB617" i="2"/>
  <c r="BA617" i="2"/>
  <c r="AZ617" i="2"/>
  <c r="AY617" i="2"/>
  <c r="AX617" i="2"/>
  <c r="AW617" i="2"/>
  <c r="AV617" i="2"/>
  <c r="AU617" i="2"/>
  <c r="AS617" i="2"/>
  <c r="AR617" i="2"/>
  <c r="AQ617" i="2"/>
  <c r="AP617" i="2"/>
  <c r="AO617" i="2"/>
  <c r="AJ617" i="2"/>
  <c r="AI617" i="2"/>
  <c r="AH617" i="2"/>
  <c r="AG617" i="2"/>
  <c r="AF617" i="2"/>
  <c r="AE617" i="2"/>
  <c r="AD617" i="2"/>
  <c r="AC617" i="2"/>
  <c r="AB617" i="2"/>
  <c r="AA617" i="2"/>
  <c r="Z617" i="2"/>
  <c r="Y617" i="2"/>
  <c r="X617" i="2"/>
  <c r="W617" i="2"/>
  <c r="V617" i="2"/>
  <c r="U617" i="2"/>
  <c r="T617" i="2"/>
  <c r="S617" i="2"/>
  <c r="R617" i="2"/>
  <c r="Q617" i="2"/>
  <c r="P617" i="2"/>
  <c r="O617" i="2"/>
  <c r="DJ616" i="2"/>
  <c r="DI616" i="2"/>
  <c r="DH616" i="2"/>
  <c r="DG616" i="2"/>
  <c r="DF616" i="2"/>
  <c r="DE616" i="2"/>
  <c r="DD616" i="2"/>
  <c r="DC616" i="2"/>
  <c r="DB616" i="2"/>
  <c r="DA616" i="2"/>
  <c r="CZ616" i="2"/>
  <c r="CY616" i="2"/>
  <c r="CX616" i="2"/>
  <c r="CW616" i="2"/>
  <c r="CV616" i="2"/>
  <c r="CU616" i="2"/>
  <c r="CT616" i="2"/>
  <c r="CR616" i="2"/>
  <c r="CQ616" i="2"/>
  <c r="CP616" i="2"/>
  <c r="CO616" i="2"/>
  <c r="CN616" i="2"/>
  <c r="CM616" i="2"/>
  <c r="CL616" i="2"/>
  <c r="CK616" i="2"/>
  <c r="CJ616" i="2"/>
  <c r="CI616" i="2"/>
  <c r="CH616" i="2"/>
  <c r="CG616" i="2"/>
  <c r="CF616" i="2"/>
  <c r="CE616" i="2"/>
  <c r="CD616" i="2"/>
  <c r="CC616" i="2"/>
  <c r="CB616" i="2"/>
  <c r="CA616" i="2"/>
  <c r="BZ616" i="2"/>
  <c r="BY616" i="2"/>
  <c r="BX616" i="2"/>
  <c r="BW616" i="2"/>
  <c r="BV616" i="2"/>
  <c r="BU616" i="2"/>
  <c r="BT616" i="2"/>
  <c r="BS616" i="2"/>
  <c r="BR616" i="2"/>
  <c r="BQ616" i="2"/>
  <c r="BP616" i="2"/>
  <c r="BO616" i="2"/>
  <c r="BN616" i="2"/>
  <c r="BM616" i="2"/>
  <c r="BL616" i="2"/>
  <c r="BK616" i="2"/>
  <c r="BJ616" i="2"/>
  <c r="BI616" i="2"/>
  <c r="BH616" i="2"/>
  <c r="BG616" i="2"/>
  <c r="BF616" i="2"/>
  <c r="BE616" i="2"/>
  <c r="BD616" i="2"/>
  <c r="BC616" i="2"/>
  <c r="BB616" i="2"/>
  <c r="BA616" i="2"/>
  <c r="AZ616" i="2"/>
  <c r="AY616" i="2"/>
  <c r="AX616" i="2"/>
  <c r="AW616" i="2"/>
  <c r="AV616" i="2"/>
  <c r="AU616" i="2"/>
  <c r="AS616" i="2"/>
  <c r="AR616" i="2"/>
  <c r="AQ616" i="2"/>
  <c r="AP616" i="2"/>
  <c r="AO616" i="2"/>
  <c r="AJ616" i="2"/>
  <c r="AI616" i="2"/>
  <c r="AH616" i="2"/>
  <c r="AG616" i="2"/>
  <c r="AF616" i="2"/>
  <c r="AE616" i="2"/>
  <c r="AD616" i="2"/>
  <c r="AC616" i="2"/>
  <c r="AB616" i="2"/>
  <c r="AA616" i="2"/>
  <c r="Z616" i="2"/>
  <c r="Y616" i="2"/>
  <c r="X616" i="2"/>
  <c r="W616" i="2"/>
  <c r="V616" i="2"/>
  <c r="U616" i="2"/>
  <c r="T616" i="2"/>
  <c r="S616" i="2"/>
  <c r="R616" i="2"/>
  <c r="Q616" i="2"/>
  <c r="P616" i="2"/>
  <c r="O616" i="2"/>
  <c r="DJ615" i="2"/>
  <c r="DI615" i="2"/>
  <c r="DH615" i="2"/>
  <c r="DG615" i="2"/>
  <c r="DF615" i="2"/>
  <c r="DE615" i="2"/>
  <c r="DD615" i="2"/>
  <c r="DC615" i="2"/>
  <c r="DB615" i="2"/>
  <c r="DA615" i="2"/>
  <c r="CZ615" i="2"/>
  <c r="CY615" i="2"/>
  <c r="CX615" i="2"/>
  <c r="CW615" i="2"/>
  <c r="CV615" i="2"/>
  <c r="CU615" i="2"/>
  <c r="CT615" i="2"/>
  <c r="CR615" i="2"/>
  <c r="CQ615" i="2"/>
  <c r="CP615" i="2"/>
  <c r="CO615" i="2"/>
  <c r="CN615" i="2"/>
  <c r="CM615" i="2"/>
  <c r="CL615" i="2"/>
  <c r="CK615" i="2"/>
  <c r="CJ615" i="2"/>
  <c r="CI615" i="2"/>
  <c r="CH615" i="2"/>
  <c r="CG615" i="2"/>
  <c r="CF615" i="2"/>
  <c r="CE615" i="2"/>
  <c r="CD615" i="2"/>
  <c r="CC615" i="2"/>
  <c r="CB615" i="2"/>
  <c r="CA615" i="2"/>
  <c r="BZ615" i="2"/>
  <c r="BY615" i="2"/>
  <c r="BX615" i="2"/>
  <c r="BW615" i="2"/>
  <c r="BV615" i="2"/>
  <c r="BU615" i="2"/>
  <c r="BT615" i="2"/>
  <c r="BS615" i="2"/>
  <c r="BR615" i="2"/>
  <c r="BQ615" i="2"/>
  <c r="BP615" i="2"/>
  <c r="BO615" i="2"/>
  <c r="BN615" i="2"/>
  <c r="BM615" i="2"/>
  <c r="BL615" i="2"/>
  <c r="BK615" i="2"/>
  <c r="BJ615" i="2"/>
  <c r="BI615" i="2"/>
  <c r="BH615" i="2"/>
  <c r="BG615" i="2"/>
  <c r="BF615" i="2"/>
  <c r="BE615" i="2"/>
  <c r="BD615" i="2"/>
  <c r="BC615" i="2"/>
  <c r="BB615" i="2"/>
  <c r="BA615" i="2"/>
  <c r="AZ615" i="2"/>
  <c r="AY615" i="2"/>
  <c r="AX615" i="2"/>
  <c r="AW615" i="2"/>
  <c r="AV615" i="2"/>
  <c r="AU615" i="2"/>
  <c r="AS615" i="2"/>
  <c r="AR615" i="2"/>
  <c r="AQ615" i="2"/>
  <c r="AP615" i="2"/>
  <c r="AO615" i="2"/>
  <c r="AJ615" i="2"/>
  <c r="AI615" i="2"/>
  <c r="AH615" i="2"/>
  <c r="AG615" i="2"/>
  <c r="AF615" i="2"/>
  <c r="AE615" i="2"/>
  <c r="AD615" i="2"/>
  <c r="AC615" i="2"/>
  <c r="AB615" i="2"/>
  <c r="AA615" i="2"/>
  <c r="Z615" i="2"/>
  <c r="Y615" i="2"/>
  <c r="X615" i="2"/>
  <c r="W615" i="2"/>
  <c r="V615" i="2"/>
  <c r="U615" i="2"/>
  <c r="T615" i="2"/>
  <c r="S615" i="2"/>
  <c r="R615" i="2"/>
  <c r="Q615" i="2"/>
  <c r="P615" i="2"/>
  <c r="O615" i="2"/>
  <c r="DJ614" i="2"/>
  <c r="DI614" i="2"/>
  <c r="DH614" i="2"/>
  <c r="DG614" i="2"/>
  <c r="DF614" i="2"/>
  <c r="DE614" i="2"/>
  <c r="DD614" i="2"/>
  <c r="DC614" i="2"/>
  <c r="DB614" i="2"/>
  <c r="DA614" i="2"/>
  <c r="CZ614" i="2"/>
  <c r="CY614" i="2"/>
  <c r="CX614" i="2"/>
  <c r="CW614" i="2"/>
  <c r="CV614" i="2"/>
  <c r="CU614" i="2"/>
  <c r="CT614" i="2"/>
  <c r="CR614" i="2"/>
  <c r="CQ614" i="2"/>
  <c r="CP614" i="2"/>
  <c r="CO614" i="2"/>
  <c r="CN614" i="2"/>
  <c r="CM614" i="2"/>
  <c r="CL614" i="2"/>
  <c r="CK614" i="2"/>
  <c r="CJ614" i="2"/>
  <c r="CI614" i="2"/>
  <c r="CH614" i="2"/>
  <c r="CG614" i="2"/>
  <c r="CF614" i="2"/>
  <c r="CE614" i="2"/>
  <c r="CD614" i="2"/>
  <c r="CC614" i="2"/>
  <c r="CB614" i="2"/>
  <c r="CA614" i="2"/>
  <c r="BZ614" i="2"/>
  <c r="BY614" i="2"/>
  <c r="BX614" i="2"/>
  <c r="BW614" i="2"/>
  <c r="BV614" i="2"/>
  <c r="BU614" i="2"/>
  <c r="BT614" i="2"/>
  <c r="BS614" i="2"/>
  <c r="BR614" i="2"/>
  <c r="BQ614" i="2"/>
  <c r="BP614" i="2"/>
  <c r="BO614" i="2"/>
  <c r="BN614" i="2"/>
  <c r="BM614" i="2"/>
  <c r="BL614" i="2"/>
  <c r="BK614" i="2"/>
  <c r="BJ614" i="2"/>
  <c r="BI614" i="2"/>
  <c r="BH614" i="2"/>
  <c r="BG614" i="2"/>
  <c r="BF614" i="2"/>
  <c r="BE614" i="2"/>
  <c r="BD614" i="2"/>
  <c r="BC614" i="2"/>
  <c r="BB614" i="2"/>
  <c r="BA614" i="2"/>
  <c r="AZ614" i="2"/>
  <c r="AY614" i="2"/>
  <c r="AX614" i="2"/>
  <c r="AW614" i="2"/>
  <c r="AV614" i="2"/>
  <c r="AU614" i="2"/>
  <c r="AS614" i="2"/>
  <c r="AR614" i="2"/>
  <c r="AQ614" i="2"/>
  <c r="AP614" i="2"/>
  <c r="AO614" i="2"/>
  <c r="AJ614" i="2"/>
  <c r="AI614" i="2"/>
  <c r="AH614" i="2"/>
  <c r="AG614" i="2"/>
  <c r="AF614" i="2"/>
  <c r="AE614" i="2"/>
  <c r="AD614" i="2"/>
  <c r="AC614" i="2"/>
  <c r="AB614" i="2"/>
  <c r="AA614" i="2"/>
  <c r="Z614" i="2"/>
  <c r="Y614" i="2"/>
  <c r="X614" i="2"/>
  <c r="W614" i="2"/>
  <c r="V614" i="2"/>
  <c r="U614" i="2"/>
  <c r="T614" i="2"/>
  <c r="S614" i="2"/>
  <c r="R614" i="2"/>
  <c r="Q614" i="2"/>
  <c r="P614" i="2"/>
  <c r="O614" i="2"/>
  <c r="DJ613" i="2"/>
  <c r="DI613" i="2"/>
  <c r="DH613" i="2"/>
  <c r="DG613" i="2"/>
  <c r="DF613" i="2"/>
  <c r="DE613" i="2"/>
  <c r="DD613" i="2"/>
  <c r="DC613" i="2"/>
  <c r="DB613" i="2"/>
  <c r="DA613" i="2"/>
  <c r="CZ613" i="2"/>
  <c r="CY613" i="2"/>
  <c r="CX613" i="2"/>
  <c r="CW613" i="2"/>
  <c r="CV613" i="2"/>
  <c r="CU613" i="2"/>
  <c r="CT613" i="2"/>
  <c r="CR613" i="2"/>
  <c r="CQ613" i="2"/>
  <c r="CP613" i="2"/>
  <c r="CO613" i="2"/>
  <c r="CN613" i="2"/>
  <c r="CM613" i="2"/>
  <c r="CL613" i="2"/>
  <c r="CK613" i="2"/>
  <c r="CJ613" i="2"/>
  <c r="CI613" i="2"/>
  <c r="CH613" i="2"/>
  <c r="CG613" i="2"/>
  <c r="CF613" i="2"/>
  <c r="CE613" i="2"/>
  <c r="CD613" i="2"/>
  <c r="CC613" i="2"/>
  <c r="CB613" i="2"/>
  <c r="CA613" i="2"/>
  <c r="BZ613" i="2"/>
  <c r="BY613" i="2"/>
  <c r="BX613" i="2"/>
  <c r="BW613" i="2"/>
  <c r="BV613" i="2"/>
  <c r="BU613" i="2"/>
  <c r="BT613" i="2"/>
  <c r="BS613" i="2"/>
  <c r="BR613" i="2"/>
  <c r="BQ613" i="2"/>
  <c r="BP613" i="2"/>
  <c r="BO613" i="2"/>
  <c r="BN613" i="2"/>
  <c r="BM613" i="2"/>
  <c r="BL613" i="2"/>
  <c r="BK613" i="2"/>
  <c r="BJ613" i="2"/>
  <c r="BI613" i="2"/>
  <c r="BH613" i="2"/>
  <c r="BG613" i="2"/>
  <c r="BF613" i="2"/>
  <c r="BE613" i="2"/>
  <c r="BD613" i="2"/>
  <c r="BC613" i="2"/>
  <c r="BB613" i="2"/>
  <c r="BA613" i="2"/>
  <c r="AZ613" i="2"/>
  <c r="AY613" i="2"/>
  <c r="AX613" i="2"/>
  <c r="AW613" i="2"/>
  <c r="AV613" i="2"/>
  <c r="AU613" i="2"/>
  <c r="AS613" i="2"/>
  <c r="AR613" i="2"/>
  <c r="AQ613" i="2"/>
  <c r="AP613" i="2"/>
  <c r="AO613" i="2"/>
  <c r="AJ613" i="2"/>
  <c r="AI613" i="2"/>
  <c r="AH613" i="2"/>
  <c r="AG613" i="2"/>
  <c r="AF613" i="2"/>
  <c r="AE613" i="2"/>
  <c r="AD613" i="2"/>
  <c r="AC613" i="2"/>
  <c r="AB613" i="2"/>
  <c r="AA613" i="2"/>
  <c r="Z613" i="2"/>
  <c r="Y613" i="2"/>
  <c r="X613" i="2"/>
  <c r="W613" i="2"/>
  <c r="V613" i="2"/>
  <c r="U613" i="2"/>
  <c r="T613" i="2"/>
  <c r="S613" i="2"/>
  <c r="R613" i="2"/>
  <c r="Q613" i="2"/>
  <c r="P613" i="2"/>
  <c r="O613" i="2"/>
  <c r="DJ612" i="2"/>
  <c r="DI612" i="2"/>
  <c r="DH612" i="2"/>
  <c r="DG612" i="2"/>
  <c r="DF612" i="2"/>
  <c r="DE612" i="2"/>
  <c r="DD612" i="2"/>
  <c r="DC612" i="2"/>
  <c r="DB612" i="2"/>
  <c r="DA612" i="2"/>
  <c r="CZ612" i="2"/>
  <c r="CY612" i="2"/>
  <c r="CX612" i="2"/>
  <c r="CW612" i="2"/>
  <c r="CV612" i="2"/>
  <c r="CU612" i="2"/>
  <c r="CT612" i="2"/>
  <c r="CR612" i="2"/>
  <c r="CQ612" i="2"/>
  <c r="CP612" i="2"/>
  <c r="CO612" i="2"/>
  <c r="CN612" i="2"/>
  <c r="CM612" i="2"/>
  <c r="CL612" i="2"/>
  <c r="CK612" i="2"/>
  <c r="CJ612" i="2"/>
  <c r="CI612" i="2"/>
  <c r="CH612" i="2"/>
  <c r="CG612" i="2"/>
  <c r="CF612" i="2"/>
  <c r="CE612" i="2"/>
  <c r="CD612" i="2"/>
  <c r="CC612" i="2"/>
  <c r="CB612" i="2"/>
  <c r="CA612" i="2"/>
  <c r="BZ612" i="2"/>
  <c r="BY612" i="2"/>
  <c r="BX612" i="2"/>
  <c r="BW612" i="2"/>
  <c r="BV612" i="2"/>
  <c r="BU612" i="2"/>
  <c r="BT612" i="2"/>
  <c r="BS612" i="2"/>
  <c r="BR612" i="2"/>
  <c r="BQ612" i="2"/>
  <c r="BP612" i="2"/>
  <c r="BO612" i="2"/>
  <c r="BN612" i="2"/>
  <c r="BM612" i="2"/>
  <c r="BL612" i="2"/>
  <c r="BK612" i="2"/>
  <c r="BJ612" i="2"/>
  <c r="BI612" i="2"/>
  <c r="BH612" i="2"/>
  <c r="BG612" i="2"/>
  <c r="BF612" i="2"/>
  <c r="BE612" i="2"/>
  <c r="BD612" i="2"/>
  <c r="BC612" i="2"/>
  <c r="BB612" i="2"/>
  <c r="BA612" i="2"/>
  <c r="AZ612" i="2"/>
  <c r="AY612" i="2"/>
  <c r="AX612" i="2"/>
  <c r="AW612" i="2"/>
  <c r="AV612" i="2"/>
  <c r="AU612" i="2"/>
  <c r="AS612" i="2"/>
  <c r="AR612" i="2"/>
  <c r="AQ612" i="2"/>
  <c r="AP612" i="2"/>
  <c r="AO612" i="2"/>
  <c r="AJ612" i="2"/>
  <c r="AI612" i="2"/>
  <c r="AH612" i="2"/>
  <c r="AG612" i="2"/>
  <c r="AF612" i="2"/>
  <c r="AE612" i="2"/>
  <c r="AD612" i="2"/>
  <c r="AC612" i="2"/>
  <c r="AB612" i="2"/>
  <c r="AA612" i="2"/>
  <c r="Z612" i="2"/>
  <c r="Y612" i="2"/>
  <c r="X612" i="2"/>
  <c r="W612" i="2"/>
  <c r="V612" i="2"/>
  <c r="U612" i="2"/>
  <c r="T612" i="2"/>
  <c r="S612" i="2"/>
  <c r="R612" i="2"/>
  <c r="Q612" i="2"/>
  <c r="P612" i="2"/>
  <c r="O612" i="2"/>
  <c r="DJ611" i="2"/>
  <c r="DI611" i="2"/>
  <c r="DH611" i="2"/>
  <c r="DG611" i="2"/>
  <c r="DF611" i="2"/>
  <c r="DE611" i="2"/>
  <c r="DD611" i="2"/>
  <c r="DC611" i="2"/>
  <c r="DB611" i="2"/>
  <c r="DA611" i="2"/>
  <c r="CZ611" i="2"/>
  <c r="CY611" i="2"/>
  <c r="CX611" i="2"/>
  <c r="CW611" i="2"/>
  <c r="CV611" i="2"/>
  <c r="CU611" i="2"/>
  <c r="CT611" i="2"/>
  <c r="CR611" i="2"/>
  <c r="CQ611" i="2"/>
  <c r="CP611" i="2"/>
  <c r="CO611" i="2"/>
  <c r="CN611" i="2"/>
  <c r="CM611" i="2"/>
  <c r="CL611" i="2"/>
  <c r="CK611" i="2"/>
  <c r="CJ611" i="2"/>
  <c r="CI611" i="2"/>
  <c r="CH611" i="2"/>
  <c r="CG611" i="2"/>
  <c r="CF611" i="2"/>
  <c r="CE611" i="2"/>
  <c r="CD611" i="2"/>
  <c r="CC611" i="2"/>
  <c r="CB611" i="2"/>
  <c r="CA611" i="2"/>
  <c r="BZ611" i="2"/>
  <c r="BY611" i="2"/>
  <c r="BX611" i="2"/>
  <c r="BW611" i="2"/>
  <c r="BV611" i="2"/>
  <c r="BU611" i="2"/>
  <c r="BT611" i="2"/>
  <c r="BS611" i="2"/>
  <c r="BR611" i="2"/>
  <c r="BQ611" i="2"/>
  <c r="BP611" i="2"/>
  <c r="BO611" i="2"/>
  <c r="BN611" i="2"/>
  <c r="BM611" i="2"/>
  <c r="BL611" i="2"/>
  <c r="BK611" i="2"/>
  <c r="BJ611" i="2"/>
  <c r="BI611" i="2"/>
  <c r="BH611" i="2"/>
  <c r="BG611" i="2"/>
  <c r="BF611" i="2"/>
  <c r="BE611" i="2"/>
  <c r="BD611" i="2"/>
  <c r="BC611" i="2"/>
  <c r="BB611" i="2"/>
  <c r="BA611" i="2"/>
  <c r="AZ611" i="2"/>
  <c r="AY611" i="2"/>
  <c r="AX611" i="2"/>
  <c r="AW611" i="2"/>
  <c r="AV611" i="2"/>
  <c r="AU611" i="2"/>
  <c r="AS611" i="2"/>
  <c r="AR611" i="2"/>
  <c r="AQ611" i="2"/>
  <c r="AP611" i="2"/>
  <c r="AO611" i="2"/>
  <c r="AJ611" i="2"/>
  <c r="AI611" i="2"/>
  <c r="AH611" i="2"/>
  <c r="AG611" i="2"/>
  <c r="AF611" i="2"/>
  <c r="AE611" i="2"/>
  <c r="AD611" i="2"/>
  <c r="AC611" i="2"/>
  <c r="AB611" i="2"/>
  <c r="AA611" i="2"/>
  <c r="Z611" i="2"/>
  <c r="Y611" i="2"/>
  <c r="X611" i="2"/>
  <c r="W611" i="2"/>
  <c r="V611" i="2"/>
  <c r="U611" i="2"/>
  <c r="T611" i="2"/>
  <c r="S611" i="2"/>
  <c r="R611" i="2"/>
  <c r="Q611" i="2"/>
  <c r="P611" i="2"/>
  <c r="O611" i="2"/>
  <c r="DJ610" i="2"/>
  <c r="DI610" i="2"/>
  <c r="DH610" i="2"/>
  <c r="DG610" i="2"/>
  <c r="DF610" i="2"/>
  <c r="DE610" i="2"/>
  <c r="DD610" i="2"/>
  <c r="DC610" i="2"/>
  <c r="DB610" i="2"/>
  <c r="DA610" i="2"/>
  <c r="CZ610" i="2"/>
  <c r="CY610" i="2"/>
  <c r="CX610" i="2"/>
  <c r="CW610" i="2"/>
  <c r="CV610" i="2"/>
  <c r="CU610" i="2"/>
  <c r="CT610" i="2"/>
  <c r="CR610" i="2"/>
  <c r="CQ610" i="2"/>
  <c r="CP610" i="2"/>
  <c r="CO610" i="2"/>
  <c r="CN610" i="2"/>
  <c r="CM610" i="2"/>
  <c r="CL610" i="2"/>
  <c r="CK610" i="2"/>
  <c r="CJ610" i="2"/>
  <c r="CI610" i="2"/>
  <c r="CH610" i="2"/>
  <c r="CG610" i="2"/>
  <c r="CF610" i="2"/>
  <c r="CE610" i="2"/>
  <c r="CD610" i="2"/>
  <c r="CC610" i="2"/>
  <c r="CB610" i="2"/>
  <c r="CA610" i="2"/>
  <c r="BZ610" i="2"/>
  <c r="BY610" i="2"/>
  <c r="BX610" i="2"/>
  <c r="BW610" i="2"/>
  <c r="BV610" i="2"/>
  <c r="BU610" i="2"/>
  <c r="BT610" i="2"/>
  <c r="BS610" i="2"/>
  <c r="BR610" i="2"/>
  <c r="BQ610" i="2"/>
  <c r="BP610" i="2"/>
  <c r="BO610" i="2"/>
  <c r="BN610" i="2"/>
  <c r="BM610" i="2"/>
  <c r="BL610" i="2"/>
  <c r="BK610" i="2"/>
  <c r="BJ610" i="2"/>
  <c r="BI610" i="2"/>
  <c r="BH610" i="2"/>
  <c r="BG610" i="2"/>
  <c r="BF610" i="2"/>
  <c r="BE610" i="2"/>
  <c r="BD610" i="2"/>
  <c r="BC610" i="2"/>
  <c r="BB610" i="2"/>
  <c r="BA610" i="2"/>
  <c r="AZ610" i="2"/>
  <c r="AY610" i="2"/>
  <c r="AX610" i="2"/>
  <c r="AW610" i="2"/>
  <c r="AV610" i="2"/>
  <c r="AU610" i="2"/>
  <c r="AS610" i="2"/>
  <c r="AR610" i="2"/>
  <c r="AQ610" i="2"/>
  <c r="AP610" i="2"/>
  <c r="AO610" i="2"/>
  <c r="AJ610" i="2"/>
  <c r="AI610" i="2"/>
  <c r="AH610" i="2"/>
  <c r="AG610" i="2"/>
  <c r="AF610" i="2"/>
  <c r="AE610" i="2"/>
  <c r="AD610" i="2"/>
  <c r="AC610" i="2"/>
  <c r="AB610" i="2"/>
  <c r="AA610" i="2"/>
  <c r="Z610" i="2"/>
  <c r="Y610" i="2"/>
  <c r="X610" i="2"/>
  <c r="W610" i="2"/>
  <c r="V610" i="2"/>
  <c r="U610" i="2"/>
  <c r="T610" i="2"/>
  <c r="S610" i="2"/>
  <c r="R610" i="2"/>
  <c r="Q610" i="2"/>
  <c r="P610" i="2"/>
  <c r="O610" i="2"/>
  <c r="DJ609" i="2"/>
  <c r="DI609" i="2"/>
  <c r="DH609" i="2"/>
  <c r="DG609" i="2"/>
  <c r="DF609" i="2"/>
  <c r="DE609" i="2"/>
  <c r="DD609" i="2"/>
  <c r="DC609" i="2"/>
  <c r="DB609" i="2"/>
  <c r="DA609" i="2"/>
  <c r="CZ609" i="2"/>
  <c r="CY609" i="2"/>
  <c r="CX609" i="2"/>
  <c r="CW609" i="2"/>
  <c r="CV609" i="2"/>
  <c r="CU609" i="2"/>
  <c r="CT609" i="2"/>
  <c r="CR609" i="2"/>
  <c r="CQ609" i="2"/>
  <c r="CP609" i="2"/>
  <c r="CO609" i="2"/>
  <c r="CN609" i="2"/>
  <c r="CM609" i="2"/>
  <c r="CL609" i="2"/>
  <c r="CK609" i="2"/>
  <c r="CJ609" i="2"/>
  <c r="CI609" i="2"/>
  <c r="CH609" i="2"/>
  <c r="CG609" i="2"/>
  <c r="CF609" i="2"/>
  <c r="CE609" i="2"/>
  <c r="CD609" i="2"/>
  <c r="CC609" i="2"/>
  <c r="CB609" i="2"/>
  <c r="CA609" i="2"/>
  <c r="BZ609" i="2"/>
  <c r="BY609" i="2"/>
  <c r="BX609" i="2"/>
  <c r="BW609" i="2"/>
  <c r="BV609" i="2"/>
  <c r="BU609" i="2"/>
  <c r="BT609" i="2"/>
  <c r="BS609" i="2"/>
  <c r="BR609" i="2"/>
  <c r="BQ609" i="2"/>
  <c r="BP609" i="2"/>
  <c r="BO609" i="2"/>
  <c r="BN609" i="2"/>
  <c r="BM609" i="2"/>
  <c r="BL609" i="2"/>
  <c r="BK609" i="2"/>
  <c r="BJ609" i="2"/>
  <c r="BI609" i="2"/>
  <c r="BH609" i="2"/>
  <c r="BG609" i="2"/>
  <c r="BF609" i="2"/>
  <c r="BE609" i="2"/>
  <c r="BD609" i="2"/>
  <c r="BC609" i="2"/>
  <c r="BB609" i="2"/>
  <c r="BA609" i="2"/>
  <c r="AZ609" i="2"/>
  <c r="AY609" i="2"/>
  <c r="AX609" i="2"/>
  <c r="AW609" i="2"/>
  <c r="AV609" i="2"/>
  <c r="AU609" i="2"/>
  <c r="AS609" i="2"/>
  <c r="AR609" i="2"/>
  <c r="AQ609" i="2"/>
  <c r="AP609" i="2"/>
  <c r="AO609" i="2"/>
  <c r="AJ609" i="2"/>
  <c r="AI609" i="2"/>
  <c r="AH609" i="2"/>
  <c r="AG609" i="2"/>
  <c r="AF609" i="2"/>
  <c r="AE609" i="2"/>
  <c r="AD609" i="2"/>
  <c r="AC609" i="2"/>
  <c r="AB609" i="2"/>
  <c r="AA609" i="2"/>
  <c r="Z609" i="2"/>
  <c r="Y609" i="2"/>
  <c r="X609" i="2"/>
  <c r="W609" i="2"/>
  <c r="V609" i="2"/>
  <c r="U609" i="2"/>
  <c r="T609" i="2"/>
  <c r="S609" i="2"/>
  <c r="R609" i="2"/>
  <c r="Q609" i="2"/>
  <c r="P609" i="2"/>
  <c r="O609" i="2"/>
  <c r="DJ608" i="2"/>
  <c r="DI608" i="2"/>
  <c r="DH608" i="2"/>
  <c r="DG608" i="2"/>
  <c r="DF608" i="2"/>
  <c r="DE608" i="2"/>
  <c r="DD608" i="2"/>
  <c r="DC608" i="2"/>
  <c r="DB608" i="2"/>
  <c r="DA608" i="2"/>
  <c r="CZ608" i="2"/>
  <c r="CY608" i="2"/>
  <c r="CX608" i="2"/>
  <c r="CW608" i="2"/>
  <c r="CV608" i="2"/>
  <c r="CU608" i="2"/>
  <c r="CT608" i="2"/>
  <c r="CR608" i="2"/>
  <c r="CQ608" i="2"/>
  <c r="CP608" i="2"/>
  <c r="CO608" i="2"/>
  <c r="CN608" i="2"/>
  <c r="CM608" i="2"/>
  <c r="CL608" i="2"/>
  <c r="CK608" i="2"/>
  <c r="CJ608" i="2"/>
  <c r="CI608" i="2"/>
  <c r="CH608" i="2"/>
  <c r="CG608" i="2"/>
  <c r="CF608" i="2"/>
  <c r="CE608" i="2"/>
  <c r="CD608" i="2"/>
  <c r="CC608" i="2"/>
  <c r="CB608" i="2"/>
  <c r="CA608" i="2"/>
  <c r="BZ608" i="2"/>
  <c r="BY608" i="2"/>
  <c r="BX608" i="2"/>
  <c r="BW608" i="2"/>
  <c r="BV608" i="2"/>
  <c r="BU608" i="2"/>
  <c r="BT608" i="2"/>
  <c r="BS608" i="2"/>
  <c r="BR608" i="2"/>
  <c r="BQ608" i="2"/>
  <c r="BP608" i="2"/>
  <c r="BO608" i="2"/>
  <c r="BN608" i="2"/>
  <c r="BM608" i="2"/>
  <c r="BL608" i="2"/>
  <c r="BK608" i="2"/>
  <c r="BJ608" i="2"/>
  <c r="BI608" i="2"/>
  <c r="BH608" i="2"/>
  <c r="BG608" i="2"/>
  <c r="BF608" i="2"/>
  <c r="BE608" i="2"/>
  <c r="BD608" i="2"/>
  <c r="BC608" i="2"/>
  <c r="BB608" i="2"/>
  <c r="BA608" i="2"/>
  <c r="AZ608" i="2"/>
  <c r="AY608" i="2"/>
  <c r="AX608" i="2"/>
  <c r="AW608" i="2"/>
  <c r="AV608" i="2"/>
  <c r="AU608" i="2"/>
  <c r="AS608" i="2"/>
  <c r="AR608" i="2"/>
  <c r="AQ608" i="2"/>
  <c r="AP608" i="2"/>
  <c r="AO608" i="2"/>
  <c r="AJ608" i="2"/>
  <c r="AI608" i="2"/>
  <c r="AH608" i="2"/>
  <c r="AG608" i="2"/>
  <c r="AF608" i="2"/>
  <c r="AE608" i="2"/>
  <c r="AD608" i="2"/>
  <c r="AC608" i="2"/>
  <c r="AB608" i="2"/>
  <c r="AA608" i="2"/>
  <c r="Z608" i="2"/>
  <c r="Y608" i="2"/>
  <c r="X608" i="2"/>
  <c r="W608" i="2"/>
  <c r="V608" i="2"/>
  <c r="U608" i="2"/>
  <c r="T608" i="2"/>
  <c r="S608" i="2"/>
  <c r="R608" i="2"/>
  <c r="Q608" i="2"/>
  <c r="P608" i="2"/>
  <c r="O608" i="2"/>
  <c r="DJ607" i="2"/>
  <c r="DI607" i="2"/>
  <c r="DH607" i="2"/>
  <c r="DG607" i="2"/>
  <c r="DF607" i="2"/>
  <c r="DE607" i="2"/>
  <c r="DD607" i="2"/>
  <c r="DC607" i="2"/>
  <c r="DB607" i="2"/>
  <c r="DA607" i="2"/>
  <c r="CZ607" i="2"/>
  <c r="CY607" i="2"/>
  <c r="CX607" i="2"/>
  <c r="CW607" i="2"/>
  <c r="CV607" i="2"/>
  <c r="CU607" i="2"/>
  <c r="CT607" i="2"/>
  <c r="CR607" i="2"/>
  <c r="CQ607" i="2"/>
  <c r="CP607" i="2"/>
  <c r="CO607" i="2"/>
  <c r="CN607" i="2"/>
  <c r="CM607" i="2"/>
  <c r="CL607" i="2"/>
  <c r="CK607" i="2"/>
  <c r="CJ607" i="2"/>
  <c r="CI607" i="2"/>
  <c r="CH607" i="2"/>
  <c r="CG607" i="2"/>
  <c r="CF607" i="2"/>
  <c r="CE607" i="2"/>
  <c r="CD607" i="2"/>
  <c r="CC607" i="2"/>
  <c r="CB607" i="2"/>
  <c r="CA607" i="2"/>
  <c r="BZ607" i="2"/>
  <c r="BY607" i="2"/>
  <c r="BX607" i="2"/>
  <c r="BW607" i="2"/>
  <c r="BV607" i="2"/>
  <c r="BU607" i="2"/>
  <c r="BT607" i="2"/>
  <c r="BS607" i="2"/>
  <c r="BR607" i="2"/>
  <c r="BQ607" i="2"/>
  <c r="BP607" i="2"/>
  <c r="BO607" i="2"/>
  <c r="BN607" i="2"/>
  <c r="BM607" i="2"/>
  <c r="BL607" i="2"/>
  <c r="BK607" i="2"/>
  <c r="BJ607" i="2"/>
  <c r="BI607" i="2"/>
  <c r="BH607" i="2"/>
  <c r="BG607" i="2"/>
  <c r="BF607" i="2"/>
  <c r="BE607" i="2"/>
  <c r="BD607" i="2"/>
  <c r="BC607" i="2"/>
  <c r="BB607" i="2"/>
  <c r="BA607" i="2"/>
  <c r="AZ607" i="2"/>
  <c r="AY607" i="2"/>
  <c r="AX607" i="2"/>
  <c r="AW607" i="2"/>
  <c r="AV607" i="2"/>
  <c r="AU607" i="2"/>
  <c r="AS607" i="2"/>
  <c r="AR607" i="2"/>
  <c r="AQ607" i="2"/>
  <c r="AP607" i="2"/>
  <c r="AO607" i="2"/>
  <c r="AJ607" i="2"/>
  <c r="AI607" i="2"/>
  <c r="AH607" i="2"/>
  <c r="AG607" i="2"/>
  <c r="AF607" i="2"/>
  <c r="AE607" i="2"/>
  <c r="AD607" i="2"/>
  <c r="AC607" i="2"/>
  <c r="AB607" i="2"/>
  <c r="AA607" i="2"/>
  <c r="Z607" i="2"/>
  <c r="Y607" i="2"/>
  <c r="X607" i="2"/>
  <c r="W607" i="2"/>
  <c r="V607" i="2"/>
  <c r="U607" i="2"/>
  <c r="T607" i="2"/>
  <c r="S607" i="2"/>
  <c r="R607" i="2"/>
  <c r="Q607" i="2"/>
  <c r="P607" i="2"/>
  <c r="O607" i="2"/>
  <c r="DJ606" i="2"/>
  <c r="DI606" i="2"/>
  <c r="DH606" i="2"/>
  <c r="DG606" i="2"/>
  <c r="DF606" i="2"/>
  <c r="DE606" i="2"/>
  <c r="DD606" i="2"/>
  <c r="DC606" i="2"/>
  <c r="DB606" i="2"/>
  <c r="DA606" i="2"/>
  <c r="CZ606" i="2"/>
  <c r="CY606" i="2"/>
  <c r="CX606" i="2"/>
  <c r="CW606" i="2"/>
  <c r="CV606" i="2"/>
  <c r="CU606" i="2"/>
  <c r="CT606" i="2"/>
  <c r="CR606" i="2"/>
  <c r="CQ606" i="2"/>
  <c r="CP606" i="2"/>
  <c r="CO606" i="2"/>
  <c r="CN606" i="2"/>
  <c r="CM606" i="2"/>
  <c r="CL606" i="2"/>
  <c r="CK606" i="2"/>
  <c r="CJ606" i="2"/>
  <c r="CI606" i="2"/>
  <c r="CH606" i="2"/>
  <c r="CG606" i="2"/>
  <c r="CF606" i="2"/>
  <c r="CE606" i="2"/>
  <c r="CD606" i="2"/>
  <c r="CC606" i="2"/>
  <c r="CB606" i="2"/>
  <c r="CA606" i="2"/>
  <c r="BZ606" i="2"/>
  <c r="BY606" i="2"/>
  <c r="BX606" i="2"/>
  <c r="BW606" i="2"/>
  <c r="BV606" i="2"/>
  <c r="BU606" i="2"/>
  <c r="BT606" i="2"/>
  <c r="BS606" i="2"/>
  <c r="BR606" i="2"/>
  <c r="BQ606" i="2"/>
  <c r="BP606" i="2"/>
  <c r="BO606" i="2"/>
  <c r="BN606" i="2"/>
  <c r="BM606" i="2"/>
  <c r="BL606" i="2"/>
  <c r="BK606" i="2"/>
  <c r="BJ606" i="2"/>
  <c r="BI606" i="2"/>
  <c r="BH606" i="2"/>
  <c r="BG606" i="2"/>
  <c r="BF606" i="2"/>
  <c r="BE606" i="2"/>
  <c r="BD606" i="2"/>
  <c r="BC606" i="2"/>
  <c r="BB606" i="2"/>
  <c r="BA606" i="2"/>
  <c r="AZ606" i="2"/>
  <c r="AY606" i="2"/>
  <c r="AX606" i="2"/>
  <c r="AW606" i="2"/>
  <c r="AV606" i="2"/>
  <c r="AU606" i="2"/>
  <c r="AS606" i="2"/>
  <c r="AR606" i="2"/>
  <c r="AQ606" i="2"/>
  <c r="AP606" i="2"/>
  <c r="AO606" i="2"/>
  <c r="AJ606" i="2"/>
  <c r="AI606" i="2"/>
  <c r="AH606" i="2"/>
  <c r="AG606" i="2"/>
  <c r="AF606" i="2"/>
  <c r="AE606" i="2"/>
  <c r="AD606" i="2"/>
  <c r="AC606" i="2"/>
  <c r="AB606" i="2"/>
  <c r="AA606" i="2"/>
  <c r="Z606" i="2"/>
  <c r="Y606" i="2"/>
  <c r="X606" i="2"/>
  <c r="W606" i="2"/>
  <c r="V606" i="2"/>
  <c r="U606" i="2"/>
  <c r="T606" i="2"/>
  <c r="S606" i="2"/>
  <c r="R606" i="2"/>
  <c r="Q606" i="2"/>
  <c r="P606" i="2"/>
  <c r="O606" i="2"/>
  <c r="DJ605" i="2"/>
  <c r="DI605" i="2"/>
  <c r="DH605" i="2"/>
  <c r="DG605" i="2"/>
  <c r="DF605" i="2"/>
  <c r="DE605" i="2"/>
  <c r="DD605" i="2"/>
  <c r="DC605" i="2"/>
  <c r="DB605" i="2"/>
  <c r="DA605" i="2"/>
  <c r="CZ605" i="2"/>
  <c r="CY605" i="2"/>
  <c r="CX605" i="2"/>
  <c r="CW605" i="2"/>
  <c r="CV605" i="2"/>
  <c r="CU605" i="2"/>
  <c r="CT605" i="2"/>
  <c r="CR605" i="2"/>
  <c r="CQ605" i="2"/>
  <c r="CP605" i="2"/>
  <c r="CO605" i="2"/>
  <c r="CN605" i="2"/>
  <c r="CM605" i="2"/>
  <c r="CL605" i="2"/>
  <c r="CK605" i="2"/>
  <c r="CJ605" i="2"/>
  <c r="CI605" i="2"/>
  <c r="CH605" i="2"/>
  <c r="CG605" i="2"/>
  <c r="CF605" i="2"/>
  <c r="CE605" i="2"/>
  <c r="CD605" i="2"/>
  <c r="CC605" i="2"/>
  <c r="CB605" i="2"/>
  <c r="CA605" i="2"/>
  <c r="BZ605" i="2"/>
  <c r="BY605" i="2"/>
  <c r="BX605" i="2"/>
  <c r="BW605" i="2"/>
  <c r="BV605" i="2"/>
  <c r="BU605" i="2"/>
  <c r="BT605" i="2"/>
  <c r="BS605" i="2"/>
  <c r="BR605" i="2"/>
  <c r="BQ605" i="2"/>
  <c r="BP605" i="2"/>
  <c r="BO605" i="2"/>
  <c r="BN605" i="2"/>
  <c r="BM605" i="2"/>
  <c r="BL605" i="2"/>
  <c r="BK605" i="2"/>
  <c r="BJ605" i="2"/>
  <c r="BI605" i="2"/>
  <c r="BH605" i="2"/>
  <c r="BG605" i="2"/>
  <c r="BF605" i="2"/>
  <c r="BE605" i="2"/>
  <c r="BD605" i="2"/>
  <c r="BC605" i="2"/>
  <c r="BB605" i="2"/>
  <c r="BA605" i="2"/>
  <c r="AZ605" i="2"/>
  <c r="AY605" i="2"/>
  <c r="AX605" i="2"/>
  <c r="AW605" i="2"/>
  <c r="AV605" i="2"/>
  <c r="AU605" i="2"/>
  <c r="AS605" i="2"/>
  <c r="AR605" i="2"/>
  <c r="AQ605" i="2"/>
  <c r="AP605" i="2"/>
  <c r="AO605" i="2"/>
  <c r="AJ605" i="2"/>
  <c r="AI605" i="2"/>
  <c r="AH605" i="2"/>
  <c r="AG605" i="2"/>
  <c r="AF605" i="2"/>
  <c r="AE605" i="2"/>
  <c r="AD605" i="2"/>
  <c r="AC605" i="2"/>
  <c r="AB605" i="2"/>
  <c r="AA605" i="2"/>
  <c r="Z605" i="2"/>
  <c r="Y605" i="2"/>
  <c r="X605" i="2"/>
  <c r="W605" i="2"/>
  <c r="V605" i="2"/>
  <c r="U605" i="2"/>
  <c r="T605" i="2"/>
  <c r="S605" i="2"/>
  <c r="R605" i="2"/>
  <c r="Q605" i="2"/>
  <c r="P605" i="2"/>
  <c r="O605" i="2"/>
  <c r="DJ604" i="2"/>
  <c r="DI604" i="2"/>
  <c r="DH604" i="2"/>
  <c r="DG604" i="2"/>
  <c r="DF604" i="2"/>
  <c r="DE604" i="2"/>
  <c r="DD604" i="2"/>
  <c r="DC604" i="2"/>
  <c r="DB604" i="2"/>
  <c r="DA604" i="2"/>
  <c r="CZ604" i="2"/>
  <c r="CY604" i="2"/>
  <c r="CX604" i="2"/>
  <c r="CW604" i="2"/>
  <c r="CV604" i="2"/>
  <c r="CU604" i="2"/>
  <c r="CT604" i="2"/>
  <c r="CR604" i="2"/>
  <c r="CQ604" i="2"/>
  <c r="CP604" i="2"/>
  <c r="CO604" i="2"/>
  <c r="CN604" i="2"/>
  <c r="CM604" i="2"/>
  <c r="CL604" i="2"/>
  <c r="CK604" i="2"/>
  <c r="CJ604" i="2"/>
  <c r="CI604" i="2"/>
  <c r="CH604" i="2"/>
  <c r="CG604" i="2"/>
  <c r="CF604" i="2"/>
  <c r="CE604" i="2"/>
  <c r="CD604" i="2"/>
  <c r="CC604" i="2"/>
  <c r="CB604" i="2"/>
  <c r="CA604" i="2"/>
  <c r="BZ604" i="2"/>
  <c r="BY604" i="2"/>
  <c r="BX604" i="2"/>
  <c r="BW604" i="2"/>
  <c r="BV604" i="2"/>
  <c r="BU604" i="2"/>
  <c r="BT604" i="2"/>
  <c r="BS604" i="2"/>
  <c r="BR604" i="2"/>
  <c r="BQ604" i="2"/>
  <c r="BP604" i="2"/>
  <c r="BO604" i="2"/>
  <c r="BN604" i="2"/>
  <c r="BM604" i="2"/>
  <c r="BL604" i="2"/>
  <c r="BK604" i="2"/>
  <c r="BJ604" i="2"/>
  <c r="BI604" i="2"/>
  <c r="BH604" i="2"/>
  <c r="BG604" i="2"/>
  <c r="BF604" i="2"/>
  <c r="BE604" i="2"/>
  <c r="BD604" i="2"/>
  <c r="BC604" i="2"/>
  <c r="BB604" i="2"/>
  <c r="BA604" i="2"/>
  <c r="AZ604" i="2"/>
  <c r="AY604" i="2"/>
  <c r="AX604" i="2"/>
  <c r="AW604" i="2"/>
  <c r="AV604" i="2"/>
  <c r="AU604" i="2"/>
  <c r="AS604" i="2"/>
  <c r="AR604" i="2"/>
  <c r="AQ604" i="2"/>
  <c r="AP604" i="2"/>
  <c r="AO604" i="2"/>
  <c r="AJ604" i="2"/>
  <c r="AI604" i="2"/>
  <c r="AH604" i="2"/>
  <c r="AG604" i="2"/>
  <c r="AF604" i="2"/>
  <c r="AE604" i="2"/>
  <c r="AD604" i="2"/>
  <c r="AC604" i="2"/>
  <c r="AB604" i="2"/>
  <c r="AA604" i="2"/>
  <c r="Z604" i="2"/>
  <c r="Y604" i="2"/>
  <c r="X604" i="2"/>
  <c r="W604" i="2"/>
  <c r="V604" i="2"/>
  <c r="U604" i="2"/>
  <c r="T604" i="2"/>
  <c r="S604" i="2"/>
  <c r="R604" i="2"/>
  <c r="Q604" i="2"/>
  <c r="P604" i="2"/>
  <c r="O604" i="2"/>
  <c r="DJ603" i="2"/>
  <c r="DI603" i="2"/>
  <c r="DH603" i="2"/>
  <c r="DG603" i="2"/>
  <c r="DF603" i="2"/>
  <c r="DE603" i="2"/>
  <c r="DD603" i="2"/>
  <c r="DC603" i="2"/>
  <c r="DB603" i="2"/>
  <c r="DA603" i="2"/>
  <c r="CZ603" i="2"/>
  <c r="CY603" i="2"/>
  <c r="CX603" i="2"/>
  <c r="CW603" i="2"/>
  <c r="CV603" i="2"/>
  <c r="CU603" i="2"/>
  <c r="CT603" i="2"/>
  <c r="CR603" i="2"/>
  <c r="CQ603" i="2"/>
  <c r="CP603" i="2"/>
  <c r="CO603" i="2"/>
  <c r="CN603" i="2"/>
  <c r="CM603" i="2"/>
  <c r="CL603" i="2"/>
  <c r="CK603" i="2"/>
  <c r="CJ603" i="2"/>
  <c r="CI603" i="2"/>
  <c r="CH603" i="2"/>
  <c r="CG603" i="2"/>
  <c r="CF603" i="2"/>
  <c r="CE603" i="2"/>
  <c r="CD603" i="2"/>
  <c r="CC603" i="2"/>
  <c r="CB603" i="2"/>
  <c r="CA603" i="2"/>
  <c r="BZ603" i="2"/>
  <c r="BY603" i="2"/>
  <c r="BX603" i="2"/>
  <c r="BW603" i="2"/>
  <c r="BV603" i="2"/>
  <c r="BU603" i="2"/>
  <c r="BT603" i="2"/>
  <c r="BS603" i="2"/>
  <c r="BR603" i="2"/>
  <c r="BQ603" i="2"/>
  <c r="BP603" i="2"/>
  <c r="BO603" i="2"/>
  <c r="BN603" i="2"/>
  <c r="BM603" i="2"/>
  <c r="BL603" i="2"/>
  <c r="BK603" i="2"/>
  <c r="BJ603" i="2"/>
  <c r="BI603" i="2"/>
  <c r="BH603" i="2"/>
  <c r="BG603" i="2"/>
  <c r="BF603" i="2"/>
  <c r="BE603" i="2"/>
  <c r="BD603" i="2"/>
  <c r="BC603" i="2"/>
  <c r="BB603" i="2"/>
  <c r="BA603" i="2"/>
  <c r="AZ603" i="2"/>
  <c r="AY603" i="2"/>
  <c r="AX603" i="2"/>
  <c r="AW603" i="2"/>
  <c r="AV603" i="2"/>
  <c r="AU603" i="2"/>
  <c r="AS603" i="2"/>
  <c r="AR603" i="2"/>
  <c r="AQ603" i="2"/>
  <c r="AP603" i="2"/>
  <c r="AO603" i="2"/>
  <c r="AJ603" i="2"/>
  <c r="AI603" i="2"/>
  <c r="AH603" i="2"/>
  <c r="AG603" i="2"/>
  <c r="AF603" i="2"/>
  <c r="AE603" i="2"/>
  <c r="AD603" i="2"/>
  <c r="AC603" i="2"/>
  <c r="AB603" i="2"/>
  <c r="AA603" i="2"/>
  <c r="Z603" i="2"/>
  <c r="Y603" i="2"/>
  <c r="X603" i="2"/>
  <c r="W603" i="2"/>
  <c r="V603" i="2"/>
  <c r="U603" i="2"/>
  <c r="T603" i="2"/>
  <c r="S603" i="2"/>
  <c r="R603" i="2"/>
  <c r="Q603" i="2"/>
  <c r="P603" i="2"/>
  <c r="O603" i="2"/>
  <c r="DJ602" i="2"/>
  <c r="DI602" i="2"/>
  <c r="DH602" i="2"/>
  <c r="DG602" i="2"/>
  <c r="DF602" i="2"/>
  <c r="DE602" i="2"/>
  <c r="DD602" i="2"/>
  <c r="DC602" i="2"/>
  <c r="DB602" i="2"/>
  <c r="DA602" i="2"/>
  <c r="CZ602" i="2"/>
  <c r="CY602" i="2"/>
  <c r="CX602" i="2"/>
  <c r="CW602" i="2"/>
  <c r="CV602" i="2"/>
  <c r="CU602" i="2"/>
  <c r="CT602" i="2"/>
  <c r="CR602" i="2"/>
  <c r="CQ602" i="2"/>
  <c r="CP602" i="2"/>
  <c r="CO602" i="2"/>
  <c r="CN602" i="2"/>
  <c r="CM602" i="2"/>
  <c r="CL602" i="2"/>
  <c r="CK602" i="2"/>
  <c r="CJ602" i="2"/>
  <c r="CI602" i="2"/>
  <c r="CH602" i="2"/>
  <c r="CG602" i="2"/>
  <c r="CF602" i="2"/>
  <c r="CE602" i="2"/>
  <c r="CD602" i="2"/>
  <c r="CC602" i="2"/>
  <c r="CB602" i="2"/>
  <c r="CA602" i="2"/>
  <c r="BZ602" i="2"/>
  <c r="BY602" i="2"/>
  <c r="BX602" i="2"/>
  <c r="BW602" i="2"/>
  <c r="BV602" i="2"/>
  <c r="BU602" i="2"/>
  <c r="BT602" i="2"/>
  <c r="BS602" i="2"/>
  <c r="BR602" i="2"/>
  <c r="BQ602" i="2"/>
  <c r="BP602" i="2"/>
  <c r="BO602" i="2"/>
  <c r="BN602" i="2"/>
  <c r="BM602" i="2"/>
  <c r="BL602" i="2"/>
  <c r="BK602" i="2"/>
  <c r="BJ602" i="2"/>
  <c r="BI602" i="2"/>
  <c r="BH602" i="2"/>
  <c r="BG602" i="2"/>
  <c r="BF602" i="2"/>
  <c r="BE602" i="2"/>
  <c r="BD602" i="2"/>
  <c r="BC602" i="2"/>
  <c r="BB602" i="2"/>
  <c r="BA602" i="2"/>
  <c r="AZ602" i="2"/>
  <c r="AY602" i="2"/>
  <c r="AX602" i="2"/>
  <c r="AW602" i="2"/>
  <c r="AV602" i="2"/>
  <c r="AU602" i="2"/>
  <c r="AS602" i="2"/>
  <c r="AR602" i="2"/>
  <c r="AQ602" i="2"/>
  <c r="AP602" i="2"/>
  <c r="AO602" i="2"/>
  <c r="AJ602" i="2"/>
  <c r="AI602" i="2"/>
  <c r="AH602" i="2"/>
  <c r="AG602" i="2"/>
  <c r="AF602" i="2"/>
  <c r="AE602" i="2"/>
  <c r="AD602" i="2"/>
  <c r="AC602" i="2"/>
  <c r="AB602" i="2"/>
  <c r="AA602" i="2"/>
  <c r="Z602" i="2"/>
  <c r="Y602" i="2"/>
  <c r="X602" i="2"/>
  <c r="W602" i="2"/>
  <c r="V602" i="2"/>
  <c r="U602" i="2"/>
  <c r="T602" i="2"/>
  <c r="S602" i="2"/>
  <c r="R602" i="2"/>
  <c r="Q602" i="2"/>
  <c r="P602" i="2"/>
  <c r="O602" i="2"/>
  <c r="L602" i="2"/>
  <c r="DJ601" i="2"/>
  <c r="DI601" i="2"/>
  <c r="DH601" i="2"/>
  <c r="DG601" i="2"/>
  <c r="DF601" i="2"/>
  <c r="DE601" i="2"/>
  <c r="DD601" i="2"/>
  <c r="DC601" i="2"/>
  <c r="DB601" i="2"/>
  <c r="DA601" i="2"/>
  <c r="CZ601" i="2"/>
  <c r="CY601" i="2"/>
  <c r="CX601" i="2"/>
  <c r="CW601" i="2"/>
  <c r="CV601" i="2"/>
  <c r="CU601" i="2"/>
  <c r="CT601" i="2"/>
  <c r="CR601" i="2"/>
  <c r="CQ601" i="2"/>
  <c r="CP601" i="2"/>
  <c r="CO601" i="2"/>
  <c r="CN601" i="2"/>
  <c r="CM601" i="2"/>
  <c r="CL601" i="2"/>
  <c r="CK601" i="2"/>
  <c r="CJ601" i="2"/>
  <c r="CI601" i="2"/>
  <c r="CH601" i="2"/>
  <c r="CG601" i="2"/>
  <c r="CF601" i="2"/>
  <c r="CE601" i="2"/>
  <c r="CD601" i="2"/>
  <c r="CC601" i="2"/>
  <c r="CB601" i="2"/>
  <c r="CA601" i="2"/>
  <c r="BZ601" i="2"/>
  <c r="BY601" i="2"/>
  <c r="BX601" i="2"/>
  <c r="BW601" i="2"/>
  <c r="BV601" i="2"/>
  <c r="BU601" i="2"/>
  <c r="BT601" i="2"/>
  <c r="BS601" i="2"/>
  <c r="BR601" i="2"/>
  <c r="BQ601" i="2"/>
  <c r="BP601" i="2"/>
  <c r="BO601" i="2"/>
  <c r="BN601" i="2"/>
  <c r="BM601" i="2"/>
  <c r="BL601" i="2"/>
  <c r="BK601" i="2"/>
  <c r="BJ601" i="2"/>
  <c r="BI601" i="2"/>
  <c r="BH601" i="2"/>
  <c r="BG601" i="2"/>
  <c r="BF601" i="2"/>
  <c r="BE601" i="2"/>
  <c r="BD601" i="2"/>
  <c r="BC601" i="2"/>
  <c r="BB601" i="2"/>
  <c r="BA601" i="2"/>
  <c r="AZ601" i="2"/>
  <c r="AY601" i="2"/>
  <c r="AX601" i="2"/>
  <c r="AW601" i="2"/>
  <c r="AV601" i="2"/>
  <c r="AU601" i="2"/>
  <c r="AS601" i="2"/>
  <c r="AR601" i="2"/>
  <c r="AQ601" i="2"/>
  <c r="AP601" i="2"/>
  <c r="AO601" i="2"/>
  <c r="AJ601" i="2"/>
  <c r="AI601" i="2"/>
  <c r="AH601" i="2"/>
  <c r="AG601" i="2"/>
  <c r="AF601" i="2"/>
  <c r="AE601" i="2"/>
  <c r="AD601" i="2"/>
  <c r="AC601" i="2"/>
  <c r="AB601" i="2"/>
  <c r="AA601" i="2"/>
  <c r="Z601" i="2"/>
  <c r="Y601" i="2"/>
  <c r="X601" i="2"/>
  <c r="W601" i="2"/>
  <c r="V601" i="2"/>
  <c r="U601" i="2"/>
  <c r="T601" i="2"/>
  <c r="S601" i="2"/>
  <c r="R601" i="2"/>
  <c r="Q601" i="2"/>
  <c r="P601" i="2"/>
  <c r="O601" i="2"/>
  <c r="DJ600" i="2"/>
  <c r="DI600" i="2"/>
  <c r="DH600" i="2"/>
  <c r="DG600" i="2"/>
  <c r="DF600" i="2"/>
  <c r="DE600" i="2"/>
  <c r="DD600" i="2"/>
  <c r="DC600" i="2"/>
  <c r="DB600" i="2"/>
  <c r="DA600" i="2"/>
  <c r="CZ600" i="2"/>
  <c r="CY600" i="2"/>
  <c r="CX600" i="2"/>
  <c r="CW600" i="2"/>
  <c r="CV600" i="2"/>
  <c r="CU600" i="2"/>
  <c r="CT600" i="2"/>
  <c r="CR600" i="2"/>
  <c r="CQ600" i="2"/>
  <c r="CP600" i="2"/>
  <c r="CO600" i="2"/>
  <c r="CN600" i="2"/>
  <c r="CM600" i="2"/>
  <c r="CL600" i="2"/>
  <c r="CK600" i="2"/>
  <c r="CJ600" i="2"/>
  <c r="CI600" i="2"/>
  <c r="CH600" i="2"/>
  <c r="CG600" i="2"/>
  <c r="CF600" i="2"/>
  <c r="CE600" i="2"/>
  <c r="CD600" i="2"/>
  <c r="CC600" i="2"/>
  <c r="CB600" i="2"/>
  <c r="CA600" i="2"/>
  <c r="BZ600" i="2"/>
  <c r="BY600" i="2"/>
  <c r="BX600" i="2"/>
  <c r="BW600" i="2"/>
  <c r="BV600" i="2"/>
  <c r="BU600" i="2"/>
  <c r="BT600" i="2"/>
  <c r="BS600" i="2"/>
  <c r="BR600" i="2"/>
  <c r="BQ600" i="2"/>
  <c r="BP600" i="2"/>
  <c r="BO600" i="2"/>
  <c r="BN600" i="2"/>
  <c r="BM600" i="2"/>
  <c r="BL600" i="2"/>
  <c r="BK600" i="2"/>
  <c r="BJ600" i="2"/>
  <c r="BI600" i="2"/>
  <c r="BH600" i="2"/>
  <c r="BG600" i="2"/>
  <c r="BF600" i="2"/>
  <c r="BE600" i="2"/>
  <c r="BD600" i="2"/>
  <c r="BC600" i="2"/>
  <c r="BB600" i="2"/>
  <c r="BA600" i="2"/>
  <c r="AZ600" i="2"/>
  <c r="AY600" i="2"/>
  <c r="AX600" i="2"/>
  <c r="AW600" i="2"/>
  <c r="AV600" i="2"/>
  <c r="AU600" i="2"/>
  <c r="AS600" i="2"/>
  <c r="AR600" i="2"/>
  <c r="AQ600" i="2"/>
  <c r="AP600" i="2"/>
  <c r="AO600" i="2"/>
  <c r="AJ600" i="2"/>
  <c r="AI600" i="2"/>
  <c r="AH600" i="2"/>
  <c r="AG600" i="2"/>
  <c r="AF600" i="2"/>
  <c r="AE600" i="2"/>
  <c r="AD600" i="2"/>
  <c r="AC600" i="2"/>
  <c r="AB600" i="2"/>
  <c r="AA600" i="2"/>
  <c r="Z600" i="2"/>
  <c r="Y600" i="2"/>
  <c r="X600" i="2"/>
  <c r="W600" i="2"/>
  <c r="V600" i="2"/>
  <c r="U600" i="2"/>
  <c r="T600" i="2"/>
  <c r="S600" i="2"/>
  <c r="R600" i="2"/>
  <c r="Q600" i="2"/>
  <c r="P600" i="2"/>
  <c r="O600" i="2"/>
  <c r="DJ599" i="2"/>
  <c r="DI599" i="2"/>
  <c r="DH599" i="2"/>
  <c r="DG599" i="2"/>
  <c r="DF599" i="2"/>
  <c r="DE599" i="2"/>
  <c r="DD599" i="2"/>
  <c r="DC599" i="2"/>
  <c r="DB599" i="2"/>
  <c r="DA599" i="2"/>
  <c r="CZ599" i="2"/>
  <c r="CY599" i="2"/>
  <c r="CX599" i="2"/>
  <c r="CW599" i="2"/>
  <c r="CV599" i="2"/>
  <c r="CU599" i="2"/>
  <c r="CT599" i="2"/>
  <c r="CR599" i="2"/>
  <c r="CQ599" i="2"/>
  <c r="CP599" i="2"/>
  <c r="CO599" i="2"/>
  <c r="CN599" i="2"/>
  <c r="CM599" i="2"/>
  <c r="CL599" i="2"/>
  <c r="CK599" i="2"/>
  <c r="CJ599" i="2"/>
  <c r="CI599" i="2"/>
  <c r="CH599" i="2"/>
  <c r="CG599" i="2"/>
  <c r="CF599" i="2"/>
  <c r="CE599" i="2"/>
  <c r="CD599" i="2"/>
  <c r="CC599" i="2"/>
  <c r="CB599" i="2"/>
  <c r="CA599" i="2"/>
  <c r="BZ599" i="2"/>
  <c r="BY599" i="2"/>
  <c r="BX599" i="2"/>
  <c r="BW599" i="2"/>
  <c r="BV599" i="2"/>
  <c r="BU599" i="2"/>
  <c r="BT599" i="2"/>
  <c r="BS599" i="2"/>
  <c r="BR599" i="2"/>
  <c r="BQ599" i="2"/>
  <c r="BP599" i="2"/>
  <c r="BO599" i="2"/>
  <c r="BN599" i="2"/>
  <c r="BM599" i="2"/>
  <c r="BL599" i="2"/>
  <c r="BK599" i="2"/>
  <c r="BJ599" i="2"/>
  <c r="BI599" i="2"/>
  <c r="BH599" i="2"/>
  <c r="BG599" i="2"/>
  <c r="BF599" i="2"/>
  <c r="BE599" i="2"/>
  <c r="BD599" i="2"/>
  <c r="BC599" i="2"/>
  <c r="BB599" i="2"/>
  <c r="BA599" i="2"/>
  <c r="AZ599" i="2"/>
  <c r="AY599" i="2"/>
  <c r="AX599" i="2"/>
  <c r="AW599" i="2"/>
  <c r="AV599" i="2"/>
  <c r="AU599" i="2"/>
  <c r="AS599" i="2"/>
  <c r="AR599" i="2"/>
  <c r="AQ599" i="2"/>
  <c r="AP599" i="2"/>
  <c r="AO599" i="2"/>
  <c r="AJ599" i="2"/>
  <c r="AI599" i="2"/>
  <c r="AH599" i="2"/>
  <c r="AG599" i="2"/>
  <c r="AF599" i="2"/>
  <c r="AE599" i="2"/>
  <c r="AD599" i="2"/>
  <c r="AC599" i="2"/>
  <c r="AB599" i="2"/>
  <c r="AA599" i="2"/>
  <c r="Z599" i="2"/>
  <c r="Y599" i="2"/>
  <c r="X599" i="2"/>
  <c r="W599" i="2"/>
  <c r="V599" i="2"/>
  <c r="U599" i="2"/>
  <c r="T599" i="2"/>
  <c r="S599" i="2"/>
  <c r="R599" i="2"/>
  <c r="Q599" i="2"/>
  <c r="P599" i="2"/>
  <c r="O599" i="2"/>
  <c r="DJ598" i="2"/>
  <c r="DI598" i="2"/>
  <c r="DH598" i="2"/>
  <c r="DG598" i="2"/>
  <c r="DF598" i="2"/>
  <c r="DE598" i="2"/>
  <c r="DD598" i="2"/>
  <c r="DC598" i="2"/>
  <c r="DB598" i="2"/>
  <c r="DA598" i="2"/>
  <c r="CZ598" i="2"/>
  <c r="CY598" i="2"/>
  <c r="CX598" i="2"/>
  <c r="CW598" i="2"/>
  <c r="CV598" i="2"/>
  <c r="CU598" i="2"/>
  <c r="CT598" i="2"/>
  <c r="CR598" i="2"/>
  <c r="CQ598" i="2"/>
  <c r="CP598" i="2"/>
  <c r="CO598" i="2"/>
  <c r="CN598" i="2"/>
  <c r="CM598" i="2"/>
  <c r="CL598" i="2"/>
  <c r="CK598" i="2"/>
  <c r="CJ598" i="2"/>
  <c r="CI598" i="2"/>
  <c r="CH598" i="2"/>
  <c r="CG598" i="2"/>
  <c r="CF598" i="2"/>
  <c r="CE598" i="2"/>
  <c r="CD598" i="2"/>
  <c r="CC598" i="2"/>
  <c r="CB598" i="2"/>
  <c r="CA598" i="2"/>
  <c r="BZ598" i="2"/>
  <c r="BY598" i="2"/>
  <c r="BX598" i="2"/>
  <c r="BW598" i="2"/>
  <c r="BV598" i="2"/>
  <c r="BU598" i="2"/>
  <c r="BT598" i="2"/>
  <c r="BS598" i="2"/>
  <c r="BR598" i="2"/>
  <c r="BQ598" i="2"/>
  <c r="BP598" i="2"/>
  <c r="BO598" i="2"/>
  <c r="BN598" i="2"/>
  <c r="BM598" i="2"/>
  <c r="BL598" i="2"/>
  <c r="BK598" i="2"/>
  <c r="BJ598" i="2"/>
  <c r="BI598" i="2"/>
  <c r="BH598" i="2"/>
  <c r="BG598" i="2"/>
  <c r="BF598" i="2"/>
  <c r="BE598" i="2"/>
  <c r="BD598" i="2"/>
  <c r="BC598" i="2"/>
  <c r="BB598" i="2"/>
  <c r="BA598" i="2"/>
  <c r="AZ598" i="2"/>
  <c r="AY598" i="2"/>
  <c r="AX598" i="2"/>
  <c r="AW598" i="2"/>
  <c r="AV598" i="2"/>
  <c r="AU598" i="2"/>
  <c r="AS598" i="2"/>
  <c r="AR598" i="2"/>
  <c r="AQ598" i="2"/>
  <c r="AP598" i="2"/>
  <c r="AO598" i="2"/>
  <c r="AJ598" i="2"/>
  <c r="AI598" i="2"/>
  <c r="AH598" i="2"/>
  <c r="AG598" i="2"/>
  <c r="AF598" i="2"/>
  <c r="AE598" i="2"/>
  <c r="AD598" i="2"/>
  <c r="AC598" i="2"/>
  <c r="AB598" i="2"/>
  <c r="AA598" i="2"/>
  <c r="Z598" i="2"/>
  <c r="Y598" i="2"/>
  <c r="X598" i="2"/>
  <c r="W598" i="2"/>
  <c r="V598" i="2"/>
  <c r="U598" i="2"/>
  <c r="T598" i="2"/>
  <c r="S598" i="2"/>
  <c r="R598" i="2"/>
  <c r="Q598" i="2"/>
  <c r="P598" i="2"/>
  <c r="O598" i="2"/>
  <c r="DJ597" i="2"/>
  <c r="DI597" i="2"/>
  <c r="DH597" i="2"/>
  <c r="DG597" i="2"/>
  <c r="DF597" i="2"/>
  <c r="DE597" i="2"/>
  <c r="DD597" i="2"/>
  <c r="DC597" i="2"/>
  <c r="DB597" i="2"/>
  <c r="DA597" i="2"/>
  <c r="CZ597" i="2"/>
  <c r="CY597" i="2"/>
  <c r="CX597" i="2"/>
  <c r="CW597" i="2"/>
  <c r="CV597" i="2"/>
  <c r="CU597" i="2"/>
  <c r="CT597" i="2"/>
  <c r="CR597" i="2"/>
  <c r="CQ597" i="2"/>
  <c r="CP597" i="2"/>
  <c r="CO597" i="2"/>
  <c r="CN597" i="2"/>
  <c r="CM597" i="2"/>
  <c r="CL597" i="2"/>
  <c r="CK597" i="2"/>
  <c r="CJ597" i="2"/>
  <c r="CI597" i="2"/>
  <c r="CH597" i="2"/>
  <c r="CG597" i="2"/>
  <c r="CF597" i="2"/>
  <c r="CE597" i="2"/>
  <c r="CD597" i="2"/>
  <c r="CC597" i="2"/>
  <c r="CB597" i="2"/>
  <c r="CA597" i="2"/>
  <c r="BZ597" i="2"/>
  <c r="BY597" i="2"/>
  <c r="BX597" i="2"/>
  <c r="BW597" i="2"/>
  <c r="BV597" i="2"/>
  <c r="BU597" i="2"/>
  <c r="BT597" i="2"/>
  <c r="BS597" i="2"/>
  <c r="BR597" i="2"/>
  <c r="BQ597" i="2"/>
  <c r="BP597" i="2"/>
  <c r="BO597" i="2"/>
  <c r="BN597" i="2"/>
  <c r="BM597" i="2"/>
  <c r="BL597" i="2"/>
  <c r="BK597" i="2"/>
  <c r="BJ597" i="2"/>
  <c r="BI597" i="2"/>
  <c r="BH597" i="2"/>
  <c r="BG597" i="2"/>
  <c r="BF597" i="2"/>
  <c r="BE597" i="2"/>
  <c r="BD597" i="2"/>
  <c r="BC597" i="2"/>
  <c r="BB597" i="2"/>
  <c r="BA597" i="2"/>
  <c r="AZ597" i="2"/>
  <c r="AY597" i="2"/>
  <c r="AX597" i="2"/>
  <c r="AW597" i="2"/>
  <c r="AV597" i="2"/>
  <c r="AU597" i="2"/>
  <c r="AS597" i="2"/>
  <c r="AR597" i="2"/>
  <c r="AQ597" i="2"/>
  <c r="AP597" i="2"/>
  <c r="AO597" i="2"/>
  <c r="AJ597" i="2"/>
  <c r="AI597" i="2"/>
  <c r="AH597" i="2"/>
  <c r="AG597" i="2"/>
  <c r="AF597" i="2"/>
  <c r="AE597" i="2"/>
  <c r="AD597" i="2"/>
  <c r="AC597" i="2"/>
  <c r="AB597" i="2"/>
  <c r="AA597" i="2"/>
  <c r="Z597" i="2"/>
  <c r="Y597" i="2"/>
  <c r="X597" i="2"/>
  <c r="W597" i="2"/>
  <c r="V597" i="2"/>
  <c r="U597" i="2"/>
  <c r="T597" i="2"/>
  <c r="S597" i="2"/>
  <c r="R597" i="2"/>
  <c r="Q597" i="2"/>
  <c r="P597" i="2"/>
  <c r="O597" i="2"/>
  <c r="DJ596" i="2"/>
  <c r="DI596" i="2"/>
  <c r="DH596" i="2"/>
  <c r="DG596" i="2"/>
  <c r="DF596" i="2"/>
  <c r="DE596" i="2"/>
  <c r="DD596" i="2"/>
  <c r="DC596" i="2"/>
  <c r="DB596" i="2"/>
  <c r="DA596" i="2"/>
  <c r="CZ596" i="2"/>
  <c r="CY596" i="2"/>
  <c r="CX596" i="2"/>
  <c r="CW596" i="2"/>
  <c r="CV596" i="2"/>
  <c r="CU596" i="2"/>
  <c r="CT596" i="2"/>
  <c r="CR596" i="2"/>
  <c r="CQ596" i="2"/>
  <c r="CP596" i="2"/>
  <c r="CO596" i="2"/>
  <c r="CN596" i="2"/>
  <c r="CM596" i="2"/>
  <c r="CL596" i="2"/>
  <c r="CK596" i="2"/>
  <c r="CJ596" i="2"/>
  <c r="CI596" i="2"/>
  <c r="CH596" i="2"/>
  <c r="CG596" i="2"/>
  <c r="CF596" i="2"/>
  <c r="CE596" i="2"/>
  <c r="CD596" i="2"/>
  <c r="CC596" i="2"/>
  <c r="CB596" i="2"/>
  <c r="CA596" i="2"/>
  <c r="BZ596" i="2"/>
  <c r="BY596" i="2"/>
  <c r="BX596" i="2"/>
  <c r="BW596" i="2"/>
  <c r="BV596" i="2"/>
  <c r="BU596" i="2"/>
  <c r="BT596" i="2"/>
  <c r="BS596" i="2"/>
  <c r="BR596" i="2"/>
  <c r="BQ596" i="2"/>
  <c r="BP596" i="2"/>
  <c r="BO596" i="2"/>
  <c r="BN596" i="2"/>
  <c r="BM596" i="2"/>
  <c r="BL596" i="2"/>
  <c r="BK596" i="2"/>
  <c r="BJ596" i="2"/>
  <c r="BI596" i="2"/>
  <c r="BH596" i="2"/>
  <c r="BG596" i="2"/>
  <c r="BF596" i="2"/>
  <c r="BE596" i="2"/>
  <c r="BD596" i="2"/>
  <c r="BC596" i="2"/>
  <c r="BB596" i="2"/>
  <c r="BA596" i="2"/>
  <c r="AZ596" i="2"/>
  <c r="AY596" i="2"/>
  <c r="AX596" i="2"/>
  <c r="AW596" i="2"/>
  <c r="AV596" i="2"/>
  <c r="AU596" i="2"/>
  <c r="AS596" i="2"/>
  <c r="AR596" i="2"/>
  <c r="AQ596" i="2"/>
  <c r="AP596" i="2"/>
  <c r="AO596" i="2"/>
  <c r="AJ596" i="2"/>
  <c r="AI596" i="2"/>
  <c r="AH596" i="2"/>
  <c r="AG596" i="2"/>
  <c r="AF596" i="2"/>
  <c r="AE596" i="2"/>
  <c r="AD596" i="2"/>
  <c r="AC596" i="2"/>
  <c r="AB596" i="2"/>
  <c r="AA596" i="2"/>
  <c r="Z596" i="2"/>
  <c r="Y596" i="2"/>
  <c r="X596" i="2"/>
  <c r="W596" i="2"/>
  <c r="V596" i="2"/>
  <c r="U596" i="2"/>
  <c r="T596" i="2"/>
  <c r="S596" i="2"/>
  <c r="R596" i="2"/>
  <c r="Q596" i="2"/>
  <c r="P596" i="2"/>
  <c r="O596" i="2"/>
  <c r="DJ595" i="2"/>
  <c r="DI595" i="2"/>
  <c r="DH595" i="2"/>
  <c r="DG595" i="2"/>
  <c r="DF595" i="2"/>
  <c r="DE595" i="2"/>
  <c r="DD595" i="2"/>
  <c r="DC595" i="2"/>
  <c r="DB595" i="2"/>
  <c r="DA595" i="2"/>
  <c r="CZ595" i="2"/>
  <c r="CY595" i="2"/>
  <c r="CX595" i="2"/>
  <c r="CW595" i="2"/>
  <c r="CV595" i="2"/>
  <c r="CU595" i="2"/>
  <c r="CT595" i="2"/>
  <c r="CR595" i="2"/>
  <c r="CQ595" i="2"/>
  <c r="CP595" i="2"/>
  <c r="CO595" i="2"/>
  <c r="CN595" i="2"/>
  <c r="CM595" i="2"/>
  <c r="CL595" i="2"/>
  <c r="CK595" i="2"/>
  <c r="CJ595" i="2"/>
  <c r="CI595" i="2"/>
  <c r="CH595" i="2"/>
  <c r="CG595" i="2"/>
  <c r="CF595" i="2"/>
  <c r="CE595" i="2"/>
  <c r="CD595" i="2"/>
  <c r="CC595" i="2"/>
  <c r="CB595" i="2"/>
  <c r="CA595" i="2"/>
  <c r="BZ595" i="2"/>
  <c r="BY595" i="2"/>
  <c r="BX595" i="2"/>
  <c r="BW595" i="2"/>
  <c r="BV595" i="2"/>
  <c r="BU595" i="2"/>
  <c r="BT595" i="2"/>
  <c r="BS595" i="2"/>
  <c r="BR595" i="2"/>
  <c r="BQ595" i="2"/>
  <c r="BP595" i="2"/>
  <c r="BO595" i="2"/>
  <c r="BN595" i="2"/>
  <c r="BM595" i="2"/>
  <c r="BL595" i="2"/>
  <c r="BK595" i="2"/>
  <c r="BJ595" i="2"/>
  <c r="BI595" i="2"/>
  <c r="BH595" i="2"/>
  <c r="BG595" i="2"/>
  <c r="BF595" i="2"/>
  <c r="BE595" i="2"/>
  <c r="BD595" i="2"/>
  <c r="BC595" i="2"/>
  <c r="BB595" i="2"/>
  <c r="BA595" i="2"/>
  <c r="AZ595" i="2"/>
  <c r="AY595" i="2"/>
  <c r="AX595" i="2"/>
  <c r="AW595" i="2"/>
  <c r="AV595" i="2"/>
  <c r="AU595" i="2"/>
  <c r="AS595" i="2"/>
  <c r="AR595" i="2"/>
  <c r="AQ595" i="2"/>
  <c r="AP595" i="2"/>
  <c r="AO595" i="2"/>
  <c r="AJ595" i="2"/>
  <c r="AI595" i="2"/>
  <c r="AH595" i="2"/>
  <c r="AG595" i="2"/>
  <c r="AF595" i="2"/>
  <c r="AE595" i="2"/>
  <c r="AD595" i="2"/>
  <c r="AC595" i="2"/>
  <c r="AB595" i="2"/>
  <c r="AA595" i="2"/>
  <c r="Z595" i="2"/>
  <c r="Y595" i="2"/>
  <c r="X595" i="2"/>
  <c r="W595" i="2"/>
  <c r="V595" i="2"/>
  <c r="U595" i="2"/>
  <c r="T595" i="2"/>
  <c r="S595" i="2"/>
  <c r="R595" i="2"/>
  <c r="Q595" i="2"/>
  <c r="P595" i="2"/>
  <c r="O595" i="2"/>
  <c r="DJ594" i="2"/>
  <c r="DI594" i="2"/>
  <c r="DH594" i="2"/>
  <c r="DG594" i="2"/>
  <c r="DF594" i="2"/>
  <c r="DE594" i="2"/>
  <c r="DD594" i="2"/>
  <c r="DC594" i="2"/>
  <c r="DB594" i="2"/>
  <c r="DA594" i="2"/>
  <c r="CZ594" i="2"/>
  <c r="CY594" i="2"/>
  <c r="CX594" i="2"/>
  <c r="CW594" i="2"/>
  <c r="CV594" i="2"/>
  <c r="CU594" i="2"/>
  <c r="CT594" i="2"/>
  <c r="CR594" i="2"/>
  <c r="CQ594" i="2"/>
  <c r="CP594" i="2"/>
  <c r="CO594" i="2"/>
  <c r="CN594" i="2"/>
  <c r="CM594" i="2"/>
  <c r="CL594" i="2"/>
  <c r="CK594" i="2"/>
  <c r="CJ594" i="2"/>
  <c r="CI594" i="2"/>
  <c r="CH594" i="2"/>
  <c r="CG594" i="2"/>
  <c r="CF594" i="2"/>
  <c r="CE594" i="2"/>
  <c r="CD594" i="2"/>
  <c r="CC594" i="2"/>
  <c r="CB594" i="2"/>
  <c r="CA594" i="2"/>
  <c r="BZ594" i="2"/>
  <c r="BY594" i="2"/>
  <c r="BX594" i="2"/>
  <c r="BW594" i="2"/>
  <c r="BV594" i="2"/>
  <c r="BU594" i="2"/>
  <c r="BT594" i="2"/>
  <c r="BS594" i="2"/>
  <c r="BR594" i="2"/>
  <c r="BQ594" i="2"/>
  <c r="BP594" i="2"/>
  <c r="BO594" i="2"/>
  <c r="BN594" i="2"/>
  <c r="BM594" i="2"/>
  <c r="BL594" i="2"/>
  <c r="BK594" i="2"/>
  <c r="BJ594" i="2"/>
  <c r="BI594" i="2"/>
  <c r="BH594" i="2"/>
  <c r="BG594" i="2"/>
  <c r="BF594" i="2"/>
  <c r="BE594" i="2"/>
  <c r="BD594" i="2"/>
  <c r="BC594" i="2"/>
  <c r="BB594" i="2"/>
  <c r="BA594" i="2"/>
  <c r="AZ594" i="2"/>
  <c r="AY594" i="2"/>
  <c r="AX594" i="2"/>
  <c r="AW594" i="2"/>
  <c r="AV594" i="2"/>
  <c r="AU594" i="2"/>
  <c r="AS594" i="2"/>
  <c r="AR594" i="2"/>
  <c r="AQ594" i="2"/>
  <c r="AP594" i="2"/>
  <c r="AO594" i="2"/>
  <c r="AJ594" i="2"/>
  <c r="AI594" i="2"/>
  <c r="AH594" i="2"/>
  <c r="AG594" i="2"/>
  <c r="AF594" i="2"/>
  <c r="AE594" i="2"/>
  <c r="AD594" i="2"/>
  <c r="AC594" i="2"/>
  <c r="AB594" i="2"/>
  <c r="AA594" i="2"/>
  <c r="Z594" i="2"/>
  <c r="Y594" i="2"/>
  <c r="X594" i="2"/>
  <c r="W594" i="2"/>
  <c r="V594" i="2"/>
  <c r="U594" i="2"/>
  <c r="T594" i="2"/>
  <c r="S594" i="2"/>
  <c r="R594" i="2"/>
  <c r="Q594" i="2"/>
  <c r="P594" i="2"/>
  <c r="O594" i="2"/>
  <c r="DJ593" i="2"/>
  <c r="DI593" i="2"/>
  <c r="DH593" i="2"/>
  <c r="DG593" i="2"/>
  <c r="DF593" i="2"/>
  <c r="DE593" i="2"/>
  <c r="DD593" i="2"/>
  <c r="DC593" i="2"/>
  <c r="DB593" i="2"/>
  <c r="DA593" i="2"/>
  <c r="CZ593" i="2"/>
  <c r="CY593" i="2"/>
  <c r="CX593" i="2"/>
  <c r="CW593" i="2"/>
  <c r="CV593" i="2"/>
  <c r="CU593" i="2"/>
  <c r="CT593" i="2"/>
  <c r="CR593" i="2"/>
  <c r="CQ593" i="2"/>
  <c r="CP593" i="2"/>
  <c r="CO593" i="2"/>
  <c r="CN593" i="2"/>
  <c r="CM593" i="2"/>
  <c r="CL593" i="2"/>
  <c r="CK593" i="2"/>
  <c r="CJ593" i="2"/>
  <c r="CI593" i="2"/>
  <c r="CH593" i="2"/>
  <c r="CG593" i="2"/>
  <c r="CF593" i="2"/>
  <c r="CE593" i="2"/>
  <c r="CD593" i="2"/>
  <c r="CC593" i="2"/>
  <c r="CB593" i="2"/>
  <c r="CA593" i="2"/>
  <c r="BZ593" i="2"/>
  <c r="BY593" i="2"/>
  <c r="BX593" i="2"/>
  <c r="BW593" i="2"/>
  <c r="BV593" i="2"/>
  <c r="BU593" i="2"/>
  <c r="BT593" i="2"/>
  <c r="BS593" i="2"/>
  <c r="BR593" i="2"/>
  <c r="BQ593" i="2"/>
  <c r="BP593" i="2"/>
  <c r="BO593" i="2"/>
  <c r="BN593" i="2"/>
  <c r="BM593" i="2"/>
  <c r="BL593" i="2"/>
  <c r="BK593" i="2"/>
  <c r="BJ593" i="2"/>
  <c r="BI593" i="2"/>
  <c r="BH593" i="2"/>
  <c r="BG593" i="2"/>
  <c r="BF593" i="2"/>
  <c r="BE593" i="2"/>
  <c r="BD593" i="2"/>
  <c r="BC593" i="2"/>
  <c r="BB593" i="2"/>
  <c r="BA593" i="2"/>
  <c r="AZ593" i="2"/>
  <c r="AY593" i="2"/>
  <c r="AX593" i="2"/>
  <c r="AW593" i="2"/>
  <c r="AV593" i="2"/>
  <c r="AU593" i="2"/>
  <c r="AS593" i="2"/>
  <c r="AR593" i="2"/>
  <c r="AQ593" i="2"/>
  <c r="AP593" i="2"/>
  <c r="AO593" i="2"/>
  <c r="AJ593" i="2"/>
  <c r="AI593" i="2"/>
  <c r="AH593" i="2"/>
  <c r="AG593" i="2"/>
  <c r="AF593" i="2"/>
  <c r="AE593" i="2"/>
  <c r="AD593" i="2"/>
  <c r="AC593" i="2"/>
  <c r="AB593" i="2"/>
  <c r="AA593" i="2"/>
  <c r="Z593" i="2"/>
  <c r="Y593" i="2"/>
  <c r="X593" i="2"/>
  <c r="W593" i="2"/>
  <c r="V593" i="2"/>
  <c r="U593" i="2"/>
  <c r="T593" i="2"/>
  <c r="S593" i="2"/>
  <c r="R593" i="2"/>
  <c r="Q593" i="2"/>
  <c r="P593" i="2"/>
  <c r="O593" i="2"/>
  <c r="DJ592" i="2"/>
  <c r="DI592" i="2"/>
  <c r="DH592" i="2"/>
  <c r="DG592" i="2"/>
  <c r="DF592" i="2"/>
  <c r="DE592" i="2"/>
  <c r="DD592" i="2"/>
  <c r="DC592" i="2"/>
  <c r="DB592" i="2"/>
  <c r="DA592" i="2"/>
  <c r="CZ592" i="2"/>
  <c r="CY592" i="2"/>
  <c r="CX592" i="2"/>
  <c r="CW592" i="2"/>
  <c r="CV592" i="2"/>
  <c r="CU592" i="2"/>
  <c r="CT592" i="2"/>
  <c r="CR592" i="2"/>
  <c r="CQ592" i="2"/>
  <c r="CP592" i="2"/>
  <c r="CO592" i="2"/>
  <c r="CN592" i="2"/>
  <c r="CM592" i="2"/>
  <c r="CL592" i="2"/>
  <c r="CK592" i="2"/>
  <c r="CJ592" i="2"/>
  <c r="CI592" i="2"/>
  <c r="CH592" i="2"/>
  <c r="CG592" i="2"/>
  <c r="CF592" i="2"/>
  <c r="CE592" i="2"/>
  <c r="CD592" i="2"/>
  <c r="CC592" i="2"/>
  <c r="CB592" i="2"/>
  <c r="CA592" i="2"/>
  <c r="BZ592" i="2"/>
  <c r="BY592" i="2"/>
  <c r="BX592" i="2"/>
  <c r="BW592" i="2"/>
  <c r="BV592" i="2"/>
  <c r="BU592" i="2"/>
  <c r="BT592" i="2"/>
  <c r="BS592" i="2"/>
  <c r="BR592" i="2"/>
  <c r="BQ592" i="2"/>
  <c r="BP592" i="2"/>
  <c r="BO592" i="2"/>
  <c r="BN592" i="2"/>
  <c r="BM592" i="2"/>
  <c r="BL592" i="2"/>
  <c r="BK592" i="2"/>
  <c r="BJ592" i="2"/>
  <c r="BI592" i="2"/>
  <c r="BH592" i="2"/>
  <c r="BG592" i="2"/>
  <c r="BF592" i="2"/>
  <c r="BE592" i="2"/>
  <c r="BD592" i="2"/>
  <c r="BC592" i="2"/>
  <c r="BB592" i="2"/>
  <c r="BA592" i="2"/>
  <c r="AZ592" i="2"/>
  <c r="AY592" i="2"/>
  <c r="AX592" i="2"/>
  <c r="AW592" i="2"/>
  <c r="AV592" i="2"/>
  <c r="AU592" i="2"/>
  <c r="AS592" i="2"/>
  <c r="AR592" i="2"/>
  <c r="AQ592" i="2"/>
  <c r="AP592" i="2"/>
  <c r="AO592" i="2"/>
  <c r="AJ592" i="2"/>
  <c r="AI592" i="2"/>
  <c r="AH592" i="2"/>
  <c r="AG592" i="2"/>
  <c r="AF592" i="2"/>
  <c r="AE592" i="2"/>
  <c r="AD592" i="2"/>
  <c r="AC592" i="2"/>
  <c r="AB592" i="2"/>
  <c r="AA592" i="2"/>
  <c r="Z592" i="2"/>
  <c r="Y592" i="2"/>
  <c r="X592" i="2"/>
  <c r="W592" i="2"/>
  <c r="V592" i="2"/>
  <c r="U592" i="2"/>
  <c r="T592" i="2"/>
  <c r="S592" i="2"/>
  <c r="R592" i="2"/>
  <c r="Q592" i="2"/>
  <c r="P592" i="2"/>
  <c r="O592" i="2"/>
  <c r="DJ591" i="2"/>
  <c r="DI591" i="2"/>
  <c r="DH591" i="2"/>
  <c r="DG591" i="2"/>
  <c r="DF591" i="2"/>
  <c r="DE591" i="2"/>
  <c r="DD591" i="2"/>
  <c r="DC591" i="2"/>
  <c r="DB591" i="2"/>
  <c r="DA591" i="2"/>
  <c r="CZ591" i="2"/>
  <c r="CY591" i="2"/>
  <c r="CX591" i="2"/>
  <c r="CW591" i="2"/>
  <c r="CV591" i="2"/>
  <c r="CU591" i="2"/>
  <c r="CT591" i="2"/>
  <c r="CR591" i="2"/>
  <c r="CQ591" i="2"/>
  <c r="CP591" i="2"/>
  <c r="CO591" i="2"/>
  <c r="CN591" i="2"/>
  <c r="CM591" i="2"/>
  <c r="CL591" i="2"/>
  <c r="CK591" i="2"/>
  <c r="CJ591" i="2"/>
  <c r="CI591" i="2"/>
  <c r="CH591" i="2"/>
  <c r="CG591" i="2"/>
  <c r="CF591" i="2"/>
  <c r="CE591" i="2"/>
  <c r="CD591" i="2"/>
  <c r="CC591" i="2"/>
  <c r="CB591" i="2"/>
  <c r="CA591" i="2"/>
  <c r="BZ591" i="2"/>
  <c r="BY591" i="2"/>
  <c r="BX591" i="2"/>
  <c r="BW591" i="2"/>
  <c r="BV591" i="2"/>
  <c r="BU591" i="2"/>
  <c r="BT591" i="2"/>
  <c r="BS591" i="2"/>
  <c r="BR591" i="2"/>
  <c r="BQ591" i="2"/>
  <c r="BP591" i="2"/>
  <c r="BO591" i="2"/>
  <c r="BN591" i="2"/>
  <c r="BM591" i="2"/>
  <c r="BL591" i="2"/>
  <c r="BK591" i="2"/>
  <c r="BJ591" i="2"/>
  <c r="BI591" i="2"/>
  <c r="BH591" i="2"/>
  <c r="BG591" i="2"/>
  <c r="BF591" i="2"/>
  <c r="BE591" i="2"/>
  <c r="BD591" i="2"/>
  <c r="BC591" i="2"/>
  <c r="BB591" i="2"/>
  <c r="BA591" i="2"/>
  <c r="AZ591" i="2"/>
  <c r="AY591" i="2"/>
  <c r="AX591" i="2"/>
  <c r="AW591" i="2"/>
  <c r="AV591" i="2"/>
  <c r="AU591" i="2"/>
  <c r="AS591" i="2"/>
  <c r="AR591" i="2"/>
  <c r="AQ591" i="2"/>
  <c r="AP591" i="2"/>
  <c r="AO591" i="2"/>
  <c r="AJ591" i="2"/>
  <c r="AI591" i="2"/>
  <c r="AH591" i="2"/>
  <c r="AG591" i="2"/>
  <c r="AF591" i="2"/>
  <c r="AE591" i="2"/>
  <c r="AD591" i="2"/>
  <c r="AC591" i="2"/>
  <c r="AB591" i="2"/>
  <c r="AA591" i="2"/>
  <c r="Z591" i="2"/>
  <c r="Y591" i="2"/>
  <c r="X591" i="2"/>
  <c r="W591" i="2"/>
  <c r="V591" i="2"/>
  <c r="U591" i="2"/>
  <c r="T591" i="2"/>
  <c r="S591" i="2"/>
  <c r="R591" i="2"/>
  <c r="Q591" i="2"/>
  <c r="P591" i="2"/>
  <c r="O591" i="2"/>
  <c r="DJ590" i="2"/>
  <c r="DI590" i="2"/>
  <c r="DH590" i="2"/>
  <c r="DG590" i="2"/>
  <c r="DF590" i="2"/>
  <c r="DE590" i="2"/>
  <c r="DD590" i="2"/>
  <c r="DC590" i="2"/>
  <c r="DB590" i="2"/>
  <c r="DA590" i="2"/>
  <c r="CZ590" i="2"/>
  <c r="CY590" i="2"/>
  <c r="CX590" i="2"/>
  <c r="CW590" i="2"/>
  <c r="CV590" i="2"/>
  <c r="CU590" i="2"/>
  <c r="CT590" i="2"/>
  <c r="CR590" i="2"/>
  <c r="CQ590" i="2"/>
  <c r="CP590" i="2"/>
  <c r="CO590" i="2"/>
  <c r="CN590" i="2"/>
  <c r="CM590" i="2"/>
  <c r="CL590" i="2"/>
  <c r="CK590" i="2"/>
  <c r="CJ590" i="2"/>
  <c r="CI590" i="2"/>
  <c r="CH590" i="2"/>
  <c r="CG590" i="2"/>
  <c r="CF590" i="2"/>
  <c r="CE590" i="2"/>
  <c r="CD590" i="2"/>
  <c r="CC590" i="2"/>
  <c r="CB590" i="2"/>
  <c r="CA590" i="2"/>
  <c r="BZ590" i="2"/>
  <c r="BY590" i="2"/>
  <c r="BX590" i="2"/>
  <c r="BW590" i="2"/>
  <c r="BV590" i="2"/>
  <c r="BU590" i="2"/>
  <c r="BT590" i="2"/>
  <c r="BS590" i="2"/>
  <c r="BR590" i="2"/>
  <c r="BQ590" i="2"/>
  <c r="BP590" i="2"/>
  <c r="BO590" i="2"/>
  <c r="BN590" i="2"/>
  <c r="BM590" i="2"/>
  <c r="BL590" i="2"/>
  <c r="BK590" i="2"/>
  <c r="BJ590" i="2"/>
  <c r="BI590" i="2"/>
  <c r="BH590" i="2"/>
  <c r="BG590" i="2"/>
  <c r="BF590" i="2"/>
  <c r="BE590" i="2"/>
  <c r="BD590" i="2"/>
  <c r="BC590" i="2"/>
  <c r="BB590" i="2"/>
  <c r="BA590" i="2"/>
  <c r="AZ590" i="2"/>
  <c r="AY590" i="2"/>
  <c r="AX590" i="2"/>
  <c r="AW590" i="2"/>
  <c r="AV590" i="2"/>
  <c r="AU590" i="2"/>
  <c r="AS590" i="2"/>
  <c r="AR590" i="2"/>
  <c r="AQ590" i="2"/>
  <c r="AP590" i="2"/>
  <c r="AO590" i="2"/>
  <c r="AJ590" i="2"/>
  <c r="AI590" i="2"/>
  <c r="AH590" i="2"/>
  <c r="AG590" i="2"/>
  <c r="AF590" i="2"/>
  <c r="AE590" i="2"/>
  <c r="AD590" i="2"/>
  <c r="AC590" i="2"/>
  <c r="AB590" i="2"/>
  <c r="AA590" i="2"/>
  <c r="Z590" i="2"/>
  <c r="Y590" i="2"/>
  <c r="X590" i="2"/>
  <c r="W590" i="2"/>
  <c r="V590" i="2"/>
  <c r="U590" i="2"/>
  <c r="T590" i="2"/>
  <c r="S590" i="2"/>
  <c r="R590" i="2"/>
  <c r="Q590" i="2"/>
  <c r="P590" i="2"/>
  <c r="O590" i="2"/>
  <c r="DJ589" i="2"/>
  <c r="DI589" i="2"/>
  <c r="DH589" i="2"/>
  <c r="DG589" i="2"/>
  <c r="DF589" i="2"/>
  <c r="DE589" i="2"/>
  <c r="DD589" i="2"/>
  <c r="DC589" i="2"/>
  <c r="DB589" i="2"/>
  <c r="DA589" i="2"/>
  <c r="CZ589" i="2"/>
  <c r="CY589" i="2"/>
  <c r="CX589" i="2"/>
  <c r="CW589" i="2"/>
  <c r="CV589" i="2"/>
  <c r="CU589" i="2"/>
  <c r="CT589" i="2"/>
  <c r="CR589" i="2"/>
  <c r="CQ589" i="2"/>
  <c r="CP589" i="2"/>
  <c r="CO589" i="2"/>
  <c r="CN589" i="2"/>
  <c r="CM589" i="2"/>
  <c r="CL589" i="2"/>
  <c r="CK589" i="2"/>
  <c r="CJ589" i="2"/>
  <c r="CI589" i="2"/>
  <c r="CH589" i="2"/>
  <c r="CG589" i="2"/>
  <c r="CF589" i="2"/>
  <c r="CE589" i="2"/>
  <c r="CD589" i="2"/>
  <c r="CC589" i="2"/>
  <c r="CB589" i="2"/>
  <c r="CA589" i="2"/>
  <c r="BZ589" i="2"/>
  <c r="BY589" i="2"/>
  <c r="BX589" i="2"/>
  <c r="BW589" i="2"/>
  <c r="BV589" i="2"/>
  <c r="BU589" i="2"/>
  <c r="BT589" i="2"/>
  <c r="BS589" i="2"/>
  <c r="BR589" i="2"/>
  <c r="BQ589" i="2"/>
  <c r="BP589" i="2"/>
  <c r="BO589" i="2"/>
  <c r="BN589" i="2"/>
  <c r="BM589" i="2"/>
  <c r="BL589" i="2"/>
  <c r="BK589" i="2"/>
  <c r="BJ589" i="2"/>
  <c r="BI589" i="2"/>
  <c r="BH589" i="2"/>
  <c r="BG589" i="2"/>
  <c r="BF589" i="2"/>
  <c r="BE589" i="2"/>
  <c r="BD589" i="2"/>
  <c r="BC589" i="2"/>
  <c r="BB589" i="2"/>
  <c r="BA589" i="2"/>
  <c r="AZ589" i="2"/>
  <c r="AY589" i="2"/>
  <c r="AX589" i="2"/>
  <c r="AW589" i="2"/>
  <c r="AV589" i="2"/>
  <c r="AU589" i="2"/>
  <c r="AS589" i="2"/>
  <c r="AR589" i="2"/>
  <c r="AQ589" i="2"/>
  <c r="AP589" i="2"/>
  <c r="AO589" i="2"/>
  <c r="AJ589" i="2"/>
  <c r="AI589" i="2"/>
  <c r="AH589" i="2"/>
  <c r="AG589" i="2"/>
  <c r="AF589" i="2"/>
  <c r="AE589" i="2"/>
  <c r="AD589" i="2"/>
  <c r="AC589" i="2"/>
  <c r="AB589" i="2"/>
  <c r="AA589" i="2"/>
  <c r="Z589" i="2"/>
  <c r="Y589" i="2"/>
  <c r="X589" i="2"/>
  <c r="W589" i="2"/>
  <c r="V589" i="2"/>
  <c r="U589" i="2"/>
  <c r="T589" i="2"/>
  <c r="S589" i="2"/>
  <c r="R589" i="2"/>
  <c r="Q589" i="2"/>
  <c r="P589" i="2"/>
  <c r="O589" i="2"/>
  <c r="DJ588" i="2"/>
  <c r="DI588" i="2"/>
  <c r="DH588" i="2"/>
  <c r="DG588" i="2"/>
  <c r="DF588" i="2"/>
  <c r="DE588" i="2"/>
  <c r="DD588" i="2"/>
  <c r="DC588" i="2"/>
  <c r="DB588" i="2"/>
  <c r="DA588" i="2"/>
  <c r="CZ588" i="2"/>
  <c r="CY588" i="2"/>
  <c r="CX588" i="2"/>
  <c r="CW588" i="2"/>
  <c r="CV588" i="2"/>
  <c r="CU588" i="2"/>
  <c r="CT588" i="2"/>
  <c r="CR588" i="2"/>
  <c r="CQ588" i="2"/>
  <c r="CP588" i="2"/>
  <c r="CO588" i="2"/>
  <c r="CN588" i="2"/>
  <c r="CM588" i="2"/>
  <c r="CL588" i="2"/>
  <c r="CK588" i="2"/>
  <c r="CJ588" i="2"/>
  <c r="CI588" i="2"/>
  <c r="CH588" i="2"/>
  <c r="CG588" i="2"/>
  <c r="CF588" i="2"/>
  <c r="CE588" i="2"/>
  <c r="CD588" i="2"/>
  <c r="CC588" i="2"/>
  <c r="CB588" i="2"/>
  <c r="CA588" i="2"/>
  <c r="BZ588" i="2"/>
  <c r="BY588" i="2"/>
  <c r="BX588" i="2"/>
  <c r="BW588" i="2"/>
  <c r="BV588" i="2"/>
  <c r="BU588" i="2"/>
  <c r="BT588" i="2"/>
  <c r="BS588" i="2"/>
  <c r="BR588" i="2"/>
  <c r="BQ588" i="2"/>
  <c r="BP588" i="2"/>
  <c r="BO588" i="2"/>
  <c r="BN588" i="2"/>
  <c r="BM588" i="2"/>
  <c r="BL588" i="2"/>
  <c r="BK588" i="2"/>
  <c r="BJ588" i="2"/>
  <c r="BI588" i="2"/>
  <c r="BH588" i="2"/>
  <c r="BG588" i="2"/>
  <c r="BF588" i="2"/>
  <c r="BE588" i="2"/>
  <c r="BD588" i="2"/>
  <c r="BC588" i="2"/>
  <c r="BB588" i="2"/>
  <c r="BA588" i="2"/>
  <c r="AZ588" i="2"/>
  <c r="AY588" i="2"/>
  <c r="AX588" i="2"/>
  <c r="AW588" i="2"/>
  <c r="AV588" i="2"/>
  <c r="AU588" i="2"/>
  <c r="AS588" i="2"/>
  <c r="AR588" i="2"/>
  <c r="AQ588" i="2"/>
  <c r="AP588" i="2"/>
  <c r="AO588" i="2"/>
  <c r="AJ588" i="2"/>
  <c r="AI588" i="2"/>
  <c r="AH588" i="2"/>
  <c r="AG588" i="2"/>
  <c r="AF588" i="2"/>
  <c r="AE588" i="2"/>
  <c r="AD588" i="2"/>
  <c r="AC588" i="2"/>
  <c r="AB588" i="2"/>
  <c r="AA588" i="2"/>
  <c r="Z588" i="2"/>
  <c r="Y588" i="2"/>
  <c r="X588" i="2"/>
  <c r="W588" i="2"/>
  <c r="V588" i="2"/>
  <c r="U588" i="2"/>
  <c r="T588" i="2"/>
  <c r="S588" i="2"/>
  <c r="R588" i="2"/>
  <c r="Q588" i="2"/>
  <c r="P588" i="2"/>
  <c r="O588" i="2"/>
  <c r="DJ587" i="2"/>
  <c r="DI587" i="2"/>
  <c r="DH587" i="2"/>
  <c r="DG587" i="2"/>
  <c r="DF587" i="2"/>
  <c r="DE587" i="2"/>
  <c r="DD587" i="2"/>
  <c r="DC587" i="2"/>
  <c r="DB587" i="2"/>
  <c r="DA587" i="2"/>
  <c r="CZ587" i="2"/>
  <c r="CY587" i="2"/>
  <c r="CX587" i="2"/>
  <c r="CW587" i="2"/>
  <c r="CV587" i="2"/>
  <c r="CU587" i="2"/>
  <c r="CT587" i="2"/>
  <c r="CR587" i="2"/>
  <c r="CQ587" i="2"/>
  <c r="CP587" i="2"/>
  <c r="CO587" i="2"/>
  <c r="CN587" i="2"/>
  <c r="CM587" i="2"/>
  <c r="CL587" i="2"/>
  <c r="CK587" i="2"/>
  <c r="CJ587" i="2"/>
  <c r="CI587" i="2"/>
  <c r="CH587" i="2"/>
  <c r="CG587" i="2"/>
  <c r="CF587" i="2"/>
  <c r="CE587" i="2"/>
  <c r="CD587" i="2"/>
  <c r="CC587" i="2"/>
  <c r="CB587" i="2"/>
  <c r="CA587" i="2"/>
  <c r="BZ587" i="2"/>
  <c r="BY587" i="2"/>
  <c r="BX587" i="2"/>
  <c r="BW587" i="2"/>
  <c r="BV587" i="2"/>
  <c r="BU587" i="2"/>
  <c r="BT587" i="2"/>
  <c r="BS587" i="2"/>
  <c r="BR587" i="2"/>
  <c r="BQ587" i="2"/>
  <c r="BP587" i="2"/>
  <c r="BO587" i="2"/>
  <c r="BN587" i="2"/>
  <c r="BM587" i="2"/>
  <c r="BL587" i="2"/>
  <c r="BK587" i="2"/>
  <c r="BJ587" i="2"/>
  <c r="BI587" i="2"/>
  <c r="BH587" i="2"/>
  <c r="BG587" i="2"/>
  <c r="BF587" i="2"/>
  <c r="BE587" i="2"/>
  <c r="BD587" i="2"/>
  <c r="BC587" i="2"/>
  <c r="BB587" i="2"/>
  <c r="BA587" i="2"/>
  <c r="AZ587" i="2"/>
  <c r="AY587" i="2"/>
  <c r="AX587" i="2"/>
  <c r="AW587" i="2"/>
  <c r="AV587" i="2"/>
  <c r="AU587" i="2"/>
  <c r="AS587" i="2"/>
  <c r="AR587" i="2"/>
  <c r="AQ587" i="2"/>
  <c r="AP587" i="2"/>
  <c r="AO587" i="2"/>
  <c r="AJ587" i="2"/>
  <c r="AI587" i="2"/>
  <c r="AH587" i="2"/>
  <c r="AG587" i="2"/>
  <c r="AF587" i="2"/>
  <c r="AE587" i="2"/>
  <c r="AD587" i="2"/>
  <c r="AC587" i="2"/>
  <c r="AB587" i="2"/>
  <c r="AA587" i="2"/>
  <c r="Z587" i="2"/>
  <c r="Y587" i="2"/>
  <c r="X587" i="2"/>
  <c r="W587" i="2"/>
  <c r="V587" i="2"/>
  <c r="U587" i="2"/>
  <c r="T587" i="2"/>
  <c r="S587" i="2"/>
  <c r="R587" i="2"/>
  <c r="Q587" i="2"/>
  <c r="P587" i="2"/>
  <c r="O587" i="2"/>
  <c r="DJ586" i="2"/>
  <c r="DI586" i="2"/>
  <c r="DH586" i="2"/>
  <c r="DG586" i="2"/>
  <c r="DF586" i="2"/>
  <c r="DE586" i="2"/>
  <c r="DD586" i="2"/>
  <c r="DC586" i="2"/>
  <c r="DB586" i="2"/>
  <c r="DA586" i="2"/>
  <c r="CZ586" i="2"/>
  <c r="CY586" i="2"/>
  <c r="CX586" i="2"/>
  <c r="CW586" i="2"/>
  <c r="CV586" i="2"/>
  <c r="CU586" i="2"/>
  <c r="CT586" i="2"/>
  <c r="CR586" i="2"/>
  <c r="CQ586" i="2"/>
  <c r="CP586" i="2"/>
  <c r="CO586" i="2"/>
  <c r="CN586" i="2"/>
  <c r="CM586" i="2"/>
  <c r="CL586" i="2"/>
  <c r="CK586" i="2"/>
  <c r="CJ586" i="2"/>
  <c r="CI586" i="2"/>
  <c r="CH586" i="2"/>
  <c r="CG586" i="2"/>
  <c r="CF586" i="2"/>
  <c r="CE586" i="2"/>
  <c r="CD586" i="2"/>
  <c r="CC586" i="2"/>
  <c r="CB586" i="2"/>
  <c r="CA586" i="2"/>
  <c r="BZ586" i="2"/>
  <c r="BY586" i="2"/>
  <c r="BX586" i="2"/>
  <c r="BW586" i="2"/>
  <c r="BV586" i="2"/>
  <c r="BU586" i="2"/>
  <c r="BT586" i="2"/>
  <c r="BS586" i="2"/>
  <c r="BR586" i="2"/>
  <c r="BQ586" i="2"/>
  <c r="BP586" i="2"/>
  <c r="BO586" i="2"/>
  <c r="BN586" i="2"/>
  <c r="BM586" i="2"/>
  <c r="BL586" i="2"/>
  <c r="BK586" i="2"/>
  <c r="BJ586" i="2"/>
  <c r="BI586" i="2"/>
  <c r="BH586" i="2"/>
  <c r="BG586" i="2"/>
  <c r="BF586" i="2"/>
  <c r="BE586" i="2"/>
  <c r="BD586" i="2"/>
  <c r="BC586" i="2"/>
  <c r="BB586" i="2"/>
  <c r="BA586" i="2"/>
  <c r="AZ586" i="2"/>
  <c r="AY586" i="2"/>
  <c r="AX586" i="2"/>
  <c r="AW586" i="2"/>
  <c r="AV586" i="2"/>
  <c r="AU586" i="2"/>
  <c r="AS586" i="2"/>
  <c r="AR586" i="2"/>
  <c r="AQ586" i="2"/>
  <c r="AP586" i="2"/>
  <c r="AO586" i="2"/>
  <c r="AJ586" i="2"/>
  <c r="AI586" i="2"/>
  <c r="AH586" i="2"/>
  <c r="AG586" i="2"/>
  <c r="AF586" i="2"/>
  <c r="AE586" i="2"/>
  <c r="AD586" i="2"/>
  <c r="AC586" i="2"/>
  <c r="AB586" i="2"/>
  <c r="AA586" i="2"/>
  <c r="Z586" i="2"/>
  <c r="Y586" i="2"/>
  <c r="X586" i="2"/>
  <c r="W586" i="2"/>
  <c r="V586" i="2"/>
  <c r="U586" i="2"/>
  <c r="T586" i="2"/>
  <c r="S586" i="2"/>
  <c r="R586" i="2"/>
  <c r="Q586" i="2"/>
  <c r="P586" i="2"/>
  <c r="O586" i="2"/>
  <c r="DJ585" i="2"/>
  <c r="DI585" i="2"/>
  <c r="DH585" i="2"/>
  <c r="DG585" i="2"/>
  <c r="DF585" i="2"/>
  <c r="DE585" i="2"/>
  <c r="DD585" i="2"/>
  <c r="DC585" i="2"/>
  <c r="DB585" i="2"/>
  <c r="DA585" i="2"/>
  <c r="CZ585" i="2"/>
  <c r="CY585" i="2"/>
  <c r="CX585" i="2"/>
  <c r="CW585" i="2"/>
  <c r="CV585" i="2"/>
  <c r="CU585" i="2"/>
  <c r="CT585" i="2"/>
  <c r="CR585" i="2"/>
  <c r="CQ585" i="2"/>
  <c r="CP585" i="2"/>
  <c r="CO585" i="2"/>
  <c r="CN585" i="2"/>
  <c r="CM585" i="2"/>
  <c r="CL585" i="2"/>
  <c r="CK585" i="2"/>
  <c r="CJ585" i="2"/>
  <c r="CI585" i="2"/>
  <c r="CH585" i="2"/>
  <c r="CG585" i="2"/>
  <c r="CF585" i="2"/>
  <c r="CE585" i="2"/>
  <c r="CD585" i="2"/>
  <c r="CC585" i="2"/>
  <c r="CB585" i="2"/>
  <c r="CA585" i="2"/>
  <c r="BZ585" i="2"/>
  <c r="BY585" i="2"/>
  <c r="BX585" i="2"/>
  <c r="BW585" i="2"/>
  <c r="BV585" i="2"/>
  <c r="BU585" i="2"/>
  <c r="BT585" i="2"/>
  <c r="BS585" i="2"/>
  <c r="BR585" i="2"/>
  <c r="BQ585" i="2"/>
  <c r="BP585" i="2"/>
  <c r="BO585" i="2"/>
  <c r="BN585" i="2"/>
  <c r="BM585" i="2"/>
  <c r="BL585" i="2"/>
  <c r="BK585" i="2"/>
  <c r="BJ585" i="2"/>
  <c r="BI585" i="2"/>
  <c r="BH585" i="2"/>
  <c r="BG585" i="2"/>
  <c r="BF585" i="2"/>
  <c r="BE585" i="2"/>
  <c r="BD585" i="2"/>
  <c r="BC585" i="2"/>
  <c r="BB585" i="2"/>
  <c r="BA585" i="2"/>
  <c r="AZ585" i="2"/>
  <c r="AY585" i="2"/>
  <c r="AX585" i="2"/>
  <c r="AW585" i="2"/>
  <c r="AV585" i="2"/>
  <c r="AU585" i="2"/>
  <c r="AS585" i="2"/>
  <c r="AR585" i="2"/>
  <c r="AQ585" i="2"/>
  <c r="AP585" i="2"/>
  <c r="AO585" i="2"/>
  <c r="AJ585" i="2"/>
  <c r="AI585" i="2"/>
  <c r="AH585" i="2"/>
  <c r="AG585" i="2"/>
  <c r="AF585" i="2"/>
  <c r="AE585" i="2"/>
  <c r="AD585" i="2"/>
  <c r="AC585" i="2"/>
  <c r="AB585" i="2"/>
  <c r="AA585" i="2"/>
  <c r="Z585" i="2"/>
  <c r="Y585" i="2"/>
  <c r="X585" i="2"/>
  <c r="W585" i="2"/>
  <c r="V585" i="2"/>
  <c r="U585" i="2"/>
  <c r="T585" i="2"/>
  <c r="S585" i="2"/>
  <c r="R585" i="2"/>
  <c r="Q585" i="2"/>
  <c r="P585" i="2"/>
  <c r="O585" i="2"/>
  <c r="DJ584" i="2"/>
  <c r="DI584" i="2"/>
  <c r="DH584" i="2"/>
  <c r="DG584" i="2"/>
  <c r="DF584" i="2"/>
  <c r="DE584" i="2"/>
  <c r="DD584" i="2"/>
  <c r="DC584" i="2"/>
  <c r="DB584" i="2"/>
  <c r="DA584" i="2"/>
  <c r="CZ584" i="2"/>
  <c r="CY584" i="2"/>
  <c r="CX584" i="2"/>
  <c r="CW584" i="2"/>
  <c r="CV584" i="2"/>
  <c r="CU584" i="2"/>
  <c r="CT584" i="2"/>
  <c r="CR584" i="2"/>
  <c r="CQ584" i="2"/>
  <c r="CP584" i="2"/>
  <c r="CO584" i="2"/>
  <c r="CN584" i="2"/>
  <c r="CM584" i="2"/>
  <c r="CL584" i="2"/>
  <c r="CK584" i="2"/>
  <c r="CJ584" i="2"/>
  <c r="CI584" i="2"/>
  <c r="CH584" i="2"/>
  <c r="CG584" i="2"/>
  <c r="CF584" i="2"/>
  <c r="CE584" i="2"/>
  <c r="CD584" i="2"/>
  <c r="CC584" i="2"/>
  <c r="CB584" i="2"/>
  <c r="CA584" i="2"/>
  <c r="BZ584" i="2"/>
  <c r="BY584" i="2"/>
  <c r="BX584" i="2"/>
  <c r="BW584" i="2"/>
  <c r="BV584" i="2"/>
  <c r="BU584" i="2"/>
  <c r="BT584" i="2"/>
  <c r="BS584" i="2"/>
  <c r="BR584" i="2"/>
  <c r="BQ584" i="2"/>
  <c r="BP584" i="2"/>
  <c r="BO584" i="2"/>
  <c r="BN584" i="2"/>
  <c r="BM584" i="2"/>
  <c r="BL584" i="2"/>
  <c r="BK584" i="2"/>
  <c r="BJ584" i="2"/>
  <c r="BI584" i="2"/>
  <c r="BH584" i="2"/>
  <c r="BG584" i="2"/>
  <c r="BF584" i="2"/>
  <c r="BE584" i="2"/>
  <c r="BD584" i="2"/>
  <c r="BC584" i="2"/>
  <c r="BB584" i="2"/>
  <c r="BA584" i="2"/>
  <c r="AZ584" i="2"/>
  <c r="AY584" i="2"/>
  <c r="AX584" i="2"/>
  <c r="AW584" i="2"/>
  <c r="AV584" i="2"/>
  <c r="AU584" i="2"/>
  <c r="AS584" i="2"/>
  <c r="AR584" i="2"/>
  <c r="AQ584" i="2"/>
  <c r="AP584" i="2"/>
  <c r="AO584" i="2"/>
  <c r="AJ584" i="2"/>
  <c r="AI584" i="2"/>
  <c r="AH584" i="2"/>
  <c r="AG584" i="2"/>
  <c r="AF584" i="2"/>
  <c r="AE584" i="2"/>
  <c r="AD584" i="2"/>
  <c r="AC584" i="2"/>
  <c r="AB584" i="2"/>
  <c r="AA584" i="2"/>
  <c r="Z584" i="2"/>
  <c r="Y584" i="2"/>
  <c r="X584" i="2"/>
  <c r="W584" i="2"/>
  <c r="V584" i="2"/>
  <c r="U584" i="2"/>
  <c r="T584" i="2"/>
  <c r="S584" i="2"/>
  <c r="R584" i="2"/>
  <c r="Q584" i="2"/>
  <c r="P584" i="2"/>
  <c r="O584" i="2"/>
  <c r="DJ583" i="2"/>
  <c r="DI583" i="2"/>
  <c r="DH583" i="2"/>
  <c r="DG583" i="2"/>
  <c r="DF583" i="2"/>
  <c r="DE583" i="2"/>
  <c r="DD583" i="2"/>
  <c r="DC583" i="2"/>
  <c r="DB583" i="2"/>
  <c r="DA583" i="2"/>
  <c r="CZ583" i="2"/>
  <c r="CY583" i="2"/>
  <c r="CX583" i="2"/>
  <c r="CW583" i="2"/>
  <c r="CV583" i="2"/>
  <c r="CU583" i="2"/>
  <c r="CT583" i="2"/>
  <c r="CR583" i="2"/>
  <c r="CQ583" i="2"/>
  <c r="CP583" i="2"/>
  <c r="CO583" i="2"/>
  <c r="CN583" i="2"/>
  <c r="CM583" i="2"/>
  <c r="CL583" i="2"/>
  <c r="CK583" i="2"/>
  <c r="CJ583" i="2"/>
  <c r="CI583" i="2"/>
  <c r="CH583" i="2"/>
  <c r="CG583" i="2"/>
  <c r="CF583" i="2"/>
  <c r="CE583" i="2"/>
  <c r="CD583" i="2"/>
  <c r="CC583" i="2"/>
  <c r="CB583" i="2"/>
  <c r="CA583" i="2"/>
  <c r="BZ583" i="2"/>
  <c r="BY583" i="2"/>
  <c r="BX583" i="2"/>
  <c r="BW583" i="2"/>
  <c r="BV583" i="2"/>
  <c r="BU583" i="2"/>
  <c r="BT583" i="2"/>
  <c r="BS583" i="2"/>
  <c r="BR583" i="2"/>
  <c r="BQ583" i="2"/>
  <c r="BP583" i="2"/>
  <c r="BO583" i="2"/>
  <c r="BN583" i="2"/>
  <c r="BM583" i="2"/>
  <c r="BL583" i="2"/>
  <c r="BK583" i="2"/>
  <c r="BJ583" i="2"/>
  <c r="BI583" i="2"/>
  <c r="BH583" i="2"/>
  <c r="BG583" i="2"/>
  <c r="BF583" i="2"/>
  <c r="BE583" i="2"/>
  <c r="BD583" i="2"/>
  <c r="BC583" i="2"/>
  <c r="BB583" i="2"/>
  <c r="BA583" i="2"/>
  <c r="AZ583" i="2"/>
  <c r="AY583" i="2"/>
  <c r="AX583" i="2"/>
  <c r="AW583" i="2"/>
  <c r="AV583" i="2"/>
  <c r="AU583" i="2"/>
  <c r="AS583" i="2"/>
  <c r="AR583" i="2"/>
  <c r="AQ583" i="2"/>
  <c r="AP583" i="2"/>
  <c r="AO583" i="2"/>
  <c r="AJ583" i="2"/>
  <c r="AI583" i="2"/>
  <c r="AH583" i="2"/>
  <c r="AG583" i="2"/>
  <c r="AF583" i="2"/>
  <c r="AE583" i="2"/>
  <c r="AD583" i="2"/>
  <c r="AC583" i="2"/>
  <c r="AB583" i="2"/>
  <c r="AA583" i="2"/>
  <c r="Z583" i="2"/>
  <c r="Y583" i="2"/>
  <c r="X583" i="2"/>
  <c r="W583" i="2"/>
  <c r="V583" i="2"/>
  <c r="U583" i="2"/>
  <c r="T583" i="2"/>
  <c r="S583" i="2"/>
  <c r="R583" i="2"/>
  <c r="Q583" i="2"/>
  <c r="P583" i="2"/>
  <c r="O583" i="2"/>
  <c r="DJ582" i="2"/>
  <c r="DI582" i="2"/>
  <c r="DH582" i="2"/>
  <c r="DG582" i="2"/>
  <c r="DF582" i="2"/>
  <c r="DE582" i="2"/>
  <c r="DD582" i="2"/>
  <c r="DC582" i="2"/>
  <c r="DB582" i="2"/>
  <c r="DA582" i="2"/>
  <c r="CZ582" i="2"/>
  <c r="CY582" i="2"/>
  <c r="CX582" i="2"/>
  <c r="CW582" i="2"/>
  <c r="CV582" i="2"/>
  <c r="CU582" i="2"/>
  <c r="CT582" i="2"/>
  <c r="CR582" i="2"/>
  <c r="CQ582" i="2"/>
  <c r="CP582" i="2"/>
  <c r="CO582" i="2"/>
  <c r="CN582" i="2"/>
  <c r="CM582" i="2"/>
  <c r="CL582" i="2"/>
  <c r="CK582" i="2"/>
  <c r="CJ582" i="2"/>
  <c r="CI582" i="2"/>
  <c r="CH582" i="2"/>
  <c r="CG582" i="2"/>
  <c r="CF582" i="2"/>
  <c r="CE582" i="2"/>
  <c r="CD582" i="2"/>
  <c r="CC582" i="2"/>
  <c r="CB582" i="2"/>
  <c r="CA582" i="2"/>
  <c r="BZ582" i="2"/>
  <c r="BY582" i="2"/>
  <c r="BX582" i="2"/>
  <c r="BW582" i="2"/>
  <c r="BV582" i="2"/>
  <c r="BU582" i="2"/>
  <c r="BT582" i="2"/>
  <c r="BS582" i="2"/>
  <c r="BR582" i="2"/>
  <c r="BQ582" i="2"/>
  <c r="BP582" i="2"/>
  <c r="BO582" i="2"/>
  <c r="BN582" i="2"/>
  <c r="BM582" i="2"/>
  <c r="BL582" i="2"/>
  <c r="BK582" i="2"/>
  <c r="BJ582" i="2"/>
  <c r="BI582" i="2"/>
  <c r="BH582" i="2"/>
  <c r="BG582" i="2"/>
  <c r="BF582" i="2"/>
  <c r="BE582" i="2"/>
  <c r="BD582" i="2"/>
  <c r="BC582" i="2"/>
  <c r="BB582" i="2"/>
  <c r="BA582" i="2"/>
  <c r="AZ582" i="2"/>
  <c r="AY582" i="2"/>
  <c r="AX582" i="2"/>
  <c r="AW582" i="2"/>
  <c r="AV582" i="2"/>
  <c r="AU582" i="2"/>
  <c r="AS582" i="2"/>
  <c r="AR582" i="2"/>
  <c r="AQ582" i="2"/>
  <c r="AP582" i="2"/>
  <c r="AO582" i="2"/>
  <c r="AJ582" i="2"/>
  <c r="AI582" i="2"/>
  <c r="AH582" i="2"/>
  <c r="AG582" i="2"/>
  <c r="AF582" i="2"/>
  <c r="AE582" i="2"/>
  <c r="AD582" i="2"/>
  <c r="AC582" i="2"/>
  <c r="AB582" i="2"/>
  <c r="AA582" i="2"/>
  <c r="Z582" i="2"/>
  <c r="Y582" i="2"/>
  <c r="X582" i="2"/>
  <c r="W582" i="2"/>
  <c r="V582" i="2"/>
  <c r="U582" i="2"/>
  <c r="T582" i="2"/>
  <c r="S582" i="2"/>
  <c r="R582" i="2"/>
  <c r="Q582" i="2"/>
  <c r="P582" i="2"/>
  <c r="O582" i="2"/>
  <c r="DJ581" i="2"/>
  <c r="DI581" i="2"/>
  <c r="DH581" i="2"/>
  <c r="DG581" i="2"/>
  <c r="DF581" i="2"/>
  <c r="DE581" i="2"/>
  <c r="DD581" i="2"/>
  <c r="DC581" i="2"/>
  <c r="DB581" i="2"/>
  <c r="DA581" i="2"/>
  <c r="CZ581" i="2"/>
  <c r="CY581" i="2"/>
  <c r="CX581" i="2"/>
  <c r="CW581" i="2"/>
  <c r="CV581" i="2"/>
  <c r="CU581" i="2"/>
  <c r="CT581" i="2"/>
  <c r="CR581" i="2"/>
  <c r="CQ581" i="2"/>
  <c r="CP581" i="2"/>
  <c r="CO581" i="2"/>
  <c r="CN581" i="2"/>
  <c r="CM581" i="2"/>
  <c r="CL581" i="2"/>
  <c r="CK581" i="2"/>
  <c r="CJ581" i="2"/>
  <c r="CI581" i="2"/>
  <c r="CH581" i="2"/>
  <c r="CG581" i="2"/>
  <c r="CF581" i="2"/>
  <c r="CE581" i="2"/>
  <c r="CD581" i="2"/>
  <c r="CC581" i="2"/>
  <c r="CB581" i="2"/>
  <c r="CA581" i="2"/>
  <c r="BZ581" i="2"/>
  <c r="BY581" i="2"/>
  <c r="BX581" i="2"/>
  <c r="BW581" i="2"/>
  <c r="BV581" i="2"/>
  <c r="BU581" i="2"/>
  <c r="BT581" i="2"/>
  <c r="BS581" i="2"/>
  <c r="BR581" i="2"/>
  <c r="BQ581" i="2"/>
  <c r="BP581" i="2"/>
  <c r="BO581" i="2"/>
  <c r="BN581" i="2"/>
  <c r="BM581" i="2"/>
  <c r="BL581" i="2"/>
  <c r="BK581" i="2"/>
  <c r="BJ581" i="2"/>
  <c r="BI581" i="2"/>
  <c r="BH581" i="2"/>
  <c r="BG581" i="2"/>
  <c r="BF581" i="2"/>
  <c r="BE581" i="2"/>
  <c r="BD581" i="2"/>
  <c r="BC581" i="2"/>
  <c r="BB581" i="2"/>
  <c r="BA581" i="2"/>
  <c r="AZ581" i="2"/>
  <c r="AY581" i="2"/>
  <c r="AX581" i="2"/>
  <c r="AW581" i="2"/>
  <c r="AV581" i="2"/>
  <c r="AU581" i="2"/>
  <c r="AS581" i="2"/>
  <c r="AR581" i="2"/>
  <c r="AQ581" i="2"/>
  <c r="AP581" i="2"/>
  <c r="AO581" i="2"/>
  <c r="AJ581" i="2"/>
  <c r="AI581" i="2"/>
  <c r="AH581" i="2"/>
  <c r="AG581" i="2"/>
  <c r="AF581" i="2"/>
  <c r="AE581" i="2"/>
  <c r="AD581" i="2"/>
  <c r="AC581" i="2"/>
  <c r="AB581" i="2"/>
  <c r="AA581" i="2"/>
  <c r="Z581" i="2"/>
  <c r="Y581" i="2"/>
  <c r="X581" i="2"/>
  <c r="W581" i="2"/>
  <c r="V581" i="2"/>
  <c r="U581" i="2"/>
  <c r="T581" i="2"/>
  <c r="S581" i="2"/>
  <c r="R581" i="2"/>
  <c r="Q581" i="2"/>
  <c r="P581" i="2"/>
  <c r="O581" i="2"/>
  <c r="DJ580" i="2"/>
  <c r="DI580" i="2"/>
  <c r="DH580" i="2"/>
  <c r="DG580" i="2"/>
  <c r="DF580" i="2"/>
  <c r="DE580" i="2"/>
  <c r="DD580" i="2"/>
  <c r="DC580" i="2"/>
  <c r="DB580" i="2"/>
  <c r="DA580" i="2"/>
  <c r="CZ580" i="2"/>
  <c r="CY580" i="2"/>
  <c r="CX580" i="2"/>
  <c r="CW580" i="2"/>
  <c r="CV580" i="2"/>
  <c r="CU580" i="2"/>
  <c r="CT580" i="2"/>
  <c r="CR580" i="2"/>
  <c r="CQ580" i="2"/>
  <c r="CP580" i="2"/>
  <c r="CO580" i="2"/>
  <c r="CN580" i="2"/>
  <c r="CM580" i="2"/>
  <c r="CL580" i="2"/>
  <c r="CK580" i="2"/>
  <c r="CJ580" i="2"/>
  <c r="CI580" i="2"/>
  <c r="CH580" i="2"/>
  <c r="CG580" i="2"/>
  <c r="CF580" i="2"/>
  <c r="CE580" i="2"/>
  <c r="CD580" i="2"/>
  <c r="CC580" i="2"/>
  <c r="CB580" i="2"/>
  <c r="CA580" i="2"/>
  <c r="BZ580" i="2"/>
  <c r="BY580" i="2"/>
  <c r="BX580" i="2"/>
  <c r="BW580" i="2"/>
  <c r="BV580" i="2"/>
  <c r="BU580" i="2"/>
  <c r="BT580" i="2"/>
  <c r="BS580" i="2"/>
  <c r="BR580" i="2"/>
  <c r="BQ580" i="2"/>
  <c r="BP580" i="2"/>
  <c r="BO580" i="2"/>
  <c r="BN580" i="2"/>
  <c r="BM580" i="2"/>
  <c r="BL580" i="2"/>
  <c r="BK580" i="2"/>
  <c r="BJ580" i="2"/>
  <c r="BI580" i="2"/>
  <c r="BH580" i="2"/>
  <c r="BG580" i="2"/>
  <c r="BF580" i="2"/>
  <c r="BE580" i="2"/>
  <c r="BD580" i="2"/>
  <c r="BC580" i="2"/>
  <c r="BB580" i="2"/>
  <c r="BA580" i="2"/>
  <c r="AZ580" i="2"/>
  <c r="AY580" i="2"/>
  <c r="AX580" i="2"/>
  <c r="AW580" i="2"/>
  <c r="AV580" i="2"/>
  <c r="AU580" i="2"/>
  <c r="AS580" i="2"/>
  <c r="AR580" i="2"/>
  <c r="AQ580" i="2"/>
  <c r="AP580" i="2"/>
  <c r="AO580" i="2"/>
  <c r="AJ580" i="2"/>
  <c r="AI580" i="2"/>
  <c r="AH580" i="2"/>
  <c r="AG580" i="2"/>
  <c r="AF580" i="2"/>
  <c r="AE580" i="2"/>
  <c r="AD580" i="2"/>
  <c r="AC580" i="2"/>
  <c r="AB580" i="2"/>
  <c r="AA580" i="2"/>
  <c r="Z580" i="2"/>
  <c r="Y580" i="2"/>
  <c r="X580" i="2"/>
  <c r="W580" i="2"/>
  <c r="V580" i="2"/>
  <c r="U580" i="2"/>
  <c r="T580" i="2"/>
  <c r="S580" i="2"/>
  <c r="R580" i="2"/>
  <c r="Q580" i="2"/>
  <c r="P580" i="2"/>
  <c r="O580" i="2"/>
  <c r="DJ579" i="2"/>
  <c r="DI579" i="2"/>
  <c r="DH579" i="2"/>
  <c r="DG579" i="2"/>
  <c r="DF579" i="2"/>
  <c r="DE579" i="2"/>
  <c r="DD579" i="2"/>
  <c r="DC579" i="2"/>
  <c r="DB579" i="2"/>
  <c r="DA579" i="2"/>
  <c r="CZ579" i="2"/>
  <c r="CY579" i="2"/>
  <c r="CX579" i="2"/>
  <c r="CW579" i="2"/>
  <c r="CV579" i="2"/>
  <c r="CU579" i="2"/>
  <c r="CT579" i="2"/>
  <c r="CR579" i="2"/>
  <c r="CQ579" i="2"/>
  <c r="CP579" i="2"/>
  <c r="CO579" i="2"/>
  <c r="CN579" i="2"/>
  <c r="CM579" i="2"/>
  <c r="CL579" i="2"/>
  <c r="CK579" i="2"/>
  <c r="CJ579" i="2"/>
  <c r="CI579" i="2"/>
  <c r="CH579" i="2"/>
  <c r="CG579" i="2"/>
  <c r="CF579" i="2"/>
  <c r="CE579" i="2"/>
  <c r="CD579" i="2"/>
  <c r="CC579" i="2"/>
  <c r="CB579" i="2"/>
  <c r="CA579" i="2"/>
  <c r="BZ579" i="2"/>
  <c r="BY579" i="2"/>
  <c r="BX579" i="2"/>
  <c r="BW579" i="2"/>
  <c r="BV579" i="2"/>
  <c r="BU579" i="2"/>
  <c r="BT579" i="2"/>
  <c r="BS579" i="2"/>
  <c r="BR579" i="2"/>
  <c r="BQ579" i="2"/>
  <c r="BP579" i="2"/>
  <c r="BO579" i="2"/>
  <c r="BN579" i="2"/>
  <c r="BM579" i="2"/>
  <c r="BL579" i="2"/>
  <c r="BK579" i="2"/>
  <c r="BJ579" i="2"/>
  <c r="BI579" i="2"/>
  <c r="BH579" i="2"/>
  <c r="BG579" i="2"/>
  <c r="BF579" i="2"/>
  <c r="BE579" i="2"/>
  <c r="BD579" i="2"/>
  <c r="BC579" i="2"/>
  <c r="BB579" i="2"/>
  <c r="BA579" i="2"/>
  <c r="AZ579" i="2"/>
  <c r="AY579" i="2"/>
  <c r="AX579" i="2"/>
  <c r="AW579" i="2"/>
  <c r="AV579" i="2"/>
  <c r="AU579" i="2"/>
  <c r="AS579" i="2"/>
  <c r="AR579" i="2"/>
  <c r="AQ579" i="2"/>
  <c r="AP579" i="2"/>
  <c r="AO579" i="2"/>
  <c r="AJ579" i="2"/>
  <c r="AI579" i="2"/>
  <c r="AH579" i="2"/>
  <c r="AG579" i="2"/>
  <c r="AF579" i="2"/>
  <c r="AE579" i="2"/>
  <c r="AD579" i="2"/>
  <c r="AC579" i="2"/>
  <c r="AB579" i="2"/>
  <c r="AA579" i="2"/>
  <c r="Z579" i="2"/>
  <c r="Y579" i="2"/>
  <c r="X579" i="2"/>
  <c r="W579" i="2"/>
  <c r="V579" i="2"/>
  <c r="U579" i="2"/>
  <c r="T579" i="2"/>
  <c r="S579" i="2"/>
  <c r="R579" i="2"/>
  <c r="Q579" i="2"/>
  <c r="P579" i="2"/>
  <c r="O579" i="2"/>
  <c r="L579" i="2"/>
  <c r="DJ578" i="2"/>
  <c r="DI578" i="2"/>
  <c r="DH578" i="2"/>
  <c r="DG578" i="2"/>
  <c r="DF578" i="2"/>
  <c r="DE578" i="2"/>
  <c r="DD578" i="2"/>
  <c r="DC578" i="2"/>
  <c r="DB578" i="2"/>
  <c r="DA578" i="2"/>
  <c r="CZ578" i="2"/>
  <c r="CY578" i="2"/>
  <c r="CX578" i="2"/>
  <c r="CW578" i="2"/>
  <c r="CV578" i="2"/>
  <c r="CU578" i="2"/>
  <c r="CT578" i="2"/>
  <c r="CR578" i="2"/>
  <c r="CQ578" i="2"/>
  <c r="CP578" i="2"/>
  <c r="CO578" i="2"/>
  <c r="CN578" i="2"/>
  <c r="CM578" i="2"/>
  <c r="CL578" i="2"/>
  <c r="CK578" i="2"/>
  <c r="CJ578" i="2"/>
  <c r="CI578" i="2"/>
  <c r="CH578" i="2"/>
  <c r="CG578" i="2"/>
  <c r="CF578" i="2"/>
  <c r="CE578" i="2"/>
  <c r="CD578" i="2"/>
  <c r="CC578" i="2"/>
  <c r="CB578" i="2"/>
  <c r="CA578" i="2"/>
  <c r="BZ578" i="2"/>
  <c r="BY578" i="2"/>
  <c r="BX578" i="2"/>
  <c r="BW578" i="2"/>
  <c r="BV578" i="2"/>
  <c r="BU578" i="2"/>
  <c r="BT578" i="2"/>
  <c r="BS578" i="2"/>
  <c r="BR578" i="2"/>
  <c r="BQ578" i="2"/>
  <c r="BP578" i="2"/>
  <c r="BO578" i="2"/>
  <c r="BN578" i="2"/>
  <c r="BM578" i="2"/>
  <c r="BL578" i="2"/>
  <c r="BK578" i="2"/>
  <c r="BJ578" i="2"/>
  <c r="BI578" i="2"/>
  <c r="BH578" i="2"/>
  <c r="BG578" i="2"/>
  <c r="BF578" i="2"/>
  <c r="BE578" i="2"/>
  <c r="BD578" i="2"/>
  <c r="BC578" i="2"/>
  <c r="BB578" i="2"/>
  <c r="BA578" i="2"/>
  <c r="AZ578" i="2"/>
  <c r="AY578" i="2"/>
  <c r="AX578" i="2"/>
  <c r="AW578" i="2"/>
  <c r="AV578" i="2"/>
  <c r="AU578" i="2"/>
  <c r="AS578" i="2"/>
  <c r="AR578" i="2"/>
  <c r="AQ578" i="2"/>
  <c r="AP578" i="2"/>
  <c r="AO578" i="2"/>
  <c r="AJ578" i="2"/>
  <c r="AI578" i="2"/>
  <c r="AH578" i="2"/>
  <c r="AG578" i="2"/>
  <c r="AF578" i="2"/>
  <c r="AE578" i="2"/>
  <c r="AD578" i="2"/>
  <c r="AC578" i="2"/>
  <c r="AB578" i="2"/>
  <c r="AA578" i="2"/>
  <c r="Z578" i="2"/>
  <c r="Y578" i="2"/>
  <c r="X578" i="2"/>
  <c r="W578" i="2"/>
  <c r="V578" i="2"/>
  <c r="U578" i="2"/>
  <c r="T578" i="2"/>
  <c r="S578" i="2"/>
  <c r="R578" i="2"/>
  <c r="Q578" i="2"/>
  <c r="P578" i="2"/>
  <c r="O578" i="2"/>
  <c r="DJ577" i="2"/>
  <c r="DI577" i="2"/>
  <c r="DH577" i="2"/>
  <c r="DG577" i="2"/>
  <c r="DF577" i="2"/>
  <c r="DE577" i="2"/>
  <c r="DD577" i="2"/>
  <c r="DC577" i="2"/>
  <c r="DB577" i="2"/>
  <c r="DA577" i="2"/>
  <c r="CZ577" i="2"/>
  <c r="CY577" i="2"/>
  <c r="CX577" i="2"/>
  <c r="CW577" i="2"/>
  <c r="CV577" i="2"/>
  <c r="CU577" i="2"/>
  <c r="CT577" i="2"/>
  <c r="CR577" i="2"/>
  <c r="CQ577" i="2"/>
  <c r="CP577" i="2"/>
  <c r="CO577" i="2"/>
  <c r="CN577" i="2"/>
  <c r="CM577" i="2"/>
  <c r="CL577" i="2"/>
  <c r="CK577" i="2"/>
  <c r="CJ577" i="2"/>
  <c r="CI577" i="2"/>
  <c r="CH577" i="2"/>
  <c r="CG577" i="2"/>
  <c r="CF577" i="2"/>
  <c r="CE577" i="2"/>
  <c r="CD577" i="2"/>
  <c r="CC577" i="2"/>
  <c r="CB577" i="2"/>
  <c r="CA577" i="2"/>
  <c r="BZ577" i="2"/>
  <c r="BY577" i="2"/>
  <c r="BX577" i="2"/>
  <c r="BW577" i="2"/>
  <c r="BV577" i="2"/>
  <c r="BU577" i="2"/>
  <c r="BT577" i="2"/>
  <c r="BS577" i="2"/>
  <c r="BR577" i="2"/>
  <c r="BQ577" i="2"/>
  <c r="BP577" i="2"/>
  <c r="BO577" i="2"/>
  <c r="BN577" i="2"/>
  <c r="BM577" i="2"/>
  <c r="BL577" i="2"/>
  <c r="BK577" i="2"/>
  <c r="BJ577" i="2"/>
  <c r="BI577" i="2"/>
  <c r="BH577" i="2"/>
  <c r="BG577" i="2"/>
  <c r="BF577" i="2"/>
  <c r="BE577" i="2"/>
  <c r="BD577" i="2"/>
  <c r="BC577" i="2"/>
  <c r="BB577" i="2"/>
  <c r="BA577" i="2"/>
  <c r="AZ577" i="2"/>
  <c r="AY577" i="2"/>
  <c r="AX577" i="2"/>
  <c r="AW577" i="2"/>
  <c r="AV577" i="2"/>
  <c r="AU577" i="2"/>
  <c r="AS577" i="2"/>
  <c r="AR577" i="2"/>
  <c r="AQ577" i="2"/>
  <c r="AP577" i="2"/>
  <c r="AO577" i="2"/>
  <c r="AJ577" i="2"/>
  <c r="AI577" i="2"/>
  <c r="AH577" i="2"/>
  <c r="AG577" i="2"/>
  <c r="AF577" i="2"/>
  <c r="AE577" i="2"/>
  <c r="AD577" i="2"/>
  <c r="AC577" i="2"/>
  <c r="AB577" i="2"/>
  <c r="AA577" i="2"/>
  <c r="Z577" i="2"/>
  <c r="Y577" i="2"/>
  <c r="X577" i="2"/>
  <c r="W577" i="2"/>
  <c r="V577" i="2"/>
  <c r="U577" i="2"/>
  <c r="T577" i="2"/>
  <c r="S577" i="2"/>
  <c r="R577" i="2"/>
  <c r="Q577" i="2"/>
  <c r="P577" i="2"/>
  <c r="O577" i="2"/>
  <c r="DJ576" i="2"/>
  <c r="DI576" i="2"/>
  <c r="DH576" i="2"/>
  <c r="DG576" i="2"/>
  <c r="DF576" i="2"/>
  <c r="DE576" i="2"/>
  <c r="DD576" i="2"/>
  <c r="DC576" i="2"/>
  <c r="DB576" i="2"/>
  <c r="DA576" i="2"/>
  <c r="CZ576" i="2"/>
  <c r="CY576" i="2"/>
  <c r="CX576" i="2"/>
  <c r="CW576" i="2"/>
  <c r="CV576" i="2"/>
  <c r="CU576" i="2"/>
  <c r="CT576" i="2"/>
  <c r="CR576" i="2"/>
  <c r="CQ576" i="2"/>
  <c r="CP576" i="2"/>
  <c r="CO576" i="2"/>
  <c r="CN576" i="2"/>
  <c r="CM576" i="2"/>
  <c r="CL576" i="2"/>
  <c r="CK576" i="2"/>
  <c r="CJ576" i="2"/>
  <c r="CI576" i="2"/>
  <c r="CH576" i="2"/>
  <c r="CG576" i="2"/>
  <c r="CF576" i="2"/>
  <c r="CE576" i="2"/>
  <c r="CD576" i="2"/>
  <c r="CC576" i="2"/>
  <c r="CB576" i="2"/>
  <c r="CA576" i="2"/>
  <c r="BZ576" i="2"/>
  <c r="BY576" i="2"/>
  <c r="BX576" i="2"/>
  <c r="BW576" i="2"/>
  <c r="BV576" i="2"/>
  <c r="BU576" i="2"/>
  <c r="BT576" i="2"/>
  <c r="BS576" i="2"/>
  <c r="BR576" i="2"/>
  <c r="BQ576" i="2"/>
  <c r="BP576" i="2"/>
  <c r="BO576" i="2"/>
  <c r="BN576" i="2"/>
  <c r="BM576" i="2"/>
  <c r="BL576" i="2"/>
  <c r="BK576" i="2"/>
  <c r="BJ576" i="2"/>
  <c r="BI576" i="2"/>
  <c r="BH576" i="2"/>
  <c r="BG576" i="2"/>
  <c r="BF576" i="2"/>
  <c r="BE576" i="2"/>
  <c r="BD576" i="2"/>
  <c r="BC576" i="2"/>
  <c r="BB576" i="2"/>
  <c r="BA576" i="2"/>
  <c r="AZ576" i="2"/>
  <c r="AY576" i="2"/>
  <c r="AX576" i="2"/>
  <c r="AW576" i="2"/>
  <c r="AV576" i="2"/>
  <c r="AU576" i="2"/>
  <c r="AS576" i="2"/>
  <c r="AR576" i="2"/>
  <c r="AQ576" i="2"/>
  <c r="AP576" i="2"/>
  <c r="AO576" i="2"/>
  <c r="AJ576" i="2"/>
  <c r="AI576" i="2"/>
  <c r="AH576" i="2"/>
  <c r="AG576" i="2"/>
  <c r="AF576" i="2"/>
  <c r="AE576" i="2"/>
  <c r="AD576" i="2"/>
  <c r="AC576" i="2"/>
  <c r="AB576" i="2"/>
  <c r="AA576" i="2"/>
  <c r="Z576" i="2"/>
  <c r="Y576" i="2"/>
  <c r="X576" i="2"/>
  <c r="W576" i="2"/>
  <c r="V576" i="2"/>
  <c r="U576" i="2"/>
  <c r="T576" i="2"/>
  <c r="S576" i="2"/>
  <c r="R576" i="2"/>
  <c r="Q576" i="2"/>
  <c r="P576" i="2"/>
  <c r="O576" i="2"/>
  <c r="DJ575" i="2"/>
  <c r="DI575" i="2"/>
  <c r="DH575" i="2"/>
  <c r="DG575" i="2"/>
  <c r="DF575" i="2"/>
  <c r="DE575" i="2"/>
  <c r="DD575" i="2"/>
  <c r="DC575" i="2"/>
  <c r="DB575" i="2"/>
  <c r="DA575" i="2"/>
  <c r="CZ575" i="2"/>
  <c r="CY575" i="2"/>
  <c r="CX575" i="2"/>
  <c r="CW575" i="2"/>
  <c r="CV575" i="2"/>
  <c r="CU575" i="2"/>
  <c r="CT575" i="2"/>
  <c r="CR575" i="2"/>
  <c r="CQ575" i="2"/>
  <c r="CP575" i="2"/>
  <c r="CO575" i="2"/>
  <c r="CN575" i="2"/>
  <c r="CM575" i="2"/>
  <c r="CL575" i="2"/>
  <c r="CK575" i="2"/>
  <c r="CJ575" i="2"/>
  <c r="CI575" i="2"/>
  <c r="CH575" i="2"/>
  <c r="CG575" i="2"/>
  <c r="CF575" i="2"/>
  <c r="CE575" i="2"/>
  <c r="CD575" i="2"/>
  <c r="CC575" i="2"/>
  <c r="CB575" i="2"/>
  <c r="CA575" i="2"/>
  <c r="BZ575" i="2"/>
  <c r="BY575" i="2"/>
  <c r="BX575" i="2"/>
  <c r="BW575" i="2"/>
  <c r="BV575" i="2"/>
  <c r="BU575" i="2"/>
  <c r="BT575" i="2"/>
  <c r="BS575" i="2"/>
  <c r="BR575" i="2"/>
  <c r="BQ575" i="2"/>
  <c r="BP575" i="2"/>
  <c r="BO575" i="2"/>
  <c r="BN575" i="2"/>
  <c r="BM575" i="2"/>
  <c r="BL575" i="2"/>
  <c r="BK575" i="2"/>
  <c r="BJ575" i="2"/>
  <c r="BI575" i="2"/>
  <c r="BH575" i="2"/>
  <c r="BG575" i="2"/>
  <c r="BF575" i="2"/>
  <c r="BE575" i="2"/>
  <c r="BD575" i="2"/>
  <c r="BC575" i="2"/>
  <c r="BB575" i="2"/>
  <c r="BA575" i="2"/>
  <c r="AZ575" i="2"/>
  <c r="AY575" i="2"/>
  <c r="AX575" i="2"/>
  <c r="AW575" i="2"/>
  <c r="AV575" i="2"/>
  <c r="AU575" i="2"/>
  <c r="AS575" i="2"/>
  <c r="AR575" i="2"/>
  <c r="AQ575" i="2"/>
  <c r="AP575" i="2"/>
  <c r="AO575" i="2"/>
  <c r="AJ575" i="2"/>
  <c r="AI575" i="2"/>
  <c r="AH575" i="2"/>
  <c r="AG575" i="2"/>
  <c r="AF575" i="2"/>
  <c r="AE575" i="2"/>
  <c r="AD575" i="2"/>
  <c r="AC575" i="2"/>
  <c r="AB575" i="2"/>
  <c r="AA575" i="2"/>
  <c r="Z575" i="2"/>
  <c r="Y575" i="2"/>
  <c r="X575" i="2"/>
  <c r="W575" i="2"/>
  <c r="V575" i="2"/>
  <c r="U575" i="2"/>
  <c r="T575" i="2"/>
  <c r="S575" i="2"/>
  <c r="R575" i="2"/>
  <c r="Q575" i="2"/>
  <c r="P575" i="2"/>
  <c r="O575" i="2"/>
  <c r="DJ574" i="2"/>
  <c r="DI574" i="2"/>
  <c r="DH574" i="2"/>
  <c r="DG574" i="2"/>
  <c r="DF574" i="2"/>
  <c r="DE574" i="2"/>
  <c r="DD574" i="2"/>
  <c r="DC574" i="2"/>
  <c r="DB574" i="2"/>
  <c r="DA574" i="2"/>
  <c r="CZ574" i="2"/>
  <c r="CY574" i="2"/>
  <c r="CX574" i="2"/>
  <c r="CW574" i="2"/>
  <c r="CV574" i="2"/>
  <c r="CU574" i="2"/>
  <c r="CT574" i="2"/>
  <c r="CR574" i="2"/>
  <c r="CQ574" i="2"/>
  <c r="CP574" i="2"/>
  <c r="CO574" i="2"/>
  <c r="CN574" i="2"/>
  <c r="CM574" i="2"/>
  <c r="CL574" i="2"/>
  <c r="CK574" i="2"/>
  <c r="CJ574" i="2"/>
  <c r="CI574" i="2"/>
  <c r="CH574" i="2"/>
  <c r="CG574" i="2"/>
  <c r="CF574" i="2"/>
  <c r="CE574" i="2"/>
  <c r="CD574" i="2"/>
  <c r="CC574" i="2"/>
  <c r="CB574" i="2"/>
  <c r="CA574" i="2"/>
  <c r="BZ574" i="2"/>
  <c r="BY574" i="2"/>
  <c r="BX574" i="2"/>
  <c r="BW574" i="2"/>
  <c r="BV574" i="2"/>
  <c r="BU574" i="2"/>
  <c r="BT574" i="2"/>
  <c r="BS574" i="2"/>
  <c r="BR574" i="2"/>
  <c r="BQ574" i="2"/>
  <c r="BP574" i="2"/>
  <c r="BO574" i="2"/>
  <c r="BN574" i="2"/>
  <c r="BM574" i="2"/>
  <c r="BL574" i="2"/>
  <c r="BK574" i="2"/>
  <c r="BJ574" i="2"/>
  <c r="BI574" i="2"/>
  <c r="BH574" i="2"/>
  <c r="BG574" i="2"/>
  <c r="BF574" i="2"/>
  <c r="BE574" i="2"/>
  <c r="BD574" i="2"/>
  <c r="BC574" i="2"/>
  <c r="BB574" i="2"/>
  <c r="BA574" i="2"/>
  <c r="AZ574" i="2"/>
  <c r="AY574" i="2"/>
  <c r="AX574" i="2"/>
  <c r="AW574" i="2"/>
  <c r="AV574" i="2"/>
  <c r="AU574" i="2"/>
  <c r="AS574" i="2"/>
  <c r="AR574" i="2"/>
  <c r="AQ574" i="2"/>
  <c r="AP574" i="2"/>
  <c r="AO574" i="2"/>
  <c r="AJ574" i="2"/>
  <c r="AI574" i="2"/>
  <c r="AH574" i="2"/>
  <c r="AG574" i="2"/>
  <c r="AF574" i="2"/>
  <c r="AE574" i="2"/>
  <c r="AD574" i="2"/>
  <c r="AC574" i="2"/>
  <c r="AB574" i="2"/>
  <c r="AA574" i="2"/>
  <c r="Z574" i="2"/>
  <c r="Y574" i="2"/>
  <c r="X574" i="2"/>
  <c r="W574" i="2"/>
  <c r="V574" i="2"/>
  <c r="U574" i="2"/>
  <c r="T574" i="2"/>
  <c r="S574" i="2"/>
  <c r="R574" i="2"/>
  <c r="Q574" i="2"/>
  <c r="P574" i="2"/>
  <c r="O574" i="2"/>
  <c r="DJ573" i="2"/>
  <c r="DI573" i="2"/>
  <c r="DH573" i="2"/>
  <c r="DG573" i="2"/>
  <c r="DF573" i="2"/>
  <c r="DE573" i="2"/>
  <c r="DD573" i="2"/>
  <c r="DC573" i="2"/>
  <c r="DB573" i="2"/>
  <c r="DA573" i="2"/>
  <c r="CZ573" i="2"/>
  <c r="CY573" i="2"/>
  <c r="CX573" i="2"/>
  <c r="CW573" i="2"/>
  <c r="CV573" i="2"/>
  <c r="CU573" i="2"/>
  <c r="CT573" i="2"/>
  <c r="CR573" i="2"/>
  <c r="CQ573" i="2"/>
  <c r="CP573" i="2"/>
  <c r="CO573" i="2"/>
  <c r="CN573" i="2"/>
  <c r="CM573" i="2"/>
  <c r="CL573" i="2"/>
  <c r="CK573" i="2"/>
  <c r="CJ573" i="2"/>
  <c r="CI573" i="2"/>
  <c r="CH573" i="2"/>
  <c r="CG573" i="2"/>
  <c r="CF573" i="2"/>
  <c r="CE573" i="2"/>
  <c r="CD573" i="2"/>
  <c r="CC573" i="2"/>
  <c r="CB573" i="2"/>
  <c r="CA573" i="2"/>
  <c r="BZ573" i="2"/>
  <c r="BY573" i="2"/>
  <c r="BX573" i="2"/>
  <c r="BW573" i="2"/>
  <c r="BV573" i="2"/>
  <c r="BU573" i="2"/>
  <c r="BT573" i="2"/>
  <c r="BS573" i="2"/>
  <c r="BR573" i="2"/>
  <c r="BQ573" i="2"/>
  <c r="BP573" i="2"/>
  <c r="BO573" i="2"/>
  <c r="BN573" i="2"/>
  <c r="BM573" i="2"/>
  <c r="BL573" i="2"/>
  <c r="BK573" i="2"/>
  <c r="BJ573" i="2"/>
  <c r="BI573" i="2"/>
  <c r="BH573" i="2"/>
  <c r="BG573" i="2"/>
  <c r="BF573" i="2"/>
  <c r="BE573" i="2"/>
  <c r="BD573" i="2"/>
  <c r="BC573" i="2"/>
  <c r="BB573" i="2"/>
  <c r="BA573" i="2"/>
  <c r="AZ573" i="2"/>
  <c r="AY573" i="2"/>
  <c r="AX573" i="2"/>
  <c r="AW573" i="2"/>
  <c r="AV573" i="2"/>
  <c r="AU573" i="2"/>
  <c r="AS573" i="2"/>
  <c r="AR573" i="2"/>
  <c r="AQ573" i="2"/>
  <c r="AP573" i="2"/>
  <c r="AO573" i="2"/>
  <c r="AJ573" i="2"/>
  <c r="AI573" i="2"/>
  <c r="AH573" i="2"/>
  <c r="AG573" i="2"/>
  <c r="AF573" i="2"/>
  <c r="AE573" i="2"/>
  <c r="AD573" i="2"/>
  <c r="AC573" i="2"/>
  <c r="AB573" i="2"/>
  <c r="AA573" i="2"/>
  <c r="Z573" i="2"/>
  <c r="Y573" i="2"/>
  <c r="X573" i="2"/>
  <c r="W573" i="2"/>
  <c r="V573" i="2"/>
  <c r="U573" i="2"/>
  <c r="T573" i="2"/>
  <c r="S573" i="2"/>
  <c r="R573" i="2"/>
  <c r="Q573" i="2"/>
  <c r="P573" i="2"/>
  <c r="O573" i="2"/>
  <c r="DJ572" i="2"/>
  <c r="DI572" i="2"/>
  <c r="DH572" i="2"/>
  <c r="DG572" i="2"/>
  <c r="DF572" i="2"/>
  <c r="DE572" i="2"/>
  <c r="DD572" i="2"/>
  <c r="DC572" i="2"/>
  <c r="DB572" i="2"/>
  <c r="DA572" i="2"/>
  <c r="CZ572" i="2"/>
  <c r="CY572" i="2"/>
  <c r="CX572" i="2"/>
  <c r="CW572" i="2"/>
  <c r="CV572" i="2"/>
  <c r="CU572" i="2"/>
  <c r="CT572" i="2"/>
  <c r="CR572" i="2"/>
  <c r="CQ572" i="2"/>
  <c r="CP572" i="2"/>
  <c r="CO572" i="2"/>
  <c r="CN572" i="2"/>
  <c r="CM572" i="2"/>
  <c r="CL572" i="2"/>
  <c r="CK572" i="2"/>
  <c r="CJ572" i="2"/>
  <c r="CI572" i="2"/>
  <c r="CH572" i="2"/>
  <c r="CG572" i="2"/>
  <c r="CF572" i="2"/>
  <c r="CE572" i="2"/>
  <c r="CD572" i="2"/>
  <c r="CC572" i="2"/>
  <c r="CB572" i="2"/>
  <c r="CA572" i="2"/>
  <c r="BZ572" i="2"/>
  <c r="BY572" i="2"/>
  <c r="BX572" i="2"/>
  <c r="BW572" i="2"/>
  <c r="BV572" i="2"/>
  <c r="BU572" i="2"/>
  <c r="BT572" i="2"/>
  <c r="BS572" i="2"/>
  <c r="BR572" i="2"/>
  <c r="BQ572" i="2"/>
  <c r="BP572" i="2"/>
  <c r="BO572" i="2"/>
  <c r="BN572" i="2"/>
  <c r="BM572" i="2"/>
  <c r="BL572" i="2"/>
  <c r="BK572" i="2"/>
  <c r="BJ572" i="2"/>
  <c r="BI572" i="2"/>
  <c r="BH572" i="2"/>
  <c r="BG572" i="2"/>
  <c r="BF572" i="2"/>
  <c r="BE572" i="2"/>
  <c r="BD572" i="2"/>
  <c r="BC572" i="2"/>
  <c r="BB572" i="2"/>
  <c r="BA572" i="2"/>
  <c r="AZ572" i="2"/>
  <c r="AY572" i="2"/>
  <c r="AX572" i="2"/>
  <c r="AW572" i="2"/>
  <c r="AV572" i="2"/>
  <c r="AU572" i="2"/>
  <c r="AS572" i="2"/>
  <c r="AR572" i="2"/>
  <c r="AQ572" i="2"/>
  <c r="AP572" i="2"/>
  <c r="AO572" i="2"/>
  <c r="AJ572" i="2"/>
  <c r="AI572" i="2"/>
  <c r="AH572" i="2"/>
  <c r="AG572" i="2"/>
  <c r="AF572" i="2"/>
  <c r="AE572" i="2"/>
  <c r="AD572" i="2"/>
  <c r="AC572" i="2"/>
  <c r="AB572" i="2"/>
  <c r="AA572" i="2"/>
  <c r="Z572" i="2"/>
  <c r="Y572" i="2"/>
  <c r="X572" i="2"/>
  <c r="W572" i="2"/>
  <c r="V572" i="2"/>
  <c r="U572" i="2"/>
  <c r="T572" i="2"/>
  <c r="S572" i="2"/>
  <c r="R572" i="2"/>
  <c r="Q572" i="2"/>
  <c r="P572" i="2"/>
  <c r="O572" i="2"/>
  <c r="DJ571" i="2"/>
  <c r="DI571" i="2"/>
  <c r="DH571" i="2"/>
  <c r="DG571" i="2"/>
  <c r="DF571" i="2"/>
  <c r="DE571" i="2"/>
  <c r="DD571" i="2"/>
  <c r="DC571" i="2"/>
  <c r="DB571" i="2"/>
  <c r="DA571" i="2"/>
  <c r="CZ571" i="2"/>
  <c r="CY571" i="2"/>
  <c r="CX571" i="2"/>
  <c r="CW571" i="2"/>
  <c r="CV571" i="2"/>
  <c r="CU571" i="2"/>
  <c r="CT571" i="2"/>
  <c r="CR571" i="2"/>
  <c r="CQ571" i="2"/>
  <c r="CP571" i="2"/>
  <c r="CO571" i="2"/>
  <c r="CN571" i="2"/>
  <c r="CM571" i="2"/>
  <c r="CL571" i="2"/>
  <c r="CK571" i="2"/>
  <c r="CJ571" i="2"/>
  <c r="CI571" i="2"/>
  <c r="CH571" i="2"/>
  <c r="CG571" i="2"/>
  <c r="CF571" i="2"/>
  <c r="CE571" i="2"/>
  <c r="CD571" i="2"/>
  <c r="CC571" i="2"/>
  <c r="CB571" i="2"/>
  <c r="CA571" i="2"/>
  <c r="BZ571" i="2"/>
  <c r="BY571" i="2"/>
  <c r="BX571" i="2"/>
  <c r="BW571" i="2"/>
  <c r="BV571" i="2"/>
  <c r="BU571" i="2"/>
  <c r="BT571" i="2"/>
  <c r="BS571" i="2"/>
  <c r="BR571" i="2"/>
  <c r="BQ571" i="2"/>
  <c r="BP571" i="2"/>
  <c r="BO571" i="2"/>
  <c r="BN571" i="2"/>
  <c r="BM571" i="2"/>
  <c r="BL571" i="2"/>
  <c r="BK571" i="2"/>
  <c r="BJ571" i="2"/>
  <c r="BI571" i="2"/>
  <c r="BH571" i="2"/>
  <c r="BG571" i="2"/>
  <c r="BF571" i="2"/>
  <c r="BE571" i="2"/>
  <c r="BD571" i="2"/>
  <c r="BC571" i="2"/>
  <c r="BB571" i="2"/>
  <c r="BA571" i="2"/>
  <c r="AZ571" i="2"/>
  <c r="AY571" i="2"/>
  <c r="AX571" i="2"/>
  <c r="AW571" i="2"/>
  <c r="AV571" i="2"/>
  <c r="AU571" i="2"/>
  <c r="AS571" i="2"/>
  <c r="AR571" i="2"/>
  <c r="AQ571" i="2"/>
  <c r="AP571" i="2"/>
  <c r="AO571" i="2"/>
  <c r="AJ571" i="2"/>
  <c r="AI571" i="2"/>
  <c r="AH571" i="2"/>
  <c r="AG571" i="2"/>
  <c r="AF571" i="2"/>
  <c r="AE571" i="2"/>
  <c r="AD571" i="2"/>
  <c r="AC571" i="2"/>
  <c r="AB571" i="2"/>
  <c r="AA571" i="2"/>
  <c r="Z571" i="2"/>
  <c r="Y571" i="2"/>
  <c r="X571" i="2"/>
  <c r="W571" i="2"/>
  <c r="V571" i="2"/>
  <c r="U571" i="2"/>
  <c r="T571" i="2"/>
  <c r="S571" i="2"/>
  <c r="R571" i="2"/>
  <c r="Q571" i="2"/>
  <c r="P571" i="2"/>
  <c r="O571" i="2"/>
  <c r="DJ570" i="2"/>
  <c r="DI570" i="2"/>
  <c r="DH570" i="2"/>
  <c r="DG570" i="2"/>
  <c r="DF570" i="2"/>
  <c r="DE570" i="2"/>
  <c r="DD570" i="2"/>
  <c r="DC570" i="2"/>
  <c r="DB570" i="2"/>
  <c r="DA570" i="2"/>
  <c r="CZ570" i="2"/>
  <c r="CY570" i="2"/>
  <c r="CX570" i="2"/>
  <c r="CW570" i="2"/>
  <c r="CV570" i="2"/>
  <c r="CU570" i="2"/>
  <c r="CT570" i="2"/>
  <c r="CR570" i="2"/>
  <c r="CQ570" i="2"/>
  <c r="CP570" i="2"/>
  <c r="CO570" i="2"/>
  <c r="CN570" i="2"/>
  <c r="CM570" i="2"/>
  <c r="CL570" i="2"/>
  <c r="CK570" i="2"/>
  <c r="CJ570" i="2"/>
  <c r="CI570" i="2"/>
  <c r="CH570" i="2"/>
  <c r="CG570" i="2"/>
  <c r="CF570" i="2"/>
  <c r="CE570" i="2"/>
  <c r="CD570" i="2"/>
  <c r="CC570" i="2"/>
  <c r="CB570" i="2"/>
  <c r="CA570" i="2"/>
  <c r="BZ570" i="2"/>
  <c r="BY570" i="2"/>
  <c r="BX570" i="2"/>
  <c r="BW570" i="2"/>
  <c r="BV570" i="2"/>
  <c r="BU570" i="2"/>
  <c r="BT570" i="2"/>
  <c r="BS570" i="2"/>
  <c r="BR570" i="2"/>
  <c r="BQ570" i="2"/>
  <c r="BP570" i="2"/>
  <c r="BO570" i="2"/>
  <c r="BN570" i="2"/>
  <c r="BM570" i="2"/>
  <c r="BL570" i="2"/>
  <c r="BK570" i="2"/>
  <c r="BJ570" i="2"/>
  <c r="BI570" i="2"/>
  <c r="BH570" i="2"/>
  <c r="BG570" i="2"/>
  <c r="BF570" i="2"/>
  <c r="BE570" i="2"/>
  <c r="BD570" i="2"/>
  <c r="BC570" i="2"/>
  <c r="BB570" i="2"/>
  <c r="BA570" i="2"/>
  <c r="AZ570" i="2"/>
  <c r="AY570" i="2"/>
  <c r="AX570" i="2"/>
  <c r="AW570" i="2"/>
  <c r="AV570" i="2"/>
  <c r="AU570" i="2"/>
  <c r="AS570" i="2"/>
  <c r="AR570" i="2"/>
  <c r="AQ570" i="2"/>
  <c r="AP570" i="2"/>
  <c r="AO570" i="2"/>
  <c r="AJ570" i="2"/>
  <c r="AI570" i="2"/>
  <c r="AH570" i="2"/>
  <c r="AG570" i="2"/>
  <c r="AF570" i="2"/>
  <c r="AE570" i="2"/>
  <c r="AD570" i="2"/>
  <c r="AC570" i="2"/>
  <c r="AB570" i="2"/>
  <c r="AA570" i="2"/>
  <c r="Z570" i="2"/>
  <c r="Y570" i="2"/>
  <c r="X570" i="2"/>
  <c r="W570" i="2"/>
  <c r="V570" i="2"/>
  <c r="U570" i="2"/>
  <c r="T570" i="2"/>
  <c r="S570" i="2"/>
  <c r="R570" i="2"/>
  <c r="Q570" i="2"/>
  <c r="P570" i="2"/>
  <c r="O570" i="2"/>
  <c r="DJ569" i="2"/>
  <c r="DI569" i="2"/>
  <c r="DH569" i="2"/>
  <c r="DG569" i="2"/>
  <c r="DF569" i="2"/>
  <c r="DE569" i="2"/>
  <c r="DD569" i="2"/>
  <c r="DC569" i="2"/>
  <c r="DB569" i="2"/>
  <c r="DA569" i="2"/>
  <c r="CZ569" i="2"/>
  <c r="CY569" i="2"/>
  <c r="CX569" i="2"/>
  <c r="CW569" i="2"/>
  <c r="CV569" i="2"/>
  <c r="CU569" i="2"/>
  <c r="CT569" i="2"/>
  <c r="CR569" i="2"/>
  <c r="CQ569" i="2"/>
  <c r="CP569" i="2"/>
  <c r="CO569" i="2"/>
  <c r="CN569" i="2"/>
  <c r="CM569" i="2"/>
  <c r="CL569" i="2"/>
  <c r="CK569" i="2"/>
  <c r="CJ569" i="2"/>
  <c r="CI569" i="2"/>
  <c r="CH569" i="2"/>
  <c r="CG569" i="2"/>
  <c r="CF569" i="2"/>
  <c r="CE569" i="2"/>
  <c r="CD569" i="2"/>
  <c r="CC569" i="2"/>
  <c r="CB569" i="2"/>
  <c r="CA569" i="2"/>
  <c r="BZ569" i="2"/>
  <c r="BY569" i="2"/>
  <c r="BX569" i="2"/>
  <c r="BW569" i="2"/>
  <c r="BV569" i="2"/>
  <c r="BU569" i="2"/>
  <c r="BT569" i="2"/>
  <c r="BS569" i="2"/>
  <c r="BR569" i="2"/>
  <c r="BQ569" i="2"/>
  <c r="BP569" i="2"/>
  <c r="BO569" i="2"/>
  <c r="BN569" i="2"/>
  <c r="BM569" i="2"/>
  <c r="BL569" i="2"/>
  <c r="BK569" i="2"/>
  <c r="BJ569" i="2"/>
  <c r="BI569" i="2"/>
  <c r="BH569" i="2"/>
  <c r="BG569" i="2"/>
  <c r="BF569" i="2"/>
  <c r="BE569" i="2"/>
  <c r="BD569" i="2"/>
  <c r="BC569" i="2"/>
  <c r="BB569" i="2"/>
  <c r="BA569" i="2"/>
  <c r="AZ569" i="2"/>
  <c r="AY569" i="2"/>
  <c r="AX569" i="2"/>
  <c r="AW569" i="2"/>
  <c r="AV569" i="2"/>
  <c r="AU569" i="2"/>
  <c r="AS569" i="2"/>
  <c r="AR569" i="2"/>
  <c r="AQ569" i="2"/>
  <c r="AP569" i="2"/>
  <c r="AO569" i="2"/>
  <c r="AJ569" i="2"/>
  <c r="AI569" i="2"/>
  <c r="AH569" i="2"/>
  <c r="AG569" i="2"/>
  <c r="AF569" i="2"/>
  <c r="AE569" i="2"/>
  <c r="AD569" i="2"/>
  <c r="AC569" i="2"/>
  <c r="AB569" i="2"/>
  <c r="AA569" i="2"/>
  <c r="Z569" i="2"/>
  <c r="Y569" i="2"/>
  <c r="X569" i="2"/>
  <c r="W569" i="2"/>
  <c r="V569" i="2"/>
  <c r="U569" i="2"/>
  <c r="T569" i="2"/>
  <c r="S569" i="2"/>
  <c r="R569" i="2"/>
  <c r="Q569" i="2"/>
  <c r="P569" i="2"/>
  <c r="O569" i="2"/>
  <c r="DJ568" i="2"/>
  <c r="DI568" i="2"/>
  <c r="DH568" i="2"/>
  <c r="DG568" i="2"/>
  <c r="DF568" i="2"/>
  <c r="DE568" i="2"/>
  <c r="DD568" i="2"/>
  <c r="DC568" i="2"/>
  <c r="DB568" i="2"/>
  <c r="DA568" i="2"/>
  <c r="CZ568" i="2"/>
  <c r="CY568" i="2"/>
  <c r="CX568" i="2"/>
  <c r="CW568" i="2"/>
  <c r="CV568" i="2"/>
  <c r="CU568" i="2"/>
  <c r="CT568" i="2"/>
  <c r="CR568" i="2"/>
  <c r="CQ568" i="2"/>
  <c r="CP568" i="2"/>
  <c r="CO568" i="2"/>
  <c r="CN568" i="2"/>
  <c r="CM568" i="2"/>
  <c r="CL568" i="2"/>
  <c r="CK568" i="2"/>
  <c r="CJ568" i="2"/>
  <c r="CI568" i="2"/>
  <c r="CH568" i="2"/>
  <c r="CG568" i="2"/>
  <c r="CF568" i="2"/>
  <c r="CE568" i="2"/>
  <c r="CD568" i="2"/>
  <c r="CC568" i="2"/>
  <c r="CB568" i="2"/>
  <c r="CA568" i="2"/>
  <c r="BZ568" i="2"/>
  <c r="BY568" i="2"/>
  <c r="BX568" i="2"/>
  <c r="BW568" i="2"/>
  <c r="BV568" i="2"/>
  <c r="BU568" i="2"/>
  <c r="BT568" i="2"/>
  <c r="BS568" i="2"/>
  <c r="BR568" i="2"/>
  <c r="BQ568" i="2"/>
  <c r="BP568" i="2"/>
  <c r="BO568" i="2"/>
  <c r="BN568" i="2"/>
  <c r="BM568" i="2"/>
  <c r="BL568" i="2"/>
  <c r="BK568" i="2"/>
  <c r="BJ568" i="2"/>
  <c r="BI568" i="2"/>
  <c r="BH568" i="2"/>
  <c r="BG568" i="2"/>
  <c r="BF568" i="2"/>
  <c r="BE568" i="2"/>
  <c r="BD568" i="2"/>
  <c r="BC568" i="2"/>
  <c r="BB568" i="2"/>
  <c r="BA568" i="2"/>
  <c r="AZ568" i="2"/>
  <c r="AY568" i="2"/>
  <c r="AX568" i="2"/>
  <c r="AW568" i="2"/>
  <c r="AV568" i="2"/>
  <c r="AU568" i="2"/>
  <c r="AS568" i="2"/>
  <c r="AR568" i="2"/>
  <c r="AQ568" i="2"/>
  <c r="AP568" i="2"/>
  <c r="AO568" i="2"/>
  <c r="AJ568" i="2"/>
  <c r="AI568" i="2"/>
  <c r="AH568" i="2"/>
  <c r="AG568" i="2"/>
  <c r="AF568" i="2"/>
  <c r="AE568" i="2"/>
  <c r="AD568" i="2"/>
  <c r="AC568" i="2"/>
  <c r="AB568" i="2"/>
  <c r="AA568" i="2"/>
  <c r="Z568" i="2"/>
  <c r="Y568" i="2"/>
  <c r="X568" i="2"/>
  <c r="W568" i="2"/>
  <c r="V568" i="2"/>
  <c r="U568" i="2"/>
  <c r="T568" i="2"/>
  <c r="S568" i="2"/>
  <c r="R568" i="2"/>
  <c r="Q568" i="2"/>
  <c r="P568" i="2"/>
  <c r="O568" i="2"/>
  <c r="DJ567" i="2"/>
  <c r="DI567" i="2"/>
  <c r="DH567" i="2"/>
  <c r="DG567" i="2"/>
  <c r="DF567" i="2"/>
  <c r="DE567" i="2"/>
  <c r="DD567" i="2"/>
  <c r="DC567" i="2"/>
  <c r="DB567" i="2"/>
  <c r="DA567" i="2"/>
  <c r="CZ567" i="2"/>
  <c r="CY567" i="2"/>
  <c r="CX567" i="2"/>
  <c r="CW567" i="2"/>
  <c r="CV567" i="2"/>
  <c r="CU567" i="2"/>
  <c r="CT567" i="2"/>
  <c r="CR567" i="2"/>
  <c r="CQ567" i="2"/>
  <c r="CP567" i="2"/>
  <c r="CO567" i="2"/>
  <c r="CN567" i="2"/>
  <c r="CM567" i="2"/>
  <c r="CL567" i="2"/>
  <c r="CK567" i="2"/>
  <c r="CJ567" i="2"/>
  <c r="CI567" i="2"/>
  <c r="CH567" i="2"/>
  <c r="CG567" i="2"/>
  <c r="CF567" i="2"/>
  <c r="CE567" i="2"/>
  <c r="CD567" i="2"/>
  <c r="CC567" i="2"/>
  <c r="CB567" i="2"/>
  <c r="CA567" i="2"/>
  <c r="BZ567" i="2"/>
  <c r="BY567" i="2"/>
  <c r="BX567" i="2"/>
  <c r="BW567" i="2"/>
  <c r="BV567" i="2"/>
  <c r="BU567" i="2"/>
  <c r="BT567" i="2"/>
  <c r="BS567" i="2"/>
  <c r="BR567" i="2"/>
  <c r="BQ567" i="2"/>
  <c r="BP567" i="2"/>
  <c r="BO567" i="2"/>
  <c r="BN567" i="2"/>
  <c r="BM567" i="2"/>
  <c r="BL567" i="2"/>
  <c r="BK567" i="2"/>
  <c r="BJ567" i="2"/>
  <c r="BI567" i="2"/>
  <c r="BH567" i="2"/>
  <c r="BG567" i="2"/>
  <c r="BF567" i="2"/>
  <c r="BE567" i="2"/>
  <c r="BD567" i="2"/>
  <c r="BC567" i="2"/>
  <c r="BB567" i="2"/>
  <c r="BA567" i="2"/>
  <c r="AZ567" i="2"/>
  <c r="AY567" i="2"/>
  <c r="AX567" i="2"/>
  <c r="AW567" i="2"/>
  <c r="AV567" i="2"/>
  <c r="AU567" i="2"/>
  <c r="AS567" i="2"/>
  <c r="AR567" i="2"/>
  <c r="AQ567" i="2"/>
  <c r="AP567" i="2"/>
  <c r="AO567" i="2"/>
  <c r="AJ567" i="2"/>
  <c r="AI567" i="2"/>
  <c r="AH567" i="2"/>
  <c r="AG567" i="2"/>
  <c r="AF567" i="2"/>
  <c r="AE567" i="2"/>
  <c r="AD567" i="2"/>
  <c r="AC567" i="2"/>
  <c r="AB567" i="2"/>
  <c r="AA567" i="2"/>
  <c r="Z567" i="2"/>
  <c r="Y567" i="2"/>
  <c r="X567" i="2"/>
  <c r="W567" i="2"/>
  <c r="V567" i="2"/>
  <c r="U567" i="2"/>
  <c r="T567" i="2"/>
  <c r="S567" i="2"/>
  <c r="R567" i="2"/>
  <c r="Q567" i="2"/>
  <c r="P567" i="2"/>
  <c r="O567" i="2"/>
  <c r="DJ566" i="2"/>
  <c r="DI566" i="2"/>
  <c r="DH566" i="2"/>
  <c r="DG566" i="2"/>
  <c r="DF566" i="2"/>
  <c r="DE566" i="2"/>
  <c r="DD566" i="2"/>
  <c r="DC566" i="2"/>
  <c r="DB566" i="2"/>
  <c r="DA566" i="2"/>
  <c r="CZ566" i="2"/>
  <c r="CY566" i="2"/>
  <c r="CX566" i="2"/>
  <c r="CW566" i="2"/>
  <c r="CV566" i="2"/>
  <c r="CU566" i="2"/>
  <c r="CT566" i="2"/>
  <c r="CR566" i="2"/>
  <c r="CQ566" i="2"/>
  <c r="CP566" i="2"/>
  <c r="CO566" i="2"/>
  <c r="CN566" i="2"/>
  <c r="CM566" i="2"/>
  <c r="CL566" i="2"/>
  <c r="CK566" i="2"/>
  <c r="CJ566" i="2"/>
  <c r="CI566" i="2"/>
  <c r="CH566" i="2"/>
  <c r="CG566" i="2"/>
  <c r="CF566" i="2"/>
  <c r="CE566" i="2"/>
  <c r="CD566" i="2"/>
  <c r="CC566" i="2"/>
  <c r="CB566" i="2"/>
  <c r="CA566" i="2"/>
  <c r="BZ566" i="2"/>
  <c r="BY566" i="2"/>
  <c r="BX566" i="2"/>
  <c r="BW566" i="2"/>
  <c r="BV566" i="2"/>
  <c r="BU566" i="2"/>
  <c r="BT566" i="2"/>
  <c r="BS566" i="2"/>
  <c r="BR566" i="2"/>
  <c r="BQ566" i="2"/>
  <c r="BP566" i="2"/>
  <c r="BO566" i="2"/>
  <c r="BN566" i="2"/>
  <c r="BM566" i="2"/>
  <c r="BL566" i="2"/>
  <c r="BK566" i="2"/>
  <c r="BJ566" i="2"/>
  <c r="BI566" i="2"/>
  <c r="BH566" i="2"/>
  <c r="BG566" i="2"/>
  <c r="BF566" i="2"/>
  <c r="BE566" i="2"/>
  <c r="BD566" i="2"/>
  <c r="BC566" i="2"/>
  <c r="BB566" i="2"/>
  <c r="BA566" i="2"/>
  <c r="AZ566" i="2"/>
  <c r="AY566" i="2"/>
  <c r="AX566" i="2"/>
  <c r="AW566" i="2"/>
  <c r="AV566" i="2"/>
  <c r="AU566" i="2"/>
  <c r="AS566" i="2"/>
  <c r="AR566" i="2"/>
  <c r="AQ566" i="2"/>
  <c r="AP566" i="2"/>
  <c r="AO566" i="2"/>
  <c r="AJ566" i="2"/>
  <c r="AI566" i="2"/>
  <c r="AH566" i="2"/>
  <c r="AG566" i="2"/>
  <c r="AF566" i="2"/>
  <c r="AE566" i="2"/>
  <c r="AD566" i="2"/>
  <c r="AC566" i="2"/>
  <c r="AB566" i="2"/>
  <c r="AA566" i="2"/>
  <c r="Z566" i="2"/>
  <c r="Y566" i="2"/>
  <c r="X566" i="2"/>
  <c r="W566" i="2"/>
  <c r="V566" i="2"/>
  <c r="U566" i="2"/>
  <c r="T566" i="2"/>
  <c r="S566" i="2"/>
  <c r="R566" i="2"/>
  <c r="Q566" i="2"/>
  <c r="P566" i="2"/>
  <c r="O566" i="2"/>
  <c r="DJ565" i="2"/>
  <c r="DI565" i="2"/>
  <c r="DH565" i="2"/>
  <c r="DG565" i="2"/>
  <c r="DF565" i="2"/>
  <c r="DE565" i="2"/>
  <c r="DD565" i="2"/>
  <c r="DC565" i="2"/>
  <c r="DB565" i="2"/>
  <c r="DA565" i="2"/>
  <c r="CZ565" i="2"/>
  <c r="CY565" i="2"/>
  <c r="CX565" i="2"/>
  <c r="CW565" i="2"/>
  <c r="CV565" i="2"/>
  <c r="CU565" i="2"/>
  <c r="CT565" i="2"/>
  <c r="CR565" i="2"/>
  <c r="CQ565" i="2"/>
  <c r="CP565" i="2"/>
  <c r="CO565" i="2"/>
  <c r="CN565" i="2"/>
  <c r="CM565" i="2"/>
  <c r="CL565" i="2"/>
  <c r="CK565" i="2"/>
  <c r="CJ565" i="2"/>
  <c r="CI565" i="2"/>
  <c r="CH565" i="2"/>
  <c r="CG565" i="2"/>
  <c r="CF565" i="2"/>
  <c r="CE565" i="2"/>
  <c r="CD565" i="2"/>
  <c r="CC565" i="2"/>
  <c r="CB565" i="2"/>
  <c r="CA565" i="2"/>
  <c r="BZ565" i="2"/>
  <c r="BY565" i="2"/>
  <c r="BX565" i="2"/>
  <c r="BW565" i="2"/>
  <c r="BV565" i="2"/>
  <c r="BU565" i="2"/>
  <c r="BT565" i="2"/>
  <c r="BS565" i="2"/>
  <c r="BR565" i="2"/>
  <c r="BQ565" i="2"/>
  <c r="BP565" i="2"/>
  <c r="BO565" i="2"/>
  <c r="BN565" i="2"/>
  <c r="BM565" i="2"/>
  <c r="BL565" i="2"/>
  <c r="BK565" i="2"/>
  <c r="BJ565" i="2"/>
  <c r="BI565" i="2"/>
  <c r="BH565" i="2"/>
  <c r="BG565" i="2"/>
  <c r="BF565" i="2"/>
  <c r="BE565" i="2"/>
  <c r="BD565" i="2"/>
  <c r="BC565" i="2"/>
  <c r="BB565" i="2"/>
  <c r="BA565" i="2"/>
  <c r="AZ565" i="2"/>
  <c r="AY565" i="2"/>
  <c r="AX565" i="2"/>
  <c r="AW565" i="2"/>
  <c r="AV565" i="2"/>
  <c r="AU565" i="2"/>
  <c r="AS565" i="2"/>
  <c r="AR565" i="2"/>
  <c r="AQ565" i="2"/>
  <c r="AP565" i="2"/>
  <c r="AO565" i="2"/>
  <c r="AJ565" i="2"/>
  <c r="AI565" i="2"/>
  <c r="AH565" i="2"/>
  <c r="AG565" i="2"/>
  <c r="AF565" i="2"/>
  <c r="AE565" i="2"/>
  <c r="AD565" i="2"/>
  <c r="AC565" i="2"/>
  <c r="AB565" i="2"/>
  <c r="AA565" i="2"/>
  <c r="Z565" i="2"/>
  <c r="Y565" i="2"/>
  <c r="X565" i="2"/>
  <c r="W565" i="2"/>
  <c r="V565" i="2"/>
  <c r="U565" i="2"/>
  <c r="T565" i="2"/>
  <c r="S565" i="2"/>
  <c r="R565" i="2"/>
  <c r="Q565" i="2"/>
  <c r="P565" i="2"/>
  <c r="O565" i="2"/>
  <c r="DJ564" i="2"/>
  <c r="DI564" i="2"/>
  <c r="DH564" i="2"/>
  <c r="DG564" i="2"/>
  <c r="DF564" i="2"/>
  <c r="DE564" i="2"/>
  <c r="DD564" i="2"/>
  <c r="DC564" i="2"/>
  <c r="DB564" i="2"/>
  <c r="DA564" i="2"/>
  <c r="CZ564" i="2"/>
  <c r="CY564" i="2"/>
  <c r="CX564" i="2"/>
  <c r="CW564" i="2"/>
  <c r="CV564" i="2"/>
  <c r="CU564" i="2"/>
  <c r="CT564" i="2"/>
  <c r="CR564" i="2"/>
  <c r="CQ564" i="2"/>
  <c r="CP564" i="2"/>
  <c r="CO564" i="2"/>
  <c r="CN564" i="2"/>
  <c r="CM564" i="2"/>
  <c r="CL564" i="2"/>
  <c r="CK564" i="2"/>
  <c r="CJ564" i="2"/>
  <c r="CI564" i="2"/>
  <c r="CH564" i="2"/>
  <c r="CG564" i="2"/>
  <c r="CF564" i="2"/>
  <c r="CE564" i="2"/>
  <c r="CD564" i="2"/>
  <c r="CC564" i="2"/>
  <c r="CB564" i="2"/>
  <c r="CA564" i="2"/>
  <c r="BZ564" i="2"/>
  <c r="BY564" i="2"/>
  <c r="BX564" i="2"/>
  <c r="BW564" i="2"/>
  <c r="BV564" i="2"/>
  <c r="BU564" i="2"/>
  <c r="BT564" i="2"/>
  <c r="BS564" i="2"/>
  <c r="BR564" i="2"/>
  <c r="BQ564" i="2"/>
  <c r="BP564" i="2"/>
  <c r="BO564" i="2"/>
  <c r="BN564" i="2"/>
  <c r="BM564" i="2"/>
  <c r="BL564" i="2"/>
  <c r="BK564" i="2"/>
  <c r="BJ564" i="2"/>
  <c r="BI564" i="2"/>
  <c r="BH564" i="2"/>
  <c r="BG564" i="2"/>
  <c r="BF564" i="2"/>
  <c r="BE564" i="2"/>
  <c r="BD564" i="2"/>
  <c r="BC564" i="2"/>
  <c r="BB564" i="2"/>
  <c r="BA564" i="2"/>
  <c r="AZ564" i="2"/>
  <c r="AY564" i="2"/>
  <c r="AX564" i="2"/>
  <c r="AW564" i="2"/>
  <c r="AV564" i="2"/>
  <c r="AU564" i="2"/>
  <c r="AS564" i="2"/>
  <c r="AR564" i="2"/>
  <c r="AQ564" i="2"/>
  <c r="AP564" i="2"/>
  <c r="AO564" i="2"/>
  <c r="AJ564" i="2"/>
  <c r="AI564" i="2"/>
  <c r="AH564" i="2"/>
  <c r="AG564" i="2"/>
  <c r="AF564" i="2"/>
  <c r="AE564" i="2"/>
  <c r="AD564" i="2"/>
  <c r="AC564" i="2"/>
  <c r="AB564" i="2"/>
  <c r="AA564" i="2"/>
  <c r="Z564" i="2"/>
  <c r="Y564" i="2"/>
  <c r="X564" i="2"/>
  <c r="W564" i="2"/>
  <c r="V564" i="2"/>
  <c r="U564" i="2"/>
  <c r="T564" i="2"/>
  <c r="S564" i="2"/>
  <c r="R564" i="2"/>
  <c r="Q564" i="2"/>
  <c r="P564" i="2"/>
  <c r="O564" i="2"/>
  <c r="DJ563" i="2"/>
  <c r="DI563" i="2"/>
  <c r="DH563" i="2"/>
  <c r="DG563" i="2"/>
  <c r="DF563" i="2"/>
  <c r="DE563" i="2"/>
  <c r="DD563" i="2"/>
  <c r="DC563" i="2"/>
  <c r="DB563" i="2"/>
  <c r="DA563" i="2"/>
  <c r="CZ563" i="2"/>
  <c r="CY563" i="2"/>
  <c r="CX563" i="2"/>
  <c r="CW563" i="2"/>
  <c r="CV563" i="2"/>
  <c r="CU563" i="2"/>
  <c r="CT563" i="2"/>
  <c r="CR563" i="2"/>
  <c r="CQ563" i="2"/>
  <c r="CP563" i="2"/>
  <c r="CO563" i="2"/>
  <c r="CN563" i="2"/>
  <c r="CM563" i="2"/>
  <c r="CL563" i="2"/>
  <c r="CK563" i="2"/>
  <c r="CJ563" i="2"/>
  <c r="CI563" i="2"/>
  <c r="CH563" i="2"/>
  <c r="CG563" i="2"/>
  <c r="CF563" i="2"/>
  <c r="CE563" i="2"/>
  <c r="CD563" i="2"/>
  <c r="CC563" i="2"/>
  <c r="CB563" i="2"/>
  <c r="CA563" i="2"/>
  <c r="BZ563" i="2"/>
  <c r="BY563" i="2"/>
  <c r="BX563" i="2"/>
  <c r="BW563" i="2"/>
  <c r="BV563" i="2"/>
  <c r="BU563" i="2"/>
  <c r="BT563" i="2"/>
  <c r="BS563" i="2"/>
  <c r="BR563" i="2"/>
  <c r="BQ563" i="2"/>
  <c r="BP563" i="2"/>
  <c r="BO563" i="2"/>
  <c r="BN563" i="2"/>
  <c r="BM563" i="2"/>
  <c r="BL563" i="2"/>
  <c r="BK563" i="2"/>
  <c r="BJ563" i="2"/>
  <c r="BI563" i="2"/>
  <c r="BH563" i="2"/>
  <c r="BG563" i="2"/>
  <c r="BF563" i="2"/>
  <c r="BE563" i="2"/>
  <c r="BD563" i="2"/>
  <c r="BC563" i="2"/>
  <c r="BB563" i="2"/>
  <c r="BA563" i="2"/>
  <c r="AZ563" i="2"/>
  <c r="AY563" i="2"/>
  <c r="AX563" i="2"/>
  <c r="AW563" i="2"/>
  <c r="AV563" i="2"/>
  <c r="AU563" i="2"/>
  <c r="AS563" i="2"/>
  <c r="AR563" i="2"/>
  <c r="AQ563" i="2"/>
  <c r="AP563" i="2"/>
  <c r="AO563" i="2"/>
  <c r="AJ563" i="2"/>
  <c r="AI563" i="2"/>
  <c r="AH563" i="2"/>
  <c r="AG563" i="2"/>
  <c r="AF563" i="2"/>
  <c r="AE563" i="2"/>
  <c r="AD563" i="2"/>
  <c r="AC563" i="2"/>
  <c r="AB563" i="2"/>
  <c r="AA563" i="2"/>
  <c r="Z563" i="2"/>
  <c r="Y563" i="2"/>
  <c r="X563" i="2"/>
  <c r="W563" i="2"/>
  <c r="V563" i="2"/>
  <c r="U563" i="2"/>
  <c r="T563" i="2"/>
  <c r="S563" i="2"/>
  <c r="R563" i="2"/>
  <c r="Q563" i="2"/>
  <c r="P563" i="2"/>
  <c r="O563" i="2"/>
  <c r="DJ562" i="2"/>
  <c r="DI562" i="2"/>
  <c r="DH562" i="2"/>
  <c r="DG562" i="2"/>
  <c r="DF562" i="2"/>
  <c r="DE562" i="2"/>
  <c r="DD562" i="2"/>
  <c r="DC562" i="2"/>
  <c r="DB562" i="2"/>
  <c r="DA562" i="2"/>
  <c r="CZ562" i="2"/>
  <c r="CY562" i="2"/>
  <c r="CX562" i="2"/>
  <c r="CW562" i="2"/>
  <c r="CV562" i="2"/>
  <c r="CU562" i="2"/>
  <c r="CT562" i="2"/>
  <c r="CR562" i="2"/>
  <c r="CQ562" i="2"/>
  <c r="CP562" i="2"/>
  <c r="CO562" i="2"/>
  <c r="CN562" i="2"/>
  <c r="CM562" i="2"/>
  <c r="CL562" i="2"/>
  <c r="CK562" i="2"/>
  <c r="CJ562" i="2"/>
  <c r="CI562" i="2"/>
  <c r="CH562" i="2"/>
  <c r="CG562" i="2"/>
  <c r="CF562" i="2"/>
  <c r="CE562" i="2"/>
  <c r="CD562" i="2"/>
  <c r="CC562" i="2"/>
  <c r="CB562" i="2"/>
  <c r="CA562" i="2"/>
  <c r="BZ562" i="2"/>
  <c r="BY562" i="2"/>
  <c r="BX562" i="2"/>
  <c r="BW562" i="2"/>
  <c r="BV562" i="2"/>
  <c r="BU562" i="2"/>
  <c r="BT562" i="2"/>
  <c r="BS562" i="2"/>
  <c r="BR562" i="2"/>
  <c r="BQ562" i="2"/>
  <c r="BP562" i="2"/>
  <c r="BO562" i="2"/>
  <c r="BN562" i="2"/>
  <c r="BM562" i="2"/>
  <c r="BL562" i="2"/>
  <c r="BK562" i="2"/>
  <c r="BJ562" i="2"/>
  <c r="BI562" i="2"/>
  <c r="BH562" i="2"/>
  <c r="BG562" i="2"/>
  <c r="BF562" i="2"/>
  <c r="BE562" i="2"/>
  <c r="BD562" i="2"/>
  <c r="BC562" i="2"/>
  <c r="BB562" i="2"/>
  <c r="BA562" i="2"/>
  <c r="AZ562" i="2"/>
  <c r="AY562" i="2"/>
  <c r="AX562" i="2"/>
  <c r="AW562" i="2"/>
  <c r="AV562" i="2"/>
  <c r="AU562" i="2"/>
  <c r="AS562" i="2"/>
  <c r="AR562" i="2"/>
  <c r="AQ562" i="2"/>
  <c r="AP562" i="2"/>
  <c r="AO562" i="2"/>
  <c r="AJ562" i="2"/>
  <c r="AI562" i="2"/>
  <c r="AH562" i="2"/>
  <c r="AG562" i="2"/>
  <c r="AF562" i="2"/>
  <c r="AE562" i="2"/>
  <c r="AD562" i="2"/>
  <c r="AC562" i="2"/>
  <c r="AB562" i="2"/>
  <c r="AA562" i="2"/>
  <c r="Z562" i="2"/>
  <c r="Y562" i="2"/>
  <c r="X562" i="2"/>
  <c r="W562" i="2"/>
  <c r="V562" i="2"/>
  <c r="U562" i="2"/>
  <c r="T562" i="2"/>
  <c r="S562" i="2"/>
  <c r="R562" i="2"/>
  <c r="Q562" i="2"/>
  <c r="P562" i="2"/>
  <c r="O562" i="2"/>
  <c r="DJ561" i="2"/>
  <c r="DI561" i="2"/>
  <c r="DH561" i="2"/>
  <c r="DG561" i="2"/>
  <c r="DF561" i="2"/>
  <c r="DE561" i="2"/>
  <c r="DD561" i="2"/>
  <c r="DC561" i="2"/>
  <c r="DB561" i="2"/>
  <c r="DA561" i="2"/>
  <c r="CZ561" i="2"/>
  <c r="CY561" i="2"/>
  <c r="CX561" i="2"/>
  <c r="CW561" i="2"/>
  <c r="CV561" i="2"/>
  <c r="CU561" i="2"/>
  <c r="CT561" i="2"/>
  <c r="CR561" i="2"/>
  <c r="CQ561" i="2"/>
  <c r="CP561" i="2"/>
  <c r="CO561" i="2"/>
  <c r="CN561" i="2"/>
  <c r="CM561" i="2"/>
  <c r="CL561" i="2"/>
  <c r="CK561" i="2"/>
  <c r="CJ561" i="2"/>
  <c r="CI561" i="2"/>
  <c r="CH561" i="2"/>
  <c r="CG561" i="2"/>
  <c r="CF561" i="2"/>
  <c r="CE561" i="2"/>
  <c r="CD561" i="2"/>
  <c r="CC561" i="2"/>
  <c r="CB561" i="2"/>
  <c r="CA561" i="2"/>
  <c r="BZ561" i="2"/>
  <c r="BY561" i="2"/>
  <c r="BX561" i="2"/>
  <c r="BW561" i="2"/>
  <c r="BV561" i="2"/>
  <c r="BU561" i="2"/>
  <c r="BT561" i="2"/>
  <c r="BS561" i="2"/>
  <c r="BR561" i="2"/>
  <c r="BQ561" i="2"/>
  <c r="BP561" i="2"/>
  <c r="BO561" i="2"/>
  <c r="BN561" i="2"/>
  <c r="BM561" i="2"/>
  <c r="BL561" i="2"/>
  <c r="BK561" i="2"/>
  <c r="BJ561" i="2"/>
  <c r="BI561" i="2"/>
  <c r="BH561" i="2"/>
  <c r="BG561" i="2"/>
  <c r="BF561" i="2"/>
  <c r="BE561" i="2"/>
  <c r="BD561" i="2"/>
  <c r="BC561" i="2"/>
  <c r="BB561" i="2"/>
  <c r="BA561" i="2"/>
  <c r="AZ561" i="2"/>
  <c r="AY561" i="2"/>
  <c r="AX561" i="2"/>
  <c r="AW561" i="2"/>
  <c r="AV561" i="2"/>
  <c r="AU561" i="2"/>
  <c r="AS561" i="2"/>
  <c r="AR561" i="2"/>
  <c r="AQ561" i="2"/>
  <c r="AP561" i="2"/>
  <c r="AO561" i="2"/>
  <c r="AJ561" i="2"/>
  <c r="AI561" i="2"/>
  <c r="AH561" i="2"/>
  <c r="AG561" i="2"/>
  <c r="AF561" i="2"/>
  <c r="AE561" i="2"/>
  <c r="AD561" i="2"/>
  <c r="AC561" i="2"/>
  <c r="AB561" i="2"/>
  <c r="AA561" i="2"/>
  <c r="Z561" i="2"/>
  <c r="Y561" i="2"/>
  <c r="X561" i="2"/>
  <c r="W561" i="2"/>
  <c r="V561" i="2"/>
  <c r="U561" i="2"/>
  <c r="T561" i="2"/>
  <c r="S561" i="2"/>
  <c r="R561" i="2"/>
  <c r="Q561" i="2"/>
  <c r="P561" i="2"/>
  <c r="O561" i="2"/>
  <c r="DJ560" i="2"/>
  <c r="DI560" i="2"/>
  <c r="DH560" i="2"/>
  <c r="DG560" i="2"/>
  <c r="DF560" i="2"/>
  <c r="DE560" i="2"/>
  <c r="DD560" i="2"/>
  <c r="DC560" i="2"/>
  <c r="DB560" i="2"/>
  <c r="DA560" i="2"/>
  <c r="CZ560" i="2"/>
  <c r="CY560" i="2"/>
  <c r="CX560" i="2"/>
  <c r="CW560" i="2"/>
  <c r="CV560" i="2"/>
  <c r="CU560" i="2"/>
  <c r="CT560" i="2"/>
  <c r="CR560" i="2"/>
  <c r="CQ560" i="2"/>
  <c r="CP560" i="2"/>
  <c r="CO560" i="2"/>
  <c r="CN560" i="2"/>
  <c r="CM560" i="2"/>
  <c r="CL560" i="2"/>
  <c r="CK560" i="2"/>
  <c r="CJ560" i="2"/>
  <c r="CI560" i="2"/>
  <c r="CH560" i="2"/>
  <c r="CG560" i="2"/>
  <c r="CF560" i="2"/>
  <c r="CE560" i="2"/>
  <c r="CD560" i="2"/>
  <c r="CC560" i="2"/>
  <c r="CB560" i="2"/>
  <c r="CA560" i="2"/>
  <c r="BZ560" i="2"/>
  <c r="BY560" i="2"/>
  <c r="BX560" i="2"/>
  <c r="BW560" i="2"/>
  <c r="BV560" i="2"/>
  <c r="BU560" i="2"/>
  <c r="BT560" i="2"/>
  <c r="BS560" i="2"/>
  <c r="BR560" i="2"/>
  <c r="BQ560" i="2"/>
  <c r="BP560" i="2"/>
  <c r="BO560" i="2"/>
  <c r="BN560" i="2"/>
  <c r="BM560" i="2"/>
  <c r="BL560" i="2"/>
  <c r="BK560" i="2"/>
  <c r="BJ560" i="2"/>
  <c r="BI560" i="2"/>
  <c r="BH560" i="2"/>
  <c r="BG560" i="2"/>
  <c r="BF560" i="2"/>
  <c r="BE560" i="2"/>
  <c r="BD560" i="2"/>
  <c r="BC560" i="2"/>
  <c r="BB560" i="2"/>
  <c r="BA560" i="2"/>
  <c r="AZ560" i="2"/>
  <c r="AY560" i="2"/>
  <c r="AX560" i="2"/>
  <c r="AW560" i="2"/>
  <c r="AV560" i="2"/>
  <c r="AU560" i="2"/>
  <c r="AS560" i="2"/>
  <c r="AR560" i="2"/>
  <c r="AQ560" i="2"/>
  <c r="AP560" i="2"/>
  <c r="AO560" i="2"/>
  <c r="AJ560" i="2"/>
  <c r="AI560" i="2"/>
  <c r="AH560" i="2"/>
  <c r="AG560" i="2"/>
  <c r="AF560" i="2"/>
  <c r="AE560" i="2"/>
  <c r="AD560" i="2"/>
  <c r="AC560" i="2"/>
  <c r="AB560" i="2"/>
  <c r="AA560" i="2"/>
  <c r="Z560" i="2"/>
  <c r="Y560" i="2"/>
  <c r="X560" i="2"/>
  <c r="W560" i="2"/>
  <c r="V560" i="2"/>
  <c r="U560" i="2"/>
  <c r="T560" i="2"/>
  <c r="S560" i="2"/>
  <c r="R560" i="2"/>
  <c r="Q560" i="2"/>
  <c r="P560" i="2"/>
  <c r="O560" i="2"/>
  <c r="DJ559" i="2"/>
  <c r="DI559" i="2"/>
  <c r="DH559" i="2"/>
  <c r="DG559" i="2"/>
  <c r="DF559" i="2"/>
  <c r="DE559" i="2"/>
  <c r="DD559" i="2"/>
  <c r="DC559" i="2"/>
  <c r="DB559" i="2"/>
  <c r="DA559" i="2"/>
  <c r="CZ559" i="2"/>
  <c r="CY559" i="2"/>
  <c r="CX559" i="2"/>
  <c r="CW559" i="2"/>
  <c r="CV559" i="2"/>
  <c r="CU559" i="2"/>
  <c r="CT559" i="2"/>
  <c r="CR559" i="2"/>
  <c r="CQ559" i="2"/>
  <c r="CP559" i="2"/>
  <c r="CO559" i="2"/>
  <c r="CN559" i="2"/>
  <c r="CM559" i="2"/>
  <c r="CL559" i="2"/>
  <c r="CK559" i="2"/>
  <c r="CJ559" i="2"/>
  <c r="CI559" i="2"/>
  <c r="CH559" i="2"/>
  <c r="CG559" i="2"/>
  <c r="CF559" i="2"/>
  <c r="CE559" i="2"/>
  <c r="CD559" i="2"/>
  <c r="CC559" i="2"/>
  <c r="CB559" i="2"/>
  <c r="CA559" i="2"/>
  <c r="BZ559" i="2"/>
  <c r="BY559" i="2"/>
  <c r="BX559" i="2"/>
  <c r="BW559" i="2"/>
  <c r="BV559" i="2"/>
  <c r="BU559" i="2"/>
  <c r="BT559" i="2"/>
  <c r="BS559" i="2"/>
  <c r="BR559" i="2"/>
  <c r="BQ559" i="2"/>
  <c r="BP559" i="2"/>
  <c r="BO559" i="2"/>
  <c r="BN559" i="2"/>
  <c r="BM559" i="2"/>
  <c r="BL559" i="2"/>
  <c r="BK559" i="2"/>
  <c r="BJ559" i="2"/>
  <c r="BI559" i="2"/>
  <c r="BH559" i="2"/>
  <c r="BG559" i="2"/>
  <c r="BF559" i="2"/>
  <c r="BE559" i="2"/>
  <c r="BD559" i="2"/>
  <c r="BC559" i="2"/>
  <c r="BB559" i="2"/>
  <c r="BA559" i="2"/>
  <c r="AZ559" i="2"/>
  <c r="AY559" i="2"/>
  <c r="AX559" i="2"/>
  <c r="AW559" i="2"/>
  <c r="AV559" i="2"/>
  <c r="AU559" i="2"/>
  <c r="AS559" i="2"/>
  <c r="AR559" i="2"/>
  <c r="AQ559" i="2"/>
  <c r="AP559" i="2"/>
  <c r="AO559" i="2"/>
  <c r="AJ559" i="2"/>
  <c r="AI559" i="2"/>
  <c r="AH559" i="2"/>
  <c r="AG559" i="2"/>
  <c r="AF559" i="2"/>
  <c r="AE559" i="2"/>
  <c r="AD559" i="2"/>
  <c r="AC559" i="2"/>
  <c r="AB559" i="2"/>
  <c r="AA559" i="2"/>
  <c r="Z559" i="2"/>
  <c r="Y559" i="2"/>
  <c r="X559" i="2"/>
  <c r="W559" i="2"/>
  <c r="V559" i="2"/>
  <c r="U559" i="2"/>
  <c r="T559" i="2"/>
  <c r="S559" i="2"/>
  <c r="R559" i="2"/>
  <c r="Q559" i="2"/>
  <c r="P559" i="2"/>
  <c r="O559" i="2"/>
  <c r="DJ558" i="2"/>
  <c r="DI558" i="2"/>
  <c r="DH558" i="2"/>
  <c r="DG558" i="2"/>
  <c r="DF558" i="2"/>
  <c r="DE558" i="2"/>
  <c r="DD558" i="2"/>
  <c r="DC558" i="2"/>
  <c r="DB558" i="2"/>
  <c r="DA558" i="2"/>
  <c r="CZ558" i="2"/>
  <c r="CY558" i="2"/>
  <c r="CX558" i="2"/>
  <c r="CW558" i="2"/>
  <c r="CV558" i="2"/>
  <c r="CU558" i="2"/>
  <c r="CT558" i="2"/>
  <c r="CR558" i="2"/>
  <c r="CQ558" i="2"/>
  <c r="CP558" i="2"/>
  <c r="CO558" i="2"/>
  <c r="CN558" i="2"/>
  <c r="CM558" i="2"/>
  <c r="CL558" i="2"/>
  <c r="CK558" i="2"/>
  <c r="CJ558" i="2"/>
  <c r="CI558" i="2"/>
  <c r="CH558" i="2"/>
  <c r="CG558" i="2"/>
  <c r="CF558" i="2"/>
  <c r="CE558" i="2"/>
  <c r="CD558" i="2"/>
  <c r="CC558" i="2"/>
  <c r="CB558" i="2"/>
  <c r="CA558" i="2"/>
  <c r="BZ558" i="2"/>
  <c r="BY558" i="2"/>
  <c r="BX558" i="2"/>
  <c r="BW558" i="2"/>
  <c r="BV558" i="2"/>
  <c r="BU558" i="2"/>
  <c r="BT558" i="2"/>
  <c r="BS558" i="2"/>
  <c r="BR558" i="2"/>
  <c r="BQ558" i="2"/>
  <c r="BP558" i="2"/>
  <c r="BO558" i="2"/>
  <c r="BN558" i="2"/>
  <c r="BM558" i="2"/>
  <c r="BL558" i="2"/>
  <c r="BK558" i="2"/>
  <c r="BJ558" i="2"/>
  <c r="BI558" i="2"/>
  <c r="BH558" i="2"/>
  <c r="BG558" i="2"/>
  <c r="BF558" i="2"/>
  <c r="BE558" i="2"/>
  <c r="BD558" i="2"/>
  <c r="BC558" i="2"/>
  <c r="BB558" i="2"/>
  <c r="BA558" i="2"/>
  <c r="AZ558" i="2"/>
  <c r="AY558" i="2"/>
  <c r="AX558" i="2"/>
  <c r="AW558" i="2"/>
  <c r="AV558" i="2"/>
  <c r="AU558" i="2"/>
  <c r="AS558" i="2"/>
  <c r="AR558" i="2"/>
  <c r="AQ558" i="2"/>
  <c r="AP558" i="2"/>
  <c r="AO558" i="2"/>
  <c r="AJ558" i="2"/>
  <c r="AI558" i="2"/>
  <c r="AH558" i="2"/>
  <c r="AG558" i="2"/>
  <c r="AF558" i="2"/>
  <c r="AE558" i="2"/>
  <c r="AD558" i="2"/>
  <c r="AC558" i="2"/>
  <c r="AB558" i="2"/>
  <c r="AA558" i="2"/>
  <c r="Z558" i="2"/>
  <c r="Y558" i="2"/>
  <c r="X558" i="2"/>
  <c r="W558" i="2"/>
  <c r="V558" i="2"/>
  <c r="U558" i="2"/>
  <c r="T558" i="2"/>
  <c r="S558" i="2"/>
  <c r="R558" i="2"/>
  <c r="Q558" i="2"/>
  <c r="P558" i="2"/>
  <c r="O558" i="2"/>
  <c r="DJ557" i="2"/>
  <c r="DI557" i="2"/>
  <c r="DH557" i="2"/>
  <c r="DG557" i="2"/>
  <c r="DF557" i="2"/>
  <c r="DE557" i="2"/>
  <c r="DD557" i="2"/>
  <c r="DC557" i="2"/>
  <c r="DB557" i="2"/>
  <c r="DA557" i="2"/>
  <c r="CZ557" i="2"/>
  <c r="CY557" i="2"/>
  <c r="CX557" i="2"/>
  <c r="CW557" i="2"/>
  <c r="CV557" i="2"/>
  <c r="CU557" i="2"/>
  <c r="CT557" i="2"/>
  <c r="CR557" i="2"/>
  <c r="CQ557" i="2"/>
  <c r="CP557" i="2"/>
  <c r="CO557" i="2"/>
  <c r="CN557" i="2"/>
  <c r="CM557" i="2"/>
  <c r="CL557" i="2"/>
  <c r="CK557" i="2"/>
  <c r="CJ557" i="2"/>
  <c r="CI557" i="2"/>
  <c r="CH557" i="2"/>
  <c r="CG557" i="2"/>
  <c r="CF557" i="2"/>
  <c r="CE557" i="2"/>
  <c r="CD557" i="2"/>
  <c r="CC557" i="2"/>
  <c r="CB557" i="2"/>
  <c r="CA557" i="2"/>
  <c r="BZ557" i="2"/>
  <c r="BY557" i="2"/>
  <c r="BX557" i="2"/>
  <c r="BW557" i="2"/>
  <c r="BV557" i="2"/>
  <c r="BU557" i="2"/>
  <c r="BT557" i="2"/>
  <c r="BS557" i="2"/>
  <c r="BR557" i="2"/>
  <c r="BQ557" i="2"/>
  <c r="BP557" i="2"/>
  <c r="BO557" i="2"/>
  <c r="BN557" i="2"/>
  <c r="BM557" i="2"/>
  <c r="BL557" i="2"/>
  <c r="BK557" i="2"/>
  <c r="BJ557" i="2"/>
  <c r="BI557" i="2"/>
  <c r="BH557" i="2"/>
  <c r="BG557" i="2"/>
  <c r="BF557" i="2"/>
  <c r="BE557" i="2"/>
  <c r="BD557" i="2"/>
  <c r="BC557" i="2"/>
  <c r="BB557" i="2"/>
  <c r="BA557" i="2"/>
  <c r="AZ557" i="2"/>
  <c r="AY557" i="2"/>
  <c r="AX557" i="2"/>
  <c r="AW557" i="2"/>
  <c r="AV557" i="2"/>
  <c r="AU557" i="2"/>
  <c r="AS557" i="2"/>
  <c r="AR557" i="2"/>
  <c r="AQ557" i="2"/>
  <c r="AP557" i="2"/>
  <c r="AO557" i="2"/>
  <c r="AJ557" i="2"/>
  <c r="AI557" i="2"/>
  <c r="AH557" i="2"/>
  <c r="AG557" i="2"/>
  <c r="AF557" i="2"/>
  <c r="AE557" i="2"/>
  <c r="AD557" i="2"/>
  <c r="AC557" i="2"/>
  <c r="AB557" i="2"/>
  <c r="AA557" i="2"/>
  <c r="Z557" i="2"/>
  <c r="Y557" i="2"/>
  <c r="X557" i="2"/>
  <c r="W557" i="2"/>
  <c r="V557" i="2"/>
  <c r="U557" i="2"/>
  <c r="T557" i="2"/>
  <c r="S557" i="2"/>
  <c r="R557" i="2"/>
  <c r="Q557" i="2"/>
  <c r="P557" i="2"/>
  <c r="O557" i="2"/>
  <c r="DJ556" i="2"/>
  <c r="DI556" i="2"/>
  <c r="DH556" i="2"/>
  <c r="DG556" i="2"/>
  <c r="DF556" i="2"/>
  <c r="DE556" i="2"/>
  <c r="DD556" i="2"/>
  <c r="DC556" i="2"/>
  <c r="DB556" i="2"/>
  <c r="DA556" i="2"/>
  <c r="CZ556" i="2"/>
  <c r="CY556" i="2"/>
  <c r="CX556" i="2"/>
  <c r="CW556" i="2"/>
  <c r="CV556" i="2"/>
  <c r="CU556" i="2"/>
  <c r="CT556" i="2"/>
  <c r="CR556" i="2"/>
  <c r="CQ556" i="2"/>
  <c r="CP556" i="2"/>
  <c r="CO556" i="2"/>
  <c r="CN556" i="2"/>
  <c r="CM556" i="2"/>
  <c r="CL556" i="2"/>
  <c r="CK556" i="2"/>
  <c r="CJ556" i="2"/>
  <c r="CI556" i="2"/>
  <c r="CH556" i="2"/>
  <c r="CG556" i="2"/>
  <c r="CF556" i="2"/>
  <c r="CE556" i="2"/>
  <c r="CD556" i="2"/>
  <c r="CC556" i="2"/>
  <c r="CB556" i="2"/>
  <c r="CA556" i="2"/>
  <c r="BZ556" i="2"/>
  <c r="BY556" i="2"/>
  <c r="BX556" i="2"/>
  <c r="BW556" i="2"/>
  <c r="BV556" i="2"/>
  <c r="BU556" i="2"/>
  <c r="BT556" i="2"/>
  <c r="BS556" i="2"/>
  <c r="BR556" i="2"/>
  <c r="BQ556" i="2"/>
  <c r="BP556" i="2"/>
  <c r="BO556" i="2"/>
  <c r="BN556" i="2"/>
  <c r="BM556" i="2"/>
  <c r="BL556" i="2"/>
  <c r="BK556" i="2"/>
  <c r="BJ556" i="2"/>
  <c r="BI556" i="2"/>
  <c r="BH556" i="2"/>
  <c r="BG556" i="2"/>
  <c r="BF556" i="2"/>
  <c r="BE556" i="2"/>
  <c r="BD556" i="2"/>
  <c r="BC556" i="2"/>
  <c r="BB556" i="2"/>
  <c r="BA556" i="2"/>
  <c r="AZ556" i="2"/>
  <c r="AY556" i="2"/>
  <c r="AX556" i="2"/>
  <c r="AW556" i="2"/>
  <c r="AV556" i="2"/>
  <c r="AU556" i="2"/>
  <c r="AS556" i="2"/>
  <c r="AR556" i="2"/>
  <c r="AQ556" i="2"/>
  <c r="AP556" i="2"/>
  <c r="AO556" i="2"/>
  <c r="AJ556" i="2"/>
  <c r="AI556" i="2"/>
  <c r="AH556" i="2"/>
  <c r="AG556" i="2"/>
  <c r="AF556" i="2"/>
  <c r="AE556" i="2"/>
  <c r="AD556" i="2"/>
  <c r="AC556" i="2"/>
  <c r="AB556" i="2"/>
  <c r="AA556" i="2"/>
  <c r="Z556" i="2"/>
  <c r="Y556" i="2"/>
  <c r="X556" i="2"/>
  <c r="W556" i="2"/>
  <c r="V556" i="2"/>
  <c r="U556" i="2"/>
  <c r="T556" i="2"/>
  <c r="S556" i="2"/>
  <c r="R556" i="2"/>
  <c r="Q556" i="2"/>
  <c r="P556" i="2"/>
  <c r="O556" i="2"/>
  <c r="L556" i="2"/>
  <c r="DJ555" i="2"/>
  <c r="DI555" i="2"/>
  <c r="DH555" i="2"/>
  <c r="DG555" i="2"/>
  <c r="DF555" i="2"/>
  <c r="DE555" i="2"/>
  <c r="DD555" i="2"/>
  <c r="DC555" i="2"/>
  <c r="DB555" i="2"/>
  <c r="DA555" i="2"/>
  <c r="CZ555" i="2"/>
  <c r="CY555" i="2"/>
  <c r="CX555" i="2"/>
  <c r="CW555" i="2"/>
  <c r="CV555" i="2"/>
  <c r="CU555" i="2"/>
  <c r="CT555" i="2"/>
  <c r="CR555" i="2"/>
  <c r="CQ555" i="2"/>
  <c r="CP555" i="2"/>
  <c r="CO555" i="2"/>
  <c r="CN555" i="2"/>
  <c r="CM555" i="2"/>
  <c r="CL555" i="2"/>
  <c r="CK555" i="2"/>
  <c r="CJ555" i="2"/>
  <c r="CI555" i="2"/>
  <c r="CH555" i="2"/>
  <c r="CG555" i="2"/>
  <c r="CF555" i="2"/>
  <c r="CE555" i="2"/>
  <c r="CD555" i="2"/>
  <c r="CC555" i="2"/>
  <c r="CB555" i="2"/>
  <c r="CA555" i="2"/>
  <c r="BZ555" i="2"/>
  <c r="BY555" i="2"/>
  <c r="BX555" i="2"/>
  <c r="BW555" i="2"/>
  <c r="BV555" i="2"/>
  <c r="BU555" i="2"/>
  <c r="BT555" i="2"/>
  <c r="BS555" i="2"/>
  <c r="BR555" i="2"/>
  <c r="BQ555" i="2"/>
  <c r="BP555" i="2"/>
  <c r="BO555" i="2"/>
  <c r="BN555" i="2"/>
  <c r="BM555" i="2"/>
  <c r="BL555" i="2"/>
  <c r="BK555" i="2"/>
  <c r="BJ555" i="2"/>
  <c r="BI555" i="2"/>
  <c r="BH555" i="2"/>
  <c r="BG555" i="2"/>
  <c r="BF555" i="2"/>
  <c r="BE555" i="2"/>
  <c r="BD555" i="2"/>
  <c r="BC555" i="2"/>
  <c r="BB555" i="2"/>
  <c r="BA555" i="2"/>
  <c r="AZ555" i="2"/>
  <c r="AY555" i="2"/>
  <c r="AX555" i="2"/>
  <c r="AW555" i="2"/>
  <c r="AV555" i="2"/>
  <c r="AU555" i="2"/>
  <c r="AS555" i="2"/>
  <c r="AR555" i="2"/>
  <c r="AQ555" i="2"/>
  <c r="AP555" i="2"/>
  <c r="AO555" i="2"/>
  <c r="AJ555" i="2"/>
  <c r="AI555" i="2"/>
  <c r="AH555" i="2"/>
  <c r="AG555" i="2"/>
  <c r="AF555" i="2"/>
  <c r="AE555" i="2"/>
  <c r="AD555" i="2"/>
  <c r="AC555" i="2"/>
  <c r="AB555" i="2"/>
  <c r="AA555" i="2"/>
  <c r="Z555" i="2"/>
  <c r="Y555" i="2"/>
  <c r="X555" i="2"/>
  <c r="W555" i="2"/>
  <c r="V555" i="2"/>
  <c r="U555" i="2"/>
  <c r="T555" i="2"/>
  <c r="S555" i="2"/>
  <c r="R555" i="2"/>
  <c r="Q555" i="2"/>
  <c r="P555" i="2"/>
  <c r="O555" i="2"/>
  <c r="DJ554" i="2"/>
  <c r="DI554" i="2"/>
  <c r="DH554" i="2"/>
  <c r="DG554" i="2"/>
  <c r="DF554" i="2"/>
  <c r="DE554" i="2"/>
  <c r="DD554" i="2"/>
  <c r="DC554" i="2"/>
  <c r="DB554" i="2"/>
  <c r="DA554" i="2"/>
  <c r="CZ554" i="2"/>
  <c r="CY554" i="2"/>
  <c r="CX554" i="2"/>
  <c r="CW554" i="2"/>
  <c r="CV554" i="2"/>
  <c r="CU554" i="2"/>
  <c r="CT554" i="2"/>
  <c r="CR554" i="2"/>
  <c r="CQ554" i="2"/>
  <c r="CP554" i="2"/>
  <c r="CO554" i="2"/>
  <c r="CN554" i="2"/>
  <c r="CM554" i="2"/>
  <c r="CL554" i="2"/>
  <c r="CK554" i="2"/>
  <c r="CJ554" i="2"/>
  <c r="CI554" i="2"/>
  <c r="CH554" i="2"/>
  <c r="CG554" i="2"/>
  <c r="CF554" i="2"/>
  <c r="CE554" i="2"/>
  <c r="CD554" i="2"/>
  <c r="CC554" i="2"/>
  <c r="CB554" i="2"/>
  <c r="CA554" i="2"/>
  <c r="BZ554" i="2"/>
  <c r="BY554" i="2"/>
  <c r="BX554" i="2"/>
  <c r="BW554" i="2"/>
  <c r="BV554" i="2"/>
  <c r="BU554" i="2"/>
  <c r="BT554" i="2"/>
  <c r="BS554" i="2"/>
  <c r="BR554" i="2"/>
  <c r="BQ554" i="2"/>
  <c r="BP554" i="2"/>
  <c r="BO554" i="2"/>
  <c r="BN554" i="2"/>
  <c r="BM554" i="2"/>
  <c r="BL554" i="2"/>
  <c r="BK554" i="2"/>
  <c r="BJ554" i="2"/>
  <c r="BI554" i="2"/>
  <c r="BH554" i="2"/>
  <c r="BG554" i="2"/>
  <c r="BF554" i="2"/>
  <c r="BE554" i="2"/>
  <c r="BD554" i="2"/>
  <c r="BC554" i="2"/>
  <c r="BB554" i="2"/>
  <c r="BA554" i="2"/>
  <c r="AZ554" i="2"/>
  <c r="AY554" i="2"/>
  <c r="AX554" i="2"/>
  <c r="AW554" i="2"/>
  <c r="AV554" i="2"/>
  <c r="AU554" i="2"/>
  <c r="AS554" i="2"/>
  <c r="AR554" i="2"/>
  <c r="AQ554" i="2"/>
  <c r="AP554" i="2"/>
  <c r="AO554" i="2"/>
  <c r="AJ554" i="2"/>
  <c r="AI554" i="2"/>
  <c r="AH554" i="2"/>
  <c r="AG554" i="2"/>
  <c r="AF554" i="2"/>
  <c r="AE554" i="2"/>
  <c r="AD554" i="2"/>
  <c r="AC554" i="2"/>
  <c r="AB554" i="2"/>
  <c r="AA554" i="2"/>
  <c r="Z554" i="2"/>
  <c r="Y554" i="2"/>
  <c r="X554" i="2"/>
  <c r="W554" i="2"/>
  <c r="V554" i="2"/>
  <c r="U554" i="2"/>
  <c r="T554" i="2"/>
  <c r="S554" i="2"/>
  <c r="R554" i="2"/>
  <c r="Q554" i="2"/>
  <c r="P554" i="2"/>
  <c r="O554" i="2"/>
  <c r="DJ553" i="2"/>
  <c r="DI553" i="2"/>
  <c r="DH553" i="2"/>
  <c r="DG553" i="2"/>
  <c r="DF553" i="2"/>
  <c r="DE553" i="2"/>
  <c r="DD553" i="2"/>
  <c r="DC553" i="2"/>
  <c r="DB553" i="2"/>
  <c r="DA553" i="2"/>
  <c r="CZ553" i="2"/>
  <c r="CY553" i="2"/>
  <c r="CX553" i="2"/>
  <c r="CW553" i="2"/>
  <c r="CV553" i="2"/>
  <c r="CU553" i="2"/>
  <c r="CT553" i="2"/>
  <c r="CR553" i="2"/>
  <c r="CQ553" i="2"/>
  <c r="CP553" i="2"/>
  <c r="CO553" i="2"/>
  <c r="CN553" i="2"/>
  <c r="CM553" i="2"/>
  <c r="CL553" i="2"/>
  <c r="CK553" i="2"/>
  <c r="CJ553" i="2"/>
  <c r="CI553" i="2"/>
  <c r="CH553" i="2"/>
  <c r="CG553" i="2"/>
  <c r="CF553" i="2"/>
  <c r="CE553" i="2"/>
  <c r="CD553" i="2"/>
  <c r="CC553" i="2"/>
  <c r="CB553" i="2"/>
  <c r="CA553" i="2"/>
  <c r="BZ553" i="2"/>
  <c r="BY553" i="2"/>
  <c r="BX553" i="2"/>
  <c r="BW553" i="2"/>
  <c r="BV553" i="2"/>
  <c r="BU553" i="2"/>
  <c r="BT553" i="2"/>
  <c r="BS553" i="2"/>
  <c r="BR553" i="2"/>
  <c r="BQ553" i="2"/>
  <c r="BP553" i="2"/>
  <c r="BO553" i="2"/>
  <c r="BN553" i="2"/>
  <c r="BM553" i="2"/>
  <c r="BL553" i="2"/>
  <c r="BK553" i="2"/>
  <c r="BJ553" i="2"/>
  <c r="BI553" i="2"/>
  <c r="BH553" i="2"/>
  <c r="BG553" i="2"/>
  <c r="BF553" i="2"/>
  <c r="BE553" i="2"/>
  <c r="BD553" i="2"/>
  <c r="BC553" i="2"/>
  <c r="BB553" i="2"/>
  <c r="BA553" i="2"/>
  <c r="AZ553" i="2"/>
  <c r="AY553" i="2"/>
  <c r="AX553" i="2"/>
  <c r="AW553" i="2"/>
  <c r="AV553" i="2"/>
  <c r="AU553" i="2"/>
  <c r="AS553" i="2"/>
  <c r="AR553" i="2"/>
  <c r="AQ553" i="2"/>
  <c r="AP553" i="2"/>
  <c r="AO553" i="2"/>
  <c r="AJ553" i="2"/>
  <c r="AI553" i="2"/>
  <c r="AH553" i="2"/>
  <c r="AG553" i="2"/>
  <c r="AF553" i="2"/>
  <c r="AE553" i="2"/>
  <c r="AD553" i="2"/>
  <c r="AC553" i="2"/>
  <c r="AB553" i="2"/>
  <c r="AA553" i="2"/>
  <c r="Z553" i="2"/>
  <c r="Y553" i="2"/>
  <c r="X553" i="2"/>
  <c r="W553" i="2"/>
  <c r="V553" i="2"/>
  <c r="U553" i="2"/>
  <c r="T553" i="2"/>
  <c r="S553" i="2"/>
  <c r="R553" i="2"/>
  <c r="Q553" i="2"/>
  <c r="P553" i="2"/>
  <c r="O553" i="2"/>
  <c r="DJ552" i="2"/>
  <c r="DI552" i="2"/>
  <c r="DH552" i="2"/>
  <c r="DG552" i="2"/>
  <c r="DF552" i="2"/>
  <c r="DE552" i="2"/>
  <c r="DD552" i="2"/>
  <c r="DC552" i="2"/>
  <c r="DB552" i="2"/>
  <c r="DA552" i="2"/>
  <c r="CZ552" i="2"/>
  <c r="CY552" i="2"/>
  <c r="CX552" i="2"/>
  <c r="CW552" i="2"/>
  <c r="CV552" i="2"/>
  <c r="CU552" i="2"/>
  <c r="CT552" i="2"/>
  <c r="CR552" i="2"/>
  <c r="CQ552" i="2"/>
  <c r="CP552" i="2"/>
  <c r="CO552" i="2"/>
  <c r="CN552" i="2"/>
  <c r="CM552" i="2"/>
  <c r="CL552" i="2"/>
  <c r="CK552" i="2"/>
  <c r="CJ552" i="2"/>
  <c r="CI552" i="2"/>
  <c r="CH552" i="2"/>
  <c r="CG552" i="2"/>
  <c r="CF552" i="2"/>
  <c r="CE552" i="2"/>
  <c r="CD552" i="2"/>
  <c r="CC552" i="2"/>
  <c r="CB552" i="2"/>
  <c r="CA552" i="2"/>
  <c r="BZ552" i="2"/>
  <c r="BY552" i="2"/>
  <c r="BX552" i="2"/>
  <c r="BW552" i="2"/>
  <c r="BV552" i="2"/>
  <c r="BU552" i="2"/>
  <c r="BT552" i="2"/>
  <c r="BS552" i="2"/>
  <c r="BR552" i="2"/>
  <c r="BQ552" i="2"/>
  <c r="BP552" i="2"/>
  <c r="BO552" i="2"/>
  <c r="BN552" i="2"/>
  <c r="BM552" i="2"/>
  <c r="BL552" i="2"/>
  <c r="BK552" i="2"/>
  <c r="BJ552" i="2"/>
  <c r="BI552" i="2"/>
  <c r="BH552" i="2"/>
  <c r="BG552" i="2"/>
  <c r="BF552" i="2"/>
  <c r="BE552" i="2"/>
  <c r="BD552" i="2"/>
  <c r="BC552" i="2"/>
  <c r="BB552" i="2"/>
  <c r="BA552" i="2"/>
  <c r="AZ552" i="2"/>
  <c r="AY552" i="2"/>
  <c r="AX552" i="2"/>
  <c r="AW552" i="2"/>
  <c r="AV552" i="2"/>
  <c r="AU552" i="2"/>
  <c r="AS552" i="2"/>
  <c r="AR552" i="2"/>
  <c r="AQ552" i="2"/>
  <c r="AP552" i="2"/>
  <c r="AO552" i="2"/>
  <c r="AJ552" i="2"/>
  <c r="AI552" i="2"/>
  <c r="AH552" i="2"/>
  <c r="AG552" i="2"/>
  <c r="AF552" i="2"/>
  <c r="AE552" i="2"/>
  <c r="AD552" i="2"/>
  <c r="AC552" i="2"/>
  <c r="AB552" i="2"/>
  <c r="AA552" i="2"/>
  <c r="Z552" i="2"/>
  <c r="Y552" i="2"/>
  <c r="X552" i="2"/>
  <c r="W552" i="2"/>
  <c r="V552" i="2"/>
  <c r="U552" i="2"/>
  <c r="T552" i="2"/>
  <c r="S552" i="2"/>
  <c r="R552" i="2"/>
  <c r="Q552" i="2"/>
  <c r="P552" i="2"/>
  <c r="O552" i="2"/>
  <c r="DJ551" i="2"/>
  <c r="DI551" i="2"/>
  <c r="DH551" i="2"/>
  <c r="DG551" i="2"/>
  <c r="DF551" i="2"/>
  <c r="DE551" i="2"/>
  <c r="DD551" i="2"/>
  <c r="DC551" i="2"/>
  <c r="DB551" i="2"/>
  <c r="DA551" i="2"/>
  <c r="CZ551" i="2"/>
  <c r="CY551" i="2"/>
  <c r="CX551" i="2"/>
  <c r="CW551" i="2"/>
  <c r="CV551" i="2"/>
  <c r="CU551" i="2"/>
  <c r="CT551" i="2"/>
  <c r="CR551" i="2"/>
  <c r="CQ551" i="2"/>
  <c r="CP551" i="2"/>
  <c r="CO551" i="2"/>
  <c r="CN551" i="2"/>
  <c r="CM551" i="2"/>
  <c r="CL551" i="2"/>
  <c r="CK551" i="2"/>
  <c r="CJ551" i="2"/>
  <c r="CI551" i="2"/>
  <c r="CH551" i="2"/>
  <c r="CG551" i="2"/>
  <c r="CF551" i="2"/>
  <c r="CE551" i="2"/>
  <c r="CD551" i="2"/>
  <c r="CC551" i="2"/>
  <c r="CB551" i="2"/>
  <c r="CA551" i="2"/>
  <c r="BZ551" i="2"/>
  <c r="BY551" i="2"/>
  <c r="BX551" i="2"/>
  <c r="BW551" i="2"/>
  <c r="BV551" i="2"/>
  <c r="BU551" i="2"/>
  <c r="BT551" i="2"/>
  <c r="BS551" i="2"/>
  <c r="BR551" i="2"/>
  <c r="BQ551" i="2"/>
  <c r="BP551" i="2"/>
  <c r="BO551" i="2"/>
  <c r="BN551" i="2"/>
  <c r="BM551" i="2"/>
  <c r="BL551" i="2"/>
  <c r="BK551" i="2"/>
  <c r="BJ551" i="2"/>
  <c r="BI551" i="2"/>
  <c r="BH551" i="2"/>
  <c r="BG551" i="2"/>
  <c r="BF551" i="2"/>
  <c r="BE551" i="2"/>
  <c r="BD551" i="2"/>
  <c r="BC551" i="2"/>
  <c r="BB551" i="2"/>
  <c r="BA551" i="2"/>
  <c r="AZ551" i="2"/>
  <c r="AY551" i="2"/>
  <c r="AX551" i="2"/>
  <c r="AW551" i="2"/>
  <c r="AV551" i="2"/>
  <c r="AU551" i="2"/>
  <c r="AS551" i="2"/>
  <c r="AR551" i="2"/>
  <c r="AQ551" i="2"/>
  <c r="AP551" i="2"/>
  <c r="AO551" i="2"/>
  <c r="AJ551" i="2"/>
  <c r="AI551" i="2"/>
  <c r="AH551" i="2"/>
  <c r="AG551" i="2"/>
  <c r="AF551" i="2"/>
  <c r="AE551" i="2"/>
  <c r="AD551" i="2"/>
  <c r="AC551" i="2"/>
  <c r="AB551" i="2"/>
  <c r="AA551" i="2"/>
  <c r="Z551" i="2"/>
  <c r="Y551" i="2"/>
  <c r="X551" i="2"/>
  <c r="W551" i="2"/>
  <c r="V551" i="2"/>
  <c r="U551" i="2"/>
  <c r="T551" i="2"/>
  <c r="S551" i="2"/>
  <c r="R551" i="2"/>
  <c r="Q551" i="2"/>
  <c r="P551" i="2"/>
  <c r="O551" i="2"/>
  <c r="DJ550" i="2"/>
  <c r="DI550" i="2"/>
  <c r="DH550" i="2"/>
  <c r="DG550" i="2"/>
  <c r="DF550" i="2"/>
  <c r="DE550" i="2"/>
  <c r="DD550" i="2"/>
  <c r="DC550" i="2"/>
  <c r="DB550" i="2"/>
  <c r="DA550" i="2"/>
  <c r="CZ550" i="2"/>
  <c r="CY550" i="2"/>
  <c r="CX550" i="2"/>
  <c r="CW550" i="2"/>
  <c r="CV550" i="2"/>
  <c r="CU550" i="2"/>
  <c r="CT550" i="2"/>
  <c r="CR550" i="2"/>
  <c r="CQ550" i="2"/>
  <c r="CP550" i="2"/>
  <c r="CO550" i="2"/>
  <c r="CN550" i="2"/>
  <c r="CM550" i="2"/>
  <c r="CL550" i="2"/>
  <c r="CK550" i="2"/>
  <c r="CJ550" i="2"/>
  <c r="CI550" i="2"/>
  <c r="CH550" i="2"/>
  <c r="CG550" i="2"/>
  <c r="CF550" i="2"/>
  <c r="CE550" i="2"/>
  <c r="CD550" i="2"/>
  <c r="CC550" i="2"/>
  <c r="CB550" i="2"/>
  <c r="CA550" i="2"/>
  <c r="BZ550" i="2"/>
  <c r="BY550" i="2"/>
  <c r="BX550" i="2"/>
  <c r="BW550" i="2"/>
  <c r="BV550" i="2"/>
  <c r="BU550" i="2"/>
  <c r="BT550" i="2"/>
  <c r="BS550" i="2"/>
  <c r="BR550" i="2"/>
  <c r="BQ550" i="2"/>
  <c r="BP550" i="2"/>
  <c r="BO550" i="2"/>
  <c r="BN550" i="2"/>
  <c r="BM550" i="2"/>
  <c r="BL550" i="2"/>
  <c r="BK550" i="2"/>
  <c r="BJ550" i="2"/>
  <c r="BI550" i="2"/>
  <c r="BH550" i="2"/>
  <c r="BG550" i="2"/>
  <c r="BF550" i="2"/>
  <c r="BE550" i="2"/>
  <c r="BD550" i="2"/>
  <c r="BC550" i="2"/>
  <c r="BB550" i="2"/>
  <c r="BA550" i="2"/>
  <c r="AZ550" i="2"/>
  <c r="AY550" i="2"/>
  <c r="AX550" i="2"/>
  <c r="AW550" i="2"/>
  <c r="AV550" i="2"/>
  <c r="AU550" i="2"/>
  <c r="AS550" i="2"/>
  <c r="AR550" i="2"/>
  <c r="AQ550" i="2"/>
  <c r="AP550" i="2"/>
  <c r="AO550" i="2"/>
  <c r="AJ550" i="2"/>
  <c r="AI550" i="2"/>
  <c r="AH550" i="2"/>
  <c r="AG550" i="2"/>
  <c r="AF550" i="2"/>
  <c r="AE550" i="2"/>
  <c r="AD550" i="2"/>
  <c r="AC550" i="2"/>
  <c r="AB550" i="2"/>
  <c r="AA550" i="2"/>
  <c r="Z550" i="2"/>
  <c r="Y550" i="2"/>
  <c r="X550" i="2"/>
  <c r="W550" i="2"/>
  <c r="V550" i="2"/>
  <c r="U550" i="2"/>
  <c r="T550" i="2"/>
  <c r="S550" i="2"/>
  <c r="R550" i="2"/>
  <c r="Q550" i="2"/>
  <c r="P550" i="2"/>
  <c r="O550" i="2"/>
  <c r="DJ549" i="2"/>
  <c r="DI549" i="2"/>
  <c r="DH549" i="2"/>
  <c r="DG549" i="2"/>
  <c r="DF549" i="2"/>
  <c r="DE549" i="2"/>
  <c r="DD549" i="2"/>
  <c r="DC549" i="2"/>
  <c r="DB549" i="2"/>
  <c r="DA549" i="2"/>
  <c r="CZ549" i="2"/>
  <c r="CY549" i="2"/>
  <c r="CX549" i="2"/>
  <c r="CW549" i="2"/>
  <c r="CV549" i="2"/>
  <c r="CU549" i="2"/>
  <c r="CT549" i="2"/>
  <c r="CR549" i="2"/>
  <c r="CQ549" i="2"/>
  <c r="CP549" i="2"/>
  <c r="CO549" i="2"/>
  <c r="CN549" i="2"/>
  <c r="CM549" i="2"/>
  <c r="CL549" i="2"/>
  <c r="CK549" i="2"/>
  <c r="CJ549" i="2"/>
  <c r="CI549" i="2"/>
  <c r="CH549" i="2"/>
  <c r="CG549" i="2"/>
  <c r="CF549" i="2"/>
  <c r="CE549" i="2"/>
  <c r="CD549" i="2"/>
  <c r="CC549" i="2"/>
  <c r="CB549" i="2"/>
  <c r="CA549" i="2"/>
  <c r="BZ549" i="2"/>
  <c r="BY549" i="2"/>
  <c r="BX549" i="2"/>
  <c r="BW549" i="2"/>
  <c r="BV549" i="2"/>
  <c r="BU549" i="2"/>
  <c r="BT549" i="2"/>
  <c r="BS549" i="2"/>
  <c r="BR549" i="2"/>
  <c r="BQ549" i="2"/>
  <c r="BP549" i="2"/>
  <c r="BO549" i="2"/>
  <c r="BN549" i="2"/>
  <c r="BM549" i="2"/>
  <c r="BL549" i="2"/>
  <c r="BK549" i="2"/>
  <c r="BJ549" i="2"/>
  <c r="BI549" i="2"/>
  <c r="BH549" i="2"/>
  <c r="BG549" i="2"/>
  <c r="BF549" i="2"/>
  <c r="BE549" i="2"/>
  <c r="BD549" i="2"/>
  <c r="BC549" i="2"/>
  <c r="BB549" i="2"/>
  <c r="BA549" i="2"/>
  <c r="AZ549" i="2"/>
  <c r="AY549" i="2"/>
  <c r="AX549" i="2"/>
  <c r="AW549" i="2"/>
  <c r="AV549" i="2"/>
  <c r="AU549" i="2"/>
  <c r="AS549" i="2"/>
  <c r="AR549" i="2"/>
  <c r="AQ549" i="2"/>
  <c r="AP549" i="2"/>
  <c r="AO549" i="2"/>
  <c r="AJ549" i="2"/>
  <c r="AI549" i="2"/>
  <c r="AH549" i="2"/>
  <c r="AG549" i="2"/>
  <c r="AF549" i="2"/>
  <c r="AE549" i="2"/>
  <c r="AD549" i="2"/>
  <c r="AC549" i="2"/>
  <c r="AB549" i="2"/>
  <c r="AA549" i="2"/>
  <c r="Z549" i="2"/>
  <c r="Y549" i="2"/>
  <c r="X549" i="2"/>
  <c r="W549" i="2"/>
  <c r="V549" i="2"/>
  <c r="U549" i="2"/>
  <c r="T549" i="2"/>
  <c r="S549" i="2"/>
  <c r="R549" i="2"/>
  <c r="Q549" i="2"/>
  <c r="P549" i="2"/>
  <c r="O549" i="2"/>
  <c r="DJ548" i="2"/>
  <c r="DI548" i="2"/>
  <c r="DH548" i="2"/>
  <c r="DG548" i="2"/>
  <c r="DF548" i="2"/>
  <c r="DE548" i="2"/>
  <c r="DD548" i="2"/>
  <c r="DC548" i="2"/>
  <c r="DB548" i="2"/>
  <c r="DA548" i="2"/>
  <c r="CZ548" i="2"/>
  <c r="CY548" i="2"/>
  <c r="CX548" i="2"/>
  <c r="CW548" i="2"/>
  <c r="CV548" i="2"/>
  <c r="CU548" i="2"/>
  <c r="CT548" i="2"/>
  <c r="CR548" i="2"/>
  <c r="CQ548" i="2"/>
  <c r="CP548" i="2"/>
  <c r="CO548" i="2"/>
  <c r="CN548" i="2"/>
  <c r="CM548" i="2"/>
  <c r="CL548" i="2"/>
  <c r="CK548" i="2"/>
  <c r="CJ548" i="2"/>
  <c r="CI548" i="2"/>
  <c r="CH548" i="2"/>
  <c r="CG548" i="2"/>
  <c r="CF548" i="2"/>
  <c r="CE548" i="2"/>
  <c r="CD548" i="2"/>
  <c r="CC548" i="2"/>
  <c r="CB548" i="2"/>
  <c r="CA548" i="2"/>
  <c r="BZ548" i="2"/>
  <c r="BY548" i="2"/>
  <c r="BX548" i="2"/>
  <c r="BW548" i="2"/>
  <c r="BV548" i="2"/>
  <c r="BU548" i="2"/>
  <c r="BT548" i="2"/>
  <c r="BS548" i="2"/>
  <c r="BR548" i="2"/>
  <c r="BQ548" i="2"/>
  <c r="BP548" i="2"/>
  <c r="BO548" i="2"/>
  <c r="BN548" i="2"/>
  <c r="BM548" i="2"/>
  <c r="BL548" i="2"/>
  <c r="BK548" i="2"/>
  <c r="BJ548" i="2"/>
  <c r="BI548" i="2"/>
  <c r="BH548" i="2"/>
  <c r="BG548" i="2"/>
  <c r="BF548" i="2"/>
  <c r="BE548" i="2"/>
  <c r="BD548" i="2"/>
  <c r="BC548" i="2"/>
  <c r="BB548" i="2"/>
  <c r="BA548" i="2"/>
  <c r="AZ548" i="2"/>
  <c r="AY548" i="2"/>
  <c r="AX548" i="2"/>
  <c r="AW548" i="2"/>
  <c r="AV548" i="2"/>
  <c r="AU548" i="2"/>
  <c r="AS548" i="2"/>
  <c r="AR548" i="2"/>
  <c r="AQ548" i="2"/>
  <c r="AP548" i="2"/>
  <c r="AO548" i="2"/>
  <c r="AJ548" i="2"/>
  <c r="AI548" i="2"/>
  <c r="AH548" i="2"/>
  <c r="AG548" i="2"/>
  <c r="AF548" i="2"/>
  <c r="AE548" i="2"/>
  <c r="AD548" i="2"/>
  <c r="AC548" i="2"/>
  <c r="AB548" i="2"/>
  <c r="AA548" i="2"/>
  <c r="Z548" i="2"/>
  <c r="Y548" i="2"/>
  <c r="X548" i="2"/>
  <c r="W548" i="2"/>
  <c r="V548" i="2"/>
  <c r="U548" i="2"/>
  <c r="T548" i="2"/>
  <c r="S548" i="2"/>
  <c r="R548" i="2"/>
  <c r="Q548" i="2"/>
  <c r="P548" i="2"/>
  <c r="O548" i="2"/>
  <c r="DJ547" i="2"/>
  <c r="DI547" i="2"/>
  <c r="DH547" i="2"/>
  <c r="DG547" i="2"/>
  <c r="DF547" i="2"/>
  <c r="DE547" i="2"/>
  <c r="DD547" i="2"/>
  <c r="DC547" i="2"/>
  <c r="DB547" i="2"/>
  <c r="DA547" i="2"/>
  <c r="CZ547" i="2"/>
  <c r="CY547" i="2"/>
  <c r="CX547" i="2"/>
  <c r="CW547" i="2"/>
  <c r="CV547" i="2"/>
  <c r="CU547" i="2"/>
  <c r="CT547" i="2"/>
  <c r="CR547" i="2"/>
  <c r="CQ547" i="2"/>
  <c r="CP547" i="2"/>
  <c r="CO547" i="2"/>
  <c r="CN547" i="2"/>
  <c r="CM547" i="2"/>
  <c r="CL547" i="2"/>
  <c r="CK547" i="2"/>
  <c r="CJ547" i="2"/>
  <c r="CI547" i="2"/>
  <c r="CH547" i="2"/>
  <c r="CG547" i="2"/>
  <c r="CF547" i="2"/>
  <c r="CE547" i="2"/>
  <c r="CD547" i="2"/>
  <c r="CC547" i="2"/>
  <c r="CB547" i="2"/>
  <c r="CA547" i="2"/>
  <c r="BZ547" i="2"/>
  <c r="BY547" i="2"/>
  <c r="BX547" i="2"/>
  <c r="BW547" i="2"/>
  <c r="BV547" i="2"/>
  <c r="BU547" i="2"/>
  <c r="BT547" i="2"/>
  <c r="BS547" i="2"/>
  <c r="BR547" i="2"/>
  <c r="BQ547" i="2"/>
  <c r="BP547" i="2"/>
  <c r="BO547" i="2"/>
  <c r="BN547" i="2"/>
  <c r="BM547" i="2"/>
  <c r="BL547" i="2"/>
  <c r="BK547" i="2"/>
  <c r="BJ547" i="2"/>
  <c r="BI547" i="2"/>
  <c r="BH547" i="2"/>
  <c r="BG547" i="2"/>
  <c r="BF547" i="2"/>
  <c r="BE547" i="2"/>
  <c r="BD547" i="2"/>
  <c r="BC547" i="2"/>
  <c r="BB547" i="2"/>
  <c r="BA547" i="2"/>
  <c r="AZ547" i="2"/>
  <c r="AY547" i="2"/>
  <c r="AX547" i="2"/>
  <c r="AW547" i="2"/>
  <c r="AV547" i="2"/>
  <c r="AU547" i="2"/>
  <c r="AS547" i="2"/>
  <c r="AR547" i="2"/>
  <c r="AQ547" i="2"/>
  <c r="AP547" i="2"/>
  <c r="AO547" i="2"/>
  <c r="AJ547" i="2"/>
  <c r="AI547" i="2"/>
  <c r="AH547" i="2"/>
  <c r="AG547" i="2"/>
  <c r="AF547" i="2"/>
  <c r="AE547" i="2"/>
  <c r="AD547" i="2"/>
  <c r="AC547" i="2"/>
  <c r="AB547" i="2"/>
  <c r="AA547" i="2"/>
  <c r="Z547" i="2"/>
  <c r="Y547" i="2"/>
  <c r="X547" i="2"/>
  <c r="W547" i="2"/>
  <c r="V547" i="2"/>
  <c r="U547" i="2"/>
  <c r="T547" i="2"/>
  <c r="S547" i="2"/>
  <c r="R547" i="2"/>
  <c r="Q547" i="2"/>
  <c r="P547" i="2"/>
  <c r="O547" i="2"/>
  <c r="DJ546" i="2"/>
  <c r="DI546" i="2"/>
  <c r="DH546" i="2"/>
  <c r="DG546" i="2"/>
  <c r="DF546" i="2"/>
  <c r="DE546" i="2"/>
  <c r="DD546" i="2"/>
  <c r="DC546" i="2"/>
  <c r="DB546" i="2"/>
  <c r="DA546" i="2"/>
  <c r="CZ546" i="2"/>
  <c r="CY546" i="2"/>
  <c r="CX546" i="2"/>
  <c r="CW546" i="2"/>
  <c r="CV546" i="2"/>
  <c r="CU546" i="2"/>
  <c r="CT546" i="2"/>
  <c r="CR546" i="2"/>
  <c r="CQ546" i="2"/>
  <c r="CP546" i="2"/>
  <c r="CO546" i="2"/>
  <c r="CN546" i="2"/>
  <c r="CM546" i="2"/>
  <c r="CL546" i="2"/>
  <c r="CK546" i="2"/>
  <c r="CJ546" i="2"/>
  <c r="CI546" i="2"/>
  <c r="CH546" i="2"/>
  <c r="CG546" i="2"/>
  <c r="CF546" i="2"/>
  <c r="CE546" i="2"/>
  <c r="CD546" i="2"/>
  <c r="CC546" i="2"/>
  <c r="CB546" i="2"/>
  <c r="CA546" i="2"/>
  <c r="BZ546" i="2"/>
  <c r="BY546" i="2"/>
  <c r="BX546" i="2"/>
  <c r="BW546" i="2"/>
  <c r="BV546" i="2"/>
  <c r="BU546" i="2"/>
  <c r="BT546" i="2"/>
  <c r="BS546" i="2"/>
  <c r="BR546" i="2"/>
  <c r="BQ546" i="2"/>
  <c r="BP546" i="2"/>
  <c r="BO546" i="2"/>
  <c r="BN546" i="2"/>
  <c r="BM546" i="2"/>
  <c r="BL546" i="2"/>
  <c r="BK546" i="2"/>
  <c r="BJ546" i="2"/>
  <c r="BI546" i="2"/>
  <c r="BH546" i="2"/>
  <c r="BG546" i="2"/>
  <c r="BF546" i="2"/>
  <c r="BE546" i="2"/>
  <c r="BD546" i="2"/>
  <c r="BC546" i="2"/>
  <c r="BB546" i="2"/>
  <c r="BA546" i="2"/>
  <c r="AZ546" i="2"/>
  <c r="AY546" i="2"/>
  <c r="AX546" i="2"/>
  <c r="AW546" i="2"/>
  <c r="AV546" i="2"/>
  <c r="AU546" i="2"/>
  <c r="AS546" i="2"/>
  <c r="AR546" i="2"/>
  <c r="AQ546" i="2"/>
  <c r="AP546" i="2"/>
  <c r="AO546" i="2"/>
  <c r="AJ546" i="2"/>
  <c r="AI546" i="2"/>
  <c r="AH546" i="2"/>
  <c r="AG546" i="2"/>
  <c r="AF546" i="2"/>
  <c r="AE546" i="2"/>
  <c r="AD546" i="2"/>
  <c r="AC546" i="2"/>
  <c r="AB546" i="2"/>
  <c r="AA546" i="2"/>
  <c r="Z546" i="2"/>
  <c r="Y546" i="2"/>
  <c r="X546" i="2"/>
  <c r="W546" i="2"/>
  <c r="V546" i="2"/>
  <c r="U546" i="2"/>
  <c r="T546" i="2"/>
  <c r="S546" i="2"/>
  <c r="R546" i="2"/>
  <c r="Q546" i="2"/>
  <c r="P546" i="2"/>
  <c r="O546" i="2"/>
  <c r="DJ545" i="2"/>
  <c r="DI545" i="2"/>
  <c r="DH545" i="2"/>
  <c r="DG545" i="2"/>
  <c r="DF545" i="2"/>
  <c r="DE545" i="2"/>
  <c r="DD545" i="2"/>
  <c r="DC545" i="2"/>
  <c r="DB545" i="2"/>
  <c r="DA545" i="2"/>
  <c r="CZ545" i="2"/>
  <c r="CY545" i="2"/>
  <c r="CX545" i="2"/>
  <c r="CW545" i="2"/>
  <c r="CV545" i="2"/>
  <c r="CU545" i="2"/>
  <c r="CT545" i="2"/>
  <c r="CR545" i="2"/>
  <c r="CQ545" i="2"/>
  <c r="CP545" i="2"/>
  <c r="CO545" i="2"/>
  <c r="CN545" i="2"/>
  <c r="CM545" i="2"/>
  <c r="CL545" i="2"/>
  <c r="CK545" i="2"/>
  <c r="CJ545" i="2"/>
  <c r="CI545" i="2"/>
  <c r="CH545" i="2"/>
  <c r="CG545" i="2"/>
  <c r="CF545" i="2"/>
  <c r="CE545" i="2"/>
  <c r="CD545" i="2"/>
  <c r="CC545" i="2"/>
  <c r="CB545" i="2"/>
  <c r="CA545" i="2"/>
  <c r="BZ545" i="2"/>
  <c r="BY545" i="2"/>
  <c r="BX545" i="2"/>
  <c r="BW545" i="2"/>
  <c r="BV545" i="2"/>
  <c r="BU545" i="2"/>
  <c r="BT545" i="2"/>
  <c r="BS545" i="2"/>
  <c r="BR545" i="2"/>
  <c r="BQ545" i="2"/>
  <c r="BP545" i="2"/>
  <c r="BO545" i="2"/>
  <c r="BN545" i="2"/>
  <c r="BM545" i="2"/>
  <c r="BL545" i="2"/>
  <c r="BK545" i="2"/>
  <c r="BJ545" i="2"/>
  <c r="BI545" i="2"/>
  <c r="BH545" i="2"/>
  <c r="BG545" i="2"/>
  <c r="BF545" i="2"/>
  <c r="BE545" i="2"/>
  <c r="BD545" i="2"/>
  <c r="BC545" i="2"/>
  <c r="BB545" i="2"/>
  <c r="BA545" i="2"/>
  <c r="AZ545" i="2"/>
  <c r="AY545" i="2"/>
  <c r="AX545" i="2"/>
  <c r="AW545" i="2"/>
  <c r="AV545" i="2"/>
  <c r="AU545" i="2"/>
  <c r="AS545" i="2"/>
  <c r="AR545" i="2"/>
  <c r="AQ545" i="2"/>
  <c r="AP545" i="2"/>
  <c r="AO545" i="2"/>
  <c r="AJ545" i="2"/>
  <c r="AI545" i="2"/>
  <c r="AH545" i="2"/>
  <c r="AG545" i="2"/>
  <c r="AF545" i="2"/>
  <c r="AE545" i="2"/>
  <c r="AD545" i="2"/>
  <c r="AC545" i="2"/>
  <c r="AB545" i="2"/>
  <c r="AA545" i="2"/>
  <c r="Z545" i="2"/>
  <c r="Y545" i="2"/>
  <c r="X545" i="2"/>
  <c r="W545" i="2"/>
  <c r="V545" i="2"/>
  <c r="U545" i="2"/>
  <c r="T545" i="2"/>
  <c r="S545" i="2"/>
  <c r="R545" i="2"/>
  <c r="Q545" i="2"/>
  <c r="P545" i="2"/>
  <c r="O545" i="2"/>
  <c r="DJ544" i="2"/>
  <c r="DI544" i="2"/>
  <c r="DH544" i="2"/>
  <c r="DG544" i="2"/>
  <c r="DF544" i="2"/>
  <c r="DE544" i="2"/>
  <c r="DD544" i="2"/>
  <c r="DC544" i="2"/>
  <c r="DB544" i="2"/>
  <c r="DA544" i="2"/>
  <c r="CZ544" i="2"/>
  <c r="CY544" i="2"/>
  <c r="CX544" i="2"/>
  <c r="CW544" i="2"/>
  <c r="CV544" i="2"/>
  <c r="CU544" i="2"/>
  <c r="CT544" i="2"/>
  <c r="CR544" i="2"/>
  <c r="CQ544" i="2"/>
  <c r="CP544" i="2"/>
  <c r="CO544" i="2"/>
  <c r="CN544" i="2"/>
  <c r="CM544" i="2"/>
  <c r="CL544" i="2"/>
  <c r="CK544" i="2"/>
  <c r="CJ544" i="2"/>
  <c r="CI544" i="2"/>
  <c r="CH544" i="2"/>
  <c r="CG544" i="2"/>
  <c r="CF544" i="2"/>
  <c r="CE544" i="2"/>
  <c r="CD544" i="2"/>
  <c r="CC544" i="2"/>
  <c r="CB544" i="2"/>
  <c r="CA544" i="2"/>
  <c r="BZ544" i="2"/>
  <c r="BY544" i="2"/>
  <c r="BX544" i="2"/>
  <c r="BW544" i="2"/>
  <c r="BV544" i="2"/>
  <c r="BU544" i="2"/>
  <c r="BT544" i="2"/>
  <c r="BS544" i="2"/>
  <c r="BR544" i="2"/>
  <c r="BQ544" i="2"/>
  <c r="BP544" i="2"/>
  <c r="BO544" i="2"/>
  <c r="BN544" i="2"/>
  <c r="BM544" i="2"/>
  <c r="BL544" i="2"/>
  <c r="BK544" i="2"/>
  <c r="BJ544" i="2"/>
  <c r="BI544" i="2"/>
  <c r="BH544" i="2"/>
  <c r="BG544" i="2"/>
  <c r="BF544" i="2"/>
  <c r="BE544" i="2"/>
  <c r="BD544" i="2"/>
  <c r="BC544" i="2"/>
  <c r="BB544" i="2"/>
  <c r="BA544" i="2"/>
  <c r="AZ544" i="2"/>
  <c r="AY544" i="2"/>
  <c r="AX544" i="2"/>
  <c r="AW544" i="2"/>
  <c r="AV544" i="2"/>
  <c r="AU544" i="2"/>
  <c r="AS544" i="2"/>
  <c r="AR544" i="2"/>
  <c r="AQ544" i="2"/>
  <c r="AP544" i="2"/>
  <c r="AO544" i="2"/>
  <c r="AJ544" i="2"/>
  <c r="AI544" i="2"/>
  <c r="AH544" i="2"/>
  <c r="AG544" i="2"/>
  <c r="AF544" i="2"/>
  <c r="AE544" i="2"/>
  <c r="AD544" i="2"/>
  <c r="AC544" i="2"/>
  <c r="AB544" i="2"/>
  <c r="AA544" i="2"/>
  <c r="Z544" i="2"/>
  <c r="Y544" i="2"/>
  <c r="X544" i="2"/>
  <c r="W544" i="2"/>
  <c r="V544" i="2"/>
  <c r="U544" i="2"/>
  <c r="T544" i="2"/>
  <c r="S544" i="2"/>
  <c r="R544" i="2"/>
  <c r="Q544" i="2"/>
  <c r="P544" i="2"/>
  <c r="O544" i="2"/>
  <c r="DJ543" i="2"/>
  <c r="DI543" i="2"/>
  <c r="DH543" i="2"/>
  <c r="DG543" i="2"/>
  <c r="DF543" i="2"/>
  <c r="DE543" i="2"/>
  <c r="DD543" i="2"/>
  <c r="DC543" i="2"/>
  <c r="DB543" i="2"/>
  <c r="DA543" i="2"/>
  <c r="CZ543" i="2"/>
  <c r="CY543" i="2"/>
  <c r="CX543" i="2"/>
  <c r="CW543" i="2"/>
  <c r="CV543" i="2"/>
  <c r="CU543" i="2"/>
  <c r="CT543" i="2"/>
  <c r="CR543" i="2"/>
  <c r="CQ543" i="2"/>
  <c r="CP543" i="2"/>
  <c r="CO543" i="2"/>
  <c r="CN543" i="2"/>
  <c r="CM543" i="2"/>
  <c r="CL543" i="2"/>
  <c r="CK543" i="2"/>
  <c r="CJ543" i="2"/>
  <c r="CI543" i="2"/>
  <c r="CH543" i="2"/>
  <c r="CG543" i="2"/>
  <c r="CF543" i="2"/>
  <c r="CE543" i="2"/>
  <c r="CD543" i="2"/>
  <c r="CC543" i="2"/>
  <c r="CB543" i="2"/>
  <c r="CA543" i="2"/>
  <c r="BZ543" i="2"/>
  <c r="BY543" i="2"/>
  <c r="BX543" i="2"/>
  <c r="BW543" i="2"/>
  <c r="BV543" i="2"/>
  <c r="BU543" i="2"/>
  <c r="BT543" i="2"/>
  <c r="BS543" i="2"/>
  <c r="BR543" i="2"/>
  <c r="BQ543" i="2"/>
  <c r="BP543" i="2"/>
  <c r="BO543" i="2"/>
  <c r="BN543" i="2"/>
  <c r="BM543" i="2"/>
  <c r="BL543" i="2"/>
  <c r="BK543" i="2"/>
  <c r="BJ543" i="2"/>
  <c r="BI543" i="2"/>
  <c r="BH543" i="2"/>
  <c r="BG543" i="2"/>
  <c r="BF543" i="2"/>
  <c r="BE543" i="2"/>
  <c r="BD543" i="2"/>
  <c r="BC543" i="2"/>
  <c r="BB543" i="2"/>
  <c r="BA543" i="2"/>
  <c r="AZ543" i="2"/>
  <c r="AY543" i="2"/>
  <c r="AX543" i="2"/>
  <c r="AW543" i="2"/>
  <c r="AV543" i="2"/>
  <c r="AU543" i="2"/>
  <c r="AS543" i="2"/>
  <c r="AR543" i="2"/>
  <c r="AQ543" i="2"/>
  <c r="AP543" i="2"/>
  <c r="AO543" i="2"/>
  <c r="AJ543" i="2"/>
  <c r="AI543" i="2"/>
  <c r="AH543" i="2"/>
  <c r="AG543" i="2"/>
  <c r="AF543" i="2"/>
  <c r="AE543" i="2"/>
  <c r="AD543" i="2"/>
  <c r="AC543" i="2"/>
  <c r="AB543" i="2"/>
  <c r="AA543" i="2"/>
  <c r="Z543" i="2"/>
  <c r="Y543" i="2"/>
  <c r="X543" i="2"/>
  <c r="W543" i="2"/>
  <c r="V543" i="2"/>
  <c r="U543" i="2"/>
  <c r="T543" i="2"/>
  <c r="S543" i="2"/>
  <c r="R543" i="2"/>
  <c r="Q543" i="2"/>
  <c r="P543" i="2"/>
  <c r="O543" i="2"/>
  <c r="DJ542" i="2"/>
  <c r="DI542" i="2"/>
  <c r="DH542" i="2"/>
  <c r="DG542" i="2"/>
  <c r="DF542" i="2"/>
  <c r="DE542" i="2"/>
  <c r="DD542" i="2"/>
  <c r="DC542" i="2"/>
  <c r="DB542" i="2"/>
  <c r="DA542" i="2"/>
  <c r="CZ542" i="2"/>
  <c r="CY542" i="2"/>
  <c r="CX542" i="2"/>
  <c r="CW542" i="2"/>
  <c r="CV542" i="2"/>
  <c r="CU542" i="2"/>
  <c r="CT542" i="2"/>
  <c r="CR542" i="2"/>
  <c r="CQ542" i="2"/>
  <c r="CP542" i="2"/>
  <c r="CO542" i="2"/>
  <c r="CN542" i="2"/>
  <c r="CM542" i="2"/>
  <c r="CL542" i="2"/>
  <c r="CK542" i="2"/>
  <c r="CJ542" i="2"/>
  <c r="CI542" i="2"/>
  <c r="CH542" i="2"/>
  <c r="CG542" i="2"/>
  <c r="CF542" i="2"/>
  <c r="CE542" i="2"/>
  <c r="CD542" i="2"/>
  <c r="CC542" i="2"/>
  <c r="CB542" i="2"/>
  <c r="CA542" i="2"/>
  <c r="BZ542" i="2"/>
  <c r="BY542" i="2"/>
  <c r="BX542" i="2"/>
  <c r="BW542" i="2"/>
  <c r="BV542" i="2"/>
  <c r="BU542" i="2"/>
  <c r="BT542" i="2"/>
  <c r="BS542" i="2"/>
  <c r="BR542" i="2"/>
  <c r="BQ542" i="2"/>
  <c r="BP542" i="2"/>
  <c r="BO542" i="2"/>
  <c r="BN542" i="2"/>
  <c r="BM542" i="2"/>
  <c r="BL542" i="2"/>
  <c r="BK542" i="2"/>
  <c r="BJ542" i="2"/>
  <c r="BI542" i="2"/>
  <c r="BH542" i="2"/>
  <c r="BG542" i="2"/>
  <c r="BF542" i="2"/>
  <c r="BE542" i="2"/>
  <c r="BD542" i="2"/>
  <c r="BC542" i="2"/>
  <c r="BB542" i="2"/>
  <c r="BA542" i="2"/>
  <c r="AZ542" i="2"/>
  <c r="AY542" i="2"/>
  <c r="AX542" i="2"/>
  <c r="AW542" i="2"/>
  <c r="AV542" i="2"/>
  <c r="AU542" i="2"/>
  <c r="AS542" i="2"/>
  <c r="AR542" i="2"/>
  <c r="AQ542" i="2"/>
  <c r="AP542" i="2"/>
  <c r="AO542" i="2"/>
  <c r="AJ542" i="2"/>
  <c r="AI542" i="2"/>
  <c r="AH542" i="2"/>
  <c r="AG542" i="2"/>
  <c r="AF542" i="2"/>
  <c r="AE542" i="2"/>
  <c r="AD542" i="2"/>
  <c r="AC542" i="2"/>
  <c r="AB542" i="2"/>
  <c r="AA542" i="2"/>
  <c r="Z542" i="2"/>
  <c r="Y542" i="2"/>
  <c r="X542" i="2"/>
  <c r="W542" i="2"/>
  <c r="V542" i="2"/>
  <c r="U542" i="2"/>
  <c r="T542" i="2"/>
  <c r="S542" i="2"/>
  <c r="R542" i="2"/>
  <c r="Q542" i="2"/>
  <c r="P542" i="2"/>
  <c r="O542" i="2"/>
  <c r="DJ541" i="2"/>
  <c r="DI541" i="2"/>
  <c r="DH541" i="2"/>
  <c r="DG541" i="2"/>
  <c r="DF541" i="2"/>
  <c r="DE541" i="2"/>
  <c r="DD541" i="2"/>
  <c r="DC541" i="2"/>
  <c r="DB541" i="2"/>
  <c r="DA541" i="2"/>
  <c r="CZ541" i="2"/>
  <c r="CY541" i="2"/>
  <c r="CX541" i="2"/>
  <c r="CW541" i="2"/>
  <c r="CV541" i="2"/>
  <c r="CU541" i="2"/>
  <c r="CT541" i="2"/>
  <c r="CR541" i="2"/>
  <c r="CQ541" i="2"/>
  <c r="CP541" i="2"/>
  <c r="CO541" i="2"/>
  <c r="CN541" i="2"/>
  <c r="CM541" i="2"/>
  <c r="CL541" i="2"/>
  <c r="CK541" i="2"/>
  <c r="CJ541" i="2"/>
  <c r="CI541" i="2"/>
  <c r="CH541" i="2"/>
  <c r="CG541" i="2"/>
  <c r="CF541" i="2"/>
  <c r="CE541" i="2"/>
  <c r="CD541" i="2"/>
  <c r="CC541" i="2"/>
  <c r="CB541" i="2"/>
  <c r="CA541" i="2"/>
  <c r="BZ541" i="2"/>
  <c r="BY541" i="2"/>
  <c r="BX541" i="2"/>
  <c r="BW541" i="2"/>
  <c r="BV541" i="2"/>
  <c r="BU541" i="2"/>
  <c r="BT541" i="2"/>
  <c r="BS541" i="2"/>
  <c r="BR541" i="2"/>
  <c r="BQ541" i="2"/>
  <c r="BP541" i="2"/>
  <c r="BO541" i="2"/>
  <c r="BN541" i="2"/>
  <c r="BM541" i="2"/>
  <c r="BL541" i="2"/>
  <c r="BK541" i="2"/>
  <c r="BJ541" i="2"/>
  <c r="BI541" i="2"/>
  <c r="BH541" i="2"/>
  <c r="BG541" i="2"/>
  <c r="BF541" i="2"/>
  <c r="BE541" i="2"/>
  <c r="BD541" i="2"/>
  <c r="BC541" i="2"/>
  <c r="BB541" i="2"/>
  <c r="BA541" i="2"/>
  <c r="AZ541" i="2"/>
  <c r="AY541" i="2"/>
  <c r="AX541" i="2"/>
  <c r="AW541" i="2"/>
  <c r="AV541" i="2"/>
  <c r="AU541" i="2"/>
  <c r="AS541" i="2"/>
  <c r="AR541" i="2"/>
  <c r="AQ541" i="2"/>
  <c r="AP541" i="2"/>
  <c r="AO541" i="2"/>
  <c r="AJ541" i="2"/>
  <c r="AI541" i="2"/>
  <c r="AH541" i="2"/>
  <c r="AG541" i="2"/>
  <c r="AF541" i="2"/>
  <c r="AE541" i="2"/>
  <c r="AD541" i="2"/>
  <c r="AC541" i="2"/>
  <c r="AB541" i="2"/>
  <c r="AA541" i="2"/>
  <c r="Z541" i="2"/>
  <c r="Y541" i="2"/>
  <c r="X541" i="2"/>
  <c r="W541" i="2"/>
  <c r="V541" i="2"/>
  <c r="U541" i="2"/>
  <c r="T541" i="2"/>
  <c r="S541" i="2"/>
  <c r="R541" i="2"/>
  <c r="Q541" i="2"/>
  <c r="P541" i="2"/>
  <c r="O541" i="2"/>
  <c r="DJ540" i="2"/>
  <c r="DI540" i="2"/>
  <c r="DH540" i="2"/>
  <c r="DG540" i="2"/>
  <c r="DF540" i="2"/>
  <c r="DE540" i="2"/>
  <c r="DD540" i="2"/>
  <c r="DC540" i="2"/>
  <c r="DB540" i="2"/>
  <c r="DA540" i="2"/>
  <c r="CZ540" i="2"/>
  <c r="CY540" i="2"/>
  <c r="CX540" i="2"/>
  <c r="CW540" i="2"/>
  <c r="CV540" i="2"/>
  <c r="CU540" i="2"/>
  <c r="CT540" i="2"/>
  <c r="CR540" i="2"/>
  <c r="CQ540" i="2"/>
  <c r="CP540" i="2"/>
  <c r="CO540" i="2"/>
  <c r="CN540" i="2"/>
  <c r="CM540" i="2"/>
  <c r="CL540" i="2"/>
  <c r="CK540" i="2"/>
  <c r="CJ540" i="2"/>
  <c r="CI540" i="2"/>
  <c r="CH540" i="2"/>
  <c r="CG540" i="2"/>
  <c r="CF540" i="2"/>
  <c r="CE540" i="2"/>
  <c r="CD540" i="2"/>
  <c r="CC540" i="2"/>
  <c r="CB540" i="2"/>
  <c r="CA540" i="2"/>
  <c r="BZ540" i="2"/>
  <c r="BY540" i="2"/>
  <c r="BX540" i="2"/>
  <c r="BW540" i="2"/>
  <c r="BV540" i="2"/>
  <c r="BU540" i="2"/>
  <c r="BT540" i="2"/>
  <c r="BS540" i="2"/>
  <c r="BR540" i="2"/>
  <c r="BQ540" i="2"/>
  <c r="BP540" i="2"/>
  <c r="BO540" i="2"/>
  <c r="BN540" i="2"/>
  <c r="BM540" i="2"/>
  <c r="BL540" i="2"/>
  <c r="BK540" i="2"/>
  <c r="BJ540" i="2"/>
  <c r="BI540" i="2"/>
  <c r="BH540" i="2"/>
  <c r="BG540" i="2"/>
  <c r="BF540" i="2"/>
  <c r="BE540" i="2"/>
  <c r="BD540" i="2"/>
  <c r="BC540" i="2"/>
  <c r="BB540" i="2"/>
  <c r="BA540" i="2"/>
  <c r="AZ540" i="2"/>
  <c r="AY540" i="2"/>
  <c r="AX540" i="2"/>
  <c r="AW540" i="2"/>
  <c r="AV540" i="2"/>
  <c r="AU540" i="2"/>
  <c r="AS540" i="2"/>
  <c r="AR540" i="2"/>
  <c r="AQ540" i="2"/>
  <c r="AP540" i="2"/>
  <c r="AO540" i="2"/>
  <c r="AJ540" i="2"/>
  <c r="AI540" i="2"/>
  <c r="AH540" i="2"/>
  <c r="AG540" i="2"/>
  <c r="AF540" i="2"/>
  <c r="AE540" i="2"/>
  <c r="AD540" i="2"/>
  <c r="AC540" i="2"/>
  <c r="AB540" i="2"/>
  <c r="AA540" i="2"/>
  <c r="Z540" i="2"/>
  <c r="Y540" i="2"/>
  <c r="X540" i="2"/>
  <c r="W540" i="2"/>
  <c r="V540" i="2"/>
  <c r="U540" i="2"/>
  <c r="T540" i="2"/>
  <c r="S540" i="2"/>
  <c r="R540" i="2"/>
  <c r="Q540" i="2"/>
  <c r="P540" i="2"/>
  <c r="O540" i="2"/>
  <c r="DJ539" i="2"/>
  <c r="DI539" i="2"/>
  <c r="DH539" i="2"/>
  <c r="DG539" i="2"/>
  <c r="DF539" i="2"/>
  <c r="DE539" i="2"/>
  <c r="DD539" i="2"/>
  <c r="DC539" i="2"/>
  <c r="DB539" i="2"/>
  <c r="DA539" i="2"/>
  <c r="CZ539" i="2"/>
  <c r="CY539" i="2"/>
  <c r="CX539" i="2"/>
  <c r="CW539" i="2"/>
  <c r="CV539" i="2"/>
  <c r="CU539" i="2"/>
  <c r="CT539" i="2"/>
  <c r="CR539" i="2"/>
  <c r="CQ539" i="2"/>
  <c r="CP539" i="2"/>
  <c r="CO539" i="2"/>
  <c r="CN539" i="2"/>
  <c r="CM539" i="2"/>
  <c r="CL539" i="2"/>
  <c r="CK539" i="2"/>
  <c r="CJ539" i="2"/>
  <c r="CI539" i="2"/>
  <c r="CH539" i="2"/>
  <c r="CG539" i="2"/>
  <c r="CF539" i="2"/>
  <c r="CE539" i="2"/>
  <c r="CD539" i="2"/>
  <c r="CC539" i="2"/>
  <c r="CB539" i="2"/>
  <c r="CA539" i="2"/>
  <c r="BZ539" i="2"/>
  <c r="BY539" i="2"/>
  <c r="BX539" i="2"/>
  <c r="BW539" i="2"/>
  <c r="BV539" i="2"/>
  <c r="BU539" i="2"/>
  <c r="BT539" i="2"/>
  <c r="BS539" i="2"/>
  <c r="BR539" i="2"/>
  <c r="BQ539" i="2"/>
  <c r="BP539" i="2"/>
  <c r="BO539" i="2"/>
  <c r="BN539" i="2"/>
  <c r="BM539" i="2"/>
  <c r="BL539" i="2"/>
  <c r="BK539" i="2"/>
  <c r="BJ539" i="2"/>
  <c r="BI539" i="2"/>
  <c r="BH539" i="2"/>
  <c r="BG539" i="2"/>
  <c r="BF539" i="2"/>
  <c r="BE539" i="2"/>
  <c r="BD539" i="2"/>
  <c r="BC539" i="2"/>
  <c r="BB539" i="2"/>
  <c r="BA539" i="2"/>
  <c r="AZ539" i="2"/>
  <c r="AY539" i="2"/>
  <c r="AX539" i="2"/>
  <c r="AW539" i="2"/>
  <c r="AV539" i="2"/>
  <c r="AU539" i="2"/>
  <c r="AS539" i="2"/>
  <c r="AR539" i="2"/>
  <c r="AQ539" i="2"/>
  <c r="AP539" i="2"/>
  <c r="AO539" i="2"/>
  <c r="AJ539" i="2"/>
  <c r="AI539" i="2"/>
  <c r="AH539" i="2"/>
  <c r="AG539" i="2"/>
  <c r="AF539" i="2"/>
  <c r="AE539" i="2"/>
  <c r="AD539" i="2"/>
  <c r="AC539" i="2"/>
  <c r="AB539" i="2"/>
  <c r="AA539" i="2"/>
  <c r="Z539" i="2"/>
  <c r="Y539" i="2"/>
  <c r="X539" i="2"/>
  <c r="W539" i="2"/>
  <c r="V539" i="2"/>
  <c r="U539" i="2"/>
  <c r="T539" i="2"/>
  <c r="S539" i="2"/>
  <c r="R539" i="2"/>
  <c r="Q539" i="2"/>
  <c r="P539" i="2"/>
  <c r="O539" i="2"/>
  <c r="DJ538" i="2"/>
  <c r="DI538" i="2"/>
  <c r="DH538" i="2"/>
  <c r="DG538" i="2"/>
  <c r="DF538" i="2"/>
  <c r="DE538" i="2"/>
  <c r="DD538" i="2"/>
  <c r="DC538" i="2"/>
  <c r="DB538" i="2"/>
  <c r="DA538" i="2"/>
  <c r="CZ538" i="2"/>
  <c r="CY538" i="2"/>
  <c r="CX538" i="2"/>
  <c r="CW538" i="2"/>
  <c r="CV538" i="2"/>
  <c r="CU538" i="2"/>
  <c r="CT538" i="2"/>
  <c r="CR538" i="2"/>
  <c r="CQ538" i="2"/>
  <c r="CP538" i="2"/>
  <c r="CO538" i="2"/>
  <c r="CN538" i="2"/>
  <c r="CM538" i="2"/>
  <c r="CL538" i="2"/>
  <c r="CK538" i="2"/>
  <c r="CJ538" i="2"/>
  <c r="CI538" i="2"/>
  <c r="CH538" i="2"/>
  <c r="CG538" i="2"/>
  <c r="CF538" i="2"/>
  <c r="CE538" i="2"/>
  <c r="CD538" i="2"/>
  <c r="CC538" i="2"/>
  <c r="CB538" i="2"/>
  <c r="CA538" i="2"/>
  <c r="BZ538" i="2"/>
  <c r="BY538" i="2"/>
  <c r="BX538" i="2"/>
  <c r="BW538" i="2"/>
  <c r="BV538" i="2"/>
  <c r="BU538" i="2"/>
  <c r="BT538" i="2"/>
  <c r="BS538" i="2"/>
  <c r="BR538" i="2"/>
  <c r="BQ538" i="2"/>
  <c r="BP538" i="2"/>
  <c r="BO538" i="2"/>
  <c r="BN538" i="2"/>
  <c r="BM538" i="2"/>
  <c r="BL538" i="2"/>
  <c r="BK538" i="2"/>
  <c r="BJ538" i="2"/>
  <c r="BI538" i="2"/>
  <c r="BH538" i="2"/>
  <c r="BG538" i="2"/>
  <c r="BF538" i="2"/>
  <c r="BE538" i="2"/>
  <c r="BD538" i="2"/>
  <c r="BC538" i="2"/>
  <c r="BB538" i="2"/>
  <c r="BA538" i="2"/>
  <c r="AZ538" i="2"/>
  <c r="AY538" i="2"/>
  <c r="AX538" i="2"/>
  <c r="AW538" i="2"/>
  <c r="AV538" i="2"/>
  <c r="AU538" i="2"/>
  <c r="AS538" i="2"/>
  <c r="AR538" i="2"/>
  <c r="AQ538" i="2"/>
  <c r="AP538" i="2"/>
  <c r="AO538" i="2"/>
  <c r="AJ538" i="2"/>
  <c r="AI538" i="2"/>
  <c r="AH538" i="2"/>
  <c r="AG538" i="2"/>
  <c r="AF538" i="2"/>
  <c r="AE538" i="2"/>
  <c r="AD538" i="2"/>
  <c r="AC538" i="2"/>
  <c r="AB538" i="2"/>
  <c r="AA538" i="2"/>
  <c r="Z538" i="2"/>
  <c r="Y538" i="2"/>
  <c r="X538" i="2"/>
  <c r="W538" i="2"/>
  <c r="V538" i="2"/>
  <c r="U538" i="2"/>
  <c r="T538" i="2"/>
  <c r="S538" i="2"/>
  <c r="R538" i="2"/>
  <c r="Q538" i="2"/>
  <c r="P538" i="2"/>
  <c r="O538" i="2"/>
  <c r="DJ537" i="2"/>
  <c r="DI537" i="2"/>
  <c r="DH537" i="2"/>
  <c r="DG537" i="2"/>
  <c r="DF537" i="2"/>
  <c r="DE537" i="2"/>
  <c r="DD537" i="2"/>
  <c r="DC537" i="2"/>
  <c r="DB537" i="2"/>
  <c r="DA537" i="2"/>
  <c r="CZ537" i="2"/>
  <c r="CY537" i="2"/>
  <c r="CX537" i="2"/>
  <c r="CW537" i="2"/>
  <c r="CV537" i="2"/>
  <c r="CU537" i="2"/>
  <c r="CT537" i="2"/>
  <c r="CR537" i="2"/>
  <c r="CQ537" i="2"/>
  <c r="CP537" i="2"/>
  <c r="CO537" i="2"/>
  <c r="CN537" i="2"/>
  <c r="CM537" i="2"/>
  <c r="CL537" i="2"/>
  <c r="CK537" i="2"/>
  <c r="CJ537" i="2"/>
  <c r="CI537" i="2"/>
  <c r="CH537" i="2"/>
  <c r="CG537" i="2"/>
  <c r="CF537" i="2"/>
  <c r="CE537" i="2"/>
  <c r="CD537" i="2"/>
  <c r="CC537" i="2"/>
  <c r="CB537" i="2"/>
  <c r="CA537" i="2"/>
  <c r="BZ537" i="2"/>
  <c r="BY537" i="2"/>
  <c r="BX537" i="2"/>
  <c r="BW537" i="2"/>
  <c r="BV537" i="2"/>
  <c r="BU537" i="2"/>
  <c r="BT537" i="2"/>
  <c r="BS537" i="2"/>
  <c r="BR537" i="2"/>
  <c r="BQ537" i="2"/>
  <c r="BP537" i="2"/>
  <c r="BO537" i="2"/>
  <c r="BN537" i="2"/>
  <c r="BM537" i="2"/>
  <c r="BL537" i="2"/>
  <c r="BK537" i="2"/>
  <c r="BJ537" i="2"/>
  <c r="BI537" i="2"/>
  <c r="BH537" i="2"/>
  <c r="BG537" i="2"/>
  <c r="BF537" i="2"/>
  <c r="BE537" i="2"/>
  <c r="BD537" i="2"/>
  <c r="BC537" i="2"/>
  <c r="BB537" i="2"/>
  <c r="BA537" i="2"/>
  <c r="AZ537" i="2"/>
  <c r="AY537" i="2"/>
  <c r="AX537" i="2"/>
  <c r="AW537" i="2"/>
  <c r="AV537" i="2"/>
  <c r="AU537" i="2"/>
  <c r="AS537" i="2"/>
  <c r="AR537" i="2"/>
  <c r="AQ537" i="2"/>
  <c r="AP537" i="2"/>
  <c r="AO537" i="2"/>
  <c r="AJ537" i="2"/>
  <c r="AI537" i="2"/>
  <c r="AH537" i="2"/>
  <c r="AG537" i="2"/>
  <c r="AF537" i="2"/>
  <c r="AE537" i="2"/>
  <c r="AD537" i="2"/>
  <c r="AC537" i="2"/>
  <c r="AB537" i="2"/>
  <c r="AA537" i="2"/>
  <c r="Z537" i="2"/>
  <c r="Y537" i="2"/>
  <c r="X537" i="2"/>
  <c r="W537" i="2"/>
  <c r="V537" i="2"/>
  <c r="U537" i="2"/>
  <c r="T537" i="2"/>
  <c r="S537" i="2"/>
  <c r="R537" i="2"/>
  <c r="Q537" i="2"/>
  <c r="P537" i="2"/>
  <c r="O537" i="2"/>
  <c r="DJ536" i="2"/>
  <c r="DI536" i="2"/>
  <c r="DH536" i="2"/>
  <c r="DG536" i="2"/>
  <c r="DF536" i="2"/>
  <c r="DE536" i="2"/>
  <c r="DD536" i="2"/>
  <c r="DC536" i="2"/>
  <c r="DB536" i="2"/>
  <c r="DA536" i="2"/>
  <c r="CZ536" i="2"/>
  <c r="CY536" i="2"/>
  <c r="CX536" i="2"/>
  <c r="CW536" i="2"/>
  <c r="CV536" i="2"/>
  <c r="CU536" i="2"/>
  <c r="CT536" i="2"/>
  <c r="CR536" i="2"/>
  <c r="CQ536" i="2"/>
  <c r="CP536" i="2"/>
  <c r="CO536" i="2"/>
  <c r="CN536" i="2"/>
  <c r="CM536" i="2"/>
  <c r="CL536" i="2"/>
  <c r="CK536" i="2"/>
  <c r="CJ536" i="2"/>
  <c r="CI536" i="2"/>
  <c r="CH536" i="2"/>
  <c r="CG536" i="2"/>
  <c r="CF536" i="2"/>
  <c r="CE536" i="2"/>
  <c r="CD536" i="2"/>
  <c r="CC536" i="2"/>
  <c r="CB536" i="2"/>
  <c r="CA536" i="2"/>
  <c r="BZ536" i="2"/>
  <c r="BY536" i="2"/>
  <c r="BX536" i="2"/>
  <c r="BW536" i="2"/>
  <c r="BV536" i="2"/>
  <c r="BU536" i="2"/>
  <c r="BT536" i="2"/>
  <c r="BS536" i="2"/>
  <c r="BR536" i="2"/>
  <c r="BQ536" i="2"/>
  <c r="BP536" i="2"/>
  <c r="BO536" i="2"/>
  <c r="BN536" i="2"/>
  <c r="BM536" i="2"/>
  <c r="BL536" i="2"/>
  <c r="BK536" i="2"/>
  <c r="BJ536" i="2"/>
  <c r="BI536" i="2"/>
  <c r="BH536" i="2"/>
  <c r="BG536" i="2"/>
  <c r="BF536" i="2"/>
  <c r="BE536" i="2"/>
  <c r="BD536" i="2"/>
  <c r="BC536" i="2"/>
  <c r="BB536" i="2"/>
  <c r="BA536" i="2"/>
  <c r="AZ536" i="2"/>
  <c r="AY536" i="2"/>
  <c r="AX536" i="2"/>
  <c r="AW536" i="2"/>
  <c r="AV536" i="2"/>
  <c r="AU536" i="2"/>
  <c r="AS536" i="2"/>
  <c r="AR536" i="2"/>
  <c r="AQ536" i="2"/>
  <c r="AP536" i="2"/>
  <c r="AO536" i="2"/>
  <c r="AJ536" i="2"/>
  <c r="AI536" i="2"/>
  <c r="AH536" i="2"/>
  <c r="AG536" i="2"/>
  <c r="AF536" i="2"/>
  <c r="AE536" i="2"/>
  <c r="AD536" i="2"/>
  <c r="AC536" i="2"/>
  <c r="AB536" i="2"/>
  <c r="AA536" i="2"/>
  <c r="Z536" i="2"/>
  <c r="Y536" i="2"/>
  <c r="X536" i="2"/>
  <c r="W536" i="2"/>
  <c r="V536" i="2"/>
  <c r="U536" i="2"/>
  <c r="T536" i="2"/>
  <c r="S536" i="2"/>
  <c r="R536" i="2"/>
  <c r="Q536" i="2"/>
  <c r="P536" i="2"/>
  <c r="O536" i="2"/>
  <c r="DJ535" i="2"/>
  <c r="DI535" i="2"/>
  <c r="DH535" i="2"/>
  <c r="DG535" i="2"/>
  <c r="DF535" i="2"/>
  <c r="DE535" i="2"/>
  <c r="DD535" i="2"/>
  <c r="DC535" i="2"/>
  <c r="DB535" i="2"/>
  <c r="DA535" i="2"/>
  <c r="CZ535" i="2"/>
  <c r="CY535" i="2"/>
  <c r="CX535" i="2"/>
  <c r="CW535" i="2"/>
  <c r="CV535" i="2"/>
  <c r="CU535" i="2"/>
  <c r="CT535" i="2"/>
  <c r="CR535" i="2"/>
  <c r="CQ535" i="2"/>
  <c r="CP535" i="2"/>
  <c r="CO535" i="2"/>
  <c r="CN535" i="2"/>
  <c r="CM535" i="2"/>
  <c r="CL535" i="2"/>
  <c r="CK535" i="2"/>
  <c r="CJ535" i="2"/>
  <c r="CI535" i="2"/>
  <c r="CH535" i="2"/>
  <c r="CG535" i="2"/>
  <c r="CF535" i="2"/>
  <c r="CE535" i="2"/>
  <c r="CD535" i="2"/>
  <c r="CC535" i="2"/>
  <c r="CB535" i="2"/>
  <c r="CA535" i="2"/>
  <c r="BZ535" i="2"/>
  <c r="BY535" i="2"/>
  <c r="BX535" i="2"/>
  <c r="BW535" i="2"/>
  <c r="BV535" i="2"/>
  <c r="BU535" i="2"/>
  <c r="BT535" i="2"/>
  <c r="BS535" i="2"/>
  <c r="BR535" i="2"/>
  <c r="BQ535" i="2"/>
  <c r="BP535" i="2"/>
  <c r="BO535" i="2"/>
  <c r="BN535" i="2"/>
  <c r="BM535" i="2"/>
  <c r="BL535" i="2"/>
  <c r="BK535" i="2"/>
  <c r="BJ535" i="2"/>
  <c r="BI535" i="2"/>
  <c r="BH535" i="2"/>
  <c r="BG535" i="2"/>
  <c r="BF535" i="2"/>
  <c r="BE535" i="2"/>
  <c r="BD535" i="2"/>
  <c r="BC535" i="2"/>
  <c r="BB535" i="2"/>
  <c r="BA535" i="2"/>
  <c r="AZ535" i="2"/>
  <c r="AY535" i="2"/>
  <c r="AX535" i="2"/>
  <c r="AW535" i="2"/>
  <c r="AV535" i="2"/>
  <c r="AU535" i="2"/>
  <c r="AS535" i="2"/>
  <c r="AR535" i="2"/>
  <c r="AQ535" i="2"/>
  <c r="AP535" i="2"/>
  <c r="AO535" i="2"/>
  <c r="AJ535" i="2"/>
  <c r="AI535" i="2"/>
  <c r="AH535" i="2"/>
  <c r="AG535" i="2"/>
  <c r="AF535" i="2"/>
  <c r="AE535" i="2"/>
  <c r="AD535" i="2"/>
  <c r="AC535" i="2"/>
  <c r="AB535" i="2"/>
  <c r="AA535" i="2"/>
  <c r="Z535" i="2"/>
  <c r="Y535" i="2"/>
  <c r="X535" i="2"/>
  <c r="W535" i="2"/>
  <c r="V535" i="2"/>
  <c r="U535" i="2"/>
  <c r="T535" i="2"/>
  <c r="S535" i="2"/>
  <c r="R535" i="2"/>
  <c r="Q535" i="2"/>
  <c r="P535" i="2"/>
  <c r="O535" i="2"/>
  <c r="DJ534" i="2"/>
  <c r="DI534" i="2"/>
  <c r="DH534" i="2"/>
  <c r="DG534" i="2"/>
  <c r="DF534" i="2"/>
  <c r="DE534" i="2"/>
  <c r="DD534" i="2"/>
  <c r="DC534" i="2"/>
  <c r="DB534" i="2"/>
  <c r="DA534" i="2"/>
  <c r="CZ534" i="2"/>
  <c r="CY534" i="2"/>
  <c r="CX534" i="2"/>
  <c r="CW534" i="2"/>
  <c r="CV534" i="2"/>
  <c r="CU534" i="2"/>
  <c r="CT534" i="2"/>
  <c r="CR534" i="2"/>
  <c r="CQ534" i="2"/>
  <c r="CP534" i="2"/>
  <c r="CO534" i="2"/>
  <c r="CN534" i="2"/>
  <c r="CM534" i="2"/>
  <c r="CL534" i="2"/>
  <c r="CK534" i="2"/>
  <c r="CJ534" i="2"/>
  <c r="CI534" i="2"/>
  <c r="CH534" i="2"/>
  <c r="CG534" i="2"/>
  <c r="CF534" i="2"/>
  <c r="CE534" i="2"/>
  <c r="CD534" i="2"/>
  <c r="CC534" i="2"/>
  <c r="CB534" i="2"/>
  <c r="CA534" i="2"/>
  <c r="BZ534" i="2"/>
  <c r="BY534" i="2"/>
  <c r="BX534" i="2"/>
  <c r="BW534" i="2"/>
  <c r="BV534" i="2"/>
  <c r="BU534" i="2"/>
  <c r="BT534" i="2"/>
  <c r="BS534" i="2"/>
  <c r="BR534" i="2"/>
  <c r="BQ534" i="2"/>
  <c r="BP534" i="2"/>
  <c r="BO534" i="2"/>
  <c r="BN534" i="2"/>
  <c r="BM534" i="2"/>
  <c r="BL534" i="2"/>
  <c r="BK534" i="2"/>
  <c r="BJ534" i="2"/>
  <c r="BI534" i="2"/>
  <c r="BH534" i="2"/>
  <c r="BG534" i="2"/>
  <c r="BF534" i="2"/>
  <c r="BE534" i="2"/>
  <c r="BD534" i="2"/>
  <c r="BC534" i="2"/>
  <c r="BB534" i="2"/>
  <c r="BA534" i="2"/>
  <c r="AZ534" i="2"/>
  <c r="AY534" i="2"/>
  <c r="AX534" i="2"/>
  <c r="AW534" i="2"/>
  <c r="AV534" i="2"/>
  <c r="AU534" i="2"/>
  <c r="AS534" i="2"/>
  <c r="AR534" i="2"/>
  <c r="AQ534" i="2"/>
  <c r="AP534" i="2"/>
  <c r="AO534" i="2"/>
  <c r="AJ534" i="2"/>
  <c r="AI534" i="2"/>
  <c r="AH534" i="2"/>
  <c r="AG534" i="2"/>
  <c r="AF534" i="2"/>
  <c r="AE534" i="2"/>
  <c r="AD534" i="2"/>
  <c r="AC534" i="2"/>
  <c r="AB534" i="2"/>
  <c r="AA534" i="2"/>
  <c r="Z534" i="2"/>
  <c r="Y534" i="2"/>
  <c r="X534" i="2"/>
  <c r="W534" i="2"/>
  <c r="V534" i="2"/>
  <c r="U534" i="2"/>
  <c r="T534" i="2"/>
  <c r="S534" i="2"/>
  <c r="R534" i="2"/>
  <c r="Q534" i="2"/>
  <c r="P534" i="2"/>
  <c r="O534" i="2"/>
  <c r="DJ533" i="2"/>
  <c r="DI533" i="2"/>
  <c r="DH533" i="2"/>
  <c r="DG533" i="2"/>
  <c r="DF533" i="2"/>
  <c r="DE533" i="2"/>
  <c r="DD533" i="2"/>
  <c r="DC533" i="2"/>
  <c r="DB533" i="2"/>
  <c r="DA533" i="2"/>
  <c r="CZ533" i="2"/>
  <c r="CY533" i="2"/>
  <c r="CX533" i="2"/>
  <c r="CW533" i="2"/>
  <c r="CV533" i="2"/>
  <c r="CU533" i="2"/>
  <c r="CT533" i="2"/>
  <c r="CR533" i="2"/>
  <c r="CQ533" i="2"/>
  <c r="CP533" i="2"/>
  <c r="CO533" i="2"/>
  <c r="CN533" i="2"/>
  <c r="CM533" i="2"/>
  <c r="CL533" i="2"/>
  <c r="CK533" i="2"/>
  <c r="CJ533" i="2"/>
  <c r="CI533" i="2"/>
  <c r="CH533" i="2"/>
  <c r="CG533" i="2"/>
  <c r="CF533" i="2"/>
  <c r="CE533" i="2"/>
  <c r="CD533" i="2"/>
  <c r="CC533" i="2"/>
  <c r="CB533" i="2"/>
  <c r="CA533" i="2"/>
  <c r="BZ533" i="2"/>
  <c r="BY533" i="2"/>
  <c r="BX533" i="2"/>
  <c r="BW533" i="2"/>
  <c r="BV533" i="2"/>
  <c r="BU533" i="2"/>
  <c r="BT533" i="2"/>
  <c r="BS533" i="2"/>
  <c r="BR533" i="2"/>
  <c r="BQ533" i="2"/>
  <c r="BP533" i="2"/>
  <c r="BO533" i="2"/>
  <c r="BN533" i="2"/>
  <c r="BM533" i="2"/>
  <c r="BL533" i="2"/>
  <c r="BK533" i="2"/>
  <c r="BJ533" i="2"/>
  <c r="BI533" i="2"/>
  <c r="BH533" i="2"/>
  <c r="BG533" i="2"/>
  <c r="BF533" i="2"/>
  <c r="BE533" i="2"/>
  <c r="BD533" i="2"/>
  <c r="BC533" i="2"/>
  <c r="BB533" i="2"/>
  <c r="BA533" i="2"/>
  <c r="AZ533" i="2"/>
  <c r="AY533" i="2"/>
  <c r="AX533" i="2"/>
  <c r="AW533" i="2"/>
  <c r="AV533" i="2"/>
  <c r="AU533" i="2"/>
  <c r="AS533" i="2"/>
  <c r="AR533" i="2"/>
  <c r="AQ533" i="2"/>
  <c r="AP533" i="2"/>
  <c r="AO533" i="2"/>
  <c r="AJ533" i="2"/>
  <c r="AI533" i="2"/>
  <c r="AH533" i="2"/>
  <c r="AG533" i="2"/>
  <c r="AF533" i="2"/>
  <c r="AE533" i="2"/>
  <c r="AD533" i="2"/>
  <c r="AC533" i="2"/>
  <c r="AB533" i="2"/>
  <c r="AA533" i="2"/>
  <c r="Z533" i="2"/>
  <c r="Y533" i="2"/>
  <c r="X533" i="2"/>
  <c r="W533" i="2"/>
  <c r="V533" i="2"/>
  <c r="U533" i="2"/>
  <c r="T533" i="2"/>
  <c r="S533" i="2"/>
  <c r="R533" i="2"/>
  <c r="Q533" i="2"/>
  <c r="P533" i="2"/>
  <c r="O533" i="2"/>
  <c r="L533" i="2"/>
  <c r="DJ532" i="2"/>
  <c r="DI532" i="2"/>
  <c r="DH532" i="2"/>
  <c r="DG532" i="2"/>
  <c r="DF532" i="2"/>
  <c r="DE532" i="2"/>
  <c r="DD532" i="2"/>
  <c r="DC532" i="2"/>
  <c r="DB532" i="2"/>
  <c r="DA532" i="2"/>
  <c r="CZ532" i="2"/>
  <c r="CY532" i="2"/>
  <c r="CX532" i="2"/>
  <c r="CW532" i="2"/>
  <c r="CV532" i="2"/>
  <c r="CU532" i="2"/>
  <c r="CT532" i="2"/>
  <c r="CR532" i="2"/>
  <c r="CQ532" i="2"/>
  <c r="CP532" i="2"/>
  <c r="CO532" i="2"/>
  <c r="CN532" i="2"/>
  <c r="CM532" i="2"/>
  <c r="CL532" i="2"/>
  <c r="CK532" i="2"/>
  <c r="CJ532" i="2"/>
  <c r="CI532" i="2"/>
  <c r="CH532" i="2"/>
  <c r="CG532" i="2"/>
  <c r="CF532" i="2"/>
  <c r="CE532" i="2"/>
  <c r="CD532" i="2"/>
  <c r="CC532" i="2"/>
  <c r="CB532" i="2"/>
  <c r="CA532" i="2"/>
  <c r="BZ532" i="2"/>
  <c r="BY532" i="2"/>
  <c r="BX532" i="2"/>
  <c r="BW532" i="2"/>
  <c r="BV532" i="2"/>
  <c r="BU532" i="2"/>
  <c r="BT532" i="2"/>
  <c r="BS532" i="2"/>
  <c r="BR532" i="2"/>
  <c r="BQ532" i="2"/>
  <c r="BP532" i="2"/>
  <c r="BO532" i="2"/>
  <c r="BN532" i="2"/>
  <c r="BM532" i="2"/>
  <c r="BL532" i="2"/>
  <c r="BK532" i="2"/>
  <c r="BJ532" i="2"/>
  <c r="BI532" i="2"/>
  <c r="BH532" i="2"/>
  <c r="BG532" i="2"/>
  <c r="BF532" i="2"/>
  <c r="BE532" i="2"/>
  <c r="BD532" i="2"/>
  <c r="BC532" i="2"/>
  <c r="BB532" i="2"/>
  <c r="BA532" i="2"/>
  <c r="AZ532" i="2"/>
  <c r="AY532" i="2"/>
  <c r="AX532" i="2"/>
  <c r="AW532" i="2"/>
  <c r="AV532" i="2"/>
  <c r="AU532" i="2"/>
  <c r="AS532" i="2"/>
  <c r="AR532" i="2"/>
  <c r="AQ532" i="2"/>
  <c r="AP532" i="2"/>
  <c r="AO532" i="2"/>
  <c r="AJ532" i="2"/>
  <c r="AI532" i="2"/>
  <c r="AH532" i="2"/>
  <c r="AG532" i="2"/>
  <c r="AF532" i="2"/>
  <c r="AE532" i="2"/>
  <c r="AD532" i="2"/>
  <c r="AC532" i="2"/>
  <c r="AB532" i="2"/>
  <c r="AA532" i="2"/>
  <c r="Z532" i="2"/>
  <c r="Y532" i="2"/>
  <c r="X532" i="2"/>
  <c r="W532" i="2"/>
  <c r="V532" i="2"/>
  <c r="U532" i="2"/>
  <c r="T532" i="2"/>
  <c r="S532" i="2"/>
  <c r="R532" i="2"/>
  <c r="Q532" i="2"/>
  <c r="P532" i="2"/>
  <c r="O532" i="2"/>
  <c r="DJ531" i="2"/>
  <c r="DI531" i="2"/>
  <c r="DH531" i="2"/>
  <c r="DG531" i="2"/>
  <c r="DF531" i="2"/>
  <c r="DE531" i="2"/>
  <c r="DD531" i="2"/>
  <c r="DC531" i="2"/>
  <c r="DB531" i="2"/>
  <c r="DA531" i="2"/>
  <c r="CZ531" i="2"/>
  <c r="CY531" i="2"/>
  <c r="CX531" i="2"/>
  <c r="CW531" i="2"/>
  <c r="CV531" i="2"/>
  <c r="CU531" i="2"/>
  <c r="CT531" i="2"/>
  <c r="CR531" i="2"/>
  <c r="CQ531" i="2"/>
  <c r="CP531" i="2"/>
  <c r="CO531" i="2"/>
  <c r="CN531" i="2"/>
  <c r="CM531" i="2"/>
  <c r="CL531" i="2"/>
  <c r="CK531" i="2"/>
  <c r="CJ531" i="2"/>
  <c r="CI531" i="2"/>
  <c r="CH531" i="2"/>
  <c r="CG531" i="2"/>
  <c r="CF531" i="2"/>
  <c r="CE531" i="2"/>
  <c r="CD531" i="2"/>
  <c r="CC531" i="2"/>
  <c r="CB531" i="2"/>
  <c r="CA531" i="2"/>
  <c r="BZ531" i="2"/>
  <c r="BY531" i="2"/>
  <c r="BX531" i="2"/>
  <c r="BW531" i="2"/>
  <c r="BV531" i="2"/>
  <c r="BU531" i="2"/>
  <c r="BT531" i="2"/>
  <c r="BS531" i="2"/>
  <c r="BR531" i="2"/>
  <c r="BQ531" i="2"/>
  <c r="BP531" i="2"/>
  <c r="BO531" i="2"/>
  <c r="BN531" i="2"/>
  <c r="BM531" i="2"/>
  <c r="BL531" i="2"/>
  <c r="BK531" i="2"/>
  <c r="BJ531" i="2"/>
  <c r="BI531" i="2"/>
  <c r="BH531" i="2"/>
  <c r="BG531" i="2"/>
  <c r="BF531" i="2"/>
  <c r="BE531" i="2"/>
  <c r="BD531" i="2"/>
  <c r="BC531" i="2"/>
  <c r="BB531" i="2"/>
  <c r="BA531" i="2"/>
  <c r="AZ531" i="2"/>
  <c r="AY531" i="2"/>
  <c r="AX531" i="2"/>
  <c r="AW531" i="2"/>
  <c r="AV531" i="2"/>
  <c r="AU531" i="2"/>
  <c r="AS531" i="2"/>
  <c r="AR531" i="2"/>
  <c r="AQ531" i="2"/>
  <c r="AP531" i="2"/>
  <c r="AO531" i="2"/>
  <c r="AJ531" i="2"/>
  <c r="AI531" i="2"/>
  <c r="AH531" i="2"/>
  <c r="AG531" i="2"/>
  <c r="AF531" i="2"/>
  <c r="AE531" i="2"/>
  <c r="AD531" i="2"/>
  <c r="AC531" i="2"/>
  <c r="AB531" i="2"/>
  <c r="AA531" i="2"/>
  <c r="Z531" i="2"/>
  <c r="Y531" i="2"/>
  <c r="X531" i="2"/>
  <c r="W531" i="2"/>
  <c r="V531" i="2"/>
  <c r="U531" i="2"/>
  <c r="T531" i="2"/>
  <c r="S531" i="2"/>
  <c r="R531" i="2"/>
  <c r="Q531" i="2"/>
  <c r="P531" i="2"/>
  <c r="O531" i="2"/>
  <c r="DJ530" i="2"/>
  <c r="DI530" i="2"/>
  <c r="DH530" i="2"/>
  <c r="DG530" i="2"/>
  <c r="DF530" i="2"/>
  <c r="DE530" i="2"/>
  <c r="DD530" i="2"/>
  <c r="DC530" i="2"/>
  <c r="DB530" i="2"/>
  <c r="DA530" i="2"/>
  <c r="CZ530" i="2"/>
  <c r="CY530" i="2"/>
  <c r="CX530" i="2"/>
  <c r="CW530" i="2"/>
  <c r="CV530" i="2"/>
  <c r="CU530" i="2"/>
  <c r="CT530" i="2"/>
  <c r="CR530" i="2"/>
  <c r="CQ530" i="2"/>
  <c r="CP530" i="2"/>
  <c r="CO530" i="2"/>
  <c r="CN530" i="2"/>
  <c r="CM530" i="2"/>
  <c r="CL530" i="2"/>
  <c r="CK530" i="2"/>
  <c r="CJ530" i="2"/>
  <c r="CI530" i="2"/>
  <c r="CH530" i="2"/>
  <c r="CG530" i="2"/>
  <c r="CF530" i="2"/>
  <c r="CE530" i="2"/>
  <c r="CD530" i="2"/>
  <c r="CC530" i="2"/>
  <c r="CB530" i="2"/>
  <c r="CA530" i="2"/>
  <c r="BZ530" i="2"/>
  <c r="BY530" i="2"/>
  <c r="BX530" i="2"/>
  <c r="BW530" i="2"/>
  <c r="BV530" i="2"/>
  <c r="BU530" i="2"/>
  <c r="BT530" i="2"/>
  <c r="BS530" i="2"/>
  <c r="BR530" i="2"/>
  <c r="BQ530" i="2"/>
  <c r="BP530" i="2"/>
  <c r="BO530" i="2"/>
  <c r="BN530" i="2"/>
  <c r="BM530" i="2"/>
  <c r="BL530" i="2"/>
  <c r="BK530" i="2"/>
  <c r="BJ530" i="2"/>
  <c r="BI530" i="2"/>
  <c r="BH530" i="2"/>
  <c r="BG530" i="2"/>
  <c r="BF530" i="2"/>
  <c r="BE530" i="2"/>
  <c r="BD530" i="2"/>
  <c r="BC530" i="2"/>
  <c r="BB530" i="2"/>
  <c r="BA530" i="2"/>
  <c r="AZ530" i="2"/>
  <c r="AY530" i="2"/>
  <c r="AX530" i="2"/>
  <c r="AW530" i="2"/>
  <c r="AV530" i="2"/>
  <c r="AU530" i="2"/>
  <c r="AS530" i="2"/>
  <c r="AR530" i="2"/>
  <c r="AQ530" i="2"/>
  <c r="AP530" i="2"/>
  <c r="AO530" i="2"/>
  <c r="AJ530" i="2"/>
  <c r="AI530" i="2"/>
  <c r="AH530" i="2"/>
  <c r="AG530" i="2"/>
  <c r="AF530" i="2"/>
  <c r="AE530" i="2"/>
  <c r="AD530" i="2"/>
  <c r="AC530" i="2"/>
  <c r="AB530" i="2"/>
  <c r="AA530" i="2"/>
  <c r="Z530" i="2"/>
  <c r="Y530" i="2"/>
  <c r="X530" i="2"/>
  <c r="W530" i="2"/>
  <c r="V530" i="2"/>
  <c r="U530" i="2"/>
  <c r="T530" i="2"/>
  <c r="S530" i="2"/>
  <c r="R530" i="2"/>
  <c r="Q530" i="2"/>
  <c r="P530" i="2"/>
  <c r="O530" i="2"/>
  <c r="DJ529" i="2"/>
  <c r="DI529" i="2"/>
  <c r="DH529" i="2"/>
  <c r="DG529" i="2"/>
  <c r="DF529" i="2"/>
  <c r="DE529" i="2"/>
  <c r="DD529" i="2"/>
  <c r="DC529" i="2"/>
  <c r="DB529" i="2"/>
  <c r="DA529" i="2"/>
  <c r="CZ529" i="2"/>
  <c r="CY529" i="2"/>
  <c r="CX529" i="2"/>
  <c r="CW529" i="2"/>
  <c r="CV529" i="2"/>
  <c r="CU529" i="2"/>
  <c r="CT529" i="2"/>
  <c r="CR529" i="2"/>
  <c r="CQ529" i="2"/>
  <c r="CP529" i="2"/>
  <c r="CO529" i="2"/>
  <c r="CN529" i="2"/>
  <c r="CM529" i="2"/>
  <c r="CL529" i="2"/>
  <c r="CK529" i="2"/>
  <c r="CJ529" i="2"/>
  <c r="CI529" i="2"/>
  <c r="CH529" i="2"/>
  <c r="CG529" i="2"/>
  <c r="CF529" i="2"/>
  <c r="CE529" i="2"/>
  <c r="CD529" i="2"/>
  <c r="CC529" i="2"/>
  <c r="CB529" i="2"/>
  <c r="CA529" i="2"/>
  <c r="BZ529" i="2"/>
  <c r="BY529" i="2"/>
  <c r="BX529" i="2"/>
  <c r="BW529" i="2"/>
  <c r="BV529" i="2"/>
  <c r="BU529" i="2"/>
  <c r="BT529" i="2"/>
  <c r="BS529" i="2"/>
  <c r="BR529" i="2"/>
  <c r="BQ529" i="2"/>
  <c r="BP529" i="2"/>
  <c r="BO529" i="2"/>
  <c r="BN529" i="2"/>
  <c r="BM529" i="2"/>
  <c r="BL529" i="2"/>
  <c r="BK529" i="2"/>
  <c r="BJ529" i="2"/>
  <c r="BI529" i="2"/>
  <c r="BH529" i="2"/>
  <c r="BG529" i="2"/>
  <c r="BF529" i="2"/>
  <c r="BE529" i="2"/>
  <c r="BD529" i="2"/>
  <c r="BC529" i="2"/>
  <c r="BB529" i="2"/>
  <c r="BA529" i="2"/>
  <c r="AZ529" i="2"/>
  <c r="AY529" i="2"/>
  <c r="AX529" i="2"/>
  <c r="AW529" i="2"/>
  <c r="AV529" i="2"/>
  <c r="AU529" i="2"/>
  <c r="AS529" i="2"/>
  <c r="AR529" i="2"/>
  <c r="AQ529" i="2"/>
  <c r="AP529" i="2"/>
  <c r="AO529" i="2"/>
  <c r="AJ529" i="2"/>
  <c r="AI529" i="2"/>
  <c r="AH529" i="2"/>
  <c r="AG529" i="2"/>
  <c r="AF529" i="2"/>
  <c r="AE529" i="2"/>
  <c r="AD529" i="2"/>
  <c r="AC529" i="2"/>
  <c r="AB529" i="2"/>
  <c r="AA529" i="2"/>
  <c r="Z529" i="2"/>
  <c r="Y529" i="2"/>
  <c r="X529" i="2"/>
  <c r="W529" i="2"/>
  <c r="V529" i="2"/>
  <c r="U529" i="2"/>
  <c r="T529" i="2"/>
  <c r="S529" i="2"/>
  <c r="R529" i="2"/>
  <c r="Q529" i="2"/>
  <c r="P529" i="2"/>
  <c r="O529" i="2"/>
  <c r="DJ528" i="2"/>
  <c r="DI528" i="2"/>
  <c r="DH528" i="2"/>
  <c r="DG528" i="2"/>
  <c r="DF528" i="2"/>
  <c r="DE528" i="2"/>
  <c r="DD528" i="2"/>
  <c r="DC528" i="2"/>
  <c r="DB528" i="2"/>
  <c r="DA528" i="2"/>
  <c r="CZ528" i="2"/>
  <c r="CY528" i="2"/>
  <c r="CX528" i="2"/>
  <c r="CW528" i="2"/>
  <c r="CV528" i="2"/>
  <c r="CU528" i="2"/>
  <c r="CT528" i="2"/>
  <c r="CR528" i="2"/>
  <c r="CQ528" i="2"/>
  <c r="CP528" i="2"/>
  <c r="CO528" i="2"/>
  <c r="CN528" i="2"/>
  <c r="CM528" i="2"/>
  <c r="CL528" i="2"/>
  <c r="CK528" i="2"/>
  <c r="CJ528" i="2"/>
  <c r="CI528" i="2"/>
  <c r="CH528" i="2"/>
  <c r="CG528" i="2"/>
  <c r="CF528" i="2"/>
  <c r="CE528" i="2"/>
  <c r="CD528" i="2"/>
  <c r="CC528" i="2"/>
  <c r="CB528" i="2"/>
  <c r="CA528" i="2"/>
  <c r="BZ528" i="2"/>
  <c r="BY528" i="2"/>
  <c r="BX528" i="2"/>
  <c r="BW528" i="2"/>
  <c r="BV528" i="2"/>
  <c r="BU528" i="2"/>
  <c r="BT528" i="2"/>
  <c r="BS528" i="2"/>
  <c r="BR528" i="2"/>
  <c r="BQ528" i="2"/>
  <c r="BP528" i="2"/>
  <c r="BO528" i="2"/>
  <c r="BN528" i="2"/>
  <c r="BM528" i="2"/>
  <c r="BL528" i="2"/>
  <c r="BK528" i="2"/>
  <c r="BJ528" i="2"/>
  <c r="BI528" i="2"/>
  <c r="BH528" i="2"/>
  <c r="BG528" i="2"/>
  <c r="BF528" i="2"/>
  <c r="BE528" i="2"/>
  <c r="BD528" i="2"/>
  <c r="BC528" i="2"/>
  <c r="BB528" i="2"/>
  <c r="BA528" i="2"/>
  <c r="AZ528" i="2"/>
  <c r="AY528" i="2"/>
  <c r="AX528" i="2"/>
  <c r="AW528" i="2"/>
  <c r="AV528" i="2"/>
  <c r="AU528" i="2"/>
  <c r="AS528" i="2"/>
  <c r="AR528" i="2"/>
  <c r="AQ528" i="2"/>
  <c r="AP528" i="2"/>
  <c r="AO528" i="2"/>
  <c r="AJ528" i="2"/>
  <c r="AI528" i="2"/>
  <c r="AH528" i="2"/>
  <c r="AG528" i="2"/>
  <c r="AF528" i="2"/>
  <c r="AE528" i="2"/>
  <c r="AD528" i="2"/>
  <c r="AC528" i="2"/>
  <c r="AB528" i="2"/>
  <c r="AA528" i="2"/>
  <c r="Z528" i="2"/>
  <c r="Y528" i="2"/>
  <c r="X528" i="2"/>
  <c r="W528" i="2"/>
  <c r="V528" i="2"/>
  <c r="U528" i="2"/>
  <c r="T528" i="2"/>
  <c r="S528" i="2"/>
  <c r="R528" i="2"/>
  <c r="Q528" i="2"/>
  <c r="P528" i="2"/>
  <c r="O528" i="2"/>
  <c r="DJ527" i="2"/>
  <c r="DI527" i="2"/>
  <c r="DH527" i="2"/>
  <c r="DG527" i="2"/>
  <c r="DF527" i="2"/>
  <c r="DE527" i="2"/>
  <c r="DD527" i="2"/>
  <c r="DC527" i="2"/>
  <c r="DB527" i="2"/>
  <c r="DA527" i="2"/>
  <c r="CZ527" i="2"/>
  <c r="CY527" i="2"/>
  <c r="CX527" i="2"/>
  <c r="CW527" i="2"/>
  <c r="CV527" i="2"/>
  <c r="CU527" i="2"/>
  <c r="CT527" i="2"/>
  <c r="CR527" i="2"/>
  <c r="CQ527" i="2"/>
  <c r="CP527" i="2"/>
  <c r="CO527" i="2"/>
  <c r="CN527" i="2"/>
  <c r="CM527" i="2"/>
  <c r="CL527" i="2"/>
  <c r="CK527" i="2"/>
  <c r="CJ527" i="2"/>
  <c r="CI527" i="2"/>
  <c r="CH527" i="2"/>
  <c r="CG527" i="2"/>
  <c r="CF527" i="2"/>
  <c r="CE527" i="2"/>
  <c r="CD527" i="2"/>
  <c r="CC527" i="2"/>
  <c r="CB527" i="2"/>
  <c r="CA527" i="2"/>
  <c r="BZ527" i="2"/>
  <c r="BY527" i="2"/>
  <c r="BX527" i="2"/>
  <c r="BW527" i="2"/>
  <c r="BV527" i="2"/>
  <c r="BU527" i="2"/>
  <c r="BT527" i="2"/>
  <c r="BS527" i="2"/>
  <c r="BR527" i="2"/>
  <c r="BQ527" i="2"/>
  <c r="BP527" i="2"/>
  <c r="BO527" i="2"/>
  <c r="BN527" i="2"/>
  <c r="BM527" i="2"/>
  <c r="BL527" i="2"/>
  <c r="BK527" i="2"/>
  <c r="BJ527" i="2"/>
  <c r="BI527" i="2"/>
  <c r="BH527" i="2"/>
  <c r="BG527" i="2"/>
  <c r="BF527" i="2"/>
  <c r="BE527" i="2"/>
  <c r="BD527" i="2"/>
  <c r="BC527" i="2"/>
  <c r="BB527" i="2"/>
  <c r="BA527" i="2"/>
  <c r="AZ527" i="2"/>
  <c r="AY527" i="2"/>
  <c r="AX527" i="2"/>
  <c r="AW527" i="2"/>
  <c r="AV527" i="2"/>
  <c r="AU527" i="2"/>
  <c r="AS527" i="2"/>
  <c r="AR527" i="2"/>
  <c r="AQ527" i="2"/>
  <c r="AP527" i="2"/>
  <c r="AO527" i="2"/>
  <c r="AJ527" i="2"/>
  <c r="AI527" i="2"/>
  <c r="AH527" i="2"/>
  <c r="AG527" i="2"/>
  <c r="AF527" i="2"/>
  <c r="AE527" i="2"/>
  <c r="AD527" i="2"/>
  <c r="AC527" i="2"/>
  <c r="AB527" i="2"/>
  <c r="AA527" i="2"/>
  <c r="Z527" i="2"/>
  <c r="Y527" i="2"/>
  <c r="X527" i="2"/>
  <c r="W527" i="2"/>
  <c r="V527" i="2"/>
  <c r="U527" i="2"/>
  <c r="T527" i="2"/>
  <c r="S527" i="2"/>
  <c r="R527" i="2"/>
  <c r="Q527" i="2"/>
  <c r="P527" i="2"/>
  <c r="O527" i="2"/>
  <c r="DJ526" i="2"/>
  <c r="DI526" i="2"/>
  <c r="DH526" i="2"/>
  <c r="DG526" i="2"/>
  <c r="DF526" i="2"/>
  <c r="DE526" i="2"/>
  <c r="DD526" i="2"/>
  <c r="DC526" i="2"/>
  <c r="DB526" i="2"/>
  <c r="DA526" i="2"/>
  <c r="CZ526" i="2"/>
  <c r="CY526" i="2"/>
  <c r="CX526" i="2"/>
  <c r="CW526" i="2"/>
  <c r="CV526" i="2"/>
  <c r="CU526" i="2"/>
  <c r="CT526" i="2"/>
  <c r="CR526" i="2"/>
  <c r="CQ526" i="2"/>
  <c r="CP526" i="2"/>
  <c r="CO526" i="2"/>
  <c r="CN526" i="2"/>
  <c r="CM526" i="2"/>
  <c r="CL526" i="2"/>
  <c r="CK526" i="2"/>
  <c r="CJ526" i="2"/>
  <c r="CI526" i="2"/>
  <c r="CH526" i="2"/>
  <c r="CG526" i="2"/>
  <c r="CF526" i="2"/>
  <c r="CE526" i="2"/>
  <c r="CD526" i="2"/>
  <c r="CC526" i="2"/>
  <c r="CB526" i="2"/>
  <c r="CA526" i="2"/>
  <c r="BZ526" i="2"/>
  <c r="BY526" i="2"/>
  <c r="BX526" i="2"/>
  <c r="BW526" i="2"/>
  <c r="BV526" i="2"/>
  <c r="BU526" i="2"/>
  <c r="BT526" i="2"/>
  <c r="BS526" i="2"/>
  <c r="BR526" i="2"/>
  <c r="BQ526" i="2"/>
  <c r="BP526" i="2"/>
  <c r="BO526" i="2"/>
  <c r="BN526" i="2"/>
  <c r="BM526" i="2"/>
  <c r="BL526" i="2"/>
  <c r="BK526" i="2"/>
  <c r="BJ526" i="2"/>
  <c r="BI526" i="2"/>
  <c r="BH526" i="2"/>
  <c r="BG526" i="2"/>
  <c r="BF526" i="2"/>
  <c r="BE526" i="2"/>
  <c r="BD526" i="2"/>
  <c r="BC526" i="2"/>
  <c r="BB526" i="2"/>
  <c r="BA526" i="2"/>
  <c r="AZ526" i="2"/>
  <c r="AY526" i="2"/>
  <c r="AX526" i="2"/>
  <c r="AW526" i="2"/>
  <c r="AV526" i="2"/>
  <c r="AU526" i="2"/>
  <c r="AS526" i="2"/>
  <c r="AR526" i="2"/>
  <c r="AQ526" i="2"/>
  <c r="AP526" i="2"/>
  <c r="AO526" i="2"/>
  <c r="AJ526" i="2"/>
  <c r="AI526" i="2"/>
  <c r="AH526" i="2"/>
  <c r="AG526" i="2"/>
  <c r="AF526" i="2"/>
  <c r="AE526" i="2"/>
  <c r="AD526" i="2"/>
  <c r="AC526" i="2"/>
  <c r="AB526" i="2"/>
  <c r="AA526" i="2"/>
  <c r="Z526" i="2"/>
  <c r="Y526" i="2"/>
  <c r="X526" i="2"/>
  <c r="W526" i="2"/>
  <c r="V526" i="2"/>
  <c r="U526" i="2"/>
  <c r="T526" i="2"/>
  <c r="S526" i="2"/>
  <c r="R526" i="2"/>
  <c r="Q526" i="2"/>
  <c r="P526" i="2"/>
  <c r="O526" i="2"/>
  <c r="DJ525" i="2"/>
  <c r="DI525" i="2"/>
  <c r="DH525" i="2"/>
  <c r="DG525" i="2"/>
  <c r="DF525" i="2"/>
  <c r="DE525" i="2"/>
  <c r="DD525" i="2"/>
  <c r="DC525" i="2"/>
  <c r="DB525" i="2"/>
  <c r="DA525" i="2"/>
  <c r="CZ525" i="2"/>
  <c r="CY525" i="2"/>
  <c r="CX525" i="2"/>
  <c r="CW525" i="2"/>
  <c r="CV525" i="2"/>
  <c r="CU525" i="2"/>
  <c r="CT525" i="2"/>
  <c r="CR525" i="2"/>
  <c r="CQ525" i="2"/>
  <c r="CP525" i="2"/>
  <c r="CO525" i="2"/>
  <c r="CN525" i="2"/>
  <c r="CM525" i="2"/>
  <c r="CL525" i="2"/>
  <c r="CK525" i="2"/>
  <c r="CJ525" i="2"/>
  <c r="CI525" i="2"/>
  <c r="CH525" i="2"/>
  <c r="CG525" i="2"/>
  <c r="CF525" i="2"/>
  <c r="CE525" i="2"/>
  <c r="CD525" i="2"/>
  <c r="CC525" i="2"/>
  <c r="CB525" i="2"/>
  <c r="CA525" i="2"/>
  <c r="BZ525" i="2"/>
  <c r="BY525" i="2"/>
  <c r="BX525" i="2"/>
  <c r="BW525" i="2"/>
  <c r="BV525" i="2"/>
  <c r="BU525" i="2"/>
  <c r="BT525" i="2"/>
  <c r="BS525" i="2"/>
  <c r="BR525" i="2"/>
  <c r="BQ525" i="2"/>
  <c r="BP525" i="2"/>
  <c r="BO525" i="2"/>
  <c r="BN525" i="2"/>
  <c r="BM525" i="2"/>
  <c r="BL525" i="2"/>
  <c r="BK525" i="2"/>
  <c r="BJ525" i="2"/>
  <c r="BI525" i="2"/>
  <c r="BH525" i="2"/>
  <c r="BG525" i="2"/>
  <c r="BF525" i="2"/>
  <c r="BE525" i="2"/>
  <c r="BD525" i="2"/>
  <c r="BC525" i="2"/>
  <c r="BB525" i="2"/>
  <c r="BA525" i="2"/>
  <c r="AZ525" i="2"/>
  <c r="AY525" i="2"/>
  <c r="AX525" i="2"/>
  <c r="AW525" i="2"/>
  <c r="AV525" i="2"/>
  <c r="AU525" i="2"/>
  <c r="AS525" i="2"/>
  <c r="AR525" i="2"/>
  <c r="AQ525" i="2"/>
  <c r="AP525" i="2"/>
  <c r="AO525" i="2"/>
  <c r="AJ525" i="2"/>
  <c r="AI525" i="2"/>
  <c r="AH525" i="2"/>
  <c r="AG525" i="2"/>
  <c r="AF525" i="2"/>
  <c r="AE525" i="2"/>
  <c r="AD525" i="2"/>
  <c r="AC525" i="2"/>
  <c r="AB525" i="2"/>
  <c r="AA525" i="2"/>
  <c r="Z525" i="2"/>
  <c r="Y525" i="2"/>
  <c r="X525" i="2"/>
  <c r="W525" i="2"/>
  <c r="V525" i="2"/>
  <c r="U525" i="2"/>
  <c r="T525" i="2"/>
  <c r="S525" i="2"/>
  <c r="R525" i="2"/>
  <c r="Q525" i="2"/>
  <c r="P525" i="2"/>
  <c r="O525" i="2"/>
  <c r="DJ524" i="2"/>
  <c r="DI524" i="2"/>
  <c r="DH524" i="2"/>
  <c r="DG524" i="2"/>
  <c r="DF524" i="2"/>
  <c r="DE524" i="2"/>
  <c r="DD524" i="2"/>
  <c r="DC524" i="2"/>
  <c r="DB524" i="2"/>
  <c r="DA524" i="2"/>
  <c r="CZ524" i="2"/>
  <c r="CY524" i="2"/>
  <c r="CX524" i="2"/>
  <c r="CW524" i="2"/>
  <c r="CV524" i="2"/>
  <c r="CU524" i="2"/>
  <c r="CT524" i="2"/>
  <c r="CR524" i="2"/>
  <c r="CQ524" i="2"/>
  <c r="CP524" i="2"/>
  <c r="CO524" i="2"/>
  <c r="CN524" i="2"/>
  <c r="CM524" i="2"/>
  <c r="CL524" i="2"/>
  <c r="CK524" i="2"/>
  <c r="CJ524" i="2"/>
  <c r="CI524" i="2"/>
  <c r="CH524" i="2"/>
  <c r="CG524" i="2"/>
  <c r="CF524" i="2"/>
  <c r="CE524" i="2"/>
  <c r="CD524" i="2"/>
  <c r="CC524" i="2"/>
  <c r="CB524" i="2"/>
  <c r="CA524" i="2"/>
  <c r="BZ524" i="2"/>
  <c r="BY524" i="2"/>
  <c r="BX524" i="2"/>
  <c r="BW524" i="2"/>
  <c r="BV524" i="2"/>
  <c r="BU524" i="2"/>
  <c r="BT524" i="2"/>
  <c r="BS524" i="2"/>
  <c r="BR524" i="2"/>
  <c r="BQ524" i="2"/>
  <c r="BP524" i="2"/>
  <c r="BO524" i="2"/>
  <c r="BN524" i="2"/>
  <c r="BM524" i="2"/>
  <c r="BL524" i="2"/>
  <c r="BK524" i="2"/>
  <c r="BJ524" i="2"/>
  <c r="BI524" i="2"/>
  <c r="BH524" i="2"/>
  <c r="BG524" i="2"/>
  <c r="BF524" i="2"/>
  <c r="BE524" i="2"/>
  <c r="BD524" i="2"/>
  <c r="BC524" i="2"/>
  <c r="BB524" i="2"/>
  <c r="BA524" i="2"/>
  <c r="AZ524" i="2"/>
  <c r="AY524" i="2"/>
  <c r="AX524" i="2"/>
  <c r="AW524" i="2"/>
  <c r="AV524" i="2"/>
  <c r="AU524" i="2"/>
  <c r="AS524" i="2"/>
  <c r="AR524" i="2"/>
  <c r="AQ524" i="2"/>
  <c r="AP524" i="2"/>
  <c r="AO524" i="2"/>
  <c r="AJ524" i="2"/>
  <c r="AI524" i="2"/>
  <c r="AH524" i="2"/>
  <c r="AG524" i="2"/>
  <c r="AF524" i="2"/>
  <c r="AE524" i="2"/>
  <c r="AD524" i="2"/>
  <c r="AC524" i="2"/>
  <c r="AB524" i="2"/>
  <c r="AA524" i="2"/>
  <c r="Z524" i="2"/>
  <c r="Y524" i="2"/>
  <c r="X524" i="2"/>
  <c r="W524" i="2"/>
  <c r="V524" i="2"/>
  <c r="U524" i="2"/>
  <c r="T524" i="2"/>
  <c r="S524" i="2"/>
  <c r="R524" i="2"/>
  <c r="Q524" i="2"/>
  <c r="P524" i="2"/>
  <c r="O524" i="2"/>
  <c r="DJ523" i="2"/>
  <c r="DI523" i="2"/>
  <c r="DH523" i="2"/>
  <c r="DG523" i="2"/>
  <c r="DF523" i="2"/>
  <c r="DE523" i="2"/>
  <c r="DD523" i="2"/>
  <c r="DC523" i="2"/>
  <c r="DB523" i="2"/>
  <c r="DA523" i="2"/>
  <c r="CZ523" i="2"/>
  <c r="CY523" i="2"/>
  <c r="CX523" i="2"/>
  <c r="CW523" i="2"/>
  <c r="CV523" i="2"/>
  <c r="CU523" i="2"/>
  <c r="CT523" i="2"/>
  <c r="CR523" i="2"/>
  <c r="CQ523" i="2"/>
  <c r="CP523" i="2"/>
  <c r="CO523" i="2"/>
  <c r="CN523" i="2"/>
  <c r="CM523" i="2"/>
  <c r="CL523" i="2"/>
  <c r="CK523" i="2"/>
  <c r="CJ523" i="2"/>
  <c r="CI523" i="2"/>
  <c r="CH523" i="2"/>
  <c r="CG523" i="2"/>
  <c r="CF523" i="2"/>
  <c r="CE523" i="2"/>
  <c r="CD523" i="2"/>
  <c r="CC523" i="2"/>
  <c r="CB523" i="2"/>
  <c r="CA523" i="2"/>
  <c r="BZ523" i="2"/>
  <c r="BY523" i="2"/>
  <c r="BX523" i="2"/>
  <c r="BW523" i="2"/>
  <c r="BV523" i="2"/>
  <c r="BU523" i="2"/>
  <c r="BT523" i="2"/>
  <c r="BS523" i="2"/>
  <c r="BR523" i="2"/>
  <c r="BQ523" i="2"/>
  <c r="BP523" i="2"/>
  <c r="BO523" i="2"/>
  <c r="BN523" i="2"/>
  <c r="BM523" i="2"/>
  <c r="BL523" i="2"/>
  <c r="BK523" i="2"/>
  <c r="BJ523" i="2"/>
  <c r="BI523" i="2"/>
  <c r="BH523" i="2"/>
  <c r="BG523" i="2"/>
  <c r="BF523" i="2"/>
  <c r="BE523" i="2"/>
  <c r="BD523" i="2"/>
  <c r="BC523" i="2"/>
  <c r="BB523" i="2"/>
  <c r="BA523" i="2"/>
  <c r="AZ523" i="2"/>
  <c r="AY523" i="2"/>
  <c r="AX523" i="2"/>
  <c r="AW523" i="2"/>
  <c r="AV523" i="2"/>
  <c r="AU523" i="2"/>
  <c r="AS523" i="2"/>
  <c r="AR523" i="2"/>
  <c r="AQ523" i="2"/>
  <c r="AP523" i="2"/>
  <c r="AO523" i="2"/>
  <c r="AJ523" i="2"/>
  <c r="AI523" i="2"/>
  <c r="AH523" i="2"/>
  <c r="AG523" i="2"/>
  <c r="AF523" i="2"/>
  <c r="AE523" i="2"/>
  <c r="AD523" i="2"/>
  <c r="AC523" i="2"/>
  <c r="AB523" i="2"/>
  <c r="AA523" i="2"/>
  <c r="Z523" i="2"/>
  <c r="Y523" i="2"/>
  <c r="X523" i="2"/>
  <c r="W523" i="2"/>
  <c r="V523" i="2"/>
  <c r="U523" i="2"/>
  <c r="T523" i="2"/>
  <c r="S523" i="2"/>
  <c r="R523" i="2"/>
  <c r="Q523" i="2"/>
  <c r="P523" i="2"/>
  <c r="O523" i="2"/>
  <c r="DJ522" i="2"/>
  <c r="DI522" i="2"/>
  <c r="DH522" i="2"/>
  <c r="DG522" i="2"/>
  <c r="DF522" i="2"/>
  <c r="DE522" i="2"/>
  <c r="DD522" i="2"/>
  <c r="DC522" i="2"/>
  <c r="DB522" i="2"/>
  <c r="DA522" i="2"/>
  <c r="CZ522" i="2"/>
  <c r="CY522" i="2"/>
  <c r="CX522" i="2"/>
  <c r="CW522" i="2"/>
  <c r="CV522" i="2"/>
  <c r="CU522" i="2"/>
  <c r="CT522" i="2"/>
  <c r="CR522" i="2"/>
  <c r="CQ522" i="2"/>
  <c r="CP522" i="2"/>
  <c r="CO522" i="2"/>
  <c r="CN522" i="2"/>
  <c r="CM522" i="2"/>
  <c r="CL522" i="2"/>
  <c r="CK522" i="2"/>
  <c r="CJ522" i="2"/>
  <c r="CI522" i="2"/>
  <c r="CH522" i="2"/>
  <c r="CG522" i="2"/>
  <c r="CF522" i="2"/>
  <c r="CE522" i="2"/>
  <c r="CD522" i="2"/>
  <c r="CC522" i="2"/>
  <c r="CB522" i="2"/>
  <c r="CA522" i="2"/>
  <c r="BZ522" i="2"/>
  <c r="BY522" i="2"/>
  <c r="BX522" i="2"/>
  <c r="BW522" i="2"/>
  <c r="BV522" i="2"/>
  <c r="BU522" i="2"/>
  <c r="BT522" i="2"/>
  <c r="BS522" i="2"/>
  <c r="BR522" i="2"/>
  <c r="BQ522" i="2"/>
  <c r="BP522" i="2"/>
  <c r="BO522" i="2"/>
  <c r="BN522" i="2"/>
  <c r="BM522" i="2"/>
  <c r="BL522" i="2"/>
  <c r="BK522" i="2"/>
  <c r="BJ522" i="2"/>
  <c r="BI522" i="2"/>
  <c r="BH522" i="2"/>
  <c r="BG522" i="2"/>
  <c r="BF522" i="2"/>
  <c r="BE522" i="2"/>
  <c r="BD522" i="2"/>
  <c r="BC522" i="2"/>
  <c r="BB522" i="2"/>
  <c r="BA522" i="2"/>
  <c r="AZ522" i="2"/>
  <c r="AY522" i="2"/>
  <c r="AX522" i="2"/>
  <c r="AW522" i="2"/>
  <c r="AV522" i="2"/>
  <c r="AU522" i="2"/>
  <c r="AS522" i="2"/>
  <c r="AR522" i="2"/>
  <c r="AQ522" i="2"/>
  <c r="AP522" i="2"/>
  <c r="AO522" i="2"/>
  <c r="AJ522" i="2"/>
  <c r="AI522" i="2"/>
  <c r="AH522" i="2"/>
  <c r="AG522" i="2"/>
  <c r="AF522" i="2"/>
  <c r="AE522" i="2"/>
  <c r="AD522" i="2"/>
  <c r="AC522" i="2"/>
  <c r="AB522" i="2"/>
  <c r="AA522" i="2"/>
  <c r="Z522" i="2"/>
  <c r="Y522" i="2"/>
  <c r="X522" i="2"/>
  <c r="W522" i="2"/>
  <c r="V522" i="2"/>
  <c r="U522" i="2"/>
  <c r="T522" i="2"/>
  <c r="S522" i="2"/>
  <c r="R522" i="2"/>
  <c r="Q522" i="2"/>
  <c r="P522" i="2"/>
  <c r="O522" i="2"/>
  <c r="DJ521" i="2"/>
  <c r="DI521" i="2"/>
  <c r="DH521" i="2"/>
  <c r="DG521" i="2"/>
  <c r="DF521" i="2"/>
  <c r="DE521" i="2"/>
  <c r="DD521" i="2"/>
  <c r="DC521" i="2"/>
  <c r="DB521" i="2"/>
  <c r="DA521" i="2"/>
  <c r="CZ521" i="2"/>
  <c r="CY521" i="2"/>
  <c r="CX521" i="2"/>
  <c r="CW521" i="2"/>
  <c r="CV521" i="2"/>
  <c r="CU521" i="2"/>
  <c r="CT521" i="2"/>
  <c r="CR521" i="2"/>
  <c r="CQ521" i="2"/>
  <c r="CP521" i="2"/>
  <c r="CO521" i="2"/>
  <c r="CN521" i="2"/>
  <c r="CM521" i="2"/>
  <c r="CL521" i="2"/>
  <c r="CK521" i="2"/>
  <c r="CJ521" i="2"/>
  <c r="CI521" i="2"/>
  <c r="CH521" i="2"/>
  <c r="CG521" i="2"/>
  <c r="CF521" i="2"/>
  <c r="CE521" i="2"/>
  <c r="CD521" i="2"/>
  <c r="CC521" i="2"/>
  <c r="CB521" i="2"/>
  <c r="CA521" i="2"/>
  <c r="BZ521" i="2"/>
  <c r="BY521" i="2"/>
  <c r="BX521" i="2"/>
  <c r="BW521" i="2"/>
  <c r="BV521" i="2"/>
  <c r="BU521" i="2"/>
  <c r="BT521" i="2"/>
  <c r="BS521" i="2"/>
  <c r="BR521" i="2"/>
  <c r="BQ521" i="2"/>
  <c r="BP521" i="2"/>
  <c r="BO521" i="2"/>
  <c r="BN521" i="2"/>
  <c r="BM521" i="2"/>
  <c r="BL521" i="2"/>
  <c r="BK521" i="2"/>
  <c r="BJ521" i="2"/>
  <c r="BI521" i="2"/>
  <c r="BH521" i="2"/>
  <c r="BG521" i="2"/>
  <c r="BF521" i="2"/>
  <c r="BE521" i="2"/>
  <c r="BD521" i="2"/>
  <c r="BC521" i="2"/>
  <c r="BB521" i="2"/>
  <c r="BA521" i="2"/>
  <c r="AZ521" i="2"/>
  <c r="AY521" i="2"/>
  <c r="AX521" i="2"/>
  <c r="AW521" i="2"/>
  <c r="AV521" i="2"/>
  <c r="AU521" i="2"/>
  <c r="AS521" i="2"/>
  <c r="AR521" i="2"/>
  <c r="AQ521" i="2"/>
  <c r="AP521" i="2"/>
  <c r="AO521" i="2"/>
  <c r="AJ521" i="2"/>
  <c r="AI521" i="2"/>
  <c r="AH521" i="2"/>
  <c r="AG521" i="2"/>
  <c r="AF521" i="2"/>
  <c r="AE521" i="2"/>
  <c r="AD521" i="2"/>
  <c r="AC521" i="2"/>
  <c r="AB521" i="2"/>
  <c r="AA521" i="2"/>
  <c r="Z521" i="2"/>
  <c r="Y521" i="2"/>
  <c r="X521" i="2"/>
  <c r="W521" i="2"/>
  <c r="V521" i="2"/>
  <c r="U521" i="2"/>
  <c r="T521" i="2"/>
  <c r="S521" i="2"/>
  <c r="R521" i="2"/>
  <c r="Q521" i="2"/>
  <c r="P521" i="2"/>
  <c r="O521" i="2"/>
  <c r="DJ520" i="2"/>
  <c r="DI520" i="2"/>
  <c r="DH520" i="2"/>
  <c r="DG520" i="2"/>
  <c r="DF520" i="2"/>
  <c r="DE520" i="2"/>
  <c r="DD520" i="2"/>
  <c r="DC520" i="2"/>
  <c r="DB520" i="2"/>
  <c r="DA520" i="2"/>
  <c r="CZ520" i="2"/>
  <c r="CY520" i="2"/>
  <c r="CX520" i="2"/>
  <c r="CW520" i="2"/>
  <c r="CV520" i="2"/>
  <c r="CU520" i="2"/>
  <c r="CT520" i="2"/>
  <c r="CR520" i="2"/>
  <c r="CQ520" i="2"/>
  <c r="CP520" i="2"/>
  <c r="CO520" i="2"/>
  <c r="CN520" i="2"/>
  <c r="CM520" i="2"/>
  <c r="CL520" i="2"/>
  <c r="CK520" i="2"/>
  <c r="CJ520" i="2"/>
  <c r="CI520" i="2"/>
  <c r="CH520" i="2"/>
  <c r="CG520" i="2"/>
  <c r="CF520" i="2"/>
  <c r="CE520" i="2"/>
  <c r="CD520" i="2"/>
  <c r="CC520" i="2"/>
  <c r="CB520" i="2"/>
  <c r="CA520" i="2"/>
  <c r="BZ520" i="2"/>
  <c r="BY520" i="2"/>
  <c r="BX520" i="2"/>
  <c r="BW520" i="2"/>
  <c r="BV520" i="2"/>
  <c r="BU520" i="2"/>
  <c r="BT520" i="2"/>
  <c r="BS520" i="2"/>
  <c r="BR520" i="2"/>
  <c r="BQ520" i="2"/>
  <c r="BP520" i="2"/>
  <c r="BO520" i="2"/>
  <c r="BN520" i="2"/>
  <c r="BM520" i="2"/>
  <c r="BL520" i="2"/>
  <c r="BK520" i="2"/>
  <c r="BJ520" i="2"/>
  <c r="BI520" i="2"/>
  <c r="BH520" i="2"/>
  <c r="BG520" i="2"/>
  <c r="BF520" i="2"/>
  <c r="BE520" i="2"/>
  <c r="BD520" i="2"/>
  <c r="BC520" i="2"/>
  <c r="BB520" i="2"/>
  <c r="BA520" i="2"/>
  <c r="AZ520" i="2"/>
  <c r="AY520" i="2"/>
  <c r="AX520" i="2"/>
  <c r="AW520" i="2"/>
  <c r="AV520" i="2"/>
  <c r="AU520" i="2"/>
  <c r="AS520" i="2"/>
  <c r="AR520" i="2"/>
  <c r="AQ520" i="2"/>
  <c r="AP520" i="2"/>
  <c r="AO520" i="2"/>
  <c r="AJ520" i="2"/>
  <c r="AI520" i="2"/>
  <c r="AH520" i="2"/>
  <c r="AG520" i="2"/>
  <c r="AF520" i="2"/>
  <c r="AE520" i="2"/>
  <c r="AD520" i="2"/>
  <c r="AC520" i="2"/>
  <c r="AB520" i="2"/>
  <c r="AA520" i="2"/>
  <c r="Z520" i="2"/>
  <c r="Y520" i="2"/>
  <c r="X520" i="2"/>
  <c r="W520" i="2"/>
  <c r="V520" i="2"/>
  <c r="U520" i="2"/>
  <c r="T520" i="2"/>
  <c r="S520" i="2"/>
  <c r="R520" i="2"/>
  <c r="Q520" i="2"/>
  <c r="P520" i="2"/>
  <c r="O520" i="2"/>
  <c r="DJ519" i="2"/>
  <c r="DI519" i="2"/>
  <c r="DH519" i="2"/>
  <c r="DG519" i="2"/>
  <c r="DF519" i="2"/>
  <c r="DE519" i="2"/>
  <c r="DD519" i="2"/>
  <c r="DC519" i="2"/>
  <c r="DB519" i="2"/>
  <c r="DA519" i="2"/>
  <c r="CZ519" i="2"/>
  <c r="CY519" i="2"/>
  <c r="CX519" i="2"/>
  <c r="CW519" i="2"/>
  <c r="CV519" i="2"/>
  <c r="CU519" i="2"/>
  <c r="CT519" i="2"/>
  <c r="CR519" i="2"/>
  <c r="CQ519" i="2"/>
  <c r="CP519" i="2"/>
  <c r="CO519" i="2"/>
  <c r="CN519" i="2"/>
  <c r="CM519" i="2"/>
  <c r="CL519" i="2"/>
  <c r="CK519" i="2"/>
  <c r="CJ519" i="2"/>
  <c r="CI519" i="2"/>
  <c r="CH519" i="2"/>
  <c r="CG519" i="2"/>
  <c r="CF519" i="2"/>
  <c r="CE519" i="2"/>
  <c r="CD519" i="2"/>
  <c r="CC519" i="2"/>
  <c r="CB519" i="2"/>
  <c r="CA519" i="2"/>
  <c r="BZ519" i="2"/>
  <c r="BY519" i="2"/>
  <c r="BX519" i="2"/>
  <c r="BW519" i="2"/>
  <c r="BV519" i="2"/>
  <c r="BU519" i="2"/>
  <c r="BT519" i="2"/>
  <c r="BS519" i="2"/>
  <c r="BR519" i="2"/>
  <c r="BQ519" i="2"/>
  <c r="BP519" i="2"/>
  <c r="BO519" i="2"/>
  <c r="BN519" i="2"/>
  <c r="BM519" i="2"/>
  <c r="BL519" i="2"/>
  <c r="BK519" i="2"/>
  <c r="BJ519" i="2"/>
  <c r="BI519" i="2"/>
  <c r="BH519" i="2"/>
  <c r="BG519" i="2"/>
  <c r="BF519" i="2"/>
  <c r="BE519" i="2"/>
  <c r="BD519" i="2"/>
  <c r="BC519" i="2"/>
  <c r="BB519" i="2"/>
  <c r="BA519" i="2"/>
  <c r="AZ519" i="2"/>
  <c r="AY519" i="2"/>
  <c r="AX519" i="2"/>
  <c r="AW519" i="2"/>
  <c r="AV519" i="2"/>
  <c r="AU519" i="2"/>
  <c r="AS519" i="2"/>
  <c r="AR519" i="2"/>
  <c r="AQ519" i="2"/>
  <c r="AP519" i="2"/>
  <c r="AO519" i="2"/>
  <c r="AJ519" i="2"/>
  <c r="AI519" i="2"/>
  <c r="AH519" i="2"/>
  <c r="AG519" i="2"/>
  <c r="AF519" i="2"/>
  <c r="AE519" i="2"/>
  <c r="AD519" i="2"/>
  <c r="AC519" i="2"/>
  <c r="AB519" i="2"/>
  <c r="AA519" i="2"/>
  <c r="Z519" i="2"/>
  <c r="Y519" i="2"/>
  <c r="X519" i="2"/>
  <c r="W519" i="2"/>
  <c r="V519" i="2"/>
  <c r="U519" i="2"/>
  <c r="T519" i="2"/>
  <c r="S519" i="2"/>
  <c r="R519" i="2"/>
  <c r="Q519" i="2"/>
  <c r="P519" i="2"/>
  <c r="O519" i="2"/>
  <c r="DJ518" i="2"/>
  <c r="DI518" i="2"/>
  <c r="DH518" i="2"/>
  <c r="DG518" i="2"/>
  <c r="DF518" i="2"/>
  <c r="DE518" i="2"/>
  <c r="DD518" i="2"/>
  <c r="DC518" i="2"/>
  <c r="DB518" i="2"/>
  <c r="DA518" i="2"/>
  <c r="CZ518" i="2"/>
  <c r="CY518" i="2"/>
  <c r="CX518" i="2"/>
  <c r="CW518" i="2"/>
  <c r="CV518" i="2"/>
  <c r="CU518" i="2"/>
  <c r="CT518" i="2"/>
  <c r="CR518" i="2"/>
  <c r="CQ518" i="2"/>
  <c r="CP518" i="2"/>
  <c r="CO518" i="2"/>
  <c r="CN518" i="2"/>
  <c r="CM518" i="2"/>
  <c r="CL518" i="2"/>
  <c r="CK518" i="2"/>
  <c r="CJ518" i="2"/>
  <c r="CI518" i="2"/>
  <c r="CH518" i="2"/>
  <c r="CG518" i="2"/>
  <c r="CF518" i="2"/>
  <c r="CE518" i="2"/>
  <c r="CD518" i="2"/>
  <c r="CC518" i="2"/>
  <c r="CB518" i="2"/>
  <c r="CA518" i="2"/>
  <c r="BZ518" i="2"/>
  <c r="BY518" i="2"/>
  <c r="BX518" i="2"/>
  <c r="BW518" i="2"/>
  <c r="BV518" i="2"/>
  <c r="BU518" i="2"/>
  <c r="BT518" i="2"/>
  <c r="BS518" i="2"/>
  <c r="BR518" i="2"/>
  <c r="BQ518" i="2"/>
  <c r="BP518" i="2"/>
  <c r="BO518" i="2"/>
  <c r="BN518" i="2"/>
  <c r="BM518" i="2"/>
  <c r="BL518" i="2"/>
  <c r="BK518" i="2"/>
  <c r="BJ518" i="2"/>
  <c r="BI518" i="2"/>
  <c r="BH518" i="2"/>
  <c r="BG518" i="2"/>
  <c r="BF518" i="2"/>
  <c r="BE518" i="2"/>
  <c r="BD518" i="2"/>
  <c r="BC518" i="2"/>
  <c r="BB518" i="2"/>
  <c r="BA518" i="2"/>
  <c r="AZ518" i="2"/>
  <c r="AY518" i="2"/>
  <c r="AX518" i="2"/>
  <c r="AW518" i="2"/>
  <c r="AV518" i="2"/>
  <c r="AU518" i="2"/>
  <c r="AS518" i="2"/>
  <c r="AR518" i="2"/>
  <c r="AQ518" i="2"/>
  <c r="AP518" i="2"/>
  <c r="AO518" i="2"/>
  <c r="AJ518" i="2"/>
  <c r="AI518" i="2"/>
  <c r="AH518" i="2"/>
  <c r="AG518" i="2"/>
  <c r="AF518" i="2"/>
  <c r="AE518" i="2"/>
  <c r="AD518" i="2"/>
  <c r="AC518" i="2"/>
  <c r="AB518" i="2"/>
  <c r="AA518" i="2"/>
  <c r="Z518" i="2"/>
  <c r="Y518" i="2"/>
  <c r="X518" i="2"/>
  <c r="W518" i="2"/>
  <c r="V518" i="2"/>
  <c r="U518" i="2"/>
  <c r="T518" i="2"/>
  <c r="S518" i="2"/>
  <c r="R518" i="2"/>
  <c r="Q518" i="2"/>
  <c r="P518" i="2"/>
  <c r="O518" i="2"/>
  <c r="DJ517" i="2"/>
  <c r="DI517" i="2"/>
  <c r="DH517" i="2"/>
  <c r="DG517" i="2"/>
  <c r="DF517" i="2"/>
  <c r="DE517" i="2"/>
  <c r="DD517" i="2"/>
  <c r="DC517" i="2"/>
  <c r="DB517" i="2"/>
  <c r="DA517" i="2"/>
  <c r="CZ517" i="2"/>
  <c r="CY517" i="2"/>
  <c r="CX517" i="2"/>
  <c r="CW517" i="2"/>
  <c r="CV517" i="2"/>
  <c r="CU517" i="2"/>
  <c r="CT517" i="2"/>
  <c r="CR517" i="2"/>
  <c r="CQ517" i="2"/>
  <c r="CP517" i="2"/>
  <c r="CO517" i="2"/>
  <c r="CN517" i="2"/>
  <c r="CM517" i="2"/>
  <c r="CL517" i="2"/>
  <c r="CK517" i="2"/>
  <c r="CJ517" i="2"/>
  <c r="CI517" i="2"/>
  <c r="CH517" i="2"/>
  <c r="CG517" i="2"/>
  <c r="CF517" i="2"/>
  <c r="CE517" i="2"/>
  <c r="CD517" i="2"/>
  <c r="CC517" i="2"/>
  <c r="CB517" i="2"/>
  <c r="CA517" i="2"/>
  <c r="BZ517" i="2"/>
  <c r="BY517" i="2"/>
  <c r="BX517" i="2"/>
  <c r="BW517" i="2"/>
  <c r="BV517" i="2"/>
  <c r="BU517" i="2"/>
  <c r="BT517" i="2"/>
  <c r="BS517" i="2"/>
  <c r="BR517" i="2"/>
  <c r="BQ517" i="2"/>
  <c r="BP517" i="2"/>
  <c r="BO517" i="2"/>
  <c r="BN517" i="2"/>
  <c r="BM517" i="2"/>
  <c r="BL517" i="2"/>
  <c r="BK517" i="2"/>
  <c r="BJ517" i="2"/>
  <c r="BI517" i="2"/>
  <c r="BH517" i="2"/>
  <c r="BG517" i="2"/>
  <c r="BF517" i="2"/>
  <c r="BE517" i="2"/>
  <c r="BD517" i="2"/>
  <c r="BC517" i="2"/>
  <c r="BB517" i="2"/>
  <c r="BA517" i="2"/>
  <c r="AZ517" i="2"/>
  <c r="AY517" i="2"/>
  <c r="AX517" i="2"/>
  <c r="AW517" i="2"/>
  <c r="AV517" i="2"/>
  <c r="AU517" i="2"/>
  <c r="AS517" i="2"/>
  <c r="AR517" i="2"/>
  <c r="AQ517" i="2"/>
  <c r="AP517" i="2"/>
  <c r="AO517" i="2"/>
  <c r="AJ517" i="2"/>
  <c r="AI517" i="2"/>
  <c r="AH517" i="2"/>
  <c r="AG517" i="2"/>
  <c r="AF517" i="2"/>
  <c r="AE517" i="2"/>
  <c r="AD517" i="2"/>
  <c r="AC517" i="2"/>
  <c r="AB517" i="2"/>
  <c r="AA517" i="2"/>
  <c r="Z517" i="2"/>
  <c r="Y517" i="2"/>
  <c r="X517" i="2"/>
  <c r="W517" i="2"/>
  <c r="V517" i="2"/>
  <c r="U517" i="2"/>
  <c r="T517" i="2"/>
  <c r="S517" i="2"/>
  <c r="R517" i="2"/>
  <c r="Q517" i="2"/>
  <c r="P517" i="2"/>
  <c r="O517" i="2"/>
  <c r="DJ516" i="2"/>
  <c r="DI516" i="2"/>
  <c r="DH516" i="2"/>
  <c r="DG516" i="2"/>
  <c r="DF516" i="2"/>
  <c r="DE516" i="2"/>
  <c r="DD516" i="2"/>
  <c r="DC516" i="2"/>
  <c r="DB516" i="2"/>
  <c r="DA516" i="2"/>
  <c r="CZ516" i="2"/>
  <c r="CY516" i="2"/>
  <c r="CX516" i="2"/>
  <c r="CW516" i="2"/>
  <c r="CV516" i="2"/>
  <c r="CU516" i="2"/>
  <c r="CT516" i="2"/>
  <c r="CR516" i="2"/>
  <c r="CQ516" i="2"/>
  <c r="CP516" i="2"/>
  <c r="CO516" i="2"/>
  <c r="CN516" i="2"/>
  <c r="CM516" i="2"/>
  <c r="CL516" i="2"/>
  <c r="CK516" i="2"/>
  <c r="CJ516" i="2"/>
  <c r="CI516" i="2"/>
  <c r="CH516" i="2"/>
  <c r="CG516" i="2"/>
  <c r="CF516" i="2"/>
  <c r="CE516" i="2"/>
  <c r="CD516" i="2"/>
  <c r="CC516" i="2"/>
  <c r="CB516" i="2"/>
  <c r="CA516" i="2"/>
  <c r="BZ516" i="2"/>
  <c r="BY516" i="2"/>
  <c r="BX516" i="2"/>
  <c r="BW516" i="2"/>
  <c r="BV516" i="2"/>
  <c r="BU516" i="2"/>
  <c r="BT516" i="2"/>
  <c r="BS516" i="2"/>
  <c r="BR516" i="2"/>
  <c r="BQ516" i="2"/>
  <c r="BP516" i="2"/>
  <c r="BO516" i="2"/>
  <c r="BN516" i="2"/>
  <c r="BM516" i="2"/>
  <c r="BL516" i="2"/>
  <c r="BK516" i="2"/>
  <c r="BJ516" i="2"/>
  <c r="BI516" i="2"/>
  <c r="BH516" i="2"/>
  <c r="BG516" i="2"/>
  <c r="BF516" i="2"/>
  <c r="BE516" i="2"/>
  <c r="BD516" i="2"/>
  <c r="BC516" i="2"/>
  <c r="BB516" i="2"/>
  <c r="BA516" i="2"/>
  <c r="AZ516" i="2"/>
  <c r="AY516" i="2"/>
  <c r="AX516" i="2"/>
  <c r="AW516" i="2"/>
  <c r="AV516" i="2"/>
  <c r="AU516" i="2"/>
  <c r="AS516" i="2"/>
  <c r="AR516" i="2"/>
  <c r="AQ516" i="2"/>
  <c r="AP516" i="2"/>
  <c r="AO516" i="2"/>
  <c r="AJ516" i="2"/>
  <c r="AI516" i="2"/>
  <c r="AH516" i="2"/>
  <c r="AG516" i="2"/>
  <c r="AF516" i="2"/>
  <c r="AE516" i="2"/>
  <c r="AD516" i="2"/>
  <c r="AC516" i="2"/>
  <c r="AB516" i="2"/>
  <c r="AA516" i="2"/>
  <c r="Z516" i="2"/>
  <c r="Y516" i="2"/>
  <c r="X516" i="2"/>
  <c r="W516" i="2"/>
  <c r="V516" i="2"/>
  <c r="U516" i="2"/>
  <c r="T516" i="2"/>
  <c r="S516" i="2"/>
  <c r="R516" i="2"/>
  <c r="Q516" i="2"/>
  <c r="P516" i="2"/>
  <c r="O516" i="2"/>
  <c r="DJ515" i="2"/>
  <c r="DI515" i="2"/>
  <c r="DH515" i="2"/>
  <c r="DG515" i="2"/>
  <c r="DF515" i="2"/>
  <c r="DE515" i="2"/>
  <c r="DD515" i="2"/>
  <c r="DC515" i="2"/>
  <c r="DB515" i="2"/>
  <c r="DA515" i="2"/>
  <c r="CZ515" i="2"/>
  <c r="CY515" i="2"/>
  <c r="CX515" i="2"/>
  <c r="CW515" i="2"/>
  <c r="CV515" i="2"/>
  <c r="CU515" i="2"/>
  <c r="CT515" i="2"/>
  <c r="CR515" i="2"/>
  <c r="CQ515" i="2"/>
  <c r="CP515" i="2"/>
  <c r="CO515" i="2"/>
  <c r="CN515" i="2"/>
  <c r="CM515" i="2"/>
  <c r="CL515" i="2"/>
  <c r="CK515" i="2"/>
  <c r="CJ515" i="2"/>
  <c r="CI515" i="2"/>
  <c r="CH515" i="2"/>
  <c r="CG515" i="2"/>
  <c r="CF515" i="2"/>
  <c r="CE515" i="2"/>
  <c r="CD515" i="2"/>
  <c r="CC515" i="2"/>
  <c r="CB515" i="2"/>
  <c r="CA515" i="2"/>
  <c r="BZ515" i="2"/>
  <c r="BY515" i="2"/>
  <c r="BX515" i="2"/>
  <c r="BW515" i="2"/>
  <c r="BV515" i="2"/>
  <c r="BU515" i="2"/>
  <c r="BT515" i="2"/>
  <c r="BS515" i="2"/>
  <c r="BR515" i="2"/>
  <c r="BQ515" i="2"/>
  <c r="BP515" i="2"/>
  <c r="BO515" i="2"/>
  <c r="BN515" i="2"/>
  <c r="BM515" i="2"/>
  <c r="BL515" i="2"/>
  <c r="BK515" i="2"/>
  <c r="BJ515" i="2"/>
  <c r="BI515" i="2"/>
  <c r="BH515" i="2"/>
  <c r="BG515" i="2"/>
  <c r="BF515" i="2"/>
  <c r="BE515" i="2"/>
  <c r="BD515" i="2"/>
  <c r="BC515" i="2"/>
  <c r="BB515" i="2"/>
  <c r="BA515" i="2"/>
  <c r="AZ515" i="2"/>
  <c r="AY515" i="2"/>
  <c r="AX515" i="2"/>
  <c r="AW515" i="2"/>
  <c r="AV515" i="2"/>
  <c r="AU515" i="2"/>
  <c r="AS515" i="2"/>
  <c r="AR515" i="2"/>
  <c r="AQ515" i="2"/>
  <c r="AP515" i="2"/>
  <c r="AO515" i="2"/>
  <c r="AJ515" i="2"/>
  <c r="AI515" i="2"/>
  <c r="AH515" i="2"/>
  <c r="AG515" i="2"/>
  <c r="AF515" i="2"/>
  <c r="AE515" i="2"/>
  <c r="AD515" i="2"/>
  <c r="AC515" i="2"/>
  <c r="AB515" i="2"/>
  <c r="AA515" i="2"/>
  <c r="Z515" i="2"/>
  <c r="Y515" i="2"/>
  <c r="X515" i="2"/>
  <c r="W515" i="2"/>
  <c r="V515" i="2"/>
  <c r="U515" i="2"/>
  <c r="T515" i="2"/>
  <c r="S515" i="2"/>
  <c r="R515" i="2"/>
  <c r="Q515" i="2"/>
  <c r="P515" i="2"/>
  <c r="O515" i="2"/>
  <c r="DJ514" i="2"/>
  <c r="DI514" i="2"/>
  <c r="DH514" i="2"/>
  <c r="DG514" i="2"/>
  <c r="DF514" i="2"/>
  <c r="DE514" i="2"/>
  <c r="DD514" i="2"/>
  <c r="DC514" i="2"/>
  <c r="DB514" i="2"/>
  <c r="DA514" i="2"/>
  <c r="CZ514" i="2"/>
  <c r="CY514" i="2"/>
  <c r="CX514" i="2"/>
  <c r="CW514" i="2"/>
  <c r="CV514" i="2"/>
  <c r="CU514" i="2"/>
  <c r="CT514" i="2"/>
  <c r="CR514" i="2"/>
  <c r="CQ514" i="2"/>
  <c r="CP514" i="2"/>
  <c r="CO514" i="2"/>
  <c r="CN514" i="2"/>
  <c r="CM514" i="2"/>
  <c r="CL514" i="2"/>
  <c r="CK514" i="2"/>
  <c r="CJ514" i="2"/>
  <c r="CI514" i="2"/>
  <c r="CH514" i="2"/>
  <c r="CG514" i="2"/>
  <c r="CF514" i="2"/>
  <c r="CE514" i="2"/>
  <c r="CD514" i="2"/>
  <c r="CC514" i="2"/>
  <c r="CB514" i="2"/>
  <c r="CA514" i="2"/>
  <c r="BZ514" i="2"/>
  <c r="BY514" i="2"/>
  <c r="BX514" i="2"/>
  <c r="BW514" i="2"/>
  <c r="BV514" i="2"/>
  <c r="BU514" i="2"/>
  <c r="BT514" i="2"/>
  <c r="BS514" i="2"/>
  <c r="BR514" i="2"/>
  <c r="BQ514" i="2"/>
  <c r="BP514" i="2"/>
  <c r="BO514" i="2"/>
  <c r="BN514" i="2"/>
  <c r="BM514" i="2"/>
  <c r="BL514" i="2"/>
  <c r="BK514" i="2"/>
  <c r="BJ514" i="2"/>
  <c r="BI514" i="2"/>
  <c r="BH514" i="2"/>
  <c r="BG514" i="2"/>
  <c r="BF514" i="2"/>
  <c r="BE514" i="2"/>
  <c r="BD514" i="2"/>
  <c r="BC514" i="2"/>
  <c r="BB514" i="2"/>
  <c r="BA514" i="2"/>
  <c r="AZ514" i="2"/>
  <c r="AY514" i="2"/>
  <c r="AX514" i="2"/>
  <c r="AW514" i="2"/>
  <c r="AV514" i="2"/>
  <c r="AU514" i="2"/>
  <c r="AS514" i="2"/>
  <c r="AR514" i="2"/>
  <c r="AQ514" i="2"/>
  <c r="AP514" i="2"/>
  <c r="AO514" i="2"/>
  <c r="AJ514" i="2"/>
  <c r="AI514" i="2"/>
  <c r="AH514" i="2"/>
  <c r="AG514" i="2"/>
  <c r="AF514" i="2"/>
  <c r="AE514" i="2"/>
  <c r="AD514" i="2"/>
  <c r="AC514" i="2"/>
  <c r="AB514" i="2"/>
  <c r="AA514" i="2"/>
  <c r="Z514" i="2"/>
  <c r="Y514" i="2"/>
  <c r="X514" i="2"/>
  <c r="W514" i="2"/>
  <c r="V514" i="2"/>
  <c r="U514" i="2"/>
  <c r="T514" i="2"/>
  <c r="S514" i="2"/>
  <c r="R514" i="2"/>
  <c r="Q514" i="2"/>
  <c r="P514" i="2"/>
  <c r="O514" i="2"/>
  <c r="DJ513" i="2"/>
  <c r="DI513" i="2"/>
  <c r="DH513" i="2"/>
  <c r="DG513" i="2"/>
  <c r="DF513" i="2"/>
  <c r="DE513" i="2"/>
  <c r="DD513" i="2"/>
  <c r="DC513" i="2"/>
  <c r="DB513" i="2"/>
  <c r="DA513" i="2"/>
  <c r="CZ513" i="2"/>
  <c r="CY513" i="2"/>
  <c r="CX513" i="2"/>
  <c r="CW513" i="2"/>
  <c r="CV513" i="2"/>
  <c r="CU513" i="2"/>
  <c r="CT513" i="2"/>
  <c r="CR513" i="2"/>
  <c r="CQ513" i="2"/>
  <c r="CP513" i="2"/>
  <c r="CO513" i="2"/>
  <c r="CN513" i="2"/>
  <c r="CM513" i="2"/>
  <c r="CL513" i="2"/>
  <c r="CK513" i="2"/>
  <c r="CJ513" i="2"/>
  <c r="CI513" i="2"/>
  <c r="CH513" i="2"/>
  <c r="CG513" i="2"/>
  <c r="CF513" i="2"/>
  <c r="CE513" i="2"/>
  <c r="CD513" i="2"/>
  <c r="CC513" i="2"/>
  <c r="CB513" i="2"/>
  <c r="CA513" i="2"/>
  <c r="BZ513" i="2"/>
  <c r="BY513" i="2"/>
  <c r="BX513" i="2"/>
  <c r="BW513" i="2"/>
  <c r="BV513" i="2"/>
  <c r="BU513" i="2"/>
  <c r="BT513" i="2"/>
  <c r="BS513" i="2"/>
  <c r="BR513" i="2"/>
  <c r="BQ513" i="2"/>
  <c r="BP513" i="2"/>
  <c r="BO513" i="2"/>
  <c r="BN513" i="2"/>
  <c r="BM513" i="2"/>
  <c r="BL513" i="2"/>
  <c r="BK513" i="2"/>
  <c r="BJ513" i="2"/>
  <c r="BI513" i="2"/>
  <c r="BH513" i="2"/>
  <c r="BG513" i="2"/>
  <c r="BF513" i="2"/>
  <c r="BE513" i="2"/>
  <c r="BD513" i="2"/>
  <c r="BC513" i="2"/>
  <c r="BB513" i="2"/>
  <c r="BA513" i="2"/>
  <c r="AZ513" i="2"/>
  <c r="AY513" i="2"/>
  <c r="AX513" i="2"/>
  <c r="AW513" i="2"/>
  <c r="AV513" i="2"/>
  <c r="AU513" i="2"/>
  <c r="AS513" i="2"/>
  <c r="AR513" i="2"/>
  <c r="AQ513" i="2"/>
  <c r="AP513" i="2"/>
  <c r="AO513" i="2"/>
  <c r="AJ513" i="2"/>
  <c r="AI513" i="2"/>
  <c r="AH513" i="2"/>
  <c r="AG513" i="2"/>
  <c r="AF513" i="2"/>
  <c r="AE513" i="2"/>
  <c r="AD513" i="2"/>
  <c r="AC513" i="2"/>
  <c r="AB513" i="2"/>
  <c r="AA513" i="2"/>
  <c r="Z513" i="2"/>
  <c r="Y513" i="2"/>
  <c r="X513" i="2"/>
  <c r="W513" i="2"/>
  <c r="V513" i="2"/>
  <c r="U513" i="2"/>
  <c r="T513" i="2"/>
  <c r="S513" i="2"/>
  <c r="R513" i="2"/>
  <c r="Q513" i="2"/>
  <c r="P513" i="2"/>
  <c r="O513" i="2"/>
  <c r="DJ512" i="2"/>
  <c r="DI512" i="2"/>
  <c r="DH512" i="2"/>
  <c r="DG512" i="2"/>
  <c r="DF512" i="2"/>
  <c r="DE512" i="2"/>
  <c r="DD512" i="2"/>
  <c r="DC512" i="2"/>
  <c r="DB512" i="2"/>
  <c r="DA512" i="2"/>
  <c r="CZ512" i="2"/>
  <c r="CY512" i="2"/>
  <c r="CX512" i="2"/>
  <c r="CW512" i="2"/>
  <c r="CV512" i="2"/>
  <c r="CU512" i="2"/>
  <c r="CT512" i="2"/>
  <c r="CR512" i="2"/>
  <c r="CQ512" i="2"/>
  <c r="CP512" i="2"/>
  <c r="CO512" i="2"/>
  <c r="CN512" i="2"/>
  <c r="CM512" i="2"/>
  <c r="CL512" i="2"/>
  <c r="CK512" i="2"/>
  <c r="CJ512" i="2"/>
  <c r="CI512" i="2"/>
  <c r="CH512" i="2"/>
  <c r="CG512" i="2"/>
  <c r="CF512" i="2"/>
  <c r="CE512" i="2"/>
  <c r="CD512" i="2"/>
  <c r="CC512" i="2"/>
  <c r="CB512" i="2"/>
  <c r="CA512" i="2"/>
  <c r="BZ512" i="2"/>
  <c r="BY512" i="2"/>
  <c r="BX512" i="2"/>
  <c r="BW512" i="2"/>
  <c r="BV512" i="2"/>
  <c r="BU512" i="2"/>
  <c r="BT512" i="2"/>
  <c r="BS512" i="2"/>
  <c r="BR512" i="2"/>
  <c r="BQ512" i="2"/>
  <c r="BP512" i="2"/>
  <c r="BO512" i="2"/>
  <c r="BN512" i="2"/>
  <c r="BM512" i="2"/>
  <c r="BL512" i="2"/>
  <c r="BK512" i="2"/>
  <c r="BJ512" i="2"/>
  <c r="BI512" i="2"/>
  <c r="BH512" i="2"/>
  <c r="BG512" i="2"/>
  <c r="BF512" i="2"/>
  <c r="BE512" i="2"/>
  <c r="BD512" i="2"/>
  <c r="BC512" i="2"/>
  <c r="BB512" i="2"/>
  <c r="BA512" i="2"/>
  <c r="AZ512" i="2"/>
  <c r="AY512" i="2"/>
  <c r="AX512" i="2"/>
  <c r="AW512" i="2"/>
  <c r="AV512" i="2"/>
  <c r="AU512" i="2"/>
  <c r="AS512" i="2"/>
  <c r="AR512" i="2"/>
  <c r="AQ512" i="2"/>
  <c r="AP512" i="2"/>
  <c r="AO512" i="2"/>
  <c r="AJ512" i="2"/>
  <c r="AI512" i="2"/>
  <c r="AH512" i="2"/>
  <c r="AG512" i="2"/>
  <c r="AF512" i="2"/>
  <c r="AE512" i="2"/>
  <c r="AD512" i="2"/>
  <c r="AC512" i="2"/>
  <c r="AB512" i="2"/>
  <c r="AA512" i="2"/>
  <c r="Z512" i="2"/>
  <c r="Y512" i="2"/>
  <c r="X512" i="2"/>
  <c r="W512" i="2"/>
  <c r="V512" i="2"/>
  <c r="U512" i="2"/>
  <c r="T512" i="2"/>
  <c r="S512" i="2"/>
  <c r="R512" i="2"/>
  <c r="Q512" i="2"/>
  <c r="P512" i="2"/>
  <c r="O512" i="2"/>
  <c r="DJ511" i="2"/>
  <c r="DI511" i="2"/>
  <c r="DH511" i="2"/>
  <c r="DG511" i="2"/>
  <c r="DF511" i="2"/>
  <c r="DE511" i="2"/>
  <c r="DD511" i="2"/>
  <c r="DC511" i="2"/>
  <c r="DB511" i="2"/>
  <c r="DA511" i="2"/>
  <c r="CZ511" i="2"/>
  <c r="CY511" i="2"/>
  <c r="CX511" i="2"/>
  <c r="CW511" i="2"/>
  <c r="CV511" i="2"/>
  <c r="CU511" i="2"/>
  <c r="CT511" i="2"/>
  <c r="CR511" i="2"/>
  <c r="CQ511" i="2"/>
  <c r="CP511" i="2"/>
  <c r="CO511" i="2"/>
  <c r="CN511" i="2"/>
  <c r="CM511" i="2"/>
  <c r="CL511" i="2"/>
  <c r="CK511" i="2"/>
  <c r="CJ511" i="2"/>
  <c r="CI511" i="2"/>
  <c r="CH511" i="2"/>
  <c r="CG511" i="2"/>
  <c r="CF511" i="2"/>
  <c r="CE511" i="2"/>
  <c r="CD511" i="2"/>
  <c r="CC511" i="2"/>
  <c r="CB511" i="2"/>
  <c r="CA511" i="2"/>
  <c r="BZ511" i="2"/>
  <c r="BY511" i="2"/>
  <c r="BX511" i="2"/>
  <c r="BW511" i="2"/>
  <c r="BV511" i="2"/>
  <c r="BU511" i="2"/>
  <c r="BT511" i="2"/>
  <c r="BS511" i="2"/>
  <c r="BR511" i="2"/>
  <c r="BQ511" i="2"/>
  <c r="BP511" i="2"/>
  <c r="BO511" i="2"/>
  <c r="BN511" i="2"/>
  <c r="BM511" i="2"/>
  <c r="BL511" i="2"/>
  <c r="BK511" i="2"/>
  <c r="BJ511" i="2"/>
  <c r="BI511" i="2"/>
  <c r="BH511" i="2"/>
  <c r="BG511" i="2"/>
  <c r="BF511" i="2"/>
  <c r="BE511" i="2"/>
  <c r="BD511" i="2"/>
  <c r="BC511" i="2"/>
  <c r="BB511" i="2"/>
  <c r="BA511" i="2"/>
  <c r="AZ511" i="2"/>
  <c r="AY511" i="2"/>
  <c r="AX511" i="2"/>
  <c r="AW511" i="2"/>
  <c r="AV511" i="2"/>
  <c r="AU511" i="2"/>
  <c r="AS511" i="2"/>
  <c r="AR511" i="2"/>
  <c r="AQ511" i="2"/>
  <c r="AP511" i="2"/>
  <c r="AO511" i="2"/>
  <c r="AJ511" i="2"/>
  <c r="AI511" i="2"/>
  <c r="AH511" i="2"/>
  <c r="AG511" i="2"/>
  <c r="AF511" i="2"/>
  <c r="AE511" i="2"/>
  <c r="AD511" i="2"/>
  <c r="AC511" i="2"/>
  <c r="AB511" i="2"/>
  <c r="AA511" i="2"/>
  <c r="Z511" i="2"/>
  <c r="Y511" i="2"/>
  <c r="X511" i="2"/>
  <c r="W511" i="2"/>
  <c r="V511" i="2"/>
  <c r="U511" i="2"/>
  <c r="T511" i="2"/>
  <c r="S511" i="2"/>
  <c r="R511" i="2"/>
  <c r="Q511" i="2"/>
  <c r="P511" i="2"/>
  <c r="O511" i="2"/>
  <c r="DJ510" i="2"/>
  <c r="DI510" i="2"/>
  <c r="DH510" i="2"/>
  <c r="DG510" i="2"/>
  <c r="DF510" i="2"/>
  <c r="DE510" i="2"/>
  <c r="DD510" i="2"/>
  <c r="DC510" i="2"/>
  <c r="DB510" i="2"/>
  <c r="DA510" i="2"/>
  <c r="CZ510" i="2"/>
  <c r="CY510" i="2"/>
  <c r="CX510" i="2"/>
  <c r="CW510" i="2"/>
  <c r="CV510" i="2"/>
  <c r="CU510" i="2"/>
  <c r="CT510" i="2"/>
  <c r="CR510" i="2"/>
  <c r="CQ510" i="2"/>
  <c r="CP510" i="2"/>
  <c r="CO510" i="2"/>
  <c r="CN510" i="2"/>
  <c r="CM510" i="2"/>
  <c r="CL510" i="2"/>
  <c r="CK510" i="2"/>
  <c r="CJ510" i="2"/>
  <c r="CI510" i="2"/>
  <c r="CH510" i="2"/>
  <c r="CG510" i="2"/>
  <c r="CF510" i="2"/>
  <c r="CE510" i="2"/>
  <c r="CD510" i="2"/>
  <c r="CC510" i="2"/>
  <c r="CB510" i="2"/>
  <c r="CA510" i="2"/>
  <c r="BZ510" i="2"/>
  <c r="BY510" i="2"/>
  <c r="BX510" i="2"/>
  <c r="BW510" i="2"/>
  <c r="BV510" i="2"/>
  <c r="BU510" i="2"/>
  <c r="BT510" i="2"/>
  <c r="BS510" i="2"/>
  <c r="BR510" i="2"/>
  <c r="BQ510" i="2"/>
  <c r="BP510" i="2"/>
  <c r="BO510" i="2"/>
  <c r="BN510" i="2"/>
  <c r="BM510" i="2"/>
  <c r="BL510" i="2"/>
  <c r="BK510" i="2"/>
  <c r="BJ510" i="2"/>
  <c r="BI510" i="2"/>
  <c r="BH510" i="2"/>
  <c r="BG510" i="2"/>
  <c r="BF510" i="2"/>
  <c r="BE510" i="2"/>
  <c r="BD510" i="2"/>
  <c r="BC510" i="2"/>
  <c r="BB510" i="2"/>
  <c r="BA510" i="2"/>
  <c r="AZ510" i="2"/>
  <c r="AY510" i="2"/>
  <c r="AX510" i="2"/>
  <c r="AW510" i="2"/>
  <c r="AV510" i="2"/>
  <c r="AU510" i="2"/>
  <c r="AS510" i="2"/>
  <c r="AR510" i="2"/>
  <c r="AQ510" i="2"/>
  <c r="AP510" i="2"/>
  <c r="AO510" i="2"/>
  <c r="AJ510" i="2"/>
  <c r="AI510" i="2"/>
  <c r="AH510" i="2"/>
  <c r="AG510" i="2"/>
  <c r="AF510" i="2"/>
  <c r="AE510" i="2"/>
  <c r="AD510" i="2"/>
  <c r="AC510" i="2"/>
  <c r="AB510" i="2"/>
  <c r="AA510" i="2"/>
  <c r="Z510" i="2"/>
  <c r="Y510" i="2"/>
  <c r="X510" i="2"/>
  <c r="W510" i="2"/>
  <c r="V510" i="2"/>
  <c r="U510" i="2"/>
  <c r="T510" i="2"/>
  <c r="S510" i="2"/>
  <c r="R510" i="2"/>
  <c r="Q510" i="2"/>
  <c r="P510" i="2"/>
  <c r="O510" i="2"/>
  <c r="L510" i="2"/>
  <c r="DJ509" i="2"/>
  <c r="DI509" i="2"/>
  <c r="DH509" i="2"/>
  <c r="DG509" i="2"/>
  <c r="DF509" i="2"/>
  <c r="DE509" i="2"/>
  <c r="DD509" i="2"/>
  <c r="DC509" i="2"/>
  <c r="DB509" i="2"/>
  <c r="DA509" i="2"/>
  <c r="CZ509" i="2"/>
  <c r="CY509" i="2"/>
  <c r="CX509" i="2"/>
  <c r="CW509" i="2"/>
  <c r="CV509" i="2"/>
  <c r="CU509" i="2"/>
  <c r="CT509" i="2"/>
  <c r="CR509" i="2"/>
  <c r="CQ509" i="2"/>
  <c r="CP509" i="2"/>
  <c r="CO509" i="2"/>
  <c r="CN509" i="2"/>
  <c r="CM509" i="2"/>
  <c r="CL509" i="2"/>
  <c r="CK509" i="2"/>
  <c r="CJ509" i="2"/>
  <c r="CI509" i="2"/>
  <c r="CH509" i="2"/>
  <c r="CG509" i="2"/>
  <c r="CF509" i="2"/>
  <c r="CE509" i="2"/>
  <c r="CD509" i="2"/>
  <c r="CC509" i="2"/>
  <c r="CB509" i="2"/>
  <c r="CA509" i="2"/>
  <c r="BZ509" i="2"/>
  <c r="BY509" i="2"/>
  <c r="BX509" i="2"/>
  <c r="BW509" i="2"/>
  <c r="BV509" i="2"/>
  <c r="BU509" i="2"/>
  <c r="BT509" i="2"/>
  <c r="BS509" i="2"/>
  <c r="BR509" i="2"/>
  <c r="BQ509" i="2"/>
  <c r="BP509" i="2"/>
  <c r="BO509" i="2"/>
  <c r="BN509" i="2"/>
  <c r="BM509" i="2"/>
  <c r="BL509" i="2"/>
  <c r="BK509" i="2"/>
  <c r="BJ509" i="2"/>
  <c r="BI509" i="2"/>
  <c r="BH509" i="2"/>
  <c r="BG509" i="2"/>
  <c r="BF509" i="2"/>
  <c r="BE509" i="2"/>
  <c r="BD509" i="2"/>
  <c r="BC509" i="2"/>
  <c r="BB509" i="2"/>
  <c r="BA509" i="2"/>
  <c r="AZ509" i="2"/>
  <c r="AY509" i="2"/>
  <c r="AX509" i="2"/>
  <c r="AW509" i="2"/>
  <c r="AV509" i="2"/>
  <c r="AU509" i="2"/>
  <c r="AS509" i="2"/>
  <c r="AR509" i="2"/>
  <c r="AQ509" i="2"/>
  <c r="AP509" i="2"/>
  <c r="AO509" i="2"/>
  <c r="AJ509" i="2"/>
  <c r="AI509" i="2"/>
  <c r="AH509" i="2"/>
  <c r="AG509" i="2"/>
  <c r="AF509" i="2"/>
  <c r="AE509" i="2"/>
  <c r="AD509" i="2"/>
  <c r="AC509" i="2"/>
  <c r="AB509" i="2"/>
  <c r="AA509" i="2"/>
  <c r="Z509" i="2"/>
  <c r="Y509" i="2"/>
  <c r="X509" i="2"/>
  <c r="W509" i="2"/>
  <c r="V509" i="2"/>
  <c r="U509" i="2"/>
  <c r="T509" i="2"/>
  <c r="S509" i="2"/>
  <c r="R509" i="2"/>
  <c r="Q509" i="2"/>
  <c r="P509" i="2"/>
  <c r="O509" i="2"/>
  <c r="DJ508" i="2"/>
  <c r="DI508" i="2"/>
  <c r="DH508" i="2"/>
  <c r="DG508" i="2"/>
  <c r="DF508" i="2"/>
  <c r="DE508" i="2"/>
  <c r="DD508" i="2"/>
  <c r="DC508" i="2"/>
  <c r="DB508" i="2"/>
  <c r="DA508" i="2"/>
  <c r="CZ508" i="2"/>
  <c r="CY508" i="2"/>
  <c r="CX508" i="2"/>
  <c r="CW508" i="2"/>
  <c r="CV508" i="2"/>
  <c r="CU508" i="2"/>
  <c r="CT508" i="2"/>
  <c r="CR508" i="2"/>
  <c r="CQ508" i="2"/>
  <c r="CP508" i="2"/>
  <c r="CO508" i="2"/>
  <c r="CN508" i="2"/>
  <c r="CM508" i="2"/>
  <c r="CL508" i="2"/>
  <c r="CK508" i="2"/>
  <c r="CJ508" i="2"/>
  <c r="CI508" i="2"/>
  <c r="CH508" i="2"/>
  <c r="CG508" i="2"/>
  <c r="CF508" i="2"/>
  <c r="CE508" i="2"/>
  <c r="CD508" i="2"/>
  <c r="CC508" i="2"/>
  <c r="CB508" i="2"/>
  <c r="CA508" i="2"/>
  <c r="BZ508" i="2"/>
  <c r="BY508" i="2"/>
  <c r="BX508" i="2"/>
  <c r="BW508" i="2"/>
  <c r="BV508" i="2"/>
  <c r="BU508" i="2"/>
  <c r="BT508" i="2"/>
  <c r="BS508" i="2"/>
  <c r="BR508" i="2"/>
  <c r="BQ508" i="2"/>
  <c r="BP508" i="2"/>
  <c r="BO508" i="2"/>
  <c r="BN508" i="2"/>
  <c r="BM508" i="2"/>
  <c r="BL508" i="2"/>
  <c r="BK508" i="2"/>
  <c r="BJ508" i="2"/>
  <c r="BI508" i="2"/>
  <c r="BH508" i="2"/>
  <c r="BG508" i="2"/>
  <c r="BF508" i="2"/>
  <c r="BE508" i="2"/>
  <c r="BD508" i="2"/>
  <c r="BC508" i="2"/>
  <c r="BB508" i="2"/>
  <c r="BA508" i="2"/>
  <c r="AZ508" i="2"/>
  <c r="AY508" i="2"/>
  <c r="AX508" i="2"/>
  <c r="AW508" i="2"/>
  <c r="AV508" i="2"/>
  <c r="AU508" i="2"/>
  <c r="AS508" i="2"/>
  <c r="AR508" i="2"/>
  <c r="AQ508" i="2"/>
  <c r="AP508" i="2"/>
  <c r="AO508" i="2"/>
  <c r="AJ508" i="2"/>
  <c r="AI508" i="2"/>
  <c r="AH508" i="2"/>
  <c r="AG508" i="2"/>
  <c r="AF508" i="2"/>
  <c r="AE508" i="2"/>
  <c r="AD508" i="2"/>
  <c r="AC508" i="2"/>
  <c r="AB508" i="2"/>
  <c r="AA508" i="2"/>
  <c r="Z508" i="2"/>
  <c r="Y508" i="2"/>
  <c r="X508" i="2"/>
  <c r="W508" i="2"/>
  <c r="V508" i="2"/>
  <c r="U508" i="2"/>
  <c r="T508" i="2"/>
  <c r="S508" i="2"/>
  <c r="R508" i="2"/>
  <c r="Q508" i="2"/>
  <c r="P508" i="2"/>
  <c r="O508" i="2"/>
  <c r="DJ507" i="2"/>
  <c r="DI507" i="2"/>
  <c r="DH507" i="2"/>
  <c r="DG507" i="2"/>
  <c r="DF507" i="2"/>
  <c r="DE507" i="2"/>
  <c r="DD507" i="2"/>
  <c r="DC507" i="2"/>
  <c r="DB507" i="2"/>
  <c r="DA507" i="2"/>
  <c r="CZ507" i="2"/>
  <c r="CY507" i="2"/>
  <c r="CX507" i="2"/>
  <c r="CW507" i="2"/>
  <c r="CV507" i="2"/>
  <c r="CU507" i="2"/>
  <c r="CT507" i="2"/>
  <c r="CR507" i="2"/>
  <c r="CQ507" i="2"/>
  <c r="CP507" i="2"/>
  <c r="CO507" i="2"/>
  <c r="CN507" i="2"/>
  <c r="CM507" i="2"/>
  <c r="CL507" i="2"/>
  <c r="CK507" i="2"/>
  <c r="CJ507" i="2"/>
  <c r="CI507" i="2"/>
  <c r="CH507" i="2"/>
  <c r="CG507" i="2"/>
  <c r="CF507" i="2"/>
  <c r="CE507" i="2"/>
  <c r="CD507" i="2"/>
  <c r="CC507" i="2"/>
  <c r="CB507" i="2"/>
  <c r="CA507" i="2"/>
  <c r="BZ507" i="2"/>
  <c r="BY507" i="2"/>
  <c r="BX507" i="2"/>
  <c r="BW507" i="2"/>
  <c r="BV507" i="2"/>
  <c r="BU507" i="2"/>
  <c r="BT507" i="2"/>
  <c r="BS507" i="2"/>
  <c r="BR507" i="2"/>
  <c r="BQ507" i="2"/>
  <c r="BP507" i="2"/>
  <c r="BO507" i="2"/>
  <c r="BN507" i="2"/>
  <c r="BM507" i="2"/>
  <c r="BL507" i="2"/>
  <c r="BK507" i="2"/>
  <c r="BJ507" i="2"/>
  <c r="BI507" i="2"/>
  <c r="BH507" i="2"/>
  <c r="BG507" i="2"/>
  <c r="BF507" i="2"/>
  <c r="BE507" i="2"/>
  <c r="BD507" i="2"/>
  <c r="BC507" i="2"/>
  <c r="BB507" i="2"/>
  <c r="BA507" i="2"/>
  <c r="AZ507" i="2"/>
  <c r="AY507" i="2"/>
  <c r="AX507" i="2"/>
  <c r="AW507" i="2"/>
  <c r="AV507" i="2"/>
  <c r="AU507" i="2"/>
  <c r="AS507" i="2"/>
  <c r="AR507" i="2"/>
  <c r="AQ507" i="2"/>
  <c r="AP507" i="2"/>
  <c r="AO507" i="2"/>
  <c r="AJ507" i="2"/>
  <c r="AI507" i="2"/>
  <c r="AH507" i="2"/>
  <c r="AG507" i="2"/>
  <c r="AF507" i="2"/>
  <c r="AE507" i="2"/>
  <c r="AD507" i="2"/>
  <c r="AC507" i="2"/>
  <c r="AB507" i="2"/>
  <c r="AA507" i="2"/>
  <c r="Z507" i="2"/>
  <c r="Y507" i="2"/>
  <c r="X507" i="2"/>
  <c r="W507" i="2"/>
  <c r="V507" i="2"/>
  <c r="U507" i="2"/>
  <c r="T507" i="2"/>
  <c r="S507" i="2"/>
  <c r="R507" i="2"/>
  <c r="Q507" i="2"/>
  <c r="P507" i="2"/>
  <c r="O507" i="2"/>
  <c r="DJ506" i="2"/>
  <c r="DI506" i="2"/>
  <c r="DH506" i="2"/>
  <c r="DG506" i="2"/>
  <c r="DF506" i="2"/>
  <c r="DE506" i="2"/>
  <c r="DD506" i="2"/>
  <c r="DC506" i="2"/>
  <c r="DB506" i="2"/>
  <c r="DA506" i="2"/>
  <c r="CZ506" i="2"/>
  <c r="CY506" i="2"/>
  <c r="CX506" i="2"/>
  <c r="CW506" i="2"/>
  <c r="CV506" i="2"/>
  <c r="CU506" i="2"/>
  <c r="CT506" i="2"/>
  <c r="CR506" i="2"/>
  <c r="CQ506" i="2"/>
  <c r="CP506" i="2"/>
  <c r="CO506" i="2"/>
  <c r="CN506" i="2"/>
  <c r="CM506" i="2"/>
  <c r="CL506" i="2"/>
  <c r="CK506" i="2"/>
  <c r="CJ506" i="2"/>
  <c r="CI506" i="2"/>
  <c r="CH506" i="2"/>
  <c r="CG506" i="2"/>
  <c r="CF506" i="2"/>
  <c r="CE506" i="2"/>
  <c r="CD506" i="2"/>
  <c r="CC506" i="2"/>
  <c r="CB506" i="2"/>
  <c r="CA506" i="2"/>
  <c r="BZ506" i="2"/>
  <c r="BY506" i="2"/>
  <c r="BX506" i="2"/>
  <c r="BW506" i="2"/>
  <c r="BV506" i="2"/>
  <c r="BU506" i="2"/>
  <c r="BT506" i="2"/>
  <c r="BS506" i="2"/>
  <c r="BR506" i="2"/>
  <c r="BQ506" i="2"/>
  <c r="BP506" i="2"/>
  <c r="BO506" i="2"/>
  <c r="BN506" i="2"/>
  <c r="BM506" i="2"/>
  <c r="BL506" i="2"/>
  <c r="BK506" i="2"/>
  <c r="BJ506" i="2"/>
  <c r="BI506" i="2"/>
  <c r="BH506" i="2"/>
  <c r="BG506" i="2"/>
  <c r="BF506" i="2"/>
  <c r="BE506" i="2"/>
  <c r="BD506" i="2"/>
  <c r="BC506" i="2"/>
  <c r="BB506" i="2"/>
  <c r="BA506" i="2"/>
  <c r="AZ506" i="2"/>
  <c r="AY506" i="2"/>
  <c r="AX506" i="2"/>
  <c r="AW506" i="2"/>
  <c r="AV506" i="2"/>
  <c r="AU506" i="2"/>
  <c r="AS506" i="2"/>
  <c r="AR506" i="2"/>
  <c r="AQ506" i="2"/>
  <c r="AP506" i="2"/>
  <c r="AO506" i="2"/>
  <c r="AJ506" i="2"/>
  <c r="AI506" i="2"/>
  <c r="AH506" i="2"/>
  <c r="AG506" i="2"/>
  <c r="AF506" i="2"/>
  <c r="AE506" i="2"/>
  <c r="AD506" i="2"/>
  <c r="AC506" i="2"/>
  <c r="AB506" i="2"/>
  <c r="AA506" i="2"/>
  <c r="Z506" i="2"/>
  <c r="Y506" i="2"/>
  <c r="X506" i="2"/>
  <c r="W506" i="2"/>
  <c r="V506" i="2"/>
  <c r="U506" i="2"/>
  <c r="T506" i="2"/>
  <c r="S506" i="2"/>
  <c r="R506" i="2"/>
  <c r="Q506" i="2"/>
  <c r="P506" i="2"/>
  <c r="O506" i="2"/>
  <c r="DJ505" i="2"/>
  <c r="DI505" i="2"/>
  <c r="DH505" i="2"/>
  <c r="DG505" i="2"/>
  <c r="DF505" i="2"/>
  <c r="DE505" i="2"/>
  <c r="DD505" i="2"/>
  <c r="DC505" i="2"/>
  <c r="DB505" i="2"/>
  <c r="DA505" i="2"/>
  <c r="CZ505" i="2"/>
  <c r="CY505" i="2"/>
  <c r="CX505" i="2"/>
  <c r="CW505" i="2"/>
  <c r="CV505" i="2"/>
  <c r="CU505" i="2"/>
  <c r="CT505" i="2"/>
  <c r="CR505" i="2"/>
  <c r="CQ505" i="2"/>
  <c r="CP505" i="2"/>
  <c r="CO505" i="2"/>
  <c r="CN505" i="2"/>
  <c r="CM505" i="2"/>
  <c r="CL505" i="2"/>
  <c r="CK505" i="2"/>
  <c r="CJ505" i="2"/>
  <c r="CI505" i="2"/>
  <c r="CH505" i="2"/>
  <c r="CG505" i="2"/>
  <c r="CF505" i="2"/>
  <c r="CE505" i="2"/>
  <c r="CD505" i="2"/>
  <c r="CC505" i="2"/>
  <c r="CB505" i="2"/>
  <c r="CA505" i="2"/>
  <c r="BZ505" i="2"/>
  <c r="BY505" i="2"/>
  <c r="BX505" i="2"/>
  <c r="BW505" i="2"/>
  <c r="BV505" i="2"/>
  <c r="BU505" i="2"/>
  <c r="BT505" i="2"/>
  <c r="BS505" i="2"/>
  <c r="BR505" i="2"/>
  <c r="BQ505" i="2"/>
  <c r="BP505" i="2"/>
  <c r="BO505" i="2"/>
  <c r="BN505" i="2"/>
  <c r="BM505" i="2"/>
  <c r="BL505" i="2"/>
  <c r="BK505" i="2"/>
  <c r="BJ505" i="2"/>
  <c r="BI505" i="2"/>
  <c r="BH505" i="2"/>
  <c r="BG505" i="2"/>
  <c r="BF505" i="2"/>
  <c r="BE505" i="2"/>
  <c r="BD505" i="2"/>
  <c r="BC505" i="2"/>
  <c r="BB505" i="2"/>
  <c r="BA505" i="2"/>
  <c r="AZ505" i="2"/>
  <c r="AY505" i="2"/>
  <c r="AX505" i="2"/>
  <c r="AW505" i="2"/>
  <c r="AV505" i="2"/>
  <c r="AU505" i="2"/>
  <c r="AS505" i="2"/>
  <c r="AR505" i="2"/>
  <c r="AQ505" i="2"/>
  <c r="AP505" i="2"/>
  <c r="AO505" i="2"/>
  <c r="AJ505" i="2"/>
  <c r="AI505" i="2"/>
  <c r="AH505" i="2"/>
  <c r="AG505" i="2"/>
  <c r="AF505" i="2"/>
  <c r="AE505" i="2"/>
  <c r="AD505" i="2"/>
  <c r="AC505" i="2"/>
  <c r="AB505" i="2"/>
  <c r="AA505" i="2"/>
  <c r="Z505" i="2"/>
  <c r="Y505" i="2"/>
  <c r="X505" i="2"/>
  <c r="W505" i="2"/>
  <c r="V505" i="2"/>
  <c r="U505" i="2"/>
  <c r="T505" i="2"/>
  <c r="S505" i="2"/>
  <c r="R505" i="2"/>
  <c r="Q505" i="2"/>
  <c r="P505" i="2"/>
  <c r="O505" i="2"/>
  <c r="DJ504" i="2"/>
  <c r="DI504" i="2"/>
  <c r="DH504" i="2"/>
  <c r="DG504" i="2"/>
  <c r="DF504" i="2"/>
  <c r="DE504" i="2"/>
  <c r="DD504" i="2"/>
  <c r="DC504" i="2"/>
  <c r="DB504" i="2"/>
  <c r="DA504" i="2"/>
  <c r="CZ504" i="2"/>
  <c r="CY504" i="2"/>
  <c r="CX504" i="2"/>
  <c r="CW504" i="2"/>
  <c r="CV504" i="2"/>
  <c r="CU504" i="2"/>
  <c r="CT504" i="2"/>
  <c r="CR504" i="2"/>
  <c r="CQ504" i="2"/>
  <c r="CP504" i="2"/>
  <c r="CO504" i="2"/>
  <c r="CN504" i="2"/>
  <c r="CM504" i="2"/>
  <c r="CL504" i="2"/>
  <c r="CK504" i="2"/>
  <c r="CJ504" i="2"/>
  <c r="CI504" i="2"/>
  <c r="CH504" i="2"/>
  <c r="CG504" i="2"/>
  <c r="CF504" i="2"/>
  <c r="CE504" i="2"/>
  <c r="CD504" i="2"/>
  <c r="CC504" i="2"/>
  <c r="CB504" i="2"/>
  <c r="CA504" i="2"/>
  <c r="BZ504" i="2"/>
  <c r="BY504" i="2"/>
  <c r="BX504" i="2"/>
  <c r="BW504" i="2"/>
  <c r="BV504" i="2"/>
  <c r="BU504" i="2"/>
  <c r="BT504" i="2"/>
  <c r="BS504" i="2"/>
  <c r="BR504" i="2"/>
  <c r="BQ504" i="2"/>
  <c r="BP504" i="2"/>
  <c r="BO504" i="2"/>
  <c r="BN504" i="2"/>
  <c r="BM504" i="2"/>
  <c r="BL504" i="2"/>
  <c r="BK504" i="2"/>
  <c r="BJ504" i="2"/>
  <c r="BI504" i="2"/>
  <c r="BH504" i="2"/>
  <c r="BG504" i="2"/>
  <c r="BF504" i="2"/>
  <c r="BE504" i="2"/>
  <c r="BD504" i="2"/>
  <c r="BC504" i="2"/>
  <c r="BB504" i="2"/>
  <c r="BA504" i="2"/>
  <c r="AZ504" i="2"/>
  <c r="AY504" i="2"/>
  <c r="AX504" i="2"/>
  <c r="AW504" i="2"/>
  <c r="AV504" i="2"/>
  <c r="AU504" i="2"/>
  <c r="AS504" i="2"/>
  <c r="AR504" i="2"/>
  <c r="AQ504" i="2"/>
  <c r="AP504" i="2"/>
  <c r="AO504" i="2"/>
  <c r="AJ504" i="2"/>
  <c r="AI504" i="2"/>
  <c r="AH504" i="2"/>
  <c r="AG504" i="2"/>
  <c r="AF504" i="2"/>
  <c r="AE504" i="2"/>
  <c r="AD504" i="2"/>
  <c r="AC504" i="2"/>
  <c r="AB504" i="2"/>
  <c r="AA504" i="2"/>
  <c r="Z504" i="2"/>
  <c r="Y504" i="2"/>
  <c r="X504" i="2"/>
  <c r="W504" i="2"/>
  <c r="V504" i="2"/>
  <c r="U504" i="2"/>
  <c r="T504" i="2"/>
  <c r="S504" i="2"/>
  <c r="R504" i="2"/>
  <c r="Q504" i="2"/>
  <c r="P504" i="2"/>
  <c r="O504" i="2"/>
  <c r="DJ503" i="2"/>
  <c r="DI503" i="2"/>
  <c r="DH503" i="2"/>
  <c r="DG503" i="2"/>
  <c r="DF503" i="2"/>
  <c r="DE503" i="2"/>
  <c r="DD503" i="2"/>
  <c r="DC503" i="2"/>
  <c r="DB503" i="2"/>
  <c r="DA503" i="2"/>
  <c r="CZ503" i="2"/>
  <c r="CY503" i="2"/>
  <c r="CX503" i="2"/>
  <c r="CW503" i="2"/>
  <c r="CV503" i="2"/>
  <c r="CU503" i="2"/>
  <c r="CT503" i="2"/>
  <c r="CR503" i="2"/>
  <c r="CQ503" i="2"/>
  <c r="CP503" i="2"/>
  <c r="CO503" i="2"/>
  <c r="CN503" i="2"/>
  <c r="CM503" i="2"/>
  <c r="CL503" i="2"/>
  <c r="CK503" i="2"/>
  <c r="CJ503" i="2"/>
  <c r="CI503" i="2"/>
  <c r="CH503" i="2"/>
  <c r="CG503" i="2"/>
  <c r="CF503" i="2"/>
  <c r="CE503" i="2"/>
  <c r="CD503" i="2"/>
  <c r="CC503" i="2"/>
  <c r="CB503" i="2"/>
  <c r="CA503" i="2"/>
  <c r="BZ503" i="2"/>
  <c r="BY503" i="2"/>
  <c r="BX503" i="2"/>
  <c r="BW503" i="2"/>
  <c r="BV503" i="2"/>
  <c r="BU503" i="2"/>
  <c r="BT503" i="2"/>
  <c r="BS503" i="2"/>
  <c r="BR503" i="2"/>
  <c r="BQ503" i="2"/>
  <c r="BP503" i="2"/>
  <c r="BO503" i="2"/>
  <c r="BN503" i="2"/>
  <c r="BM503" i="2"/>
  <c r="BL503" i="2"/>
  <c r="BK503" i="2"/>
  <c r="BJ503" i="2"/>
  <c r="BI503" i="2"/>
  <c r="BH503" i="2"/>
  <c r="BG503" i="2"/>
  <c r="BF503" i="2"/>
  <c r="BE503" i="2"/>
  <c r="BD503" i="2"/>
  <c r="BC503" i="2"/>
  <c r="BB503" i="2"/>
  <c r="BA503" i="2"/>
  <c r="AZ503" i="2"/>
  <c r="AY503" i="2"/>
  <c r="AX503" i="2"/>
  <c r="AW503" i="2"/>
  <c r="AV503" i="2"/>
  <c r="AU503" i="2"/>
  <c r="AS503" i="2"/>
  <c r="AR503" i="2"/>
  <c r="AQ503" i="2"/>
  <c r="AP503" i="2"/>
  <c r="AO503" i="2"/>
  <c r="AJ503" i="2"/>
  <c r="AI503" i="2"/>
  <c r="AH503" i="2"/>
  <c r="AG503" i="2"/>
  <c r="AF503" i="2"/>
  <c r="AE503" i="2"/>
  <c r="AD503" i="2"/>
  <c r="AC503" i="2"/>
  <c r="AB503" i="2"/>
  <c r="AA503" i="2"/>
  <c r="Z503" i="2"/>
  <c r="Y503" i="2"/>
  <c r="X503" i="2"/>
  <c r="W503" i="2"/>
  <c r="V503" i="2"/>
  <c r="U503" i="2"/>
  <c r="T503" i="2"/>
  <c r="S503" i="2"/>
  <c r="R503" i="2"/>
  <c r="Q503" i="2"/>
  <c r="P503" i="2"/>
  <c r="O503" i="2"/>
  <c r="DJ502" i="2"/>
  <c r="DI502" i="2"/>
  <c r="DH502" i="2"/>
  <c r="DG502" i="2"/>
  <c r="DF502" i="2"/>
  <c r="DE502" i="2"/>
  <c r="DD502" i="2"/>
  <c r="DC502" i="2"/>
  <c r="DB502" i="2"/>
  <c r="DA502" i="2"/>
  <c r="CZ502" i="2"/>
  <c r="CY502" i="2"/>
  <c r="CX502" i="2"/>
  <c r="CW502" i="2"/>
  <c r="CV502" i="2"/>
  <c r="CU502" i="2"/>
  <c r="CT502" i="2"/>
  <c r="CR502" i="2"/>
  <c r="CQ502" i="2"/>
  <c r="CP502" i="2"/>
  <c r="CO502" i="2"/>
  <c r="CN502" i="2"/>
  <c r="CM502" i="2"/>
  <c r="CL502" i="2"/>
  <c r="CK502" i="2"/>
  <c r="CJ502" i="2"/>
  <c r="CI502" i="2"/>
  <c r="CH502" i="2"/>
  <c r="CG502" i="2"/>
  <c r="CF502" i="2"/>
  <c r="CE502" i="2"/>
  <c r="CD502" i="2"/>
  <c r="CC502" i="2"/>
  <c r="CB502" i="2"/>
  <c r="CA502" i="2"/>
  <c r="BZ502" i="2"/>
  <c r="BY502" i="2"/>
  <c r="BX502" i="2"/>
  <c r="BW502" i="2"/>
  <c r="BV502" i="2"/>
  <c r="BU502" i="2"/>
  <c r="BT502" i="2"/>
  <c r="BS502" i="2"/>
  <c r="BR502" i="2"/>
  <c r="BQ502" i="2"/>
  <c r="BP502" i="2"/>
  <c r="BO502" i="2"/>
  <c r="BN502" i="2"/>
  <c r="BM502" i="2"/>
  <c r="BL502" i="2"/>
  <c r="BK502" i="2"/>
  <c r="BJ502" i="2"/>
  <c r="BI502" i="2"/>
  <c r="BH502" i="2"/>
  <c r="BG502" i="2"/>
  <c r="BF502" i="2"/>
  <c r="BE502" i="2"/>
  <c r="BD502" i="2"/>
  <c r="BC502" i="2"/>
  <c r="BB502" i="2"/>
  <c r="BA502" i="2"/>
  <c r="AZ502" i="2"/>
  <c r="AY502" i="2"/>
  <c r="AX502" i="2"/>
  <c r="AW502" i="2"/>
  <c r="AV502" i="2"/>
  <c r="AU502" i="2"/>
  <c r="AS502" i="2"/>
  <c r="AR502" i="2"/>
  <c r="AQ502" i="2"/>
  <c r="AP502" i="2"/>
  <c r="AO502" i="2"/>
  <c r="AJ502" i="2"/>
  <c r="AI502" i="2"/>
  <c r="AH502" i="2"/>
  <c r="AG502" i="2"/>
  <c r="AF502" i="2"/>
  <c r="AE502" i="2"/>
  <c r="AD502" i="2"/>
  <c r="AC502" i="2"/>
  <c r="AB502" i="2"/>
  <c r="AA502" i="2"/>
  <c r="Z502" i="2"/>
  <c r="Y502" i="2"/>
  <c r="X502" i="2"/>
  <c r="W502" i="2"/>
  <c r="V502" i="2"/>
  <c r="U502" i="2"/>
  <c r="T502" i="2"/>
  <c r="S502" i="2"/>
  <c r="R502" i="2"/>
  <c r="Q502" i="2"/>
  <c r="P502" i="2"/>
  <c r="O502" i="2"/>
  <c r="DJ501" i="2"/>
  <c r="DI501" i="2"/>
  <c r="DH501" i="2"/>
  <c r="DG501" i="2"/>
  <c r="DF501" i="2"/>
  <c r="DE501" i="2"/>
  <c r="DD501" i="2"/>
  <c r="DC501" i="2"/>
  <c r="DB501" i="2"/>
  <c r="DA501" i="2"/>
  <c r="CZ501" i="2"/>
  <c r="CY501" i="2"/>
  <c r="CX501" i="2"/>
  <c r="CW501" i="2"/>
  <c r="CV501" i="2"/>
  <c r="CU501" i="2"/>
  <c r="CT501" i="2"/>
  <c r="CR501" i="2"/>
  <c r="CQ501" i="2"/>
  <c r="CP501" i="2"/>
  <c r="CO501" i="2"/>
  <c r="CN501" i="2"/>
  <c r="CM501" i="2"/>
  <c r="CL501" i="2"/>
  <c r="CK501" i="2"/>
  <c r="CJ501" i="2"/>
  <c r="CI501" i="2"/>
  <c r="CH501" i="2"/>
  <c r="CG501" i="2"/>
  <c r="CF501" i="2"/>
  <c r="CE501" i="2"/>
  <c r="CD501" i="2"/>
  <c r="CC501" i="2"/>
  <c r="CB501" i="2"/>
  <c r="CA501" i="2"/>
  <c r="BZ501" i="2"/>
  <c r="BY501" i="2"/>
  <c r="BX501" i="2"/>
  <c r="BW501" i="2"/>
  <c r="BV501" i="2"/>
  <c r="BU501" i="2"/>
  <c r="BT501" i="2"/>
  <c r="BS501" i="2"/>
  <c r="BR501" i="2"/>
  <c r="BQ501" i="2"/>
  <c r="BP501" i="2"/>
  <c r="BO501" i="2"/>
  <c r="BN501" i="2"/>
  <c r="BM501" i="2"/>
  <c r="BL501" i="2"/>
  <c r="BK501" i="2"/>
  <c r="BJ501" i="2"/>
  <c r="BI501" i="2"/>
  <c r="BH501" i="2"/>
  <c r="BG501" i="2"/>
  <c r="BF501" i="2"/>
  <c r="BE501" i="2"/>
  <c r="BD501" i="2"/>
  <c r="BC501" i="2"/>
  <c r="BB501" i="2"/>
  <c r="BA501" i="2"/>
  <c r="AZ501" i="2"/>
  <c r="AY501" i="2"/>
  <c r="AX501" i="2"/>
  <c r="AW501" i="2"/>
  <c r="AV501" i="2"/>
  <c r="AU501" i="2"/>
  <c r="AS501" i="2"/>
  <c r="AR501" i="2"/>
  <c r="AQ501" i="2"/>
  <c r="AP501" i="2"/>
  <c r="AO501" i="2"/>
  <c r="AJ501" i="2"/>
  <c r="AI501" i="2"/>
  <c r="AH501" i="2"/>
  <c r="AG501" i="2"/>
  <c r="AF501" i="2"/>
  <c r="AE501" i="2"/>
  <c r="AD501" i="2"/>
  <c r="AC501" i="2"/>
  <c r="AB501" i="2"/>
  <c r="AA501" i="2"/>
  <c r="Z501" i="2"/>
  <c r="Y501" i="2"/>
  <c r="X501" i="2"/>
  <c r="W501" i="2"/>
  <c r="V501" i="2"/>
  <c r="U501" i="2"/>
  <c r="T501" i="2"/>
  <c r="S501" i="2"/>
  <c r="R501" i="2"/>
  <c r="Q501" i="2"/>
  <c r="P501" i="2"/>
  <c r="O501" i="2"/>
  <c r="DJ500" i="2"/>
  <c r="DI500" i="2"/>
  <c r="DH500" i="2"/>
  <c r="DG500" i="2"/>
  <c r="DF500" i="2"/>
  <c r="DE500" i="2"/>
  <c r="DD500" i="2"/>
  <c r="DC500" i="2"/>
  <c r="DB500" i="2"/>
  <c r="DA500" i="2"/>
  <c r="CZ500" i="2"/>
  <c r="CY500" i="2"/>
  <c r="CX500" i="2"/>
  <c r="CW500" i="2"/>
  <c r="CV500" i="2"/>
  <c r="CU500" i="2"/>
  <c r="CT500" i="2"/>
  <c r="CR500" i="2"/>
  <c r="CQ500" i="2"/>
  <c r="CP500" i="2"/>
  <c r="CO500" i="2"/>
  <c r="CN500" i="2"/>
  <c r="CM500" i="2"/>
  <c r="CL500" i="2"/>
  <c r="CK500" i="2"/>
  <c r="CJ500" i="2"/>
  <c r="CI500" i="2"/>
  <c r="CH500" i="2"/>
  <c r="CG500" i="2"/>
  <c r="CF500" i="2"/>
  <c r="CE500" i="2"/>
  <c r="CD500" i="2"/>
  <c r="CC500" i="2"/>
  <c r="CB500" i="2"/>
  <c r="CA500" i="2"/>
  <c r="BZ500" i="2"/>
  <c r="BY500" i="2"/>
  <c r="BX500" i="2"/>
  <c r="BW500" i="2"/>
  <c r="BV500" i="2"/>
  <c r="BU500" i="2"/>
  <c r="BT500" i="2"/>
  <c r="BS500" i="2"/>
  <c r="BR500" i="2"/>
  <c r="BQ500" i="2"/>
  <c r="BP500" i="2"/>
  <c r="BO500" i="2"/>
  <c r="BN500" i="2"/>
  <c r="BM500" i="2"/>
  <c r="BL500" i="2"/>
  <c r="BK500" i="2"/>
  <c r="BJ500" i="2"/>
  <c r="BI500" i="2"/>
  <c r="BH500" i="2"/>
  <c r="BG500" i="2"/>
  <c r="BF500" i="2"/>
  <c r="BE500" i="2"/>
  <c r="BD500" i="2"/>
  <c r="BC500" i="2"/>
  <c r="BB500" i="2"/>
  <c r="BA500" i="2"/>
  <c r="AZ500" i="2"/>
  <c r="AY500" i="2"/>
  <c r="AX500" i="2"/>
  <c r="AW500" i="2"/>
  <c r="AV500" i="2"/>
  <c r="AU500" i="2"/>
  <c r="AS500" i="2"/>
  <c r="AR500" i="2"/>
  <c r="AQ500" i="2"/>
  <c r="AP500" i="2"/>
  <c r="AO500" i="2"/>
  <c r="AJ500" i="2"/>
  <c r="AI500" i="2"/>
  <c r="AH500" i="2"/>
  <c r="AG500" i="2"/>
  <c r="AF500" i="2"/>
  <c r="AE500" i="2"/>
  <c r="AD500" i="2"/>
  <c r="AC500" i="2"/>
  <c r="AB500" i="2"/>
  <c r="AA500" i="2"/>
  <c r="Z500" i="2"/>
  <c r="Y500" i="2"/>
  <c r="X500" i="2"/>
  <c r="W500" i="2"/>
  <c r="V500" i="2"/>
  <c r="U500" i="2"/>
  <c r="T500" i="2"/>
  <c r="S500" i="2"/>
  <c r="R500" i="2"/>
  <c r="Q500" i="2"/>
  <c r="P500" i="2"/>
  <c r="O500" i="2"/>
  <c r="DJ499" i="2"/>
  <c r="DI499" i="2"/>
  <c r="DH499" i="2"/>
  <c r="DG499" i="2"/>
  <c r="DF499" i="2"/>
  <c r="DE499" i="2"/>
  <c r="DD499" i="2"/>
  <c r="DC499" i="2"/>
  <c r="DB499" i="2"/>
  <c r="DA499" i="2"/>
  <c r="CZ499" i="2"/>
  <c r="CY499" i="2"/>
  <c r="CX499" i="2"/>
  <c r="CW499" i="2"/>
  <c r="CV499" i="2"/>
  <c r="CU499" i="2"/>
  <c r="CT499" i="2"/>
  <c r="CR499" i="2"/>
  <c r="CQ499" i="2"/>
  <c r="CP499" i="2"/>
  <c r="CO499" i="2"/>
  <c r="CN499" i="2"/>
  <c r="CM499" i="2"/>
  <c r="CL499" i="2"/>
  <c r="CK499" i="2"/>
  <c r="CJ499" i="2"/>
  <c r="CI499" i="2"/>
  <c r="CH499" i="2"/>
  <c r="CG499" i="2"/>
  <c r="CF499" i="2"/>
  <c r="CE499" i="2"/>
  <c r="CD499" i="2"/>
  <c r="CC499" i="2"/>
  <c r="CB499" i="2"/>
  <c r="CA499" i="2"/>
  <c r="BZ499" i="2"/>
  <c r="BY499" i="2"/>
  <c r="BX499" i="2"/>
  <c r="BW499" i="2"/>
  <c r="BV499" i="2"/>
  <c r="BU499" i="2"/>
  <c r="BT499" i="2"/>
  <c r="BS499" i="2"/>
  <c r="BR499" i="2"/>
  <c r="BQ499" i="2"/>
  <c r="BP499" i="2"/>
  <c r="BO499" i="2"/>
  <c r="BN499" i="2"/>
  <c r="BM499" i="2"/>
  <c r="BL499" i="2"/>
  <c r="BK499" i="2"/>
  <c r="BJ499" i="2"/>
  <c r="BI499" i="2"/>
  <c r="BH499" i="2"/>
  <c r="BG499" i="2"/>
  <c r="BF499" i="2"/>
  <c r="BE499" i="2"/>
  <c r="BD499" i="2"/>
  <c r="BC499" i="2"/>
  <c r="BB499" i="2"/>
  <c r="BA499" i="2"/>
  <c r="AZ499" i="2"/>
  <c r="AY499" i="2"/>
  <c r="AX499" i="2"/>
  <c r="AW499" i="2"/>
  <c r="AV499" i="2"/>
  <c r="AU499" i="2"/>
  <c r="AS499" i="2"/>
  <c r="AR499" i="2"/>
  <c r="AQ499" i="2"/>
  <c r="AP499" i="2"/>
  <c r="AO499" i="2"/>
  <c r="AJ499" i="2"/>
  <c r="AI499" i="2"/>
  <c r="AH499" i="2"/>
  <c r="AG499" i="2"/>
  <c r="AF499" i="2"/>
  <c r="AE499" i="2"/>
  <c r="AD499" i="2"/>
  <c r="AC499" i="2"/>
  <c r="AB499" i="2"/>
  <c r="AA499" i="2"/>
  <c r="Z499" i="2"/>
  <c r="Y499" i="2"/>
  <c r="X499" i="2"/>
  <c r="W499" i="2"/>
  <c r="V499" i="2"/>
  <c r="U499" i="2"/>
  <c r="T499" i="2"/>
  <c r="S499" i="2"/>
  <c r="R499" i="2"/>
  <c r="Q499" i="2"/>
  <c r="P499" i="2"/>
  <c r="O499" i="2"/>
  <c r="DJ498" i="2"/>
  <c r="DI498" i="2"/>
  <c r="DH498" i="2"/>
  <c r="DG498" i="2"/>
  <c r="DF498" i="2"/>
  <c r="DE498" i="2"/>
  <c r="DD498" i="2"/>
  <c r="DC498" i="2"/>
  <c r="DB498" i="2"/>
  <c r="DA498" i="2"/>
  <c r="CZ498" i="2"/>
  <c r="CY498" i="2"/>
  <c r="CX498" i="2"/>
  <c r="CW498" i="2"/>
  <c r="CV498" i="2"/>
  <c r="CU498" i="2"/>
  <c r="CT498" i="2"/>
  <c r="CR498" i="2"/>
  <c r="CQ498" i="2"/>
  <c r="CP498" i="2"/>
  <c r="CO498" i="2"/>
  <c r="CN498" i="2"/>
  <c r="CM498" i="2"/>
  <c r="CL498" i="2"/>
  <c r="CK498" i="2"/>
  <c r="CJ498" i="2"/>
  <c r="CI498" i="2"/>
  <c r="CH498" i="2"/>
  <c r="CG498" i="2"/>
  <c r="CF498" i="2"/>
  <c r="CE498" i="2"/>
  <c r="CD498" i="2"/>
  <c r="CC498" i="2"/>
  <c r="CB498" i="2"/>
  <c r="CA498" i="2"/>
  <c r="BZ498" i="2"/>
  <c r="BY498" i="2"/>
  <c r="BX498" i="2"/>
  <c r="BW498" i="2"/>
  <c r="BV498" i="2"/>
  <c r="BU498" i="2"/>
  <c r="BT498" i="2"/>
  <c r="BS498" i="2"/>
  <c r="BR498" i="2"/>
  <c r="BQ498" i="2"/>
  <c r="BP498" i="2"/>
  <c r="BO498" i="2"/>
  <c r="BN498" i="2"/>
  <c r="BM498" i="2"/>
  <c r="BL498" i="2"/>
  <c r="BK498" i="2"/>
  <c r="BJ498" i="2"/>
  <c r="BI498" i="2"/>
  <c r="BH498" i="2"/>
  <c r="BG498" i="2"/>
  <c r="BF498" i="2"/>
  <c r="BE498" i="2"/>
  <c r="BD498" i="2"/>
  <c r="BC498" i="2"/>
  <c r="BB498" i="2"/>
  <c r="BA498" i="2"/>
  <c r="AZ498" i="2"/>
  <c r="AY498" i="2"/>
  <c r="AX498" i="2"/>
  <c r="AW498" i="2"/>
  <c r="AV498" i="2"/>
  <c r="AU498" i="2"/>
  <c r="AS498" i="2"/>
  <c r="AR498" i="2"/>
  <c r="AQ498" i="2"/>
  <c r="AP498" i="2"/>
  <c r="AO498" i="2"/>
  <c r="AJ498" i="2"/>
  <c r="AI498" i="2"/>
  <c r="AH498" i="2"/>
  <c r="AG498" i="2"/>
  <c r="AF498" i="2"/>
  <c r="AE498" i="2"/>
  <c r="AD498" i="2"/>
  <c r="AC498" i="2"/>
  <c r="AB498" i="2"/>
  <c r="AA498" i="2"/>
  <c r="Z498" i="2"/>
  <c r="Y498" i="2"/>
  <c r="X498" i="2"/>
  <c r="W498" i="2"/>
  <c r="V498" i="2"/>
  <c r="U498" i="2"/>
  <c r="T498" i="2"/>
  <c r="S498" i="2"/>
  <c r="R498" i="2"/>
  <c r="Q498" i="2"/>
  <c r="P498" i="2"/>
  <c r="O498" i="2"/>
  <c r="DJ497" i="2"/>
  <c r="DI497" i="2"/>
  <c r="DH497" i="2"/>
  <c r="DG497" i="2"/>
  <c r="DF497" i="2"/>
  <c r="DE497" i="2"/>
  <c r="DD497" i="2"/>
  <c r="DC497" i="2"/>
  <c r="DB497" i="2"/>
  <c r="DA497" i="2"/>
  <c r="CZ497" i="2"/>
  <c r="CY497" i="2"/>
  <c r="CX497" i="2"/>
  <c r="CW497" i="2"/>
  <c r="CV497" i="2"/>
  <c r="CU497" i="2"/>
  <c r="CT497" i="2"/>
  <c r="CR497" i="2"/>
  <c r="CQ497" i="2"/>
  <c r="CP497" i="2"/>
  <c r="CO497" i="2"/>
  <c r="CN497" i="2"/>
  <c r="CM497" i="2"/>
  <c r="CL497" i="2"/>
  <c r="CK497" i="2"/>
  <c r="CJ497" i="2"/>
  <c r="CI497" i="2"/>
  <c r="CH497" i="2"/>
  <c r="CG497" i="2"/>
  <c r="CF497" i="2"/>
  <c r="CE497" i="2"/>
  <c r="CD497" i="2"/>
  <c r="CC497" i="2"/>
  <c r="CB497" i="2"/>
  <c r="CA497" i="2"/>
  <c r="BZ497" i="2"/>
  <c r="BY497" i="2"/>
  <c r="BX497" i="2"/>
  <c r="BW497" i="2"/>
  <c r="BV497" i="2"/>
  <c r="BU497" i="2"/>
  <c r="BT497" i="2"/>
  <c r="BS497" i="2"/>
  <c r="BR497" i="2"/>
  <c r="BQ497" i="2"/>
  <c r="BP497" i="2"/>
  <c r="BO497" i="2"/>
  <c r="BN497" i="2"/>
  <c r="BM497" i="2"/>
  <c r="BL497" i="2"/>
  <c r="BK497" i="2"/>
  <c r="BJ497" i="2"/>
  <c r="BI497" i="2"/>
  <c r="BH497" i="2"/>
  <c r="BG497" i="2"/>
  <c r="BF497" i="2"/>
  <c r="BE497" i="2"/>
  <c r="BD497" i="2"/>
  <c r="BC497" i="2"/>
  <c r="BB497" i="2"/>
  <c r="BA497" i="2"/>
  <c r="AZ497" i="2"/>
  <c r="AY497" i="2"/>
  <c r="AX497" i="2"/>
  <c r="AW497" i="2"/>
  <c r="AV497" i="2"/>
  <c r="AU497" i="2"/>
  <c r="AS497" i="2"/>
  <c r="AR497" i="2"/>
  <c r="AQ497" i="2"/>
  <c r="AP497" i="2"/>
  <c r="AO497" i="2"/>
  <c r="AJ497" i="2"/>
  <c r="AI497" i="2"/>
  <c r="AH497" i="2"/>
  <c r="AG497" i="2"/>
  <c r="AF497" i="2"/>
  <c r="AE497" i="2"/>
  <c r="AD497" i="2"/>
  <c r="AC497" i="2"/>
  <c r="AB497" i="2"/>
  <c r="AA497" i="2"/>
  <c r="Z497" i="2"/>
  <c r="Y497" i="2"/>
  <c r="X497" i="2"/>
  <c r="W497" i="2"/>
  <c r="V497" i="2"/>
  <c r="U497" i="2"/>
  <c r="T497" i="2"/>
  <c r="S497" i="2"/>
  <c r="R497" i="2"/>
  <c r="Q497" i="2"/>
  <c r="P497" i="2"/>
  <c r="O497" i="2"/>
  <c r="DJ496" i="2"/>
  <c r="DI496" i="2"/>
  <c r="DH496" i="2"/>
  <c r="DG496" i="2"/>
  <c r="DF496" i="2"/>
  <c r="DE496" i="2"/>
  <c r="DD496" i="2"/>
  <c r="DC496" i="2"/>
  <c r="DB496" i="2"/>
  <c r="DA496" i="2"/>
  <c r="CZ496" i="2"/>
  <c r="CY496" i="2"/>
  <c r="CX496" i="2"/>
  <c r="CW496" i="2"/>
  <c r="CV496" i="2"/>
  <c r="CU496" i="2"/>
  <c r="CT496" i="2"/>
  <c r="CR496" i="2"/>
  <c r="CQ496" i="2"/>
  <c r="CP496" i="2"/>
  <c r="CO496" i="2"/>
  <c r="CN496" i="2"/>
  <c r="CM496" i="2"/>
  <c r="CL496" i="2"/>
  <c r="CK496" i="2"/>
  <c r="CJ496" i="2"/>
  <c r="CI496" i="2"/>
  <c r="CH496" i="2"/>
  <c r="CG496" i="2"/>
  <c r="CF496" i="2"/>
  <c r="CE496" i="2"/>
  <c r="CD496" i="2"/>
  <c r="CC496" i="2"/>
  <c r="CB496" i="2"/>
  <c r="CA496" i="2"/>
  <c r="BZ496" i="2"/>
  <c r="BY496" i="2"/>
  <c r="BX496" i="2"/>
  <c r="BW496" i="2"/>
  <c r="BV496" i="2"/>
  <c r="BU496" i="2"/>
  <c r="BT496" i="2"/>
  <c r="BS496" i="2"/>
  <c r="BR496" i="2"/>
  <c r="BQ496" i="2"/>
  <c r="BP496" i="2"/>
  <c r="BO496" i="2"/>
  <c r="BN496" i="2"/>
  <c r="BM496" i="2"/>
  <c r="BL496" i="2"/>
  <c r="BK496" i="2"/>
  <c r="BJ496" i="2"/>
  <c r="BI496" i="2"/>
  <c r="BH496" i="2"/>
  <c r="BG496" i="2"/>
  <c r="BF496" i="2"/>
  <c r="BE496" i="2"/>
  <c r="BD496" i="2"/>
  <c r="BC496" i="2"/>
  <c r="BB496" i="2"/>
  <c r="BA496" i="2"/>
  <c r="AZ496" i="2"/>
  <c r="AY496" i="2"/>
  <c r="AX496" i="2"/>
  <c r="AW496" i="2"/>
  <c r="AV496" i="2"/>
  <c r="AU496" i="2"/>
  <c r="AS496" i="2"/>
  <c r="AR496" i="2"/>
  <c r="AQ496" i="2"/>
  <c r="AP496" i="2"/>
  <c r="AO496" i="2"/>
  <c r="AJ496" i="2"/>
  <c r="AI496" i="2"/>
  <c r="AH496" i="2"/>
  <c r="AG496" i="2"/>
  <c r="AF496" i="2"/>
  <c r="AE496" i="2"/>
  <c r="AD496" i="2"/>
  <c r="AC496" i="2"/>
  <c r="AB496" i="2"/>
  <c r="AA496" i="2"/>
  <c r="Z496" i="2"/>
  <c r="Y496" i="2"/>
  <c r="X496" i="2"/>
  <c r="W496" i="2"/>
  <c r="V496" i="2"/>
  <c r="U496" i="2"/>
  <c r="T496" i="2"/>
  <c r="S496" i="2"/>
  <c r="R496" i="2"/>
  <c r="Q496" i="2"/>
  <c r="P496" i="2"/>
  <c r="O496" i="2"/>
  <c r="DJ495" i="2"/>
  <c r="DI495" i="2"/>
  <c r="DH495" i="2"/>
  <c r="DG495" i="2"/>
  <c r="DF495" i="2"/>
  <c r="DE495" i="2"/>
  <c r="DD495" i="2"/>
  <c r="DC495" i="2"/>
  <c r="DB495" i="2"/>
  <c r="DA495" i="2"/>
  <c r="CZ495" i="2"/>
  <c r="CY495" i="2"/>
  <c r="CX495" i="2"/>
  <c r="CW495" i="2"/>
  <c r="CV495" i="2"/>
  <c r="CU495" i="2"/>
  <c r="CT495" i="2"/>
  <c r="CR495" i="2"/>
  <c r="CQ495" i="2"/>
  <c r="CP495" i="2"/>
  <c r="CO495" i="2"/>
  <c r="CN495" i="2"/>
  <c r="CM495" i="2"/>
  <c r="CL495" i="2"/>
  <c r="CK495" i="2"/>
  <c r="CJ495" i="2"/>
  <c r="CI495" i="2"/>
  <c r="CH495" i="2"/>
  <c r="CG495" i="2"/>
  <c r="CF495" i="2"/>
  <c r="CE495" i="2"/>
  <c r="CD495" i="2"/>
  <c r="CC495" i="2"/>
  <c r="CB495" i="2"/>
  <c r="CA495" i="2"/>
  <c r="BZ495" i="2"/>
  <c r="BY495" i="2"/>
  <c r="BX495" i="2"/>
  <c r="BW495" i="2"/>
  <c r="BV495" i="2"/>
  <c r="BU495" i="2"/>
  <c r="BT495" i="2"/>
  <c r="BS495" i="2"/>
  <c r="BR495" i="2"/>
  <c r="BQ495" i="2"/>
  <c r="BP495" i="2"/>
  <c r="BO495" i="2"/>
  <c r="BN495" i="2"/>
  <c r="BM495" i="2"/>
  <c r="BL495" i="2"/>
  <c r="BK495" i="2"/>
  <c r="BJ495" i="2"/>
  <c r="BI495" i="2"/>
  <c r="BH495" i="2"/>
  <c r="BG495" i="2"/>
  <c r="BF495" i="2"/>
  <c r="BE495" i="2"/>
  <c r="BD495" i="2"/>
  <c r="BC495" i="2"/>
  <c r="BB495" i="2"/>
  <c r="BA495" i="2"/>
  <c r="AZ495" i="2"/>
  <c r="AY495" i="2"/>
  <c r="AX495" i="2"/>
  <c r="AW495" i="2"/>
  <c r="AV495" i="2"/>
  <c r="AU495" i="2"/>
  <c r="AS495" i="2"/>
  <c r="AR495" i="2"/>
  <c r="AQ495" i="2"/>
  <c r="AP495" i="2"/>
  <c r="AO495" i="2"/>
  <c r="AJ495" i="2"/>
  <c r="AI495" i="2"/>
  <c r="AH495" i="2"/>
  <c r="AG495" i="2"/>
  <c r="AF495" i="2"/>
  <c r="AE495" i="2"/>
  <c r="AD495" i="2"/>
  <c r="AC495" i="2"/>
  <c r="AB495" i="2"/>
  <c r="AA495" i="2"/>
  <c r="Z495" i="2"/>
  <c r="Y495" i="2"/>
  <c r="X495" i="2"/>
  <c r="W495" i="2"/>
  <c r="V495" i="2"/>
  <c r="U495" i="2"/>
  <c r="T495" i="2"/>
  <c r="S495" i="2"/>
  <c r="R495" i="2"/>
  <c r="Q495" i="2"/>
  <c r="P495" i="2"/>
  <c r="O495" i="2"/>
  <c r="DJ494" i="2"/>
  <c r="DI494" i="2"/>
  <c r="DH494" i="2"/>
  <c r="DG494" i="2"/>
  <c r="DF494" i="2"/>
  <c r="DE494" i="2"/>
  <c r="DD494" i="2"/>
  <c r="DC494" i="2"/>
  <c r="DB494" i="2"/>
  <c r="DA494" i="2"/>
  <c r="CZ494" i="2"/>
  <c r="CY494" i="2"/>
  <c r="CX494" i="2"/>
  <c r="CW494" i="2"/>
  <c r="CV494" i="2"/>
  <c r="CU494" i="2"/>
  <c r="CT494" i="2"/>
  <c r="CR494" i="2"/>
  <c r="CQ494" i="2"/>
  <c r="CP494" i="2"/>
  <c r="CO494" i="2"/>
  <c r="CN494" i="2"/>
  <c r="CM494" i="2"/>
  <c r="CL494" i="2"/>
  <c r="CK494" i="2"/>
  <c r="CJ494" i="2"/>
  <c r="CI494" i="2"/>
  <c r="CH494" i="2"/>
  <c r="CG494" i="2"/>
  <c r="CF494" i="2"/>
  <c r="CE494" i="2"/>
  <c r="CD494" i="2"/>
  <c r="CC494" i="2"/>
  <c r="CB494" i="2"/>
  <c r="CA494" i="2"/>
  <c r="BZ494" i="2"/>
  <c r="BY494" i="2"/>
  <c r="BX494" i="2"/>
  <c r="BW494" i="2"/>
  <c r="BV494" i="2"/>
  <c r="BU494" i="2"/>
  <c r="BT494" i="2"/>
  <c r="BS494" i="2"/>
  <c r="BR494" i="2"/>
  <c r="BQ494" i="2"/>
  <c r="BP494" i="2"/>
  <c r="BO494" i="2"/>
  <c r="BN494" i="2"/>
  <c r="BM494" i="2"/>
  <c r="BL494" i="2"/>
  <c r="BK494" i="2"/>
  <c r="BJ494" i="2"/>
  <c r="BI494" i="2"/>
  <c r="BH494" i="2"/>
  <c r="BG494" i="2"/>
  <c r="BF494" i="2"/>
  <c r="BE494" i="2"/>
  <c r="BD494" i="2"/>
  <c r="BC494" i="2"/>
  <c r="BB494" i="2"/>
  <c r="BA494" i="2"/>
  <c r="AZ494" i="2"/>
  <c r="AY494" i="2"/>
  <c r="AX494" i="2"/>
  <c r="AW494" i="2"/>
  <c r="AV494" i="2"/>
  <c r="AU494" i="2"/>
  <c r="AS494" i="2"/>
  <c r="AR494" i="2"/>
  <c r="AQ494" i="2"/>
  <c r="AP494" i="2"/>
  <c r="AO494" i="2"/>
  <c r="AJ494" i="2"/>
  <c r="AI494" i="2"/>
  <c r="AH494" i="2"/>
  <c r="AG494" i="2"/>
  <c r="AF494" i="2"/>
  <c r="AE494" i="2"/>
  <c r="AD494" i="2"/>
  <c r="AC494" i="2"/>
  <c r="AB494" i="2"/>
  <c r="AA494" i="2"/>
  <c r="Z494" i="2"/>
  <c r="Y494" i="2"/>
  <c r="X494" i="2"/>
  <c r="W494" i="2"/>
  <c r="V494" i="2"/>
  <c r="U494" i="2"/>
  <c r="T494" i="2"/>
  <c r="S494" i="2"/>
  <c r="R494" i="2"/>
  <c r="Q494" i="2"/>
  <c r="P494" i="2"/>
  <c r="O494" i="2"/>
  <c r="DJ493" i="2"/>
  <c r="DI493" i="2"/>
  <c r="DH493" i="2"/>
  <c r="DG493" i="2"/>
  <c r="DF493" i="2"/>
  <c r="DE493" i="2"/>
  <c r="DD493" i="2"/>
  <c r="DC493" i="2"/>
  <c r="DB493" i="2"/>
  <c r="DA493" i="2"/>
  <c r="CZ493" i="2"/>
  <c r="CY493" i="2"/>
  <c r="CX493" i="2"/>
  <c r="CW493" i="2"/>
  <c r="CV493" i="2"/>
  <c r="CU493" i="2"/>
  <c r="CT493" i="2"/>
  <c r="CR493" i="2"/>
  <c r="CQ493" i="2"/>
  <c r="CP493" i="2"/>
  <c r="CO493" i="2"/>
  <c r="CN493" i="2"/>
  <c r="CM493" i="2"/>
  <c r="CL493" i="2"/>
  <c r="CK493" i="2"/>
  <c r="CJ493" i="2"/>
  <c r="CI493" i="2"/>
  <c r="CH493" i="2"/>
  <c r="CG493" i="2"/>
  <c r="CF493" i="2"/>
  <c r="CE493" i="2"/>
  <c r="CD493" i="2"/>
  <c r="CC493" i="2"/>
  <c r="CB493" i="2"/>
  <c r="CA493" i="2"/>
  <c r="BZ493" i="2"/>
  <c r="BY493" i="2"/>
  <c r="BX493" i="2"/>
  <c r="BW493" i="2"/>
  <c r="BV493" i="2"/>
  <c r="BU493" i="2"/>
  <c r="BT493" i="2"/>
  <c r="BS493" i="2"/>
  <c r="BR493" i="2"/>
  <c r="BQ493" i="2"/>
  <c r="BP493" i="2"/>
  <c r="BO493" i="2"/>
  <c r="BN493" i="2"/>
  <c r="BM493" i="2"/>
  <c r="BL493" i="2"/>
  <c r="BK493" i="2"/>
  <c r="BJ493" i="2"/>
  <c r="BI493" i="2"/>
  <c r="BH493" i="2"/>
  <c r="BG493" i="2"/>
  <c r="BF493" i="2"/>
  <c r="BE493" i="2"/>
  <c r="BD493" i="2"/>
  <c r="BC493" i="2"/>
  <c r="BB493" i="2"/>
  <c r="BA493" i="2"/>
  <c r="AZ493" i="2"/>
  <c r="AY493" i="2"/>
  <c r="AX493" i="2"/>
  <c r="AW493" i="2"/>
  <c r="AV493" i="2"/>
  <c r="AU493" i="2"/>
  <c r="AS493" i="2"/>
  <c r="AR493" i="2"/>
  <c r="AQ493" i="2"/>
  <c r="AP493" i="2"/>
  <c r="AO493" i="2"/>
  <c r="AJ493" i="2"/>
  <c r="AI493" i="2"/>
  <c r="AH493" i="2"/>
  <c r="AG493" i="2"/>
  <c r="AF493" i="2"/>
  <c r="AE493" i="2"/>
  <c r="AD493" i="2"/>
  <c r="AC493" i="2"/>
  <c r="AB493" i="2"/>
  <c r="AA493" i="2"/>
  <c r="Z493" i="2"/>
  <c r="Y493" i="2"/>
  <c r="X493" i="2"/>
  <c r="W493" i="2"/>
  <c r="V493" i="2"/>
  <c r="U493" i="2"/>
  <c r="T493" i="2"/>
  <c r="S493" i="2"/>
  <c r="R493" i="2"/>
  <c r="Q493" i="2"/>
  <c r="P493" i="2"/>
  <c r="O493" i="2"/>
  <c r="DJ492" i="2"/>
  <c r="DI492" i="2"/>
  <c r="DH492" i="2"/>
  <c r="DG492" i="2"/>
  <c r="DF492" i="2"/>
  <c r="DE492" i="2"/>
  <c r="DD492" i="2"/>
  <c r="DC492" i="2"/>
  <c r="DB492" i="2"/>
  <c r="DA492" i="2"/>
  <c r="CZ492" i="2"/>
  <c r="CY492" i="2"/>
  <c r="CX492" i="2"/>
  <c r="CW492" i="2"/>
  <c r="CV492" i="2"/>
  <c r="CU492" i="2"/>
  <c r="CT492" i="2"/>
  <c r="CR492" i="2"/>
  <c r="CQ492" i="2"/>
  <c r="CP492" i="2"/>
  <c r="CO492" i="2"/>
  <c r="CN492" i="2"/>
  <c r="CM492" i="2"/>
  <c r="CL492" i="2"/>
  <c r="CK492" i="2"/>
  <c r="CJ492" i="2"/>
  <c r="CI492" i="2"/>
  <c r="CH492" i="2"/>
  <c r="CG492" i="2"/>
  <c r="CF492" i="2"/>
  <c r="CE492" i="2"/>
  <c r="CD492" i="2"/>
  <c r="CC492" i="2"/>
  <c r="CB492" i="2"/>
  <c r="CA492" i="2"/>
  <c r="BZ492" i="2"/>
  <c r="BY492" i="2"/>
  <c r="BX492" i="2"/>
  <c r="BW492" i="2"/>
  <c r="BV492" i="2"/>
  <c r="BU492" i="2"/>
  <c r="BT492" i="2"/>
  <c r="BS492" i="2"/>
  <c r="BR492" i="2"/>
  <c r="BQ492" i="2"/>
  <c r="BP492" i="2"/>
  <c r="BO492" i="2"/>
  <c r="BN492" i="2"/>
  <c r="BM492" i="2"/>
  <c r="BL492" i="2"/>
  <c r="BK492" i="2"/>
  <c r="BJ492" i="2"/>
  <c r="BI492" i="2"/>
  <c r="BH492" i="2"/>
  <c r="BG492" i="2"/>
  <c r="BF492" i="2"/>
  <c r="BE492" i="2"/>
  <c r="BD492" i="2"/>
  <c r="BC492" i="2"/>
  <c r="BB492" i="2"/>
  <c r="BA492" i="2"/>
  <c r="AZ492" i="2"/>
  <c r="AY492" i="2"/>
  <c r="AX492" i="2"/>
  <c r="AW492" i="2"/>
  <c r="AV492" i="2"/>
  <c r="AU492" i="2"/>
  <c r="AS492" i="2"/>
  <c r="AR492" i="2"/>
  <c r="AQ492" i="2"/>
  <c r="AP492" i="2"/>
  <c r="AO492" i="2"/>
  <c r="AJ492" i="2"/>
  <c r="AI492" i="2"/>
  <c r="AH492" i="2"/>
  <c r="AG492" i="2"/>
  <c r="AF492" i="2"/>
  <c r="AE492" i="2"/>
  <c r="AD492" i="2"/>
  <c r="AC492" i="2"/>
  <c r="AB492" i="2"/>
  <c r="AA492" i="2"/>
  <c r="Z492" i="2"/>
  <c r="Y492" i="2"/>
  <c r="X492" i="2"/>
  <c r="W492" i="2"/>
  <c r="V492" i="2"/>
  <c r="U492" i="2"/>
  <c r="T492" i="2"/>
  <c r="S492" i="2"/>
  <c r="R492" i="2"/>
  <c r="Q492" i="2"/>
  <c r="P492" i="2"/>
  <c r="O492" i="2"/>
  <c r="DJ491" i="2"/>
  <c r="DI491" i="2"/>
  <c r="DH491" i="2"/>
  <c r="DG491" i="2"/>
  <c r="DF491" i="2"/>
  <c r="DE491" i="2"/>
  <c r="DD491" i="2"/>
  <c r="DC491" i="2"/>
  <c r="DB491" i="2"/>
  <c r="DA491" i="2"/>
  <c r="CZ491" i="2"/>
  <c r="CY491" i="2"/>
  <c r="CX491" i="2"/>
  <c r="CW491" i="2"/>
  <c r="CV491" i="2"/>
  <c r="CU491" i="2"/>
  <c r="CT491" i="2"/>
  <c r="CR491" i="2"/>
  <c r="CQ491" i="2"/>
  <c r="CP491" i="2"/>
  <c r="CO491" i="2"/>
  <c r="CN491" i="2"/>
  <c r="CM491" i="2"/>
  <c r="CL491" i="2"/>
  <c r="CK491" i="2"/>
  <c r="CJ491" i="2"/>
  <c r="CI491" i="2"/>
  <c r="CH491" i="2"/>
  <c r="CG491" i="2"/>
  <c r="CF491" i="2"/>
  <c r="CE491" i="2"/>
  <c r="CD491" i="2"/>
  <c r="CC491" i="2"/>
  <c r="CB491" i="2"/>
  <c r="CA491" i="2"/>
  <c r="BZ491" i="2"/>
  <c r="BY491" i="2"/>
  <c r="BX491" i="2"/>
  <c r="BW491" i="2"/>
  <c r="BV491" i="2"/>
  <c r="BU491" i="2"/>
  <c r="BT491" i="2"/>
  <c r="BS491" i="2"/>
  <c r="BR491" i="2"/>
  <c r="BQ491" i="2"/>
  <c r="BP491" i="2"/>
  <c r="BO491" i="2"/>
  <c r="BN491" i="2"/>
  <c r="BM491" i="2"/>
  <c r="BL491" i="2"/>
  <c r="BK491" i="2"/>
  <c r="BJ491" i="2"/>
  <c r="BI491" i="2"/>
  <c r="BH491" i="2"/>
  <c r="BG491" i="2"/>
  <c r="BF491" i="2"/>
  <c r="BE491" i="2"/>
  <c r="BD491" i="2"/>
  <c r="BC491" i="2"/>
  <c r="BB491" i="2"/>
  <c r="BA491" i="2"/>
  <c r="AZ491" i="2"/>
  <c r="AY491" i="2"/>
  <c r="AX491" i="2"/>
  <c r="AW491" i="2"/>
  <c r="AV491" i="2"/>
  <c r="AU491" i="2"/>
  <c r="AS491" i="2"/>
  <c r="AR491" i="2"/>
  <c r="AQ491" i="2"/>
  <c r="AP491" i="2"/>
  <c r="AO491" i="2"/>
  <c r="AJ491" i="2"/>
  <c r="AI491" i="2"/>
  <c r="AH491" i="2"/>
  <c r="AG491" i="2"/>
  <c r="AF491" i="2"/>
  <c r="AE491" i="2"/>
  <c r="AD491" i="2"/>
  <c r="AC491" i="2"/>
  <c r="AB491" i="2"/>
  <c r="AA491" i="2"/>
  <c r="Z491" i="2"/>
  <c r="Y491" i="2"/>
  <c r="X491" i="2"/>
  <c r="W491" i="2"/>
  <c r="V491" i="2"/>
  <c r="U491" i="2"/>
  <c r="T491" i="2"/>
  <c r="S491" i="2"/>
  <c r="R491" i="2"/>
  <c r="Q491" i="2"/>
  <c r="P491" i="2"/>
  <c r="O491" i="2"/>
  <c r="DJ490" i="2"/>
  <c r="DI490" i="2"/>
  <c r="DH490" i="2"/>
  <c r="DG490" i="2"/>
  <c r="DF490" i="2"/>
  <c r="DE490" i="2"/>
  <c r="DD490" i="2"/>
  <c r="DC490" i="2"/>
  <c r="DB490" i="2"/>
  <c r="DA490" i="2"/>
  <c r="CZ490" i="2"/>
  <c r="CY490" i="2"/>
  <c r="CX490" i="2"/>
  <c r="CW490" i="2"/>
  <c r="CV490" i="2"/>
  <c r="CU490" i="2"/>
  <c r="CT490" i="2"/>
  <c r="CR490" i="2"/>
  <c r="CQ490" i="2"/>
  <c r="CP490" i="2"/>
  <c r="CO490" i="2"/>
  <c r="CN490" i="2"/>
  <c r="CM490" i="2"/>
  <c r="CL490" i="2"/>
  <c r="CK490" i="2"/>
  <c r="CJ490" i="2"/>
  <c r="CI490" i="2"/>
  <c r="CH490" i="2"/>
  <c r="CG490" i="2"/>
  <c r="CF490" i="2"/>
  <c r="CE490" i="2"/>
  <c r="CD490" i="2"/>
  <c r="CC490" i="2"/>
  <c r="CB490" i="2"/>
  <c r="CA490" i="2"/>
  <c r="BZ490" i="2"/>
  <c r="BY490" i="2"/>
  <c r="BX490" i="2"/>
  <c r="BW490" i="2"/>
  <c r="BV490" i="2"/>
  <c r="BU490" i="2"/>
  <c r="BT490" i="2"/>
  <c r="BS490" i="2"/>
  <c r="BR490" i="2"/>
  <c r="BQ490" i="2"/>
  <c r="BP490" i="2"/>
  <c r="BO490" i="2"/>
  <c r="BN490" i="2"/>
  <c r="BM490" i="2"/>
  <c r="BL490" i="2"/>
  <c r="BK490" i="2"/>
  <c r="BJ490" i="2"/>
  <c r="BI490" i="2"/>
  <c r="BH490" i="2"/>
  <c r="BG490" i="2"/>
  <c r="BF490" i="2"/>
  <c r="BE490" i="2"/>
  <c r="BD490" i="2"/>
  <c r="BC490" i="2"/>
  <c r="BB490" i="2"/>
  <c r="BA490" i="2"/>
  <c r="AZ490" i="2"/>
  <c r="AY490" i="2"/>
  <c r="AX490" i="2"/>
  <c r="AW490" i="2"/>
  <c r="AV490" i="2"/>
  <c r="AU490" i="2"/>
  <c r="AS490" i="2"/>
  <c r="AR490" i="2"/>
  <c r="AQ490" i="2"/>
  <c r="AP490" i="2"/>
  <c r="AO490" i="2"/>
  <c r="AJ490" i="2"/>
  <c r="AI490" i="2"/>
  <c r="AH490" i="2"/>
  <c r="AG490" i="2"/>
  <c r="AF490" i="2"/>
  <c r="AE490" i="2"/>
  <c r="AD490" i="2"/>
  <c r="AC490" i="2"/>
  <c r="AB490" i="2"/>
  <c r="AA490" i="2"/>
  <c r="Z490" i="2"/>
  <c r="Y490" i="2"/>
  <c r="X490" i="2"/>
  <c r="W490" i="2"/>
  <c r="V490" i="2"/>
  <c r="U490" i="2"/>
  <c r="T490" i="2"/>
  <c r="S490" i="2"/>
  <c r="R490" i="2"/>
  <c r="Q490" i="2"/>
  <c r="P490" i="2"/>
  <c r="O490" i="2"/>
  <c r="DJ489" i="2"/>
  <c r="DI489" i="2"/>
  <c r="DH489" i="2"/>
  <c r="DG489" i="2"/>
  <c r="DF489" i="2"/>
  <c r="DE489" i="2"/>
  <c r="DD489" i="2"/>
  <c r="DC489" i="2"/>
  <c r="DB489" i="2"/>
  <c r="DA489" i="2"/>
  <c r="CZ489" i="2"/>
  <c r="CY489" i="2"/>
  <c r="CX489" i="2"/>
  <c r="CW489" i="2"/>
  <c r="CV489" i="2"/>
  <c r="CU489" i="2"/>
  <c r="CT489" i="2"/>
  <c r="CR489" i="2"/>
  <c r="CQ489" i="2"/>
  <c r="CP489" i="2"/>
  <c r="CO489" i="2"/>
  <c r="CN489" i="2"/>
  <c r="CM489" i="2"/>
  <c r="CL489" i="2"/>
  <c r="CK489" i="2"/>
  <c r="CJ489" i="2"/>
  <c r="CI489" i="2"/>
  <c r="CH489" i="2"/>
  <c r="CG489" i="2"/>
  <c r="CF489" i="2"/>
  <c r="CE489" i="2"/>
  <c r="CD489" i="2"/>
  <c r="CC489" i="2"/>
  <c r="CB489" i="2"/>
  <c r="CA489" i="2"/>
  <c r="BZ489" i="2"/>
  <c r="BY489" i="2"/>
  <c r="BX489" i="2"/>
  <c r="BW489" i="2"/>
  <c r="BV489" i="2"/>
  <c r="BU489" i="2"/>
  <c r="BT489" i="2"/>
  <c r="BS489" i="2"/>
  <c r="BR489" i="2"/>
  <c r="BQ489" i="2"/>
  <c r="BP489" i="2"/>
  <c r="BO489" i="2"/>
  <c r="BN489" i="2"/>
  <c r="BM489" i="2"/>
  <c r="BL489" i="2"/>
  <c r="BK489" i="2"/>
  <c r="BJ489" i="2"/>
  <c r="BI489" i="2"/>
  <c r="BH489" i="2"/>
  <c r="BG489" i="2"/>
  <c r="BF489" i="2"/>
  <c r="BE489" i="2"/>
  <c r="BD489" i="2"/>
  <c r="BC489" i="2"/>
  <c r="BB489" i="2"/>
  <c r="BA489" i="2"/>
  <c r="AZ489" i="2"/>
  <c r="AY489" i="2"/>
  <c r="AX489" i="2"/>
  <c r="AW489" i="2"/>
  <c r="AV489" i="2"/>
  <c r="AU489" i="2"/>
  <c r="AS489" i="2"/>
  <c r="AR489" i="2"/>
  <c r="AQ489" i="2"/>
  <c r="AP489" i="2"/>
  <c r="AO489" i="2"/>
  <c r="AJ489" i="2"/>
  <c r="AI489" i="2"/>
  <c r="AH489" i="2"/>
  <c r="AG489" i="2"/>
  <c r="AF489" i="2"/>
  <c r="AE489" i="2"/>
  <c r="AD489" i="2"/>
  <c r="AC489" i="2"/>
  <c r="AB489" i="2"/>
  <c r="AA489" i="2"/>
  <c r="Z489" i="2"/>
  <c r="Y489" i="2"/>
  <c r="X489" i="2"/>
  <c r="W489" i="2"/>
  <c r="V489" i="2"/>
  <c r="U489" i="2"/>
  <c r="T489" i="2"/>
  <c r="S489" i="2"/>
  <c r="R489" i="2"/>
  <c r="Q489" i="2"/>
  <c r="P489" i="2"/>
  <c r="O489" i="2"/>
  <c r="DJ488" i="2"/>
  <c r="DI488" i="2"/>
  <c r="DH488" i="2"/>
  <c r="DG488" i="2"/>
  <c r="DF488" i="2"/>
  <c r="DE488" i="2"/>
  <c r="DD488" i="2"/>
  <c r="DC488" i="2"/>
  <c r="DB488" i="2"/>
  <c r="DA488" i="2"/>
  <c r="CZ488" i="2"/>
  <c r="CY488" i="2"/>
  <c r="CX488" i="2"/>
  <c r="CW488" i="2"/>
  <c r="CV488" i="2"/>
  <c r="CU488" i="2"/>
  <c r="CT488" i="2"/>
  <c r="CR488" i="2"/>
  <c r="CQ488" i="2"/>
  <c r="CP488" i="2"/>
  <c r="CO488" i="2"/>
  <c r="CN488" i="2"/>
  <c r="CM488" i="2"/>
  <c r="CL488" i="2"/>
  <c r="CK488" i="2"/>
  <c r="CJ488" i="2"/>
  <c r="CI488" i="2"/>
  <c r="CH488" i="2"/>
  <c r="CG488" i="2"/>
  <c r="CF488" i="2"/>
  <c r="CE488" i="2"/>
  <c r="CD488" i="2"/>
  <c r="CC488" i="2"/>
  <c r="CB488" i="2"/>
  <c r="CA488" i="2"/>
  <c r="BZ488" i="2"/>
  <c r="BY488" i="2"/>
  <c r="BX488" i="2"/>
  <c r="BW488" i="2"/>
  <c r="BV488" i="2"/>
  <c r="BU488" i="2"/>
  <c r="BT488" i="2"/>
  <c r="BS488" i="2"/>
  <c r="BR488" i="2"/>
  <c r="BQ488" i="2"/>
  <c r="BP488" i="2"/>
  <c r="BO488" i="2"/>
  <c r="BN488" i="2"/>
  <c r="BM488" i="2"/>
  <c r="BL488" i="2"/>
  <c r="BK488" i="2"/>
  <c r="BJ488" i="2"/>
  <c r="BI488" i="2"/>
  <c r="BH488" i="2"/>
  <c r="BG488" i="2"/>
  <c r="BF488" i="2"/>
  <c r="BE488" i="2"/>
  <c r="BD488" i="2"/>
  <c r="BC488" i="2"/>
  <c r="BB488" i="2"/>
  <c r="BA488" i="2"/>
  <c r="AZ488" i="2"/>
  <c r="AY488" i="2"/>
  <c r="AX488" i="2"/>
  <c r="AW488" i="2"/>
  <c r="AV488" i="2"/>
  <c r="AU488" i="2"/>
  <c r="AS488" i="2"/>
  <c r="AR488" i="2"/>
  <c r="AQ488" i="2"/>
  <c r="AP488" i="2"/>
  <c r="AO488" i="2"/>
  <c r="AJ488" i="2"/>
  <c r="AI488" i="2"/>
  <c r="AH488" i="2"/>
  <c r="AG488" i="2"/>
  <c r="AF488" i="2"/>
  <c r="AE488" i="2"/>
  <c r="AD488" i="2"/>
  <c r="AC488" i="2"/>
  <c r="AB488" i="2"/>
  <c r="AA488" i="2"/>
  <c r="Z488" i="2"/>
  <c r="Y488" i="2"/>
  <c r="X488" i="2"/>
  <c r="W488" i="2"/>
  <c r="V488" i="2"/>
  <c r="U488" i="2"/>
  <c r="T488" i="2"/>
  <c r="S488" i="2"/>
  <c r="R488" i="2"/>
  <c r="Q488" i="2"/>
  <c r="P488" i="2"/>
  <c r="O488" i="2"/>
  <c r="DJ487" i="2"/>
  <c r="DI487" i="2"/>
  <c r="DH487" i="2"/>
  <c r="DG487" i="2"/>
  <c r="DF487" i="2"/>
  <c r="DE487" i="2"/>
  <c r="DD487" i="2"/>
  <c r="DC487" i="2"/>
  <c r="DB487" i="2"/>
  <c r="DA487" i="2"/>
  <c r="CZ487" i="2"/>
  <c r="CY487" i="2"/>
  <c r="CX487" i="2"/>
  <c r="CW487" i="2"/>
  <c r="CV487" i="2"/>
  <c r="CU487" i="2"/>
  <c r="CT487" i="2"/>
  <c r="CR487" i="2"/>
  <c r="CQ487" i="2"/>
  <c r="CP487" i="2"/>
  <c r="CO487" i="2"/>
  <c r="CN487" i="2"/>
  <c r="CM487" i="2"/>
  <c r="CL487" i="2"/>
  <c r="CK487" i="2"/>
  <c r="CJ487" i="2"/>
  <c r="CI487" i="2"/>
  <c r="CH487" i="2"/>
  <c r="CG487" i="2"/>
  <c r="CF487" i="2"/>
  <c r="CE487" i="2"/>
  <c r="CD487" i="2"/>
  <c r="CC487" i="2"/>
  <c r="CB487" i="2"/>
  <c r="CA487" i="2"/>
  <c r="BZ487" i="2"/>
  <c r="BY487" i="2"/>
  <c r="BX487" i="2"/>
  <c r="BW487" i="2"/>
  <c r="BV487" i="2"/>
  <c r="BU487" i="2"/>
  <c r="BT487" i="2"/>
  <c r="BS487" i="2"/>
  <c r="BR487" i="2"/>
  <c r="BQ487" i="2"/>
  <c r="BP487" i="2"/>
  <c r="BO487" i="2"/>
  <c r="BN487" i="2"/>
  <c r="BM487" i="2"/>
  <c r="BL487" i="2"/>
  <c r="BK487" i="2"/>
  <c r="BJ487" i="2"/>
  <c r="BI487" i="2"/>
  <c r="BH487" i="2"/>
  <c r="BG487" i="2"/>
  <c r="BF487" i="2"/>
  <c r="BE487" i="2"/>
  <c r="BD487" i="2"/>
  <c r="BC487" i="2"/>
  <c r="BB487" i="2"/>
  <c r="BA487" i="2"/>
  <c r="AZ487" i="2"/>
  <c r="AY487" i="2"/>
  <c r="AX487" i="2"/>
  <c r="AW487" i="2"/>
  <c r="AV487" i="2"/>
  <c r="AU487" i="2"/>
  <c r="AS487" i="2"/>
  <c r="AR487" i="2"/>
  <c r="AQ487" i="2"/>
  <c r="AP487" i="2"/>
  <c r="AO487" i="2"/>
  <c r="AJ487" i="2"/>
  <c r="AI487" i="2"/>
  <c r="AH487" i="2"/>
  <c r="AG487" i="2"/>
  <c r="AF487" i="2"/>
  <c r="AE487" i="2"/>
  <c r="AD487" i="2"/>
  <c r="AC487" i="2"/>
  <c r="AB487" i="2"/>
  <c r="AA487" i="2"/>
  <c r="Z487" i="2"/>
  <c r="Y487" i="2"/>
  <c r="X487" i="2"/>
  <c r="W487" i="2"/>
  <c r="V487" i="2"/>
  <c r="U487" i="2"/>
  <c r="T487" i="2"/>
  <c r="S487" i="2"/>
  <c r="R487" i="2"/>
  <c r="Q487" i="2"/>
  <c r="P487" i="2"/>
  <c r="O487" i="2"/>
  <c r="L487" i="2"/>
  <c r="DJ486" i="2"/>
  <c r="DI486" i="2"/>
  <c r="DH486" i="2"/>
  <c r="DG486" i="2"/>
  <c r="DF486" i="2"/>
  <c r="DE486" i="2"/>
  <c r="DD486" i="2"/>
  <c r="DC486" i="2"/>
  <c r="DB486" i="2"/>
  <c r="DA486" i="2"/>
  <c r="CZ486" i="2"/>
  <c r="CY486" i="2"/>
  <c r="CX486" i="2"/>
  <c r="CW486" i="2"/>
  <c r="CV486" i="2"/>
  <c r="CU486" i="2"/>
  <c r="CT486" i="2"/>
  <c r="CR486" i="2"/>
  <c r="CQ486" i="2"/>
  <c r="CP486" i="2"/>
  <c r="CO486" i="2"/>
  <c r="CN486" i="2"/>
  <c r="CM486" i="2"/>
  <c r="CL486" i="2"/>
  <c r="CK486" i="2"/>
  <c r="CJ486" i="2"/>
  <c r="CI486" i="2"/>
  <c r="CH486" i="2"/>
  <c r="CG486" i="2"/>
  <c r="CF486" i="2"/>
  <c r="CE486" i="2"/>
  <c r="CD486" i="2"/>
  <c r="CC486" i="2"/>
  <c r="CB486" i="2"/>
  <c r="CA486" i="2"/>
  <c r="BZ486" i="2"/>
  <c r="BY486" i="2"/>
  <c r="BX486" i="2"/>
  <c r="BW486" i="2"/>
  <c r="BV486" i="2"/>
  <c r="BU486" i="2"/>
  <c r="BT486" i="2"/>
  <c r="BS486" i="2"/>
  <c r="BR486" i="2"/>
  <c r="BQ486" i="2"/>
  <c r="BP486" i="2"/>
  <c r="BO486" i="2"/>
  <c r="BN486" i="2"/>
  <c r="BM486" i="2"/>
  <c r="BL486" i="2"/>
  <c r="BK486" i="2"/>
  <c r="BJ486" i="2"/>
  <c r="BI486" i="2"/>
  <c r="BH486" i="2"/>
  <c r="BG486" i="2"/>
  <c r="BF486" i="2"/>
  <c r="BE486" i="2"/>
  <c r="BD486" i="2"/>
  <c r="BC486" i="2"/>
  <c r="BB486" i="2"/>
  <c r="BA486" i="2"/>
  <c r="AZ486" i="2"/>
  <c r="AY486" i="2"/>
  <c r="AX486" i="2"/>
  <c r="AW486" i="2"/>
  <c r="AV486" i="2"/>
  <c r="AU486" i="2"/>
  <c r="AS486" i="2"/>
  <c r="AR486" i="2"/>
  <c r="AQ486" i="2"/>
  <c r="AP486" i="2"/>
  <c r="AO486" i="2"/>
  <c r="AJ486" i="2"/>
  <c r="AI486" i="2"/>
  <c r="AH486" i="2"/>
  <c r="AG486" i="2"/>
  <c r="AF486" i="2"/>
  <c r="AE486" i="2"/>
  <c r="AD486" i="2"/>
  <c r="AC486" i="2"/>
  <c r="AB486" i="2"/>
  <c r="AA486" i="2"/>
  <c r="Z486" i="2"/>
  <c r="Y486" i="2"/>
  <c r="X486" i="2"/>
  <c r="W486" i="2"/>
  <c r="V486" i="2"/>
  <c r="U486" i="2"/>
  <c r="T486" i="2"/>
  <c r="S486" i="2"/>
  <c r="R486" i="2"/>
  <c r="Q486" i="2"/>
  <c r="P486" i="2"/>
  <c r="O486" i="2"/>
  <c r="DJ485" i="2"/>
  <c r="DI485" i="2"/>
  <c r="DH485" i="2"/>
  <c r="DG485" i="2"/>
  <c r="DF485" i="2"/>
  <c r="DE485" i="2"/>
  <c r="DD485" i="2"/>
  <c r="DC485" i="2"/>
  <c r="DB485" i="2"/>
  <c r="DA485" i="2"/>
  <c r="CZ485" i="2"/>
  <c r="CY485" i="2"/>
  <c r="CX485" i="2"/>
  <c r="CW485" i="2"/>
  <c r="CV485" i="2"/>
  <c r="CU485" i="2"/>
  <c r="CT485" i="2"/>
  <c r="CR485" i="2"/>
  <c r="CQ485" i="2"/>
  <c r="CP485" i="2"/>
  <c r="CO485" i="2"/>
  <c r="CN485" i="2"/>
  <c r="CM485" i="2"/>
  <c r="CL485" i="2"/>
  <c r="CK485" i="2"/>
  <c r="CJ485" i="2"/>
  <c r="CI485" i="2"/>
  <c r="CH485" i="2"/>
  <c r="CG485" i="2"/>
  <c r="CF485" i="2"/>
  <c r="CE485" i="2"/>
  <c r="CD485" i="2"/>
  <c r="CC485" i="2"/>
  <c r="CB485" i="2"/>
  <c r="CA485" i="2"/>
  <c r="BZ485" i="2"/>
  <c r="BY485" i="2"/>
  <c r="BX485" i="2"/>
  <c r="BW485" i="2"/>
  <c r="BV485" i="2"/>
  <c r="BU485" i="2"/>
  <c r="BT485" i="2"/>
  <c r="BS485" i="2"/>
  <c r="BR485" i="2"/>
  <c r="BQ485" i="2"/>
  <c r="BP485" i="2"/>
  <c r="BO485" i="2"/>
  <c r="BN485" i="2"/>
  <c r="BM485" i="2"/>
  <c r="BL485" i="2"/>
  <c r="BK485" i="2"/>
  <c r="BJ485" i="2"/>
  <c r="BI485" i="2"/>
  <c r="BH485" i="2"/>
  <c r="BG485" i="2"/>
  <c r="BF485" i="2"/>
  <c r="BE485" i="2"/>
  <c r="BD485" i="2"/>
  <c r="BC485" i="2"/>
  <c r="BB485" i="2"/>
  <c r="BA485" i="2"/>
  <c r="AZ485" i="2"/>
  <c r="AY485" i="2"/>
  <c r="AX485" i="2"/>
  <c r="AW485" i="2"/>
  <c r="AV485" i="2"/>
  <c r="AU485" i="2"/>
  <c r="AS485" i="2"/>
  <c r="AR485" i="2"/>
  <c r="AQ485" i="2"/>
  <c r="AP485" i="2"/>
  <c r="AO485" i="2"/>
  <c r="AJ485" i="2"/>
  <c r="AI485" i="2"/>
  <c r="AH485" i="2"/>
  <c r="AG485" i="2"/>
  <c r="AF485" i="2"/>
  <c r="AE485" i="2"/>
  <c r="AD485" i="2"/>
  <c r="AC485" i="2"/>
  <c r="AB485" i="2"/>
  <c r="AA485" i="2"/>
  <c r="Z485" i="2"/>
  <c r="Y485" i="2"/>
  <c r="X485" i="2"/>
  <c r="W485" i="2"/>
  <c r="V485" i="2"/>
  <c r="U485" i="2"/>
  <c r="T485" i="2"/>
  <c r="S485" i="2"/>
  <c r="R485" i="2"/>
  <c r="Q485" i="2"/>
  <c r="P485" i="2"/>
  <c r="O485" i="2"/>
  <c r="DJ484" i="2"/>
  <c r="DI484" i="2"/>
  <c r="DH484" i="2"/>
  <c r="DG484" i="2"/>
  <c r="DF484" i="2"/>
  <c r="DE484" i="2"/>
  <c r="DD484" i="2"/>
  <c r="DC484" i="2"/>
  <c r="DB484" i="2"/>
  <c r="DA484" i="2"/>
  <c r="CZ484" i="2"/>
  <c r="CY484" i="2"/>
  <c r="CX484" i="2"/>
  <c r="CW484" i="2"/>
  <c r="CV484" i="2"/>
  <c r="CU484" i="2"/>
  <c r="CT484" i="2"/>
  <c r="CR484" i="2"/>
  <c r="CQ484" i="2"/>
  <c r="CP484" i="2"/>
  <c r="CO484" i="2"/>
  <c r="CN484" i="2"/>
  <c r="CM484" i="2"/>
  <c r="CL484" i="2"/>
  <c r="CK484" i="2"/>
  <c r="CJ484" i="2"/>
  <c r="CI484" i="2"/>
  <c r="CH484" i="2"/>
  <c r="CG484" i="2"/>
  <c r="CF484" i="2"/>
  <c r="CE484" i="2"/>
  <c r="CD484" i="2"/>
  <c r="CC484" i="2"/>
  <c r="CB484" i="2"/>
  <c r="CA484" i="2"/>
  <c r="BZ484" i="2"/>
  <c r="BY484" i="2"/>
  <c r="BX484" i="2"/>
  <c r="BW484" i="2"/>
  <c r="BV484" i="2"/>
  <c r="BU484" i="2"/>
  <c r="BT484" i="2"/>
  <c r="BS484" i="2"/>
  <c r="BR484" i="2"/>
  <c r="BQ484" i="2"/>
  <c r="BP484" i="2"/>
  <c r="BO484" i="2"/>
  <c r="BN484" i="2"/>
  <c r="BM484" i="2"/>
  <c r="BL484" i="2"/>
  <c r="BK484" i="2"/>
  <c r="BJ484" i="2"/>
  <c r="BI484" i="2"/>
  <c r="BH484" i="2"/>
  <c r="BG484" i="2"/>
  <c r="BF484" i="2"/>
  <c r="BE484" i="2"/>
  <c r="BD484" i="2"/>
  <c r="BC484" i="2"/>
  <c r="BB484" i="2"/>
  <c r="BA484" i="2"/>
  <c r="AZ484" i="2"/>
  <c r="AY484" i="2"/>
  <c r="AX484" i="2"/>
  <c r="AW484" i="2"/>
  <c r="AV484" i="2"/>
  <c r="AU484" i="2"/>
  <c r="AS484" i="2"/>
  <c r="AR484" i="2"/>
  <c r="AQ484" i="2"/>
  <c r="AP484" i="2"/>
  <c r="AO484" i="2"/>
  <c r="AJ484" i="2"/>
  <c r="AI484" i="2"/>
  <c r="AH484" i="2"/>
  <c r="AG484" i="2"/>
  <c r="AF484" i="2"/>
  <c r="AE484" i="2"/>
  <c r="AD484" i="2"/>
  <c r="AC484" i="2"/>
  <c r="AB484" i="2"/>
  <c r="AA484" i="2"/>
  <c r="Z484" i="2"/>
  <c r="Y484" i="2"/>
  <c r="X484" i="2"/>
  <c r="W484" i="2"/>
  <c r="V484" i="2"/>
  <c r="U484" i="2"/>
  <c r="T484" i="2"/>
  <c r="S484" i="2"/>
  <c r="R484" i="2"/>
  <c r="Q484" i="2"/>
  <c r="P484" i="2"/>
  <c r="O484" i="2"/>
  <c r="DJ483" i="2"/>
  <c r="DI483" i="2"/>
  <c r="DH483" i="2"/>
  <c r="DG483" i="2"/>
  <c r="DF483" i="2"/>
  <c r="DE483" i="2"/>
  <c r="DD483" i="2"/>
  <c r="DC483" i="2"/>
  <c r="DB483" i="2"/>
  <c r="DA483" i="2"/>
  <c r="CZ483" i="2"/>
  <c r="CY483" i="2"/>
  <c r="CX483" i="2"/>
  <c r="CW483" i="2"/>
  <c r="CV483" i="2"/>
  <c r="CU483" i="2"/>
  <c r="CT483" i="2"/>
  <c r="CR483" i="2"/>
  <c r="CQ483" i="2"/>
  <c r="CP483" i="2"/>
  <c r="CO483" i="2"/>
  <c r="CN483" i="2"/>
  <c r="CM483" i="2"/>
  <c r="CL483" i="2"/>
  <c r="CK483" i="2"/>
  <c r="CJ483" i="2"/>
  <c r="CI483" i="2"/>
  <c r="CH483" i="2"/>
  <c r="CG483" i="2"/>
  <c r="CF483" i="2"/>
  <c r="CE483" i="2"/>
  <c r="CD483" i="2"/>
  <c r="CC483" i="2"/>
  <c r="CB483" i="2"/>
  <c r="CA483" i="2"/>
  <c r="BZ483" i="2"/>
  <c r="BY483" i="2"/>
  <c r="BX483" i="2"/>
  <c r="BW483" i="2"/>
  <c r="BV483" i="2"/>
  <c r="BU483" i="2"/>
  <c r="BT483" i="2"/>
  <c r="BS483" i="2"/>
  <c r="BR483" i="2"/>
  <c r="BQ483" i="2"/>
  <c r="BP483" i="2"/>
  <c r="BO483" i="2"/>
  <c r="BN483" i="2"/>
  <c r="BM483" i="2"/>
  <c r="BL483" i="2"/>
  <c r="BK483" i="2"/>
  <c r="BJ483" i="2"/>
  <c r="BI483" i="2"/>
  <c r="BH483" i="2"/>
  <c r="BG483" i="2"/>
  <c r="BF483" i="2"/>
  <c r="BE483" i="2"/>
  <c r="BD483" i="2"/>
  <c r="BC483" i="2"/>
  <c r="BB483" i="2"/>
  <c r="BA483" i="2"/>
  <c r="AZ483" i="2"/>
  <c r="AY483" i="2"/>
  <c r="AX483" i="2"/>
  <c r="AW483" i="2"/>
  <c r="AV483" i="2"/>
  <c r="AU483" i="2"/>
  <c r="AS483" i="2"/>
  <c r="AR483" i="2"/>
  <c r="AQ483" i="2"/>
  <c r="AP483" i="2"/>
  <c r="AO483" i="2"/>
  <c r="AJ483" i="2"/>
  <c r="AI483" i="2"/>
  <c r="AH483" i="2"/>
  <c r="AG483" i="2"/>
  <c r="AF483" i="2"/>
  <c r="AE483" i="2"/>
  <c r="AD483" i="2"/>
  <c r="AC483" i="2"/>
  <c r="AB483" i="2"/>
  <c r="AA483" i="2"/>
  <c r="Z483" i="2"/>
  <c r="Y483" i="2"/>
  <c r="X483" i="2"/>
  <c r="W483" i="2"/>
  <c r="V483" i="2"/>
  <c r="U483" i="2"/>
  <c r="T483" i="2"/>
  <c r="S483" i="2"/>
  <c r="R483" i="2"/>
  <c r="Q483" i="2"/>
  <c r="P483" i="2"/>
  <c r="O483" i="2"/>
  <c r="DJ482" i="2"/>
  <c r="DI482" i="2"/>
  <c r="DH482" i="2"/>
  <c r="DG482" i="2"/>
  <c r="DF482" i="2"/>
  <c r="DE482" i="2"/>
  <c r="DD482" i="2"/>
  <c r="DC482" i="2"/>
  <c r="DB482" i="2"/>
  <c r="DA482" i="2"/>
  <c r="CZ482" i="2"/>
  <c r="CY482" i="2"/>
  <c r="CX482" i="2"/>
  <c r="CW482" i="2"/>
  <c r="CV482" i="2"/>
  <c r="CU482" i="2"/>
  <c r="CT482" i="2"/>
  <c r="CR482" i="2"/>
  <c r="CQ482" i="2"/>
  <c r="CP482" i="2"/>
  <c r="CO482" i="2"/>
  <c r="CN482" i="2"/>
  <c r="CM482" i="2"/>
  <c r="CL482" i="2"/>
  <c r="CK482" i="2"/>
  <c r="CJ482" i="2"/>
  <c r="CI482" i="2"/>
  <c r="CH482" i="2"/>
  <c r="CG482" i="2"/>
  <c r="CF482" i="2"/>
  <c r="CE482" i="2"/>
  <c r="CD482" i="2"/>
  <c r="CC482" i="2"/>
  <c r="CB482" i="2"/>
  <c r="CA482" i="2"/>
  <c r="BZ482" i="2"/>
  <c r="BY482" i="2"/>
  <c r="BX482" i="2"/>
  <c r="BW482" i="2"/>
  <c r="BV482" i="2"/>
  <c r="BU482" i="2"/>
  <c r="BT482" i="2"/>
  <c r="BS482" i="2"/>
  <c r="BR482" i="2"/>
  <c r="BQ482" i="2"/>
  <c r="BP482" i="2"/>
  <c r="BO482" i="2"/>
  <c r="BN482" i="2"/>
  <c r="BM482" i="2"/>
  <c r="BL482" i="2"/>
  <c r="BK482" i="2"/>
  <c r="BJ482" i="2"/>
  <c r="BI482" i="2"/>
  <c r="BH482" i="2"/>
  <c r="BG482" i="2"/>
  <c r="BF482" i="2"/>
  <c r="BE482" i="2"/>
  <c r="BD482" i="2"/>
  <c r="BC482" i="2"/>
  <c r="BB482" i="2"/>
  <c r="BA482" i="2"/>
  <c r="AZ482" i="2"/>
  <c r="AY482" i="2"/>
  <c r="AX482" i="2"/>
  <c r="AW482" i="2"/>
  <c r="AV482" i="2"/>
  <c r="AU482" i="2"/>
  <c r="AS482" i="2"/>
  <c r="AR482" i="2"/>
  <c r="AQ482" i="2"/>
  <c r="AP482" i="2"/>
  <c r="AO482" i="2"/>
  <c r="AJ482" i="2"/>
  <c r="AI482" i="2"/>
  <c r="AH482" i="2"/>
  <c r="AG482" i="2"/>
  <c r="AF482" i="2"/>
  <c r="AE482" i="2"/>
  <c r="AD482" i="2"/>
  <c r="AC482" i="2"/>
  <c r="AB482" i="2"/>
  <c r="AA482" i="2"/>
  <c r="Z482" i="2"/>
  <c r="Y482" i="2"/>
  <c r="X482" i="2"/>
  <c r="W482" i="2"/>
  <c r="V482" i="2"/>
  <c r="U482" i="2"/>
  <c r="T482" i="2"/>
  <c r="S482" i="2"/>
  <c r="R482" i="2"/>
  <c r="Q482" i="2"/>
  <c r="P482" i="2"/>
  <c r="O482" i="2"/>
  <c r="DJ481" i="2"/>
  <c r="DI481" i="2"/>
  <c r="DH481" i="2"/>
  <c r="DG481" i="2"/>
  <c r="DF481" i="2"/>
  <c r="DE481" i="2"/>
  <c r="DD481" i="2"/>
  <c r="DC481" i="2"/>
  <c r="DB481" i="2"/>
  <c r="DA481" i="2"/>
  <c r="CZ481" i="2"/>
  <c r="CY481" i="2"/>
  <c r="CX481" i="2"/>
  <c r="CW481" i="2"/>
  <c r="CV481" i="2"/>
  <c r="CU481" i="2"/>
  <c r="CT481" i="2"/>
  <c r="CR481" i="2"/>
  <c r="CQ481" i="2"/>
  <c r="CP481" i="2"/>
  <c r="CO481" i="2"/>
  <c r="CN481" i="2"/>
  <c r="CM481" i="2"/>
  <c r="CL481" i="2"/>
  <c r="CK481" i="2"/>
  <c r="CJ481" i="2"/>
  <c r="CI481" i="2"/>
  <c r="CH481" i="2"/>
  <c r="CG481" i="2"/>
  <c r="CF481" i="2"/>
  <c r="CE481" i="2"/>
  <c r="CD481" i="2"/>
  <c r="CC481" i="2"/>
  <c r="CB481" i="2"/>
  <c r="CA481" i="2"/>
  <c r="BZ481" i="2"/>
  <c r="BY481" i="2"/>
  <c r="BX481" i="2"/>
  <c r="BW481" i="2"/>
  <c r="BV481" i="2"/>
  <c r="BU481" i="2"/>
  <c r="BT481" i="2"/>
  <c r="BS481" i="2"/>
  <c r="BR481" i="2"/>
  <c r="BQ481" i="2"/>
  <c r="BP481" i="2"/>
  <c r="BO481" i="2"/>
  <c r="BN481" i="2"/>
  <c r="BM481" i="2"/>
  <c r="BL481" i="2"/>
  <c r="BK481" i="2"/>
  <c r="BJ481" i="2"/>
  <c r="BI481" i="2"/>
  <c r="BH481" i="2"/>
  <c r="BG481" i="2"/>
  <c r="BF481" i="2"/>
  <c r="BE481" i="2"/>
  <c r="BD481" i="2"/>
  <c r="BC481" i="2"/>
  <c r="BB481" i="2"/>
  <c r="BA481" i="2"/>
  <c r="AZ481" i="2"/>
  <c r="AY481" i="2"/>
  <c r="AX481" i="2"/>
  <c r="AW481" i="2"/>
  <c r="AV481" i="2"/>
  <c r="AU481" i="2"/>
  <c r="AS481" i="2"/>
  <c r="AR481" i="2"/>
  <c r="AQ481" i="2"/>
  <c r="AP481" i="2"/>
  <c r="AO481" i="2"/>
  <c r="AJ481" i="2"/>
  <c r="AI481" i="2"/>
  <c r="AH481" i="2"/>
  <c r="AG481" i="2"/>
  <c r="AF481" i="2"/>
  <c r="AE481" i="2"/>
  <c r="AD481" i="2"/>
  <c r="AC481" i="2"/>
  <c r="AB481" i="2"/>
  <c r="AA481" i="2"/>
  <c r="Z481" i="2"/>
  <c r="Y481" i="2"/>
  <c r="X481" i="2"/>
  <c r="W481" i="2"/>
  <c r="V481" i="2"/>
  <c r="U481" i="2"/>
  <c r="T481" i="2"/>
  <c r="S481" i="2"/>
  <c r="R481" i="2"/>
  <c r="Q481" i="2"/>
  <c r="P481" i="2"/>
  <c r="O481" i="2"/>
  <c r="DJ480" i="2"/>
  <c r="DI480" i="2"/>
  <c r="DH480" i="2"/>
  <c r="DG480" i="2"/>
  <c r="DF480" i="2"/>
  <c r="DE480" i="2"/>
  <c r="DD480" i="2"/>
  <c r="DC480" i="2"/>
  <c r="DB480" i="2"/>
  <c r="DA480" i="2"/>
  <c r="CZ480" i="2"/>
  <c r="CY480" i="2"/>
  <c r="CX480" i="2"/>
  <c r="CW480" i="2"/>
  <c r="CV480" i="2"/>
  <c r="CU480" i="2"/>
  <c r="CT480" i="2"/>
  <c r="CR480" i="2"/>
  <c r="CQ480" i="2"/>
  <c r="CP480" i="2"/>
  <c r="CO480" i="2"/>
  <c r="CN480" i="2"/>
  <c r="CM480" i="2"/>
  <c r="CL480" i="2"/>
  <c r="CK480" i="2"/>
  <c r="CJ480" i="2"/>
  <c r="CI480" i="2"/>
  <c r="CH480" i="2"/>
  <c r="CG480" i="2"/>
  <c r="CF480" i="2"/>
  <c r="CE480" i="2"/>
  <c r="CD480" i="2"/>
  <c r="CC480" i="2"/>
  <c r="CB480" i="2"/>
  <c r="CA480" i="2"/>
  <c r="BZ480" i="2"/>
  <c r="BY480" i="2"/>
  <c r="BX480" i="2"/>
  <c r="BW480" i="2"/>
  <c r="BV480" i="2"/>
  <c r="BU480" i="2"/>
  <c r="BT480" i="2"/>
  <c r="BS480" i="2"/>
  <c r="BR480" i="2"/>
  <c r="BQ480" i="2"/>
  <c r="BP480" i="2"/>
  <c r="BO480" i="2"/>
  <c r="BN480" i="2"/>
  <c r="BM480" i="2"/>
  <c r="BL480" i="2"/>
  <c r="BK480" i="2"/>
  <c r="BJ480" i="2"/>
  <c r="BI480" i="2"/>
  <c r="BH480" i="2"/>
  <c r="BG480" i="2"/>
  <c r="BF480" i="2"/>
  <c r="BE480" i="2"/>
  <c r="BD480" i="2"/>
  <c r="BC480" i="2"/>
  <c r="BB480" i="2"/>
  <c r="BA480" i="2"/>
  <c r="AZ480" i="2"/>
  <c r="AY480" i="2"/>
  <c r="AX480" i="2"/>
  <c r="AW480" i="2"/>
  <c r="AV480" i="2"/>
  <c r="AU480" i="2"/>
  <c r="AS480" i="2"/>
  <c r="AR480" i="2"/>
  <c r="AQ480" i="2"/>
  <c r="AP480" i="2"/>
  <c r="AO480" i="2"/>
  <c r="AJ480" i="2"/>
  <c r="AI480" i="2"/>
  <c r="AH480" i="2"/>
  <c r="AG480" i="2"/>
  <c r="AF480" i="2"/>
  <c r="AE480" i="2"/>
  <c r="AD480" i="2"/>
  <c r="AC480" i="2"/>
  <c r="AB480" i="2"/>
  <c r="AA480" i="2"/>
  <c r="Z480" i="2"/>
  <c r="Y480" i="2"/>
  <c r="X480" i="2"/>
  <c r="W480" i="2"/>
  <c r="V480" i="2"/>
  <c r="U480" i="2"/>
  <c r="T480" i="2"/>
  <c r="S480" i="2"/>
  <c r="R480" i="2"/>
  <c r="Q480" i="2"/>
  <c r="P480" i="2"/>
  <c r="O480" i="2"/>
  <c r="DJ479" i="2"/>
  <c r="DI479" i="2"/>
  <c r="DH479" i="2"/>
  <c r="DG479" i="2"/>
  <c r="DF479" i="2"/>
  <c r="DE479" i="2"/>
  <c r="DD479" i="2"/>
  <c r="DC479" i="2"/>
  <c r="DB479" i="2"/>
  <c r="DA479" i="2"/>
  <c r="CZ479" i="2"/>
  <c r="CY479" i="2"/>
  <c r="CX479" i="2"/>
  <c r="CW479" i="2"/>
  <c r="CV479" i="2"/>
  <c r="CU479" i="2"/>
  <c r="CT479" i="2"/>
  <c r="CR479" i="2"/>
  <c r="CQ479" i="2"/>
  <c r="CP479" i="2"/>
  <c r="CO479" i="2"/>
  <c r="CN479" i="2"/>
  <c r="CM479" i="2"/>
  <c r="CL479" i="2"/>
  <c r="CK479" i="2"/>
  <c r="CJ479" i="2"/>
  <c r="CI479" i="2"/>
  <c r="CH479" i="2"/>
  <c r="CG479" i="2"/>
  <c r="CF479" i="2"/>
  <c r="CE479" i="2"/>
  <c r="CD479" i="2"/>
  <c r="CC479" i="2"/>
  <c r="CB479" i="2"/>
  <c r="CA479" i="2"/>
  <c r="BZ479" i="2"/>
  <c r="BY479" i="2"/>
  <c r="BX479" i="2"/>
  <c r="BW479" i="2"/>
  <c r="BV479" i="2"/>
  <c r="BU479" i="2"/>
  <c r="BT479" i="2"/>
  <c r="BS479" i="2"/>
  <c r="BR479" i="2"/>
  <c r="BQ479" i="2"/>
  <c r="BP479" i="2"/>
  <c r="BO479" i="2"/>
  <c r="BN479" i="2"/>
  <c r="BM479" i="2"/>
  <c r="BL479" i="2"/>
  <c r="BK479" i="2"/>
  <c r="BJ479" i="2"/>
  <c r="BI479" i="2"/>
  <c r="BH479" i="2"/>
  <c r="BG479" i="2"/>
  <c r="BF479" i="2"/>
  <c r="BE479" i="2"/>
  <c r="BD479" i="2"/>
  <c r="BC479" i="2"/>
  <c r="BB479" i="2"/>
  <c r="BA479" i="2"/>
  <c r="AZ479" i="2"/>
  <c r="AY479" i="2"/>
  <c r="AX479" i="2"/>
  <c r="AW479" i="2"/>
  <c r="AV479" i="2"/>
  <c r="AU479" i="2"/>
  <c r="AS479" i="2"/>
  <c r="AR479" i="2"/>
  <c r="AQ479" i="2"/>
  <c r="AP479" i="2"/>
  <c r="AO479" i="2"/>
  <c r="AJ479" i="2"/>
  <c r="AI479" i="2"/>
  <c r="AH479" i="2"/>
  <c r="AG479" i="2"/>
  <c r="AF479" i="2"/>
  <c r="AE479" i="2"/>
  <c r="AD479" i="2"/>
  <c r="AC479" i="2"/>
  <c r="AB479" i="2"/>
  <c r="AA479" i="2"/>
  <c r="Z479" i="2"/>
  <c r="Y479" i="2"/>
  <c r="X479" i="2"/>
  <c r="W479" i="2"/>
  <c r="V479" i="2"/>
  <c r="U479" i="2"/>
  <c r="T479" i="2"/>
  <c r="S479" i="2"/>
  <c r="R479" i="2"/>
  <c r="Q479" i="2"/>
  <c r="P479" i="2"/>
  <c r="O479" i="2"/>
  <c r="DJ478" i="2"/>
  <c r="DI478" i="2"/>
  <c r="DH478" i="2"/>
  <c r="DG478" i="2"/>
  <c r="DF478" i="2"/>
  <c r="DE478" i="2"/>
  <c r="DD478" i="2"/>
  <c r="DC478" i="2"/>
  <c r="DB478" i="2"/>
  <c r="DA478" i="2"/>
  <c r="CZ478" i="2"/>
  <c r="CY478" i="2"/>
  <c r="CX478" i="2"/>
  <c r="CW478" i="2"/>
  <c r="CV478" i="2"/>
  <c r="CU478" i="2"/>
  <c r="CT478" i="2"/>
  <c r="CR478" i="2"/>
  <c r="CQ478" i="2"/>
  <c r="CP478" i="2"/>
  <c r="CO478" i="2"/>
  <c r="CN478" i="2"/>
  <c r="CM478" i="2"/>
  <c r="CL478" i="2"/>
  <c r="CK478" i="2"/>
  <c r="CJ478" i="2"/>
  <c r="CI478" i="2"/>
  <c r="CH478" i="2"/>
  <c r="CG478" i="2"/>
  <c r="CF478" i="2"/>
  <c r="CE478" i="2"/>
  <c r="CD478" i="2"/>
  <c r="CC478" i="2"/>
  <c r="CB478" i="2"/>
  <c r="CA478" i="2"/>
  <c r="BZ478" i="2"/>
  <c r="BY478" i="2"/>
  <c r="BX478" i="2"/>
  <c r="BW478" i="2"/>
  <c r="BV478" i="2"/>
  <c r="BU478" i="2"/>
  <c r="BT478" i="2"/>
  <c r="BS478" i="2"/>
  <c r="BR478" i="2"/>
  <c r="BQ478" i="2"/>
  <c r="BP478" i="2"/>
  <c r="BO478" i="2"/>
  <c r="BN478" i="2"/>
  <c r="BM478" i="2"/>
  <c r="BL478" i="2"/>
  <c r="BK478" i="2"/>
  <c r="BJ478" i="2"/>
  <c r="BI478" i="2"/>
  <c r="BH478" i="2"/>
  <c r="BG478" i="2"/>
  <c r="BF478" i="2"/>
  <c r="BE478" i="2"/>
  <c r="BD478" i="2"/>
  <c r="BC478" i="2"/>
  <c r="BB478" i="2"/>
  <c r="BA478" i="2"/>
  <c r="AZ478" i="2"/>
  <c r="AY478" i="2"/>
  <c r="AX478" i="2"/>
  <c r="AW478" i="2"/>
  <c r="AV478" i="2"/>
  <c r="AU478" i="2"/>
  <c r="AS478" i="2"/>
  <c r="AR478" i="2"/>
  <c r="AQ478" i="2"/>
  <c r="AP478" i="2"/>
  <c r="AO478" i="2"/>
  <c r="AJ478" i="2"/>
  <c r="AI478" i="2"/>
  <c r="AH478" i="2"/>
  <c r="AG478" i="2"/>
  <c r="AF478" i="2"/>
  <c r="AE478" i="2"/>
  <c r="AD478" i="2"/>
  <c r="AC478" i="2"/>
  <c r="AB478" i="2"/>
  <c r="AA478" i="2"/>
  <c r="Z478" i="2"/>
  <c r="Y478" i="2"/>
  <c r="X478" i="2"/>
  <c r="W478" i="2"/>
  <c r="V478" i="2"/>
  <c r="U478" i="2"/>
  <c r="T478" i="2"/>
  <c r="S478" i="2"/>
  <c r="R478" i="2"/>
  <c r="Q478" i="2"/>
  <c r="P478" i="2"/>
  <c r="O478" i="2"/>
  <c r="DJ477" i="2"/>
  <c r="DI477" i="2"/>
  <c r="DH477" i="2"/>
  <c r="DG477" i="2"/>
  <c r="DF477" i="2"/>
  <c r="DE477" i="2"/>
  <c r="DD477" i="2"/>
  <c r="DC477" i="2"/>
  <c r="DB477" i="2"/>
  <c r="DA477" i="2"/>
  <c r="CZ477" i="2"/>
  <c r="CY477" i="2"/>
  <c r="CX477" i="2"/>
  <c r="CW477" i="2"/>
  <c r="CV477" i="2"/>
  <c r="CU477" i="2"/>
  <c r="CT477" i="2"/>
  <c r="CR477" i="2"/>
  <c r="CQ477" i="2"/>
  <c r="CP477" i="2"/>
  <c r="CO477" i="2"/>
  <c r="CN477" i="2"/>
  <c r="CM477" i="2"/>
  <c r="CL477" i="2"/>
  <c r="CK477" i="2"/>
  <c r="CJ477" i="2"/>
  <c r="CI477" i="2"/>
  <c r="CH477" i="2"/>
  <c r="CG477" i="2"/>
  <c r="CF477" i="2"/>
  <c r="CE477" i="2"/>
  <c r="CD477" i="2"/>
  <c r="CC477" i="2"/>
  <c r="CB477" i="2"/>
  <c r="CA477" i="2"/>
  <c r="BZ477" i="2"/>
  <c r="BY477" i="2"/>
  <c r="BX477" i="2"/>
  <c r="BW477" i="2"/>
  <c r="BV477" i="2"/>
  <c r="BU477" i="2"/>
  <c r="BT477" i="2"/>
  <c r="BS477" i="2"/>
  <c r="BR477" i="2"/>
  <c r="BQ477" i="2"/>
  <c r="BP477" i="2"/>
  <c r="BO477" i="2"/>
  <c r="BN477" i="2"/>
  <c r="BM477" i="2"/>
  <c r="BL477" i="2"/>
  <c r="BK477" i="2"/>
  <c r="BJ477" i="2"/>
  <c r="BI477" i="2"/>
  <c r="BH477" i="2"/>
  <c r="BG477" i="2"/>
  <c r="BF477" i="2"/>
  <c r="BE477" i="2"/>
  <c r="BD477" i="2"/>
  <c r="BC477" i="2"/>
  <c r="BB477" i="2"/>
  <c r="BA477" i="2"/>
  <c r="AZ477" i="2"/>
  <c r="AY477" i="2"/>
  <c r="AX477" i="2"/>
  <c r="AW477" i="2"/>
  <c r="AV477" i="2"/>
  <c r="AU477" i="2"/>
  <c r="AS477" i="2"/>
  <c r="AR477" i="2"/>
  <c r="AQ477" i="2"/>
  <c r="AP477" i="2"/>
  <c r="AO477" i="2"/>
  <c r="AJ477" i="2"/>
  <c r="AI477" i="2"/>
  <c r="AH477" i="2"/>
  <c r="AG477" i="2"/>
  <c r="AF477" i="2"/>
  <c r="AE477" i="2"/>
  <c r="AD477" i="2"/>
  <c r="AC477" i="2"/>
  <c r="AB477" i="2"/>
  <c r="AA477" i="2"/>
  <c r="Z477" i="2"/>
  <c r="Y477" i="2"/>
  <c r="X477" i="2"/>
  <c r="W477" i="2"/>
  <c r="V477" i="2"/>
  <c r="U477" i="2"/>
  <c r="T477" i="2"/>
  <c r="S477" i="2"/>
  <c r="R477" i="2"/>
  <c r="Q477" i="2"/>
  <c r="P477" i="2"/>
  <c r="O477" i="2"/>
  <c r="DJ476" i="2"/>
  <c r="DI476" i="2"/>
  <c r="DH476" i="2"/>
  <c r="DG476" i="2"/>
  <c r="DF476" i="2"/>
  <c r="DE476" i="2"/>
  <c r="DD476" i="2"/>
  <c r="DC476" i="2"/>
  <c r="DB476" i="2"/>
  <c r="DA476" i="2"/>
  <c r="CZ476" i="2"/>
  <c r="CY476" i="2"/>
  <c r="CX476" i="2"/>
  <c r="CW476" i="2"/>
  <c r="CV476" i="2"/>
  <c r="CU476" i="2"/>
  <c r="CT476" i="2"/>
  <c r="CR476" i="2"/>
  <c r="CQ476" i="2"/>
  <c r="CP476" i="2"/>
  <c r="CO476" i="2"/>
  <c r="CN476" i="2"/>
  <c r="CM476" i="2"/>
  <c r="CL476" i="2"/>
  <c r="CK476" i="2"/>
  <c r="CJ476" i="2"/>
  <c r="CI476" i="2"/>
  <c r="CH476" i="2"/>
  <c r="CG476" i="2"/>
  <c r="CF476" i="2"/>
  <c r="CE476" i="2"/>
  <c r="CD476" i="2"/>
  <c r="CC476" i="2"/>
  <c r="CB476" i="2"/>
  <c r="CA476" i="2"/>
  <c r="BZ476" i="2"/>
  <c r="BY476" i="2"/>
  <c r="BX476" i="2"/>
  <c r="BW476" i="2"/>
  <c r="BV476" i="2"/>
  <c r="BU476" i="2"/>
  <c r="BT476" i="2"/>
  <c r="BS476" i="2"/>
  <c r="BR476" i="2"/>
  <c r="BQ476" i="2"/>
  <c r="BP476" i="2"/>
  <c r="BO476" i="2"/>
  <c r="BN476" i="2"/>
  <c r="BM476" i="2"/>
  <c r="BL476" i="2"/>
  <c r="BK476" i="2"/>
  <c r="BJ476" i="2"/>
  <c r="BI476" i="2"/>
  <c r="BH476" i="2"/>
  <c r="BG476" i="2"/>
  <c r="BF476" i="2"/>
  <c r="BE476" i="2"/>
  <c r="BD476" i="2"/>
  <c r="BC476" i="2"/>
  <c r="BB476" i="2"/>
  <c r="BA476" i="2"/>
  <c r="AZ476" i="2"/>
  <c r="AY476" i="2"/>
  <c r="AX476" i="2"/>
  <c r="AW476" i="2"/>
  <c r="AV476" i="2"/>
  <c r="AU476" i="2"/>
  <c r="AS476" i="2"/>
  <c r="AR476" i="2"/>
  <c r="AQ476" i="2"/>
  <c r="AP476" i="2"/>
  <c r="AO476" i="2"/>
  <c r="AJ476" i="2"/>
  <c r="AI476" i="2"/>
  <c r="AH476" i="2"/>
  <c r="AG476" i="2"/>
  <c r="AF476" i="2"/>
  <c r="AE476" i="2"/>
  <c r="AD476" i="2"/>
  <c r="AC476" i="2"/>
  <c r="AB476" i="2"/>
  <c r="AA476" i="2"/>
  <c r="Z476" i="2"/>
  <c r="Y476" i="2"/>
  <c r="X476" i="2"/>
  <c r="W476" i="2"/>
  <c r="V476" i="2"/>
  <c r="U476" i="2"/>
  <c r="T476" i="2"/>
  <c r="S476" i="2"/>
  <c r="R476" i="2"/>
  <c r="Q476" i="2"/>
  <c r="P476" i="2"/>
  <c r="O476" i="2"/>
  <c r="DJ475" i="2"/>
  <c r="DI475" i="2"/>
  <c r="DH475" i="2"/>
  <c r="DG475" i="2"/>
  <c r="DF475" i="2"/>
  <c r="DE475" i="2"/>
  <c r="DD475" i="2"/>
  <c r="DC475" i="2"/>
  <c r="DB475" i="2"/>
  <c r="DA475" i="2"/>
  <c r="CZ475" i="2"/>
  <c r="CY475" i="2"/>
  <c r="CX475" i="2"/>
  <c r="CW475" i="2"/>
  <c r="CV475" i="2"/>
  <c r="CU475" i="2"/>
  <c r="CT475" i="2"/>
  <c r="CR475" i="2"/>
  <c r="CQ475" i="2"/>
  <c r="CP475" i="2"/>
  <c r="CO475" i="2"/>
  <c r="CN475" i="2"/>
  <c r="CM475" i="2"/>
  <c r="CL475" i="2"/>
  <c r="CK475" i="2"/>
  <c r="CJ475" i="2"/>
  <c r="CI475" i="2"/>
  <c r="CH475" i="2"/>
  <c r="CG475" i="2"/>
  <c r="CF475" i="2"/>
  <c r="CE475" i="2"/>
  <c r="CD475" i="2"/>
  <c r="CC475" i="2"/>
  <c r="CB475" i="2"/>
  <c r="CA475" i="2"/>
  <c r="BZ475" i="2"/>
  <c r="BY475" i="2"/>
  <c r="BX475" i="2"/>
  <c r="BW475" i="2"/>
  <c r="BV475" i="2"/>
  <c r="BU475" i="2"/>
  <c r="BT475" i="2"/>
  <c r="BS475" i="2"/>
  <c r="BR475" i="2"/>
  <c r="BQ475" i="2"/>
  <c r="BP475" i="2"/>
  <c r="BO475" i="2"/>
  <c r="BN475" i="2"/>
  <c r="BM475" i="2"/>
  <c r="BL475" i="2"/>
  <c r="BK475" i="2"/>
  <c r="BJ475" i="2"/>
  <c r="BI475" i="2"/>
  <c r="BH475" i="2"/>
  <c r="BG475" i="2"/>
  <c r="BF475" i="2"/>
  <c r="BE475" i="2"/>
  <c r="BD475" i="2"/>
  <c r="BC475" i="2"/>
  <c r="BB475" i="2"/>
  <c r="BA475" i="2"/>
  <c r="AZ475" i="2"/>
  <c r="AY475" i="2"/>
  <c r="AX475" i="2"/>
  <c r="AW475" i="2"/>
  <c r="AV475" i="2"/>
  <c r="AU475" i="2"/>
  <c r="AS475" i="2"/>
  <c r="AR475" i="2"/>
  <c r="AQ475" i="2"/>
  <c r="AP475" i="2"/>
  <c r="AO475" i="2"/>
  <c r="AJ475" i="2"/>
  <c r="AI475" i="2"/>
  <c r="AH475" i="2"/>
  <c r="AG475" i="2"/>
  <c r="AF475" i="2"/>
  <c r="AE475" i="2"/>
  <c r="AD475" i="2"/>
  <c r="AC475" i="2"/>
  <c r="AB475" i="2"/>
  <c r="AA475" i="2"/>
  <c r="Z475" i="2"/>
  <c r="Y475" i="2"/>
  <c r="X475" i="2"/>
  <c r="W475" i="2"/>
  <c r="V475" i="2"/>
  <c r="U475" i="2"/>
  <c r="T475" i="2"/>
  <c r="S475" i="2"/>
  <c r="R475" i="2"/>
  <c r="Q475" i="2"/>
  <c r="P475" i="2"/>
  <c r="O475" i="2"/>
  <c r="DJ474" i="2"/>
  <c r="DI474" i="2"/>
  <c r="DH474" i="2"/>
  <c r="DG474" i="2"/>
  <c r="DF474" i="2"/>
  <c r="DE474" i="2"/>
  <c r="DD474" i="2"/>
  <c r="DC474" i="2"/>
  <c r="DB474" i="2"/>
  <c r="DA474" i="2"/>
  <c r="CZ474" i="2"/>
  <c r="CY474" i="2"/>
  <c r="CX474" i="2"/>
  <c r="CW474" i="2"/>
  <c r="CV474" i="2"/>
  <c r="CU474" i="2"/>
  <c r="CT474" i="2"/>
  <c r="CR474" i="2"/>
  <c r="CQ474" i="2"/>
  <c r="CP474" i="2"/>
  <c r="CO474" i="2"/>
  <c r="CN474" i="2"/>
  <c r="CM474" i="2"/>
  <c r="CL474" i="2"/>
  <c r="CK474" i="2"/>
  <c r="CJ474" i="2"/>
  <c r="CI474" i="2"/>
  <c r="CH474" i="2"/>
  <c r="CG474" i="2"/>
  <c r="CF474" i="2"/>
  <c r="CE474" i="2"/>
  <c r="CD474" i="2"/>
  <c r="CC474" i="2"/>
  <c r="CB474" i="2"/>
  <c r="CA474" i="2"/>
  <c r="BZ474" i="2"/>
  <c r="BY474" i="2"/>
  <c r="BX474" i="2"/>
  <c r="BW474" i="2"/>
  <c r="BV474" i="2"/>
  <c r="BU474" i="2"/>
  <c r="BT474" i="2"/>
  <c r="BS474" i="2"/>
  <c r="BR474" i="2"/>
  <c r="BQ474" i="2"/>
  <c r="BP474" i="2"/>
  <c r="BO474" i="2"/>
  <c r="BN474" i="2"/>
  <c r="BM474" i="2"/>
  <c r="BL474" i="2"/>
  <c r="BK474" i="2"/>
  <c r="BJ474" i="2"/>
  <c r="BI474" i="2"/>
  <c r="BH474" i="2"/>
  <c r="BG474" i="2"/>
  <c r="BF474" i="2"/>
  <c r="BE474" i="2"/>
  <c r="BD474" i="2"/>
  <c r="BC474" i="2"/>
  <c r="BB474" i="2"/>
  <c r="BA474" i="2"/>
  <c r="AZ474" i="2"/>
  <c r="AY474" i="2"/>
  <c r="AX474" i="2"/>
  <c r="AW474" i="2"/>
  <c r="AV474" i="2"/>
  <c r="AU474" i="2"/>
  <c r="AS474" i="2"/>
  <c r="AR474" i="2"/>
  <c r="AQ474" i="2"/>
  <c r="AP474" i="2"/>
  <c r="AO474" i="2"/>
  <c r="AJ474" i="2"/>
  <c r="AI474" i="2"/>
  <c r="AH474" i="2"/>
  <c r="AG474" i="2"/>
  <c r="AF474" i="2"/>
  <c r="AE474" i="2"/>
  <c r="AD474" i="2"/>
  <c r="AC474" i="2"/>
  <c r="AB474" i="2"/>
  <c r="AA474" i="2"/>
  <c r="Z474" i="2"/>
  <c r="Y474" i="2"/>
  <c r="X474" i="2"/>
  <c r="W474" i="2"/>
  <c r="V474" i="2"/>
  <c r="U474" i="2"/>
  <c r="T474" i="2"/>
  <c r="S474" i="2"/>
  <c r="R474" i="2"/>
  <c r="Q474" i="2"/>
  <c r="P474" i="2"/>
  <c r="O474" i="2"/>
  <c r="DJ473" i="2"/>
  <c r="DI473" i="2"/>
  <c r="DH473" i="2"/>
  <c r="DG473" i="2"/>
  <c r="DF473" i="2"/>
  <c r="DE473" i="2"/>
  <c r="DD473" i="2"/>
  <c r="DC473" i="2"/>
  <c r="DB473" i="2"/>
  <c r="DA473" i="2"/>
  <c r="CZ473" i="2"/>
  <c r="CY473" i="2"/>
  <c r="CX473" i="2"/>
  <c r="CW473" i="2"/>
  <c r="CV473" i="2"/>
  <c r="CU473" i="2"/>
  <c r="CT473" i="2"/>
  <c r="CR473" i="2"/>
  <c r="CQ473" i="2"/>
  <c r="CP473" i="2"/>
  <c r="CO473" i="2"/>
  <c r="CN473" i="2"/>
  <c r="CM473" i="2"/>
  <c r="CL473" i="2"/>
  <c r="CK473" i="2"/>
  <c r="CJ473" i="2"/>
  <c r="CI473" i="2"/>
  <c r="CH473" i="2"/>
  <c r="CG473" i="2"/>
  <c r="CF473" i="2"/>
  <c r="CE473" i="2"/>
  <c r="CD473" i="2"/>
  <c r="CC473" i="2"/>
  <c r="CB473" i="2"/>
  <c r="CA473" i="2"/>
  <c r="BZ473" i="2"/>
  <c r="BY473" i="2"/>
  <c r="BX473" i="2"/>
  <c r="BW473" i="2"/>
  <c r="BV473" i="2"/>
  <c r="BU473" i="2"/>
  <c r="BT473" i="2"/>
  <c r="BS473" i="2"/>
  <c r="BR473" i="2"/>
  <c r="BQ473" i="2"/>
  <c r="BP473" i="2"/>
  <c r="BO473" i="2"/>
  <c r="BN473" i="2"/>
  <c r="BM473" i="2"/>
  <c r="BL473" i="2"/>
  <c r="BK473" i="2"/>
  <c r="BJ473" i="2"/>
  <c r="BI473" i="2"/>
  <c r="BH473" i="2"/>
  <c r="BG473" i="2"/>
  <c r="BF473" i="2"/>
  <c r="BE473" i="2"/>
  <c r="BD473" i="2"/>
  <c r="BC473" i="2"/>
  <c r="BB473" i="2"/>
  <c r="BA473" i="2"/>
  <c r="AZ473" i="2"/>
  <c r="AY473" i="2"/>
  <c r="AX473" i="2"/>
  <c r="AW473" i="2"/>
  <c r="AV473" i="2"/>
  <c r="AU473" i="2"/>
  <c r="AS473" i="2"/>
  <c r="AR473" i="2"/>
  <c r="AQ473" i="2"/>
  <c r="AP473" i="2"/>
  <c r="AO473" i="2"/>
  <c r="AJ473" i="2"/>
  <c r="AI473" i="2"/>
  <c r="AH473" i="2"/>
  <c r="AG473" i="2"/>
  <c r="AF473" i="2"/>
  <c r="AE473" i="2"/>
  <c r="AD473" i="2"/>
  <c r="AC473" i="2"/>
  <c r="AB473" i="2"/>
  <c r="AA473" i="2"/>
  <c r="Z473" i="2"/>
  <c r="Y473" i="2"/>
  <c r="X473" i="2"/>
  <c r="W473" i="2"/>
  <c r="V473" i="2"/>
  <c r="U473" i="2"/>
  <c r="T473" i="2"/>
  <c r="S473" i="2"/>
  <c r="R473" i="2"/>
  <c r="Q473" i="2"/>
  <c r="P473" i="2"/>
  <c r="O473" i="2"/>
  <c r="DJ472" i="2"/>
  <c r="DI472" i="2"/>
  <c r="DH472" i="2"/>
  <c r="DG472" i="2"/>
  <c r="DF472" i="2"/>
  <c r="DE472" i="2"/>
  <c r="DD472" i="2"/>
  <c r="DC472" i="2"/>
  <c r="DB472" i="2"/>
  <c r="DA472" i="2"/>
  <c r="CZ472" i="2"/>
  <c r="CY472" i="2"/>
  <c r="CX472" i="2"/>
  <c r="CW472" i="2"/>
  <c r="CV472" i="2"/>
  <c r="CU472" i="2"/>
  <c r="CT472" i="2"/>
  <c r="CR472" i="2"/>
  <c r="CQ472" i="2"/>
  <c r="CP472" i="2"/>
  <c r="CO472" i="2"/>
  <c r="CN472" i="2"/>
  <c r="CM472" i="2"/>
  <c r="CL472" i="2"/>
  <c r="CK472" i="2"/>
  <c r="CJ472" i="2"/>
  <c r="CI472" i="2"/>
  <c r="CH472" i="2"/>
  <c r="CG472" i="2"/>
  <c r="CF472" i="2"/>
  <c r="CE472" i="2"/>
  <c r="CD472" i="2"/>
  <c r="CC472" i="2"/>
  <c r="CB472" i="2"/>
  <c r="CA472" i="2"/>
  <c r="BZ472" i="2"/>
  <c r="BY472" i="2"/>
  <c r="BX472" i="2"/>
  <c r="BW472" i="2"/>
  <c r="BV472" i="2"/>
  <c r="BU472" i="2"/>
  <c r="BT472" i="2"/>
  <c r="BS472" i="2"/>
  <c r="BR472" i="2"/>
  <c r="BQ472" i="2"/>
  <c r="BP472" i="2"/>
  <c r="BO472" i="2"/>
  <c r="BN472" i="2"/>
  <c r="BM472" i="2"/>
  <c r="BL472" i="2"/>
  <c r="BK472" i="2"/>
  <c r="BJ472" i="2"/>
  <c r="BI472" i="2"/>
  <c r="BH472" i="2"/>
  <c r="BG472" i="2"/>
  <c r="BF472" i="2"/>
  <c r="BE472" i="2"/>
  <c r="BD472" i="2"/>
  <c r="BC472" i="2"/>
  <c r="BB472" i="2"/>
  <c r="BA472" i="2"/>
  <c r="AZ472" i="2"/>
  <c r="AY472" i="2"/>
  <c r="AX472" i="2"/>
  <c r="AW472" i="2"/>
  <c r="AV472" i="2"/>
  <c r="AU472" i="2"/>
  <c r="AS472" i="2"/>
  <c r="AR472" i="2"/>
  <c r="AQ472" i="2"/>
  <c r="AP472" i="2"/>
  <c r="AO472" i="2"/>
  <c r="AJ472" i="2"/>
  <c r="AI472" i="2"/>
  <c r="AH472" i="2"/>
  <c r="AG472" i="2"/>
  <c r="AF472" i="2"/>
  <c r="AE472" i="2"/>
  <c r="AD472" i="2"/>
  <c r="AC472" i="2"/>
  <c r="AB472" i="2"/>
  <c r="AA472" i="2"/>
  <c r="Z472" i="2"/>
  <c r="Y472" i="2"/>
  <c r="X472" i="2"/>
  <c r="W472" i="2"/>
  <c r="V472" i="2"/>
  <c r="U472" i="2"/>
  <c r="T472" i="2"/>
  <c r="S472" i="2"/>
  <c r="R472" i="2"/>
  <c r="Q472" i="2"/>
  <c r="P472" i="2"/>
  <c r="O472" i="2"/>
  <c r="DJ471" i="2"/>
  <c r="DI471" i="2"/>
  <c r="DH471" i="2"/>
  <c r="DG471" i="2"/>
  <c r="DF471" i="2"/>
  <c r="DE471" i="2"/>
  <c r="DD471" i="2"/>
  <c r="DC471" i="2"/>
  <c r="DB471" i="2"/>
  <c r="DA471" i="2"/>
  <c r="CZ471" i="2"/>
  <c r="CY471" i="2"/>
  <c r="CX471" i="2"/>
  <c r="CW471" i="2"/>
  <c r="CV471" i="2"/>
  <c r="CU471" i="2"/>
  <c r="CT471" i="2"/>
  <c r="CR471" i="2"/>
  <c r="CQ471" i="2"/>
  <c r="CP471" i="2"/>
  <c r="CO471" i="2"/>
  <c r="CN471" i="2"/>
  <c r="CM471" i="2"/>
  <c r="CL471" i="2"/>
  <c r="CK471" i="2"/>
  <c r="CJ471" i="2"/>
  <c r="CI471" i="2"/>
  <c r="CH471" i="2"/>
  <c r="CG471" i="2"/>
  <c r="CF471" i="2"/>
  <c r="CE471" i="2"/>
  <c r="CD471" i="2"/>
  <c r="CC471" i="2"/>
  <c r="CB471" i="2"/>
  <c r="CA471" i="2"/>
  <c r="BZ471" i="2"/>
  <c r="BY471" i="2"/>
  <c r="BX471" i="2"/>
  <c r="BW471" i="2"/>
  <c r="BV471" i="2"/>
  <c r="BU471" i="2"/>
  <c r="BT471" i="2"/>
  <c r="BS471" i="2"/>
  <c r="BR471" i="2"/>
  <c r="BQ471" i="2"/>
  <c r="BP471" i="2"/>
  <c r="BO471" i="2"/>
  <c r="BN471" i="2"/>
  <c r="BM471" i="2"/>
  <c r="BL471" i="2"/>
  <c r="BK471" i="2"/>
  <c r="BJ471" i="2"/>
  <c r="BI471" i="2"/>
  <c r="BH471" i="2"/>
  <c r="BG471" i="2"/>
  <c r="BF471" i="2"/>
  <c r="BE471" i="2"/>
  <c r="BD471" i="2"/>
  <c r="BC471" i="2"/>
  <c r="BB471" i="2"/>
  <c r="BA471" i="2"/>
  <c r="AZ471" i="2"/>
  <c r="AY471" i="2"/>
  <c r="AX471" i="2"/>
  <c r="AW471" i="2"/>
  <c r="AV471" i="2"/>
  <c r="AU471" i="2"/>
  <c r="AS471" i="2"/>
  <c r="AR471" i="2"/>
  <c r="AQ471" i="2"/>
  <c r="AP471" i="2"/>
  <c r="AO471" i="2"/>
  <c r="AJ471" i="2"/>
  <c r="AI471" i="2"/>
  <c r="AH471" i="2"/>
  <c r="AG471" i="2"/>
  <c r="AF471" i="2"/>
  <c r="AE471" i="2"/>
  <c r="AD471" i="2"/>
  <c r="AC471" i="2"/>
  <c r="AB471" i="2"/>
  <c r="AA471" i="2"/>
  <c r="Z471" i="2"/>
  <c r="Y471" i="2"/>
  <c r="X471" i="2"/>
  <c r="W471" i="2"/>
  <c r="V471" i="2"/>
  <c r="U471" i="2"/>
  <c r="T471" i="2"/>
  <c r="S471" i="2"/>
  <c r="R471" i="2"/>
  <c r="Q471" i="2"/>
  <c r="P471" i="2"/>
  <c r="O471" i="2"/>
  <c r="DJ470" i="2"/>
  <c r="DI470" i="2"/>
  <c r="DH470" i="2"/>
  <c r="DG470" i="2"/>
  <c r="DF470" i="2"/>
  <c r="DE470" i="2"/>
  <c r="DD470" i="2"/>
  <c r="DC470" i="2"/>
  <c r="DB470" i="2"/>
  <c r="DA470" i="2"/>
  <c r="CZ470" i="2"/>
  <c r="CY470" i="2"/>
  <c r="CX470" i="2"/>
  <c r="CW470" i="2"/>
  <c r="CV470" i="2"/>
  <c r="CU470" i="2"/>
  <c r="CT470" i="2"/>
  <c r="CR470" i="2"/>
  <c r="CQ470" i="2"/>
  <c r="CP470" i="2"/>
  <c r="CO470" i="2"/>
  <c r="CN470" i="2"/>
  <c r="CM470" i="2"/>
  <c r="CL470" i="2"/>
  <c r="CK470" i="2"/>
  <c r="CJ470" i="2"/>
  <c r="CI470" i="2"/>
  <c r="CH470" i="2"/>
  <c r="CG470" i="2"/>
  <c r="CF470" i="2"/>
  <c r="CE470" i="2"/>
  <c r="CD470" i="2"/>
  <c r="CC470" i="2"/>
  <c r="CB470" i="2"/>
  <c r="CA470" i="2"/>
  <c r="BZ470" i="2"/>
  <c r="BY470" i="2"/>
  <c r="BX470" i="2"/>
  <c r="BW470" i="2"/>
  <c r="BV470" i="2"/>
  <c r="BU470" i="2"/>
  <c r="BT470" i="2"/>
  <c r="BS470" i="2"/>
  <c r="BR470" i="2"/>
  <c r="BQ470" i="2"/>
  <c r="BP470" i="2"/>
  <c r="BO470" i="2"/>
  <c r="BN470" i="2"/>
  <c r="BM470" i="2"/>
  <c r="BL470" i="2"/>
  <c r="BK470" i="2"/>
  <c r="BJ470" i="2"/>
  <c r="BI470" i="2"/>
  <c r="BH470" i="2"/>
  <c r="BG470" i="2"/>
  <c r="BF470" i="2"/>
  <c r="BE470" i="2"/>
  <c r="BD470" i="2"/>
  <c r="BC470" i="2"/>
  <c r="BB470" i="2"/>
  <c r="BA470" i="2"/>
  <c r="AZ470" i="2"/>
  <c r="AY470" i="2"/>
  <c r="AX470" i="2"/>
  <c r="AW470" i="2"/>
  <c r="AV470" i="2"/>
  <c r="AU470" i="2"/>
  <c r="AS470" i="2"/>
  <c r="AR470" i="2"/>
  <c r="AQ470" i="2"/>
  <c r="AP470" i="2"/>
  <c r="AO470" i="2"/>
  <c r="AJ470" i="2"/>
  <c r="AI470" i="2"/>
  <c r="AH470" i="2"/>
  <c r="AG470" i="2"/>
  <c r="AF470" i="2"/>
  <c r="AE470" i="2"/>
  <c r="AD470" i="2"/>
  <c r="AC470" i="2"/>
  <c r="AB470" i="2"/>
  <c r="AA470" i="2"/>
  <c r="Z470" i="2"/>
  <c r="Y470" i="2"/>
  <c r="X470" i="2"/>
  <c r="W470" i="2"/>
  <c r="V470" i="2"/>
  <c r="U470" i="2"/>
  <c r="T470" i="2"/>
  <c r="S470" i="2"/>
  <c r="R470" i="2"/>
  <c r="Q470" i="2"/>
  <c r="P470" i="2"/>
  <c r="O470" i="2"/>
  <c r="DJ469" i="2"/>
  <c r="DI469" i="2"/>
  <c r="DH469" i="2"/>
  <c r="DG469" i="2"/>
  <c r="DF469" i="2"/>
  <c r="DE469" i="2"/>
  <c r="DD469" i="2"/>
  <c r="DC469" i="2"/>
  <c r="DB469" i="2"/>
  <c r="DA469" i="2"/>
  <c r="CZ469" i="2"/>
  <c r="CY469" i="2"/>
  <c r="CX469" i="2"/>
  <c r="CW469" i="2"/>
  <c r="CV469" i="2"/>
  <c r="CU469" i="2"/>
  <c r="CT469" i="2"/>
  <c r="CR469" i="2"/>
  <c r="CQ469" i="2"/>
  <c r="CP469" i="2"/>
  <c r="CO469" i="2"/>
  <c r="CN469" i="2"/>
  <c r="CM469" i="2"/>
  <c r="CL469" i="2"/>
  <c r="CK469" i="2"/>
  <c r="CJ469" i="2"/>
  <c r="CI469" i="2"/>
  <c r="CH469" i="2"/>
  <c r="CG469" i="2"/>
  <c r="CF469" i="2"/>
  <c r="CE469" i="2"/>
  <c r="CD469" i="2"/>
  <c r="CC469" i="2"/>
  <c r="CB469" i="2"/>
  <c r="CA469" i="2"/>
  <c r="BZ469" i="2"/>
  <c r="BY469" i="2"/>
  <c r="BX469" i="2"/>
  <c r="BW469" i="2"/>
  <c r="BV469" i="2"/>
  <c r="BU469" i="2"/>
  <c r="BT469" i="2"/>
  <c r="BS469" i="2"/>
  <c r="BR469" i="2"/>
  <c r="BQ469" i="2"/>
  <c r="BP469" i="2"/>
  <c r="BO469" i="2"/>
  <c r="BN469" i="2"/>
  <c r="BM469" i="2"/>
  <c r="BL469" i="2"/>
  <c r="BK469" i="2"/>
  <c r="BJ469" i="2"/>
  <c r="BI469" i="2"/>
  <c r="BH469" i="2"/>
  <c r="BG469" i="2"/>
  <c r="BF469" i="2"/>
  <c r="BE469" i="2"/>
  <c r="BD469" i="2"/>
  <c r="BC469" i="2"/>
  <c r="BB469" i="2"/>
  <c r="BA469" i="2"/>
  <c r="AZ469" i="2"/>
  <c r="AY469" i="2"/>
  <c r="AX469" i="2"/>
  <c r="AW469" i="2"/>
  <c r="AV469" i="2"/>
  <c r="AU469" i="2"/>
  <c r="AS469" i="2"/>
  <c r="AR469" i="2"/>
  <c r="AQ469" i="2"/>
  <c r="AP469" i="2"/>
  <c r="AO469" i="2"/>
  <c r="AJ469" i="2"/>
  <c r="AI469" i="2"/>
  <c r="AH469" i="2"/>
  <c r="AG469" i="2"/>
  <c r="AF469" i="2"/>
  <c r="AE469" i="2"/>
  <c r="AD469" i="2"/>
  <c r="AC469" i="2"/>
  <c r="AB469" i="2"/>
  <c r="AA469" i="2"/>
  <c r="Z469" i="2"/>
  <c r="Y469" i="2"/>
  <c r="X469" i="2"/>
  <c r="W469" i="2"/>
  <c r="V469" i="2"/>
  <c r="U469" i="2"/>
  <c r="T469" i="2"/>
  <c r="S469" i="2"/>
  <c r="R469" i="2"/>
  <c r="Q469" i="2"/>
  <c r="P469" i="2"/>
  <c r="O469" i="2"/>
  <c r="DJ468" i="2"/>
  <c r="DI468" i="2"/>
  <c r="DH468" i="2"/>
  <c r="DG468" i="2"/>
  <c r="DF468" i="2"/>
  <c r="DE468" i="2"/>
  <c r="DD468" i="2"/>
  <c r="DC468" i="2"/>
  <c r="DB468" i="2"/>
  <c r="DA468" i="2"/>
  <c r="CZ468" i="2"/>
  <c r="CY468" i="2"/>
  <c r="CX468" i="2"/>
  <c r="CW468" i="2"/>
  <c r="CV468" i="2"/>
  <c r="CU468" i="2"/>
  <c r="CT468" i="2"/>
  <c r="CR468" i="2"/>
  <c r="CQ468" i="2"/>
  <c r="CP468" i="2"/>
  <c r="CO468" i="2"/>
  <c r="CN468" i="2"/>
  <c r="CM468" i="2"/>
  <c r="CL468" i="2"/>
  <c r="CK468" i="2"/>
  <c r="CJ468" i="2"/>
  <c r="CI468" i="2"/>
  <c r="CH468" i="2"/>
  <c r="CG468" i="2"/>
  <c r="CF468" i="2"/>
  <c r="CE468" i="2"/>
  <c r="CD468" i="2"/>
  <c r="CC468" i="2"/>
  <c r="CB468" i="2"/>
  <c r="CA468" i="2"/>
  <c r="BZ468" i="2"/>
  <c r="BY468" i="2"/>
  <c r="BX468" i="2"/>
  <c r="BW468" i="2"/>
  <c r="BV468" i="2"/>
  <c r="BU468" i="2"/>
  <c r="BT468" i="2"/>
  <c r="BS468" i="2"/>
  <c r="BR468" i="2"/>
  <c r="BQ468" i="2"/>
  <c r="BP468" i="2"/>
  <c r="BO468" i="2"/>
  <c r="BN468" i="2"/>
  <c r="BM468" i="2"/>
  <c r="BL468" i="2"/>
  <c r="BK468" i="2"/>
  <c r="BJ468" i="2"/>
  <c r="BI468" i="2"/>
  <c r="BH468" i="2"/>
  <c r="BG468" i="2"/>
  <c r="BF468" i="2"/>
  <c r="BE468" i="2"/>
  <c r="BD468" i="2"/>
  <c r="BC468" i="2"/>
  <c r="BB468" i="2"/>
  <c r="BA468" i="2"/>
  <c r="AZ468" i="2"/>
  <c r="AY468" i="2"/>
  <c r="AX468" i="2"/>
  <c r="AW468" i="2"/>
  <c r="AV468" i="2"/>
  <c r="AU468" i="2"/>
  <c r="AS468" i="2"/>
  <c r="AR468" i="2"/>
  <c r="AQ468" i="2"/>
  <c r="AP468" i="2"/>
  <c r="AO468" i="2"/>
  <c r="AJ468" i="2"/>
  <c r="AI468" i="2"/>
  <c r="AH468" i="2"/>
  <c r="AG468" i="2"/>
  <c r="AF468" i="2"/>
  <c r="AE468" i="2"/>
  <c r="AD468" i="2"/>
  <c r="AC468" i="2"/>
  <c r="AB468" i="2"/>
  <c r="AA468" i="2"/>
  <c r="Z468" i="2"/>
  <c r="Y468" i="2"/>
  <c r="X468" i="2"/>
  <c r="W468" i="2"/>
  <c r="V468" i="2"/>
  <c r="U468" i="2"/>
  <c r="T468" i="2"/>
  <c r="S468" i="2"/>
  <c r="R468" i="2"/>
  <c r="Q468" i="2"/>
  <c r="P468" i="2"/>
  <c r="O468" i="2"/>
  <c r="DJ467" i="2"/>
  <c r="DI467" i="2"/>
  <c r="DH467" i="2"/>
  <c r="DG467" i="2"/>
  <c r="DF467" i="2"/>
  <c r="DE467" i="2"/>
  <c r="DD467" i="2"/>
  <c r="DC467" i="2"/>
  <c r="DB467" i="2"/>
  <c r="DA467" i="2"/>
  <c r="CZ467" i="2"/>
  <c r="CY467" i="2"/>
  <c r="CX467" i="2"/>
  <c r="CW467" i="2"/>
  <c r="CV467" i="2"/>
  <c r="CU467" i="2"/>
  <c r="CT467" i="2"/>
  <c r="CR467" i="2"/>
  <c r="CQ467" i="2"/>
  <c r="CP467" i="2"/>
  <c r="CO467" i="2"/>
  <c r="CN467" i="2"/>
  <c r="CM467" i="2"/>
  <c r="CL467" i="2"/>
  <c r="CK467" i="2"/>
  <c r="CJ467" i="2"/>
  <c r="CI467" i="2"/>
  <c r="CH467" i="2"/>
  <c r="CG467" i="2"/>
  <c r="CF467" i="2"/>
  <c r="CE467" i="2"/>
  <c r="CD467" i="2"/>
  <c r="CC467" i="2"/>
  <c r="CB467" i="2"/>
  <c r="CA467" i="2"/>
  <c r="BZ467" i="2"/>
  <c r="BY467" i="2"/>
  <c r="BX467" i="2"/>
  <c r="BW467" i="2"/>
  <c r="BV467" i="2"/>
  <c r="BU467" i="2"/>
  <c r="BT467" i="2"/>
  <c r="BS467" i="2"/>
  <c r="BR467" i="2"/>
  <c r="BQ467" i="2"/>
  <c r="BP467" i="2"/>
  <c r="BO467" i="2"/>
  <c r="BN467" i="2"/>
  <c r="BM467" i="2"/>
  <c r="BL467" i="2"/>
  <c r="BK467" i="2"/>
  <c r="BJ467" i="2"/>
  <c r="BI467" i="2"/>
  <c r="BH467" i="2"/>
  <c r="BG467" i="2"/>
  <c r="BF467" i="2"/>
  <c r="BE467" i="2"/>
  <c r="BD467" i="2"/>
  <c r="BC467" i="2"/>
  <c r="BB467" i="2"/>
  <c r="BA467" i="2"/>
  <c r="AZ467" i="2"/>
  <c r="AY467" i="2"/>
  <c r="AX467" i="2"/>
  <c r="AW467" i="2"/>
  <c r="AV467" i="2"/>
  <c r="AU467" i="2"/>
  <c r="AS467" i="2"/>
  <c r="AR467" i="2"/>
  <c r="AQ467" i="2"/>
  <c r="AP467" i="2"/>
  <c r="AO467" i="2"/>
  <c r="AJ467" i="2"/>
  <c r="AI467" i="2"/>
  <c r="AH467" i="2"/>
  <c r="AG467" i="2"/>
  <c r="AF467" i="2"/>
  <c r="AE467" i="2"/>
  <c r="AD467" i="2"/>
  <c r="AC467" i="2"/>
  <c r="AB467" i="2"/>
  <c r="AA467" i="2"/>
  <c r="Z467" i="2"/>
  <c r="Y467" i="2"/>
  <c r="X467" i="2"/>
  <c r="W467" i="2"/>
  <c r="V467" i="2"/>
  <c r="U467" i="2"/>
  <c r="T467" i="2"/>
  <c r="S467" i="2"/>
  <c r="R467" i="2"/>
  <c r="Q467" i="2"/>
  <c r="P467" i="2"/>
  <c r="O467" i="2"/>
  <c r="DJ466" i="2"/>
  <c r="DI466" i="2"/>
  <c r="DH466" i="2"/>
  <c r="DG466" i="2"/>
  <c r="DF466" i="2"/>
  <c r="DE466" i="2"/>
  <c r="DD466" i="2"/>
  <c r="DC466" i="2"/>
  <c r="DB466" i="2"/>
  <c r="DA466" i="2"/>
  <c r="CZ466" i="2"/>
  <c r="CY466" i="2"/>
  <c r="CX466" i="2"/>
  <c r="CW466" i="2"/>
  <c r="CV466" i="2"/>
  <c r="CU466" i="2"/>
  <c r="CT466" i="2"/>
  <c r="CR466" i="2"/>
  <c r="CQ466" i="2"/>
  <c r="CP466" i="2"/>
  <c r="CO466" i="2"/>
  <c r="CN466" i="2"/>
  <c r="CM466" i="2"/>
  <c r="CL466" i="2"/>
  <c r="CK466" i="2"/>
  <c r="CJ466" i="2"/>
  <c r="CI466" i="2"/>
  <c r="CH466" i="2"/>
  <c r="CG466" i="2"/>
  <c r="CF466" i="2"/>
  <c r="CE466" i="2"/>
  <c r="CD466" i="2"/>
  <c r="CC466" i="2"/>
  <c r="CB466" i="2"/>
  <c r="CA466" i="2"/>
  <c r="BZ466" i="2"/>
  <c r="BY466" i="2"/>
  <c r="BX466" i="2"/>
  <c r="BW466" i="2"/>
  <c r="BV466" i="2"/>
  <c r="BU466" i="2"/>
  <c r="BT466" i="2"/>
  <c r="BS466" i="2"/>
  <c r="BR466" i="2"/>
  <c r="BQ466" i="2"/>
  <c r="BP466" i="2"/>
  <c r="BO466" i="2"/>
  <c r="BN466" i="2"/>
  <c r="BM466" i="2"/>
  <c r="BL466" i="2"/>
  <c r="BK466" i="2"/>
  <c r="BJ466" i="2"/>
  <c r="BI466" i="2"/>
  <c r="BH466" i="2"/>
  <c r="BG466" i="2"/>
  <c r="BF466" i="2"/>
  <c r="BE466" i="2"/>
  <c r="BD466" i="2"/>
  <c r="BC466" i="2"/>
  <c r="BB466" i="2"/>
  <c r="BA466" i="2"/>
  <c r="AZ466" i="2"/>
  <c r="AY466" i="2"/>
  <c r="AX466" i="2"/>
  <c r="AW466" i="2"/>
  <c r="AV466" i="2"/>
  <c r="AU466" i="2"/>
  <c r="AS466" i="2"/>
  <c r="AR466" i="2"/>
  <c r="AQ466" i="2"/>
  <c r="AP466" i="2"/>
  <c r="AO466" i="2"/>
  <c r="AJ466" i="2"/>
  <c r="AI466" i="2"/>
  <c r="AH466" i="2"/>
  <c r="AG466" i="2"/>
  <c r="AF466" i="2"/>
  <c r="AE466" i="2"/>
  <c r="AD466" i="2"/>
  <c r="AC466" i="2"/>
  <c r="AB466" i="2"/>
  <c r="AA466" i="2"/>
  <c r="Z466" i="2"/>
  <c r="Y466" i="2"/>
  <c r="X466" i="2"/>
  <c r="W466" i="2"/>
  <c r="V466" i="2"/>
  <c r="U466" i="2"/>
  <c r="T466" i="2"/>
  <c r="S466" i="2"/>
  <c r="R466" i="2"/>
  <c r="Q466" i="2"/>
  <c r="P466" i="2"/>
  <c r="O466" i="2"/>
  <c r="DJ465" i="2"/>
  <c r="DI465" i="2"/>
  <c r="DH465" i="2"/>
  <c r="DG465" i="2"/>
  <c r="DF465" i="2"/>
  <c r="DE465" i="2"/>
  <c r="DD465" i="2"/>
  <c r="DC465" i="2"/>
  <c r="DB465" i="2"/>
  <c r="DA465" i="2"/>
  <c r="CZ465" i="2"/>
  <c r="CY465" i="2"/>
  <c r="CX465" i="2"/>
  <c r="CW465" i="2"/>
  <c r="CV465" i="2"/>
  <c r="CU465" i="2"/>
  <c r="CT465" i="2"/>
  <c r="CR465" i="2"/>
  <c r="CQ465" i="2"/>
  <c r="CP465" i="2"/>
  <c r="CO465" i="2"/>
  <c r="CN465" i="2"/>
  <c r="CM465" i="2"/>
  <c r="CL465" i="2"/>
  <c r="CK465" i="2"/>
  <c r="CJ465" i="2"/>
  <c r="CI465" i="2"/>
  <c r="CH465" i="2"/>
  <c r="CG465" i="2"/>
  <c r="CF465" i="2"/>
  <c r="CE465" i="2"/>
  <c r="CD465" i="2"/>
  <c r="CC465" i="2"/>
  <c r="CB465" i="2"/>
  <c r="CA465" i="2"/>
  <c r="BZ465" i="2"/>
  <c r="BY465" i="2"/>
  <c r="BX465" i="2"/>
  <c r="BW465" i="2"/>
  <c r="BV465" i="2"/>
  <c r="BU465" i="2"/>
  <c r="BT465" i="2"/>
  <c r="BS465" i="2"/>
  <c r="BR465" i="2"/>
  <c r="BQ465" i="2"/>
  <c r="BP465" i="2"/>
  <c r="BO465" i="2"/>
  <c r="BN465" i="2"/>
  <c r="BM465" i="2"/>
  <c r="BL465" i="2"/>
  <c r="BK465" i="2"/>
  <c r="BJ465" i="2"/>
  <c r="BI465" i="2"/>
  <c r="BH465" i="2"/>
  <c r="BG465" i="2"/>
  <c r="BF465" i="2"/>
  <c r="BE465" i="2"/>
  <c r="BD465" i="2"/>
  <c r="BC465" i="2"/>
  <c r="BB465" i="2"/>
  <c r="BA465" i="2"/>
  <c r="AZ465" i="2"/>
  <c r="AY465" i="2"/>
  <c r="AX465" i="2"/>
  <c r="AW465" i="2"/>
  <c r="AV465" i="2"/>
  <c r="AU465" i="2"/>
  <c r="AS465" i="2"/>
  <c r="AR465" i="2"/>
  <c r="AQ465" i="2"/>
  <c r="AP465" i="2"/>
  <c r="AO465" i="2"/>
  <c r="AJ465" i="2"/>
  <c r="AI465" i="2"/>
  <c r="AH465" i="2"/>
  <c r="AG465" i="2"/>
  <c r="AF465" i="2"/>
  <c r="AE465" i="2"/>
  <c r="AD465" i="2"/>
  <c r="AC465" i="2"/>
  <c r="AB465" i="2"/>
  <c r="AA465" i="2"/>
  <c r="Z465" i="2"/>
  <c r="Y465" i="2"/>
  <c r="X465" i="2"/>
  <c r="W465" i="2"/>
  <c r="V465" i="2"/>
  <c r="U465" i="2"/>
  <c r="T465" i="2"/>
  <c r="S465" i="2"/>
  <c r="R465" i="2"/>
  <c r="Q465" i="2"/>
  <c r="P465" i="2"/>
  <c r="O465" i="2"/>
  <c r="N465" i="2"/>
  <c r="DJ464" i="2"/>
  <c r="DI464" i="2"/>
  <c r="DH464" i="2"/>
  <c r="DG464" i="2"/>
  <c r="DF464" i="2"/>
  <c r="DE464" i="2"/>
  <c r="DD464" i="2"/>
  <c r="DC464" i="2"/>
  <c r="DB464" i="2"/>
  <c r="DA464" i="2"/>
  <c r="CZ464" i="2"/>
  <c r="CY464" i="2"/>
  <c r="CX464" i="2"/>
  <c r="CW464" i="2"/>
  <c r="CV464" i="2"/>
  <c r="CU464" i="2"/>
  <c r="CT464" i="2"/>
  <c r="CR464" i="2"/>
  <c r="CQ464" i="2"/>
  <c r="CP464" i="2"/>
  <c r="CO464" i="2"/>
  <c r="CN464" i="2"/>
  <c r="CM464" i="2"/>
  <c r="CL464" i="2"/>
  <c r="CK464" i="2"/>
  <c r="CJ464" i="2"/>
  <c r="CI464" i="2"/>
  <c r="CH464" i="2"/>
  <c r="CG464" i="2"/>
  <c r="CF464" i="2"/>
  <c r="CE464" i="2"/>
  <c r="CD464" i="2"/>
  <c r="CC464" i="2"/>
  <c r="CB464" i="2"/>
  <c r="CA464" i="2"/>
  <c r="BZ464" i="2"/>
  <c r="BY464" i="2"/>
  <c r="BX464" i="2"/>
  <c r="BW464" i="2"/>
  <c r="BV464" i="2"/>
  <c r="BU464" i="2"/>
  <c r="BT464" i="2"/>
  <c r="BS464" i="2"/>
  <c r="BR464" i="2"/>
  <c r="BQ464" i="2"/>
  <c r="BP464" i="2"/>
  <c r="BO464" i="2"/>
  <c r="BN464" i="2"/>
  <c r="BM464" i="2"/>
  <c r="BL464" i="2"/>
  <c r="BK464" i="2"/>
  <c r="BJ464" i="2"/>
  <c r="BI464" i="2"/>
  <c r="BH464" i="2"/>
  <c r="BG464" i="2"/>
  <c r="BF464" i="2"/>
  <c r="BE464" i="2"/>
  <c r="BD464" i="2"/>
  <c r="BC464" i="2"/>
  <c r="BB464" i="2"/>
  <c r="BA464" i="2"/>
  <c r="AZ464" i="2"/>
  <c r="AY464" i="2"/>
  <c r="AX464" i="2"/>
  <c r="AW464" i="2"/>
  <c r="AV464" i="2"/>
  <c r="AU464" i="2"/>
  <c r="AS464" i="2"/>
  <c r="AR464" i="2"/>
  <c r="AQ464" i="2"/>
  <c r="AP464" i="2"/>
  <c r="AO464" i="2"/>
  <c r="AJ464" i="2"/>
  <c r="AI464" i="2"/>
  <c r="AH464" i="2"/>
  <c r="AG464" i="2"/>
  <c r="AF464" i="2"/>
  <c r="AE464" i="2"/>
  <c r="AD464" i="2"/>
  <c r="AC464" i="2"/>
  <c r="AB464" i="2"/>
  <c r="AA464" i="2"/>
  <c r="Z464" i="2"/>
  <c r="Y464" i="2"/>
  <c r="X464" i="2"/>
  <c r="W464" i="2"/>
  <c r="V464" i="2"/>
  <c r="U464" i="2"/>
  <c r="T464" i="2"/>
  <c r="S464" i="2"/>
  <c r="R464" i="2"/>
  <c r="Q464" i="2"/>
  <c r="P464" i="2"/>
  <c r="O464" i="2"/>
  <c r="L464" i="2"/>
  <c r="DJ463" i="2"/>
  <c r="DI463" i="2"/>
  <c r="DH463" i="2"/>
  <c r="DG463" i="2"/>
  <c r="DF463" i="2"/>
  <c r="DE463" i="2"/>
  <c r="DD463" i="2"/>
  <c r="DC463" i="2"/>
  <c r="DB463" i="2"/>
  <c r="DA463" i="2"/>
  <c r="CZ463" i="2"/>
  <c r="CY463" i="2"/>
  <c r="CX463" i="2"/>
  <c r="CW463" i="2"/>
  <c r="CV463" i="2"/>
  <c r="CU463" i="2"/>
  <c r="CT463" i="2"/>
  <c r="CR463" i="2"/>
  <c r="CQ463" i="2"/>
  <c r="CP463" i="2"/>
  <c r="CO463" i="2"/>
  <c r="CN463" i="2"/>
  <c r="CM463" i="2"/>
  <c r="CL463" i="2"/>
  <c r="CK463" i="2"/>
  <c r="CJ463" i="2"/>
  <c r="CI463" i="2"/>
  <c r="CH463" i="2"/>
  <c r="CG463" i="2"/>
  <c r="CF463" i="2"/>
  <c r="CE463" i="2"/>
  <c r="CD463" i="2"/>
  <c r="CC463" i="2"/>
  <c r="CB463" i="2"/>
  <c r="CA463" i="2"/>
  <c r="BZ463" i="2"/>
  <c r="BY463" i="2"/>
  <c r="BX463" i="2"/>
  <c r="BW463" i="2"/>
  <c r="BV463" i="2"/>
  <c r="BU463" i="2"/>
  <c r="BT463" i="2"/>
  <c r="BS463" i="2"/>
  <c r="BR463" i="2"/>
  <c r="BQ463" i="2"/>
  <c r="BP463" i="2"/>
  <c r="BO463" i="2"/>
  <c r="BN463" i="2"/>
  <c r="BM463" i="2"/>
  <c r="BL463" i="2"/>
  <c r="BK463" i="2"/>
  <c r="BJ463" i="2"/>
  <c r="BI463" i="2"/>
  <c r="BH463" i="2"/>
  <c r="BG463" i="2"/>
  <c r="BF463" i="2"/>
  <c r="BE463" i="2"/>
  <c r="BD463" i="2"/>
  <c r="BC463" i="2"/>
  <c r="BB463" i="2"/>
  <c r="BA463" i="2"/>
  <c r="AZ463" i="2"/>
  <c r="AY463" i="2"/>
  <c r="AX463" i="2"/>
  <c r="AW463" i="2"/>
  <c r="AV463" i="2"/>
  <c r="AU463" i="2"/>
  <c r="AS463" i="2"/>
  <c r="AR463" i="2"/>
  <c r="AQ463" i="2"/>
  <c r="AP463" i="2"/>
  <c r="AO463" i="2"/>
  <c r="AJ463" i="2"/>
  <c r="AI463" i="2"/>
  <c r="AH463" i="2"/>
  <c r="AG463" i="2"/>
  <c r="AF463" i="2"/>
  <c r="AE463" i="2"/>
  <c r="AD463" i="2"/>
  <c r="AC463" i="2"/>
  <c r="AB463" i="2"/>
  <c r="AA463" i="2"/>
  <c r="Z463" i="2"/>
  <c r="Y463" i="2"/>
  <c r="X463" i="2"/>
  <c r="W463" i="2"/>
  <c r="V463" i="2"/>
  <c r="U463" i="2"/>
  <c r="T463" i="2"/>
  <c r="S463" i="2"/>
  <c r="R463" i="2"/>
  <c r="Q463" i="2"/>
  <c r="P463" i="2"/>
  <c r="O463" i="2"/>
  <c r="DJ462" i="2"/>
  <c r="DI462" i="2"/>
  <c r="DH462" i="2"/>
  <c r="DG462" i="2"/>
  <c r="DF462" i="2"/>
  <c r="DE462" i="2"/>
  <c r="DD462" i="2"/>
  <c r="DC462" i="2"/>
  <c r="DB462" i="2"/>
  <c r="DA462" i="2"/>
  <c r="CZ462" i="2"/>
  <c r="CY462" i="2"/>
  <c r="CX462" i="2"/>
  <c r="CW462" i="2"/>
  <c r="CV462" i="2"/>
  <c r="CU462" i="2"/>
  <c r="CT462" i="2"/>
  <c r="CR462" i="2"/>
  <c r="CQ462" i="2"/>
  <c r="CP462" i="2"/>
  <c r="CO462" i="2"/>
  <c r="CN462" i="2"/>
  <c r="CM462" i="2"/>
  <c r="CL462" i="2"/>
  <c r="CK462" i="2"/>
  <c r="CJ462" i="2"/>
  <c r="CI462" i="2"/>
  <c r="CH462" i="2"/>
  <c r="CG462" i="2"/>
  <c r="CF462" i="2"/>
  <c r="CE462" i="2"/>
  <c r="CD462" i="2"/>
  <c r="CC462" i="2"/>
  <c r="CB462" i="2"/>
  <c r="CA462" i="2"/>
  <c r="BZ462" i="2"/>
  <c r="BY462" i="2"/>
  <c r="BX462" i="2"/>
  <c r="BW462" i="2"/>
  <c r="BV462" i="2"/>
  <c r="BU462" i="2"/>
  <c r="BT462" i="2"/>
  <c r="BS462" i="2"/>
  <c r="BR462" i="2"/>
  <c r="BQ462" i="2"/>
  <c r="BP462" i="2"/>
  <c r="BO462" i="2"/>
  <c r="BN462" i="2"/>
  <c r="BM462" i="2"/>
  <c r="BL462" i="2"/>
  <c r="BK462" i="2"/>
  <c r="BJ462" i="2"/>
  <c r="BI462" i="2"/>
  <c r="BH462" i="2"/>
  <c r="BG462" i="2"/>
  <c r="BF462" i="2"/>
  <c r="BE462" i="2"/>
  <c r="BD462" i="2"/>
  <c r="BC462" i="2"/>
  <c r="BB462" i="2"/>
  <c r="BA462" i="2"/>
  <c r="AZ462" i="2"/>
  <c r="AY462" i="2"/>
  <c r="AX462" i="2"/>
  <c r="AW462" i="2"/>
  <c r="AV462" i="2"/>
  <c r="AU462" i="2"/>
  <c r="AS462" i="2"/>
  <c r="AR462" i="2"/>
  <c r="AQ462" i="2"/>
  <c r="AP462" i="2"/>
  <c r="AO462" i="2"/>
  <c r="AJ462" i="2"/>
  <c r="AI462" i="2"/>
  <c r="AH462" i="2"/>
  <c r="AG462" i="2"/>
  <c r="AF462" i="2"/>
  <c r="AE462" i="2"/>
  <c r="AD462" i="2"/>
  <c r="AC462" i="2"/>
  <c r="AB462" i="2"/>
  <c r="AA462" i="2"/>
  <c r="Z462" i="2"/>
  <c r="Y462" i="2"/>
  <c r="X462" i="2"/>
  <c r="W462" i="2"/>
  <c r="V462" i="2"/>
  <c r="U462" i="2"/>
  <c r="T462" i="2"/>
  <c r="S462" i="2"/>
  <c r="R462" i="2"/>
  <c r="Q462" i="2"/>
  <c r="P462" i="2"/>
  <c r="O462" i="2"/>
  <c r="DJ461" i="2"/>
  <c r="DI461" i="2"/>
  <c r="DH461" i="2"/>
  <c r="DG461" i="2"/>
  <c r="DF461" i="2"/>
  <c r="DE461" i="2"/>
  <c r="DD461" i="2"/>
  <c r="DC461" i="2"/>
  <c r="DB461" i="2"/>
  <c r="DA461" i="2"/>
  <c r="CZ461" i="2"/>
  <c r="CY461" i="2"/>
  <c r="CX461" i="2"/>
  <c r="CW461" i="2"/>
  <c r="CV461" i="2"/>
  <c r="CU461" i="2"/>
  <c r="CT461" i="2"/>
  <c r="CR461" i="2"/>
  <c r="CQ461" i="2"/>
  <c r="CP461" i="2"/>
  <c r="CO461" i="2"/>
  <c r="CN461" i="2"/>
  <c r="CM461" i="2"/>
  <c r="CL461" i="2"/>
  <c r="CK461" i="2"/>
  <c r="CJ461" i="2"/>
  <c r="CI461" i="2"/>
  <c r="CH461" i="2"/>
  <c r="CG461" i="2"/>
  <c r="CF461" i="2"/>
  <c r="CE461" i="2"/>
  <c r="CD461" i="2"/>
  <c r="CC461" i="2"/>
  <c r="CB461" i="2"/>
  <c r="CA461" i="2"/>
  <c r="BZ461" i="2"/>
  <c r="BY461" i="2"/>
  <c r="BX461" i="2"/>
  <c r="BW461" i="2"/>
  <c r="BV461" i="2"/>
  <c r="BU461" i="2"/>
  <c r="BT461" i="2"/>
  <c r="BS461" i="2"/>
  <c r="BR461" i="2"/>
  <c r="BQ461" i="2"/>
  <c r="BP461" i="2"/>
  <c r="BO461" i="2"/>
  <c r="BN461" i="2"/>
  <c r="BM461" i="2"/>
  <c r="BL461" i="2"/>
  <c r="BK461" i="2"/>
  <c r="BJ461" i="2"/>
  <c r="BI461" i="2"/>
  <c r="BH461" i="2"/>
  <c r="BG461" i="2"/>
  <c r="BF461" i="2"/>
  <c r="BE461" i="2"/>
  <c r="BD461" i="2"/>
  <c r="BC461" i="2"/>
  <c r="BB461" i="2"/>
  <c r="BA461" i="2"/>
  <c r="AZ461" i="2"/>
  <c r="AY461" i="2"/>
  <c r="AX461" i="2"/>
  <c r="AW461" i="2"/>
  <c r="AV461" i="2"/>
  <c r="AU461" i="2"/>
  <c r="AS461" i="2"/>
  <c r="AR461" i="2"/>
  <c r="AQ461" i="2"/>
  <c r="AP461" i="2"/>
  <c r="AO461" i="2"/>
  <c r="AJ461" i="2"/>
  <c r="AI461" i="2"/>
  <c r="AH461" i="2"/>
  <c r="AG461" i="2"/>
  <c r="AF461" i="2"/>
  <c r="AE461" i="2"/>
  <c r="AD461" i="2"/>
  <c r="AC461" i="2"/>
  <c r="AB461" i="2"/>
  <c r="AA461" i="2"/>
  <c r="Z461" i="2"/>
  <c r="Y461" i="2"/>
  <c r="X461" i="2"/>
  <c r="W461" i="2"/>
  <c r="V461" i="2"/>
  <c r="U461" i="2"/>
  <c r="T461" i="2"/>
  <c r="S461" i="2"/>
  <c r="R461" i="2"/>
  <c r="Q461" i="2"/>
  <c r="P461" i="2"/>
  <c r="O461" i="2"/>
  <c r="DJ460" i="2"/>
  <c r="DI460" i="2"/>
  <c r="DH460" i="2"/>
  <c r="DG460" i="2"/>
  <c r="DF460" i="2"/>
  <c r="DE460" i="2"/>
  <c r="DD460" i="2"/>
  <c r="DC460" i="2"/>
  <c r="DB460" i="2"/>
  <c r="DA460" i="2"/>
  <c r="CZ460" i="2"/>
  <c r="CY460" i="2"/>
  <c r="CX460" i="2"/>
  <c r="CW460" i="2"/>
  <c r="CV460" i="2"/>
  <c r="CU460" i="2"/>
  <c r="CT460" i="2"/>
  <c r="CR460" i="2"/>
  <c r="CQ460" i="2"/>
  <c r="CP460" i="2"/>
  <c r="CO460" i="2"/>
  <c r="CN460" i="2"/>
  <c r="CM460" i="2"/>
  <c r="CL460" i="2"/>
  <c r="CK460" i="2"/>
  <c r="CJ460" i="2"/>
  <c r="CI460" i="2"/>
  <c r="CH460" i="2"/>
  <c r="CG460" i="2"/>
  <c r="CF460" i="2"/>
  <c r="CE460" i="2"/>
  <c r="CD460" i="2"/>
  <c r="CC460" i="2"/>
  <c r="CB460" i="2"/>
  <c r="CA460" i="2"/>
  <c r="BZ460" i="2"/>
  <c r="BY460" i="2"/>
  <c r="BX460" i="2"/>
  <c r="BW460" i="2"/>
  <c r="BV460" i="2"/>
  <c r="BU460" i="2"/>
  <c r="BT460" i="2"/>
  <c r="BS460" i="2"/>
  <c r="BR460" i="2"/>
  <c r="BQ460" i="2"/>
  <c r="BP460" i="2"/>
  <c r="BO460" i="2"/>
  <c r="BN460" i="2"/>
  <c r="BM460" i="2"/>
  <c r="BL460" i="2"/>
  <c r="BK460" i="2"/>
  <c r="BJ460" i="2"/>
  <c r="BI460" i="2"/>
  <c r="BH460" i="2"/>
  <c r="BG460" i="2"/>
  <c r="BF460" i="2"/>
  <c r="BE460" i="2"/>
  <c r="BD460" i="2"/>
  <c r="BC460" i="2"/>
  <c r="BB460" i="2"/>
  <c r="BA460" i="2"/>
  <c r="AZ460" i="2"/>
  <c r="AY460" i="2"/>
  <c r="AX460" i="2"/>
  <c r="AW460" i="2"/>
  <c r="AV460" i="2"/>
  <c r="AU460" i="2"/>
  <c r="AS460" i="2"/>
  <c r="AR460" i="2"/>
  <c r="AQ460" i="2"/>
  <c r="AP460" i="2"/>
  <c r="AO460" i="2"/>
  <c r="AJ460" i="2"/>
  <c r="AI460" i="2"/>
  <c r="AH460" i="2"/>
  <c r="AG460" i="2"/>
  <c r="AF460" i="2"/>
  <c r="AE460" i="2"/>
  <c r="AD460" i="2"/>
  <c r="AC460" i="2"/>
  <c r="AB460" i="2"/>
  <c r="AA460" i="2"/>
  <c r="Z460" i="2"/>
  <c r="Y460" i="2"/>
  <c r="X460" i="2"/>
  <c r="W460" i="2"/>
  <c r="V460" i="2"/>
  <c r="U460" i="2"/>
  <c r="T460" i="2"/>
  <c r="S460" i="2"/>
  <c r="R460" i="2"/>
  <c r="Q460" i="2"/>
  <c r="P460" i="2"/>
  <c r="O460" i="2"/>
  <c r="DJ459" i="2"/>
  <c r="DI459" i="2"/>
  <c r="DH459" i="2"/>
  <c r="DG459" i="2"/>
  <c r="DF459" i="2"/>
  <c r="DE459" i="2"/>
  <c r="DD459" i="2"/>
  <c r="DC459" i="2"/>
  <c r="DB459" i="2"/>
  <c r="DA459" i="2"/>
  <c r="CZ459" i="2"/>
  <c r="CY459" i="2"/>
  <c r="CX459" i="2"/>
  <c r="CW459" i="2"/>
  <c r="CV459" i="2"/>
  <c r="CU459" i="2"/>
  <c r="CT459" i="2"/>
  <c r="CR459" i="2"/>
  <c r="CQ459" i="2"/>
  <c r="CP459" i="2"/>
  <c r="CO459" i="2"/>
  <c r="CN459" i="2"/>
  <c r="CM459" i="2"/>
  <c r="CL459" i="2"/>
  <c r="CK459" i="2"/>
  <c r="CJ459" i="2"/>
  <c r="CI459" i="2"/>
  <c r="CH459" i="2"/>
  <c r="CG459" i="2"/>
  <c r="CF459" i="2"/>
  <c r="CE459" i="2"/>
  <c r="CD459" i="2"/>
  <c r="CC459" i="2"/>
  <c r="CB459" i="2"/>
  <c r="CA459" i="2"/>
  <c r="BZ459" i="2"/>
  <c r="BY459" i="2"/>
  <c r="BX459" i="2"/>
  <c r="BW459" i="2"/>
  <c r="BV459" i="2"/>
  <c r="BU459" i="2"/>
  <c r="BT459" i="2"/>
  <c r="BS459" i="2"/>
  <c r="BR459" i="2"/>
  <c r="BQ459" i="2"/>
  <c r="BP459" i="2"/>
  <c r="BO459" i="2"/>
  <c r="BN459" i="2"/>
  <c r="BM459" i="2"/>
  <c r="BL459" i="2"/>
  <c r="BK459" i="2"/>
  <c r="BJ459" i="2"/>
  <c r="BI459" i="2"/>
  <c r="BH459" i="2"/>
  <c r="BG459" i="2"/>
  <c r="BF459" i="2"/>
  <c r="BE459" i="2"/>
  <c r="BD459" i="2"/>
  <c r="BC459" i="2"/>
  <c r="BB459" i="2"/>
  <c r="BA459" i="2"/>
  <c r="AZ459" i="2"/>
  <c r="AY459" i="2"/>
  <c r="AX459" i="2"/>
  <c r="AW459" i="2"/>
  <c r="AV459" i="2"/>
  <c r="AU459" i="2"/>
  <c r="AS459" i="2"/>
  <c r="AR459" i="2"/>
  <c r="AQ459" i="2"/>
  <c r="AP459" i="2"/>
  <c r="AO459" i="2"/>
  <c r="AJ459" i="2"/>
  <c r="AI459" i="2"/>
  <c r="AH459" i="2"/>
  <c r="AG459" i="2"/>
  <c r="AF459" i="2"/>
  <c r="AE459" i="2"/>
  <c r="AD459" i="2"/>
  <c r="AC459" i="2"/>
  <c r="AB459" i="2"/>
  <c r="AA459" i="2"/>
  <c r="Z459" i="2"/>
  <c r="Y459" i="2"/>
  <c r="X459" i="2"/>
  <c r="W459" i="2"/>
  <c r="V459" i="2"/>
  <c r="U459" i="2"/>
  <c r="T459" i="2"/>
  <c r="S459" i="2"/>
  <c r="R459" i="2"/>
  <c r="Q459" i="2"/>
  <c r="P459" i="2"/>
  <c r="O459" i="2"/>
  <c r="DJ458" i="2"/>
  <c r="DI458" i="2"/>
  <c r="DH458" i="2"/>
  <c r="DG458" i="2"/>
  <c r="DF458" i="2"/>
  <c r="DE458" i="2"/>
  <c r="DD458" i="2"/>
  <c r="DC458" i="2"/>
  <c r="DB458" i="2"/>
  <c r="DA458" i="2"/>
  <c r="CZ458" i="2"/>
  <c r="CY458" i="2"/>
  <c r="CX458" i="2"/>
  <c r="CW458" i="2"/>
  <c r="CV458" i="2"/>
  <c r="CU458" i="2"/>
  <c r="CT458" i="2"/>
  <c r="CR458" i="2"/>
  <c r="CQ458" i="2"/>
  <c r="CP458" i="2"/>
  <c r="CO458" i="2"/>
  <c r="CN458" i="2"/>
  <c r="CM458" i="2"/>
  <c r="CL458" i="2"/>
  <c r="CK458" i="2"/>
  <c r="CJ458" i="2"/>
  <c r="CI458" i="2"/>
  <c r="CH458" i="2"/>
  <c r="CG458" i="2"/>
  <c r="CF458" i="2"/>
  <c r="CE458" i="2"/>
  <c r="CD458" i="2"/>
  <c r="CC458" i="2"/>
  <c r="CB458" i="2"/>
  <c r="CA458" i="2"/>
  <c r="BZ458" i="2"/>
  <c r="BY458" i="2"/>
  <c r="BX458" i="2"/>
  <c r="BW458" i="2"/>
  <c r="BV458" i="2"/>
  <c r="BU458" i="2"/>
  <c r="BT458" i="2"/>
  <c r="BS458" i="2"/>
  <c r="BR458" i="2"/>
  <c r="BQ458" i="2"/>
  <c r="BP458" i="2"/>
  <c r="BO458" i="2"/>
  <c r="BN458" i="2"/>
  <c r="BM458" i="2"/>
  <c r="BL458" i="2"/>
  <c r="BK458" i="2"/>
  <c r="BJ458" i="2"/>
  <c r="BI458" i="2"/>
  <c r="BH458" i="2"/>
  <c r="BG458" i="2"/>
  <c r="BF458" i="2"/>
  <c r="BE458" i="2"/>
  <c r="BD458" i="2"/>
  <c r="BC458" i="2"/>
  <c r="BB458" i="2"/>
  <c r="BA458" i="2"/>
  <c r="AZ458" i="2"/>
  <c r="AY458" i="2"/>
  <c r="AX458" i="2"/>
  <c r="AW458" i="2"/>
  <c r="AV458" i="2"/>
  <c r="AU458" i="2"/>
  <c r="AS458" i="2"/>
  <c r="AR458" i="2"/>
  <c r="AQ458" i="2"/>
  <c r="AP458" i="2"/>
  <c r="AO458" i="2"/>
  <c r="AJ458" i="2"/>
  <c r="AI458" i="2"/>
  <c r="AH458" i="2"/>
  <c r="AG458" i="2"/>
  <c r="AF458" i="2"/>
  <c r="AE458" i="2"/>
  <c r="AD458" i="2"/>
  <c r="AC458" i="2"/>
  <c r="AB458" i="2"/>
  <c r="AA458" i="2"/>
  <c r="Z458" i="2"/>
  <c r="Y458" i="2"/>
  <c r="X458" i="2"/>
  <c r="W458" i="2"/>
  <c r="V458" i="2"/>
  <c r="U458" i="2"/>
  <c r="T458" i="2"/>
  <c r="S458" i="2"/>
  <c r="R458" i="2"/>
  <c r="Q458" i="2"/>
  <c r="P458" i="2"/>
  <c r="O458" i="2"/>
  <c r="DJ457" i="2"/>
  <c r="DI457" i="2"/>
  <c r="DH457" i="2"/>
  <c r="DG457" i="2"/>
  <c r="DF457" i="2"/>
  <c r="DE457" i="2"/>
  <c r="DD457" i="2"/>
  <c r="DC457" i="2"/>
  <c r="DB457" i="2"/>
  <c r="DA457" i="2"/>
  <c r="CZ457" i="2"/>
  <c r="CY457" i="2"/>
  <c r="CX457" i="2"/>
  <c r="CW457" i="2"/>
  <c r="CV457" i="2"/>
  <c r="CU457" i="2"/>
  <c r="CT457" i="2"/>
  <c r="CR457" i="2"/>
  <c r="CQ457" i="2"/>
  <c r="CP457" i="2"/>
  <c r="CO457" i="2"/>
  <c r="CN457" i="2"/>
  <c r="CM457" i="2"/>
  <c r="CL457" i="2"/>
  <c r="CK457" i="2"/>
  <c r="CJ457" i="2"/>
  <c r="CI457" i="2"/>
  <c r="CH457" i="2"/>
  <c r="CG457" i="2"/>
  <c r="CF457" i="2"/>
  <c r="CE457" i="2"/>
  <c r="CD457" i="2"/>
  <c r="CC457" i="2"/>
  <c r="CB457" i="2"/>
  <c r="CA457" i="2"/>
  <c r="BZ457" i="2"/>
  <c r="BY457" i="2"/>
  <c r="BX457" i="2"/>
  <c r="BW457" i="2"/>
  <c r="BV457" i="2"/>
  <c r="BU457" i="2"/>
  <c r="BT457" i="2"/>
  <c r="BS457" i="2"/>
  <c r="BR457" i="2"/>
  <c r="BQ457" i="2"/>
  <c r="BP457" i="2"/>
  <c r="BO457" i="2"/>
  <c r="BN457" i="2"/>
  <c r="BM457" i="2"/>
  <c r="BL457" i="2"/>
  <c r="BK457" i="2"/>
  <c r="BJ457" i="2"/>
  <c r="BI457" i="2"/>
  <c r="BH457" i="2"/>
  <c r="BG457" i="2"/>
  <c r="BF457" i="2"/>
  <c r="BE457" i="2"/>
  <c r="BD457" i="2"/>
  <c r="BC457" i="2"/>
  <c r="BB457" i="2"/>
  <c r="BA457" i="2"/>
  <c r="AZ457" i="2"/>
  <c r="AY457" i="2"/>
  <c r="AX457" i="2"/>
  <c r="AW457" i="2"/>
  <c r="AV457" i="2"/>
  <c r="AU457" i="2"/>
  <c r="AS457" i="2"/>
  <c r="AR457" i="2"/>
  <c r="AQ457" i="2"/>
  <c r="AP457" i="2"/>
  <c r="AO457" i="2"/>
  <c r="AJ457" i="2"/>
  <c r="AI457" i="2"/>
  <c r="AH457" i="2"/>
  <c r="AG457" i="2"/>
  <c r="AF457" i="2"/>
  <c r="AE457" i="2"/>
  <c r="AD457" i="2"/>
  <c r="AC457" i="2"/>
  <c r="AB457" i="2"/>
  <c r="AA457" i="2"/>
  <c r="Z457" i="2"/>
  <c r="Y457" i="2"/>
  <c r="X457" i="2"/>
  <c r="W457" i="2"/>
  <c r="V457" i="2"/>
  <c r="U457" i="2"/>
  <c r="T457" i="2"/>
  <c r="S457" i="2"/>
  <c r="R457" i="2"/>
  <c r="Q457" i="2"/>
  <c r="P457" i="2"/>
  <c r="O457" i="2"/>
  <c r="DJ456" i="2"/>
  <c r="DI456" i="2"/>
  <c r="DH456" i="2"/>
  <c r="DG456" i="2"/>
  <c r="DF456" i="2"/>
  <c r="DE456" i="2"/>
  <c r="DD456" i="2"/>
  <c r="DC456" i="2"/>
  <c r="DB456" i="2"/>
  <c r="DA456" i="2"/>
  <c r="CZ456" i="2"/>
  <c r="CY456" i="2"/>
  <c r="CX456" i="2"/>
  <c r="CW456" i="2"/>
  <c r="CV456" i="2"/>
  <c r="CU456" i="2"/>
  <c r="CT456" i="2"/>
  <c r="CR456" i="2"/>
  <c r="CQ456" i="2"/>
  <c r="CP456" i="2"/>
  <c r="CO456" i="2"/>
  <c r="CN456" i="2"/>
  <c r="CM456" i="2"/>
  <c r="CL456" i="2"/>
  <c r="CK456" i="2"/>
  <c r="CJ456" i="2"/>
  <c r="CI456" i="2"/>
  <c r="CH456" i="2"/>
  <c r="CG456" i="2"/>
  <c r="CF456" i="2"/>
  <c r="CE456" i="2"/>
  <c r="CD456" i="2"/>
  <c r="CC456" i="2"/>
  <c r="CB456" i="2"/>
  <c r="CA456" i="2"/>
  <c r="BZ456" i="2"/>
  <c r="BY456" i="2"/>
  <c r="BX456" i="2"/>
  <c r="BW456" i="2"/>
  <c r="BV456" i="2"/>
  <c r="BU456" i="2"/>
  <c r="BT456" i="2"/>
  <c r="BS456" i="2"/>
  <c r="BR456" i="2"/>
  <c r="BQ456" i="2"/>
  <c r="BP456" i="2"/>
  <c r="BO456" i="2"/>
  <c r="BN456" i="2"/>
  <c r="BM456" i="2"/>
  <c r="BL456" i="2"/>
  <c r="BK456" i="2"/>
  <c r="BJ456" i="2"/>
  <c r="BI456" i="2"/>
  <c r="BH456" i="2"/>
  <c r="BG456" i="2"/>
  <c r="BF456" i="2"/>
  <c r="BE456" i="2"/>
  <c r="BD456" i="2"/>
  <c r="BC456" i="2"/>
  <c r="BB456" i="2"/>
  <c r="BA456" i="2"/>
  <c r="AZ456" i="2"/>
  <c r="AY456" i="2"/>
  <c r="AX456" i="2"/>
  <c r="AW456" i="2"/>
  <c r="AV456" i="2"/>
  <c r="AU456" i="2"/>
  <c r="AS456" i="2"/>
  <c r="AR456" i="2"/>
  <c r="AQ456" i="2"/>
  <c r="AP456" i="2"/>
  <c r="AO456" i="2"/>
  <c r="AJ456" i="2"/>
  <c r="AI456" i="2"/>
  <c r="AH456" i="2"/>
  <c r="AG456" i="2"/>
  <c r="AF456" i="2"/>
  <c r="AE456" i="2"/>
  <c r="AD456" i="2"/>
  <c r="AC456" i="2"/>
  <c r="AB456" i="2"/>
  <c r="AA456" i="2"/>
  <c r="Z456" i="2"/>
  <c r="Y456" i="2"/>
  <c r="X456" i="2"/>
  <c r="W456" i="2"/>
  <c r="V456" i="2"/>
  <c r="U456" i="2"/>
  <c r="T456" i="2"/>
  <c r="S456" i="2"/>
  <c r="R456" i="2"/>
  <c r="Q456" i="2"/>
  <c r="P456" i="2"/>
  <c r="O456" i="2"/>
  <c r="DJ455" i="2"/>
  <c r="DI455" i="2"/>
  <c r="DH455" i="2"/>
  <c r="DG455" i="2"/>
  <c r="DF455" i="2"/>
  <c r="DE455" i="2"/>
  <c r="DD455" i="2"/>
  <c r="DC455" i="2"/>
  <c r="DB455" i="2"/>
  <c r="DA455" i="2"/>
  <c r="CZ455" i="2"/>
  <c r="CY455" i="2"/>
  <c r="CX455" i="2"/>
  <c r="CW455" i="2"/>
  <c r="CV455" i="2"/>
  <c r="CU455" i="2"/>
  <c r="CT455" i="2"/>
  <c r="CR455" i="2"/>
  <c r="CQ455" i="2"/>
  <c r="CP455" i="2"/>
  <c r="CO455" i="2"/>
  <c r="CN455" i="2"/>
  <c r="CM455" i="2"/>
  <c r="CL455" i="2"/>
  <c r="CK455" i="2"/>
  <c r="CJ455" i="2"/>
  <c r="CI455" i="2"/>
  <c r="CH455" i="2"/>
  <c r="CG455" i="2"/>
  <c r="CF455" i="2"/>
  <c r="CE455" i="2"/>
  <c r="CD455" i="2"/>
  <c r="CC455" i="2"/>
  <c r="CB455" i="2"/>
  <c r="CA455" i="2"/>
  <c r="BZ455" i="2"/>
  <c r="BY455" i="2"/>
  <c r="BX455" i="2"/>
  <c r="BW455" i="2"/>
  <c r="BV455" i="2"/>
  <c r="BU455" i="2"/>
  <c r="BT455" i="2"/>
  <c r="BS455" i="2"/>
  <c r="BR455" i="2"/>
  <c r="BQ455" i="2"/>
  <c r="BP455" i="2"/>
  <c r="BO455" i="2"/>
  <c r="BN455" i="2"/>
  <c r="BM455" i="2"/>
  <c r="BL455" i="2"/>
  <c r="BK455" i="2"/>
  <c r="BJ455" i="2"/>
  <c r="BI455" i="2"/>
  <c r="BH455" i="2"/>
  <c r="BG455" i="2"/>
  <c r="BF455" i="2"/>
  <c r="BE455" i="2"/>
  <c r="BD455" i="2"/>
  <c r="BC455" i="2"/>
  <c r="BB455" i="2"/>
  <c r="BA455" i="2"/>
  <c r="AZ455" i="2"/>
  <c r="AY455" i="2"/>
  <c r="AX455" i="2"/>
  <c r="AW455" i="2"/>
  <c r="AV455" i="2"/>
  <c r="AU455" i="2"/>
  <c r="AS455" i="2"/>
  <c r="AR455" i="2"/>
  <c r="AQ455" i="2"/>
  <c r="AP455" i="2"/>
  <c r="AO455" i="2"/>
  <c r="AJ455" i="2"/>
  <c r="AI455" i="2"/>
  <c r="AH455" i="2"/>
  <c r="AG455" i="2"/>
  <c r="AF455" i="2"/>
  <c r="AE455" i="2"/>
  <c r="AD455" i="2"/>
  <c r="AC455" i="2"/>
  <c r="AB455" i="2"/>
  <c r="AA455" i="2"/>
  <c r="Z455" i="2"/>
  <c r="Y455" i="2"/>
  <c r="X455" i="2"/>
  <c r="W455" i="2"/>
  <c r="V455" i="2"/>
  <c r="U455" i="2"/>
  <c r="T455" i="2"/>
  <c r="S455" i="2"/>
  <c r="R455" i="2"/>
  <c r="Q455" i="2"/>
  <c r="P455" i="2"/>
  <c r="O455" i="2"/>
  <c r="DJ454" i="2"/>
  <c r="DI454" i="2"/>
  <c r="DH454" i="2"/>
  <c r="DG454" i="2"/>
  <c r="DF454" i="2"/>
  <c r="DE454" i="2"/>
  <c r="DD454" i="2"/>
  <c r="DC454" i="2"/>
  <c r="DB454" i="2"/>
  <c r="DA454" i="2"/>
  <c r="CZ454" i="2"/>
  <c r="CY454" i="2"/>
  <c r="CX454" i="2"/>
  <c r="CW454" i="2"/>
  <c r="CV454" i="2"/>
  <c r="CU454" i="2"/>
  <c r="CT454" i="2"/>
  <c r="CR454" i="2"/>
  <c r="CQ454" i="2"/>
  <c r="CP454" i="2"/>
  <c r="CO454" i="2"/>
  <c r="CN454" i="2"/>
  <c r="CM454" i="2"/>
  <c r="CL454" i="2"/>
  <c r="CK454" i="2"/>
  <c r="CJ454" i="2"/>
  <c r="CI454" i="2"/>
  <c r="CH454" i="2"/>
  <c r="CG454" i="2"/>
  <c r="CF454" i="2"/>
  <c r="CE454" i="2"/>
  <c r="CD454" i="2"/>
  <c r="CC454" i="2"/>
  <c r="CB454" i="2"/>
  <c r="CA454" i="2"/>
  <c r="BZ454" i="2"/>
  <c r="BY454" i="2"/>
  <c r="BX454" i="2"/>
  <c r="BW454" i="2"/>
  <c r="BV454" i="2"/>
  <c r="BU454" i="2"/>
  <c r="BT454" i="2"/>
  <c r="BS454" i="2"/>
  <c r="BR454" i="2"/>
  <c r="BQ454" i="2"/>
  <c r="BP454" i="2"/>
  <c r="BO454" i="2"/>
  <c r="BN454" i="2"/>
  <c r="BM454" i="2"/>
  <c r="BL454" i="2"/>
  <c r="BK454" i="2"/>
  <c r="BJ454" i="2"/>
  <c r="BI454" i="2"/>
  <c r="BH454" i="2"/>
  <c r="BG454" i="2"/>
  <c r="BF454" i="2"/>
  <c r="BE454" i="2"/>
  <c r="BD454" i="2"/>
  <c r="BC454" i="2"/>
  <c r="BB454" i="2"/>
  <c r="BA454" i="2"/>
  <c r="AZ454" i="2"/>
  <c r="AY454" i="2"/>
  <c r="AX454" i="2"/>
  <c r="AW454" i="2"/>
  <c r="AV454" i="2"/>
  <c r="AU454" i="2"/>
  <c r="AS454" i="2"/>
  <c r="AR454" i="2"/>
  <c r="AQ454" i="2"/>
  <c r="AP454" i="2"/>
  <c r="AO454" i="2"/>
  <c r="AJ454" i="2"/>
  <c r="AI454" i="2"/>
  <c r="AH454" i="2"/>
  <c r="AG454" i="2"/>
  <c r="AF454" i="2"/>
  <c r="AE454" i="2"/>
  <c r="AD454" i="2"/>
  <c r="AC454" i="2"/>
  <c r="AB454" i="2"/>
  <c r="AA454" i="2"/>
  <c r="Z454" i="2"/>
  <c r="Y454" i="2"/>
  <c r="X454" i="2"/>
  <c r="W454" i="2"/>
  <c r="V454" i="2"/>
  <c r="U454" i="2"/>
  <c r="T454" i="2"/>
  <c r="S454" i="2"/>
  <c r="R454" i="2"/>
  <c r="Q454" i="2"/>
  <c r="P454" i="2"/>
  <c r="O454" i="2"/>
  <c r="DJ453" i="2"/>
  <c r="DI453" i="2"/>
  <c r="DH453" i="2"/>
  <c r="DG453" i="2"/>
  <c r="DF453" i="2"/>
  <c r="DE453" i="2"/>
  <c r="DD453" i="2"/>
  <c r="DC453" i="2"/>
  <c r="DB453" i="2"/>
  <c r="DA453" i="2"/>
  <c r="CZ453" i="2"/>
  <c r="CY453" i="2"/>
  <c r="CX453" i="2"/>
  <c r="CW453" i="2"/>
  <c r="CV453" i="2"/>
  <c r="CU453" i="2"/>
  <c r="CT453" i="2"/>
  <c r="CR453" i="2"/>
  <c r="CQ453" i="2"/>
  <c r="CP453" i="2"/>
  <c r="CO453" i="2"/>
  <c r="CN453" i="2"/>
  <c r="CM453" i="2"/>
  <c r="CL453" i="2"/>
  <c r="CK453" i="2"/>
  <c r="CJ453" i="2"/>
  <c r="CI453" i="2"/>
  <c r="CH453" i="2"/>
  <c r="CG453" i="2"/>
  <c r="CF453" i="2"/>
  <c r="CE453" i="2"/>
  <c r="CD453" i="2"/>
  <c r="CC453" i="2"/>
  <c r="CB453" i="2"/>
  <c r="CA453" i="2"/>
  <c r="BZ453" i="2"/>
  <c r="BY453" i="2"/>
  <c r="BX453" i="2"/>
  <c r="BW453" i="2"/>
  <c r="BV453" i="2"/>
  <c r="BU453" i="2"/>
  <c r="BT453" i="2"/>
  <c r="BS453" i="2"/>
  <c r="BR453" i="2"/>
  <c r="BQ453" i="2"/>
  <c r="BP453" i="2"/>
  <c r="BO453" i="2"/>
  <c r="BN453" i="2"/>
  <c r="BM453" i="2"/>
  <c r="BL453" i="2"/>
  <c r="BK453" i="2"/>
  <c r="BJ453" i="2"/>
  <c r="BI453" i="2"/>
  <c r="BH453" i="2"/>
  <c r="BG453" i="2"/>
  <c r="BF453" i="2"/>
  <c r="BE453" i="2"/>
  <c r="BD453" i="2"/>
  <c r="BC453" i="2"/>
  <c r="BB453" i="2"/>
  <c r="BA453" i="2"/>
  <c r="AZ453" i="2"/>
  <c r="AY453" i="2"/>
  <c r="AX453" i="2"/>
  <c r="AW453" i="2"/>
  <c r="AV453" i="2"/>
  <c r="AU453" i="2"/>
  <c r="AS453" i="2"/>
  <c r="AR453" i="2"/>
  <c r="AQ453" i="2"/>
  <c r="AP453" i="2"/>
  <c r="AO453" i="2"/>
  <c r="AJ453" i="2"/>
  <c r="AI453" i="2"/>
  <c r="AH453" i="2"/>
  <c r="AG453" i="2"/>
  <c r="AF453" i="2"/>
  <c r="AE453" i="2"/>
  <c r="AD453" i="2"/>
  <c r="AC453" i="2"/>
  <c r="AB453" i="2"/>
  <c r="AA453" i="2"/>
  <c r="Z453" i="2"/>
  <c r="Y453" i="2"/>
  <c r="X453" i="2"/>
  <c r="W453" i="2"/>
  <c r="V453" i="2"/>
  <c r="U453" i="2"/>
  <c r="T453" i="2"/>
  <c r="S453" i="2"/>
  <c r="R453" i="2"/>
  <c r="Q453" i="2"/>
  <c r="P453" i="2"/>
  <c r="O453" i="2"/>
  <c r="DJ452" i="2"/>
  <c r="DI452" i="2"/>
  <c r="DH452" i="2"/>
  <c r="DG452" i="2"/>
  <c r="DF452" i="2"/>
  <c r="DE452" i="2"/>
  <c r="DD452" i="2"/>
  <c r="DC452" i="2"/>
  <c r="DB452" i="2"/>
  <c r="DA452" i="2"/>
  <c r="CZ452" i="2"/>
  <c r="CY452" i="2"/>
  <c r="CX452" i="2"/>
  <c r="CW452" i="2"/>
  <c r="CV452" i="2"/>
  <c r="CU452" i="2"/>
  <c r="CT452" i="2"/>
  <c r="CR452" i="2"/>
  <c r="CQ452" i="2"/>
  <c r="CP452" i="2"/>
  <c r="CO452" i="2"/>
  <c r="CN452" i="2"/>
  <c r="CM452" i="2"/>
  <c r="CL452" i="2"/>
  <c r="CK452" i="2"/>
  <c r="CJ452" i="2"/>
  <c r="CI452" i="2"/>
  <c r="CH452" i="2"/>
  <c r="CG452" i="2"/>
  <c r="CF452" i="2"/>
  <c r="CE452" i="2"/>
  <c r="CD452" i="2"/>
  <c r="CC452" i="2"/>
  <c r="CB452" i="2"/>
  <c r="CA452" i="2"/>
  <c r="BZ452" i="2"/>
  <c r="BY452" i="2"/>
  <c r="BX452" i="2"/>
  <c r="BW452" i="2"/>
  <c r="BV452" i="2"/>
  <c r="BU452" i="2"/>
  <c r="BT452" i="2"/>
  <c r="BS452" i="2"/>
  <c r="BR452" i="2"/>
  <c r="BQ452" i="2"/>
  <c r="BP452" i="2"/>
  <c r="BO452" i="2"/>
  <c r="BN452" i="2"/>
  <c r="BM452" i="2"/>
  <c r="BL452" i="2"/>
  <c r="BK452" i="2"/>
  <c r="BJ452" i="2"/>
  <c r="BI452" i="2"/>
  <c r="BH452" i="2"/>
  <c r="BG452" i="2"/>
  <c r="BF452" i="2"/>
  <c r="BE452" i="2"/>
  <c r="BD452" i="2"/>
  <c r="BC452" i="2"/>
  <c r="BB452" i="2"/>
  <c r="BA452" i="2"/>
  <c r="AZ452" i="2"/>
  <c r="AY452" i="2"/>
  <c r="AX452" i="2"/>
  <c r="AW452" i="2"/>
  <c r="AV452" i="2"/>
  <c r="AU452" i="2"/>
  <c r="AS452" i="2"/>
  <c r="AR452" i="2"/>
  <c r="AQ452" i="2"/>
  <c r="AP452" i="2"/>
  <c r="AO452" i="2"/>
  <c r="AJ452" i="2"/>
  <c r="AI452" i="2"/>
  <c r="AH452" i="2"/>
  <c r="AG452" i="2"/>
  <c r="AF452" i="2"/>
  <c r="AE452" i="2"/>
  <c r="AD452" i="2"/>
  <c r="AC452" i="2"/>
  <c r="AB452" i="2"/>
  <c r="AA452" i="2"/>
  <c r="Z452" i="2"/>
  <c r="Y452" i="2"/>
  <c r="X452" i="2"/>
  <c r="W452" i="2"/>
  <c r="V452" i="2"/>
  <c r="U452" i="2"/>
  <c r="T452" i="2"/>
  <c r="S452" i="2"/>
  <c r="R452" i="2"/>
  <c r="Q452" i="2"/>
  <c r="P452" i="2"/>
  <c r="O452" i="2"/>
  <c r="DJ451" i="2"/>
  <c r="DI451" i="2"/>
  <c r="DH451" i="2"/>
  <c r="DG451" i="2"/>
  <c r="DF451" i="2"/>
  <c r="DE451" i="2"/>
  <c r="DD451" i="2"/>
  <c r="DC451" i="2"/>
  <c r="DB451" i="2"/>
  <c r="DA451" i="2"/>
  <c r="CZ451" i="2"/>
  <c r="CY451" i="2"/>
  <c r="CX451" i="2"/>
  <c r="CW451" i="2"/>
  <c r="CV451" i="2"/>
  <c r="CU451" i="2"/>
  <c r="CT451" i="2"/>
  <c r="CR451" i="2"/>
  <c r="CQ451" i="2"/>
  <c r="CP451" i="2"/>
  <c r="CO451" i="2"/>
  <c r="CN451" i="2"/>
  <c r="CM451" i="2"/>
  <c r="CL451" i="2"/>
  <c r="CK451" i="2"/>
  <c r="CJ451" i="2"/>
  <c r="CI451" i="2"/>
  <c r="CH451" i="2"/>
  <c r="CG451" i="2"/>
  <c r="CF451" i="2"/>
  <c r="CE451" i="2"/>
  <c r="CD451" i="2"/>
  <c r="CC451" i="2"/>
  <c r="CB451" i="2"/>
  <c r="CA451" i="2"/>
  <c r="BZ451" i="2"/>
  <c r="BY451" i="2"/>
  <c r="BX451" i="2"/>
  <c r="BW451" i="2"/>
  <c r="BV451" i="2"/>
  <c r="BU451" i="2"/>
  <c r="BT451" i="2"/>
  <c r="BS451" i="2"/>
  <c r="BR451" i="2"/>
  <c r="BQ451" i="2"/>
  <c r="BP451" i="2"/>
  <c r="BO451" i="2"/>
  <c r="BN451" i="2"/>
  <c r="BM451" i="2"/>
  <c r="BL451" i="2"/>
  <c r="BK451" i="2"/>
  <c r="BJ451" i="2"/>
  <c r="BI451" i="2"/>
  <c r="BH451" i="2"/>
  <c r="BG451" i="2"/>
  <c r="BF451" i="2"/>
  <c r="BE451" i="2"/>
  <c r="BD451" i="2"/>
  <c r="BC451" i="2"/>
  <c r="BB451" i="2"/>
  <c r="BA451" i="2"/>
  <c r="AZ451" i="2"/>
  <c r="AY451" i="2"/>
  <c r="AX451" i="2"/>
  <c r="AW451" i="2"/>
  <c r="AV451" i="2"/>
  <c r="AU451" i="2"/>
  <c r="AS451" i="2"/>
  <c r="AR451" i="2"/>
  <c r="AQ451" i="2"/>
  <c r="AP451" i="2"/>
  <c r="AO451" i="2"/>
  <c r="AJ451" i="2"/>
  <c r="AI451" i="2"/>
  <c r="AH451" i="2"/>
  <c r="AG451" i="2"/>
  <c r="AF451" i="2"/>
  <c r="AE451" i="2"/>
  <c r="AD451" i="2"/>
  <c r="AC451" i="2"/>
  <c r="AB451" i="2"/>
  <c r="AA451" i="2"/>
  <c r="Z451" i="2"/>
  <c r="Y451" i="2"/>
  <c r="X451" i="2"/>
  <c r="W451" i="2"/>
  <c r="V451" i="2"/>
  <c r="U451" i="2"/>
  <c r="T451" i="2"/>
  <c r="S451" i="2"/>
  <c r="R451" i="2"/>
  <c r="Q451" i="2"/>
  <c r="P451" i="2"/>
  <c r="O451" i="2"/>
  <c r="DJ450" i="2"/>
  <c r="DI450" i="2"/>
  <c r="DH450" i="2"/>
  <c r="DG450" i="2"/>
  <c r="DF450" i="2"/>
  <c r="DE450" i="2"/>
  <c r="DD450" i="2"/>
  <c r="DC450" i="2"/>
  <c r="DB450" i="2"/>
  <c r="DA450" i="2"/>
  <c r="CZ450" i="2"/>
  <c r="CY450" i="2"/>
  <c r="CX450" i="2"/>
  <c r="CW450" i="2"/>
  <c r="CV450" i="2"/>
  <c r="CU450" i="2"/>
  <c r="CT450" i="2"/>
  <c r="CR450" i="2"/>
  <c r="CQ450" i="2"/>
  <c r="CP450" i="2"/>
  <c r="CO450" i="2"/>
  <c r="CN450" i="2"/>
  <c r="CM450" i="2"/>
  <c r="CL450" i="2"/>
  <c r="CK450" i="2"/>
  <c r="CJ450" i="2"/>
  <c r="CI450" i="2"/>
  <c r="CH450" i="2"/>
  <c r="CG450" i="2"/>
  <c r="CF450" i="2"/>
  <c r="CE450" i="2"/>
  <c r="CD450" i="2"/>
  <c r="CC450" i="2"/>
  <c r="CB450" i="2"/>
  <c r="CA450" i="2"/>
  <c r="BZ450" i="2"/>
  <c r="BY450" i="2"/>
  <c r="BX450" i="2"/>
  <c r="BW450" i="2"/>
  <c r="BV450" i="2"/>
  <c r="BU450" i="2"/>
  <c r="BT450" i="2"/>
  <c r="BS450" i="2"/>
  <c r="BR450" i="2"/>
  <c r="BQ450" i="2"/>
  <c r="BP450" i="2"/>
  <c r="BO450" i="2"/>
  <c r="BN450" i="2"/>
  <c r="BM450" i="2"/>
  <c r="BL450" i="2"/>
  <c r="BK450" i="2"/>
  <c r="BJ450" i="2"/>
  <c r="BI450" i="2"/>
  <c r="BH450" i="2"/>
  <c r="BG450" i="2"/>
  <c r="BF450" i="2"/>
  <c r="BE450" i="2"/>
  <c r="BD450" i="2"/>
  <c r="BC450" i="2"/>
  <c r="BB450" i="2"/>
  <c r="BA450" i="2"/>
  <c r="AZ450" i="2"/>
  <c r="AY450" i="2"/>
  <c r="AX450" i="2"/>
  <c r="AW450" i="2"/>
  <c r="AV450" i="2"/>
  <c r="AU450" i="2"/>
  <c r="AS450" i="2"/>
  <c r="AR450" i="2"/>
  <c r="AQ450" i="2"/>
  <c r="AP450" i="2"/>
  <c r="AO450" i="2"/>
  <c r="AJ450" i="2"/>
  <c r="AI450" i="2"/>
  <c r="AH450" i="2"/>
  <c r="AG450" i="2"/>
  <c r="AF450" i="2"/>
  <c r="AE450" i="2"/>
  <c r="AD450" i="2"/>
  <c r="AC450" i="2"/>
  <c r="AB450" i="2"/>
  <c r="AA450" i="2"/>
  <c r="Z450" i="2"/>
  <c r="Y450" i="2"/>
  <c r="X450" i="2"/>
  <c r="W450" i="2"/>
  <c r="V450" i="2"/>
  <c r="U450" i="2"/>
  <c r="T450" i="2"/>
  <c r="S450" i="2"/>
  <c r="R450" i="2"/>
  <c r="Q450" i="2"/>
  <c r="P450" i="2"/>
  <c r="O450" i="2"/>
  <c r="DJ449" i="2"/>
  <c r="DI449" i="2"/>
  <c r="DH449" i="2"/>
  <c r="DG449" i="2"/>
  <c r="DF449" i="2"/>
  <c r="DE449" i="2"/>
  <c r="DD449" i="2"/>
  <c r="DC449" i="2"/>
  <c r="DB449" i="2"/>
  <c r="DA449" i="2"/>
  <c r="CZ449" i="2"/>
  <c r="CY449" i="2"/>
  <c r="CX449" i="2"/>
  <c r="CW449" i="2"/>
  <c r="CV449" i="2"/>
  <c r="CU449" i="2"/>
  <c r="CT449" i="2"/>
  <c r="CR449" i="2"/>
  <c r="CQ449" i="2"/>
  <c r="CP449" i="2"/>
  <c r="CO449" i="2"/>
  <c r="CN449" i="2"/>
  <c r="CM449" i="2"/>
  <c r="CL449" i="2"/>
  <c r="CK449" i="2"/>
  <c r="CJ449" i="2"/>
  <c r="CI449" i="2"/>
  <c r="CH449" i="2"/>
  <c r="CG449" i="2"/>
  <c r="CF449" i="2"/>
  <c r="CE449" i="2"/>
  <c r="CD449" i="2"/>
  <c r="CC449" i="2"/>
  <c r="CB449" i="2"/>
  <c r="CA449" i="2"/>
  <c r="BZ449" i="2"/>
  <c r="BY449" i="2"/>
  <c r="BX449" i="2"/>
  <c r="BW449" i="2"/>
  <c r="BV449" i="2"/>
  <c r="BU449" i="2"/>
  <c r="BT449" i="2"/>
  <c r="BS449" i="2"/>
  <c r="BR449" i="2"/>
  <c r="BQ449" i="2"/>
  <c r="BP449" i="2"/>
  <c r="BO449" i="2"/>
  <c r="BN449" i="2"/>
  <c r="BM449" i="2"/>
  <c r="BL449" i="2"/>
  <c r="BK449" i="2"/>
  <c r="BJ449" i="2"/>
  <c r="BI449" i="2"/>
  <c r="BH449" i="2"/>
  <c r="BG449" i="2"/>
  <c r="BF449" i="2"/>
  <c r="BE449" i="2"/>
  <c r="BD449" i="2"/>
  <c r="BC449" i="2"/>
  <c r="BB449" i="2"/>
  <c r="BA449" i="2"/>
  <c r="AZ449" i="2"/>
  <c r="AY449" i="2"/>
  <c r="AX449" i="2"/>
  <c r="AW449" i="2"/>
  <c r="AV449" i="2"/>
  <c r="AU449" i="2"/>
  <c r="AS449" i="2"/>
  <c r="AR449" i="2"/>
  <c r="AQ449" i="2"/>
  <c r="AP449" i="2"/>
  <c r="AO449" i="2"/>
  <c r="AJ449" i="2"/>
  <c r="AI449" i="2"/>
  <c r="AH449" i="2"/>
  <c r="AG449" i="2"/>
  <c r="AF449" i="2"/>
  <c r="AE449" i="2"/>
  <c r="AD449" i="2"/>
  <c r="AC449" i="2"/>
  <c r="AB449" i="2"/>
  <c r="AA449" i="2"/>
  <c r="Z449" i="2"/>
  <c r="Y449" i="2"/>
  <c r="X449" i="2"/>
  <c r="W449" i="2"/>
  <c r="V449" i="2"/>
  <c r="U449" i="2"/>
  <c r="T449" i="2"/>
  <c r="S449" i="2"/>
  <c r="R449" i="2"/>
  <c r="Q449" i="2"/>
  <c r="P449" i="2"/>
  <c r="O449" i="2"/>
  <c r="DJ448" i="2"/>
  <c r="DI448" i="2"/>
  <c r="DH448" i="2"/>
  <c r="DG448" i="2"/>
  <c r="DF448" i="2"/>
  <c r="DE448" i="2"/>
  <c r="DD448" i="2"/>
  <c r="DC448" i="2"/>
  <c r="DB448" i="2"/>
  <c r="DA448" i="2"/>
  <c r="CZ448" i="2"/>
  <c r="CY448" i="2"/>
  <c r="CX448" i="2"/>
  <c r="CW448" i="2"/>
  <c r="CV448" i="2"/>
  <c r="CU448" i="2"/>
  <c r="CT448" i="2"/>
  <c r="CR448" i="2"/>
  <c r="CQ448" i="2"/>
  <c r="CP448" i="2"/>
  <c r="CO448" i="2"/>
  <c r="CN448" i="2"/>
  <c r="CM448" i="2"/>
  <c r="CL448" i="2"/>
  <c r="CK448" i="2"/>
  <c r="CJ448" i="2"/>
  <c r="CI448" i="2"/>
  <c r="CH448" i="2"/>
  <c r="CG448" i="2"/>
  <c r="CF448" i="2"/>
  <c r="CE448" i="2"/>
  <c r="CD448" i="2"/>
  <c r="CC448" i="2"/>
  <c r="CB448" i="2"/>
  <c r="CA448" i="2"/>
  <c r="BZ448" i="2"/>
  <c r="BY448" i="2"/>
  <c r="BX448" i="2"/>
  <c r="BW448" i="2"/>
  <c r="BV448" i="2"/>
  <c r="BU448" i="2"/>
  <c r="BT448" i="2"/>
  <c r="BS448" i="2"/>
  <c r="BR448" i="2"/>
  <c r="BQ448" i="2"/>
  <c r="BP448" i="2"/>
  <c r="BO448" i="2"/>
  <c r="BN448" i="2"/>
  <c r="BM448" i="2"/>
  <c r="BL448" i="2"/>
  <c r="BK448" i="2"/>
  <c r="BJ448" i="2"/>
  <c r="BI448" i="2"/>
  <c r="BH448" i="2"/>
  <c r="BG448" i="2"/>
  <c r="BF448" i="2"/>
  <c r="BE448" i="2"/>
  <c r="BD448" i="2"/>
  <c r="BC448" i="2"/>
  <c r="BB448" i="2"/>
  <c r="BA448" i="2"/>
  <c r="AZ448" i="2"/>
  <c r="AY448" i="2"/>
  <c r="AX448" i="2"/>
  <c r="AW448" i="2"/>
  <c r="AV448" i="2"/>
  <c r="AU448" i="2"/>
  <c r="AS448" i="2"/>
  <c r="AR448" i="2"/>
  <c r="AQ448" i="2"/>
  <c r="AP448" i="2"/>
  <c r="AO448" i="2"/>
  <c r="AJ448" i="2"/>
  <c r="AI448" i="2"/>
  <c r="AH448" i="2"/>
  <c r="AG448" i="2"/>
  <c r="AF448" i="2"/>
  <c r="AE448" i="2"/>
  <c r="AD448" i="2"/>
  <c r="AC448" i="2"/>
  <c r="AB448" i="2"/>
  <c r="AA448" i="2"/>
  <c r="Z448" i="2"/>
  <c r="Y448" i="2"/>
  <c r="X448" i="2"/>
  <c r="W448" i="2"/>
  <c r="V448" i="2"/>
  <c r="U448" i="2"/>
  <c r="T448" i="2"/>
  <c r="S448" i="2"/>
  <c r="R448" i="2"/>
  <c r="Q448" i="2"/>
  <c r="P448" i="2"/>
  <c r="O448" i="2"/>
  <c r="DJ447" i="2"/>
  <c r="DI447" i="2"/>
  <c r="DH447" i="2"/>
  <c r="DG447" i="2"/>
  <c r="DF447" i="2"/>
  <c r="DE447" i="2"/>
  <c r="DD447" i="2"/>
  <c r="DC447" i="2"/>
  <c r="DB447" i="2"/>
  <c r="DA447" i="2"/>
  <c r="CZ447" i="2"/>
  <c r="CY447" i="2"/>
  <c r="CX447" i="2"/>
  <c r="CW447" i="2"/>
  <c r="CV447" i="2"/>
  <c r="CU447" i="2"/>
  <c r="CT447" i="2"/>
  <c r="CR447" i="2"/>
  <c r="CQ447" i="2"/>
  <c r="CP447" i="2"/>
  <c r="CO447" i="2"/>
  <c r="CN447" i="2"/>
  <c r="CM447" i="2"/>
  <c r="CL447" i="2"/>
  <c r="CK447" i="2"/>
  <c r="CJ447" i="2"/>
  <c r="CI447" i="2"/>
  <c r="CH447" i="2"/>
  <c r="CG447" i="2"/>
  <c r="CF447" i="2"/>
  <c r="CE447" i="2"/>
  <c r="CD447" i="2"/>
  <c r="CC447" i="2"/>
  <c r="CB447" i="2"/>
  <c r="CA447" i="2"/>
  <c r="BZ447" i="2"/>
  <c r="BY447" i="2"/>
  <c r="BX447" i="2"/>
  <c r="BW447" i="2"/>
  <c r="BV447" i="2"/>
  <c r="BU447" i="2"/>
  <c r="BT447" i="2"/>
  <c r="BS447" i="2"/>
  <c r="BR447" i="2"/>
  <c r="BQ447" i="2"/>
  <c r="BP447" i="2"/>
  <c r="BO447" i="2"/>
  <c r="BN447" i="2"/>
  <c r="BM447" i="2"/>
  <c r="BL447" i="2"/>
  <c r="BK447" i="2"/>
  <c r="BJ447" i="2"/>
  <c r="BI447" i="2"/>
  <c r="BH447" i="2"/>
  <c r="BG447" i="2"/>
  <c r="BF447" i="2"/>
  <c r="BE447" i="2"/>
  <c r="BD447" i="2"/>
  <c r="BC447" i="2"/>
  <c r="BB447" i="2"/>
  <c r="BA447" i="2"/>
  <c r="AZ447" i="2"/>
  <c r="AY447" i="2"/>
  <c r="AX447" i="2"/>
  <c r="AW447" i="2"/>
  <c r="AV447" i="2"/>
  <c r="AU447" i="2"/>
  <c r="AS447" i="2"/>
  <c r="AR447" i="2"/>
  <c r="AQ447" i="2"/>
  <c r="AP447" i="2"/>
  <c r="AO447" i="2"/>
  <c r="AJ447" i="2"/>
  <c r="AI447" i="2"/>
  <c r="AH447" i="2"/>
  <c r="AG447" i="2"/>
  <c r="AF447" i="2"/>
  <c r="AE447" i="2"/>
  <c r="AD447" i="2"/>
  <c r="AC447" i="2"/>
  <c r="AB447" i="2"/>
  <c r="AA447" i="2"/>
  <c r="Z447" i="2"/>
  <c r="Y447" i="2"/>
  <c r="X447" i="2"/>
  <c r="W447" i="2"/>
  <c r="V447" i="2"/>
  <c r="U447" i="2"/>
  <c r="T447" i="2"/>
  <c r="S447" i="2"/>
  <c r="R447" i="2"/>
  <c r="Q447" i="2"/>
  <c r="P447" i="2"/>
  <c r="O447" i="2"/>
  <c r="DJ446" i="2"/>
  <c r="DI446" i="2"/>
  <c r="DH446" i="2"/>
  <c r="DG446" i="2"/>
  <c r="DF446" i="2"/>
  <c r="DE446" i="2"/>
  <c r="DD446" i="2"/>
  <c r="DC446" i="2"/>
  <c r="DB446" i="2"/>
  <c r="DA446" i="2"/>
  <c r="CZ446" i="2"/>
  <c r="CY446" i="2"/>
  <c r="CX446" i="2"/>
  <c r="CW446" i="2"/>
  <c r="CV446" i="2"/>
  <c r="CU446" i="2"/>
  <c r="CT446" i="2"/>
  <c r="CR446" i="2"/>
  <c r="CQ446" i="2"/>
  <c r="CP446" i="2"/>
  <c r="CO446" i="2"/>
  <c r="CN446" i="2"/>
  <c r="CM446" i="2"/>
  <c r="CL446" i="2"/>
  <c r="CK446" i="2"/>
  <c r="CJ446" i="2"/>
  <c r="CI446" i="2"/>
  <c r="CH446" i="2"/>
  <c r="CG446" i="2"/>
  <c r="CF446" i="2"/>
  <c r="CE446" i="2"/>
  <c r="CD446" i="2"/>
  <c r="CC446" i="2"/>
  <c r="CB446" i="2"/>
  <c r="CA446" i="2"/>
  <c r="BZ446" i="2"/>
  <c r="BY446" i="2"/>
  <c r="BX446" i="2"/>
  <c r="BW446" i="2"/>
  <c r="BV446" i="2"/>
  <c r="BU446" i="2"/>
  <c r="BT446" i="2"/>
  <c r="BS446" i="2"/>
  <c r="BR446" i="2"/>
  <c r="BQ446" i="2"/>
  <c r="BP446" i="2"/>
  <c r="BO446" i="2"/>
  <c r="BN446" i="2"/>
  <c r="BM446" i="2"/>
  <c r="BL446" i="2"/>
  <c r="BK446" i="2"/>
  <c r="BJ446" i="2"/>
  <c r="BI446" i="2"/>
  <c r="BH446" i="2"/>
  <c r="BG446" i="2"/>
  <c r="BF446" i="2"/>
  <c r="BE446" i="2"/>
  <c r="BD446" i="2"/>
  <c r="BC446" i="2"/>
  <c r="BB446" i="2"/>
  <c r="BA446" i="2"/>
  <c r="AZ446" i="2"/>
  <c r="AY446" i="2"/>
  <c r="AX446" i="2"/>
  <c r="AW446" i="2"/>
  <c r="AV446" i="2"/>
  <c r="AU446" i="2"/>
  <c r="AS446" i="2"/>
  <c r="AR446" i="2"/>
  <c r="AQ446" i="2"/>
  <c r="AP446" i="2"/>
  <c r="AO446" i="2"/>
  <c r="AJ446" i="2"/>
  <c r="AI446" i="2"/>
  <c r="AH446" i="2"/>
  <c r="AG446" i="2"/>
  <c r="AF446" i="2"/>
  <c r="AE446" i="2"/>
  <c r="AD446" i="2"/>
  <c r="AC446" i="2"/>
  <c r="AB446" i="2"/>
  <c r="AA446" i="2"/>
  <c r="Z446" i="2"/>
  <c r="Y446" i="2"/>
  <c r="X446" i="2"/>
  <c r="W446" i="2"/>
  <c r="V446" i="2"/>
  <c r="U446" i="2"/>
  <c r="T446" i="2"/>
  <c r="S446" i="2"/>
  <c r="R446" i="2"/>
  <c r="Q446" i="2"/>
  <c r="P446" i="2"/>
  <c r="O446" i="2"/>
  <c r="DJ445" i="2"/>
  <c r="DI445" i="2"/>
  <c r="DH445" i="2"/>
  <c r="DG445" i="2"/>
  <c r="DF445" i="2"/>
  <c r="DE445" i="2"/>
  <c r="DD445" i="2"/>
  <c r="DC445" i="2"/>
  <c r="DB445" i="2"/>
  <c r="DA445" i="2"/>
  <c r="CZ445" i="2"/>
  <c r="CY445" i="2"/>
  <c r="CX445" i="2"/>
  <c r="CW445" i="2"/>
  <c r="CV445" i="2"/>
  <c r="CU445" i="2"/>
  <c r="CT445" i="2"/>
  <c r="CR445" i="2"/>
  <c r="CQ445" i="2"/>
  <c r="CP445" i="2"/>
  <c r="CO445" i="2"/>
  <c r="CN445" i="2"/>
  <c r="CM445" i="2"/>
  <c r="CL445" i="2"/>
  <c r="CK445" i="2"/>
  <c r="CJ445" i="2"/>
  <c r="CI445" i="2"/>
  <c r="CH445" i="2"/>
  <c r="CG445" i="2"/>
  <c r="CF445" i="2"/>
  <c r="CE445" i="2"/>
  <c r="CD445" i="2"/>
  <c r="CC445" i="2"/>
  <c r="CB445" i="2"/>
  <c r="CA445" i="2"/>
  <c r="BZ445" i="2"/>
  <c r="BY445" i="2"/>
  <c r="BX445" i="2"/>
  <c r="BW445" i="2"/>
  <c r="BV445" i="2"/>
  <c r="BU445" i="2"/>
  <c r="BT445" i="2"/>
  <c r="BS445" i="2"/>
  <c r="BR445" i="2"/>
  <c r="BQ445" i="2"/>
  <c r="BP445" i="2"/>
  <c r="BO445" i="2"/>
  <c r="BN445" i="2"/>
  <c r="BM445" i="2"/>
  <c r="BL445" i="2"/>
  <c r="BK445" i="2"/>
  <c r="BJ445" i="2"/>
  <c r="BI445" i="2"/>
  <c r="BH445" i="2"/>
  <c r="BG445" i="2"/>
  <c r="BF445" i="2"/>
  <c r="BE445" i="2"/>
  <c r="BD445" i="2"/>
  <c r="BC445" i="2"/>
  <c r="BB445" i="2"/>
  <c r="BA445" i="2"/>
  <c r="AZ445" i="2"/>
  <c r="AY445" i="2"/>
  <c r="AX445" i="2"/>
  <c r="AW445" i="2"/>
  <c r="AV445" i="2"/>
  <c r="AU445" i="2"/>
  <c r="AS445" i="2"/>
  <c r="AR445" i="2"/>
  <c r="AQ445" i="2"/>
  <c r="AP445" i="2"/>
  <c r="AO445" i="2"/>
  <c r="AJ445" i="2"/>
  <c r="AI445" i="2"/>
  <c r="AH445" i="2"/>
  <c r="AG445" i="2"/>
  <c r="AF445" i="2"/>
  <c r="AE445" i="2"/>
  <c r="AD445" i="2"/>
  <c r="AC445" i="2"/>
  <c r="AB445" i="2"/>
  <c r="AA445" i="2"/>
  <c r="Z445" i="2"/>
  <c r="Y445" i="2"/>
  <c r="X445" i="2"/>
  <c r="W445" i="2"/>
  <c r="V445" i="2"/>
  <c r="U445" i="2"/>
  <c r="T445" i="2"/>
  <c r="S445" i="2"/>
  <c r="R445" i="2"/>
  <c r="Q445" i="2"/>
  <c r="P445" i="2"/>
  <c r="O445" i="2"/>
  <c r="DJ444" i="2"/>
  <c r="DI444" i="2"/>
  <c r="DH444" i="2"/>
  <c r="DG444" i="2"/>
  <c r="DF444" i="2"/>
  <c r="DE444" i="2"/>
  <c r="DD444" i="2"/>
  <c r="DC444" i="2"/>
  <c r="DB444" i="2"/>
  <c r="DA444" i="2"/>
  <c r="CZ444" i="2"/>
  <c r="CY444" i="2"/>
  <c r="CX444" i="2"/>
  <c r="CW444" i="2"/>
  <c r="CV444" i="2"/>
  <c r="CU444" i="2"/>
  <c r="CT444" i="2"/>
  <c r="CR444" i="2"/>
  <c r="CQ444" i="2"/>
  <c r="CP444" i="2"/>
  <c r="CO444" i="2"/>
  <c r="CN444" i="2"/>
  <c r="CM444" i="2"/>
  <c r="CL444" i="2"/>
  <c r="CK444" i="2"/>
  <c r="CJ444" i="2"/>
  <c r="CI444" i="2"/>
  <c r="CH444" i="2"/>
  <c r="CG444" i="2"/>
  <c r="CF444" i="2"/>
  <c r="CE444" i="2"/>
  <c r="CD444" i="2"/>
  <c r="CC444" i="2"/>
  <c r="CB444" i="2"/>
  <c r="CA444" i="2"/>
  <c r="BZ444" i="2"/>
  <c r="BY444" i="2"/>
  <c r="BX444" i="2"/>
  <c r="BW444" i="2"/>
  <c r="BV444" i="2"/>
  <c r="BU444" i="2"/>
  <c r="BT444" i="2"/>
  <c r="BS444" i="2"/>
  <c r="BR444" i="2"/>
  <c r="BQ444" i="2"/>
  <c r="BP444" i="2"/>
  <c r="BO444" i="2"/>
  <c r="BN444" i="2"/>
  <c r="BM444" i="2"/>
  <c r="BL444" i="2"/>
  <c r="BK444" i="2"/>
  <c r="BJ444" i="2"/>
  <c r="BI444" i="2"/>
  <c r="BH444" i="2"/>
  <c r="BG444" i="2"/>
  <c r="BF444" i="2"/>
  <c r="BE444" i="2"/>
  <c r="BD444" i="2"/>
  <c r="BC444" i="2"/>
  <c r="BB444" i="2"/>
  <c r="BA444" i="2"/>
  <c r="AZ444" i="2"/>
  <c r="AY444" i="2"/>
  <c r="AX444" i="2"/>
  <c r="AW444" i="2"/>
  <c r="AV444" i="2"/>
  <c r="AU444" i="2"/>
  <c r="AS444" i="2"/>
  <c r="AR444" i="2"/>
  <c r="AQ444" i="2"/>
  <c r="AP444" i="2"/>
  <c r="AO444" i="2"/>
  <c r="AJ444" i="2"/>
  <c r="AI444" i="2"/>
  <c r="AH444" i="2"/>
  <c r="AG444" i="2"/>
  <c r="AF444" i="2"/>
  <c r="AE444" i="2"/>
  <c r="AD444" i="2"/>
  <c r="AC444" i="2"/>
  <c r="AB444" i="2"/>
  <c r="AA444" i="2"/>
  <c r="Z444" i="2"/>
  <c r="Y444" i="2"/>
  <c r="X444" i="2"/>
  <c r="W444" i="2"/>
  <c r="V444" i="2"/>
  <c r="U444" i="2"/>
  <c r="T444" i="2"/>
  <c r="S444" i="2"/>
  <c r="R444" i="2"/>
  <c r="Q444" i="2"/>
  <c r="P444" i="2"/>
  <c r="O444" i="2"/>
  <c r="DJ443" i="2"/>
  <c r="DI443" i="2"/>
  <c r="DH443" i="2"/>
  <c r="DG443" i="2"/>
  <c r="DF443" i="2"/>
  <c r="DE443" i="2"/>
  <c r="DD443" i="2"/>
  <c r="DC443" i="2"/>
  <c r="DB443" i="2"/>
  <c r="DA443" i="2"/>
  <c r="CZ443" i="2"/>
  <c r="CY443" i="2"/>
  <c r="CX443" i="2"/>
  <c r="CW443" i="2"/>
  <c r="CV443" i="2"/>
  <c r="CU443" i="2"/>
  <c r="CT443" i="2"/>
  <c r="CR443" i="2"/>
  <c r="CQ443" i="2"/>
  <c r="CP443" i="2"/>
  <c r="CO443" i="2"/>
  <c r="CN443" i="2"/>
  <c r="CM443" i="2"/>
  <c r="CL443" i="2"/>
  <c r="CK443" i="2"/>
  <c r="CJ443" i="2"/>
  <c r="CI443" i="2"/>
  <c r="CH443" i="2"/>
  <c r="CG443" i="2"/>
  <c r="CF443" i="2"/>
  <c r="CE443" i="2"/>
  <c r="CD443" i="2"/>
  <c r="CC443" i="2"/>
  <c r="CB443" i="2"/>
  <c r="CA443" i="2"/>
  <c r="BZ443" i="2"/>
  <c r="BY443" i="2"/>
  <c r="BX443" i="2"/>
  <c r="BW443" i="2"/>
  <c r="BV443" i="2"/>
  <c r="BU443" i="2"/>
  <c r="BT443" i="2"/>
  <c r="BS443" i="2"/>
  <c r="BR443" i="2"/>
  <c r="BQ443" i="2"/>
  <c r="BP443" i="2"/>
  <c r="BO443" i="2"/>
  <c r="BN443" i="2"/>
  <c r="BM443" i="2"/>
  <c r="BL443" i="2"/>
  <c r="BK443" i="2"/>
  <c r="BJ443" i="2"/>
  <c r="BI443" i="2"/>
  <c r="BH443" i="2"/>
  <c r="BG443" i="2"/>
  <c r="BF443" i="2"/>
  <c r="BE443" i="2"/>
  <c r="BD443" i="2"/>
  <c r="BC443" i="2"/>
  <c r="BB443" i="2"/>
  <c r="BA443" i="2"/>
  <c r="AZ443" i="2"/>
  <c r="AY443" i="2"/>
  <c r="AX443" i="2"/>
  <c r="AW443" i="2"/>
  <c r="AV443" i="2"/>
  <c r="AU443" i="2"/>
  <c r="AS443" i="2"/>
  <c r="AR443" i="2"/>
  <c r="AQ443" i="2"/>
  <c r="AP443" i="2"/>
  <c r="AO443" i="2"/>
  <c r="AJ443" i="2"/>
  <c r="AI443" i="2"/>
  <c r="AH443" i="2"/>
  <c r="AG443" i="2"/>
  <c r="AF443" i="2"/>
  <c r="AE443" i="2"/>
  <c r="AD443" i="2"/>
  <c r="AC443" i="2"/>
  <c r="AB443" i="2"/>
  <c r="AA443" i="2"/>
  <c r="Z443" i="2"/>
  <c r="Y443" i="2"/>
  <c r="X443" i="2"/>
  <c r="W443" i="2"/>
  <c r="V443" i="2"/>
  <c r="U443" i="2"/>
  <c r="T443" i="2"/>
  <c r="S443" i="2"/>
  <c r="R443" i="2"/>
  <c r="Q443" i="2"/>
  <c r="P443" i="2"/>
  <c r="O443" i="2"/>
  <c r="DJ442" i="2"/>
  <c r="DI442" i="2"/>
  <c r="DH442" i="2"/>
  <c r="DG442" i="2"/>
  <c r="DF442" i="2"/>
  <c r="DE442" i="2"/>
  <c r="DD442" i="2"/>
  <c r="DC442" i="2"/>
  <c r="DB442" i="2"/>
  <c r="DA442" i="2"/>
  <c r="CZ442" i="2"/>
  <c r="CY442" i="2"/>
  <c r="CX442" i="2"/>
  <c r="CW442" i="2"/>
  <c r="CV442" i="2"/>
  <c r="CU442" i="2"/>
  <c r="CT442" i="2"/>
  <c r="CR442" i="2"/>
  <c r="CQ442" i="2"/>
  <c r="CP442" i="2"/>
  <c r="CO442" i="2"/>
  <c r="CN442" i="2"/>
  <c r="CM442" i="2"/>
  <c r="CL442" i="2"/>
  <c r="CK442" i="2"/>
  <c r="CJ442" i="2"/>
  <c r="CI442" i="2"/>
  <c r="CH442" i="2"/>
  <c r="CG442" i="2"/>
  <c r="CF442" i="2"/>
  <c r="CE442" i="2"/>
  <c r="CD442" i="2"/>
  <c r="CC442" i="2"/>
  <c r="CB442" i="2"/>
  <c r="CA442" i="2"/>
  <c r="BZ442" i="2"/>
  <c r="BY442" i="2"/>
  <c r="BX442" i="2"/>
  <c r="BW442" i="2"/>
  <c r="BV442" i="2"/>
  <c r="BU442" i="2"/>
  <c r="BT442" i="2"/>
  <c r="BS442" i="2"/>
  <c r="BR442" i="2"/>
  <c r="BQ442" i="2"/>
  <c r="BP442" i="2"/>
  <c r="BO442" i="2"/>
  <c r="BN442" i="2"/>
  <c r="BM442" i="2"/>
  <c r="BL442" i="2"/>
  <c r="BK442" i="2"/>
  <c r="BJ442" i="2"/>
  <c r="BI442" i="2"/>
  <c r="BH442" i="2"/>
  <c r="BG442" i="2"/>
  <c r="BF442" i="2"/>
  <c r="BE442" i="2"/>
  <c r="BD442" i="2"/>
  <c r="BC442" i="2"/>
  <c r="BB442" i="2"/>
  <c r="BA442" i="2"/>
  <c r="AZ442" i="2"/>
  <c r="AY442" i="2"/>
  <c r="AX442" i="2"/>
  <c r="AW442" i="2"/>
  <c r="AV442" i="2"/>
  <c r="AU442" i="2"/>
  <c r="AS442" i="2"/>
  <c r="AR442" i="2"/>
  <c r="AQ442" i="2"/>
  <c r="AP442" i="2"/>
  <c r="AO442" i="2"/>
  <c r="AJ442" i="2"/>
  <c r="AI442" i="2"/>
  <c r="AH442" i="2"/>
  <c r="AG442" i="2"/>
  <c r="AF442" i="2"/>
  <c r="AE442" i="2"/>
  <c r="AD442" i="2"/>
  <c r="AC442" i="2"/>
  <c r="AB442" i="2"/>
  <c r="AA442" i="2"/>
  <c r="Z442" i="2"/>
  <c r="Y442" i="2"/>
  <c r="X442" i="2"/>
  <c r="W442" i="2"/>
  <c r="V442" i="2"/>
  <c r="U442" i="2"/>
  <c r="T442" i="2"/>
  <c r="S442" i="2"/>
  <c r="R442" i="2"/>
  <c r="Q442" i="2"/>
  <c r="P442" i="2"/>
  <c r="O442" i="2"/>
  <c r="DJ441" i="2"/>
  <c r="DI441" i="2"/>
  <c r="DH441" i="2"/>
  <c r="DG441" i="2"/>
  <c r="DF441" i="2"/>
  <c r="DE441" i="2"/>
  <c r="DD441" i="2"/>
  <c r="DC441" i="2"/>
  <c r="DB441" i="2"/>
  <c r="DA441" i="2"/>
  <c r="CZ441" i="2"/>
  <c r="CY441" i="2"/>
  <c r="CX441" i="2"/>
  <c r="CW441" i="2"/>
  <c r="CV441" i="2"/>
  <c r="CU441" i="2"/>
  <c r="CT441" i="2"/>
  <c r="CR441" i="2"/>
  <c r="CQ441" i="2"/>
  <c r="CP441" i="2"/>
  <c r="CO441" i="2"/>
  <c r="CN441" i="2"/>
  <c r="CM441" i="2"/>
  <c r="CL441" i="2"/>
  <c r="CK441" i="2"/>
  <c r="CJ441" i="2"/>
  <c r="CI441" i="2"/>
  <c r="CH441" i="2"/>
  <c r="CG441" i="2"/>
  <c r="CF441" i="2"/>
  <c r="CE441" i="2"/>
  <c r="CD441" i="2"/>
  <c r="CC441" i="2"/>
  <c r="CB441" i="2"/>
  <c r="CA441" i="2"/>
  <c r="BZ441" i="2"/>
  <c r="BY441" i="2"/>
  <c r="BX441" i="2"/>
  <c r="BW441" i="2"/>
  <c r="BV441" i="2"/>
  <c r="BU441" i="2"/>
  <c r="BT441" i="2"/>
  <c r="BS441" i="2"/>
  <c r="BR441" i="2"/>
  <c r="BQ441" i="2"/>
  <c r="BP441" i="2"/>
  <c r="BO441" i="2"/>
  <c r="BN441" i="2"/>
  <c r="BM441" i="2"/>
  <c r="BL441" i="2"/>
  <c r="BK441" i="2"/>
  <c r="BJ441" i="2"/>
  <c r="BI441" i="2"/>
  <c r="BH441" i="2"/>
  <c r="BG441" i="2"/>
  <c r="BF441" i="2"/>
  <c r="BE441" i="2"/>
  <c r="BD441" i="2"/>
  <c r="BC441" i="2"/>
  <c r="BB441" i="2"/>
  <c r="BA441" i="2"/>
  <c r="AZ441" i="2"/>
  <c r="AY441" i="2"/>
  <c r="AX441" i="2"/>
  <c r="AW441" i="2"/>
  <c r="AV441" i="2"/>
  <c r="AU441" i="2"/>
  <c r="AS441" i="2"/>
  <c r="AR441" i="2"/>
  <c r="AQ441" i="2"/>
  <c r="AP441" i="2"/>
  <c r="AO441" i="2"/>
  <c r="AJ441" i="2"/>
  <c r="AI441" i="2"/>
  <c r="AH441" i="2"/>
  <c r="AG441" i="2"/>
  <c r="AF441" i="2"/>
  <c r="AE441" i="2"/>
  <c r="AD441" i="2"/>
  <c r="AC441" i="2"/>
  <c r="AB441" i="2"/>
  <c r="AA441" i="2"/>
  <c r="Z441" i="2"/>
  <c r="Y441" i="2"/>
  <c r="X441" i="2"/>
  <c r="W441" i="2"/>
  <c r="V441" i="2"/>
  <c r="U441" i="2"/>
  <c r="T441" i="2"/>
  <c r="S441" i="2"/>
  <c r="R441" i="2"/>
  <c r="Q441" i="2"/>
  <c r="P441" i="2"/>
  <c r="O441" i="2"/>
  <c r="L441" i="2"/>
  <c r="DJ440" i="2"/>
  <c r="DI440" i="2"/>
  <c r="DH440" i="2"/>
  <c r="DG440" i="2"/>
  <c r="DF440" i="2"/>
  <c r="DE440" i="2"/>
  <c r="DD440" i="2"/>
  <c r="DC440" i="2"/>
  <c r="DB440" i="2"/>
  <c r="DA440" i="2"/>
  <c r="CZ440" i="2"/>
  <c r="CY440" i="2"/>
  <c r="CX440" i="2"/>
  <c r="CW440" i="2"/>
  <c r="CV440" i="2"/>
  <c r="CU440" i="2"/>
  <c r="CT440" i="2"/>
  <c r="CR440" i="2"/>
  <c r="CQ440" i="2"/>
  <c r="CP440" i="2"/>
  <c r="CO440" i="2"/>
  <c r="CN440" i="2"/>
  <c r="CM440" i="2"/>
  <c r="CL440" i="2"/>
  <c r="CK440" i="2"/>
  <c r="CJ440" i="2"/>
  <c r="CI440" i="2"/>
  <c r="CH440" i="2"/>
  <c r="CG440" i="2"/>
  <c r="CF440" i="2"/>
  <c r="CE440" i="2"/>
  <c r="CD440" i="2"/>
  <c r="CC440" i="2"/>
  <c r="CB440" i="2"/>
  <c r="CA440" i="2"/>
  <c r="BZ440" i="2"/>
  <c r="BY440" i="2"/>
  <c r="BX440" i="2"/>
  <c r="BW440" i="2"/>
  <c r="BV440" i="2"/>
  <c r="BU440" i="2"/>
  <c r="BT440" i="2"/>
  <c r="BS440" i="2"/>
  <c r="BR440" i="2"/>
  <c r="BQ440" i="2"/>
  <c r="BP440" i="2"/>
  <c r="BO440" i="2"/>
  <c r="BN440" i="2"/>
  <c r="BM440" i="2"/>
  <c r="BL440" i="2"/>
  <c r="BK440" i="2"/>
  <c r="BJ440" i="2"/>
  <c r="BI440" i="2"/>
  <c r="BH440" i="2"/>
  <c r="BG440" i="2"/>
  <c r="BF440" i="2"/>
  <c r="BE440" i="2"/>
  <c r="BD440" i="2"/>
  <c r="BC440" i="2"/>
  <c r="BB440" i="2"/>
  <c r="BA440" i="2"/>
  <c r="AZ440" i="2"/>
  <c r="AY440" i="2"/>
  <c r="AX440" i="2"/>
  <c r="AW440" i="2"/>
  <c r="AV440" i="2"/>
  <c r="AU440" i="2"/>
  <c r="AS440" i="2"/>
  <c r="AR440" i="2"/>
  <c r="AQ440" i="2"/>
  <c r="AP440" i="2"/>
  <c r="AO440" i="2"/>
  <c r="AJ440" i="2"/>
  <c r="AI440" i="2"/>
  <c r="AH440" i="2"/>
  <c r="AG440" i="2"/>
  <c r="AF440" i="2"/>
  <c r="AE440" i="2"/>
  <c r="AD440" i="2"/>
  <c r="AC440" i="2"/>
  <c r="AB440" i="2"/>
  <c r="AA440" i="2"/>
  <c r="Z440" i="2"/>
  <c r="Y440" i="2"/>
  <c r="X440" i="2"/>
  <c r="W440" i="2"/>
  <c r="V440" i="2"/>
  <c r="U440" i="2"/>
  <c r="T440" i="2"/>
  <c r="S440" i="2"/>
  <c r="R440" i="2"/>
  <c r="Q440" i="2"/>
  <c r="P440" i="2"/>
  <c r="O440" i="2"/>
  <c r="N440" i="2"/>
  <c r="DJ439" i="2"/>
  <c r="DI439" i="2"/>
  <c r="DH439" i="2"/>
  <c r="DG439" i="2"/>
  <c r="DF439" i="2"/>
  <c r="DE439" i="2"/>
  <c r="DD439" i="2"/>
  <c r="DC439" i="2"/>
  <c r="DB439" i="2"/>
  <c r="DA439" i="2"/>
  <c r="CZ439" i="2"/>
  <c r="CY439" i="2"/>
  <c r="CX439" i="2"/>
  <c r="CW439" i="2"/>
  <c r="CV439" i="2"/>
  <c r="CU439" i="2"/>
  <c r="CT439" i="2"/>
  <c r="CR439" i="2"/>
  <c r="CQ439" i="2"/>
  <c r="CP439" i="2"/>
  <c r="CO439" i="2"/>
  <c r="CN439" i="2"/>
  <c r="CM439" i="2"/>
  <c r="CL439" i="2"/>
  <c r="CK439" i="2"/>
  <c r="CJ439" i="2"/>
  <c r="CI439" i="2"/>
  <c r="CH439" i="2"/>
  <c r="CG439" i="2"/>
  <c r="CF439" i="2"/>
  <c r="CE439" i="2"/>
  <c r="CD439" i="2"/>
  <c r="CC439" i="2"/>
  <c r="CB439" i="2"/>
  <c r="CA439" i="2"/>
  <c r="BZ439" i="2"/>
  <c r="BY439" i="2"/>
  <c r="BX439" i="2"/>
  <c r="BW439" i="2"/>
  <c r="BV439" i="2"/>
  <c r="BU439" i="2"/>
  <c r="BT439" i="2"/>
  <c r="BS439" i="2"/>
  <c r="BR439" i="2"/>
  <c r="BQ439" i="2"/>
  <c r="BP439" i="2"/>
  <c r="BO439" i="2"/>
  <c r="BN439" i="2"/>
  <c r="BM439" i="2"/>
  <c r="BL439" i="2"/>
  <c r="BK439" i="2"/>
  <c r="BJ439" i="2"/>
  <c r="BI439" i="2"/>
  <c r="BH439" i="2"/>
  <c r="BG439" i="2"/>
  <c r="BF439" i="2"/>
  <c r="BE439" i="2"/>
  <c r="BD439" i="2"/>
  <c r="BC439" i="2"/>
  <c r="BB439" i="2"/>
  <c r="BA439" i="2"/>
  <c r="AZ439" i="2"/>
  <c r="AY439" i="2"/>
  <c r="AX439" i="2"/>
  <c r="AW439" i="2"/>
  <c r="AV439" i="2"/>
  <c r="AU439" i="2"/>
  <c r="AS439" i="2"/>
  <c r="AR439" i="2"/>
  <c r="AQ439" i="2"/>
  <c r="AP439" i="2"/>
  <c r="AO439" i="2"/>
  <c r="AJ439" i="2"/>
  <c r="AI439" i="2"/>
  <c r="AH439" i="2"/>
  <c r="AG439" i="2"/>
  <c r="AF439" i="2"/>
  <c r="AE439" i="2"/>
  <c r="AD439" i="2"/>
  <c r="AC439" i="2"/>
  <c r="AB439" i="2"/>
  <c r="AA439" i="2"/>
  <c r="Z439" i="2"/>
  <c r="Y439" i="2"/>
  <c r="X439" i="2"/>
  <c r="W439" i="2"/>
  <c r="V439" i="2"/>
  <c r="U439" i="2"/>
  <c r="T439" i="2"/>
  <c r="S439" i="2"/>
  <c r="R439" i="2"/>
  <c r="Q439" i="2"/>
  <c r="P439" i="2"/>
  <c r="O439" i="2"/>
  <c r="DJ438" i="2"/>
  <c r="DI438" i="2"/>
  <c r="DH438" i="2"/>
  <c r="DG438" i="2"/>
  <c r="DF438" i="2"/>
  <c r="DE438" i="2"/>
  <c r="DD438" i="2"/>
  <c r="DC438" i="2"/>
  <c r="DB438" i="2"/>
  <c r="DA438" i="2"/>
  <c r="CZ438" i="2"/>
  <c r="CY438" i="2"/>
  <c r="CX438" i="2"/>
  <c r="CW438" i="2"/>
  <c r="CV438" i="2"/>
  <c r="CU438" i="2"/>
  <c r="CT438" i="2"/>
  <c r="CR438" i="2"/>
  <c r="CQ438" i="2"/>
  <c r="CP438" i="2"/>
  <c r="CO438" i="2"/>
  <c r="CN438" i="2"/>
  <c r="CM438" i="2"/>
  <c r="CL438" i="2"/>
  <c r="CK438" i="2"/>
  <c r="CJ438" i="2"/>
  <c r="CI438" i="2"/>
  <c r="CH438" i="2"/>
  <c r="CG438" i="2"/>
  <c r="CF438" i="2"/>
  <c r="CE438" i="2"/>
  <c r="CD438" i="2"/>
  <c r="CC438" i="2"/>
  <c r="CB438" i="2"/>
  <c r="CA438" i="2"/>
  <c r="BZ438" i="2"/>
  <c r="BY438" i="2"/>
  <c r="BX438" i="2"/>
  <c r="BW438" i="2"/>
  <c r="BV438" i="2"/>
  <c r="BU438" i="2"/>
  <c r="BT438" i="2"/>
  <c r="BS438" i="2"/>
  <c r="BR438" i="2"/>
  <c r="BQ438" i="2"/>
  <c r="BP438" i="2"/>
  <c r="BO438" i="2"/>
  <c r="BN438" i="2"/>
  <c r="BM438" i="2"/>
  <c r="BL438" i="2"/>
  <c r="BK438" i="2"/>
  <c r="BJ438" i="2"/>
  <c r="BI438" i="2"/>
  <c r="BH438" i="2"/>
  <c r="BG438" i="2"/>
  <c r="BF438" i="2"/>
  <c r="BE438" i="2"/>
  <c r="BD438" i="2"/>
  <c r="BC438" i="2"/>
  <c r="BB438" i="2"/>
  <c r="BA438" i="2"/>
  <c r="AZ438" i="2"/>
  <c r="AY438" i="2"/>
  <c r="AX438" i="2"/>
  <c r="AW438" i="2"/>
  <c r="AV438" i="2"/>
  <c r="AU438" i="2"/>
  <c r="AS438" i="2"/>
  <c r="AR438" i="2"/>
  <c r="AQ438" i="2"/>
  <c r="AP438" i="2"/>
  <c r="AO438" i="2"/>
  <c r="AJ438" i="2"/>
  <c r="AI438" i="2"/>
  <c r="AH438" i="2"/>
  <c r="AG438" i="2"/>
  <c r="AF438" i="2"/>
  <c r="AE438" i="2"/>
  <c r="AD438" i="2"/>
  <c r="AC438" i="2"/>
  <c r="AB438" i="2"/>
  <c r="AA438" i="2"/>
  <c r="Z438" i="2"/>
  <c r="Y438" i="2"/>
  <c r="X438" i="2"/>
  <c r="W438" i="2"/>
  <c r="V438" i="2"/>
  <c r="U438" i="2"/>
  <c r="T438" i="2"/>
  <c r="S438" i="2"/>
  <c r="R438" i="2"/>
  <c r="Q438" i="2"/>
  <c r="P438" i="2"/>
  <c r="O438" i="2"/>
  <c r="DJ437" i="2"/>
  <c r="DI437" i="2"/>
  <c r="DH437" i="2"/>
  <c r="DG437" i="2"/>
  <c r="DF437" i="2"/>
  <c r="DE437" i="2"/>
  <c r="DD437" i="2"/>
  <c r="DC437" i="2"/>
  <c r="DB437" i="2"/>
  <c r="DA437" i="2"/>
  <c r="CZ437" i="2"/>
  <c r="CY437" i="2"/>
  <c r="CX437" i="2"/>
  <c r="CW437" i="2"/>
  <c r="CV437" i="2"/>
  <c r="CU437" i="2"/>
  <c r="CT437" i="2"/>
  <c r="CR437" i="2"/>
  <c r="CQ437" i="2"/>
  <c r="CP437" i="2"/>
  <c r="CO437" i="2"/>
  <c r="CN437" i="2"/>
  <c r="CM437" i="2"/>
  <c r="CL437" i="2"/>
  <c r="CK437" i="2"/>
  <c r="CJ437" i="2"/>
  <c r="CI437" i="2"/>
  <c r="CH437" i="2"/>
  <c r="CG437" i="2"/>
  <c r="CF437" i="2"/>
  <c r="CE437" i="2"/>
  <c r="CD437" i="2"/>
  <c r="CC437" i="2"/>
  <c r="CB437" i="2"/>
  <c r="CA437" i="2"/>
  <c r="BZ437" i="2"/>
  <c r="BY437" i="2"/>
  <c r="BX437" i="2"/>
  <c r="BW437" i="2"/>
  <c r="BV437" i="2"/>
  <c r="BU437" i="2"/>
  <c r="BT437" i="2"/>
  <c r="BS437" i="2"/>
  <c r="BR437" i="2"/>
  <c r="BQ437" i="2"/>
  <c r="BP437" i="2"/>
  <c r="BO437" i="2"/>
  <c r="BN437" i="2"/>
  <c r="BM437" i="2"/>
  <c r="BL437" i="2"/>
  <c r="BK437" i="2"/>
  <c r="BJ437" i="2"/>
  <c r="BI437" i="2"/>
  <c r="BH437" i="2"/>
  <c r="BG437" i="2"/>
  <c r="BF437" i="2"/>
  <c r="BE437" i="2"/>
  <c r="BD437" i="2"/>
  <c r="BC437" i="2"/>
  <c r="BB437" i="2"/>
  <c r="BA437" i="2"/>
  <c r="AZ437" i="2"/>
  <c r="AY437" i="2"/>
  <c r="AX437" i="2"/>
  <c r="AW437" i="2"/>
  <c r="AV437" i="2"/>
  <c r="AU437" i="2"/>
  <c r="AS437" i="2"/>
  <c r="AR437" i="2"/>
  <c r="AQ437" i="2"/>
  <c r="AP437" i="2"/>
  <c r="AO437" i="2"/>
  <c r="AJ437" i="2"/>
  <c r="AI437" i="2"/>
  <c r="AH437" i="2"/>
  <c r="AG437" i="2"/>
  <c r="AF437" i="2"/>
  <c r="AE437" i="2"/>
  <c r="AD437" i="2"/>
  <c r="AC437" i="2"/>
  <c r="AB437" i="2"/>
  <c r="AA437" i="2"/>
  <c r="Z437" i="2"/>
  <c r="Y437" i="2"/>
  <c r="X437" i="2"/>
  <c r="W437" i="2"/>
  <c r="V437" i="2"/>
  <c r="U437" i="2"/>
  <c r="T437" i="2"/>
  <c r="S437" i="2"/>
  <c r="R437" i="2"/>
  <c r="Q437" i="2"/>
  <c r="P437" i="2"/>
  <c r="O437" i="2"/>
  <c r="DJ436" i="2"/>
  <c r="DI436" i="2"/>
  <c r="DH436" i="2"/>
  <c r="DG436" i="2"/>
  <c r="DF436" i="2"/>
  <c r="DE436" i="2"/>
  <c r="DD436" i="2"/>
  <c r="DC436" i="2"/>
  <c r="DB436" i="2"/>
  <c r="DA436" i="2"/>
  <c r="CZ436" i="2"/>
  <c r="CY436" i="2"/>
  <c r="CX436" i="2"/>
  <c r="CW436" i="2"/>
  <c r="CV436" i="2"/>
  <c r="CU436" i="2"/>
  <c r="CT436" i="2"/>
  <c r="CR436" i="2"/>
  <c r="CQ436" i="2"/>
  <c r="CP436" i="2"/>
  <c r="CO436" i="2"/>
  <c r="CN436" i="2"/>
  <c r="CM436" i="2"/>
  <c r="CL436" i="2"/>
  <c r="CK436" i="2"/>
  <c r="CJ436" i="2"/>
  <c r="CI436" i="2"/>
  <c r="CH436" i="2"/>
  <c r="CG436" i="2"/>
  <c r="CF436" i="2"/>
  <c r="CE436" i="2"/>
  <c r="CD436" i="2"/>
  <c r="CC436" i="2"/>
  <c r="CB436" i="2"/>
  <c r="CA436" i="2"/>
  <c r="BZ436" i="2"/>
  <c r="BY436" i="2"/>
  <c r="BX436" i="2"/>
  <c r="BW436" i="2"/>
  <c r="BV436" i="2"/>
  <c r="BU436" i="2"/>
  <c r="BT436" i="2"/>
  <c r="BS436" i="2"/>
  <c r="BR436" i="2"/>
  <c r="BQ436" i="2"/>
  <c r="BP436" i="2"/>
  <c r="BO436" i="2"/>
  <c r="BN436" i="2"/>
  <c r="BM436" i="2"/>
  <c r="BL436" i="2"/>
  <c r="BK436" i="2"/>
  <c r="BJ436" i="2"/>
  <c r="BI436" i="2"/>
  <c r="BH436" i="2"/>
  <c r="BG436" i="2"/>
  <c r="BF436" i="2"/>
  <c r="BE436" i="2"/>
  <c r="BD436" i="2"/>
  <c r="BC436" i="2"/>
  <c r="BB436" i="2"/>
  <c r="BA436" i="2"/>
  <c r="AZ436" i="2"/>
  <c r="AY436" i="2"/>
  <c r="AX436" i="2"/>
  <c r="AW436" i="2"/>
  <c r="AV436" i="2"/>
  <c r="AU436" i="2"/>
  <c r="AS436" i="2"/>
  <c r="AR436" i="2"/>
  <c r="AQ436" i="2"/>
  <c r="AP436" i="2"/>
  <c r="AO436" i="2"/>
  <c r="AJ436" i="2"/>
  <c r="AI436" i="2"/>
  <c r="AH436" i="2"/>
  <c r="AG436" i="2"/>
  <c r="AF436" i="2"/>
  <c r="AE436" i="2"/>
  <c r="AD436" i="2"/>
  <c r="AC436" i="2"/>
  <c r="AB436" i="2"/>
  <c r="AA436" i="2"/>
  <c r="Z436" i="2"/>
  <c r="Y436" i="2"/>
  <c r="X436" i="2"/>
  <c r="W436" i="2"/>
  <c r="V436" i="2"/>
  <c r="U436" i="2"/>
  <c r="T436" i="2"/>
  <c r="S436" i="2"/>
  <c r="R436" i="2"/>
  <c r="Q436" i="2"/>
  <c r="P436" i="2"/>
  <c r="O436" i="2"/>
  <c r="DJ435" i="2"/>
  <c r="DI435" i="2"/>
  <c r="DH435" i="2"/>
  <c r="DG435" i="2"/>
  <c r="DF435" i="2"/>
  <c r="DE435" i="2"/>
  <c r="DD435" i="2"/>
  <c r="DC435" i="2"/>
  <c r="DB435" i="2"/>
  <c r="DA435" i="2"/>
  <c r="CZ435" i="2"/>
  <c r="CY435" i="2"/>
  <c r="CX435" i="2"/>
  <c r="CW435" i="2"/>
  <c r="CV435" i="2"/>
  <c r="CU435" i="2"/>
  <c r="CT435" i="2"/>
  <c r="CR435" i="2"/>
  <c r="CQ435" i="2"/>
  <c r="CP435" i="2"/>
  <c r="CO435" i="2"/>
  <c r="CN435" i="2"/>
  <c r="CM435" i="2"/>
  <c r="CL435" i="2"/>
  <c r="CK435" i="2"/>
  <c r="CJ435" i="2"/>
  <c r="CI435" i="2"/>
  <c r="CH435" i="2"/>
  <c r="CG435" i="2"/>
  <c r="CF435" i="2"/>
  <c r="CE435" i="2"/>
  <c r="CD435" i="2"/>
  <c r="CC435" i="2"/>
  <c r="CB435" i="2"/>
  <c r="CA435" i="2"/>
  <c r="BZ435" i="2"/>
  <c r="BY435" i="2"/>
  <c r="BX435" i="2"/>
  <c r="BW435" i="2"/>
  <c r="BV435" i="2"/>
  <c r="BU435" i="2"/>
  <c r="BT435" i="2"/>
  <c r="BS435" i="2"/>
  <c r="BR435" i="2"/>
  <c r="BQ435" i="2"/>
  <c r="BP435" i="2"/>
  <c r="BO435" i="2"/>
  <c r="BN435" i="2"/>
  <c r="BM435" i="2"/>
  <c r="BL435" i="2"/>
  <c r="BK435" i="2"/>
  <c r="BJ435" i="2"/>
  <c r="BI435" i="2"/>
  <c r="BH435" i="2"/>
  <c r="BG435" i="2"/>
  <c r="BF435" i="2"/>
  <c r="BE435" i="2"/>
  <c r="BD435" i="2"/>
  <c r="BC435" i="2"/>
  <c r="BB435" i="2"/>
  <c r="BA435" i="2"/>
  <c r="AZ435" i="2"/>
  <c r="AY435" i="2"/>
  <c r="AX435" i="2"/>
  <c r="AW435" i="2"/>
  <c r="AV435" i="2"/>
  <c r="AU435" i="2"/>
  <c r="AS435" i="2"/>
  <c r="AR435" i="2"/>
  <c r="AQ435" i="2"/>
  <c r="AP435" i="2"/>
  <c r="AO435" i="2"/>
  <c r="AJ435" i="2"/>
  <c r="AI435" i="2"/>
  <c r="AH435" i="2"/>
  <c r="AG435" i="2"/>
  <c r="AF435" i="2"/>
  <c r="AE435" i="2"/>
  <c r="AD435" i="2"/>
  <c r="AC435" i="2"/>
  <c r="AB435" i="2"/>
  <c r="AA435" i="2"/>
  <c r="Z435" i="2"/>
  <c r="Y435" i="2"/>
  <c r="X435" i="2"/>
  <c r="W435" i="2"/>
  <c r="V435" i="2"/>
  <c r="U435" i="2"/>
  <c r="T435" i="2"/>
  <c r="S435" i="2"/>
  <c r="R435" i="2"/>
  <c r="Q435" i="2"/>
  <c r="P435" i="2"/>
  <c r="O435" i="2"/>
  <c r="DJ434" i="2"/>
  <c r="DI434" i="2"/>
  <c r="DH434" i="2"/>
  <c r="DG434" i="2"/>
  <c r="DF434" i="2"/>
  <c r="DE434" i="2"/>
  <c r="DD434" i="2"/>
  <c r="DC434" i="2"/>
  <c r="DB434" i="2"/>
  <c r="DA434" i="2"/>
  <c r="CZ434" i="2"/>
  <c r="CY434" i="2"/>
  <c r="CX434" i="2"/>
  <c r="CW434" i="2"/>
  <c r="CV434" i="2"/>
  <c r="CU434" i="2"/>
  <c r="CT434" i="2"/>
  <c r="CR434" i="2"/>
  <c r="CQ434" i="2"/>
  <c r="CP434" i="2"/>
  <c r="CO434" i="2"/>
  <c r="CN434" i="2"/>
  <c r="CM434" i="2"/>
  <c r="CL434" i="2"/>
  <c r="CK434" i="2"/>
  <c r="CJ434" i="2"/>
  <c r="CI434" i="2"/>
  <c r="CH434" i="2"/>
  <c r="CG434" i="2"/>
  <c r="CF434" i="2"/>
  <c r="CE434" i="2"/>
  <c r="CD434" i="2"/>
  <c r="CC434" i="2"/>
  <c r="CB434" i="2"/>
  <c r="CA434" i="2"/>
  <c r="BZ434" i="2"/>
  <c r="BY434" i="2"/>
  <c r="BX434" i="2"/>
  <c r="BW434" i="2"/>
  <c r="BV434" i="2"/>
  <c r="BU434" i="2"/>
  <c r="BT434" i="2"/>
  <c r="BS434" i="2"/>
  <c r="BR434" i="2"/>
  <c r="BQ434" i="2"/>
  <c r="BP434" i="2"/>
  <c r="BO434" i="2"/>
  <c r="BN434" i="2"/>
  <c r="BM434" i="2"/>
  <c r="BL434" i="2"/>
  <c r="BK434" i="2"/>
  <c r="BJ434" i="2"/>
  <c r="BI434" i="2"/>
  <c r="BH434" i="2"/>
  <c r="BG434" i="2"/>
  <c r="BF434" i="2"/>
  <c r="BE434" i="2"/>
  <c r="BD434" i="2"/>
  <c r="BC434" i="2"/>
  <c r="BB434" i="2"/>
  <c r="BA434" i="2"/>
  <c r="AZ434" i="2"/>
  <c r="AY434" i="2"/>
  <c r="AX434" i="2"/>
  <c r="AW434" i="2"/>
  <c r="AV434" i="2"/>
  <c r="AU434" i="2"/>
  <c r="AS434" i="2"/>
  <c r="AR434" i="2"/>
  <c r="AQ434" i="2"/>
  <c r="AP434" i="2"/>
  <c r="AO434" i="2"/>
  <c r="AJ434" i="2"/>
  <c r="AI434" i="2"/>
  <c r="AH434" i="2"/>
  <c r="AG434" i="2"/>
  <c r="AF434" i="2"/>
  <c r="AE434" i="2"/>
  <c r="AD434" i="2"/>
  <c r="AC434" i="2"/>
  <c r="AB434" i="2"/>
  <c r="AA434" i="2"/>
  <c r="Z434" i="2"/>
  <c r="Y434" i="2"/>
  <c r="X434" i="2"/>
  <c r="W434" i="2"/>
  <c r="V434" i="2"/>
  <c r="U434" i="2"/>
  <c r="T434" i="2"/>
  <c r="S434" i="2"/>
  <c r="R434" i="2"/>
  <c r="Q434" i="2"/>
  <c r="P434" i="2"/>
  <c r="O434" i="2"/>
  <c r="DJ433" i="2"/>
  <c r="DI433" i="2"/>
  <c r="DH433" i="2"/>
  <c r="DG433" i="2"/>
  <c r="DF433" i="2"/>
  <c r="DE433" i="2"/>
  <c r="DD433" i="2"/>
  <c r="DC433" i="2"/>
  <c r="DB433" i="2"/>
  <c r="DA433" i="2"/>
  <c r="CZ433" i="2"/>
  <c r="CY433" i="2"/>
  <c r="CX433" i="2"/>
  <c r="CW433" i="2"/>
  <c r="CV433" i="2"/>
  <c r="CU433" i="2"/>
  <c r="CT433" i="2"/>
  <c r="CR433" i="2"/>
  <c r="CQ433" i="2"/>
  <c r="CP433" i="2"/>
  <c r="CO433" i="2"/>
  <c r="CN433" i="2"/>
  <c r="CM433" i="2"/>
  <c r="CL433" i="2"/>
  <c r="CK433" i="2"/>
  <c r="CJ433" i="2"/>
  <c r="CI433" i="2"/>
  <c r="CH433" i="2"/>
  <c r="CG433" i="2"/>
  <c r="CF433" i="2"/>
  <c r="CE433" i="2"/>
  <c r="CD433" i="2"/>
  <c r="CC433" i="2"/>
  <c r="CB433" i="2"/>
  <c r="CA433" i="2"/>
  <c r="BZ433" i="2"/>
  <c r="BY433" i="2"/>
  <c r="BX433" i="2"/>
  <c r="BW433" i="2"/>
  <c r="BV433" i="2"/>
  <c r="BU433" i="2"/>
  <c r="BT433" i="2"/>
  <c r="BS433" i="2"/>
  <c r="BR433" i="2"/>
  <c r="BQ433" i="2"/>
  <c r="BP433" i="2"/>
  <c r="BO433" i="2"/>
  <c r="BN433" i="2"/>
  <c r="BM433" i="2"/>
  <c r="BL433" i="2"/>
  <c r="BK433" i="2"/>
  <c r="BJ433" i="2"/>
  <c r="BI433" i="2"/>
  <c r="BH433" i="2"/>
  <c r="BG433" i="2"/>
  <c r="BF433" i="2"/>
  <c r="BE433" i="2"/>
  <c r="BD433" i="2"/>
  <c r="BC433" i="2"/>
  <c r="BB433" i="2"/>
  <c r="BA433" i="2"/>
  <c r="AZ433" i="2"/>
  <c r="AY433" i="2"/>
  <c r="AX433" i="2"/>
  <c r="AW433" i="2"/>
  <c r="AV433" i="2"/>
  <c r="AU433" i="2"/>
  <c r="AS433" i="2"/>
  <c r="AR433" i="2"/>
  <c r="AQ433" i="2"/>
  <c r="AP433" i="2"/>
  <c r="AO433" i="2"/>
  <c r="AJ433" i="2"/>
  <c r="AI433" i="2"/>
  <c r="AH433" i="2"/>
  <c r="AG433" i="2"/>
  <c r="AF433" i="2"/>
  <c r="AE433" i="2"/>
  <c r="AD433" i="2"/>
  <c r="AC433" i="2"/>
  <c r="AB433" i="2"/>
  <c r="AA433" i="2"/>
  <c r="Z433" i="2"/>
  <c r="Y433" i="2"/>
  <c r="X433" i="2"/>
  <c r="W433" i="2"/>
  <c r="V433" i="2"/>
  <c r="U433" i="2"/>
  <c r="T433" i="2"/>
  <c r="S433" i="2"/>
  <c r="R433" i="2"/>
  <c r="Q433" i="2"/>
  <c r="P433" i="2"/>
  <c r="O433" i="2"/>
  <c r="DJ432" i="2"/>
  <c r="DI432" i="2"/>
  <c r="DH432" i="2"/>
  <c r="DG432" i="2"/>
  <c r="DF432" i="2"/>
  <c r="DE432" i="2"/>
  <c r="DD432" i="2"/>
  <c r="DC432" i="2"/>
  <c r="DB432" i="2"/>
  <c r="DA432" i="2"/>
  <c r="CZ432" i="2"/>
  <c r="CY432" i="2"/>
  <c r="CX432" i="2"/>
  <c r="CW432" i="2"/>
  <c r="CV432" i="2"/>
  <c r="CU432" i="2"/>
  <c r="CT432" i="2"/>
  <c r="CR432" i="2"/>
  <c r="CQ432" i="2"/>
  <c r="CP432" i="2"/>
  <c r="CO432" i="2"/>
  <c r="CN432" i="2"/>
  <c r="CM432" i="2"/>
  <c r="CL432" i="2"/>
  <c r="CK432" i="2"/>
  <c r="CJ432" i="2"/>
  <c r="CI432" i="2"/>
  <c r="CH432" i="2"/>
  <c r="CG432" i="2"/>
  <c r="CF432" i="2"/>
  <c r="CE432" i="2"/>
  <c r="CD432" i="2"/>
  <c r="CC432" i="2"/>
  <c r="CB432" i="2"/>
  <c r="CA432" i="2"/>
  <c r="BZ432" i="2"/>
  <c r="BY432" i="2"/>
  <c r="BX432" i="2"/>
  <c r="BW432" i="2"/>
  <c r="BV432" i="2"/>
  <c r="BU432" i="2"/>
  <c r="BT432" i="2"/>
  <c r="BS432" i="2"/>
  <c r="BR432" i="2"/>
  <c r="BQ432" i="2"/>
  <c r="BP432" i="2"/>
  <c r="BO432" i="2"/>
  <c r="BN432" i="2"/>
  <c r="BM432" i="2"/>
  <c r="BL432" i="2"/>
  <c r="BK432" i="2"/>
  <c r="BJ432" i="2"/>
  <c r="BI432" i="2"/>
  <c r="BH432" i="2"/>
  <c r="BG432" i="2"/>
  <c r="BF432" i="2"/>
  <c r="BE432" i="2"/>
  <c r="BD432" i="2"/>
  <c r="BC432" i="2"/>
  <c r="BB432" i="2"/>
  <c r="BA432" i="2"/>
  <c r="AZ432" i="2"/>
  <c r="AY432" i="2"/>
  <c r="AX432" i="2"/>
  <c r="AW432" i="2"/>
  <c r="AV432" i="2"/>
  <c r="AU432" i="2"/>
  <c r="AS432" i="2"/>
  <c r="AR432" i="2"/>
  <c r="AQ432" i="2"/>
  <c r="AP432" i="2"/>
  <c r="AO432" i="2"/>
  <c r="AJ432" i="2"/>
  <c r="AI432" i="2"/>
  <c r="AH432" i="2"/>
  <c r="AG432" i="2"/>
  <c r="AF432" i="2"/>
  <c r="AE432" i="2"/>
  <c r="AD432" i="2"/>
  <c r="AC432" i="2"/>
  <c r="AB432" i="2"/>
  <c r="AA432" i="2"/>
  <c r="Z432" i="2"/>
  <c r="Y432" i="2"/>
  <c r="X432" i="2"/>
  <c r="W432" i="2"/>
  <c r="V432" i="2"/>
  <c r="U432" i="2"/>
  <c r="T432" i="2"/>
  <c r="S432" i="2"/>
  <c r="R432" i="2"/>
  <c r="Q432" i="2"/>
  <c r="P432" i="2"/>
  <c r="O432" i="2"/>
  <c r="DJ431" i="2"/>
  <c r="DI431" i="2"/>
  <c r="DH431" i="2"/>
  <c r="DG431" i="2"/>
  <c r="DF431" i="2"/>
  <c r="DE431" i="2"/>
  <c r="DD431" i="2"/>
  <c r="DC431" i="2"/>
  <c r="DB431" i="2"/>
  <c r="DA431" i="2"/>
  <c r="CZ431" i="2"/>
  <c r="CY431" i="2"/>
  <c r="CX431" i="2"/>
  <c r="CW431" i="2"/>
  <c r="CV431" i="2"/>
  <c r="CU431" i="2"/>
  <c r="CT431" i="2"/>
  <c r="CR431" i="2"/>
  <c r="CQ431" i="2"/>
  <c r="CP431" i="2"/>
  <c r="CO431" i="2"/>
  <c r="CN431" i="2"/>
  <c r="CM431" i="2"/>
  <c r="CL431" i="2"/>
  <c r="CK431" i="2"/>
  <c r="CJ431" i="2"/>
  <c r="CI431" i="2"/>
  <c r="CH431" i="2"/>
  <c r="CG431" i="2"/>
  <c r="CF431" i="2"/>
  <c r="CE431" i="2"/>
  <c r="CD431" i="2"/>
  <c r="CC431" i="2"/>
  <c r="CB431" i="2"/>
  <c r="CA431" i="2"/>
  <c r="BZ431" i="2"/>
  <c r="BY431" i="2"/>
  <c r="BX431" i="2"/>
  <c r="BW431" i="2"/>
  <c r="BV431" i="2"/>
  <c r="BU431" i="2"/>
  <c r="BT431" i="2"/>
  <c r="BS431" i="2"/>
  <c r="BR431" i="2"/>
  <c r="BQ431" i="2"/>
  <c r="BP431" i="2"/>
  <c r="BO431" i="2"/>
  <c r="BN431" i="2"/>
  <c r="BM431" i="2"/>
  <c r="BL431" i="2"/>
  <c r="BK431" i="2"/>
  <c r="BJ431" i="2"/>
  <c r="BI431" i="2"/>
  <c r="BH431" i="2"/>
  <c r="BG431" i="2"/>
  <c r="BF431" i="2"/>
  <c r="BE431" i="2"/>
  <c r="BD431" i="2"/>
  <c r="BC431" i="2"/>
  <c r="BB431" i="2"/>
  <c r="BA431" i="2"/>
  <c r="AZ431" i="2"/>
  <c r="AY431" i="2"/>
  <c r="AX431" i="2"/>
  <c r="AW431" i="2"/>
  <c r="AV431" i="2"/>
  <c r="AU431" i="2"/>
  <c r="AS431" i="2"/>
  <c r="AR431" i="2"/>
  <c r="AQ431" i="2"/>
  <c r="AP431" i="2"/>
  <c r="AO431" i="2"/>
  <c r="AJ431" i="2"/>
  <c r="AI431" i="2"/>
  <c r="AH431" i="2"/>
  <c r="AG431" i="2"/>
  <c r="AF431" i="2"/>
  <c r="AE431" i="2"/>
  <c r="AD431" i="2"/>
  <c r="AC431" i="2"/>
  <c r="AB431" i="2"/>
  <c r="AA431" i="2"/>
  <c r="Z431" i="2"/>
  <c r="Y431" i="2"/>
  <c r="X431" i="2"/>
  <c r="W431" i="2"/>
  <c r="V431" i="2"/>
  <c r="U431" i="2"/>
  <c r="T431" i="2"/>
  <c r="S431" i="2"/>
  <c r="R431" i="2"/>
  <c r="Q431" i="2"/>
  <c r="P431" i="2"/>
  <c r="O431" i="2"/>
  <c r="DJ430" i="2"/>
  <c r="DI430" i="2"/>
  <c r="DH430" i="2"/>
  <c r="DG430" i="2"/>
  <c r="DF430" i="2"/>
  <c r="DE430" i="2"/>
  <c r="DD430" i="2"/>
  <c r="DC430" i="2"/>
  <c r="DB430" i="2"/>
  <c r="DA430" i="2"/>
  <c r="CZ430" i="2"/>
  <c r="CY430" i="2"/>
  <c r="CX430" i="2"/>
  <c r="CW430" i="2"/>
  <c r="CV430" i="2"/>
  <c r="CU430" i="2"/>
  <c r="CT430" i="2"/>
  <c r="CR430" i="2"/>
  <c r="CQ430" i="2"/>
  <c r="CP430" i="2"/>
  <c r="CO430" i="2"/>
  <c r="CN430" i="2"/>
  <c r="CM430" i="2"/>
  <c r="CL430" i="2"/>
  <c r="CK430" i="2"/>
  <c r="CJ430" i="2"/>
  <c r="CI430" i="2"/>
  <c r="CH430" i="2"/>
  <c r="CG430" i="2"/>
  <c r="CF430" i="2"/>
  <c r="CE430" i="2"/>
  <c r="CD430" i="2"/>
  <c r="CC430" i="2"/>
  <c r="CB430" i="2"/>
  <c r="CA430" i="2"/>
  <c r="BZ430" i="2"/>
  <c r="BY430" i="2"/>
  <c r="BX430" i="2"/>
  <c r="BW430" i="2"/>
  <c r="BV430" i="2"/>
  <c r="BU430" i="2"/>
  <c r="BT430" i="2"/>
  <c r="BS430" i="2"/>
  <c r="BR430" i="2"/>
  <c r="BQ430" i="2"/>
  <c r="BP430" i="2"/>
  <c r="BO430" i="2"/>
  <c r="BN430" i="2"/>
  <c r="BM430" i="2"/>
  <c r="BL430" i="2"/>
  <c r="BK430" i="2"/>
  <c r="BJ430" i="2"/>
  <c r="BI430" i="2"/>
  <c r="BH430" i="2"/>
  <c r="BG430" i="2"/>
  <c r="BF430" i="2"/>
  <c r="BE430" i="2"/>
  <c r="BD430" i="2"/>
  <c r="BC430" i="2"/>
  <c r="BB430" i="2"/>
  <c r="BA430" i="2"/>
  <c r="AZ430" i="2"/>
  <c r="AY430" i="2"/>
  <c r="AX430" i="2"/>
  <c r="AW430" i="2"/>
  <c r="AV430" i="2"/>
  <c r="AU430" i="2"/>
  <c r="AS430" i="2"/>
  <c r="AR430" i="2"/>
  <c r="AQ430" i="2"/>
  <c r="AP430" i="2"/>
  <c r="AO430" i="2"/>
  <c r="AJ430" i="2"/>
  <c r="AI430" i="2"/>
  <c r="AH430" i="2"/>
  <c r="AG430" i="2"/>
  <c r="AF430" i="2"/>
  <c r="AE430" i="2"/>
  <c r="AD430" i="2"/>
  <c r="AC430" i="2"/>
  <c r="AB430" i="2"/>
  <c r="AA430" i="2"/>
  <c r="Z430" i="2"/>
  <c r="Y430" i="2"/>
  <c r="X430" i="2"/>
  <c r="W430" i="2"/>
  <c r="V430" i="2"/>
  <c r="U430" i="2"/>
  <c r="T430" i="2"/>
  <c r="S430" i="2"/>
  <c r="R430" i="2"/>
  <c r="Q430" i="2"/>
  <c r="P430" i="2"/>
  <c r="O430" i="2"/>
  <c r="DJ429" i="2"/>
  <c r="DI429" i="2"/>
  <c r="DH429" i="2"/>
  <c r="DG429" i="2"/>
  <c r="DF429" i="2"/>
  <c r="DE429" i="2"/>
  <c r="DD429" i="2"/>
  <c r="DC429" i="2"/>
  <c r="DB429" i="2"/>
  <c r="DA429" i="2"/>
  <c r="CZ429" i="2"/>
  <c r="CY429" i="2"/>
  <c r="CX429" i="2"/>
  <c r="CW429" i="2"/>
  <c r="CV429" i="2"/>
  <c r="CU429" i="2"/>
  <c r="CT429" i="2"/>
  <c r="CR429" i="2"/>
  <c r="CQ429" i="2"/>
  <c r="CP429" i="2"/>
  <c r="CO429" i="2"/>
  <c r="CN429" i="2"/>
  <c r="CM429" i="2"/>
  <c r="CL429" i="2"/>
  <c r="CK429" i="2"/>
  <c r="CJ429" i="2"/>
  <c r="CI429" i="2"/>
  <c r="CH429" i="2"/>
  <c r="CG429" i="2"/>
  <c r="CF429" i="2"/>
  <c r="CE429" i="2"/>
  <c r="CD429" i="2"/>
  <c r="CC429" i="2"/>
  <c r="CB429" i="2"/>
  <c r="CA429" i="2"/>
  <c r="BZ429" i="2"/>
  <c r="BY429" i="2"/>
  <c r="BX429" i="2"/>
  <c r="BW429" i="2"/>
  <c r="BV429" i="2"/>
  <c r="BU429" i="2"/>
  <c r="BT429" i="2"/>
  <c r="BS429" i="2"/>
  <c r="BR429" i="2"/>
  <c r="BQ429" i="2"/>
  <c r="BP429" i="2"/>
  <c r="BO429" i="2"/>
  <c r="BN429" i="2"/>
  <c r="BM429" i="2"/>
  <c r="BL429" i="2"/>
  <c r="BK429" i="2"/>
  <c r="BJ429" i="2"/>
  <c r="BI429" i="2"/>
  <c r="BH429" i="2"/>
  <c r="BG429" i="2"/>
  <c r="BF429" i="2"/>
  <c r="BE429" i="2"/>
  <c r="BD429" i="2"/>
  <c r="BC429" i="2"/>
  <c r="BB429" i="2"/>
  <c r="BA429" i="2"/>
  <c r="AZ429" i="2"/>
  <c r="AY429" i="2"/>
  <c r="AX429" i="2"/>
  <c r="AW429" i="2"/>
  <c r="AV429" i="2"/>
  <c r="AU429" i="2"/>
  <c r="AS429" i="2"/>
  <c r="AR429" i="2"/>
  <c r="AQ429" i="2"/>
  <c r="AP429" i="2"/>
  <c r="AO429" i="2"/>
  <c r="AJ429" i="2"/>
  <c r="AI429" i="2"/>
  <c r="AH429" i="2"/>
  <c r="AG429" i="2"/>
  <c r="AF429" i="2"/>
  <c r="AE429" i="2"/>
  <c r="AD429" i="2"/>
  <c r="AC429" i="2"/>
  <c r="AB429" i="2"/>
  <c r="AA429" i="2"/>
  <c r="Z429" i="2"/>
  <c r="Y429" i="2"/>
  <c r="X429" i="2"/>
  <c r="W429" i="2"/>
  <c r="V429" i="2"/>
  <c r="U429" i="2"/>
  <c r="T429" i="2"/>
  <c r="S429" i="2"/>
  <c r="R429" i="2"/>
  <c r="Q429" i="2"/>
  <c r="P429" i="2"/>
  <c r="O429" i="2"/>
  <c r="DJ428" i="2"/>
  <c r="DI428" i="2"/>
  <c r="DH428" i="2"/>
  <c r="DG428" i="2"/>
  <c r="DF428" i="2"/>
  <c r="DE428" i="2"/>
  <c r="DD428" i="2"/>
  <c r="DC428" i="2"/>
  <c r="DB428" i="2"/>
  <c r="DA428" i="2"/>
  <c r="CZ428" i="2"/>
  <c r="CY428" i="2"/>
  <c r="CX428" i="2"/>
  <c r="CW428" i="2"/>
  <c r="CV428" i="2"/>
  <c r="CU428" i="2"/>
  <c r="CT428" i="2"/>
  <c r="CR428" i="2"/>
  <c r="CQ428" i="2"/>
  <c r="CP428" i="2"/>
  <c r="CO428" i="2"/>
  <c r="CN428" i="2"/>
  <c r="CM428" i="2"/>
  <c r="CL428" i="2"/>
  <c r="CK428" i="2"/>
  <c r="CJ428" i="2"/>
  <c r="CI428" i="2"/>
  <c r="CH428" i="2"/>
  <c r="CG428" i="2"/>
  <c r="CF428" i="2"/>
  <c r="CE428" i="2"/>
  <c r="CD428" i="2"/>
  <c r="CC428" i="2"/>
  <c r="CB428" i="2"/>
  <c r="CA428" i="2"/>
  <c r="BZ428" i="2"/>
  <c r="BY428" i="2"/>
  <c r="BX428" i="2"/>
  <c r="BW428" i="2"/>
  <c r="BV428" i="2"/>
  <c r="BU428" i="2"/>
  <c r="BT428" i="2"/>
  <c r="BS428" i="2"/>
  <c r="BR428" i="2"/>
  <c r="BQ428" i="2"/>
  <c r="BP428" i="2"/>
  <c r="BO428" i="2"/>
  <c r="BN428" i="2"/>
  <c r="BM428" i="2"/>
  <c r="BL428" i="2"/>
  <c r="BK428" i="2"/>
  <c r="BJ428" i="2"/>
  <c r="BI428" i="2"/>
  <c r="BH428" i="2"/>
  <c r="BG428" i="2"/>
  <c r="BF428" i="2"/>
  <c r="BE428" i="2"/>
  <c r="BD428" i="2"/>
  <c r="BC428" i="2"/>
  <c r="BB428" i="2"/>
  <c r="BA428" i="2"/>
  <c r="AZ428" i="2"/>
  <c r="AY428" i="2"/>
  <c r="AX428" i="2"/>
  <c r="AW428" i="2"/>
  <c r="AV428" i="2"/>
  <c r="AU428" i="2"/>
  <c r="AS428" i="2"/>
  <c r="AR428" i="2"/>
  <c r="AQ428" i="2"/>
  <c r="AP428" i="2"/>
  <c r="AO428" i="2"/>
  <c r="AJ428" i="2"/>
  <c r="AI428" i="2"/>
  <c r="AH428" i="2"/>
  <c r="AG428" i="2"/>
  <c r="AF428" i="2"/>
  <c r="AE428" i="2"/>
  <c r="AD428" i="2"/>
  <c r="AC428" i="2"/>
  <c r="AB428" i="2"/>
  <c r="AA428" i="2"/>
  <c r="Z428" i="2"/>
  <c r="Y428" i="2"/>
  <c r="X428" i="2"/>
  <c r="W428" i="2"/>
  <c r="V428" i="2"/>
  <c r="U428" i="2"/>
  <c r="T428" i="2"/>
  <c r="S428" i="2"/>
  <c r="R428" i="2"/>
  <c r="Q428" i="2"/>
  <c r="P428" i="2"/>
  <c r="O428" i="2"/>
  <c r="DJ427" i="2"/>
  <c r="DI427" i="2"/>
  <c r="DH427" i="2"/>
  <c r="DG427" i="2"/>
  <c r="DF427" i="2"/>
  <c r="DE427" i="2"/>
  <c r="DD427" i="2"/>
  <c r="DC427" i="2"/>
  <c r="DB427" i="2"/>
  <c r="DA427" i="2"/>
  <c r="CZ427" i="2"/>
  <c r="CY427" i="2"/>
  <c r="CX427" i="2"/>
  <c r="CW427" i="2"/>
  <c r="CV427" i="2"/>
  <c r="CU427" i="2"/>
  <c r="CT427" i="2"/>
  <c r="CR427" i="2"/>
  <c r="CQ427" i="2"/>
  <c r="CP427" i="2"/>
  <c r="CO427" i="2"/>
  <c r="CN427" i="2"/>
  <c r="CM427" i="2"/>
  <c r="CL427" i="2"/>
  <c r="CK427" i="2"/>
  <c r="CJ427" i="2"/>
  <c r="CI427" i="2"/>
  <c r="CH427" i="2"/>
  <c r="CG427" i="2"/>
  <c r="CF427" i="2"/>
  <c r="CE427" i="2"/>
  <c r="CD427" i="2"/>
  <c r="CC427" i="2"/>
  <c r="CB427" i="2"/>
  <c r="CA427" i="2"/>
  <c r="BZ427" i="2"/>
  <c r="BY427" i="2"/>
  <c r="BX427" i="2"/>
  <c r="BW427" i="2"/>
  <c r="BV427" i="2"/>
  <c r="BU427" i="2"/>
  <c r="BT427" i="2"/>
  <c r="BS427" i="2"/>
  <c r="BR427" i="2"/>
  <c r="BQ427" i="2"/>
  <c r="BP427" i="2"/>
  <c r="BO427" i="2"/>
  <c r="BN427" i="2"/>
  <c r="BM427" i="2"/>
  <c r="BL427" i="2"/>
  <c r="BK427" i="2"/>
  <c r="BJ427" i="2"/>
  <c r="BI427" i="2"/>
  <c r="BH427" i="2"/>
  <c r="BG427" i="2"/>
  <c r="BF427" i="2"/>
  <c r="BE427" i="2"/>
  <c r="BD427" i="2"/>
  <c r="BC427" i="2"/>
  <c r="BB427" i="2"/>
  <c r="BA427" i="2"/>
  <c r="AZ427" i="2"/>
  <c r="AY427" i="2"/>
  <c r="AX427" i="2"/>
  <c r="AW427" i="2"/>
  <c r="AV427" i="2"/>
  <c r="AU427" i="2"/>
  <c r="AS427" i="2"/>
  <c r="AR427" i="2"/>
  <c r="AQ427" i="2"/>
  <c r="AP427" i="2"/>
  <c r="AO427" i="2"/>
  <c r="AJ427" i="2"/>
  <c r="AI427" i="2"/>
  <c r="AH427" i="2"/>
  <c r="AG427" i="2"/>
  <c r="AF427" i="2"/>
  <c r="AE427" i="2"/>
  <c r="AD427" i="2"/>
  <c r="AC427" i="2"/>
  <c r="AB427" i="2"/>
  <c r="AA427" i="2"/>
  <c r="Z427" i="2"/>
  <c r="Y427" i="2"/>
  <c r="X427" i="2"/>
  <c r="W427" i="2"/>
  <c r="V427" i="2"/>
  <c r="U427" i="2"/>
  <c r="T427" i="2"/>
  <c r="S427" i="2"/>
  <c r="R427" i="2"/>
  <c r="Q427" i="2"/>
  <c r="P427" i="2"/>
  <c r="O427" i="2"/>
  <c r="DJ426" i="2"/>
  <c r="DI426" i="2"/>
  <c r="DH426" i="2"/>
  <c r="DG426" i="2"/>
  <c r="DF426" i="2"/>
  <c r="DE426" i="2"/>
  <c r="DD426" i="2"/>
  <c r="DC426" i="2"/>
  <c r="DB426" i="2"/>
  <c r="DA426" i="2"/>
  <c r="CZ426" i="2"/>
  <c r="CY426" i="2"/>
  <c r="CX426" i="2"/>
  <c r="CW426" i="2"/>
  <c r="CV426" i="2"/>
  <c r="CU426" i="2"/>
  <c r="CT426" i="2"/>
  <c r="CR426" i="2"/>
  <c r="CQ426" i="2"/>
  <c r="CP426" i="2"/>
  <c r="CO426" i="2"/>
  <c r="CN426" i="2"/>
  <c r="CM426" i="2"/>
  <c r="CL426" i="2"/>
  <c r="CK426" i="2"/>
  <c r="CJ426" i="2"/>
  <c r="CI426" i="2"/>
  <c r="CH426" i="2"/>
  <c r="CG426" i="2"/>
  <c r="CF426" i="2"/>
  <c r="CE426" i="2"/>
  <c r="CD426" i="2"/>
  <c r="CC426" i="2"/>
  <c r="CB426" i="2"/>
  <c r="CA426" i="2"/>
  <c r="BZ426" i="2"/>
  <c r="BY426" i="2"/>
  <c r="BX426" i="2"/>
  <c r="BW426" i="2"/>
  <c r="BV426" i="2"/>
  <c r="BU426" i="2"/>
  <c r="BT426" i="2"/>
  <c r="BS426" i="2"/>
  <c r="BR426" i="2"/>
  <c r="BQ426" i="2"/>
  <c r="BP426" i="2"/>
  <c r="BO426" i="2"/>
  <c r="BN426" i="2"/>
  <c r="BM426" i="2"/>
  <c r="BL426" i="2"/>
  <c r="BK426" i="2"/>
  <c r="BJ426" i="2"/>
  <c r="BI426" i="2"/>
  <c r="BH426" i="2"/>
  <c r="BG426" i="2"/>
  <c r="BF426" i="2"/>
  <c r="BE426" i="2"/>
  <c r="BD426" i="2"/>
  <c r="BC426" i="2"/>
  <c r="BB426" i="2"/>
  <c r="BA426" i="2"/>
  <c r="AZ426" i="2"/>
  <c r="AY426" i="2"/>
  <c r="AX426" i="2"/>
  <c r="AW426" i="2"/>
  <c r="AV426" i="2"/>
  <c r="AU426" i="2"/>
  <c r="AS426" i="2"/>
  <c r="AR426" i="2"/>
  <c r="AQ426" i="2"/>
  <c r="AP426" i="2"/>
  <c r="AO426" i="2"/>
  <c r="AJ426" i="2"/>
  <c r="AI426" i="2"/>
  <c r="AH426" i="2"/>
  <c r="AG426" i="2"/>
  <c r="AF426" i="2"/>
  <c r="AE426" i="2"/>
  <c r="AD426" i="2"/>
  <c r="AC426" i="2"/>
  <c r="AB426" i="2"/>
  <c r="AA426" i="2"/>
  <c r="Z426" i="2"/>
  <c r="Y426" i="2"/>
  <c r="X426" i="2"/>
  <c r="W426" i="2"/>
  <c r="V426" i="2"/>
  <c r="U426" i="2"/>
  <c r="T426" i="2"/>
  <c r="S426" i="2"/>
  <c r="R426" i="2"/>
  <c r="Q426" i="2"/>
  <c r="P426" i="2"/>
  <c r="O426" i="2"/>
  <c r="DJ425" i="2"/>
  <c r="DI425" i="2"/>
  <c r="DH425" i="2"/>
  <c r="DG425" i="2"/>
  <c r="DF425" i="2"/>
  <c r="DE425" i="2"/>
  <c r="DD425" i="2"/>
  <c r="DC425" i="2"/>
  <c r="DB425" i="2"/>
  <c r="DA425" i="2"/>
  <c r="CZ425" i="2"/>
  <c r="CY425" i="2"/>
  <c r="CX425" i="2"/>
  <c r="CW425" i="2"/>
  <c r="CV425" i="2"/>
  <c r="CU425" i="2"/>
  <c r="CT425" i="2"/>
  <c r="CR425" i="2"/>
  <c r="CQ425" i="2"/>
  <c r="CP425" i="2"/>
  <c r="CO425" i="2"/>
  <c r="CN425" i="2"/>
  <c r="CM425" i="2"/>
  <c r="CL425" i="2"/>
  <c r="CK425" i="2"/>
  <c r="CJ425" i="2"/>
  <c r="CI425" i="2"/>
  <c r="CH425" i="2"/>
  <c r="CG425" i="2"/>
  <c r="CF425" i="2"/>
  <c r="CE425" i="2"/>
  <c r="CD425" i="2"/>
  <c r="CC425" i="2"/>
  <c r="CB425" i="2"/>
  <c r="CA425" i="2"/>
  <c r="BZ425" i="2"/>
  <c r="BY425" i="2"/>
  <c r="BX425" i="2"/>
  <c r="BW425" i="2"/>
  <c r="BV425" i="2"/>
  <c r="BU425" i="2"/>
  <c r="BT425" i="2"/>
  <c r="BS425" i="2"/>
  <c r="BR425" i="2"/>
  <c r="BQ425" i="2"/>
  <c r="BP425" i="2"/>
  <c r="BO425" i="2"/>
  <c r="BN425" i="2"/>
  <c r="BM425" i="2"/>
  <c r="BL425" i="2"/>
  <c r="BK425" i="2"/>
  <c r="BJ425" i="2"/>
  <c r="BI425" i="2"/>
  <c r="BH425" i="2"/>
  <c r="BG425" i="2"/>
  <c r="BF425" i="2"/>
  <c r="BE425" i="2"/>
  <c r="BD425" i="2"/>
  <c r="BC425" i="2"/>
  <c r="BB425" i="2"/>
  <c r="BA425" i="2"/>
  <c r="AZ425" i="2"/>
  <c r="AY425" i="2"/>
  <c r="AX425" i="2"/>
  <c r="AW425" i="2"/>
  <c r="AV425" i="2"/>
  <c r="AU425" i="2"/>
  <c r="AS425" i="2"/>
  <c r="AR425" i="2"/>
  <c r="AQ425" i="2"/>
  <c r="AP425" i="2"/>
  <c r="AO425" i="2"/>
  <c r="AJ425" i="2"/>
  <c r="AI425" i="2"/>
  <c r="AH425" i="2"/>
  <c r="AG425" i="2"/>
  <c r="AF425" i="2"/>
  <c r="AE425" i="2"/>
  <c r="AD425" i="2"/>
  <c r="AC425" i="2"/>
  <c r="AB425" i="2"/>
  <c r="AA425" i="2"/>
  <c r="Z425" i="2"/>
  <c r="Y425" i="2"/>
  <c r="X425" i="2"/>
  <c r="W425" i="2"/>
  <c r="V425" i="2"/>
  <c r="U425" i="2"/>
  <c r="T425" i="2"/>
  <c r="S425" i="2"/>
  <c r="R425" i="2"/>
  <c r="Q425" i="2"/>
  <c r="P425" i="2"/>
  <c r="O425" i="2"/>
  <c r="DJ424" i="2"/>
  <c r="DI424" i="2"/>
  <c r="DH424" i="2"/>
  <c r="DG424" i="2"/>
  <c r="DF424" i="2"/>
  <c r="DE424" i="2"/>
  <c r="DD424" i="2"/>
  <c r="DC424" i="2"/>
  <c r="DB424" i="2"/>
  <c r="DA424" i="2"/>
  <c r="CZ424" i="2"/>
  <c r="CY424" i="2"/>
  <c r="CX424" i="2"/>
  <c r="CW424" i="2"/>
  <c r="CV424" i="2"/>
  <c r="CU424" i="2"/>
  <c r="CT424" i="2"/>
  <c r="CR424" i="2"/>
  <c r="CQ424" i="2"/>
  <c r="CP424" i="2"/>
  <c r="CO424" i="2"/>
  <c r="CN424" i="2"/>
  <c r="CM424" i="2"/>
  <c r="CL424" i="2"/>
  <c r="CK424" i="2"/>
  <c r="CJ424" i="2"/>
  <c r="CI424" i="2"/>
  <c r="CH424" i="2"/>
  <c r="CG424" i="2"/>
  <c r="CF424" i="2"/>
  <c r="CE424" i="2"/>
  <c r="CD424" i="2"/>
  <c r="CC424" i="2"/>
  <c r="CB424" i="2"/>
  <c r="CA424" i="2"/>
  <c r="BZ424" i="2"/>
  <c r="BY424" i="2"/>
  <c r="BX424" i="2"/>
  <c r="BW424" i="2"/>
  <c r="BV424" i="2"/>
  <c r="BU424" i="2"/>
  <c r="BT424" i="2"/>
  <c r="BS424" i="2"/>
  <c r="BR424" i="2"/>
  <c r="BQ424" i="2"/>
  <c r="BP424" i="2"/>
  <c r="BO424" i="2"/>
  <c r="BN424" i="2"/>
  <c r="BM424" i="2"/>
  <c r="BL424" i="2"/>
  <c r="BK424" i="2"/>
  <c r="BJ424" i="2"/>
  <c r="BI424" i="2"/>
  <c r="BH424" i="2"/>
  <c r="BG424" i="2"/>
  <c r="BF424" i="2"/>
  <c r="BE424" i="2"/>
  <c r="BD424" i="2"/>
  <c r="BC424" i="2"/>
  <c r="BB424" i="2"/>
  <c r="BA424" i="2"/>
  <c r="AZ424" i="2"/>
  <c r="AY424" i="2"/>
  <c r="AX424" i="2"/>
  <c r="AW424" i="2"/>
  <c r="AV424" i="2"/>
  <c r="AU424" i="2"/>
  <c r="AS424" i="2"/>
  <c r="AR424" i="2"/>
  <c r="AQ424" i="2"/>
  <c r="AP424" i="2"/>
  <c r="AO424" i="2"/>
  <c r="AJ424" i="2"/>
  <c r="AI424" i="2"/>
  <c r="AH424" i="2"/>
  <c r="AG424" i="2"/>
  <c r="AF424" i="2"/>
  <c r="AE424" i="2"/>
  <c r="AD424" i="2"/>
  <c r="AC424" i="2"/>
  <c r="AB424" i="2"/>
  <c r="AA424" i="2"/>
  <c r="Z424" i="2"/>
  <c r="Y424" i="2"/>
  <c r="X424" i="2"/>
  <c r="W424" i="2"/>
  <c r="V424" i="2"/>
  <c r="U424" i="2"/>
  <c r="T424" i="2"/>
  <c r="S424" i="2"/>
  <c r="R424" i="2"/>
  <c r="Q424" i="2"/>
  <c r="P424" i="2"/>
  <c r="O424" i="2"/>
  <c r="DJ423" i="2"/>
  <c r="DI423" i="2"/>
  <c r="DH423" i="2"/>
  <c r="DG423" i="2"/>
  <c r="DF423" i="2"/>
  <c r="DE423" i="2"/>
  <c r="DD423" i="2"/>
  <c r="DC423" i="2"/>
  <c r="DB423" i="2"/>
  <c r="DA423" i="2"/>
  <c r="CZ423" i="2"/>
  <c r="CY423" i="2"/>
  <c r="CX423" i="2"/>
  <c r="CW423" i="2"/>
  <c r="CV423" i="2"/>
  <c r="CU423" i="2"/>
  <c r="CT423" i="2"/>
  <c r="CR423" i="2"/>
  <c r="CQ423" i="2"/>
  <c r="CP423" i="2"/>
  <c r="CO423" i="2"/>
  <c r="CN423" i="2"/>
  <c r="CM423" i="2"/>
  <c r="CL423" i="2"/>
  <c r="CK423" i="2"/>
  <c r="CJ423" i="2"/>
  <c r="CI423" i="2"/>
  <c r="CH423" i="2"/>
  <c r="CG423" i="2"/>
  <c r="CF423" i="2"/>
  <c r="CE423" i="2"/>
  <c r="CD423" i="2"/>
  <c r="CC423" i="2"/>
  <c r="CB423" i="2"/>
  <c r="CA423" i="2"/>
  <c r="BZ423" i="2"/>
  <c r="BY423" i="2"/>
  <c r="BX423" i="2"/>
  <c r="BW423" i="2"/>
  <c r="BV423" i="2"/>
  <c r="BU423" i="2"/>
  <c r="BT423" i="2"/>
  <c r="BS423" i="2"/>
  <c r="BR423" i="2"/>
  <c r="BQ423" i="2"/>
  <c r="BP423" i="2"/>
  <c r="BO423" i="2"/>
  <c r="BN423" i="2"/>
  <c r="BM423" i="2"/>
  <c r="BL423" i="2"/>
  <c r="BK423" i="2"/>
  <c r="BJ423" i="2"/>
  <c r="BI423" i="2"/>
  <c r="BH423" i="2"/>
  <c r="BG423" i="2"/>
  <c r="BF423" i="2"/>
  <c r="BE423" i="2"/>
  <c r="BD423" i="2"/>
  <c r="BC423" i="2"/>
  <c r="BB423" i="2"/>
  <c r="BA423" i="2"/>
  <c r="AZ423" i="2"/>
  <c r="AY423" i="2"/>
  <c r="AX423" i="2"/>
  <c r="AW423" i="2"/>
  <c r="AV423" i="2"/>
  <c r="AU423" i="2"/>
  <c r="AS423" i="2"/>
  <c r="AR423" i="2"/>
  <c r="AQ423" i="2"/>
  <c r="AP423" i="2"/>
  <c r="AO423" i="2"/>
  <c r="AJ423" i="2"/>
  <c r="AI423" i="2"/>
  <c r="AH423" i="2"/>
  <c r="AG423" i="2"/>
  <c r="AF423" i="2"/>
  <c r="AE423" i="2"/>
  <c r="AD423" i="2"/>
  <c r="AC423" i="2"/>
  <c r="AB423" i="2"/>
  <c r="AA423" i="2"/>
  <c r="Z423" i="2"/>
  <c r="Y423" i="2"/>
  <c r="X423" i="2"/>
  <c r="W423" i="2"/>
  <c r="V423" i="2"/>
  <c r="U423" i="2"/>
  <c r="T423" i="2"/>
  <c r="S423" i="2"/>
  <c r="R423" i="2"/>
  <c r="Q423" i="2"/>
  <c r="P423" i="2"/>
  <c r="O423" i="2"/>
  <c r="DJ422" i="2"/>
  <c r="DI422" i="2"/>
  <c r="DH422" i="2"/>
  <c r="DG422" i="2"/>
  <c r="DF422" i="2"/>
  <c r="DE422" i="2"/>
  <c r="DD422" i="2"/>
  <c r="DC422" i="2"/>
  <c r="DB422" i="2"/>
  <c r="DA422" i="2"/>
  <c r="CZ422" i="2"/>
  <c r="CY422" i="2"/>
  <c r="CX422" i="2"/>
  <c r="CW422" i="2"/>
  <c r="CV422" i="2"/>
  <c r="CU422" i="2"/>
  <c r="CT422" i="2"/>
  <c r="CR422" i="2"/>
  <c r="CQ422" i="2"/>
  <c r="CP422" i="2"/>
  <c r="CO422" i="2"/>
  <c r="CN422" i="2"/>
  <c r="CM422" i="2"/>
  <c r="CL422" i="2"/>
  <c r="CK422" i="2"/>
  <c r="CJ422" i="2"/>
  <c r="CI422" i="2"/>
  <c r="CH422" i="2"/>
  <c r="CG422" i="2"/>
  <c r="CF422" i="2"/>
  <c r="CE422" i="2"/>
  <c r="CD422" i="2"/>
  <c r="CC422" i="2"/>
  <c r="CB422" i="2"/>
  <c r="CA422" i="2"/>
  <c r="BZ422" i="2"/>
  <c r="BY422" i="2"/>
  <c r="BX422" i="2"/>
  <c r="BW422" i="2"/>
  <c r="BV422" i="2"/>
  <c r="BU422" i="2"/>
  <c r="BT422" i="2"/>
  <c r="BS422" i="2"/>
  <c r="BR422" i="2"/>
  <c r="BQ422" i="2"/>
  <c r="BP422" i="2"/>
  <c r="BO422" i="2"/>
  <c r="BN422" i="2"/>
  <c r="BM422" i="2"/>
  <c r="BL422" i="2"/>
  <c r="BK422" i="2"/>
  <c r="BJ422" i="2"/>
  <c r="BI422" i="2"/>
  <c r="BH422" i="2"/>
  <c r="BG422" i="2"/>
  <c r="BF422" i="2"/>
  <c r="BE422" i="2"/>
  <c r="BD422" i="2"/>
  <c r="BC422" i="2"/>
  <c r="BB422" i="2"/>
  <c r="BA422" i="2"/>
  <c r="AZ422" i="2"/>
  <c r="AY422" i="2"/>
  <c r="AX422" i="2"/>
  <c r="AW422" i="2"/>
  <c r="AV422" i="2"/>
  <c r="AU422" i="2"/>
  <c r="AS422" i="2"/>
  <c r="AR422" i="2"/>
  <c r="AQ422" i="2"/>
  <c r="AP422" i="2"/>
  <c r="AO422" i="2"/>
  <c r="AJ422" i="2"/>
  <c r="AI422" i="2"/>
  <c r="AH422" i="2"/>
  <c r="AG422" i="2"/>
  <c r="AF422" i="2"/>
  <c r="AE422" i="2"/>
  <c r="AD422" i="2"/>
  <c r="AC422" i="2"/>
  <c r="AB422" i="2"/>
  <c r="AA422" i="2"/>
  <c r="Z422" i="2"/>
  <c r="Y422" i="2"/>
  <c r="X422" i="2"/>
  <c r="W422" i="2"/>
  <c r="V422" i="2"/>
  <c r="U422" i="2"/>
  <c r="T422" i="2"/>
  <c r="S422" i="2"/>
  <c r="R422" i="2"/>
  <c r="Q422" i="2"/>
  <c r="P422" i="2"/>
  <c r="O422" i="2"/>
  <c r="DJ421" i="2"/>
  <c r="DI421" i="2"/>
  <c r="DH421" i="2"/>
  <c r="DG421" i="2"/>
  <c r="DF421" i="2"/>
  <c r="DE421" i="2"/>
  <c r="DD421" i="2"/>
  <c r="DC421" i="2"/>
  <c r="DB421" i="2"/>
  <c r="DA421" i="2"/>
  <c r="CZ421" i="2"/>
  <c r="CY421" i="2"/>
  <c r="CX421" i="2"/>
  <c r="CW421" i="2"/>
  <c r="CV421" i="2"/>
  <c r="CU421" i="2"/>
  <c r="CT421" i="2"/>
  <c r="CR421" i="2"/>
  <c r="CQ421" i="2"/>
  <c r="CP421" i="2"/>
  <c r="CO421" i="2"/>
  <c r="CN421" i="2"/>
  <c r="CM421" i="2"/>
  <c r="CL421" i="2"/>
  <c r="CK421" i="2"/>
  <c r="CJ421" i="2"/>
  <c r="CI421" i="2"/>
  <c r="CH421" i="2"/>
  <c r="CG421" i="2"/>
  <c r="CF421" i="2"/>
  <c r="CE421" i="2"/>
  <c r="CD421" i="2"/>
  <c r="CC421" i="2"/>
  <c r="CB421" i="2"/>
  <c r="CA421" i="2"/>
  <c r="BZ421" i="2"/>
  <c r="BY421" i="2"/>
  <c r="BX421" i="2"/>
  <c r="BW421" i="2"/>
  <c r="BV421" i="2"/>
  <c r="BU421" i="2"/>
  <c r="BT421" i="2"/>
  <c r="BS421" i="2"/>
  <c r="BR421" i="2"/>
  <c r="BQ421" i="2"/>
  <c r="BP421" i="2"/>
  <c r="BO421" i="2"/>
  <c r="BN421" i="2"/>
  <c r="BM421" i="2"/>
  <c r="BL421" i="2"/>
  <c r="BK421" i="2"/>
  <c r="BJ421" i="2"/>
  <c r="BI421" i="2"/>
  <c r="BH421" i="2"/>
  <c r="BG421" i="2"/>
  <c r="BF421" i="2"/>
  <c r="BE421" i="2"/>
  <c r="BD421" i="2"/>
  <c r="BC421" i="2"/>
  <c r="BB421" i="2"/>
  <c r="BA421" i="2"/>
  <c r="AZ421" i="2"/>
  <c r="AY421" i="2"/>
  <c r="AX421" i="2"/>
  <c r="AW421" i="2"/>
  <c r="AV421" i="2"/>
  <c r="AU421" i="2"/>
  <c r="AS421" i="2"/>
  <c r="AR421" i="2"/>
  <c r="AQ421" i="2"/>
  <c r="AP421" i="2"/>
  <c r="AO421" i="2"/>
  <c r="AJ421" i="2"/>
  <c r="AI421" i="2"/>
  <c r="AH421" i="2"/>
  <c r="AG421" i="2"/>
  <c r="AF421" i="2"/>
  <c r="AE421" i="2"/>
  <c r="AD421" i="2"/>
  <c r="AC421" i="2"/>
  <c r="AB421" i="2"/>
  <c r="AA421" i="2"/>
  <c r="Z421" i="2"/>
  <c r="Y421" i="2"/>
  <c r="X421" i="2"/>
  <c r="W421" i="2"/>
  <c r="V421" i="2"/>
  <c r="U421" i="2"/>
  <c r="T421" i="2"/>
  <c r="S421" i="2"/>
  <c r="R421" i="2"/>
  <c r="Q421" i="2"/>
  <c r="P421" i="2"/>
  <c r="O421" i="2"/>
  <c r="DJ420" i="2"/>
  <c r="DI420" i="2"/>
  <c r="DH420" i="2"/>
  <c r="DG420" i="2"/>
  <c r="DF420" i="2"/>
  <c r="DE420" i="2"/>
  <c r="DD420" i="2"/>
  <c r="DC420" i="2"/>
  <c r="DB420" i="2"/>
  <c r="DA420" i="2"/>
  <c r="CZ420" i="2"/>
  <c r="CY420" i="2"/>
  <c r="CX420" i="2"/>
  <c r="CW420" i="2"/>
  <c r="CV420" i="2"/>
  <c r="CU420" i="2"/>
  <c r="CT420" i="2"/>
  <c r="CR420" i="2"/>
  <c r="CQ420" i="2"/>
  <c r="CP420" i="2"/>
  <c r="CO420" i="2"/>
  <c r="CN420" i="2"/>
  <c r="CM420" i="2"/>
  <c r="CL420" i="2"/>
  <c r="CK420" i="2"/>
  <c r="CJ420" i="2"/>
  <c r="CI420" i="2"/>
  <c r="CH420" i="2"/>
  <c r="CG420" i="2"/>
  <c r="CF420" i="2"/>
  <c r="CE420" i="2"/>
  <c r="CD420" i="2"/>
  <c r="CC420" i="2"/>
  <c r="CB420" i="2"/>
  <c r="CA420" i="2"/>
  <c r="BZ420" i="2"/>
  <c r="BY420" i="2"/>
  <c r="BX420" i="2"/>
  <c r="BW420" i="2"/>
  <c r="BV420" i="2"/>
  <c r="BU420" i="2"/>
  <c r="BT420" i="2"/>
  <c r="BS420" i="2"/>
  <c r="BR420" i="2"/>
  <c r="BQ420" i="2"/>
  <c r="BP420" i="2"/>
  <c r="BO420" i="2"/>
  <c r="BN420" i="2"/>
  <c r="BM420" i="2"/>
  <c r="BL420" i="2"/>
  <c r="BK420" i="2"/>
  <c r="BJ420" i="2"/>
  <c r="BI420" i="2"/>
  <c r="BH420" i="2"/>
  <c r="BG420" i="2"/>
  <c r="BF420" i="2"/>
  <c r="BE420" i="2"/>
  <c r="BD420" i="2"/>
  <c r="BC420" i="2"/>
  <c r="BB420" i="2"/>
  <c r="BA420" i="2"/>
  <c r="AZ420" i="2"/>
  <c r="AY420" i="2"/>
  <c r="AX420" i="2"/>
  <c r="AW420" i="2"/>
  <c r="AV420" i="2"/>
  <c r="AU420" i="2"/>
  <c r="AS420" i="2"/>
  <c r="AR420" i="2"/>
  <c r="AQ420" i="2"/>
  <c r="AP420" i="2"/>
  <c r="AO420" i="2"/>
  <c r="AJ420" i="2"/>
  <c r="AI420" i="2"/>
  <c r="AH420" i="2"/>
  <c r="AG420" i="2"/>
  <c r="AF420" i="2"/>
  <c r="AE420" i="2"/>
  <c r="AD420" i="2"/>
  <c r="AC420" i="2"/>
  <c r="AB420" i="2"/>
  <c r="AA420" i="2"/>
  <c r="Z420" i="2"/>
  <c r="Y420" i="2"/>
  <c r="X420" i="2"/>
  <c r="W420" i="2"/>
  <c r="V420" i="2"/>
  <c r="U420" i="2"/>
  <c r="T420" i="2"/>
  <c r="S420" i="2"/>
  <c r="R420" i="2"/>
  <c r="Q420" i="2"/>
  <c r="P420" i="2"/>
  <c r="O420" i="2"/>
  <c r="DJ419" i="2"/>
  <c r="DI419" i="2"/>
  <c r="DH419" i="2"/>
  <c r="DG419" i="2"/>
  <c r="DF419" i="2"/>
  <c r="DE419" i="2"/>
  <c r="DD419" i="2"/>
  <c r="DC419" i="2"/>
  <c r="DB419" i="2"/>
  <c r="DA419" i="2"/>
  <c r="CZ419" i="2"/>
  <c r="CY419" i="2"/>
  <c r="CX419" i="2"/>
  <c r="CW419" i="2"/>
  <c r="CV419" i="2"/>
  <c r="CU419" i="2"/>
  <c r="CT419" i="2"/>
  <c r="CR419" i="2"/>
  <c r="CQ419" i="2"/>
  <c r="CP419" i="2"/>
  <c r="CO419" i="2"/>
  <c r="CN419" i="2"/>
  <c r="CM419" i="2"/>
  <c r="CL419" i="2"/>
  <c r="CK419" i="2"/>
  <c r="CJ419" i="2"/>
  <c r="CI419" i="2"/>
  <c r="CH419" i="2"/>
  <c r="CG419" i="2"/>
  <c r="CF419" i="2"/>
  <c r="CE419" i="2"/>
  <c r="CD419" i="2"/>
  <c r="CC419" i="2"/>
  <c r="CB419" i="2"/>
  <c r="CA419" i="2"/>
  <c r="BZ419" i="2"/>
  <c r="BY419" i="2"/>
  <c r="BX419" i="2"/>
  <c r="BW419" i="2"/>
  <c r="BV419" i="2"/>
  <c r="BU419" i="2"/>
  <c r="BT419" i="2"/>
  <c r="BS419" i="2"/>
  <c r="BR419" i="2"/>
  <c r="BQ419" i="2"/>
  <c r="BP419" i="2"/>
  <c r="BO419" i="2"/>
  <c r="BN419" i="2"/>
  <c r="BM419" i="2"/>
  <c r="BL419" i="2"/>
  <c r="BK419" i="2"/>
  <c r="BJ419" i="2"/>
  <c r="BI419" i="2"/>
  <c r="BH419" i="2"/>
  <c r="BG419" i="2"/>
  <c r="BF419" i="2"/>
  <c r="BE419" i="2"/>
  <c r="BD419" i="2"/>
  <c r="BC419" i="2"/>
  <c r="BB419" i="2"/>
  <c r="BA419" i="2"/>
  <c r="AZ419" i="2"/>
  <c r="AY419" i="2"/>
  <c r="AX419" i="2"/>
  <c r="AW419" i="2"/>
  <c r="AV419" i="2"/>
  <c r="AU419" i="2"/>
  <c r="AS419" i="2"/>
  <c r="AR419" i="2"/>
  <c r="AQ419" i="2"/>
  <c r="AP419" i="2"/>
  <c r="AO419" i="2"/>
  <c r="AJ419" i="2"/>
  <c r="AI419" i="2"/>
  <c r="AH419" i="2"/>
  <c r="AG419" i="2"/>
  <c r="AF419" i="2"/>
  <c r="AE419" i="2"/>
  <c r="AD419" i="2"/>
  <c r="AC419" i="2"/>
  <c r="AB419" i="2"/>
  <c r="AA419" i="2"/>
  <c r="Z419" i="2"/>
  <c r="Y419" i="2"/>
  <c r="X419" i="2"/>
  <c r="W419" i="2"/>
  <c r="V419" i="2"/>
  <c r="U419" i="2"/>
  <c r="T419" i="2"/>
  <c r="S419" i="2"/>
  <c r="R419" i="2"/>
  <c r="Q419" i="2"/>
  <c r="P419" i="2"/>
  <c r="O419" i="2"/>
  <c r="DJ418" i="2"/>
  <c r="DI418" i="2"/>
  <c r="DH418" i="2"/>
  <c r="DG418" i="2"/>
  <c r="DF418" i="2"/>
  <c r="DE418" i="2"/>
  <c r="DD418" i="2"/>
  <c r="DC418" i="2"/>
  <c r="DB418" i="2"/>
  <c r="DA418" i="2"/>
  <c r="CZ418" i="2"/>
  <c r="CY418" i="2"/>
  <c r="CX418" i="2"/>
  <c r="CW418" i="2"/>
  <c r="CV418" i="2"/>
  <c r="CU418" i="2"/>
  <c r="CT418" i="2"/>
  <c r="CR418" i="2"/>
  <c r="CQ418" i="2"/>
  <c r="CP418" i="2"/>
  <c r="CO418" i="2"/>
  <c r="CN418" i="2"/>
  <c r="CM418" i="2"/>
  <c r="CL418" i="2"/>
  <c r="CK418" i="2"/>
  <c r="CJ418" i="2"/>
  <c r="CI418" i="2"/>
  <c r="CH418" i="2"/>
  <c r="CG418" i="2"/>
  <c r="CF418" i="2"/>
  <c r="CE418" i="2"/>
  <c r="CD418" i="2"/>
  <c r="CC418" i="2"/>
  <c r="CB418" i="2"/>
  <c r="CA418" i="2"/>
  <c r="BZ418" i="2"/>
  <c r="BY418" i="2"/>
  <c r="BX418" i="2"/>
  <c r="BW418" i="2"/>
  <c r="BV418" i="2"/>
  <c r="BU418" i="2"/>
  <c r="BT418" i="2"/>
  <c r="BS418" i="2"/>
  <c r="BR418" i="2"/>
  <c r="BQ418" i="2"/>
  <c r="BP418" i="2"/>
  <c r="BO418" i="2"/>
  <c r="BN418" i="2"/>
  <c r="BM418" i="2"/>
  <c r="BL418" i="2"/>
  <c r="BK418" i="2"/>
  <c r="BJ418" i="2"/>
  <c r="BI418" i="2"/>
  <c r="BH418" i="2"/>
  <c r="BG418" i="2"/>
  <c r="BF418" i="2"/>
  <c r="BE418" i="2"/>
  <c r="BD418" i="2"/>
  <c r="BC418" i="2"/>
  <c r="BB418" i="2"/>
  <c r="BA418" i="2"/>
  <c r="AZ418" i="2"/>
  <c r="AY418" i="2"/>
  <c r="AX418" i="2"/>
  <c r="AW418" i="2"/>
  <c r="AV418" i="2"/>
  <c r="AU418" i="2"/>
  <c r="AS418" i="2"/>
  <c r="AR418" i="2"/>
  <c r="AQ418" i="2"/>
  <c r="AP418" i="2"/>
  <c r="AO418" i="2"/>
  <c r="AJ418" i="2"/>
  <c r="AI418" i="2"/>
  <c r="AH418" i="2"/>
  <c r="AG418" i="2"/>
  <c r="AF418" i="2"/>
  <c r="AE418" i="2"/>
  <c r="AD418" i="2"/>
  <c r="AC418" i="2"/>
  <c r="AB418" i="2"/>
  <c r="AA418" i="2"/>
  <c r="Z418" i="2"/>
  <c r="Y418" i="2"/>
  <c r="X418" i="2"/>
  <c r="W418" i="2"/>
  <c r="V418" i="2"/>
  <c r="U418" i="2"/>
  <c r="T418" i="2"/>
  <c r="S418" i="2"/>
  <c r="R418" i="2"/>
  <c r="Q418" i="2"/>
  <c r="P418" i="2"/>
  <c r="O418" i="2"/>
  <c r="L418" i="2"/>
  <c r="DJ417" i="2"/>
  <c r="DI417" i="2"/>
  <c r="DH417" i="2"/>
  <c r="DG417" i="2"/>
  <c r="DF417" i="2"/>
  <c r="DE417" i="2"/>
  <c r="DD417" i="2"/>
  <c r="DC417" i="2"/>
  <c r="DB417" i="2"/>
  <c r="DA417" i="2"/>
  <c r="CZ417" i="2"/>
  <c r="CY417" i="2"/>
  <c r="CX417" i="2"/>
  <c r="CW417" i="2"/>
  <c r="CV417" i="2"/>
  <c r="CU417" i="2"/>
  <c r="CT417" i="2"/>
  <c r="CR417" i="2"/>
  <c r="CQ417" i="2"/>
  <c r="CP417" i="2"/>
  <c r="CO417" i="2"/>
  <c r="CN417" i="2"/>
  <c r="CM417" i="2"/>
  <c r="CL417" i="2"/>
  <c r="CK417" i="2"/>
  <c r="CJ417" i="2"/>
  <c r="CI417" i="2"/>
  <c r="CH417" i="2"/>
  <c r="CG417" i="2"/>
  <c r="CF417" i="2"/>
  <c r="CE417" i="2"/>
  <c r="CD417" i="2"/>
  <c r="CC417" i="2"/>
  <c r="CB417" i="2"/>
  <c r="CA417" i="2"/>
  <c r="BZ417" i="2"/>
  <c r="BY417" i="2"/>
  <c r="BX417" i="2"/>
  <c r="BW417" i="2"/>
  <c r="BV417" i="2"/>
  <c r="BU417" i="2"/>
  <c r="BT417" i="2"/>
  <c r="BS417" i="2"/>
  <c r="BR417" i="2"/>
  <c r="BQ417" i="2"/>
  <c r="BP417" i="2"/>
  <c r="BO417" i="2"/>
  <c r="BN417" i="2"/>
  <c r="BM417" i="2"/>
  <c r="BL417" i="2"/>
  <c r="BK417" i="2"/>
  <c r="BJ417" i="2"/>
  <c r="BI417" i="2"/>
  <c r="BH417" i="2"/>
  <c r="BG417" i="2"/>
  <c r="BF417" i="2"/>
  <c r="BE417" i="2"/>
  <c r="BD417" i="2"/>
  <c r="BC417" i="2"/>
  <c r="BB417" i="2"/>
  <c r="BA417" i="2"/>
  <c r="AZ417" i="2"/>
  <c r="AY417" i="2"/>
  <c r="AX417" i="2"/>
  <c r="AW417" i="2"/>
  <c r="AV417" i="2"/>
  <c r="AU417" i="2"/>
  <c r="AS417" i="2"/>
  <c r="AR417" i="2"/>
  <c r="AQ417" i="2"/>
  <c r="AP417" i="2"/>
  <c r="AO417" i="2"/>
  <c r="AJ417" i="2"/>
  <c r="AI417" i="2"/>
  <c r="AH417" i="2"/>
  <c r="AG417" i="2"/>
  <c r="AF417" i="2"/>
  <c r="AE417" i="2"/>
  <c r="AD417" i="2"/>
  <c r="AC417" i="2"/>
  <c r="AB417" i="2"/>
  <c r="AA417" i="2"/>
  <c r="Z417" i="2"/>
  <c r="Y417" i="2"/>
  <c r="X417" i="2"/>
  <c r="W417" i="2"/>
  <c r="V417" i="2"/>
  <c r="U417" i="2"/>
  <c r="T417" i="2"/>
  <c r="S417" i="2"/>
  <c r="R417" i="2"/>
  <c r="Q417" i="2"/>
  <c r="P417" i="2"/>
  <c r="O417" i="2"/>
  <c r="DJ416" i="2"/>
  <c r="DI416" i="2"/>
  <c r="DH416" i="2"/>
  <c r="DG416" i="2"/>
  <c r="DF416" i="2"/>
  <c r="DE416" i="2"/>
  <c r="DD416" i="2"/>
  <c r="DC416" i="2"/>
  <c r="DB416" i="2"/>
  <c r="DA416" i="2"/>
  <c r="CZ416" i="2"/>
  <c r="CY416" i="2"/>
  <c r="CX416" i="2"/>
  <c r="CW416" i="2"/>
  <c r="CV416" i="2"/>
  <c r="CU416" i="2"/>
  <c r="CT416" i="2"/>
  <c r="CR416" i="2"/>
  <c r="CQ416" i="2"/>
  <c r="CP416" i="2"/>
  <c r="CO416" i="2"/>
  <c r="CN416" i="2"/>
  <c r="CM416" i="2"/>
  <c r="CL416" i="2"/>
  <c r="CK416" i="2"/>
  <c r="CJ416" i="2"/>
  <c r="CI416" i="2"/>
  <c r="CH416" i="2"/>
  <c r="CG416" i="2"/>
  <c r="CF416" i="2"/>
  <c r="CE416" i="2"/>
  <c r="CD416" i="2"/>
  <c r="CC416" i="2"/>
  <c r="CB416" i="2"/>
  <c r="CA416" i="2"/>
  <c r="BZ416" i="2"/>
  <c r="BY416" i="2"/>
  <c r="BX416" i="2"/>
  <c r="BW416" i="2"/>
  <c r="BV416" i="2"/>
  <c r="BU416" i="2"/>
  <c r="BT416" i="2"/>
  <c r="BS416" i="2"/>
  <c r="BR416" i="2"/>
  <c r="BQ416" i="2"/>
  <c r="BP416" i="2"/>
  <c r="BO416" i="2"/>
  <c r="BN416" i="2"/>
  <c r="BM416" i="2"/>
  <c r="BL416" i="2"/>
  <c r="BK416" i="2"/>
  <c r="BJ416" i="2"/>
  <c r="BI416" i="2"/>
  <c r="BH416" i="2"/>
  <c r="BG416" i="2"/>
  <c r="BF416" i="2"/>
  <c r="BE416" i="2"/>
  <c r="BD416" i="2"/>
  <c r="BC416" i="2"/>
  <c r="BB416" i="2"/>
  <c r="BA416" i="2"/>
  <c r="AZ416" i="2"/>
  <c r="AY416" i="2"/>
  <c r="AX416" i="2"/>
  <c r="AW416" i="2"/>
  <c r="AV416" i="2"/>
  <c r="AU416" i="2"/>
  <c r="AS416" i="2"/>
  <c r="AR416" i="2"/>
  <c r="AQ416" i="2"/>
  <c r="AP416" i="2"/>
  <c r="AO416" i="2"/>
  <c r="AJ416" i="2"/>
  <c r="AI416" i="2"/>
  <c r="AH416" i="2"/>
  <c r="AG416" i="2"/>
  <c r="AF416" i="2"/>
  <c r="AE416" i="2"/>
  <c r="AD416" i="2"/>
  <c r="AC416" i="2"/>
  <c r="AB416" i="2"/>
  <c r="AA416" i="2"/>
  <c r="Z416" i="2"/>
  <c r="Y416" i="2"/>
  <c r="X416" i="2"/>
  <c r="W416" i="2"/>
  <c r="V416" i="2"/>
  <c r="U416" i="2"/>
  <c r="T416" i="2"/>
  <c r="S416" i="2"/>
  <c r="R416" i="2"/>
  <c r="Q416" i="2"/>
  <c r="P416" i="2"/>
  <c r="O416" i="2"/>
  <c r="DJ415" i="2"/>
  <c r="DI415" i="2"/>
  <c r="DH415" i="2"/>
  <c r="DG415" i="2"/>
  <c r="DF415" i="2"/>
  <c r="DE415" i="2"/>
  <c r="DD415" i="2"/>
  <c r="DC415" i="2"/>
  <c r="DB415" i="2"/>
  <c r="DA415" i="2"/>
  <c r="CZ415" i="2"/>
  <c r="CY415" i="2"/>
  <c r="CX415" i="2"/>
  <c r="CW415" i="2"/>
  <c r="CV415" i="2"/>
  <c r="CU415" i="2"/>
  <c r="CT415" i="2"/>
  <c r="CR415" i="2"/>
  <c r="CQ415" i="2"/>
  <c r="CP415" i="2"/>
  <c r="CO415" i="2"/>
  <c r="CN415" i="2"/>
  <c r="CM415" i="2"/>
  <c r="CL415" i="2"/>
  <c r="CK415" i="2"/>
  <c r="CJ415" i="2"/>
  <c r="CI415" i="2"/>
  <c r="CH415" i="2"/>
  <c r="CG415" i="2"/>
  <c r="CF415" i="2"/>
  <c r="CE415" i="2"/>
  <c r="CD415" i="2"/>
  <c r="CC415" i="2"/>
  <c r="CB415" i="2"/>
  <c r="CA415" i="2"/>
  <c r="BZ415" i="2"/>
  <c r="BY415" i="2"/>
  <c r="BX415" i="2"/>
  <c r="BW415" i="2"/>
  <c r="BV415" i="2"/>
  <c r="BU415" i="2"/>
  <c r="BT415" i="2"/>
  <c r="BS415" i="2"/>
  <c r="BR415" i="2"/>
  <c r="BQ415" i="2"/>
  <c r="BP415" i="2"/>
  <c r="BO415" i="2"/>
  <c r="BN415" i="2"/>
  <c r="BM415" i="2"/>
  <c r="BL415" i="2"/>
  <c r="BK415" i="2"/>
  <c r="BJ415" i="2"/>
  <c r="BI415" i="2"/>
  <c r="BH415" i="2"/>
  <c r="BG415" i="2"/>
  <c r="BF415" i="2"/>
  <c r="BE415" i="2"/>
  <c r="BD415" i="2"/>
  <c r="BC415" i="2"/>
  <c r="BB415" i="2"/>
  <c r="BA415" i="2"/>
  <c r="AZ415" i="2"/>
  <c r="AY415" i="2"/>
  <c r="AX415" i="2"/>
  <c r="AW415" i="2"/>
  <c r="AV415" i="2"/>
  <c r="AU415" i="2"/>
  <c r="AS415" i="2"/>
  <c r="AR415" i="2"/>
  <c r="AQ415" i="2"/>
  <c r="AP415" i="2"/>
  <c r="AO415" i="2"/>
  <c r="AJ415" i="2"/>
  <c r="AI415" i="2"/>
  <c r="AH415" i="2"/>
  <c r="AG415" i="2"/>
  <c r="AF415" i="2"/>
  <c r="AE415" i="2"/>
  <c r="AD415" i="2"/>
  <c r="AC415" i="2"/>
  <c r="AB415" i="2"/>
  <c r="AA415" i="2"/>
  <c r="Z415" i="2"/>
  <c r="Y415" i="2"/>
  <c r="X415" i="2"/>
  <c r="W415" i="2"/>
  <c r="V415" i="2"/>
  <c r="U415" i="2"/>
  <c r="T415" i="2"/>
  <c r="S415" i="2"/>
  <c r="R415" i="2"/>
  <c r="Q415" i="2"/>
  <c r="P415" i="2"/>
  <c r="O415" i="2"/>
  <c r="DJ414" i="2"/>
  <c r="DI414" i="2"/>
  <c r="DH414" i="2"/>
  <c r="DG414" i="2"/>
  <c r="DF414" i="2"/>
  <c r="DE414" i="2"/>
  <c r="DD414" i="2"/>
  <c r="DC414" i="2"/>
  <c r="DB414" i="2"/>
  <c r="DA414" i="2"/>
  <c r="CZ414" i="2"/>
  <c r="CY414" i="2"/>
  <c r="CX414" i="2"/>
  <c r="CW414" i="2"/>
  <c r="CV414" i="2"/>
  <c r="CU414" i="2"/>
  <c r="CT414" i="2"/>
  <c r="CR414" i="2"/>
  <c r="CQ414" i="2"/>
  <c r="CP414" i="2"/>
  <c r="CO414" i="2"/>
  <c r="CN414" i="2"/>
  <c r="CM414" i="2"/>
  <c r="CL414" i="2"/>
  <c r="CK414" i="2"/>
  <c r="CJ414" i="2"/>
  <c r="CI414" i="2"/>
  <c r="CH414" i="2"/>
  <c r="CG414" i="2"/>
  <c r="CF414" i="2"/>
  <c r="CE414" i="2"/>
  <c r="CD414" i="2"/>
  <c r="CC414" i="2"/>
  <c r="CB414" i="2"/>
  <c r="CA414" i="2"/>
  <c r="BZ414" i="2"/>
  <c r="BY414" i="2"/>
  <c r="BX414" i="2"/>
  <c r="BW414" i="2"/>
  <c r="BV414" i="2"/>
  <c r="BU414" i="2"/>
  <c r="BT414" i="2"/>
  <c r="BS414" i="2"/>
  <c r="BR414" i="2"/>
  <c r="BQ414" i="2"/>
  <c r="BP414" i="2"/>
  <c r="BO414" i="2"/>
  <c r="BN414" i="2"/>
  <c r="BM414" i="2"/>
  <c r="BL414" i="2"/>
  <c r="BK414" i="2"/>
  <c r="BJ414" i="2"/>
  <c r="BI414" i="2"/>
  <c r="BH414" i="2"/>
  <c r="BG414" i="2"/>
  <c r="BF414" i="2"/>
  <c r="BE414" i="2"/>
  <c r="BD414" i="2"/>
  <c r="BC414" i="2"/>
  <c r="BB414" i="2"/>
  <c r="BA414" i="2"/>
  <c r="AZ414" i="2"/>
  <c r="AY414" i="2"/>
  <c r="AX414" i="2"/>
  <c r="AW414" i="2"/>
  <c r="AV414" i="2"/>
  <c r="AU414" i="2"/>
  <c r="AS414" i="2"/>
  <c r="AR414" i="2"/>
  <c r="AQ414" i="2"/>
  <c r="AP414" i="2"/>
  <c r="AO414" i="2"/>
  <c r="AJ414" i="2"/>
  <c r="AI414" i="2"/>
  <c r="AH414" i="2"/>
  <c r="AG414" i="2"/>
  <c r="AF414" i="2"/>
  <c r="AE414" i="2"/>
  <c r="AD414" i="2"/>
  <c r="AC414" i="2"/>
  <c r="AB414" i="2"/>
  <c r="AA414" i="2"/>
  <c r="Z414" i="2"/>
  <c r="Y414" i="2"/>
  <c r="X414" i="2"/>
  <c r="W414" i="2"/>
  <c r="V414" i="2"/>
  <c r="U414" i="2"/>
  <c r="T414" i="2"/>
  <c r="S414" i="2"/>
  <c r="R414" i="2"/>
  <c r="Q414" i="2"/>
  <c r="P414" i="2"/>
  <c r="O414" i="2"/>
  <c r="DJ413" i="2"/>
  <c r="DI413" i="2"/>
  <c r="DH413" i="2"/>
  <c r="DG413" i="2"/>
  <c r="DF413" i="2"/>
  <c r="DE413" i="2"/>
  <c r="DD413" i="2"/>
  <c r="DC413" i="2"/>
  <c r="DB413" i="2"/>
  <c r="DA413" i="2"/>
  <c r="CZ413" i="2"/>
  <c r="CY413" i="2"/>
  <c r="CX413" i="2"/>
  <c r="CW413" i="2"/>
  <c r="CV413" i="2"/>
  <c r="CU413" i="2"/>
  <c r="CT413" i="2"/>
  <c r="CR413" i="2"/>
  <c r="CQ413" i="2"/>
  <c r="CP413" i="2"/>
  <c r="CO413" i="2"/>
  <c r="CN413" i="2"/>
  <c r="CM413" i="2"/>
  <c r="CL413" i="2"/>
  <c r="CK413" i="2"/>
  <c r="CJ413" i="2"/>
  <c r="CI413" i="2"/>
  <c r="CH413" i="2"/>
  <c r="CG413" i="2"/>
  <c r="CF413" i="2"/>
  <c r="CE413" i="2"/>
  <c r="CD413" i="2"/>
  <c r="CC413" i="2"/>
  <c r="CB413" i="2"/>
  <c r="CA413" i="2"/>
  <c r="BZ413" i="2"/>
  <c r="BY413" i="2"/>
  <c r="BX413" i="2"/>
  <c r="BW413" i="2"/>
  <c r="BV413" i="2"/>
  <c r="BU413" i="2"/>
  <c r="BT413" i="2"/>
  <c r="BS413" i="2"/>
  <c r="BR413" i="2"/>
  <c r="BQ413" i="2"/>
  <c r="BP413" i="2"/>
  <c r="BO413" i="2"/>
  <c r="BN413" i="2"/>
  <c r="BM413" i="2"/>
  <c r="BL413" i="2"/>
  <c r="BK413" i="2"/>
  <c r="BJ413" i="2"/>
  <c r="BI413" i="2"/>
  <c r="BH413" i="2"/>
  <c r="BG413" i="2"/>
  <c r="BF413" i="2"/>
  <c r="BE413" i="2"/>
  <c r="BD413" i="2"/>
  <c r="BC413" i="2"/>
  <c r="BB413" i="2"/>
  <c r="BA413" i="2"/>
  <c r="AZ413" i="2"/>
  <c r="AY413" i="2"/>
  <c r="AX413" i="2"/>
  <c r="AW413" i="2"/>
  <c r="AV413" i="2"/>
  <c r="AU413" i="2"/>
  <c r="AS413" i="2"/>
  <c r="AR413" i="2"/>
  <c r="AQ413" i="2"/>
  <c r="AP413" i="2"/>
  <c r="AO413" i="2"/>
  <c r="AJ413" i="2"/>
  <c r="AI413" i="2"/>
  <c r="AH413" i="2"/>
  <c r="AG413" i="2"/>
  <c r="AF413" i="2"/>
  <c r="AE413" i="2"/>
  <c r="AD413" i="2"/>
  <c r="AC413" i="2"/>
  <c r="AB413" i="2"/>
  <c r="AA413" i="2"/>
  <c r="Z413" i="2"/>
  <c r="Y413" i="2"/>
  <c r="X413" i="2"/>
  <c r="W413" i="2"/>
  <c r="V413" i="2"/>
  <c r="U413" i="2"/>
  <c r="T413" i="2"/>
  <c r="S413" i="2"/>
  <c r="R413" i="2"/>
  <c r="Q413" i="2"/>
  <c r="P413" i="2"/>
  <c r="O413" i="2"/>
  <c r="DJ412" i="2"/>
  <c r="DI412" i="2"/>
  <c r="DH412" i="2"/>
  <c r="DG412" i="2"/>
  <c r="DF412" i="2"/>
  <c r="DE412" i="2"/>
  <c r="DD412" i="2"/>
  <c r="DC412" i="2"/>
  <c r="DB412" i="2"/>
  <c r="DA412" i="2"/>
  <c r="CZ412" i="2"/>
  <c r="CY412" i="2"/>
  <c r="CX412" i="2"/>
  <c r="CW412" i="2"/>
  <c r="CV412" i="2"/>
  <c r="CU412" i="2"/>
  <c r="CT412" i="2"/>
  <c r="CR412" i="2"/>
  <c r="CQ412" i="2"/>
  <c r="CP412" i="2"/>
  <c r="CO412" i="2"/>
  <c r="CN412" i="2"/>
  <c r="CM412" i="2"/>
  <c r="CL412" i="2"/>
  <c r="CK412" i="2"/>
  <c r="CJ412" i="2"/>
  <c r="CI412" i="2"/>
  <c r="CH412" i="2"/>
  <c r="CG412" i="2"/>
  <c r="CF412" i="2"/>
  <c r="CE412" i="2"/>
  <c r="CD412" i="2"/>
  <c r="CC412" i="2"/>
  <c r="CB412" i="2"/>
  <c r="CA412" i="2"/>
  <c r="BZ412" i="2"/>
  <c r="BY412" i="2"/>
  <c r="BX412" i="2"/>
  <c r="BW412" i="2"/>
  <c r="BV412" i="2"/>
  <c r="BU412" i="2"/>
  <c r="BT412" i="2"/>
  <c r="BS412" i="2"/>
  <c r="BR412" i="2"/>
  <c r="BQ412" i="2"/>
  <c r="BP412" i="2"/>
  <c r="BO412" i="2"/>
  <c r="BN412" i="2"/>
  <c r="BM412" i="2"/>
  <c r="BL412" i="2"/>
  <c r="BK412" i="2"/>
  <c r="BJ412" i="2"/>
  <c r="BI412" i="2"/>
  <c r="BH412" i="2"/>
  <c r="BG412" i="2"/>
  <c r="BF412" i="2"/>
  <c r="BE412" i="2"/>
  <c r="BD412" i="2"/>
  <c r="BC412" i="2"/>
  <c r="BB412" i="2"/>
  <c r="BA412" i="2"/>
  <c r="AZ412" i="2"/>
  <c r="AY412" i="2"/>
  <c r="AX412" i="2"/>
  <c r="AW412" i="2"/>
  <c r="AV412" i="2"/>
  <c r="AU412" i="2"/>
  <c r="AS412" i="2"/>
  <c r="AR412" i="2"/>
  <c r="AQ412" i="2"/>
  <c r="AP412" i="2"/>
  <c r="AO412" i="2"/>
  <c r="AJ412" i="2"/>
  <c r="AI412" i="2"/>
  <c r="AH412" i="2"/>
  <c r="AG412" i="2"/>
  <c r="AF412" i="2"/>
  <c r="AE412" i="2"/>
  <c r="AD412" i="2"/>
  <c r="AC412" i="2"/>
  <c r="AB412" i="2"/>
  <c r="AA412" i="2"/>
  <c r="Z412" i="2"/>
  <c r="Y412" i="2"/>
  <c r="X412" i="2"/>
  <c r="W412" i="2"/>
  <c r="V412" i="2"/>
  <c r="U412" i="2"/>
  <c r="T412" i="2"/>
  <c r="S412" i="2"/>
  <c r="R412" i="2"/>
  <c r="Q412" i="2"/>
  <c r="P412" i="2"/>
  <c r="O412" i="2"/>
  <c r="DJ411" i="2"/>
  <c r="DI411" i="2"/>
  <c r="DH411" i="2"/>
  <c r="DG411" i="2"/>
  <c r="DF411" i="2"/>
  <c r="DE411" i="2"/>
  <c r="DD411" i="2"/>
  <c r="DC411" i="2"/>
  <c r="DB411" i="2"/>
  <c r="DA411" i="2"/>
  <c r="CZ411" i="2"/>
  <c r="CY411" i="2"/>
  <c r="CX411" i="2"/>
  <c r="CW411" i="2"/>
  <c r="CV411" i="2"/>
  <c r="CU411" i="2"/>
  <c r="CT411" i="2"/>
  <c r="CR411" i="2"/>
  <c r="CQ411" i="2"/>
  <c r="CP411" i="2"/>
  <c r="CO411" i="2"/>
  <c r="CN411" i="2"/>
  <c r="CM411" i="2"/>
  <c r="CL411" i="2"/>
  <c r="CK411" i="2"/>
  <c r="CJ411" i="2"/>
  <c r="CI411" i="2"/>
  <c r="CH411" i="2"/>
  <c r="CG411" i="2"/>
  <c r="CF411" i="2"/>
  <c r="CE411" i="2"/>
  <c r="CD411" i="2"/>
  <c r="CC411" i="2"/>
  <c r="CB411" i="2"/>
  <c r="CA411" i="2"/>
  <c r="BZ411" i="2"/>
  <c r="BY411" i="2"/>
  <c r="BX411" i="2"/>
  <c r="BW411" i="2"/>
  <c r="BV411" i="2"/>
  <c r="BU411" i="2"/>
  <c r="BT411" i="2"/>
  <c r="BS411" i="2"/>
  <c r="BR411" i="2"/>
  <c r="BQ411" i="2"/>
  <c r="BP411" i="2"/>
  <c r="BO411" i="2"/>
  <c r="BN411" i="2"/>
  <c r="BM411" i="2"/>
  <c r="BL411" i="2"/>
  <c r="BK411" i="2"/>
  <c r="BJ411" i="2"/>
  <c r="BI411" i="2"/>
  <c r="BH411" i="2"/>
  <c r="BG411" i="2"/>
  <c r="BF411" i="2"/>
  <c r="BE411" i="2"/>
  <c r="BD411" i="2"/>
  <c r="BC411" i="2"/>
  <c r="BB411" i="2"/>
  <c r="BA411" i="2"/>
  <c r="AZ411" i="2"/>
  <c r="AY411" i="2"/>
  <c r="AX411" i="2"/>
  <c r="AW411" i="2"/>
  <c r="AV411" i="2"/>
  <c r="AU411" i="2"/>
  <c r="AS411" i="2"/>
  <c r="AR411" i="2"/>
  <c r="AQ411" i="2"/>
  <c r="AP411" i="2"/>
  <c r="AO411" i="2"/>
  <c r="AJ411" i="2"/>
  <c r="AI411" i="2"/>
  <c r="AH411" i="2"/>
  <c r="AG411" i="2"/>
  <c r="AF411" i="2"/>
  <c r="AE411" i="2"/>
  <c r="AD411" i="2"/>
  <c r="AC411" i="2"/>
  <c r="AB411" i="2"/>
  <c r="AA411" i="2"/>
  <c r="Z411" i="2"/>
  <c r="Y411" i="2"/>
  <c r="X411" i="2"/>
  <c r="W411" i="2"/>
  <c r="V411" i="2"/>
  <c r="U411" i="2"/>
  <c r="T411" i="2"/>
  <c r="S411" i="2"/>
  <c r="R411" i="2"/>
  <c r="Q411" i="2"/>
  <c r="P411" i="2"/>
  <c r="O411" i="2"/>
  <c r="DJ410" i="2"/>
  <c r="DI410" i="2"/>
  <c r="DH410" i="2"/>
  <c r="DG410" i="2"/>
  <c r="DF410" i="2"/>
  <c r="DE410" i="2"/>
  <c r="DD410" i="2"/>
  <c r="DC410" i="2"/>
  <c r="DB410" i="2"/>
  <c r="DA410" i="2"/>
  <c r="CZ410" i="2"/>
  <c r="CY410" i="2"/>
  <c r="CX410" i="2"/>
  <c r="CW410" i="2"/>
  <c r="CV410" i="2"/>
  <c r="CU410" i="2"/>
  <c r="CT410" i="2"/>
  <c r="CR410" i="2"/>
  <c r="CQ410" i="2"/>
  <c r="CP410" i="2"/>
  <c r="CO410" i="2"/>
  <c r="CN410" i="2"/>
  <c r="CM410" i="2"/>
  <c r="CL410" i="2"/>
  <c r="CK410" i="2"/>
  <c r="CJ410" i="2"/>
  <c r="CI410" i="2"/>
  <c r="CH410" i="2"/>
  <c r="CG410" i="2"/>
  <c r="CF410" i="2"/>
  <c r="CE410" i="2"/>
  <c r="CD410" i="2"/>
  <c r="CC410" i="2"/>
  <c r="CB410" i="2"/>
  <c r="CA410" i="2"/>
  <c r="BZ410" i="2"/>
  <c r="BY410" i="2"/>
  <c r="BX410" i="2"/>
  <c r="BW410" i="2"/>
  <c r="BV410" i="2"/>
  <c r="BU410" i="2"/>
  <c r="BT410" i="2"/>
  <c r="BS410" i="2"/>
  <c r="BR410" i="2"/>
  <c r="BQ410" i="2"/>
  <c r="BP410" i="2"/>
  <c r="BO410" i="2"/>
  <c r="BN410" i="2"/>
  <c r="BM410" i="2"/>
  <c r="BL410" i="2"/>
  <c r="BK410" i="2"/>
  <c r="BJ410" i="2"/>
  <c r="BI410" i="2"/>
  <c r="BH410" i="2"/>
  <c r="BG410" i="2"/>
  <c r="BF410" i="2"/>
  <c r="BE410" i="2"/>
  <c r="BD410" i="2"/>
  <c r="BC410" i="2"/>
  <c r="BB410" i="2"/>
  <c r="BA410" i="2"/>
  <c r="AZ410" i="2"/>
  <c r="AY410" i="2"/>
  <c r="AX410" i="2"/>
  <c r="AW410" i="2"/>
  <c r="AV410" i="2"/>
  <c r="AU410" i="2"/>
  <c r="AS410" i="2"/>
  <c r="AR410" i="2"/>
  <c r="AQ410" i="2"/>
  <c r="AP410" i="2"/>
  <c r="AO410" i="2"/>
  <c r="AJ410" i="2"/>
  <c r="AI410" i="2"/>
  <c r="AH410" i="2"/>
  <c r="AG410" i="2"/>
  <c r="AF410" i="2"/>
  <c r="AE410" i="2"/>
  <c r="AD410" i="2"/>
  <c r="AC410" i="2"/>
  <c r="AB410" i="2"/>
  <c r="AA410" i="2"/>
  <c r="Z410" i="2"/>
  <c r="Y410" i="2"/>
  <c r="X410" i="2"/>
  <c r="W410" i="2"/>
  <c r="V410" i="2"/>
  <c r="U410" i="2"/>
  <c r="T410" i="2"/>
  <c r="S410" i="2"/>
  <c r="R410" i="2"/>
  <c r="Q410" i="2"/>
  <c r="P410" i="2"/>
  <c r="O410" i="2"/>
  <c r="DJ409" i="2"/>
  <c r="DI409" i="2"/>
  <c r="DH409" i="2"/>
  <c r="DG409" i="2"/>
  <c r="DF409" i="2"/>
  <c r="DE409" i="2"/>
  <c r="DD409" i="2"/>
  <c r="DC409" i="2"/>
  <c r="DB409" i="2"/>
  <c r="DA409" i="2"/>
  <c r="CZ409" i="2"/>
  <c r="CY409" i="2"/>
  <c r="CX409" i="2"/>
  <c r="CW409" i="2"/>
  <c r="CV409" i="2"/>
  <c r="CU409" i="2"/>
  <c r="CT409" i="2"/>
  <c r="CR409" i="2"/>
  <c r="CQ409" i="2"/>
  <c r="CP409" i="2"/>
  <c r="CO409" i="2"/>
  <c r="CN409" i="2"/>
  <c r="CM409" i="2"/>
  <c r="CL409" i="2"/>
  <c r="CK409" i="2"/>
  <c r="CJ409" i="2"/>
  <c r="CI409" i="2"/>
  <c r="CH409" i="2"/>
  <c r="CG409" i="2"/>
  <c r="CF409" i="2"/>
  <c r="CE409" i="2"/>
  <c r="CD409" i="2"/>
  <c r="CC409" i="2"/>
  <c r="CB409" i="2"/>
  <c r="CA409" i="2"/>
  <c r="BZ409" i="2"/>
  <c r="BY409" i="2"/>
  <c r="BX409" i="2"/>
  <c r="BW409" i="2"/>
  <c r="BV409" i="2"/>
  <c r="BU409" i="2"/>
  <c r="BT409" i="2"/>
  <c r="BS409" i="2"/>
  <c r="BR409" i="2"/>
  <c r="BQ409" i="2"/>
  <c r="BP409" i="2"/>
  <c r="BO409" i="2"/>
  <c r="BN409" i="2"/>
  <c r="BM409" i="2"/>
  <c r="BL409" i="2"/>
  <c r="BK409" i="2"/>
  <c r="BJ409" i="2"/>
  <c r="BI409" i="2"/>
  <c r="BH409" i="2"/>
  <c r="BG409" i="2"/>
  <c r="BF409" i="2"/>
  <c r="BE409" i="2"/>
  <c r="BD409" i="2"/>
  <c r="BC409" i="2"/>
  <c r="BB409" i="2"/>
  <c r="BA409" i="2"/>
  <c r="AZ409" i="2"/>
  <c r="AY409" i="2"/>
  <c r="AX409" i="2"/>
  <c r="AW409" i="2"/>
  <c r="AV409" i="2"/>
  <c r="AU409" i="2"/>
  <c r="AS409" i="2"/>
  <c r="AR409" i="2"/>
  <c r="AQ409" i="2"/>
  <c r="AP409" i="2"/>
  <c r="AO409" i="2"/>
  <c r="AJ409" i="2"/>
  <c r="AI409" i="2"/>
  <c r="AH409" i="2"/>
  <c r="AG409" i="2"/>
  <c r="AF409" i="2"/>
  <c r="AE409" i="2"/>
  <c r="AD409" i="2"/>
  <c r="AC409" i="2"/>
  <c r="AB409" i="2"/>
  <c r="AA409" i="2"/>
  <c r="Z409" i="2"/>
  <c r="Y409" i="2"/>
  <c r="X409" i="2"/>
  <c r="W409" i="2"/>
  <c r="V409" i="2"/>
  <c r="U409" i="2"/>
  <c r="T409" i="2"/>
  <c r="S409" i="2"/>
  <c r="R409" i="2"/>
  <c r="Q409" i="2"/>
  <c r="P409" i="2"/>
  <c r="O409" i="2"/>
  <c r="DJ408" i="2"/>
  <c r="DI408" i="2"/>
  <c r="DH408" i="2"/>
  <c r="DG408" i="2"/>
  <c r="DF408" i="2"/>
  <c r="DE408" i="2"/>
  <c r="DD408" i="2"/>
  <c r="DC408" i="2"/>
  <c r="DB408" i="2"/>
  <c r="DA408" i="2"/>
  <c r="CZ408" i="2"/>
  <c r="CY408" i="2"/>
  <c r="CX408" i="2"/>
  <c r="CW408" i="2"/>
  <c r="CV408" i="2"/>
  <c r="CU408" i="2"/>
  <c r="CT408" i="2"/>
  <c r="CR408" i="2"/>
  <c r="CQ408" i="2"/>
  <c r="CP408" i="2"/>
  <c r="CO408" i="2"/>
  <c r="CN408" i="2"/>
  <c r="CM408" i="2"/>
  <c r="CL408" i="2"/>
  <c r="CK408" i="2"/>
  <c r="CJ408" i="2"/>
  <c r="CI408" i="2"/>
  <c r="CH408" i="2"/>
  <c r="CG408" i="2"/>
  <c r="CF408" i="2"/>
  <c r="CE408" i="2"/>
  <c r="CD408" i="2"/>
  <c r="CC408" i="2"/>
  <c r="CB408" i="2"/>
  <c r="CA408" i="2"/>
  <c r="BZ408" i="2"/>
  <c r="BY408" i="2"/>
  <c r="BX408" i="2"/>
  <c r="BW408" i="2"/>
  <c r="BV408" i="2"/>
  <c r="BU408" i="2"/>
  <c r="BT408" i="2"/>
  <c r="BS408" i="2"/>
  <c r="BR408" i="2"/>
  <c r="BQ408" i="2"/>
  <c r="BP408" i="2"/>
  <c r="BO408" i="2"/>
  <c r="BN408" i="2"/>
  <c r="BM408" i="2"/>
  <c r="BL408" i="2"/>
  <c r="BK408" i="2"/>
  <c r="BJ408" i="2"/>
  <c r="BI408" i="2"/>
  <c r="BH408" i="2"/>
  <c r="BG408" i="2"/>
  <c r="BF408" i="2"/>
  <c r="BE408" i="2"/>
  <c r="BD408" i="2"/>
  <c r="BC408" i="2"/>
  <c r="BB408" i="2"/>
  <c r="BA408" i="2"/>
  <c r="AZ408" i="2"/>
  <c r="AY408" i="2"/>
  <c r="AX408" i="2"/>
  <c r="AW408" i="2"/>
  <c r="AV408" i="2"/>
  <c r="AU408" i="2"/>
  <c r="AS408" i="2"/>
  <c r="AR408" i="2"/>
  <c r="AQ408" i="2"/>
  <c r="AP408" i="2"/>
  <c r="AO408" i="2"/>
  <c r="AJ408" i="2"/>
  <c r="AI408" i="2"/>
  <c r="AH408" i="2"/>
  <c r="AG408" i="2"/>
  <c r="AF408" i="2"/>
  <c r="AE408" i="2"/>
  <c r="AD408" i="2"/>
  <c r="AC408" i="2"/>
  <c r="AB408" i="2"/>
  <c r="AA408" i="2"/>
  <c r="Z408" i="2"/>
  <c r="Y408" i="2"/>
  <c r="X408" i="2"/>
  <c r="W408" i="2"/>
  <c r="V408" i="2"/>
  <c r="U408" i="2"/>
  <c r="T408" i="2"/>
  <c r="S408" i="2"/>
  <c r="R408" i="2"/>
  <c r="Q408" i="2"/>
  <c r="P408" i="2"/>
  <c r="O408" i="2"/>
  <c r="DJ407" i="2"/>
  <c r="DI407" i="2"/>
  <c r="DH407" i="2"/>
  <c r="DG407" i="2"/>
  <c r="DF407" i="2"/>
  <c r="DE407" i="2"/>
  <c r="DD407" i="2"/>
  <c r="DC407" i="2"/>
  <c r="DB407" i="2"/>
  <c r="DA407" i="2"/>
  <c r="CZ407" i="2"/>
  <c r="CY407" i="2"/>
  <c r="CX407" i="2"/>
  <c r="CW407" i="2"/>
  <c r="CV407" i="2"/>
  <c r="CU407" i="2"/>
  <c r="CT407" i="2"/>
  <c r="CR407" i="2"/>
  <c r="CQ407" i="2"/>
  <c r="CP407" i="2"/>
  <c r="CO407" i="2"/>
  <c r="CN407" i="2"/>
  <c r="CM407" i="2"/>
  <c r="CL407" i="2"/>
  <c r="CK407" i="2"/>
  <c r="CJ407" i="2"/>
  <c r="CI407" i="2"/>
  <c r="CH407" i="2"/>
  <c r="CG407" i="2"/>
  <c r="CF407" i="2"/>
  <c r="CE407" i="2"/>
  <c r="CD407" i="2"/>
  <c r="CC407" i="2"/>
  <c r="CB407" i="2"/>
  <c r="CA407" i="2"/>
  <c r="BZ407" i="2"/>
  <c r="BY407" i="2"/>
  <c r="BX407" i="2"/>
  <c r="BW407" i="2"/>
  <c r="BV407" i="2"/>
  <c r="BU407" i="2"/>
  <c r="BT407" i="2"/>
  <c r="BS407" i="2"/>
  <c r="BR407" i="2"/>
  <c r="BQ407" i="2"/>
  <c r="BP407" i="2"/>
  <c r="BO407" i="2"/>
  <c r="BN407" i="2"/>
  <c r="BM407" i="2"/>
  <c r="BL407" i="2"/>
  <c r="BK407" i="2"/>
  <c r="BJ407" i="2"/>
  <c r="BI407" i="2"/>
  <c r="BH407" i="2"/>
  <c r="BG407" i="2"/>
  <c r="BF407" i="2"/>
  <c r="BE407" i="2"/>
  <c r="BD407" i="2"/>
  <c r="BC407" i="2"/>
  <c r="BB407" i="2"/>
  <c r="BA407" i="2"/>
  <c r="AZ407" i="2"/>
  <c r="AY407" i="2"/>
  <c r="AX407" i="2"/>
  <c r="AW407" i="2"/>
  <c r="AV407" i="2"/>
  <c r="AU407" i="2"/>
  <c r="AS407" i="2"/>
  <c r="AR407" i="2"/>
  <c r="AQ407" i="2"/>
  <c r="AP407" i="2"/>
  <c r="AO407" i="2"/>
  <c r="AJ407" i="2"/>
  <c r="AI407" i="2"/>
  <c r="AH407" i="2"/>
  <c r="AG407" i="2"/>
  <c r="AF407" i="2"/>
  <c r="AE407" i="2"/>
  <c r="AD407" i="2"/>
  <c r="AC407" i="2"/>
  <c r="AB407" i="2"/>
  <c r="AA407" i="2"/>
  <c r="Z407" i="2"/>
  <c r="Y407" i="2"/>
  <c r="X407" i="2"/>
  <c r="W407" i="2"/>
  <c r="V407" i="2"/>
  <c r="U407" i="2"/>
  <c r="T407" i="2"/>
  <c r="S407" i="2"/>
  <c r="R407" i="2"/>
  <c r="Q407" i="2"/>
  <c r="P407" i="2"/>
  <c r="O407" i="2"/>
  <c r="DJ406" i="2"/>
  <c r="DI406" i="2"/>
  <c r="DH406" i="2"/>
  <c r="DG406" i="2"/>
  <c r="DF406" i="2"/>
  <c r="DE406" i="2"/>
  <c r="DD406" i="2"/>
  <c r="DC406" i="2"/>
  <c r="DB406" i="2"/>
  <c r="DA406" i="2"/>
  <c r="CZ406" i="2"/>
  <c r="CY406" i="2"/>
  <c r="CX406" i="2"/>
  <c r="CW406" i="2"/>
  <c r="CV406" i="2"/>
  <c r="CU406" i="2"/>
  <c r="CT406" i="2"/>
  <c r="CR406" i="2"/>
  <c r="CQ406" i="2"/>
  <c r="CP406" i="2"/>
  <c r="CO406" i="2"/>
  <c r="CN406" i="2"/>
  <c r="CM406" i="2"/>
  <c r="CL406" i="2"/>
  <c r="CK406" i="2"/>
  <c r="CJ406" i="2"/>
  <c r="CI406" i="2"/>
  <c r="CH406" i="2"/>
  <c r="CG406" i="2"/>
  <c r="CF406" i="2"/>
  <c r="CE406" i="2"/>
  <c r="CD406" i="2"/>
  <c r="CC406" i="2"/>
  <c r="CB406" i="2"/>
  <c r="CA406" i="2"/>
  <c r="BZ406" i="2"/>
  <c r="BY406" i="2"/>
  <c r="BX406" i="2"/>
  <c r="BW406" i="2"/>
  <c r="BV406" i="2"/>
  <c r="BU406" i="2"/>
  <c r="BT406" i="2"/>
  <c r="BS406" i="2"/>
  <c r="BR406" i="2"/>
  <c r="BQ406" i="2"/>
  <c r="BP406" i="2"/>
  <c r="BO406" i="2"/>
  <c r="BN406" i="2"/>
  <c r="BM406" i="2"/>
  <c r="BL406" i="2"/>
  <c r="BK406" i="2"/>
  <c r="BJ406" i="2"/>
  <c r="BI406" i="2"/>
  <c r="BH406" i="2"/>
  <c r="BG406" i="2"/>
  <c r="BF406" i="2"/>
  <c r="BE406" i="2"/>
  <c r="BD406" i="2"/>
  <c r="BC406" i="2"/>
  <c r="BB406" i="2"/>
  <c r="BA406" i="2"/>
  <c r="AZ406" i="2"/>
  <c r="AY406" i="2"/>
  <c r="AX406" i="2"/>
  <c r="AW406" i="2"/>
  <c r="AV406" i="2"/>
  <c r="AU406" i="2"/>
  <c r="AS406" i="2"/>
  <c r="AR406" i="2"/>
  <c r="AQ406" i="2"/>
  <c r="AP406" i="2"/>
  <c r="AO406" i="2"/>
  <c r="AJ406" i="2"/>
  <c r="AI406" i="2"/>
  <c r="AH406" i="2"/>
  <c r="AG406" i="2"/>
  <c r="AF406" i="2"/>
  <c r="AE406" i="2"/>
  <c r="AD406" i="2"/>
  <c r="AC406" i="2"/>
  <c r="AB406" i="2"/>
  <c r="AA406" i="2"/>
  <c r="Z406" i="2"/>
  <c r="Y406" i="2"/>
  <c r="X406" i="2"/>
  <c r="W406" i="2"/>
  <c r="V406" i="2"/>
  <c r="U406" i="2"/>
  <c r="T406" i="2"/>
  <c r="S406" i="2"/>
  <c r="R406" i="2"/>
  <c r="Q406" i="2"/>
  <c r="P406" i="2"/>
  <c r="O406" i="2"/>
  <c r="DJ405" i="2"/>
  <c r="DI405" i="2"/>
  <c r="DH405" i="2"/>
  <c r="DG405" i="2"/>
  <c r="DF405" i="2"/>
  <c r="DE405" i="2"/>
  <c r="DD405" i="2"/>
  <c r="DC405" i="2"/>
  <c r="DB405" i="2"/>
  <c r="DA405" i="2"/>
  <c r="CZ405" i="2"/>
  <c r="CY405" i="2"/>
  <c r="CX405" i="2"/>
  <c r="CW405" i="2"/>
  <c r="CV405" i="2"/>
  <c r="CU405" i="2"/>
  <c r="CT405" i="2"/>
  <c r="CR405" i="2"/>
  <c r="CQ405" i="2"/>
  <c r="CP405" i="2"/>
  <c r="CO405" i="2"/>
  <c r="CN405" i="2"/>
  <c r="CM405" i="2"/>
  <c r="CL405" i="2"/>
  <c r="CK405" i="2"/>
  <c r="CJ405" i="2"/>
  <c r="CI405" i="2"/>
  <c r="CH405" i="2"/>
  <c r="CG405" i="2"/>
  <c r="CF405" i="2"/>
  <c r="CE405" i="2"/>
  <c r="CD405" i="2"/>
  <c r="CC405" i="2"/>
  <c r="CB405" i="2"/>
  <c r="CA405" i="2"/>
  <c r="BZ405" i="2"/>
  <c r="BY405" i="2"/>
  <c r="BX405" i="2"/>
  <c r="BW405" i="2"/>
  <c r="BV405" i="2"/>
  <c r="BU405" i="2"/>
  <c r="BT405" i="2"/>
  <c r="BS405" i="2"/>
  <c r="BR405" i="2"/>
  <c r="BQ405" i="2"/>
  <c r="BP405" i="2"/>
  <c r="BO405" i="2"/>
  <c r="BN405" i="2"/>
  <c r="BM405" i="2"/>
  <c r="BL405" i="2"/>
  <c r="BK405" i="2"/>
  <c r="BJ405" i="2"/>
  <c r="BI405" i="2"/>
  <c r="BH405" i="2"/>
  <c r="BG405" i="2"/>
  <c r="BF405" i="2"/>
  <c r="BE405" i="2"/>
  <c r="BD405" i="2"/>
  <c r="BC405" i="2"/>
  <c r="BB405" i="2"/>
  <c r="BA405" i="2"/>
  <c r="AZ405" i="2"/>
  <c r="AY405" i="2"/>
  <c r="AX405" i="2"/>
  <c r="AW405" i="2"/>
  <c r="AV405" i="2"/>
  <c r="AU405" i="2"/>
  <c r="AS405" i="2"/>
  <c r="AR405" i="2"/>
  <c r="AQ405" i="2"/>
  <c r="AP405" i="2"/>
  <c r="AO405" i="2"/>
  <c r="AJ405" i="2"/>
  <c r="AI405" i="2"/>
  <c r="AH405" i="2"/>
  <c r="AG405" i="2"/>
  <c r="AF405" i="2"/>
  <c r="AE405" i="2"/>
  <c r="AD405" i="2"/>
  <c r="AC405" i="2"/>
  <c r="AB405" i="2"/>
  <c r="AA405" i="2"/>
  <c r="Z405" i="2"/>
  <c r="Y405" i="2"/>
  <c r="X405" i="2"/>
  <c r="W405" i="2"/>
  <c r="V405" i="2"/>
  <c r="U405" i="2"/>
  <c r="T405" i="2"/>
  <c r="S405" i="2"/>
  <c r="R405" i="2"/>
  <c r="Q405" i="2"/>
  <c r="P405" i="2"/>
  <c r="O405" i="2"/>
  <c r="DJ404" i="2"/>
  <c r="DI404" i="2"/>
  <c r="DH404" i="2"/>
  <c r="DG404" i="2"/>
  <c r="DF404" i="2"/>
  <c r="DE404" i="2"/>
  <c r="DD404" i="2"/>
  <c r="DC404" i="2"/>
  <c r="DB404" i="2"/>
  <c r="DA404" i="2"/>
  <c r="CZ404" i="2"/>
  <c r="CY404" i="2"/>
  <c r="CX404" i="2"/>
  <c r="CW404" i="2"/>
  <c r="CV404" i="2"/>
  <c r="CU404" i="2"/>
  <c r="CT404" i="2"/>
  <c r="CR404" i="2"/>
  <c r="CQ404" i="2"/>
  <c r="CP404" i="2"/>
  <c r="CO404" i="2"/>
  <c r="CN404" i="2"/>
  <c r="CM404" i="2"/>
  <c r="CL404" i="2"/>
  <c r="CK404" i="2"/>
  <c r="CJ404" i="2"/>
  <c r="CI404" i="2"/>
  <c r="CH404" i="2"/>
  <c r="CG404" i="2"/>
  <c r="CF404" i="2"/>
  <c r="CE404" i="2"/>
  <c r="CD404" i="2"/>
  <c r="CC404" i="2"/>
  <c r="CB404" i="2"/>
  <c r="CA404" i="2"/>
  <c r="BZ404" i="2"/>
  <c r="BY404" i="2"/>
  <c r="BX404" i="2"/>
  <c r="BW404" i="2"/>
  <c r="BV404" i="2"/>
  <c r="BU404" i="2"/>
  <c r="BT404" i="2"/>
  <c r="BS404" i="2"/>
  <c r="BR404" i="2"/>
  <c r="BQ404" i="2"/>
  <c r="BP404" i="2"/>
  <c r="BO404" i="2"/>
  <c r="BN404" i="2"/>
  <c r="BM404" i="2"/>
  <c r="BL404" i="2"/>
  <c r="BK404" i="2"/>
  <c r="BJ404" i="2"/>
  <c r="BI404" i="2"/>
  <c r="BH404" i="2"/>
  <c r="BG404" i="2"/>
  <c r="BF404" i="2"/>
  <c r="BE404" i="2"/>
  <c r="BD404" i="2"/>
  <c r="BC404" i="2"/>
  <c r="BB404" i="2"/>
  <c r="BA404" i="2"/>
  <c r="AZ404" i="2"/>
  <c r="AY404" i="2"/>
  <c r="AX404" i="2"/>
  <c r="AW404" i="2"/>
  <c r="AV404" i="2"/>
  <c r="AU404" i="2"/>
  <c r="AS404" i="2"/>
  <c r="AR404" i="2"/>
  <c r="AQ404" i="2"/>
  <c r="AP404" i="2"/>
  <c r="AO404" i="2"/>
  <c r="AJ404" i="2"/>
  <c r="AI404" i="2"/>
  <c r="AH404" i="2"/>
  <c r="AG404" i="2"/>
  <c r="AF404" i="2"/>
  <c r="AE404" i="2"/>
  <c r="AD404" i="2"/>
  <c r="AC404" i="2"/>
  <c r="AB404" i="2"/>
  <c r="AA404" i="2"/>
  <c r="Z404" i="2"/>
  <c r="Y404" i="2"/>
  <c r="X404" i="2"/>
  <c r="W404" i="2"/>
  <c r="V404" i="2"/>
  <c r="U404" i="2"/>
  <c r="T404" i="2"/>
  <c r="S404" i="2"/>
  <c r="R404" i="2"/>
  <c r="Q404" i="2"/>
  <c r="P404" i="2"/>
  <c r="O404" i="2"/>
  <c r="DJ403" i="2"/>
  <c r="DI403" i="2"/>
  <c r="DH403" i="2"/>
  <c r="DG403" i="2"/>
  <c r="DF403" i="2"/>
  <c r="DE403" i="2"/>
  <c r="DD403" i="2"/>
  <c r="DC403" i="2"/>
  <c r="DB403" i="2"/>
  <c r="DA403" i="2"/>
  <c r="CZ403" i="2"/>
  <c r="CY403" i="2"/>
  <c r="CX403" i="2"/>
  <c r="CW403" i="2"/>
  <c r="CV403" i="2"/>
  <c r="CU403" i="2"/>
  <c r="CT403" i="2"/>
  <c r="CR403" i="2"/>
  <c r="CQ403" i="2"/>
  <c r="CP403" i="2"/>
  <c r="CO403" i="2"/>
  <c r="CN403" i="2"/>
  <c r="CM403" i="2"/>
  <c r="CL403" i="2"/>
  <c r="CK403" i="2"/>
  <c r="CJ403" i="2"/>
  <c r="CI403" i="2"/>
  <c r="CH403" i="2"/>
  <c r="CG403" i="2"/>
  <c r="CF403" i="2"/>
  <c r="CE403" i="2"/>
  <c r="CD403" i="2"/>
  <c r="CC403" i="2"/>
  <c r="CB403" i="2"/>
  <c r="CA403" i="2"/>
  <c r="BZ403" i="2"/>
  <c r="BY403" i="2"/>
  <c r="BX403" i="2"/>
  <c r="BW403" i="2"/>
  <c r="BV403" i="2"/>
  <c r="BU403" i="2"/>
  <c r="BT403" i="2"/>
  <c r="BS403" i="2"/>
  <c r="BR403" i="2"/>
  <c r="BQ403" i="2"/>
  <c r="BP403" i="2"/>
  <c r="BO403" i="2"/>
  <c r="BN403" i="2"/>
  <c r="BM403" i="2"/>
  <c r="BL403" i="2"/>
  <c r="BK403" i="2"/>
  <c r="BJ403" i="2"/>
  <c r="BI403" i="2"/>
  <c r="BH403" i="2"/>
  <c r="BG403" i="2"/>
  <c r="BF403" i="2"/>
  <c r="BE403" i="2"/>
  <c r="BD403" i="2"/>
  <c r="BC403" i="2"/>
  <c r="BB403" i="2"/>
  <c r="BA403" i="2"/>
  <c r="AZ403" i="2"/>
  <c r="AY403" i="2"/>
  <c r="AX403" i="2"/>
  <c r="AW403" i="2"/>
  <c r="AV403" i="2"/>
  <c r="AU403" i="2"/>
  <c r="AS403" i="2"/>
  <c r="AR403" i="2"/>
  <c r="AQ403" i="2"/>
  <c r="AP403" i="2"/>
  <c r="AO403" i="2"/>
  <c r="AJ403" i="2"/>
  <c r="AI403" i="2"/>
  <c r="AH403" i="2"/>
  <c r="AG403" i="2"/>
  <c r="AF403" i="2"/>
  <c r="AE403" i="2"/>
  <c r="AD403" i="2"/>
  <c r="AC403" i="2"/>
  <c r="AB403" i="2"/>
  <c r="AA403" i="2"/>
  <c r="Z403" i="2"/>
  <c r="Y403" i="2"/>
  <c r="X403" i="2"/>
  <c r="W403" i="2"/>
  <c r="V403" i="2"/>
  <c r="U403" i="2"/>
  <c r="T403" i="2"/>
  <c r="S403" i="2"/>
  <c r="R403" i="2"/>
  <c r="Q403" i="2"/>
  <c r="P403" i="2"/>
  <c r="O403" i="2"/>
  <c r="DJ402" i="2"/>
  <c r="DI402" i="2"/>
  <c r="DH402" i="2"/>
  <c r="DG402" i="2"/>
  <c r="DF402" i="2"/>
  <c r="DE402" i="2"/>
  <c r="DD402" i="2"/>
  <c r="DC402" i="2"/>
  <c r="DB402" i="2"/>
  <c r="DA402" i="2"/>
  <c r="CZ402" i="2"/>
  <c r="CY402" i="2"/>
  <c r="CX402" i="2"/>
  <c r="CW402" i="2"/>
  <c r="CV402" i="2"/>
  <c r="CU402" i="2"/>
  <c r="CT402" i="2"/>
  <c r="CR402" i="2"/>
  <c r="CQ402" i="2"/>
  <c r="CP402" i="2"/>
  <c r="CO402" i="2"/>
  <c r="CN402" i="2"/>
  <c r="CM402" i="2"/>
  <c r="CL402" i="2"/>
  <c r="CK402" i="2"/>
  <c r="CJ402" i="2"/>
  <c r="CI402" i="2"/>
  <c r="CH402" i="2"/>
  <c r="CG402" i="2"/>
  <c r="CF402" i="2"/>
  <c r="CE402" i="2"/>
  <c r="CD402" i="2"/>
  <c r="CC402" i="2"/>
  <c r="CB402" i="2"/>
  <c r="CA402" i="2"/>
  <c r="BZ402" i="2"/>
  <c r="BY402" i="2"/>
  <c r="BX402" i="2"/>
  <c r="BW402" i="2"/>
  <c r="BV402" i="2"/>
  <c r="BU402" i="2"/>
  <c r="BT402" i="2"/>
  <c r="BS402" i="2"/>
  <c r="BR402" i="2"/>
  <c r="BQ402" i="2"/>
  <c r="BP402" i="2"/>
  <c r="BO402" i="2"/>
  <c r="BN402" i="2"/>
  <c r="BM402" i="2"/>
  <c r="BL402" i="2"/>
  <c r="BK402" i="2"/>
  <c r="BJ402" i="2"/>
  <c r="BI402" i="2"/>
  <c r="BH402" i="2"/>
  <c r="BG402" i="2"/>
  <c r="BF402" i="2"/>
  <c r="BE402" i="2"/>
  <c r="BD402" i="2"/>
  <c r="BC402" i="2"/>
  <c r="BB402" i="2"/>
  <c r="BA402" i="2"/>
  <c r="AZ402" i="2"/>
  <c r="AY402" i="2"/>
  <c r="AX402" i="2"/>
  <c r="AW402" i="2"/>
  <c r="AV402" i="2"/>
  <c r="AU402" i="2"/>
  <c r="AS402" i="2"/>
  <c r="AR402" i="2"/>
  <c r="AQ402" i="2"/>
  <c r="AP402" i="2"/>
  <c r="AO402" i="2"/>
  <c r="AJ402" i="2"/>
  <c r="AI402" i="2"/>
  <c r="AH402" i="2"/>
  <c r="AG402" i="2"/>
  <c r="AF402" i="2"/>
  <c r="AE402" i="2"/>
  <c r="AD402" i="2"/>
  <c r="AC402" i="2"/>
  <c r="AB402" i="2"/>
  <c r="AA402" i="2"/>
  <c r="Z402" i="2"/>
  <c r="Y402" i="2"/>
  <c r="X402" i="2"/>
  <c r="W402" i="2"/>
  <c r="V402" i="2"/>
  <c r="U402" i="2"/>
  <c r="T402" i="2"/>
  <c r="S402" i="2"/>
  <c r="R402" i="2"/>
  <c r="Q402" i="2"/>
  <c r="P402" i="2"/>
  <c r="O402" i="2"/>
  <c r="DJ401" i="2"/>
  <c r="DI401" i="2"/>
  <c r="DH401" i="2"/>
  <c r="DG401" i="2"/>
  <c r="DF401" i="2"/>
  <c r="DE401" i="2"/>
  <c r="DD401" i="2"/>
  <c r="DC401" i="2"/>
  <c r="DB401" i="2"/>
  <c r="DA401" i="2"/>
  <c r="CZ401" i="2"/>
  <c r="CY401" i="2"/>
  <c r="CX401" i="2"/>
  <c r="CW401" i="2"/>
  <c r="CV401" i="2"/>
  <c r="CU401" i="2"/>
  <c r="CT401" i="2"/>
  <c r="CR401" i="2"/>
  <c r="CQ401" i="2"/>
  <c r="CP401" i="2"/>
  <c r="CO401" i="2"/>
  <c r="CN401" i="2"/>
  <c r="CM401" i="2"/>
  <c r="CL401" i="2"/>
  <c r="CK401" i="2"/>
  <c r="CJ401" i="2"/>
  <c r="CI401" i="2"/>
  <c r="CH401" i="2"/>
  <c r="CG401" i="2"/>
  <c r="CF401" i="2"/>
  <c r="CE401" i="2"/>
  <c r="CD401" i="2"/>
  <c r="CC401" i="2"/>
  <c r="CB401" i="2"/>
  <c r="CA401" i="2"/>
  <c r="BZ401" i="2"/>
  <c r="BY401" i="2"/>
  <c r="BX401" i="2"/>
  <c r="BW401" i="2"/>
  <c r="BV401" i="2"/>
  <c r="BU401" i="2"/>
  <c r="BT401" i="2"/>
  <c r="BS401" i="2"/>
  <c r="BR401" i="2"/>
  <c r="BQ401" i="2"/>
  <c r="BP401" i="2"/>
  <c r="BO401" i="2"/>
  <c r="BN401" i="2"/>
  <c r="BM401" i="2"/>
  <c r="BL401" i="2"/>
  <c r="BK401" i="2"/>
  <c r="BJ401" i="2"/>
  <c r="BI401" i="2"/>
  <c r="BH401" i="2"/>
  <c r="BG401" i="2"/>
  <c r="BF401" i="2"/>
  <c r="BE401" i="2"/>
  <c r="BD401" i="2"/>
  <c r="BC401" i="2"/>
  <c r="BB401" i="2"/>
  <c r="BA401" i="2"/>
  <c r="AZ401" i="2"/>
  <c r="AY401" i="2"/>
  <c r="AX401" i="2"/>
  <c r="AW401" i="2"/>
  <c r="AV401" i="2"/>
  <c r="AU401" i="2"/>
  <c r="AS401" i="2"/>
  <c r="AR401" i="2"/>
  <c r="AQ401" i="2"/>
  <c r="AP401" i="2"/>
  <c r="AO401" i="2"/>
  <c r="AJ401" i="2"/>
  <c r="AI401" i="2"/>
  <c r="AH401" i="2"/>
  <c r="AG401" i="2"/>
  <c r="AF401" i="2"/>
  <c r="AE401" i="2"/>
  <c r="AD401" i="2"/>
  <c r="AC401" i="2"/>
  <c r="AB401" i="2"/>
  <c r="AA401" i="2"/>
  <c r="Z401" i="2"/>
  <c r="Y401" i="2"/>
  <c r="X401" i="2"/>
  <c r="W401" i="2"/>
  <c r="V401" i="2"/>
  <c r="U401" i="2"/>
  <c r="T401" i="2"/>
  <c r="S401" i="2"/>
  <c r="R401" i="2"/>
  <c r="Q401" i="2"/>
  <c r="P401" i="2"/>
  <c r="O401" i="2"/>
  <c r="DJ400" i="2"/>
  <c r="DI400" i="2"/>
  <c r="DH400" i="2"/>
  <c r="DG400" i="2"/>
  <c r="DF400" i="2"/>
  <c r="DE400" i="2"/>
  <c r="DD400" i="2"/>
  <c r="DC400" i="2"/>
  <c r="DB400" i="2"/>
  <c r="DA400" i="2"/>
  <c r="CZ400" i="2"/>
  <c r="CY400" i="2"/>
  <c r="CX400" i="2"/>
  <c r="CW400" i="2"/>
  <c r="CV400" i="2"/>
  <c r="CU400" i="2"/>
  <c r="CT400" i="2"/>
  <c r="CR400" i="2"/>
  <c r="CQ400" i="2"/>
  <c r="CP400" i="2"/>
  <c r="CO400" i="2"/>
  <c r="CN400" i="2"/>
  <c r="CM400" i="2"/>
  <c r="CL400" i="2"/>
  <c r="CK400" i="2"/>
  <c r="CJ400" i="2"/>
  <c r="CI400" i="2"/>
  <c r="CH400" i="2"/>
  <c r="CG400" i="2"/>
  <c r="CF400" i="2"/>
  <c r="CE400" i="2"/>
  <c r="CD400" i="2"/>
  <c r="CC400" i="2"/>
  <c r="CB400" i="2"/>
  <c r="CA400" i="2"/>
  <c r="BZ400" i="2"/>
  <c r="BY400" i="2"/>
  <c r="BX400" i="2"/>
  <c r="BW400" i="2"/>
  <c r="BV400" i="2"/>
  <c r="BU400" i="2"/>
  <c r="BT400" i="2"/>
  <c r="BS400" i="2"/>
  <c r="BR400" i="2"/>
  <c r="BQ400" i="2"/>
  <c r="BP400" i="2"/>
  <c r="BO400" i="2"/>
  <c r="BN400" i="2"/>
  <c r="BM400" i="2"/>
  <c r="BL400" i="2"/>
  <c r="BK400" i="2"/>
  <c r="BJ400" i="2"/>
  <c r="BI400" i="2"/>
  <c r="BH400" i="2"/>
  <c r="BG400" i="2"/>
  <c r="BF400" i="2"/>
  <c r="BE400" i="2"/>
  <c r="BD400" i="2"/>
  <c r="BC400" i="2"/>
  <c r="BB400" i="2"/>
  <c r="BA400" i="2"/>
  <c r="AZ400" i="2"/>
  <c r="AY400" i="2"/>
  <c r="AX400" i="2"/>
  <c r="AW400" i="2"/>
  <c r="AV400" i="2"/>
  <c r="AU400" i="2"/>
  <c r="AS400" i="2"/>
  <c r="AR400" i="2"/>
  <c r="AQ400" i="2"/>
  <c r="AP400" i="2"/>
  <c r="AO400" i="2"/>
  <c r="AJ400" i="2"/>
  <c r="AI400" i="2"/>
  <c r="AH400" i="2"/>
  <c r="AG400" i="2"/>
  <c r="AF400" i="2"/>
  <c r="AE400" i="2"/>
  <c r="AD400" i="2"/>
  <c r="AC400" i="2"/>
  <c r="AB400" i="2"/>
  <c r="AA400" i="2"/>
  <c r="Z400" i="2"/>
  <c r="Y400" i="2"/>
  <c r="X400" i="2"/>
  <c r="W400" i="2"/>
  <c r="V400" i="2"/>
  <c r="U400" i="2"/>
  <c r="T400" i="2"/>
  <c r="S400" i="2"/>
  <c r="R400" i="2"/>
  <c r="Q400" i="2"/>
  <c r="P400" i="2"/>
  <c r="O400" i="2"/>
  <c r="DJ399" i="2"/>
  <c r="DI399" i="2"/>
  <c r="DH399" i="2"/>
  <c r="DG399" i="2"/>
  <c r="DF399" i="2"/>
  <c r="DE399" i="2"/>
  <c r="DD399" i="2"/>
  <c r="DC399" i="2"/>
  <c r="DB399" i="2"/>
  <c r="DA399" i="2"/>
  <c r="CZ399" i="2"/>
  <c r="CY399" i="2"/>
  <c r="CX399" i="2"/>
  <c r="CW399" i="2"/>
  <c r="CV399" i="2"/>
  <c r="CU399" i="2"/>
  <c r="CT399" i="2"/>
  <c r="CR399" i="2"/>
  <c r="CQ399" i="2"/>
  <c r="CP399" i="2"/>
  <c r="CO399" i="2"/>
  <c r="CN399" i="2"/>
  <c r="CM399" i="2"/>
  <c r="CL399" i="2"/>
  <c r="CK399" i="2"/>
  <c r="CJ399" i="2"/>
  <c r="CI399" i="2"/>
  <c r="CH399" i="2"/>
  <c r="CG399" i="2"/>
  <c r="CF399" i="2"/>
  <c r="CE399" i="2"/>
  <c r="CD399" i="2"/>
  <c r="CC399" i="2"/>
  <c r="CB399" i="2"/>
  <c r="CA399" i="2"/>
  <c r="BZ399" i="2"/>
  <c r="BY399" i="2"/>
  <c r="BX399" i="2"/>
  <c r="BW399" i="2"/>
  <c r="BV399" i="2"/>
  <c r="BU399" i="2"/>
  <c r="BT399" i="2"/>
  <c r="BS399" i="2"/>
  <c r="BR399" i="2"/>
  <c r="BQ399" i="2"/>
  <c r="BP399" i="2"/>
  <c r="BO399" i="2"/>
  <c r="BN399" i="2"/>
  <c r="BM399" i="2"/>
  <c r="BL399" i="2"/>
  <c r="BK399" i="2"/>
  <c r="BJ399" i="2"/>
  <c r="BI399" i="2"/>
  <c r="BH399" i="2"/>
  <c r="BG399" i="2"/>
  <c r="BF399" i="2"/>
  <c r="BE399" i="2"/>
  <c r="BD399" i="2"/>
  <c r="BC399" i="2"/>
  <c r="BB399" i="2"/>
  <c r="BA399" i="2"/>
  <c r="AZ399" i="2"/>
  <c r="AY399" i="2"/>
  <c r="AX399" i="2"/>
  <c r="AW399" i="2"/>
  <c r="AV399" i="2"/>
  <c r="AU399" i="2"/>
  <c r="AS399" i="2"/>
  <c r="AR399" i="2"/>
  <c r="AQ399" i="2"/>
  <c r="AP399" i="2"/>
  <c r="AO399" i="2"/>
  <c r="AJ399" i="2"/>
  <c r="AI399" i="2"/>
  <c r="AH399" i="2"/>
  <c r="AG399" i="2"/>
  <c r="AF399" i="2"/>
  <c r="AE399" i="2"/>
  <c r="AD399" i="2"/>
  <c r="AC399" i="2"/>
  <c r="AB399" i="2"/>
  <c r="AA399" i="2"/>
  <c r="Z399" i="2"/>
  <c r="Y399" i="2"/>
  <c r="X399" i="2"/>
  <c r="W399" i="2"/>
  <c r="V399" i="2"/>
  <c r="U399" i="2"/>
  <c r="T399" i="2"/>
  <c r="S399" i="2"/>
  <c r="R399" i="2"/>
  <c r="Q399" i="2"/>
  <c r="P399" i="2"/>
  <c r="O399" i="2"/>
  <c r="DJ398" i="2"/>
  <c r="DI398" i="2"/>
  <c r="DH398" i="2"/>
  <c r="DG398" i="2"/>
  <c r="DF398" i="2"/>
  <c r="DE398" i="2"/>
  <c r="DD398" i="2"/>
  <c r="DC398" i="2"/>
  <c r="DB398" i="2"/>
  <c r="DA398" i="2"/>
  <c r="CZ398" i="2"/>
  <c r="CY398" i="2"/>
  <c r="CX398" i="2"/>
  <c r="CW398" i="2"/>
  <c r="CV398" i="2"/>
  <c r="CU398" i="2"/>
  <c r="CT398" i="2"/>
  <c r="CR398" i="2"/>
  <c r="CQ398" i="2"/>
  <c r="CP398" i="2"/>
  <c r="CO398" i="2"/>
  <c r="CN398" i="2"/>
  <c r="CM398" i="2"/>
  <c r="CL398" i="2"/>
  <c r="CK398" i="2"/>
  <c r="CJ398" i="2"/>
  <c r="CI398" i="2"/>
  <c r="CH398" i="2"/>
  <c r="CG398" i="2"/>
  <c r="CF398" i="2"/>
  <c r="CE398" i="2"/>
  <c r="CD398" i="2"/>
  <c r="CC398" i="2"/>
  <c r="CB398" i="2"/>
  <c r="CA398" i="2"/>
  <c r="BZ398" i="2"/>
  <c r="BY398" i="2"/>
  <c r="BX398" i="2"/>
  <c r="BW398" i="2"/>
  <c r="BV398" i="2"/>
  <c r="BU398" i="2"/>
  <c r="BT398" i="2"/>
  <c r="BS398" i="2"/>
  <c r="BR398" i="2"/>
  <c r="BQ398" i="2"/>
  <c r="BP398" i="2"/>
  <c r="BO398" i="2"/>
  <c r="BN398" i="2"/>
  <c r="BM398" i="2"/>
  <c r="BL398" i="2"/>
  <c r="BK398" i="2"/>
  <c r="BJ398" i="2"/>
  <c r="BI398" i="2"/>
  <c r="BH398" i="2"/>
  <c r="BG398" i="2"/>
  <c r="BF398" i="2"/>
  <c r="BE398" i="2"/>
  <c r="BD398" i="2"/>
  <c r="BC398" i="2"/>
  <c r="BB398" i="2"/>
  <c r="BA398" i="2"/>
  <c r="AZ398" i="2"/>
  <c r="AY398" i="2"/>
  <c r="AX398" i="2"/>
  <c r="AW398" i="2"/>
  <c r="AV398" i="2"/>
  <c r="AU398" i="2"/>
  <c r="AS398" i="2"/>
  <c r="AR398" i="2"/>
  <c r="AQ398" i="2"/>
  <c r="AP398" i="2"/>
  <c r="AO398" i="2"/>
  <c r="AJ398" i="2"/>
  <c r="AI398" i="2"/>
  <c r="AH398" i="2"/>
  <c r="AG398" i="2"/>
  <c r="AF398" i="2"/>
  <c r="AE398" i="2"/>
  <c r="AD398" i="2"/>
  <c r="AC398" i="2"/>
  <c r="AB398" i="2"/>
  <c r="AA398" i="2"/>
  <c r="Z398" i="2"/>
  <c r="Y398" i="2"/>
  <c r="X398" i="2"/>
  <c r="W398" i="2"/>
  <c r="V398" i="2"/>
  <c r="U398" i="2"/>
  <c r="T398" i="2"/>
  <c r="S398" i="2"/>
  <c r="R398" i="2"/>
  <c r="Q398" i="2"/>
  <c r="P398" i="2"/>
  <c r="O398" i="2"/>
  <c r="DJ397" i="2"/>
  <c r="DI397" i="2"/>
  <c r="DH397" i="2"/>
  <c r="DG397" i="2"/>
  <c r="DF397" i="2"/>
  <c r="DE397" i="2"/>
  <c r="DD397" i="2"/>
  <c r="DC397" i="2"/>
  <c r="DB397" i="2"/>
  <c r="DA397" i="2"/>
  <c r="CZ397" i="2"/>
  <c r="CY397" i="2"/>
  <c r="CX397" i="2"/>
  <c r="CW397" i="2"/>
  <c r="CV397" i="2"/>
  <c r="CU397" i="2"/>
  <c r="CT397" i="2"/>
  <c r="CR397" i="2"/>
  <c r="CQ397" i="2"/>
  <c r="CP397" i="2"/>
  <c r="CO397" i="2"/>
  <c r="CN397" i="2"/>
  <c r="CM397" i="2"/>
  <c r="CL397" i="2"/>
  <c r="CK397" i="2"/>
  <c r="CJ397" i="2"/>
  <c r="CI397" i="2"/>
  <c r="CH397" i="2"/>
  <c r="CG397" i="2"/>
  <c r="CF397" i="2"/>
  <c r="CE397" i="2"/>
  <c r="CD397" i="2"/>
  <c r="CC397" i="2"/>
  <c r="CB397" i="2"/>
  <c r="CA397" i="2"/>
  <c r="BZ397" i="2"/>
  <c r="BY397" i="2"/>
  <c r="BX397" i="2"/>
  <c r="BW397" i="2"/>
  <c r="BV397" i="2"/>
  <c r="BU397" i="2"/>
  <c r="BT397" i="2"/>
  <c r="BS397" i="2"/>
  <c r="BR397" i="2"/>
  <c r="BQ397" i="2"/>
  <c r="BP397" i="2"/>
  <c r="BO397" i="2"/>
  <c r="BN397" i="2"/>
  <c r="BM397" i="2"/>
  <c r="BL397" i="2"/>
  <c r="BK397" i="2"/>
  <c r="BJ397" i="2"/>
  <c r="BI397" i="2"/>
  <c r="BH397" i="2"/>
  <c r="BG397" i="2"/>
  <c r="BF397" i="2"/>
  <c r="BE397" i="2"/>
  <c r="BD397" i="2"/>
  <c r="BC397" i="2"/>
  <c r="BB397" i="2"/>
  <c r="BA397" i="2"/>
  <c r="AZ397" i="2"/>
  <c r="AY397" i="2"/>
  <c r="AX397" i="2"/>
  <c r="AW397" i="2"/>
  <c r="AV397" i="2"/>
  <c r="AU397" i="2"/>
  <c r="AS397" i="2"/>
  <c r="AR397" i="2"/>
  <c r="AQ397" i="2"/>
  <c r="AP397" i="2"/>
  <c r="AO397" i="2"/>
  <c r="AJ397" i="2"/>
  <c r="AI397" i="2"/>
  <c r="AH397" i="2"/>
  <c r="AG397" i="2"/>
  <c r="AF397" i="2"/>
  <c r="AE397" i="2"/>
  <c r="AD397" i="2"/>
  <c r="AC397" i="2"/>
  <c r="AB397" i="2"/>
  <c r="AA397" i="2"/>
  <c r="Z397" i="2"/>
  <c r="Y397" i="2"/>
  <c r="X397" i="2"/>
  <c r="W397" i="2"/>
  <c r="V397" i="2"/>
  <c r="U397" i="2"/>
  <c r="T397" i="2"/>
  <c r="S397" i="2"/>
  <c r="R397" i="2"/>
  <c r="Q397" i="2"/>
  <c r="P397" i="2"/>
  <c r="O397" i="2"/>
  <c r="DJ396" i="2"/>
  <c r="DI396" i="2"/>
  <c r="DH396" i="2"/>
  <c r="DG396" i="2"/>
  <c r="DF396" i="2"/>
  <c r="DE396" i="2"/>
  <c r="DD396" i="2"/>
  <c r="DC396" i="2"/>
  <c r="DB396" i="2"/>
  <c r="DA396" i="2"/>
  <c r="CZ396" i="2"/>
  <c r="CY396" i="2"/>
  <c r="CX396" i="2"/>
  <c r="CW396" i="2"/>
  <c r="CV396" i="2"/>
  <c r="CU396" i="2"/>
  <c r="CT396" i="2"/>
  <c r="CR396" i="2"/>
  <c r="CQ396" i="2"/>
  <c r="CP396" i="2"/>
  <c r="CO396" i="2"/>
  <c r="CN396" i="2"/>
  <c r="CM396" i="2"/>
  <c r="CL396" i="2"/>
  <c r="CK396" i="2"/>
  <c r="CJ396" i="2"/>
  <c r="CI396" i="2"/>
  <c r="CH396" i="2"/>
  <c r="CG396" i="2"/>
  <c r="CF396" i="2"/>
  <c r="CE396" i="2"/>
  <c r="CD396" i="2"/>
  <c r="CC396" i="2"/>
  <c r="CB396" i="2"/>
  <c r="CA396" i="2"/>
  <c r="BZ396" i="2"/>
  <c r="BY396" i="2"/>
  <c r="BX396" i="2"/>
  <c r="BW396" i="2"/>
  <c r="BV396" i="2"/>
  <c r="BU396" i="2"/>
  <c r="BT396" i="2"/>
  <c r="BS396" i="2"/>
  <c r="BR396" i="2"/>
  <c r="BQ396" i="2"/>
  <c r="BP396" i="2"/>
  <c r="BO396" i="2"/>
  <c r="BN396" i="2"/>
  <c r="BM396" i="2"/>
  <c r="BL396" i="2"/>
  <c r="BK396" i="2"/>
  <c r="BJ396" i="2"/>
  <c r="BI396" i="2"/>
  <c r="BH396" i="2"/>
  <c r="BG396" i="2"/>
  <c r="BF396" i="2"/>
  <c r="BE396" i="2"/>
  <c r="BD396" i="2"/>
  <c r="BC396" i="2"/>
  <c r="BB396" i="2"/>
  <c r="BA396" i="2"/>
  <c r="AZ396" i="2"/>
  <c r="AY396" i="2"/>
  <c r="AX396" i="2"/>
  <c r="AW396" i="2"/>
  <c r="AV396" i="2"/>
  <c r="AU396" i="2"/>
  <c r="AS396" i="2"/>
  <c r="AR396" i="2"/>
  <c r="AQ396" i="2"/>
  <c r="AP396" i="2"/>
  <c r="AO396" i="2"/>
  <c r="AJ396" i="2"/>
  <c r="AI396" i="2"/>
  <c r="AH396" i="2"/>
  <c r="AG396" i="2"/>
  <c r="AF396" i="2"/>
  <c r="AE396" i="2"/>
  <c r="AD396" i="2"/>
  <c r="AC396" i="2"/>
  <c r="AB396" i="2"/>
  <c r="AA396" i="2"/>
  <c r="Z396" i="2"/>
  <c r="Y396" i="2"/>
  <c r="X396" i="2"/>
  <c r="W396" i="2"/>
  <c r="V396" i="2"/>
  <c r="U396" i="2"/>
  <c r="T396" i="2"/>
  <c r="S396" i="2"/>
  <c r="R396" i="2"/>
  <c r="Q396" i="2"/>
  <c r="P396" i="2"/>
  <c r="O396" i="2"/>
  <c r="DJ395" i="2"/>
  <c r="DI395" i="2"/>
  <c r="DH395" i="2"/>
  <c r="DG395" i="2"/>
  <c r="DF395" i="2"/>
  <c r="DE395" i="2"/>
  <c r="DD395" i="2"/>
  <c r="DC395" i="2"/>
  <c r="DB395" i="2"/>
  <c r="DA395" i="2"/>
  <c r="CZ395" i="2"/>
  <c r="CY395" i="2"/>
  <c r="CX395" i="2"/>
  <c r="CW395" i="2"/>
  <c r="CV395" i="2"/>
  <c r="CU395" i="2"/>
  <c r="CT395" i="2"/>
  <c r="CR395" i="2"/>
  <c r="CQ395" i="2"/>
  <c r="CP395" i="2"/>
  <c r="CO395" i="2"/>
  <c r="CN395" i="2"/>
  <c r="CM395" i="2"/>
  <c r="CL395" i="2"/>
  <c r="CK395" i="2"/>
  <c r="CJ395" i="2"/>
  <c r="CI395" i="2"/>
  <c r="CH395" i="2"/>
  <c r="CG395" i="2"/>
  <c r="CF395" i="2"/>
  <c r="CE395" i="2"/>
  <c r="CD395" i="2"/>
  <c r="CC395" i="2"/>
  <c r="CB395" i="2"/>
  <c r="CA395" i="2"/>
  <c r="BZ395" i="2"/>
  <c r="BY395" i="2"/>
  <c r="BX395" i="2"/>
  <c r="BW395" i="2"/>
  <c r="BV395" i="2"/>
  <c r="BU395" i="2"/>
  <c r="BT395" i="2"/>
  <c r="BS395" i="2"/>
  <c r="BR395" i="2"/>
  <c r="BQ395" i="2"/>
  <c r="BP395" i="2"/>
  <c r="BO395" i="2"/>
  <c r="BN395" i="2"/>
  <c r="BM395" i="2"/>
  <c r="BL395" i="2"/>
  <c r="BK395" i="2"/>
  <c r="BJ395" i="2"/>
  <c r="BI395" i="2"/>
  <c r="BH395" i="2"/>
  <c r="BG395" i="2"/>
  <c r="BF395" i="2"/>
  <c r="BE395" i="2"/>
  <c r="BD395" i="2"/>
  <c r="BC395" i="2"/>
  <c r="BB395" i="2"/>
  <c r="BA395" i="2"/>
  <c r="AZ395" i="2"/>
  <c r="AY395" i="2"/>
  <c r="AX395" i="2"/>
  <c r="AW395" i="2"/>
  <c r="AV395" i="2"/>
  <c r="AU395" i="2"/>
  <c r="AS395" i="2"/>
  <c r="AR395" i="2"/>
  <c r="AQ395" i="2"/>
  <c r="AP395" i="2"/>
  <c r="AO395" i="2"/>
  <c r="AJ395" i="2"/>
  <c r="AI395" i="2"/>
  <c r="AH395" i="2"/>
  <c r="AG395" i="2"/>
  <c r="AF395" i="2"/>
  <c r="AE395" i="2"/>
  <c r="AD395" i="2"/>
  <c r="AC395" i="2"/>
  <c r="AB395" i="2"/>
  <c r="AA395" i="2"/>
  <c r="Z395" i="2"/>
  <c r="Y395" i="2"/>
  <c r="X395" i="2"/>
  <c r="W395" i="2"/>
  <c r="V395" i="2"/>
  <c r="U395" i="2"/>
  <c r="T395" i="2"/>
  <c r="S395" i="2"/>
  <c r="R395" i="2"/>
  <c r="Q395" i="2"/>
  <c r="P395" i="2"/>
  <c r="O395" i="2"/>
  <c r="L395" i="2"/>
  <c r="DJ394" i="2"/>
  <c r="DI394" i="2"/>
  <c r="DH394" i="2"/>
  <c r="DG394" i="2"/>
  <c r="DF394" i="2"/>
  <c r="DE394" i="2"/>
  <c r="DD394" i="2"/>
  <c r="DC394" i="2"/>
  <c r="DB394" i="2"/>
  <c r="DA394" i="2"/>
  <c r="CZ394" i="2"/>
  <c r="CY394" i="2"/>
  <c r="CX394" i="2"/>
  <c r="CW394" i="2"/>
  <c r="CV394" i="2"/>
  <c r="CU394" i="2"/>
  <c r="CT394" i="2"/>
  <c r="CR394" i="2"/>
  <c r="CQ394" i="2"/>
  <c r="CP394" i="2"/>
  <c r="CO394" i="2"/>
  <c r="CN394" i="2"/>
  <c r="CM394" i="2"/>
  <c r="CL394" i="2"/>
  <c r="CK394" i="2"/>
  <c r="CJ394" i="2"/>
  <c r="CI394" i="2"/>
  <c r="CH394" i="2"/>
  <c r="CG394" i="2"/>
  <c r="CF394" i="2"/>
  <c r="CE394" i="2"/>
  <c r="CD394" i="2"/>
  <c r="CC394" i="2"/>
  <c r="CB394" i="2"/>
  <c r="CA394" i="2"/>
  <c r="BZ394" i="2"/>
  <c r="BY394" i="2"/>
  <c r="BX394" i="2"/>
  <c r="BW394" i="2"/>
  <c r="BV394" i="2"/>
  <c r="BU394" i="2"/>
  <c r="BT394" i="2"/>
  <c r="BS394" i="2"/>
  <c r="BR394" i="2"/>
  <c r="BQ394" i="2"/>
  <c r="BP394" i="2"/>
  <c r="BO394" i="2"/>
  <c r="BN394" i="2"/>
  <c r="BM394" i="2"/>
  <c r="BL394" i="2"/>
  <c r="BK394" i="2"/>
  <c r="BJ394" i="2"/>
  <c r="BI394" i="2"/>
  <c r="BH394" i="2"/>
  <c r="BG394" i="2"/>
  <c r="BF394" i="2"/>
  <c r="BE394" i="2"/>
  <c r="BD394" i="2"/>
  <c r="BC394" i="2"/>
  <c r="BB394" i="2"/>
  <c r="BA394" i="2"/>
  <c r="AZ394" i="2"/>
  <c r="AY394" i="2"/>
  <c r="AX394" i="2"/>
  <c r="AW394" i="2"/>
  <c r="AV394" i="2"/>
  <c r="AU394" i="2"/>
  <c r="AS394" i="2"/>
  <c r="AR394" i="2"/>
  <c r="AQ394" i="2"/>
  <c r="AP394" i="2"/>
  <c r="AO394" i="2"/>
  <c r="AJ394" i="2"/>
  <c r="AI394" i="2"/>
  <c r="AH394" i="2"/>
  <c r="AG394" i="2"/>
  <c r="AF394" i="2"/>
  <c r="AE394" i="2"/>
  <c r="AD394" i="2"/>
  <c r="AC394" i="2"/>
  <c r="AB394" i="2"/>
  <c r="AA394" i="2"/>
  <c r="Z394" i="2"/>
  <c r="Y394" i="2"/>
  <c r="X394" i="2"/>
  <c r="W394" i="2"/>
  <c r="V394" i="2"/>
  <c r="U394" i="2"/>
  <c r="T394" i="2"/>
  <c r="S394" i="2"/>
  <c r="R394" i="2"/>
  <c r="Q394" i="2"/>
  <c r="P394" i="2"/>
  <c r="O394" i="2"/>
  <c r="DJ393" i="2"/>
  <c r="DI393" i="2"/>
  <c r="DH393" i="2"/>
  <c r="DG393" i="2"/>
  <c r="DF393" i="2"/>
  <c r="DE393" i="2"/>
  <c r="DD393" i="2"/>
  <c r="DC393" i="2"/>
  <c r="DB393" i="2"/>
  <c r="DA393" i="2"/>
  <c r="CZ393" i="2"/>
  <c r="CY393" i="2"/>
  <c r="CX393" i="2"/>
  <c r="CW393" i="2"/>
  <c r="CV393" i="2"/>
  <c r="CU393" i="2"/>
  <c r="CT393" i="2"/>
  <c r="CR393" i="2"/>
  <c r="CQ393" i="2"/>
  <c r="CP393" i="2"/>
  <c r="CO393" i="2"/>
  <c r="CN393" i="2"/>
  <c r="CM393" i="2"/>
  <c r="CL393" i="2"/>
  <c r="CK393" i="2"/>
  <c r="CJ393" i="2"/>
  <c r="CI393" i="2"/>
  <c r="CH393" i="2"/>
  <c r="CG393" i="2"/>
  <c r="CF393" i="2"/>
  <c r="CE393" i="2"/>
  <c r="CD393" i="2"/>
  <c r="CC393" i="2"/>
  <c r="CB393" i="2"/>
  <c r="CA393" i="2"/>
  <c r="BZ393" i="2"/>
  <c r="BY393" i="2"/>
  <c r="BX393" i="2"/>
  <c r="BW393" i="2"/>
  <c r="BV393" i="2"/>
  <c r="BU393" i="2"/>
  <c r="BT393" i="2"/>
  <c r="BS393" i="2"/>
  <c r="BR393" i="2"/>
  <c r="BQ393" i="2"/>
  <c r="BP393" i="2"/>
  <c r="BO393" i="2"/>
  <c r="BN393" i="2"/>
  <c r="BM393" i="2"/>
  <c r="BL393" i="2"/>
  <c r="BK393" i="2"/>
  <c r="BJ393" i="2"/>
  <c r="BI393" i="2"/>
  <c r="BH393" i="2"/>
  <c r="BG393" i="2"/>
  <c r="BF393" i="2"/>
  <c r="BE393" i="2"/>
  <c r="BD393" i="2"/>
  <c r="BC393" i="2"/>
  <c r="BB393" i="2"/>
  <c r="BA393" i="2"/>
  <c r="AZ393" i="2"/>
  <c r="AY393" i="2"/>
  <c r="AX393" i="2"/>
  <c r="AW393" i="2"/>
  <c r="AV393" i="2"/>
  <c r="AU393" i="2"/>
  <c r="AS393" i="2"/>
  <c r="AR393" i="2"/>
  <c r="AQ393" i="2"/>
  <c r="AP393" i="2"/>
  <c r="AO393" i="2"/>
  <c r="AJ393" i="2"/>
  <c r="AI393" i="2"/>
  <c r="AH393" i="2"/>
  <c r="AG393" i="2"/>
  <c r="AF393" i="2"/>
  <c r="AE393" i="2"/>
  <c r="AD393" i="2"/>
  <c r="AC393" i="2"/>
  <c r="AB393" i="2"/>
  <c r="AA393" i="2"/>
  <c r="Z393" i="2"/>
  <c r="Y393" i="2"/>
  <c r="X393" i="2"/>
  <c r="W393" i="2"/>
  <c r="V393" i="2"/>
  <c r="U393" i="2"/>
  <c r="T393" i="2"/>
  <c r="S393" i="2"/>
  <c r="R393" i="2"/>
  <c r="Q393" i="2"/>
  <c r="P393" i="2"/>
  <c r="O393" i="2"/>
  <c r="DJ392" i="2"/>
  <c r="DI392" i="2"/>
  <c r="DH392" i="2"/>
  <c r="DG392" i="2"/>
  <c r="DF392" i="2"/>
  <c r="DE392" i="2"/>
  <c r="DD392" i="2"/>
  <c r="DC392" i="2"/>
  <c r="DB392" i="2"/>
  <c r="DA392" i="2"/>
  <c r="CZ392" i="2"/>
  <c r="CY392" i="2"/>
  <c r="CX392" i="2"/>
  <c r="CW392" i="2"/>
  <c r="CV392" i="2"/>
  <c r="CU392" i="2"/>
  <c r="CT392" i="2"/>
  <c r="CR392" i="2"/>
  <c r="CQ392" i="2"/>
  <c r="CP392" i="2"/>
  <c r="CO392" i="2"/>
  <c r="CN392" i="2"/>
  <c r="CM392" i="2"/>
  <c r="CL392" i="2"/>
  <c r="CK392" i="2"/>
  <c r="CJ392" i="2"/>
  <c r="CI392" i="2"/>
  <c r="CH392" i="2"/>
  <c r="CG392" i="2"/>
  <c r="CF392" i="2"/>
  <c r="CE392" i="2"/>
  <c r="CD392" i="2"/>
  <c r="CC392" i="2"/>
  <c r="CB392" i="2"/>
  <c r="CA392" i="2"/>
  <c r="BZ392" i="2"/>
  <c r="BY392" i="2"/>
  <c r="BX392" i="2"/>
  <c r="BW392" i="2"/>
  <c r="BV392" i="2"/>
  <c r="BU392" i="2"/>
  <c r="BT392" i="2"/>
  <c r="BS392" i="2"/>
  <c r="BR392" i="2"/>
  <c r="BQ392" i="2"/>
  <c r="BP392" i="2"/>
  <c r="BO392" i="2"/>
  <c r="BN392" i="2"/>
  <c r="BM392" i="2"/>
  <c r="BL392" i="2"/>
  <c r="BK392" i="2"/>
  <c r="BJ392" i="2"/>
  <c r="BI392" i="2"/>
  <c r="BH392" i="2"/>
  <c r="BG392" i="2"/>
  <c r="BF392" i="2"/>
  <c r="BE392" i="2"/>
  <c r="BD392" i="2"/>
  <c r="BC392" i="2"/>
  <c r="BB392" i="2"/>
  <c r="BA392" i="2"/>
  <c r="AZ392" i="2"/>
  <c r="AY392" i="2"/>
  <c r="AX392" i="2"/>
  <c r="AW392" i="2"/>
  <c r="AV392" i="2"/>
  <c r="AU392" i="2"/>
  <c r="AS392" i="2"/>
  <c r="AR392" i="2"/>
  <c r="AQ392" i="2"/>
  <c r="AP392" i="2"/>
  <c r="AO392" i="2"/>
  <c r="AJ392" i="2"/>
  <c r="AI392" i="2"/>
  <c r="AH392" i="2"/>
  <c r="AG392" i="2"/>
  <c r="AF392" i="2"/>
  <c r="AE392" i="2"/>
  <c r="AD392" i="2"/>
  <c r="AC392" i="2"/>
  <c r="AB392" i="2"/>
  <c r="AA392" i="2"/>
  <c r="Z392" i="2"/>
  <c r="Y392" i="2"/>
  <c r="X392" i="2"/>
  <c r="W392" i="2"/>
  <c r="V392" i="2"/>
  <c r="U392" i="2"/>
  <c r="T392" i="2"/>
  <c r="S392" i="2"/>
  <c r="R392" i="2"/>
  <c r="Q392" i="2"/>
  <c r="P392" i="2"/>
  <c r="O392" i="2"/>
  <c r="DJ391" i="2"/>
  <c r="DI391" i="2"/>
  <c r="DH391" i="2"/>
  <c r="DG391" i="2"/>
  <c r="DF391" i="2"/>
  <c r="DE391" i="2"/>
  <c r="DD391" i="2"/>
  <c r="DC391" i="2"/>
  <c r="DB391" i="2"/>
  <c r="DA391" i="2"/>
  <c r="CZ391" i="2"/>
  <c r="CY391" i="2"/>
  <c r="CX391" i="2"/>
  <c r="CW391" i="2"/>
  <c r="CV391" i="2"/>
  <c r="CU391" i="2"/>
  <c r="CT391" i="2"/>
  <c r="CR391" i="2"/>
  <c r="CQ391" i="2"/>
  <c r="CP391" i="2"/>
  <c r="CO391" i="2"/>
  <c r="CN391" i="2"/>
  <c r="CM391" i="2"/>
  <c r="CL391" i="2"/>
  <c r="CK391" i="2"/>
  <c r="CJ391" i="2"/>
  <c r="CI391" i="2"/>
  <c r="CH391" i="2"/>
  <c r="CG391" i="2"/>
  <c r="CF391" i="2"/>
  <c r="CE391" i="2"/>
  <c r="CD391" i="2"/>
  <c r="CC391" i="2"/>
  <c r="CB391" i="2"/>
  <c r="CA391" i="2"/>
  <c r="BZ391" i="2"/>
  <c r="BY391" i="2"/>
  <c r="BX391" i="2"/>
  <c r="BW391" i="2"/>
  <c r="BV391" i="2"/>
  <c r="BU391" i="2"/>
  <c r="BT391" i="2"/>
  <c r="BS391" i="2"/>
  <c r="BR391" i="2"/>
  <c r="BQ391" i="2"/>
  <c r="BP391" i="2"/>
  <c r="BO391" i="2"/>
  <c r="BN391" i="2"/>
  <c r="BM391" i="2"/>
  <c r="BL391" i="2"/>
  <c r="BK391" i="2"/>
  <c r="BJ391" i="2"/>
  <c r="BI391" i="2"/>
  <c r="BH391" i="2"/>
  <c r="BG391" i="2"/>
  <c r="BF391" i="2"/>
  <c r="BE391" i="2"/>
  <c r="BD391" i="2"/>
  <c r="BC391" i="2"/>
  <c r="BB391" i="2"/>
  <c r="BA391" i="2"/>
  <c r="AZ391" i="2"/>
  <c r="AY391" i="2"/>
  <c r="AX391" i="2"/>
  <c r="AW391" i="2"/>
  <c r="AV391" i="2"/>
  <c r="AU391" i="2"/>
  <c r="AS391" i="2"/>
  <c r="AR391" i="2"/>
  <c r="AQ391" i="2"/>
  <c r="AP391" i="2"/>
  <c r="AO391" i="2"/>
  <c r="AJ391" i="2"/>
  <c r="AI391" i="2"/>
  <c r="AH391" i="2"/>
  <c r="AG391" i="2"/>
  <c r="AF391" i="2"/>
  <c r="AE391" i="2"/>
  <c r="AD391" i="2"/>
  <c r="AC391" i="2"/>
  <c r="AB391" i="2"/>
  <c r="AA391" i="2"/>
  <c r="Z391" i="2"/>
  <c r="Y391" i="2"/>
  <c r="X391" i="2"/>
  <c r="W391" i="2"/>
  <c r="V391" i="2"/>
  <c r="U391" i="2"/>
  <c r="T391" i="2"/>
  <c r="S391" i="2"/>
  <c r="R391" i="2"/>
  <c r="Q391" i="2"/>
  <c r="P391" i="2"/>
  <c r="O391" i="2"/>
  <c r="DJ390" i="2"/>
  <c r="DI390" i="2"/>
  <c r="DH390" i="2"/>
  <c r="DG390" i="2"/>
  <c r="DF390" i="2"/>
  <c r="DE390" i="2"/>
  <c r="DD390" i="2"/>
  <c r="DC390" i="2"/>
  <c r="DB390" i="2"/>
  <c r="DA390" i="2"/>
  <c r="CZ390" i="2"/>
  <c r="CY390" i="2"/>
  <c r="CX390" i="2"/>
  <c r="CW390" i="2"/>
  <c r="CV390" i="2"/>
  <c r="CU390" i="2"/>
  <c r="CT390" i="2"/>
  <c r="CR390" i="2"/>
  <c r="CQ390" i="2"/>
  <c r="CP390" i="2"/>
  <c r="CO390" i="2"/>
  <c r="CN390" i="2"/>
  <c r="CM390" i="2"/>
  <c r="CL390" i="2"/>
  <c r="CK390" i="2"/>
  <c r="CJ390" i="2"/>
  <c r="CI390" i="2"/>
  <c r="CH390" i="2"/>
  <c r="CG390" i="2"/>
  <c r="CF390" i="2"/>
  <c r="CE390" i="2"/>
  <c r="CD390" i="2"/>
  <c r="CC390" i="2"/>
  <c r="CB390" i="2"/>
  <c r="CA390" i="2"/>
  <c r="BZ390" i="2"/>
  <c r="BY390" i="2"/>
  <c r="BX390" i="2"/>
  <c r="BW390" i="2"/>
  <c r="BV390" i="2"/>
  <c r="BU390" i="2"/>
  <c r="BT390" i="2"/>
  <c r="BS390" i="2"/>
  <c r="BR390" i="2"/>
  <c r="BQ390" i="2"/>
  <c r="BP390" i="2"/>
  <c r="BO390" i="2"/>
  <c r="BN390" i="2"/>
  <c r="BM390" i="2"/>
  <c r="BL390" i="2"/>
  <c r="BK390" i="2"/>
  <c r="BJ390" i="2"/>
  <c r="BI390" i="2"/>
  <c r="BH390" i="2"/>
  <c r="BG390" i="2"/>
  <c r="BF390" i="2"/>
  <c r="BE390" i="2"/>
  <c r="BD390" i="2"/>
  <c r="BC390" i="2"/>
  <c r="BB390" i="2"/>
  <c r="BA390" i="2"/>
  <c r="AZ390" i="2"/>
  <c r="AY390" i="2"/>
  <c r="AX390" i="2"/>
  <c r="AW390" i="2"/>
  <c r="AV390" i="2"/>
  <c r="AU390" i="2"/>
  <c r="AS390" i="2"/>
  <c r="AR390" i="2"/>
  <c r="AQ390" i="2"/>
  <c r="AP390" i="2"/>
  <c r="AO390" i="2"/>
  <c r="AJ390" i="2"/>
  <c r="AI390" i="2"/>
  <c r="AH390" i="2"/>
  <c r="AG390" i="2"/>
  <c r="AF390" i="2"/>
  <c r="AE390" i="2"/>
  <c r="AD390" i="2"/>
  <c r="AC390" i="2"/>
  <c r="AB390" i="2"/>
  <c r="AA390" i="2"/>
  <c r="Z390" i="2"/>
  <c r="Y390" i="2"/>
  <c r="X390" i="2"/>
  <c r="W390" i="2"/>
  <c r="V390" i="2"/>
  <c r="U390" i="2"/>
  <c r="T390" i="2"/>
  <c r="S390" i="2"/>
  <c r="R390" i="2"/>
  <c r="Q390" i="2"/>
  <c r="P390" i="2"/>
  <c r="O390" i="2"/>
  <c r="DJ389" i="2"/>
  <c r="DI389" i="2"/>
  <c r="DH389" i="2"/>
  <c r="DG389" i="2"/>
  <c r="DF389" i="2"/>
  <c r="DE389" i="2"/>
  <c r="DD389" i="2"/>
  <c r="DC389" i="2"/>
  <c r="DB389" i="2"/>
  <c r="DA389" i="2"/>
  <c r="CZ389" i="2"/>
  <c r="CY389" i="2"/>
  <c r="CX389" i="2"/>
  <c r="CW389" i="2"/>
  <c r="CV389" i="2"/>
  <c r="CU389" i="2"/>
  <c r="CT389" i="2"/>
  <c r="CR389" i="2"/>
  <c r="CQ389" i="2"/>
  <c r="CP389" i="2"/>
  <c r="CO389" i="2"/>
  <c r="CN389" i="2"/>
  <c r="CM389" i="2"/>
  <c r="CL389" i="2"/>
  <c r="CK389" i="2"/>
  <c r="CJ389" i="2"/>
  <c r="CI389" i="2"/>
  <c r="CH389" i="2"/>
  <c r="CG389" i="2"/>
  <c r="CF389" i="2"/>
  <c r="CE389" i="2"/>
  <c r="CD389" i="2"/>
  <c r="CC389" i="2"/>
  <c r="CB389" i="2"/>
  <c r="CA389" i="2"/>
  <c r="BZ389" i="2"/>
  <c r="BY389" i="2"/>
  <c r="BX389" i="2"/>
  <c r="BW389" i="2"/>
  <c r="BV389" i="2"/>
  <c r="BU389" i="2"/>
  <c r="BT389" i="2"/>
  <c r="BS389" i="2"/>
  <c r="BR389" i="2"/>
  <c r="BQ389" i="2"/>
  <c r="BP389" i="2"/>
  <c r="BO389" i="2"/>
  <c r="BN389" i="2"/>
  <c r="BM389" i="2"/>
  <c r="BL389" i="2"/>
  <c r="BK389" i="2"/>
  <c r="BJ389" i="2"/>
  <c r="BI389" i="2"/>
  <c r="BH389" i="2"/>
  <c r="BG389" i="2"/>
  <c r="BF389" i="2"/>
  <c r="BE389" i="2"/>
  <c r="BD389" i="2"/>
  <c r="BC389" i="2"/>
  <c r="BB389" i="2"/>
  <c r="BA389" i="2"/>
  <c r="AZ389" i="2"/>
  <c r="AY389" i="2"/>
  <c r="AX389" i="2"/>
  <c r="AW389" i="2"/>
  <c r="AV389" i="2"/>
  <c r="AU389" i="2"/>
  <c r="AS389" i="2"/>
  <c r="AR389" i="2"/>
  <c r="AQ389" i="2"/>
  <c r="AP389" i="2"/>
  <c r="AO389" i="2"/>
  <c r="AJ389" i="2"/>
  <c r="AI389" i="2"/>
  <c r="AH389" i="2"/>
  <c r="AG389" i="2"/>
  <c r="AF389" i="2"/>
  <c r="AE389" i="2"/>
  <c r="AD389" i="2"/>
  <c r="AC389" i="2"/>
  <c r="AB389" i="2"/>
  <c r="AA389" i="2"/>
  <c r="Z389" i="2"/>
  <c r="Y389" i="2"/>
  <c r="X389" i="2"/>
  <c r="W389" i="2"/>
  <c r="V389" i="2"/>
  <c r="U389" i="2"/>
  <c r="T389" i="2"/>
  <c r="S389" i="2"/>
  <c r="R389" i="2"/>
  <c r="Q389" i="2"/>
  <c r="P389" i="2"/>
  <c r="O389" i="2"/>
  <c r="DJ388" i="2"/>
  <c r="DI388" i="2"/>
  <c r="DH388" i="2"/>
  <c r="DG388" i="2"/>
  <c r="DF388" i="2"/>
  <c r="DE388" i="2"/>
  <c r="DD388" i="2"/>
  <c r="DC388" i="2"/>
  <c r="DB388" i="2"/>
  <c r="DA388" i="2"/>
  <c r="CZ388" i="2"/>
  <c r="CY388" i="2"/>
  <c r="CX388" i="2"/>
  <c r="CW388" i="2"/>
  <c r="CV388" i="2"/>
  <c r="CU388" i="2"/>
  <c r="CT388" i="2"/>
  <c r="CR388" i="2"/>
  <c r="CQ388" i="2"/>
  <c r="CP388" i="2"/>
  <c r="CO388" i="2"/>
  <c r="CN388" i="2"/>
  <c r="CM388" i="2"/>
  <c r="CL388" i="2"/>
  <c r="CK388" i="2"/>
  <c r="CJ388" i="2"/>
  <c r="CI388" i="2"/>
  <c r="CH388" i="2"/>
  <c r="CG388" i="2"/>
  <c r="CF388" i="2"/>
  <c r="CE388" i="2"/>
  <c r="CD388" i="2"/>
  <c r="CC388" i="2"/>
  <c r="CB388" i="2"/>
  <c r="CA388" i="2"/>
  <c r="BZ388" i="2"/>
  <c r="BY388" i="2"/>
  <c r="BX388" i="2"/>
  <c r="BW388" i="2"/>
  <c r="BV388" i="2"/>
  <c r="BU388" i="2"/>
  <c r="BT388" i="2"/>
  <c r="BS388" i="2"/>
  <c r="BR388" i="2"/>
  <c r="BQ388" i="2"/>
  <c r="BP388" i="2"/>
  <c r="BO388" i="2"/>
  <c r="BN388" i="2"/>
  <c r="BM388" i="2"/>
  <c r="BL388" i="2"/>
  <c r="BK388" i="2"/>
  <c r="BJ388" i="2"/>
  <c r="BI388" i="2"/>
  <c r="BH388" i="2"/>
  <c r="BG388" i="2"/>
  <c r="BF388" i="2"/>
  <c r="BE388" i="2"/>
  <c r="BD388" i="2"/>
  <c r="BC388" i="2"/>
  <c r="BB388" i="2"/>
  <c r="BA388" i="2"/>
  <c r="AZ388" i="2"/>
  <c r="AY388" i="2"/>
  <c r="AX388" i="2"/>
  <c r="AW388" i="2"/>
  <c r="AV388" i="2"/>
  <c r="AU388" i="2"/>
  <c r="AS388" i="2"/>
  <c r="AR388" i="2"/>
  <c r="AQ388" i="2"/>
  <c r="AP388" i="2"/>
  <c r="AO388" i="2"/>
  <c r="AJ388" i="2"/>
  <c r="AI388" i="2"/>
  <c r="AH388" i="2"/>
  <c r="AG388" i="2"/>
  <c r="AF388" i="2"/>
  <c r="AE388" i="2"/>
  <c r="AD388" i="2"/>
  <c r="AC388" i="2"/>
  <c r="AB388" i="2"/>
  <c r="AA388" i="2"/>
  <c r="Z388" i="2"/>
  <c r="Y388" i="2"/>
  <c r="X388" i="2"/>
  <c r="W388" i="2"/>
  <c r="V388" i="2"/>
  <c r="U388" i="2"/>
  <c r="T388" i="2"/>
  <c r="S388" i="2"/>
  <c r="R388" i="2"/>
  <c r="Q388" i="2"/>
  <c r="P388" i="2"/>
  <c r="O388" i="2"/>
  <c r="DJ387" i="2"/>
  <c r="DI387" i="2"/>
  <c r="DH387" i="2"/>
  <c r="DG387" i="2"/>
  <c r="DF387" i="2"/>
  <c r="DE387" i="2"/>
  <c r="DD387" i="2"/>
  <c r="DC387" i="2"/>
  <c r="DB387" i="2"/>
  <c r="DA387" i="2"/>
  <c r="CZ387" i="2"/>
  <c r="CY387" i="2"/>
  <c r="CX387" i="2"/>
  <c r="CW387" i="2"/>
  <c r="CV387" i="2"/>
  <c r="CU387" i="2"/>
  <c r="CT387" i="2"/>
  <c r="CR387" i="2"/>
  <c r="CQ387" i="2"/>
  <c r="CP387" i="2"/>
  <c r="CO387" i="2"/>
  <c r="CN387" i="2"/>
  <c r="CM387" i="2"/>
  <c r="CL387" i="2"/>
  <c r="CK387" i="2"/>
  <c r="CJ387" i="2"/>
  <c r="CI387" i="2"/>
  <c r="CH387" i="2"/>
  <c r="CG387" i="2"/>
  <c r="CF387" i="2"/>
  <c r="CE387" i="2"/>
  <c r="CD387" i="2"/>
  <c r="CC387" i="2"/>
  <c r="CB387" i="2"/>
  <c r="CA387" i="2"/>
  <c r="BZ387" i="2"/>
  <c r="BY387" i="2"/>
  <c r="BX387" i="2"/>
  <c r="BW387" i="2"/>
  <c r="BV387" i="2"/>
  <c r="BU387" i="2"/>
  <c r="BT387" i="2"/>
  <c r="BS387" i="2"/>
  <c r="BR387" i="2"/>
  <c r="BQ387" i="2"/>
  <c r="BP387" i="2"/>
  <c r="BO387" i="2"/>
  <c r="BN387" i="2"/>
  <c r="BM387" i="2"/>
  <c r="BL387" i="2"/>
  <c r="BK387" i="2"/>
  <c r="BJ387" i="2"/>
  <c r="BI387" i="2"/>
  <c r="BH387" i="2"/>
  <c r="BG387" i="2"/>
  <c r="BF387" i="2"/>
  <c r="BE387" i="2"/>
  <c r="BD387" i="2"/>
  <c r="BC387" i="2"/>
  <c r="BB387" i="2"/>
  <c r="BA387" i="2"/>
  <c r="AZ387" i="2"/>
  <c r="AY387" i="2"/>
  <c r="AX387" i="2"/>
  <c r="AW387" i="2"/>
  <c r="AV387" i="2"/>
  <c r="AU387" i="2"/>
  <c r="AS387" i="2"/>
  <c r="AR387" i="2"/>
  <c r="AQ387" i="2"/>
  <c r="AP387" i="2"/>
  <c r="AO387" i="2"/>
  <c r="AJ387" i="2"/>
  <c r="AI387" i="2"/>
  <c r="AH387" i="2"/>
  <c r="AG387" i="2"/>
  <c r="AF387" i="2"/>
  <c r="AE387" i="2"/>
  <c r="AD387" i="2"/>
  <c r="AC387" i="2"/>
  <c r="AB387" i="2"/>
  <c r="AA387" i="2"/>
  <c r="Z387" i="2"/>
  <c r="Y387" i="2"/>
  <c r="X387" i="2"/>
  <c r="W387" i="2"/>
  <c r="V387" i="2"/>
  <c r="U387" i="2"/>
  <c r="T387" i="2"/>
  <c r="S387" i="2"/>
  <c r="R387" i="2"/>
  <c r="Q387" i="2"/>
  <c r="P387" i="2"/>
  <c r="O387" i="2"/>
  <c r="DJ386" i="2"/>
  <c r="DI386" i="2"/>
  <c r="DH386" i="2"/>
  <c r="DG386" i="2"/>
  <c r="DF386" i="2"/>
  <c r="DE386" i="2"/>
  <c r="DD386" i="2"/>
  <c r="DC386" i="2"/>
  <c r="DB386" i="2"/>
  <c r="DA386" i="2"/>
  <c r="CZ386" i="2"/>
  <c r="CY386" i="2"/>
  <c r="CX386" i="2"/>
  <c r="CW386" i="2"/>
  <c r="CV386" i="2"/>
  <c r="CU386" i="2"/>
  <c r="CT386" i="2"/>
  <c r="CR386" i="2"/>
  <c r="CQ386" i="2"/>
  <c r="CP386" i="2"/>
  <c r="CO386" i="2"/>
  <c r="CN386" i="2"/>
  <c r="CM386" i="2"/>
  <c r="CL386" i="2"/>
  <c r="CK386" i="2"/>
  <c r="CJ386" i="2"/>
  <c r="CI386" i="2"/>
  <c r="CH386" i="2"/>
  <c r="CG386" i="2"/>
  <c r="CF386" i="2"/>
  <c r="CE386" i="2"/>
  <c r="CD386" i="2"/>
  <c r="CC386" i="2"/>
  <c r="CB386" i="2"/>
  <c r="CA386" i="2"/>
  <c r="BZ386" i="2"/>
  <c r="BY386" i="2"/>
  <c r="BX386" i="2"/>
  <c r="BW386" i="2"/>
  <c r="BV386" i="2"/>
  <c r="BU386" i="2"/>
  <c r="BT386" i="2"/>
  <c r="BS386" i="2"/>
  <c r="BR386" i="2"/>
  <c r="BQ386" i="2"/>
  <c r="BP386" i="2"/>
  <c r="BO386" i="2"/>
  <c r="BN386" i="2"/>
  <c r="BM386" i="2"/>
  <c r="BL386" i="2"/>
  <c r="BK386" i="2"/>
  <c r="BJ386" i="2"/>
  <c r="BI386" i="2"/>
  <c r="BH386" i="2"/>
  <c r="BG386" i="2"/>
  <c r="BF386" i="2"/>
  <c r="BE386" i="2"/>
  <c r="BD386" i="2"/>
  <c r="BC386" i="2"/>
  <c r="BB386" i="2"/>
  <c r="BA386" i="2"/>
  <c r="AZ386" i="2"/>
  <c r="AY386" i="2"/>
  <c r="AX386" i="2"/>
  <c r="AW386" i="2"/>
  <c r="AV386" i="2"/>
  <c r="AU386" i="2"/>
  <c r="AS386" i="2"/>
  <c r="AR386" i="2"/>
  <c r="AQ386" i="2"/>
  <c r="AP386" i="2"/>
  <c r="AO386" i="2"/>
  <c r="AJ386" i="2"/>
  <c r="AI386" i="2"/>
  <c r="AH386" i="2"/>
  <c r="AG386" i="2"/>
  <c r="AF386" i="2"/>
  <c r="AE386" i="2"/>
  <c r="AD386" i="2"/>
  <c r="AC386" i="2"/>
  <c r="AB386" i="2"/>
  <c r="AA386" i="2"/>
  <c r="Z386" i="2"/>
  <c r="Y386" i="2"/>
  <c r="X386" i="2"/>
  <c r="W386" i="2"/>
  <c r="V386" i="2"/>
  <c r="U386" i="2"/>
  <c r="T386" i="2"/>
  <c r="S386" i="2"/>
  <c r="R386" i="2"/>
  <c r="Q386" i="2"/>
  <c r="P386" i="2"/>
  <c r="O386" i="2"/>
  <c r="DJ385" i="2"/>
  <c r="DI385" i="2"/>
  <c r="DH385" i="2"/>
  <c r="DG385" i="2"/>
  <c r="DF385" i="2"/>
  <c r="DE385" i="2"/>
  <c r="DD385" i="2"/>
  <c r="DC385" i="2"/>
  <c r="DB385" i="2"/>
  <c r="DA385" i="2"/>
  <c r="CZ385" i="2"/>
  <c r="CY385" i="2"/>
  <c r="CX385" i="2"/>
  <c r="CW385" i="2"/>
  <c r="CV385" i="2"/>
  <c r="CU385" i="2"/>
  <c r="CT385" i="2"/>
  <c r="CR385" i="2"/>
  <c r="CQ385" i="2"/>
  <c r="CP385" i="2"/>
  <c r="CO385" i="2"/>
  <c r="CN385" i="2"/>
  <c r="CM385" i="2"/>
  <c r="CL385" i="2"/>
  <c r="CK385" i="2"/>
  <c r="CJ385" i="2"/>
  <c r="CI385" i="2"/>
  <c r="CH385" i="2"/>
  <c r="CG385" i="2"/>
  <c r="CF385" i="2"/>
  <c r="CE385" i="2"/>
  <c r="CD385" i="2"/>
  <c r="CC385" i="2"/>
  <c r="CB385" i="2"/>
  <c r="CA385" i="2"/>
  <c r="BZ385" i="2"/>
  <c r="BY385" i="2"/>
  <c r="BX385" i="2"/>
  <c r="BW385" i="2"/>
  <c r="BV385" i="2"/>
  <c r="BU385" i="2"/>
  <c r="BT385" i="2"/>
  <c r="BS385" i="2"/>
  <c r="BR385" i="2"/>
  <c r="BQ385" i="2"/>
  <c r="BP385" i="2"/>
  <c r="BO385" i="2"/>
  <c r="BN385" i="2"/>
  <c r="BM385" i="2"/>
  <c r="BL385" i="2"/>
  <c r="BK385" i="2"/>
  <c r="BJ385" i="2"/>
  <c r="BI385" i="2"/>
  <c r="BH385" i="2"/>
  <c r="BG385" i="2"/>
  <c r="BF385" i="2"/>
  <c r="BE385" i="2"/>
  <c r="BD385" i="2"/>
  <c r="BC385" i="2"/>
  <c r="BB385" i="2"/>
  <c r="BA385" i="2"/>
  <c r="AZ385" i="2"/>
  <c r="AY385" i="2"/>
  <c r="AX385" i="2"/>
  <c r="AW385" i="2"/>
  <c r="AV385" i="2"/>
  <c r="AU385" i="2"/>
  <c r="AS385" i="2"/>
  <c r="AR385" i="2"/>
  <c r="AQ385" i="2"/>
  <c r="AP385" i="2"/>
  <c r="AO385" i="2"/>
  <c r="AJ385" i="2"/>
  <c r="AI385" i="2"/>
  <c r="AH385" i="2"/>
  <c r="AG385" i="2"/>
  <c r="AF385" i="2"/>
  <c r="AE385" i="2"/>
  <c r="AD385" i="2"/>
  <c r="AC385" i="2"/>
  <c r="AB385" i="2"/>
  <c r="AA385" i="2"/>
  <c r="Z385" i="2"/>
  <c r="Y385" i="2"/>
  <c r="X385" i="2"/>
  <c r="W385" i="2"/>
  <c r="V385" i="2"/>
  <c r="U385" i="2"/>
  <c r="T385" i="2"/>
  <c r="S385" i="2"/>
  <c r="R385" i="2"/>
  <c r="Q385" i="2"/>
  <c r="P385" i="2"/>
  <c r="O385" i="2"/>
  <c r="DJ384" i="2"/>
  <c r="DI384" i="2"/>
  <c r="DH384" i="2"/>
  <c r="DG384" i="2"/>
  <c r="DF384" i="2"/>
  <c r="DE384" i="2"/>
  <c r="DD384" i="2"/>
  <c r="DC384" i="2"/>
  <c r="DB384" i="2"/>
  <c r="DA384" i="2"/>
  <c r="CZ384" i="2"/>
  <c r="CY384" i="2"/>
  <c r="CX384" i="2"/>
  <c r="CW384" i="2"/>
  <c r="CV384" i="2"/>
  <c r="CU384" i="2"/>
  <c r="CT384" i="2"/>
  <c r="CR384" i="2"/>
  <c r="CQ384" i="2"/>
  <c r="CP384" i="2"/>
  <c r="CO384" i="2"/>
  <c r="CN384" i="2"/>
  <c r="CM384" i="2"/>
  <c r="CL384" i="2"/>
  <c r="CK384" i="2"/>
  <c r="CJ384" i="2"/>
  <c r="CI384" i="2"/>
  <c r="CH384" i="2"/>
  <c r="CG384" i="2"/>
  <c r="CF384" i="2"/>
  <c r="CE384" i="2"/>
  <c r="CD384" i="2"/>
  <c r="CC384" i="2"/>
  <c r="CB384" i="2"/>
  <c r="CA384" i="2"/>
  <c r="BZ384" i="2"/>
  <c r="BY384" i="2"/>
  <c r="BX384" i="2"/>
  <c r="BW384" i="2"/>
  <c r="BV384" i="2"/>
  <c r="BU384" i="2"/>
  <c r="BT384" i="2"/>
  <c r="BS384" i="2"/>
  <c r="BR384" i="2"/>
  <c r="BQ384" i="2"/>
  <c r="BP384" i="2"/>
  <c r="BO384" i="2"/>
  <c r="BN384" i="2"/>
  <c r="BM384" i="2"/>
  <c r="BL384" i="2"/>
  <c r="BK384" i="2"/>
  <c r="BJ384" i="2"/>
  <c r="BI384" i="2"/>
  <c r="BH384" i="2"/>
  <c r="BG384" i="2"/>
  <c r="BF384" i="2"/>
  <c r="BE384" i="2"/>
  <c r="BD384" i="2"/>
  <c r="BC384" i="2"/>
  <c r="BB384" i="2"/>
  <c r="BA384" i="2"/>
  <c r="AZ384" i="2"/>
  <c r="AY384" i="2"/>
  <c r="AX384" i="2"/>
  <c r="AW384" i="2"/>
  <c r="AV384" i="2"/>
  <c r="AU384" i="2"/>
  <c r="AS384" i="2"/>
  <c r="AR384" i="2"/>
  <c r="AQ384" i="2"/>
  <c r="AP384" i="2"/>
  <c r="AO384" i="2"/>
  <c r="AJ384" i="2"/>
  <c r="AI384" i="2"/>
  <c r="AH384" i="2"/>
  <c r="AG384" i="2"/>
  <c r="AF384" i="2"/>
  <c r="AE384" i="2"/>
  <c r="AD384" i="2"/>
  <c r="AC384" i="2"/>
  <c r="AB384" i="2"/>
  <c r="AA384" i="2"/>
  <c r="Z384" i="2"/>
  <c r="Y384" i="2"/>
  <c r="X384" i="2"/>
  <c r="W384" i="2"/>
  <c r="V384" i="2"/>
  <c r="U384" i="2"/>
  <c r="T384" i="2"/>
  <c r="S384" i="2"/>
  <c r="R384" i="2"/>
  <c r="Q384" i="2"/>
  <c r="P384" i="2"/>
  <c r="O384" i="2"/>
  <c r="DJ383" i="2"/>
  <c r="DI383" i="2"/>
  <c r="DH383" i="2"/>
  <c r="DG383" i="2"/>
  <c r="DF383" i="2"/>
  <c r="DE383" i="2"/>
  <c r="DD383" i="2"/>
  <c r="DC383" i="2"/>
  <c r="DB383" i="2"/>
  <c r="DA383" i="2"/>
  <c r="CZ383" i="2"/>
  <c r="CY383" i="2"/>
  <c r="CX383" i="2"/>
  <c r="CW383" i="2"/>
  <c r="CV383" i="2"/>
  <c r="CU383" i="2"/>
  <c r="CT383" i="2"/>
  <c r="CR383" i="2"/>
  <c r="CQ383" i="2"/>
  <c r="CP383" i="2"/>
  <c r="CO383" i="2"/>
  <c r="CN383" i="2"/>
  <c r="CM383" i="2"/>
  <c r="CL383" i="2"/>
  <c r="CK383" i="2"/>
  <c r="CJ383" i="2"/>
  <c r="CI383" i="2"/>
  <c r="CH383" i="2"/>
  <c r="CG383" i="2"/>
  <c r="CF383" i="2"/>
  <c r="CE383" i="2"/>
  <c r="CD383" i="2"/>
  <c r="CC383" i="2"/>
  <c r="CB383" i="2"/>
  <c r="CA383" i="2"/>
  <c r="BZ383" i="2"/>
  <c r="BY383" i="2"/>
  <c r="BX383" i="2"/>
  <c r="BW383" i="2"/>
  <c r="BV383" i="2"/>
  <c r="BU383" i="2"/>
  <c r="BT383" i="2"/>
  <c r="BS383" i="2"/>
  <c r="BR383" i="2"/>
  <c r="BQ383" i="2"/>
  <c r="BP383" i="2"/>
  <c r="BO383" i="2"/>
  <c r="BN383" i="2"/>
  <c r="BM383" i="2"/>
  <c r="BL383" i="2"/>
  <c r="BK383" i="2"/>
  <c r="BJ383" i="2"/>
  <c r="BI383" i="2"/>
  <c r="BH383" i="2"/>
  <c r="BG383" i="2"/>
  <c r="BF383" i="2"/>
  <c r="BE383" i="2"/>
  <c r="BD383" i="2"/>
  <c r="BC383" i="2"/>
  <c r="BB383" i="2"/>
  <c r="BA383" i="2"/>
  <c r="AZ383" i="2"/>
  <c r="AY383" i="2"/>
  <c r="AX383" i="2"/>
  <c r="AW383" i="2"/>
  <c r="AV383" i="2"/>
  <c r="AU383" i="2"/>
  <c r="AS383" i="2"/>
  <c r="AR383" i="2"/>
  <c r="AQ383" i="2"/>
  <c r="AP383" i="2"/>
  <c r="AO383" i="2"/>
  <c r="AJ383" i="2"/>
  <c r="AI383" i="2"/>
  <c r="AH383" i="2"/>
  <c r="AG383" i="2"/>
  <c r="AF383" i="2"/>
  <c r="AE383" i="2"/>
  <c r="AD383" i="2"/>
  <c r="AC383" i="2"/>
  <c r="AB383" i="2"/>
  <c r="AA383" i="2"/>
  <c r="Z383" i="2"/>
  <c r="Y383" i="2"/>
  <c r="X383" i="2"/>
  <c r="W383" i="2"/>
  <c r="V383" i="2"/>
  <c r="U383" i="2"/>
  <c r="T383" i="2"/>
  <c r="S383" i="2"/>
  <c r="R383" i="2"/>
  <c r="Q383" i="2"/>
  <c r="P383" i="2"/>
  <c r="O383" i="2"/>
  <c r="DJ382" i="2"/>
  <c r="DI382" i="2"/>
  <c r="DH382" i="2"/>
  <c r="DG382" i="2"/>
  <c r="DF382" i="2"/>
  <c r="DE382" i="2"/>
  <c r="DD382" i="2"/>
  <c r="DC382" i="2"/>
  <c r="DB382" i="2"/>
  <c r="DA382" i="2"/>
  <c r="CZ382" i="2"/>
  <c r="CY382" i="2"/>
  <c r="CX382" i="2"/>
  <c r="CW382" i="2"/>
  <c r="CV382" i="2"/>
  <c r="CU382" i="2"/>
  <c r="CT382" i="2"/>
  <c r="CR382" i="2"/>
  <c r="CQ382" i="2"/>
  <c r="CP382" i="2"/>
  <c r="CO382" i="2"/>
  <c r="CN382" i="2"/>
  <c r="CM382" i="2"/>
  <c r="CL382" i="2"/>
  <c r="CK382" i="2"/>
  <c r="CJ382" i="2"/>
  <c r="CI382" i="2"/>
  <c r="CH382" i="2"/>
  <c r="CG382" i="2"/>
  <c r="CF382" i="2"/>
  <c r="CE382" i="2"/>
  <c r="CD382" i="2"/>
  <c r="CC382" i="2"/>
  <c r="CB382" i="2"/>
  <c r="CA382" i="2"/>
  <c r="BZ382" i="2"/>
  <c r="BY382" i="2"/>
  <c r="BX382" i="2"/>
  <c r="BW382" i="2"/>
  <c r="BV382" i="2"/>
  <c r="BU382" i="2"/>
  <c r="BT382" i="2"/>
  <c r="BS382" i="2"/>
  <c r="BR382" i="2"/>
  <c r="BQ382" i="2"/>
  <c r="BP382" i="2"/>
  <c r="BO382" i="2"/>
  <c r="BN382" i="2"/>
  <c r="BM382" i="2"/>
  <c r="BL382" i="2"/>
  <c r="BK382" i="2"/>
  <c r="BJ382" i="2"/>
  <c r="BI382" i="2"/>
  <c r="BH382" i="2"/>
  <c r="BG382" i="2"/>
  <c r="BF382" i="2"/>
  <c r="BE382" i="2"/>
  <c r="BD382" i="2"/>
  <c r="BC382" i="2"/>
  <c r="BB382" i="2"/>
  <c r="BA382" i="2"/>
  <c r="AZ382" i="2"/>
  <c r="AY382" i="2"/>
  <c r="AX382" i="2"/>
  <c r="AW382" i="2"/>
  <c r="AV382" i="2"/>
  <c r="AU382" i="2"/>
  <c r="AS382" i="2"/>
  <c r="AR382" i="2"/>
  <c r="AQ382" i="2"/>
  <c r="AP382" i="2"/>
  <c r="AO382" i="2"/>
  <c r="AJ382" i="2"/>
  <c r="AI382" i="2"/>
  <c r="AH382" i="2"/>
  <c r="AG382" i="2"/>
  <c r="AF382" i="2"/>
  <c r="AE382" i="2"/>
  <c r="AD382" i="2"/>
  <c r="AC382" i="2"/>
  <c r="AB382" i="2"/>
  <c r="AA382" i="2"/>
  <c r="Z382" i="2"/>
  <c r="Y382" i="2"/>
  <c r="X382" i="2"/>
  <c r="W382" i="2"/>
  <c r="V382" i="2"/>
  <c r="U382" i="2"/>
  <c r="T382" i="2"/>
  <c r="S382" i="2"/>
  <c r="R382" i="2"/>
  <c r="Q382" i="2"/>
  <c r="P382" i="2"/>
  <c r="O382" i="2"/>
  <c r="DJ381" i="2"/>
  <c r="DI381" i="2"/>
  <c r="DH381" i="2"/>
  <c r="DG381" i="2"/>
  <c r="DF381" i="2"/>
  <c r="DE381" i="2"/>
  <c r="DD381" i="2"/>
  <c r="DC381" i="2"/>
  <c r="DB381" i="2"/>
  <c r="DA381" i="2"/>
  <c r="CZ381" i="2"/>
  <c r="CY381" i="2"/>
  <c r="CX381" i="2"/>
  <c r="CW381" i="2"/>
  <c r="CV381" i="2"/>
  <c r="CU381" i="2"/>
  <c r="CT381" i="2"/>
  <c r="CR381" i="2"/>
  <c r="CQ381" i="2"/>
  <c r="CP381" i="2"/>
  <c r="CO381" i="2"/>
  <c r="CN381" i="2"/>
  <c r="CM381" i="2"/>
  <c r="CL381" i="2"/>
  <c r="CK381" i="2"/>
  <c r="CJ381" i="2"/>
  <c r="CI381" i="2"/>
  <c r="CH381" i="2"/>
  <c r="CG381" i="2"/>
  <c r="CF381" i="2"/>
  <c r="CE381" i="2"/>
  <c r="CD381" i="2"/>
  <c r="CC381" i="2"/>
  <c r="CB381" i="2"/>
  <c r="CA381" i="2"/>
  <c r="BZ381" i="2"/>
  <c r="BY381" i="2"/>
  <c r="BX381" i="2"/>
  <c r="BW381" i="2"/>
  <c r="BV381" i="2"/>
  <c r="BU381" i="2"/>
  <c r="BT381" i="2"/>
  <c r="BS381" i="2"/>
  <c r="BR381" i="2"/>
  <c r="BQ381" i="2"/>
  <c r="BP381" i="2"/>
  <c r="BO381" i="2"/>
  <c r="BN381" i="2"/>
  <c r="BM381" i="2"/>
  <c r="BL381" i="2"/>
  <c r="BK381" i="2"/>
  <c r="BJ381" i="2"/>
  <c r="BI381" i="2"/>
  <c r="BH381" i="2"/>
  <c r="BG381" i="2"/>
  <c r="BF381" i="2"/>
  <c r="BE381" i="2"/>
  <c r="BD381" i="2"/>
  <c r="BC381" i="2"/>
  <c r="BB381" i="2"/>
  <c r="BA381" i="2"/>
  <c r="AZ381" i="2"/>
  <c r="AY381" i="2"/>
  <c r="AX381" i="2"/>
  <c r="AW381" i="2"/>
  <c r="AV381" i="2"/>
  <c r="AU381" i="2"/>
  <c r="AS381" i="2"/>
  <c r="AR381" i="2"/>
  <c r="AQ381" i="2"/>
  <c r="AP381" i="2"/>
  <c r="AO381" i="2"/>
  <c r="AJ381" i="2"/>
  <c r="AI381" i="2"/>
  <c r="AH381" i="2"/>
  <c r="AG381" i="2"/>
  <c r="AF381" i="2"/>
  <c r="AE381" i="2"/>
  <c r="AD381" i="2"/>
  <c r="AC381" i="2"/>
  <c r="AB381" i="2"/>
  <c r="AA381" i="2"/>
  <c r="Z381" i="2"/>
  <c r="Y381" i="2"/>
  <c r="X381" i="2"/>
  <c r="W381" i="2"/>
  <c r="V381" i="2"/>
  <c r="U381" i="2"/>
  <c r="T381" i="2"/>
  <c r="S381" i="2"/>
  <c r="R381" i="2"/>
  <c r="Q381" i="2"/>
  <c r="P381" i="2"/>
  <c r="O381" i="2"/>
  <c r="DJ380" i="2"/>
  <c r="DI380" i="2"/>
  <c r="DH380" i="2"/>
  <c r="DG380" i="2"/>
  <c r="DF380" i="2"/>
  <c r="DE380" i="2"/>
  <c r="DD380" i="2"/>
  <c r="DC380" i="2"/>
  <c r="DB380" i="2"/>
  <c r="DA380" i="2"/>
  <c r="CZ380" i="2"/>
  <c r="CY380" i="2"/>
  <c r="CX380" i="2"/>
  <c r="CW380" i="2"/>
  <c r="CV380" i="2"/>
  <c r="CU380" i="2"/>
  <c r="CT380" i="2"/>
  <c r="CR380" i="2"/>
  <c r="CQ380" i="2"/>
  <c r="CP380" i="2"/>
  <c r="CO380" i="2"/>
  <c r="CN380" i="2"/>
  <c r="CM380" i="2"/>
  <c r="CL380" i="2"/>
  <c r="CK380" i="2"/>
  <c r="CJ380" i="2"/>
  <c r="CI380" i="2"/>
  <c r="CH380" i="2"/>
  <c r="CG380" i="2"/>
  <c r="CF380" i="2"/>
  <c r="CE380" i="2"/>
  <c r="CD380" i="2"/>
  <c r="CC380" i="2"/>
  <c r="CB380" i="2"/>
  <c r="CA380" i="2"/>
  <c r="BZ380" i="2"/>
  <c r="BY380" i="2"/>
  <c r="BX380" i="2"/>
  <c r="BW380" i="2"/>
  <c r="BV380" i="2"/>
  <c r="BU380" i="2"/>
  <c r="BT380" i="2"/>
  <c r="BS380" i="2"/>
  <c r="BR380" i="2"/>
  <c r="BQ380" i="2"/>
  <c r="BP380" i="2"/>
  <c r="BO380" i="2"/>
  <c r="BN380" i="2"/>
  <c r="BM380" i="2"/>
  <c r="BL380" i="2"/>
  <c r="BK380" i="2"/>
  <c r="BJ380" i="2"/>
  <c r="BI380" i="2"/>
  <c r="BH380" i="2"/>
  <c r="BG380" i="2"/>
  <c r="BF380" i="2"/>
  <c r="BE380" i="2"/>
  <c r="BD380" i="2"/>
  <c r="BC380" i="2"/>
  <c r="BB380" i="2"/>
  <c r="BA380" i="2"/>
  <c r="AZ380" i="2"/>
  <c r="AY380" i="2"/>
  <c r="AX380" i="2"/>
  <c r="AW380" i="2"/>
  <c r="AV380" i="2"/>
  <c r="AU380" i="2"/>
  <c r="AS380" i="2"/>
  <c r="AR380" i="2"/>
  <c r="AQ380" i="2"/>
  <c r="AP380" i="2"/>
  <c r="AO380" i="2"/>
  <c r="AJ380" i="2"/>
  <c r="AI380" i="2"/>
  <c r="AH380" i="2"/>
  <c r="AG380" i="2"/>
  <c r="AF380" i="2"/>
  <c r="AE380" i="2"/>
  <c r="AD380" i="2"/>
  <c r="AC380" i="2"/>
  <c r="AB380" i="2"/>
  <c r="AA380" i="2"/>
  <c r="Z380" i="2"/>
  <c r="Y380" i="2"/>
  <c r="X380" i="2"/>
  <c r="W380" i="2"/>
  <c r="V380" i="2"/>
  <c r="U380" i="2"/>
  <c r="T380" i="2"/>
  <c r="S380" i="2"/>
  <c r="R380" i="2"/>
  <c r="Q380" i="2"/>
  <c r="P380" i="2"/>
  <c r="O380" i="2"/>
  <c r="DJ379" i="2"/>
  <c r="DI379" i="2"/>
  <c r="DH379" i="2"/>
  <c r="DG379" i="2"/>
  <c r="DF379" i="2"/>
  <c r="DE379" i="2"/>
  <c r="DD379" i="2"/>
  <c r="DC379" i="2"/>
  <c r="DB379" i="2"/>
  <c r="DA379" i="2"/>
  <c r="CZ379" i="2"/>
  <c r="CY379" i="2"/>
  <c r="CX379" i="2"/>
  <c r="CW379" i="2"/>
  <c r="CV379" i="2"/>
  <c r="CU379" i="2"/>
  <c r="CT379" i="2"/>
  <c r="CR379" i="2"/>
  <c r="CQ379" i="2"/>
  <c r="CP379" i="2"/>
  <c r="CO379" i="2"/>
  <c r="CN379" i="2"/>
  <c r="CM379" i="2"/>
  <c r="CL379" i="2"/>
  <c r="CK379" i="2"/>
  <c r="CJ379" i="2"/>
  <c r="CI379" i="2"/>
  <c r="CH379" i="2"/>
  <c r="CG379" i="2"/>
  <c r="CF379" i="2"/>
  <c r="CE379" i="2"/>
  <c r="CD379" i="2"/>
  <c r="CC379" i="2"/>
  <c r="CB379" i="2"/>
  <c r="CA379" i="2"/>
  <c r="BZ379" i="2"/>
  <c r="BY379" i="2"/>
  <c r="BX379" i="2"/>
  <c r="BW379" i="2"/>
  <c r="BV379" i="2"/>
  <c r="BU379" i="2"/>
  <c r="BT379" i="2"/>
  <c r="BS379" i="2"/>
  <c r="BR379" i="2"/>
  <c r="BQ379" i="2"/>
  <c r="BP379" i="2"/>
  <c r="BO379" i="2"/>
  <c r="BN379" i="2"/>
  <c r="BM379" i="2"/>
  <c r="BL379" i="2"/>
  <c r="BK379" i="2"/>
  <c r="BJ379" i="2"/>
  <c r="BI379" i="2"/>
  <c r="BH379" i="2"/>
  <c r="BG379" i="2"/>
  <c r="BF379" i="2"/>
  <c r="BE379" i="2"/>
  <c r="BD379" i="2"/>
  <c r="BC379" i="2"/>
  <c r="BB379" i="2"/>
  <c r="BA379" i="2"/>
  <c r="AZ379" i="2"/>
  <c r="AY379" i="2"/>
  <c r="AX379" i="2"/>
  <c r="AW379" i="2"/>
  <c r="AV379" i="2"/>
  <c r="AU379" i="2"/>
  <c r="AS379" i="2"/>
  <c r="AR379" i="2"/>
  <c r="AQ379" i="2"/>
  <c r="AP379" i="2"/>
  <c r="AO379" i="2"/>
  <c r="AJ379" i="2"/>
  <c r="AI379" i="2"/>
  <c r="AH379" i="2"/>
  <c r="AG379" i="2"/>
  <c r="AF379" i="2"/>
  <c r="AE379" i="2"/>
  <c r="AD379" i="2"/>
  <c r="AC379" i="2"/>
  <c r="AB379" i="2"/>
  <c r="AA379" i="2"/>
  <c r="Z379" i="2"/>
  <c r="Y379" i="2"/>
  <c r="X379" i="2"/>
  <c r="W379" i="2"/>
  <c r="V379" i="2"/>
  <c r="U379" i="2"/>
  <c r="T379" i="2"/>
  <c r="S379" i="2"/>
  <c r="R379" i="2"/>
  <c r="Q379" i="2"/>
  <c r="P379" i="2"/>
  <c r="O379" i="2"/>
  <c r="DJ378" i="2"/>
  <c r="DI378" i="2"/>
  <c r="DH378" i="2"/>
  <c r="DG378" i="2"/>
  <c r="DF378" i="2"/>
  <c r="DE378" i="2"/>
  <c r="DD378" i="2"/>
  <c r="DC378" i="2"/>
  <c r="DB378" i="2"/>
  <c r="DA378" i="2"/>
  <c r="CZ378" i="2"/>
  <c r="CY378" i="2"/>
  <c r="CX378" i="2"/>
  <c r="CW378" i="2"/>
  <c r="CV378" i="2"/>
  <c r="CU378" i="2"/>
  <c r="CT378" i="2"/>
  <c r="CR378" i="2"/>
  <c r="CQ378" i="2"/>
  <c r="CP378" i="2"/>
  <c r="CO378" i="2"/>
  <c r="CN378" i="2"/>
  <c r="CM378" i="2"/>
  <c r="CL378" i="2"/>
  <c r="CK378" i="2"/>
  <c r="CJ378" i="2"/>
  <c r="CI378" i="2"/>
  <c r="CH378" i="2"/>
  <c r="CG378" i="2"/>
  <c r="CF378" i="2"/>
  <c r="CE378" i="2"/>
  <c r="CD378" i="2"/>
  <c r="CC378" i="2"/>
  <c r="CB378" i="2"/>
  <c r="CA378" i="2"/>
  <c r="BZ378" i="2"/>
  <c r="BY378" i="2"/>
  <c r="BX378" i="2"/>
  <c r="BW378" i="2"/>
  <c r="BV378" i="2"/>
  <c r="BU378" i="2"/>
  <c r="BT378" i="2"/>
  <c r="BS378" i="2"/>
  <c r="BR378" i="2"/>
  <c r="BQ378" i="2"/>
  <c r="BP378" i="2"/>
  <c r="BO378" i="2"/>
  <c r="BN378" i="2"/>
  <c r="BM378" i="2"/>
  <c r="BL378" i="2"/>
  <c r="BK378" i="2"/>
  <c r="BJ378" i="2"/>
  <c r="BI378" i="2"/>
  <c r="BH378" i="2"/>
  <c r="BG378" i="2"/>
  <c r="BF378" i="2"/>
  <c r="BE378" i="2"/>
  <c r="BD378" i="2"/>
  <c r="BC378" i="2"/>
  <c r="BB378" i="2"/>
  <c r="BA378" i="2"/>
  <c r="AZ378" i="2"/>
  <c r="AY378" i="2"/>
  <c r="AX378" i="2"/>
  <c r="AW378" i="2"/>
  <c r="AV378" i="2"/>
  <c r="AU378" i="2"/>
  <c r="AS378" i="2"/>
  <c r="AR378" i="2"/>
  <c r="AQ378" i="2"/>
  <c r="AP378" i="2"/>
  <c r="AO378" i="2"/>
  <c r="AJ378" i="2"/>
  <c r="AI378" i="2"/>
  <c r="AH378" i="2"/>
  <c r="AG378" i="2"/>
  <c r="AF378" i="2"/>
  <c r="AE378" i="2"/>
  <c r="AD378" i="2"/>
  <c r="AC378" i="2"/>
  <c r="AB378" i="2"/>
  <c r="AA378" i="2"/>
  <c r="Z378" i="2"/>
  <c r="Y378" i="2"/>
  <c r="X378" i="2"/>
  <c r="W378" i="2"/>
  <c r="V378" i="2"/>
  <c r="U378" i="2"/>
  <c r="T378" i="2"/>
  <c r="S378" i="2"/>
  <c r="R378" i="2"/>
  <c r="Q378" i="2"/>
  <c r="P378" i="2"/>
  <c r="O378" i="2"/>
  <c r="DJ377" i="2"/>
  <c r="DI377" i="2"/>
  <c r="DH377" i="2"/>
  <c r="DG377" i="2"/>
  <c r="DF377" i="2"/>
  <c r="DE377" i="2"/>
  <c r="DD377" i="2"/>
  <c r="DC377" i="2"/>
  <c r="DB377" i="2"/>
  <c r="DA377" i="2"/>
  <c r="CZ377" i="2"/>
  <c r="CY377" i="2"/>
  <c r="CX377" i="2"/>
  <c r="CW377" i="2"/>
  <c r="CV377" i="2"/>
  <c r="CU377" i="2"/>
  <c r="CT377" i="2"/>
  <c r="CR377" i="2"/>
  <c r="CQ377" i="2"/>
  <c r="CP377" i="2"/>
  <c r="CO377" i="2"/>
  <c r="CN377" i="2"/>
  <c r="CM377" i="2"/>
  <c r="CL377" i="2"/>
  <c r="CK377" i="2"/>
  <c r="CJ377" i="2"/>
  <c r="CI377" i="2"/>
  <c r="CH377" i="2"/>
  <c r="CG377" i="2"/>
  <c r="CF377" i="2"/>
  <c r="CE377" i="2"/>
  <c r="CD377" i="2"/>
  <c r="CC377" i="2"/>
  <c r="CB377" i="2"/>
  <c r="CA377" i="2"/>
  <c r="BZ377" i="2"/>
  <c r="BY377" i="2"/>
  <c r="BX377" i="2"/>
  <c r="BW377" i="2"/>
  <c r="BV377" i="2"/>
  <c r="BU377" i="2"/>
  <c r="BT377" i="2"/>
  <c r="BS377" i="2"/>
  <c r="BR377" i="2"/>
  <c r="BQ377" i="2"/>
  <c r="BP377" i="2"/>
  <c r="BO377" i="2"/>
  <c r="BN377" i="2"/>
  <c r="BM377" i="2"/>
  <c r="BL377" i="2"/>
  <c r="BK377" i="2"/>
  <c r="BJ377" i="2"/>
  <c r="BI377" i="2"/>
  <c r="BH377" i="2"/>
  <c r="BG377" i="2"/>
  <c r="BF377" i="2"/>
  <c r="BE377" i="2"/>
  <c r="BD377" i="2"/>
  <c r="BC377" i="2"/>
  <c r="BB377" i="2"/>
  <c r="BA377" i="2"/>
  <c r="AZ377" i="2"/>
  <c r="AY377" i="2"/>
  <c r="AX377" i="2"/>
  <c r="AW377" i="2"/>
  <c r="AV377" i="2"/>
  <c r="AU377" i="2"/>
  <c r="AS377" i="2"/>
  <c r="AR377" i="2"/>
  <c r="AQ377" i="2"/>
  <c r="AP377" i="2"/>
  <c r="AO377" i="2"/>
  <c r="AJ377" i="2"/>
  <c r="AI377" i="2"/>
  <c r="AH377" i="2"/>
  <c r="AG377" i="2"/>
  <c r="AF377" i="2"/>
  <c r="AE377" i="2"/>
  <c r="AD377" i="2"/>
  <c r="AC377" i="2"/>
  <c r="AB377" i="2"/>
  <c r="AA377" i="2"/>
  <c r="Z377" i="2"/>
  <c r="Y377" i="2"/>
  <c r="X377" i="2"/>
  <c r="W377" i="2"/>
  <c r="V377" i="2"/>
  <c r="U377" i="2"/>
  <c r="T377" i="2"/>
  <c r="S377" i="2"/>
  <c r="R377" i="2"/>
  <c r="Q377" i="2"/>
  <c r="P377" i="2"/>
  <c r="O377" i="2"/>
  <c r="DJ376" i="2"/>
  <c r="DI376" i="2"/>
  <c r="DH376" i="2"/>
  <c r="DG376" i="2"/>
  <c r="DF376" i="2"/>
  <c r="DE376" i="2"/>
  <c r="DD376" i="2"/>
  <c r="DC376" i="2"/>
  <c r="DB376" i="2"/>
  <c r="DA376" i="2"/>
  <c r="CZ376" i="2"/>
  <c r="CY376" i="2"/>
  <c r="CX376" i="2"/>
  <c r="CW376" i="2"/>
  <c r="CV376" i="2"/>
  <c r="CU376" i="2"/>
  <c r="CT376" i="2"/>
  <c r="CR376" i="2"/>
  <c r="CQ376" i="2"/>
  <c r="CP376" i="2"/>
  <c r="CO376" i="2"/>
  <c r="CN376" i="2"/>
  <c r="CM376" i="2"/>
  <c r="CL376" i="2"/>
  <c r="CK376" i="2"/>
  <c r="CJ376" i="2"/>
  <c r="CI376" i="2"/>
  <c r="CH376" i="2"/>
  <c r="CG376" i="2"/>
  <c r="CF376" i="2"/>
  <c r="CE376" i="2"/>
  <c r="CD376" i="2"/>
  <c r="CC376" i="2"/>
  <c r="CB376" i="2"/>
  <c r="CA376" i="2"/>
  <c r="BZ376" i="2"/>
  <c r="BY376" i="2"/>
  <c r="BX376" i="2"/>
  <c r="BW376" i="2"/>
  <c r="BV376" i="2"/>
  <c r="BU376" i="2"/>
  <c r="BT376" i="2"/>
  <c r="BS376" i="2"/>
  <c r="BR376" i="2"/>
  <c r="BQ376" i="2"/>
  <c r="BP376" i="2"/>
  <c r="BO376" i="2"/>
  <c r="BN376" i="2"/>
  <c r="BM376" i="2"/>
  <c r="BL376" i="2"/>
  <c r="BK376" i="2"/>
  <c r="BJ376" i="2"/>
  <c r="BI376" i="2"/>
  <c r="BH376" i="2"/>
  <c r="BG376" i="2"/>
  <c r="BF376" i="2"/>
  <c r="BE376" i="2"/>
  <c r="BD376" i="2"/>
  <c r="BC376" i="2"/>
  <c r="BB376" i="2"/>
  <c r="BA376" i="2"/>
  <c r="AZ376" i="2"/>
  <c r="AY376" i="2"/>
  <c r="AX376" i="2"/>
  <c r="AW376" i="2"/>
  <c r="AV376" i="2"/>
  <c r="AU376" i="2"/>
  <c r="AS376" i="2"/>
  <c r="AR376" i="2"/>
  <c r="AQ376" i="2"/>
  <c r="AP376" i="2"/>
  <c r="AO376" i="2"/>
  <c r="AJ376" i="2"/>
  <c r="AI376" i="2"/>
  <c r="AH376" i="2"/>
  <c r="AG376" i="2"/>
  <c r="AF376" i="2"/>
  <c r="AE376" i="2"/>
  <c r="AD376" i="2"/>
  <c r="AC376" i="2"/>
  <c r="AB376" i="2"/>
  <c r="AA376" i="2"/>
  <c r="Z376" i="2"/>
  <c r="Y376" i="2"/>
  <c r="X376" i="2"/>
  <c r="W376" i="2"/>
  <c r="V376" i="2"/>
  <c r="U376" i="2"/>
  <c r="T376" i="2"/>
  <c r="S376" i="2"/>
  <c r="R376" i="2"/>
  <c r="Q376" i="2"/>
  <c r="P376" i="2"/>
  <c r="O376" i="2"/>
  <c r="DJ375" i="2"/>
  <c r="DI375" i="2"/>
  <c r="DH375" i="2"/>
  <c r="DG375" i="2"/>
  <c r="DF375" i="2"/>
  <c r="DE375" i="2"/>
  <c r="DD375" i="2"/>
  <c r="DC375" i="2"/>
  <c r="DB375" i="2"/>
  <c r="DA375" i="2"/>
  <c r="CZ375" i="2"/>
  <c r="CY375" i="2"/>
  <c r="CX375" i="2"/>
  <c r="CW375" i="2"/>
  <c r="CV375" i="2"/>
  <c r="CU375" i="2"/>
  <c r="CT375" i="2"/>
  <c r="CR375" i="2"/>
  <c r="CQ375" i="2"/>
  <c r="CP375" i="2"/>
  <c r="CO375" i="2"/>
  <c r="CN375" i="2"/>
  <c r="CM375" i="2"/>
  <c r="CL375" i="2"/>
  <c r="CK375" i="2"/>
  <c r="CJ375" i="2"/>
  <c r="CI375" i="2"/>
  <c r="CH375" i="2"/>
  <c r="CG375" i="2"/>
  <c r="CF375" i="2"/>
  <c r="CE375" i="2"/>
  <c r="CD375" i="2"/>
  <c r="CC375" i="2"/>
  <c r="CB375" i="2"/>
  <c r="CA375" i="2"/>
  <c r="BZ375" i="2"/>
  <c r="BY375" i="2"/>
  <c r="BX375" i="2"/>
  <c r="BW375" i="2"/>
  <c r="BV375" i="2"/>
  <c r="BU375" i="2"/>
  <c r="BT375" i="2"/>
  <c r="BS375" i="2"/>
  <c r="BR375" i="2"/>
  <c r="BQ375" i="2"/>
  <c r="BP375" i="2"/>
  <c r="BO375" i="2"/>
  <c r="BN375" i="2"/>
  <c r="BM375" i="2"/>
  <c r="BL375" i="2"/>
  <c r="BK375" i="2"/>
  <c r="BJ375" i="2"/>
  <c r="BI375" i="2"/>
  <c r="BH375" i="2"/>
  <c r="BG375" i="2"/>
  <c r="BF375" i="2"/>
  <c r="BE375" i="2"/>
  <c r="BD375" i="2"/>
  <c r="BC375" i="2"/>
  <c r="BB375" i="2"/>
  <c r="BA375" i="2"/>
  <c r="AZ375" i="2"/>
  <c r="AY375" i="2"/>
  <c r="AX375" i="2"/>
  <c r="AW375" i="2"/>
  <c r="AV375" i="2"/>
  <c r="AU375" i="2"/>
  <c r="AS375" i="2"/>
  <c r="AR375" i="2"/>
  <c r="AQ375" i="2"/>
  <c r="AP375" i="2"/>
  <c r="AO375" i="2"/>
  <c r="AJ375" i="2"/>
  <c r="AI375" i="2"/>
  <c r="AH375" i="2"/>
  <c r="AG375" i="2"/>
  <c r="AF375" i="2"/>
  <c r="AE375" i="2"/>
  <c r="AD375" i="2"/>
  <c r="AC375" i="2"/>
  <c r="AB375" i="2"/>
  <c r="AA375" i="2"/>
  <c r="Z375" i="2"/>
  <c r="Y375" i="2"/>
  <c r="X375" i="2"/>
  <c r="W375" i="2"/>
  <c r="V375" i="2"/>
  <c r="U375" i="2"/>
  <c r="T375" i="2"/>
  <c r="S375" i="2"/>
  <c r="R375" i="2"/>
  <c r="Q375" i="2"/>
  <c r="P375" i="2"/>
  <c r="O375" i="2"/>
  <c r="DJ374" i="2"/>
  <c r="DI374" i="2"/>
  <c r="DH374" i="2"/>
  <c r="DG374" i="2"/>
  <c r="DF374" i="2"/>
  <c r="DE374" i="2"/>
  <c r="DD374" i="2"/>
  <c r="DC374" i="2"/>
  <c r="DB374" i="2"/>
  <c r="DA374" i="2"/>
  <c r="CZ374" i="2"/>
  <c r="CY374" i="2"/>
  <c r="CX374" i="2"/>
  <c r="CW374" i="2"/>
  <c r="CV374" i="2"/>
  <c r="CU374" i="2"/>
  <c r="CT374" i="2"/>
  <c r="CR374" i="2"/>
  <c r="CQ374" i="2"/>
  <c r="CP374" i="2"/>
  <c r="CO374" i="2"/>
  <c r="CN374" i="2"/>
  <c r="CM374" i="2"/>
  <c r="CL374" i="2"/>
  <c r="CK374" i="2"/>
  <c r="CJ374" i="2"/>
  <c r="CI374" i="2"/>
  <c r="CH374" i="2"/>
  <c r="CG374" i="2"/>
  <c r="CF374" i="2"/>
  <c r="CE374" i="2"/>
  <c r="CD374" i="2"/>
  <c r="CC374" i="2"/>
  <c r="CB374" i="2"/>
  <c r="CA374" i="2"/>
  <c r="BZ374" i="2"/>
  <c r="BY374" i="2"/>
  <c r="BX374" i="2"/>
  <c r="BW374" i="2"/>
  <c r="BV374" i="2"/>
  <c r="BU374" i="2"/>
  <c r="BT374" i="2"/>
  <c r="BS374" i="2"/>
  <c r="BR374" i="2"/>
  <c r="BQ374" i="2"/>
  <c r="BP374" i="2"/>
  <c r="BO374" i="2"/>
  <c r="BN374" i="2"/>
  <c r="BM374" i="2"/>
  <c r="BL374" i="2"/>
  <c r="BK374" i="2"/>
  <c r="BJ374" i="2"/>
  <c r="BI374" i="2"/>
  <c r="BH374" i="2"/>
  <c r="BG374" i="2"/>
  <c r="BF374" i="2"/>
  <c r="BE374" i="2"/>
  <c r="BD374" i="2"/>
  <c r="BC374" i="2"/>
  <c r="BB374" i="2"/>
  <c r="BA374" i="2"/>
  <c r="AZ374" i="2"/>
  <c r="AY374" i="2"/>
  <c r="AX374" i="2"/>
  <c r="AW374" i="2"/>
  <c r="AV374" i="2"/>
  <c r="AU374" i="2"/>
  <c r="AS374" i="2"/>
  <c r="AR374" i="2"/>
  <c r="AQ374" i="2"/>
  <c r="AP374" i="2"/>
  <c r="AO374" i="2"/>
  <c r="AJ374" i="2"/>
  <c r="AI374" i="2"/>
  <c r="AH374" i="2"/>
  <c r="AG374" i="2"/>
  <c r="AF374" i="2"/>
  <c r="AE374" i="2"/>
  <c r="AD374" i="2"/>
  <c r="AC374" i="2"/>
  <c r="AB374" i="2"/>
  <c r="AA374" i="2"/>
  <c r="Z374" i="2"/>
  <c r="Y374" i="2"/>
  <c r="X374" i="2"/>
  <c r="W374" i="2"/>
  <c r="V374" i="2"/>
  <c r="U374" i="2"/>
  <c r="T374" i="2"/>
  <c r="S374" i="2"/>
  <c r="R374" i="2"/>
  <c r="Q374" i="2"/>
  <c r="P374" i="2"/>
  <c r="O374" i="2"/>
  <c r="DJ373" i="2"/>
  <c r="DI373" i="2"/>
  <c r="DH373" i="2"/>
  <c r="DG373" i="2"/>
  <c r="DF373" i="2"/>
  <c r="DE373" i="2"/>
  <c r="DD373" i="2"/>
  <c r="DC373" i="2"/>
  <c r="DB373" i="2"/>
  <c r="DA373" i="2"/>
  <c r="CZ373" i="2"/>
  <c r="CY373" i="2"/>
  <c r="CX373" i="2"/>
  <c r="CW373" i="2"/>
  <c r="CV373" i="2"/>
  <c r="CU373" i="2"/>
  <c r="CT373" i="2"/>
  <c r="CR373" i="2"/>
  <c r="CQ373" i="2"/>
  <c r="CP373" i="2"/>
  <c r="CO373" i="2"/>
  <c r="CN373" i="2"/>
  <c r="CM373" i="2"/>
  <c r="CL373" i="2"/>
  <c r="CK373" i="2"/>
  <c r="CJ373" i="2"/>
  <c r="CI373" i="2"/>
  <c r="CH373" i="2"/>
  <c r="CG373" i="2"/>
  <c r="CF373" i="2"/>
  <c r="CE373" i="2"/>
  <c r="CD373" i="2"/>
  <c r="CC373" i="2"/>
  <c r="CB373" i="2"/>
  <c r="CA373" i="2"/>
  <c r="BZ373" i="2"/>
  <c r="BY373" i="2"/>
  <c r="BX373" i="2"/>
  <c r="BW373" i="2"/>
  <c r="BV373" i="2"/>
  <c r="BU373" i="2"/>
  <c r="BT373" i="2"/>
  <c r="BS373" i="2"/>
  <c r="BR373" i="2"/>
  <c r="BQ373" i="2"/>
  <c r="BP373" i="2"/>
  <c r="BO373" i="2"/>
  <c r="BN373" i="2"/>
  <c r="BM373" i="2"/>
  <c r="BL373" i="2"/>
  <c r="BK373" i="2"/>
  <c r="BJ373" i="2"/>
  <c r="BI373" i="2"/>
  <c r="BH373" i="2"/>
  <c r="BG373" i="2"/>
  <c r="BF373" i="2"/>
  <c r="BE373" i="2"/>
  <c r="BD373" i="2"/>
  <c r="BC373" i="2"/>
  <c r="BB373" i="2"/>
  <c r="BA373" i="2"/>
  <c r="AZ373" i="2"/>
  <c r="AY373" i="2"/>
  <c r="AX373" i="2"/>
  <c r="AW373" i="2"/>
  <c r="AV373" i="2"/>
  <c r="AU373" i="2"/>
  <c r="AS373" i="2"/>
  <c r="AR373" i="2"/>
  <c r="AQ373" i="2"/>
  <c r="AP373" i="2"/>
  <c r="AO373" i="2"/>
  <c r="AJ373" i="2"/>
  <c r="AI373" i="2"/>
  <c r="AH373" i="2"/>
  <c r="AG373" i="2"/>
  <c r="AF373" i="2"/>
  <c r="AE373" i="2"/>
  <c r="AD373" i="2"/>
  <c r="AC373" i="2"/>
  <c r="AB373" i="2"/>
  <c r="AA373" i="2"/>
  <c r="Z373" i="2"/>
  <c r="Y373" i="2"/>
  <c r="X373" i="2"/>
  <c r="W373" i="2"/>
  <c r="V373" i="2"/>
  <c r="U373" i="2"/>
  <c r="T373" i="2"/>
  <c r="S373" i="2"/>
  <c r="R373" i="2"/>
  <c r="Q373" i="2"/>
  <c r="P373" i="2"/>
  <c r="O373" i="2"/>
  <c r="DJ372" i="2"/>
  <c r="DI372" i="2"/>
  <c r="DH372" i="2"/>
  <c r="DG372" i="2"/>
  <c r="DF372" i="2"/>
  <c r="DE372" i="2"/>
  <c r="DD372" i="2"/>
  <c r="DC372" i="2"/>
  <c r="DB372" i="2"/>
  <c r="DA372" i="2"/>
  <c r="CZ372" i="2"/>
  <c r="CY372" i="2"/>
  <c r="CX372" i="2"/>
  <c r="CW372" i="2"/>
  <c r="CV372" i="2"/>
  <c r="CU372" i="2"/>
  <c r="CT372" i="2"/>
  <c r="CR372" i="2"/>
  <c r="CQ372" i="2"/>
  <c r="CP372" i="2"/>
  <c r="CO372" i="2"/>
  <c r="CN372" i="2"/>
  <c r="CM372" i="2"/>
  <c r="CL372" i="2"/>
  <c r="CK372" i="2"/>
  <c r="CJ372" i="2"/>
  <c r="CI372" i="2"/>
  <c r="CH372" i="2"/>
  <c r="CG372" i="2"/>
  <c r="CF372" i="2"/>
  <c r="CE372" i="2"/>
  <c r="CD372" i="2"/>
  <c r="CC372" i="2"/>
  <c r="CB372" i="2"/>
  <c r="CA372" i="2"/>
  <c r="BZ372" i="2"/>
  <c r="BY372" i="2"/>
  <c r="BX372" i="2"/>
  <c r="BW372" i="2"/>
  <c r="BV372" i="2"/>
  <c r="BU372" i="2"/>
  <c r="BT372" i="2"/>
  <c r="BS372" i="2"/>
  <c r="BR372" i="2"/>
  <c r="BQ372" i="2"/>
  <c r="BP372" i="2"/>
  <c r="BO372" i="2"/>
  <c r="BN372" i="2"/>
  <c r="BM372" i="2"/>
  <c r="BL372" i="2"/>
  <c r="BK372" i="2"/>
  <c r="BJ372" i="2"/>
  <c r="BI372" i="2"/>
  <c r="BH372" i="2"/>
  <c r="BG372" i="2"/>
  <c r="BF372" i="2"/>
  <c r="BE372" i="2"/>
  <c r="BD372" i="2"/>
  <c r="BC372" i="2"/>
  <c r="BB372" i="2"/>
  <c r="BA372" i="2"/>
  <c r="AZ372" i="2"/>
  <c r="AY372" i="2"/>
  <c r="AX372" i="2"/>
  <c r="AW372" i="2"/>
  <c r="AV372" i="2"/>
  <c r="AU372" i="2"/>
  <c r="AS372" i="2"/>
  <c r="AR372" i="2"/>
  <c r="AQ372" i="2"/>
  <c r="AP372" i="2"/>
  <c r="AO372" i="2"/>
  <c r="AJ372" i="2"/>
  <c r="AI372" i="2"/>
  <c r="AH372" i="2"/>
  <c r="AG372" i="2"/>
  <c r="AF372" i="2"/>
  <c r="AE372" i="2"/>
  <c r="AD372" i="2"/>
  <c r="AC372" i="2"/>
  <c r="AB372" i="2"/>
  <c r="AA372" i="2"/>
  <c r="Z372" i="2"/>
  <c r="Y372" i="2"/>
  <c r="X372" i="2"/>
  <c r="W372" i="2"/>
  <c r="V372" i="2"/>
  <c r="U372" i="2"/>
  <c r="T372" i="2"/>
  <c r="S372" i="2"/>
  <c r="R372" i="2"/>
  <c r="Q372" i="2"/>
  <c r="P372" i="2"/>
  <c r="O372" i="2"/>
  <c r="L372" i="2"/>
  <c r="DJ371" i="2"/>
  <c r="DI371" i="2"/>
  <c r="DH371" i="2"/>
  <c r="DG371" i="2"/>
  <c r="DF371" i="2"/>
  <c r="DE371" i="2"/>
  <c r="DD371" i="2"/>
  <c r="DC371" i="2"/>
  <c r="DB371" i="2"/>
  <c r="DA371" i="2"/>
  <c r="CZ371" i="2"/>
  <c r="CY371" i="2"/>
  <c r="CX371" i="2"/>
  <c r="CW371" i="2"/>
  <c r="CV371" i="2"/>
  <c r="CU371" i="2"/>
  <c r="CT371" i="2"/>
  <c r="CR371" i="2"/>
  <c r="CQ371" i="2"/>
  <c r="CP371" i="2"/>
  <c r="CO371" i="2"/>
  <c r="CN371" i="2"/>
  <c r="CM371" i="2"/>
  <c r="CL371" i="2"/>
  <c r="CK371" i="2"/>
  <c r="CJ371" i="2"/>
  <c r="CI371" i="2"/>
  <c r="CH371" i="2"/>
  <c r="CG371" i="2"/>
  <c r="CF371" i="2"/>
  <c r="CE371" i="2"/>
  <c r="CD371" i="2"/>
  <c r="CC371" i="2"/>
  <c r="CB371" i="2"/>
  <c r="CA371" i="2"/>
  <c r="BZ371" i="2"/>
  <c r="BY371" i="2"/>
  <c r="BX371" i="2"/>
  <c r="BW371" i="2"/>
  <c r="BV371" i="2"/>
  <c r="BU371" i="2"/>
  <c r="BT371" i="2"/>
  <c r="BS371" i="2"/>
  <c r="BR371" i="2"/>
  <c r="BQ371" i="2"/>
  <c r="BP371" i="2"/>
  <c r="BO371" i="2"/>
  <c r="BN371" i="2"/>
  <c r="BM371" i="2"/>
  <c r="BL371" i="2"/>
  <c r="BK371" i="2"/>
  <c r="BJ371" i="2"/>
  <c r="BI371" i="2"/>
  <c r="BH371" i="2"/>
  <c r="BG371" i="2"/>
  <c r="BF371" i="2"/>
  <c r="BE371" i="2"/>
  <c r="BD371" i="2"/>
  <c r="BC371" i="2"/>
  <c r="BB371" i="2"/>
  <c r="BA371" i="2"/>
  <c r="AZ371" i="2"/>
  <c r="AY371" i="2"/>
  <c r="AX371" i="2"/>
  <c r="AW371" i="2"/>
  <c r="AV371" i="2"/>
  <c r="AU371" i="2"/>
  <c r="AS371" i="2"/>
  <c r="AR371" i="2"/>
  <c r="AQ371" i="2"/>
  <c r="AP371" i="2"/>
  <c r="AO371" i="2"/>
  <c r="AJ371" i="2"/>
  <c r="AI371" i="2"/>
  <c r="AH371" i="2"/>
  <c r="AG371" i="2"/>
  <c r="AF371" i="2"/>
  <c r="AE371" i="2"/>
  <c r="AD371" i="2"/>
  <c r="AC371" i="2"/>
  <c r="AB371" i="2"/>
  <c r="AA371" i="2"/>
  <c r="Z371" i="2"/>
  <c r="Y371" i="2"/>
  <c r="X371" i="2"/>
  <c r="W371" i="2"/>
  <c r="V371" i="2"/>
  <c r="U371" i="2"/>
  <c r="T371" i="2"/>
  <c r="S371" i="2"/>
  <c r="R371" i="2"/>
  <c r="Q371" i="2"/>
  <c r="P371" i="2"/>
  <c r="O371" i="2"/>
  <c r="DJ370" i="2"/>
  <c r="DI370" i="2"/>
  <c r="DH370" i="2"/>
  <c r="DG370" i="2"/>
  <c r="DF370" i="2"/>
  <c r="DE370" i="2"/>
  <c r="DD370" i="2"/>
  <c r="DC370" i="2"/>
  <c r="DB370" i="2"/>
  <c r="DA370" i="2"/>
  <c r="CZ370" i="2"/>
  <c r="CY370" i="2"/>
  <c r="CX370" i="2"/>
  <c r="CW370" i="2"/>
  <c r="CV370" i="2"/>
  <c r="CU370" i="2"/>
  <c r="CT370" i="2"/>
  <c r="CR370" i="2"/>
  <c r="CQ370" i="2"/>
  <c r="CP370" i="2"/>
  <c r="CO370" i="2"/>
  <c r="CN370" i="2"/>
  <c r="CM370" i="2"/>
  <c r="CL370" i="2"/>
  <c r="CK370" i="2"/>
  <c r="CJ370" i="2"/>
  <c r="CI370" i="2"/>
  <c r="CH370" i="2"/>
  <c r="CG370" i="2"/>
  <c r="CF370" i="2"/>
  <c r="CE370" i="2"/>
  <c r="CD370" i="2"/>
  <c r="CC370" i="2"/>
  <c r="CB370" i="2"/>
  <c r="CA370" i="2"/>
  <c r="BZ370" i="2"/>
  <c r="BY370" i="2"/>
  <c r="BX370" i="2"/>
  <c r="BW370" i="2"/>
  <c r="BV370" i="2"/>
  <c r="BU370" i="2"/>
  <c r="BT370" i="2"/>
  <c r="BS370" i="2"/>
  <c r="BR370" i="2"/>
  <c r="BQ370" i="2"/>
  <c r="BP370" i="2"/>
  <c r="BO370" i="2"/>
  <c r="BN370" i="2"/>
  <c r="BM370" i="2"/>
  <c r="BL370" i="2"/>
  <c r="BK370" i="2"/>
  <c r="BJ370" i="2"/>
  <c r="BI370" i="2"/>
  <c r="BH370" i="2"/>
  <c r="BG370" i="2"/>
  <c r="BF370" i="2"/>
  <c r="BE370" i="2"/>
  <c r="BD370" i="2"/>
  <c r="BC370" i="2"/>
  <c r="BB370" i="2"/>
  <c r="BA370" i="2"/>
  <c r="AZ370" i="2"/>
  <c r="AY370" i="2"/>
  <c r="AX370" i="2"/>
  <c r="AW370" i="2"/>
  <c r="AV370" i="2"/>
  <c r="AU370" i="2"/>
  <c r="AS370" i="2"/>
  <c r="AR370" i="2"/>
  <c r="AQ370" i="2"/>
  <c r="AP370" i="2"/>
  <c r="AO370" i="2"/>
  <c r="AJ370" i="2"/>
  <c r="AI370" i="2"/>
  <c r="AH370" i="2"/>
  <c r="AG370" i="2"/>
  <c r="AF370" i="2"/>
  <c r="AE370" i="2"/>
  <c r="AD370" i="2"/>
  <c r="AC370" i="2"/>
  <c r="AB370" i="2"/>
  <c r="AA370" i="2"/>
  <c r="Z370" i="2"/>
  <c r="Y370" i="2"/>
  <c r="X370" i="2"/>
  <c r="W370" i="2"/>
  <c r="V370" i="2"/>
  <c r="U370" i="2"/>
  <c r="T370" i="2"/>
  <c r="S370" i="2"/>
  <c r="R370" i="2"/>
  <c r="Q370" i="2"/>
  <c r="P370" i="2"/>
  <c r="O370" i="2"/>
  <c r="DJ369" i="2"/>
  <c r="DI369" i="2"/>
  <c r="DH369" i="2"/>
  <c r="DG369" i="2"/>
  <c r="DF369" i="2"/>
  <c r="DE369" i="2"/>
  <c r="DD369" i="2"/>
  <c r="DC369" i="2"/>
  <c r="DB369" i="2"/>
  <c r="DA369" i="2"/>
  <c r="CZ369" i="2"/>
  <c r="CY369" i="2"/>
  <c r="CX369" i="2"/>
  <c r="CW369" i="2"/>
  <c r="CV369" i="2"/>
  <c r="CU369" i="2"/>
  <c r="CT369" i="2"/>
  <c r="CR369" i="2"/>
  <c r="CQ369" i="2"/>
  <c r="CP369" i="2"/>
  <c r="CO369" i="2"/>
  <c r="CN369" i="2"/>
  <c r="CM369" i="2"/>
  <c r="CL369" i="2"/>
  <c r="CK369" i="2"/>
  <c r="CJ369" i="2"/>
  <c r="CI369" i="2"/>
  <c r="CH369" i="2"/>
  <c r="CG369" i="2"/>
  <c r="CF369" i="2"/>
  <c r="CE369" i="2"/>
  <c r="CD369" i="2"/>
  <c r="CC369" i="2"/>
  <c r="CB369" i="2"/>
  <c r="CA369" i="2"/>
  <c r="BZ369" i="2"/>
  <c r="BY369" i="2"/>
  <c r="BX369" i="2"/>
  <c r="BW369" i="2"/>
  <c r="BV369" i="2"/>
  <c r="BU369" i="2"/>
  <c r="BT369" i="2"/>
  <c r="BS369" i="2"/>
  <c r="BR369" i="2"/>
  <c r="BQ369" i="2"/>
  <c r="BP369" i="2"/>
  <c r="BO369" i="2"/>
  <c r="BN369" i="2"/>
  <c r="BM369" i="2"/>
  <c r="BL369" i="2"/>
  <c r="BK369" i="2"/>
  <c r="BJ369" i="2"/>
  <c r="BI369" i="2"/>
  <c r="BH369" i="2"/>
  <c r="BG369" i="2"/>
  <c r="BF369" i="2"/>
  <c r="BE369" i="2"/>
  <c r="BD369" i="2"/>
  <c r="BC369" i="2"/>
  <c r="BB369" i="2"/>
  <c r="BA369" i="2"/>
  <c r="AZ369" i="2"/>
  <c r="AY369" i="2"/>
  <c r="AX369" i="2"/>
  <c r="AW369" i="2"/>
  <c r="AV369" i="2"/>
  <c r="AU369" i="2"/>
  <c r="AS369" i="2"/>
  <c r="AR369" i="2"/>
  <c r="AQ369" i="2"/>
  <c r="AP369" i="2"/>
  <c r="AO369" i="2"/>
  <c r="AJ369" i="2"/>
  <c r="AI369" i="2"/>
  <c r="AH369" i="2"/>
  <c r="AG369" i="2"/>
  <c r="AF369" i="2"/>
  <c r="AE369" i="2"/>
  <c r="AD369" i="2"/>
  <c r="AC369" i="2"/>
  <c r="AB369" i="2"/>
  <c r="AA369" i="2"/>
  <c r="Z369" i="2"/>
  <c r="Y369" i="2"/>
  <c r="X369" i="2"/>
  <c r="W369" i="2"/>
  <c r="V369" i="2"/>
  <c r="U369" i="2"/>
  <c r="T369" i="2"/>
  <c r="S369" i="2"/>
  <c r="R369" i="2"/>
  <c r="Q369" i="2"/>
  <c r="P369" i="2"/>
  <c r="O369" i="2"/>
  <c r="DJ368" i="2"/>
  <c r="DI368" i="2"/>
  <c r="DH368" i="2"/>
  <c r="DG368" i="2"/>
  <c r="DF368" i="2"/>
  <c r="DE368" i="2"/>
  <c r="DD368" i="2"/>
  <c r="DC368" i="2"/>
  <c r="DB368" i="2"/>
  <c r="DA368" i="2"/>
  <c r="CZ368" i="2"/>
  <c r="CY368" i="2"/>
  <c r="CX368" i="2"/>
  <c r="CW368" i="2"/>
  <c r="CV368" i="2"/>
  <c r="CU368" i="2"/>
  <c r="CT368" i="2"/>
  <c r="CR368" i="2"/>
  <c r="CQ368" i="2"/>
  <c r="CP368" i="2"/>
  <c r="CO368" i="2"/>
  <c r="CN368" i="2"/>
  <c r="CM368" i="2"/>
  <c r="CL368" i="2"/>
  <c r="CK368" i="2"/>
  <c r="CJ368" i="2"/>
  <c r="CI368" i="2"/>
  <c r="CH368" i="2"/>
  <c r="CG368" i="2"/>
  <c r="CF368" i="2"/>
  <c r="CE368" i="2"/>
  <c r="CD368" i="2"/>
  <c r="CC368" i="2"/>
  <c r="CB368" i="2"/>
  <c r="CA368" i="2"/>
  <c r="BZ368" i="2"/>
  <c r="BY368" i="2"/>
  <c r="BX368" i="2"/>
  <c r="BW368" i="2"/>
  <c r="BV368" i="2"/>
  <c r="BU368" i="2"/>
  <c r="BT368" i="2"/>
  <c r="BS368" i="2"/>
  <c r="BR368" i="2"/>
  <c r="BQ368" i="2"/>
  <c r="BP368" i="2"/>
  <c r="BO368" i="2"/>
  <c r="BN368" i="2"/>
  <c r="BM368" i="2"/>
  <c r="BL368" i="2"/>
  <c r="BK368" i="2"/>
  <c r="BJ368" i="2"/>
  <c r="BI368" i="2"/>
  <c r="BH368" i="2"/>
  <c r="BG368" i="2"/>
  <c r="BF368" i="2"/>
  <c r="BE368" i="2"/>
  <c r="BD368" i="2"/>
  <c r="BC368" i="2"/>
  <c r="BB368" i="2"/>
  <c r="BA368" i="2"/>
  <c r="AZ368" i="2"/>
  <c r="AY368" i="2"/>
  <c r="AX368" i="2"/>
  <c r="AW368" i="2"/>
  <c r="AV368" i="2"/>
  <c r="AU368" i="2"/>
  <c r="AS368" i="2"/>
  <c r="AR368" i="2"/>
  <c r="AQ368" i="2"/>
  <c r="AP368" i="2"/>
  <c r="AO368" i="2"/>
  <c r="AJ368" i="2"/>
  <c r="AI368" i="2"/>
  <c r="AH368" i="2"/>
  <c r="AG368" i="2"/>
  <c r="AF368" i="2"/>
  <c r="AE368" i="2"/>
  <c r="AD368" i="2"/>
  <c r="AC368" i="2"/>
  <c r="AB368" i="2"/>
  <c r="AA368" i="2"/>
  <c r="Z368" i="2"/>
  <c r="Y368" i="2"/>
  <c r="X368" i="2"/>
  <c r="W368" i="2"/>
  <c r="V368" i="2"/>
  <c r="U368" i="2"/>
  <c r="T368" i="2"/>
  <c r="S368" i="2"/>
  <c r="R368" i="2"/>
  <c r="Q368" i="2"/>
  <c r="P368" i="2"/>
  <c r="O368" i="2"/>
  <c r="DJ367" i="2"/>
  <c r="DI367" i="2"/>
  <c r="DH367" i="2"/>
  <c r="DG367" i="2"/>
  <c r="DF367" i="2"/>
  <c r="DE367" i="2"/>
  <c r="DD367" i="2"/>
  <c r="DC367" i="2"/>
  <c r="DB367" i="2"/>
  <c r="DA367" i="2"/>
  <c r="CZ367" i="2"/>
  <c r="CY367" i="2"/>
  <c r="CX367" i="2"/>
  <c r="CW367" i="2"/>
  <c r="CV367" i="2"/>
  <c r="CU367" i="2"/>
  <c r="CT367" i="2"/>
  <c r="CR367" i="2"/>
  <c r="CQ367" i="2"/>
  <c r="CP367" i="2"/>
  <c r="CO367" i="2"/>
  <c r="CN367" i="2"/>
  <c r="CM367" i="2"/>
  <c r="CL367" i="2"/>
  <c r="CK367" i="2"/>
  <c r="CJ367" i="2"/>
  <c r="CI367" i="2"/>
  <c r="CH367" i="2"/>
  <c r="CG367" i="2"/>
  <c r="CF367" i="2"/>
  <c r="CE367" i="2"/>
  <c r="CD367" i="2"/>
  <c r="CC367" i="2"/>
  <c r="CB367" i="2"/>
  <c r="CA367" i="2"/>
  <c r="BZ367" i="2"/>
  <c r="BY367" i="2"/>
  <c r="BX367" i="2"/>
  <c r="BW367" i="2"/>
  <c r="BV367" i="2"/>
  <c r="BU367" i="2"/>
  <c r="BT367" i="2"/>
  <c r="BS367" i="2"/>
  <c r="BR367" i="2"/>
  <c r="BQ367" i="2"/>
  <c r="BP367" i="2"/>
  <c r="BO367" i="2"/>
  <c r="BN367" i="2"/>
  <c r="BM367" i="2"/>
  <c r="BL367" i="2"/>
  <c r="BK367" i="2"/>
  <c r="BJ367" i="2"/>
  <c r="BI367" i="2"/>
  <c r="BH367" i="2"/>
  <c r="BG367" i="2"/>
  <c r="BF367" i="2"/>
  <c r="BE367" i="2"/>
  <c r="BD367" i="2"/>
  <c r="BC367" i="2"/>
  <c r="BB367" i="2"/>
  <c r="BA367" i="2"/>
  <c r="AZ367" i="2"/>
  <c r="AY367" i="2"/>
  <c r="AX367" i="2"/>
  <c r="AW367" i="2"/>
  <c r="AV367" i="2"/>
  <c r="AU367" i="2"/>
  <c r="AS367" i="2"/>
  <c r="AR367" i="2"/>
  <c r="AQ367" i="2"/>
  <c r="AP367" i="2"/>
  <c r="AO367" i="2"/>
  <c r="AJ367" i="2"/>
  <c r="AI367" i="2"/>
  <c r="AH367" i="2"/>
  <c r="AG367" i="2"/>
  <c r="AF367" i="2"/>
  <c r="AE367" i="2"/>
  <c r="AD367" i="2"/>
  <c r="AC367" i="2"/>
  <c r="AB367" i="2"/>
  <c r="AA367" i="2"/>
  <c r="Z367" i="2"/>
  <c r="Y367" i="2"/>
  <c r="X367" i="2"/>
  <c r="W367" i="2"/>
  <c r="V367" i="2"/>
  <c r="U367" i="2"/>
  <c r="T367" i="2"/>
  <c r="S367" i="2"/>
  <c r="R367" i="2"/>
  <c r="Q367" i="2"/>
  <c r="P367" i="2"/>
  <c r="O367" i="2"/>
  <c r="DJ366" i="2"/>
  <c r="DI366" i="2"/>
  <c r="DH366" i="2"/>
  <c r="DG366" i="2"/>
  <c r="DF366" i="2"/>
  <c r="DE366" i="2"/>
  <c r="DD366" i="2"/>
  <c r="DC366" i="2"/>
  <c r="DB366" i="2"/>
  <c r="DA366" i="2"/>
  <c r="CZ366" i="2"/>
  <c r="CY366" i="2"/>
  <c r="CX366" i="2"/>
  <c r="CW366" i="2"/>
  <c r="CV366" i="2"/>
  <c r="CU366" i="2"/>
  <c r="CT366" i="2"/>
  <c r="CR366" i="2"/>
  <c r="CQ366" i="2"/>
  <c r="CP366" i="2"/>
  <c r="CO366" i="2"/>
  <c r="CN366" i="2"/>
  <c r="CM366" i="2"/>
  <c r="CL366" i="2"/>
  <c r="CK366" i="2"/>
  <c r="CJ366" i="2"/>
  <c r="CI366" i="2"/>
  <c r="CH366" i="2"/>
  <c r="CG366" i="2"/>
  <c r="CF366" i="2"/>
  <c r="CE366" i="2"/>
  <c r="CD366" i="2"/>
  <c r="CC366" i="2"/>
  <c r="CB366" i="2"/>
  <c r="CA366" i="2"/>
  <c r="BZ366" i="2"/>
  <c r="BY366" i="2"/>
  <c r="BX366" i="2"/>
  <c r="BW366" i="2"/>
  <c r="BV366" i="2"/>
  <c r="BU366" i="2"/>
  <c r="BT366" i="2"/>
  <c r="BS366" i="2"/>
  <c r="BR366" i="2"/>
  <c r="BQ366" i="2"/>
  <c r="BP366" i="2"/>
  <c r="BO366" i="2"/>
  <c r="BN366" i="2"/>
  <c r="BM366" i="2"/>
  <c r="BL366" i="2"/>
  <c r="BK366" i="2"/>
  <c r="BJ366" i="2"/>
  <c r="BI366" i="2"/>
  <c r="BH366" i="2"/>
  <c r="BG366" i="2"/>
  <c r="BF366" i="2"/>
  <c r="BE366" i="2"/>
  <c r="BD366" i="2"/>
  <c r="BC366" i="2"/>
  <c r="BB366" i="2"/>
  <c r="BA366" i="2"/>
  <c r="AZ366" i="2"/>
  <c r="AY366" i="2"/>
  <c r="AX366" i="2"/>
  <c r="AW366" i="2"/>
  <c r="AV366" i="2"/>
  <c r="AU366" i="2"/>
  <c r="AS366" i="2"/>
  <c r="AR366" i="2"/>
  <c r="AQ366" i="2"/>
  <c r="AP366" i="2"/>
  <c r="AO366" i="2"/>
  <c r="AJ366" i="2"/>
  <c r="AI366" i="2"/>
  <c r="AH366" i="2"/>
  <c r="AG366" i="2"/>
  <c r="AF366" i="2"/>
  <c r="AE366" i="2"/>
  <c r="AD366" i="2"/>
  <c r="AC366" i="2"/>
  <c r="AB366" i="2"/>
  <c r="AA366" i="2"/>
  <c r="Z366" i="2"/>
  <c r="Y366" i="2"/>
  <c r="X366" i="2"/>
  <c r="W366" i="2"/>
  <c r="V366" i="2"/>
  <c r="U366" i="2"/>
  <c r="T366" i="2"/>
  <c r="S366" i="2"/>
  <c r="R366" i="2"/>
  <c r="Q366" i="2"/>
  <c r="P366" i="2"/>
  <c r="O366" i="2"/>
  <c r="DJ365" i="2"/>
  <c r="DI365" i="2"/>
  <c r="DH365" i="2"/>
  <c r="DG365" i="2"/>
  <c r="DF365" i="2"/>
  <c r="DE365" i="2"/>
  <c r="DD365" i="2"/>
  <c r="DC365" i="2"/>
  <c r="DB365" i="2"/>
  <c r="DA365" i="2"/>
  <c r="CZ365" i="2"/>
  <c r="CY365" i="2"/>
  <c r="CX365" i="2"/>
  <c r="CW365" i="2"/>
  <c r="CV365" i="2"/>
  <c r="CU365" i="2"/>
  <c r="CT365" i="2"/>
  <c r="CR365" i="2"/>
  <c r="CQ365" i="2"/>
  <c r="CP365" i="2"/>
  <c r="CO365" i="2"/>
  <c r="CN365" i="2"/>
  <c r="CM365" i="2"/>
  <c r="CL365" i="2"/>
  <c r="CK365" i="2"/>
  <c r="CJ365" i="2"/>
  <c r="CI365" i="2"/>
  <c r="CH365" i="2"/>
  <c r="CG365" i="2"/>
  <c r="CF365" i="2"/>
  <c r="CE365" i="2"/>
  <c r="CD365" i="2"/>
  <c r="CC365" i="2"/>
  <c r="CB365" i="2"/>
  <c r="CA365" i="2"/>
  <c r="BZ365" i="2"/>
  <c r="BY365" i="2"/>
  <c r="BX365" i="2"/>
  <c r="BW365" i="2"/>
  <c r="BV365" i="2"/>
  <c r="BU365" i="2"/>
  <c r="BT365" i="2"/>
  <c r="BS365" i="2"/>
  <c r="BR365" i="2"/>
  <c r="BQ365" i="2"/>
  <c r="BP365" i="2"/>
  <c r="BO365" i="2"/>
  <c r="BN365" i="2"/>
  <c r="BM365" i="2"/>
  <c r="BL365" i="2"/>
  <c r="BK365" i="2"/>
  <c r="BJ365" i="2"/>
  <c r="BI365" i="2"/>
  <c r="BH365" i="2"/>
  <c r="BG365" i="2"/>
  <c r="BF365" i="2"/>
  <c r="BE365" i="2"/>
  <c r="BD365" i="2"/>
  <c r="BC365" i="2"/>
  <c r="BB365" i="2"/>
  <c r="BA365" i="2"/>
  <c r="AZ365" i="2"/>
  <c r="AY365" i="2"/>
  <c r="AX365" i="2"/>
  <c r="AW365" i="2"/>
  <c r="AV365" i="2"/>
  <c r="AU365" i="2"/>
  <c r="AS365" i="2"/>
  <c r="AR365" i="2"/>
  <c r="AQ365" i="2"/>
  <c r="AP365" i="2"/>
  <c r="AO365" i="2"/>
  <c r="AJ365" i="2"/>
  <c r="AI365" i="2"/>
  <c r="AH365" i="2"/>
  <c r="AG365" i="2"/>
  <c r="AF365" i="2"/>
  <c r="AE365" i="2"/>
  <c r="AD365" i="2"/>
  <c r="AC365" i="2"/>
  <c r="AB365" i="2"/>
  <c r="AA365" i="2"/>
  <c r="Z365" i="2"/>
  <c r="Y365" i="2"/>
  <c r="X365" i="2"/>
  <c r="W365" i="2"/>
  <c r="V365" i="2"/>
  <c r="U365" i="2"/>
  <c r="T365" i="2"/>
  <c r="S365" i="2"/>
  <c r="R365" i="2"/>
  <c r="Q365" i="2"/>
  <c r="P365" i="2"/>
  <c r="O365" i="2"/>
  <c r="DJ364" i="2"/>
  <c r="DI364" i="2"/>
  <c r="DH364" i="2"/>
  <c r="DG364" i="2"/>
  <c r="DF364" i="2"/>
  <c r="DE364" i="2"/>
  <c r="DD364" i="2"/>
  <c r="DC364" i="2"/>
  <c r="DB364" i="2"/>
  <c r="DA364" i="2"/>
  <c r="CZ364" i="2"/>
  <c r="CY364" i="2"/>
  <c r="CX364" i="2"/>
  <c r="CW364" i="2"/>
  <c r="CV364" i="2"/>
  <c r="CU364" i="2"/>
  <c r="CT364" i="2"/>
  <c r="CR364" i="2"/>
  <c r="CQ364" i="2"/>
  <c r="CP364" i="2"/>
  <c r="CO364" i="2"/>
  <c r="CN364" i="2"/>
  <c r="CM364" i="2"/>
  <c r="CL364" i="2"/>
  <c r="CK364" i="2"/>
  <c r="CJ364" i="2"/>
  <c r="CI364" i="2"/>
  <c r="CH364" i="2"/>
  <c r="CG364" i="2"/>
  <c r="CF364" i="2"/>
  <c r="CE364" i="2"/>
  <c r="CD364" i="2"/>
  <c r="CC364" i="2"/>
  <c r="CB364" i="2"/>
  <c r="CA364" i="2"/>
  <c r="BZ364" i="2"/>
  <c r="BY364" i="2"/>
  <c r="BX364" i="2"/>
  <c r="BW364" i="2"/>
  <c r="BV364" i="2"/>
  <c r="BU364" i="2"/>
  <c r="BT364" i="2"/>
  <c r="BS364" i="2"/>
  <c r="BR364" i="2"/>
  <c r="BQ364" i="2"/>
  <c r="BP364" i="2"/>
  <c r="BO364" i="2"/>
  <c r="BN364" i="2"/>
  <c r="BM364" i="2"/>
  <c r="BL364" i="2"/>
  <c r="BK364" i="2"/>
  <c r="BJ364" i="2"/>
  <c r="BI364" i="2"/>
  <c r="BH364" i="2"/>
  <c r="BG364" i="2"/>
  <c r="BF364" i="2"/>
  <c r="BE364" i="2"/>
  <c r="BD364" i="2"/>
  <c r="BC364" i="2"/>
  <c r="BB364" i="2"/>
  <c r="BA364" i="2"/>
  <c r="AZ364" i="2"/>
  <c r="AY364" i="2"/>
  <c r="AX364" i="2"/>
  <c r="AW364" i="2"/>
  <c r="AV364" i="2"/>
  <c r="AU364" i="2"/>
  <c r="AS364" i="2"/>
  <c r="AR364" i="2"/>
  <c r="AQ364" i="2"/>
  <c r="AP364" i="2"/>
  <c r="AO364" i="2"/>
  <c r="AJ364" i="2"/>
  <c r="AI364" i="2"/>
  <c r="AH364" i="2"/>
  <c r="AG364" i="2"/>
  <c r="AF364" i="2"/>
  <c r="AE364" i="2"/>
  <c r="AD364" i="2"/>
  <c r="AC364" i="2"/>
  <c r="AB364" i="2"/>
  <c r="AA364" i="2"/>
  <c r="Z364" i="2"/>
  <c r="Y364" i="2"/>
  <c r="X364" i="2"/>
  <c r="W364" i="2"/>
  <c r="V364" i="2"/>
  <c r="U364" i="2"/>
  <c r="T364" i="2"/>
  <c r="S364" i="2"/>
  <c r="R364" i="2"/>
  <c r="Q364" i="2"/>
  <c r="P364" i="2"/>
  <c r="O364" i="2"/>
  <c r="DJ363" i="2"/>
  <c r="DI363" i="2"/>
  <c r="DH363" i="2"/>
  <c r="DG363" i="2"/>
  <c r="DF363" i="2"/>
  <c r="DE363" i="2"/>
  <c r="DD363" i="2"/>
  <c r="DC363" i="2"/>
  <c r="DB363" i="2"/>
  <c r="DA363" i="2"/>
  <c r="CZ363" i="2"/>
  <c r="CY363" i="2"/>
  <c r="CX363" i="2"/>
  <c r="CW363" i="2"/>
  <c r="CV363" i="2"/>
  <c r="CU363" i="2"/>
  <c r="CT363" i="2"/>
  <c r="CR363" i="2"/>
  <c r="CQ363" i="2"/>
  <c r="CP363" i="2"/>
  <c r="CO363" i="2"/>
  <c r="CN363" i="2"/>
  <c r="CM363" i="2"/>
  <c r="CL363" i="2"/>
  <c r="CK363" i="2"/>
  <c r="CJ363" i="2"/>
  <c r="CI363" i="2"/>
  <c r="CH363" i="2"/>
  <c r="CG363" i="2"/>
  <c r="CF363" i="2"/>
  <c r="CE363" i="2"/>
  <c r="CD363" i="2"/>
  <c r="CC363" i="2"/>
  <c r="CB363" i="2"/>
  <c r="CA363" i="2"/>
  <c r="BZ363" i="2"/>
  <c r="BY363" i="2"/>
  <c r="BX363" i="2"/>
  <c r="BW363" i="2"/>
  <c r="BV363" i="2"/>
  <c r="BU363" i="2"/>
  <c r="BT363" i="2"/>
  <c r="BS363" i="2"/>
  <c r="BR363" i="2"/>
  <c r="BQ363" i="2"/>
  <c r="BP363" i="2"/>
  <c r="BO363" i="2"/>
  <c r="BN363" i="2"/>
  <c r="BM363" i="2"/>
  <c r="BL363" i="2"/>
  <c r="BK363" i="2"/>
  <c r="BJ363" i="2"/>
  <c r="BI363" i="2"/>
  <c r="BH363" i="2"/>
  <c r="BG363" i="2"/>
  <c r="BF363" i="2"/>
  <c r="BE363" i="2"/>
  <c r="BD363" i="2"/>
  <c r="BC363" i="2"/>
  <c r="BB363" i="2"/>
  <c r="BA363" i="2"/>
  <c r="AZ363" i="2"/>
  <c r="AY363" i="2"/>
  <c r="AX363" i="2"/>
  <c r="AW363" i="2"/>
  <c r="AV363" i="2"/>
  <c r="AU363" i="2"/>
  <c r="AS363" i="2"/>
  <c r="AR363" i="2"/>
  <c r="AQ363" i="2"/>
  <c r="AP363" i="2"/>
  <c r="AO363" i="2"/>
  <c r="AJ363" i="2"/>
  <c r="AI363" i="2"/>
  <c r="AH363" i="2"/>
  <c r="AG363" i="2"/>
  <c r="AF363" i="2"/>
  <c r="AE363" i="2"/>
  <c r="AD363" i="2"/>
  <c r="AC363" i="2"/>
  <c r="AB363" i="2"/>
  <c r="AA363" i="2"/>
  <c r="Z363" i="2"/>
  <c r="Y363" i="2"/>
  <c r="X363" i="2"/>
  <c r="W363" i="2"/>
  <c r="V363" i="2"/>
  <c r="U363" i="2"/>
  <c r="T363" i="2"/>
  <c r="S363" i="2"/>
  <c r="R363" i="2"/>
  <c r="Q363" i="2"/>
  <c r="P363" i="2"/>
  <c r="O363" i="2"/>
  <c r="DJ362" i="2"/>
  <c r="DI362" i="2"/>
  <c r="DH362" i="2"/>
  <c r="DG362" i="2"/>
  <c r="DF362" i="2"/>
  <c r="DE362" i="2"/>
  <c r="DD362" i="2"/>
  <c r="DC362" i="2"/>
  <c r="DB362" i="2"/>
  <c r="DA362" i="2"/>
  <c r="CZ362" i="2"/>
  <c r="CY362" i="2"/>
  <c r="CX362" i="2"/>
  <c r="CW362" i="2"/>
  <c r="CV362" i="2"/>
  <c r="CU362" i="2"/>
  <c r="CT362" i="2"/>
  <c r="CR362" i="2"/>
  <c r="CQ362" i="2"/>
  <c r="CP362" i="2"/>
  <c r="CO362" i="2"/>
  <c r="CN362" i="2"/>
  <c r="CM362" i="2"/>
  <c r="CL362" i="2"/>
  <c r="CK362" i="2"/>
  <c r="CJ362" i="2"/>
  <c r="CI362" i="2"/>
  <c r="CH362" i="2"/>
  <c r="CG362" i="2"/>
  <c r="CF362" i="2"/>
  <c r="CE362" i="2"/>
  <c r="CD362" i="2"/>
  <c r="CC362" i="2"/>
  <c r="CB362" i="2"/>
  <c r="CA362" i="2"/>
  <c r="BZ362" i="2"/>
  <c r="BY362" i="2"/>
  <c r="BX362" i="2"/>
  <c r="BW362" i="2"/>
  <c r="BV362" i="2"/>
  <c r="BU362" i="2"/>
  <c r="BT362" i="2"/>
  <c r="BS362" i="2"/>
  <c r="BR362" i="2"/>
  <c r="BQ362" i="2"/>
  <c r="BP362" i="2"/>
  <c r="BO362" i="2"/>
  <c r="BN362" i="2"/>
  <c r="BM362" i="2"/>
  <c r="BL362" i="2"/>
  <c r="BK362" i="2"/>
  <c r="BJ362" i="2"/>
  <c r="BI362" i="2"/>
  <c r="BH362" i="2"/>
  <c r="BG362" i="2"/>
  <c r="BF362" i="2"/>
  <c r="BE362" i="2"/>
  <c r="BD362" i="2"/>
  <c r="BC362" i="2"/>
  <c r="BB362" i="2"/>
  <c r="BA362" i="2"/>
  <c r="AZ362" i="2"/>
  <c r="AY362" i="2"/>
  <c r="AX362" i="2"/>
  <c r="AW362" i="2"/>
  <c r="AV362" i="2"/>
  <c r="AU362" i="2"/>
  <c r="AS362" i="2"/>
  <c r="AR362" i="2"/>
  <c r="AQ362" i="2"/>
  <c r="AP362" i="2"/>
  <c r="AO362" i="2"/>
  <c r="AJ362" i="2"/>
  <c r="AI362" i="2"/>
  <c r="AH362" i="2"/>
  <c r="AG362" i="2"/>
  <c r="AF362" i="2"/>
  <c r="AE362" i="2"/>
  <c r="AD362" i="2"/>
  <c r="AC362" i="2"/>
  <c r="AB362" i="2"/>
  <c r="AA362" i="2"/>
  <c r="Z362" i="2"/>
  <c r="Y362" i="2"/>
  <c r="X362" i="2"/>
  <c r="W362" i="2"/>
  <c r="V362" i="2"/>
  <c r="U362" i="2"/>
  <c r="T362" i="2"/>
  <c r="S362" i="2"/>
  <c r="R362" i="2"/>
  <c r="Q362" i="2"/>
  <c r="P362" i="2"/>
  <c r="O362" i="2"/>
  <c r="DJ361" i="2"/>
  <c r="DI361" i="2"/>
  <c r="DH361" i="2"/>
  <c r="DG361" i="2"/>
  <c r="DF361" i="2"/>
  <c r="DE361" i="2"/>
  <c r="DD361" i="2"/>
  <c r="DC361" i="2"/>
  <c r="DB361" i="2"/>
  <c r="DA361" i="2"/>
  <c r="CZ361" i="2"/>
  <c r="CY361" i="2"/>
  <c r="CX361" i="2"/>
  <c r="CW361" i="2"/>
  <c r="CV361" i="2"/>
  <c r="CU361" i="2"/>
  <c r="CT361" i="2"/>
  <c r="CR361" i="2"/>
  <c r="CQ361" i="2"/>
  <c r="CP361" i="2"/>
  <c r="CO361" i="2"/>
  <c r="CN361" i="2"/>
  <c r="CM361" i="2"/>
  <c r="CL361" i="2"/>
  <c r="CK361" i="2"/>
  <c r="CJ361" i="2"/>
  <c r="CI361" i="2"/>
  <c r="CH361" i="2"/>
  <c r="CG361" i="2"/>
  <c r="CF361" i="2"/>
  <c r="CE361" i="2"/>
  <c r="CD361" i="2"/>
  <c r="CC361" i="2"/>
  <c r="CB361" i="2"/>
  <c r="CA361" i="2"/>
  <c r="BZ361" i="2"/>
  <c r="BY361" i="2"/>
  <c r="BX361" i="2"/>
  <c r="BW361" i="2"/>
  <c r="BV361" i="2"/>
  <c r="BU361" i="2"/>
  <c r="BT361" i="2"/>
  <c r="BS361" i="2"/>
  <c r="BR361" i="2"/>
  <c r="BQ361" i="2"/>
  <c r="BP361" i="2"/>
  <c r="BO361" i="2"/>
  <c r="BN361" i="2"/>
  <c r="BM361" i="2"/>
  <c r="BL361" i="2"/>
  <c r="BK361" i="2"/>
  <c r="BJ361" i="2"/>
  <c r="BI361" i="2"/>
  <c r="BH361" i="2"/>
  <c r="BG361" i="2"/>
  <c r="BF361" i="2"/>
  <c r="BE361" i="2"/>
  <c r="BD361" i="2"/>
  <c r="BC361" i="2"/>
  <c r="BB361" i="2"/>
  <c r="BA361" i="2"/>
  <c r="AZ361" i="2"/>
  <c r="AY361" i="2"/>
  <c r="AX361" i="2"/>
  <c r="AW361" i="2"/>
  <c r="AV361" i="2"/>
  <c r="AU361" i="2"/>
  <c r="AS361" i="2"/>
  <c r="AR361" i="2"/>
  <c r="AQ361" i="2"/>
  <c r="AP361" i="2"/>
  <c r="AO361" i="2"/>
  <c r="AJ361" i="2"/>
  <c r="AI361" i="2"/>
  <c r="AH361" i="2"/>
  <c r="AG361" i="2"/>
  <c r="AF361" i="2"/>
  <c r="AE361" i="2"/>
  <c r="AD361" i="2"/>
  <c r="AC361" i="2"/>
  <c r="AB361" i="2"/>
  <c r="AA361" i="2"/>
  <c r="Z361" i="2"/>
  <c r="Y361" i="2"/>
  <c r="X361" i="2"/>
  <c r="W361" i="2"/>
  <c r="V361" i="2"/>
  <c r="U361" i="2"/>
  <c r="T361" i="2"/>
  <c r="S361" i="2"/>
  <c r="R361" i="2"/>
  <c r="Q361" i="2"/>
  <c r="P361" i="2"/>
  <c r="O361" i="2"/>
  <c r="DJ360" i="2"/>
  <c r="DI360" i="2"/>
  <c r="DH360" i="2"/>
  <c r="DG360" i="2"/>
  <c r="DF360" i="2"/>
  <c r="DE360" i="2"/>
  <c r="DD360" i="2"/>
  <c r="DC360" i="2"/>
  <c r="DB360" i="2"/>
  <c r="DA360" i="2"/>
  <c r="CZ360" i="2"/>
  <c r="CY360" i="2"/>
  <c r="CX360" i="2"/>
  <c r="CW360" i="2"/>
  <c r="CV360" i="2"/>
  <c r="CU360" i="2"/>
  <c r="CT360" i="2"/>
  <c r="CR360" i="2"/>
  <c r="CQ360" i="2"/>
  <c r="CP360" i="2"/>
  <c r="CO360" i="2"/>
  <c r="CN360" i="2"/>
  <c r="CM360" i="2"/>
  <c r="CL360" i="2"/>
  <c r="CK360" i="2"/>
  <c r="CJ360" i="2"/>
  <c r="CI360" i="2"/>
  <c r="CH360" i="2"/>
  <c r="CG360" i="2"/>
  <c r="CF360" i="2"/>
  <c r="CE360" i="2"/>
  <c r="CD360" i="2"/>
  <c r="CC360" i="2"/>
  <c r="CB360" i="2"/>
  <c r="CA360" i="2"/>
  <c r="BZ360" i="2"/>
  <c r="BY360" i="2"/>
  <c r="BX360" i="2"/>
  <c r="BW360" i="2"/>
  <c r="BV360" i="2"/>
  <c r="BU360" i="2"/>
  <c r="BT360" i="2"/>
  <c r="BS360" i="2"/>
  <c r="BR360" i="2"/>
  <c r="BQ360" i="2"/>
  <c r="BP360" i="2"/>
  <c r="BO360" i="2"/>
  <c r="BN360" i="2"/>
  <c r="BM360" i="2"/>
  <c r="BL360" i="2"/>
  <c r="BK360" i="2"/>
  <c r="BJ360" i="2"/>
  <c r="BI360" i="2"/>
  <c r="BH360" i="2"/>
  <c r="BG360" i="2"/>
  <c r="BF360" i="2"/>
  <c r="BE360" i="2"/>
  <c r="BD360" i="2"/>
  <c r="BC360" i="2"/>
  <c r="BB360" i="2"/>
  <c r="BA360" i="2"/>
  <c r="AZ360" i="2"/>
  <c r="AY360" i="2"/>
  <c r="AX360" i="2"/>
  <c r="AW360" i="2"/>
  <c r="AV360" i="2"/>
  <c r="AU360" i="2"/>
  <c r="AS360" i="2"/>
  <c r="AR360" i="2"/>
  <c r="AQ360" i="2"/>
  <c r="AP360" i="2"/>
  <c r="AO360" i="2"/>
  <c r="AJ360" i="2"/>
  <c r="AI360" i="2"/>
  <c r="AH360" i="2"/>
  <c r="AG360" i="2"/>
  <c r="AF360" i="2"/>
  <c r="AE360" i="2"/>
  <c r="AD360" i="2"/>
  <c r="AC360" i="2"/>
  <c r="AB360" i="2"/>
  <c r="AA360" i="2"/>
  <c r="Z360" i="2"/>
  <c r="Y360" i="2"/>
  <c r="X360" i="2"/>
  <c r="W360" i="2"/>
  <c r="V360" i="2"/>
  <c r="U360" i="2"/>
  <c r="T360" i="2"/>
  <c r="S360" i="2"/>
  <c r="R360" i="2"/>
  <c r="Q360" i="2"/>
  <c r="P360" i="2"/>
  <c r="O360" i="2"/>
  <c r="DJ359" i="2"/>
  <c r="DI359" i="2"/>
  <c r="DH359" i="2"/>
  <c r="DG359" i="2"/>
  <c r="DF359" i="2"/>
  <c r="DE359" i="2"/>
  <c r="DD359" i="2"/>
  <c r="DC359" i="2"/>
  <c r="DB359" i="2"/>
  <c r="DA359" i="2"/>
  <c r="CZ359" i="2"/>
  <c r="CY359" i="2"/>
  <c r="CX359" i="2"/>
  <c r="CW359" i="2"/>
  <c r="CV359" i="2"/>
  <c r="CU359" i="2"/>
  <c r="CT359" i="2"/>
  <c r="CR359" i="2"/>
  <c r="CQ359" i="2"/>
  <c r="CP359" i="2"/>
  <c r="CO359" i="2"/>
  <c r="CN359" i="2"/>
  <c r="CM359" i="2"/>
  <c r="CL359" i="2"/>
  <c r="CK359" i="2"/>
  <c r="CJ359" i="2"/>
  <c r="CI359" i="2"/>
  <c r="CH359" i="2"/>
  <c r="CG359" i="2"/>
  <c r="CF359" i="2"/>
  <c r="CE359" i="2"/>
  <c r="CD359" i="2"/>
  <c r="CC359" i="2"/>
  <c r="CB359" i="2"/>
  <c r="CA359" i="2"/>
  <c r="BZ359" i="2"/>
  <c r="BY359" i="2"/>
  <c r="BX359" i="2"/>
  <c r="BW359" i="2"/>
  <c r="BV359" i="2"/>
  <c r="BU359" i="2"/>
  <c r="BT359" i="2"/>
  <c r="BS359" i="2"/>
  <c r="BR359" i="2"/>
  <c r="BQ359" i="2"/>
  <c r="BP359" i="2"/>
  <c r="BO359" i="2"/>
  <c r="BN359" i="2"/>
  <c r="BM359" i="2"/>
  <c r="BL359" i="2"/>
  <c r="BK359" i="2"/>
  <c r="BJ359" i="2"/>
  <c r="BI359" i="2"/>
  <c r="BH359" i="2"/>
  <c r="BG359" i="2"/>
  <c r="BF359" i="2"/>
  <c r="BE359" i="2"/>
  <c r="BD359" i="2"/>
  <c r="BC359" i="2"/>
  <c r="BB359" i="2"/>
  <c r="BA359" i="2"/>
  <c r="AZ359" i="2"/>
  <c r="AY359" i="2"/>
  <c r="AX359" i="2"/>
  <c r="AW359" i="2"/>
  <c r="AV359" i="2"/>
  <c r="AU359" i="2"/>
  <c r="AS359" i="2"/>
  <c r="AR359" i="2"/>
  <c r="AQ359" i="2"/>
  <c r="AP359" i="2"/>
  <c r="AO359" i="2"/>
  <c r="AJ359" i="2"/>
  <c r="AI359" i="2"/>
  <c r="AH359" i="2"/>
  <c r="AG359" i="2"/>
  <c r="AF359" i="2"/>
  <c r="AE359" i="2"/>
  <c r="AD359" i="2"/>
  <c r="AC359" i="2"/>
  <c r="AB359" i="2"/>
  <c r="AA359" i="2"/>
  <c r="Z359" i="2"/>
  <c r="Y359" i="2"/>
  <c r="X359" i="2"/>
  <c r="W359" i="2"/>
  <c r="V359" i="2"/>
  <c r="U359" i="2"/>
  <c r="T359" i="2"/>
  <c r="S359" i="2"/>
  <c r="R359" i="2"/>
  <c r="Q359" i="2"/>
  <c r="P359" i="2"/>
  <c r="O359" i="2"/>
  <c r="DJ358" i="2"/>
  <c r="DI358" i="2"/>
  <c r="DH358" i="2"/>
  <c r="DG358" i="2"/>
  <c r="DF358" i="2"/>
  <c r="DE358" i="2"/>
  <c r="DD358" i="2"/>
  <c r="DC358" i="2"/>
  <c r="DB358" i="2"/>
  <c r="DA358" i="2"/>
  <c r="CZ358" i="2"/>
  <c r="CY358" i="2"/>
  <c r="CX358" i="2"/>
  <c r="CW358" i="2"/>
  <c r="CV358" i="2"/>
  <c r="CU358" i="2"/>
  <c r="CT358" i="2"/>
  <c r="CR358" i="2"/>
  <c r="CQ358" i="2"/>
  <c r="CP358" i="2"/>
  <c r="CO358" i="2"/>
  <c r="CN358" i="2"/>
  <c r="CM358" i="2"/>
  <c r="CL358" i="2"/>
  <c r="CK358" i="2"/>
  <c r="CJ358" i="2"/>
  <c r="CI358" i="2"/>
  <c r="CH358" i="2"/>
  <c r="CG358" i="2"/>
  <c r="CF358" i="2"/>
  <c r="CE358" i="2"/>
  <c r="CD358" i="2"/>
  <c r="CC358" i="2"/>
  <c r="CB358" i="2"/>
  <c r="CA358" i="2"/>
  <c r="BZ358" i="2"/>
  <c r="BY358" i="2"/>
  <c r="BX358" i="2"/>
  <c r="BW358" i="2"/>
  <c r="BV358" i="2"/>
  <c r="BU358" i="2"/>
  <c r="BT358" i="2"/>
  <c r="BS358" i="2"/>
  <c r="BR358" i="2"/>
  <c r="BQ358" i="2"/>
  <c r="BP358" i="2"/>
  <c r="BO358" i="2"/>
  <c r="BN358" i="2"/>
  <c r="BM358" i="2"/>
  <c r="BL358" i="2"/>
  <c r="BK358" i="2"/>
  <c r="BJ358" i="2"/>
  <c r="BI358" i="2"/>
  <c r="BH358" i="2"/>
  <c r="BG358" i="2"/>
  <c r="BF358" i="2"/>
  <c r="BE358" i="2"/>
  <c r="BD358" i="2"/>
  <c r="BC358" i="2"/>
  <c r="BB358" i="2"/>
  <c r="BA358" i="2"/>
  <c r="AZ358" i="2"/>
  <c r="AY358" i="2"/>
  <c r="AX358" i="2"/>
  <c r="AW358" i="2"/>
  <c r="AV358" i="2"/>
  <c r="AU358" i="2"/>
  <c r="AS358" i="2"/>
  <c r="AR358" i="2"/>
  <c r="AQ358" i="2"/>
  <c r="AP358" i="2"/>
  <c r="AO358" i="2"/>
  <c r="AJ358" i="2"/>
  <c r="AI358" i="2"/>
  <c r="AH358" i="2"/>
  <c r="AG358" i="2"/>
  <c r="AF358" i="2"/>
  <c r="AE358" i="2"/>
  <c r="AD358" i="2"/>
  <c r="AC358" i="2"/>
  <c r="AB358" i="2"/>
  <c r="AA358" i="2"/>
  <c r="Z358" i="2"/>
  <c r="Y358" i="2"/>
  <c r="X358" i="2"/>
  <c r="W358" i="2"/>
  <c r="V358" i="2"/>
  <c r="U358" i="2"/>
  <c r="T358" i="2"/>
  <c r="S358" i="2"/>
  <c r="R358" i="2"/>
  <c r="Q358" i="2"/>
  <c r="P358" i="2"/>
  <c r="O358" i="2"/>
  <c r="DJ357" i="2"/>
  <c r="DI357" i="2"/>
  <c r="DH357" i="2"/>
  <c r="DG357" i="2"/>
  <c r="DF357" i="2"/>
  <c r="DE357" i="2"/>
  <c r="DD357" i="2"/>
  <c r="DC357" i="2"/>
  <c r="DB357" i="2"/>
  <c r="DA357" i="2"/>
  <c r="CZ357" i="2"/>
  <c r="CY357" i="2"/>
  <c r="CX357" i="2"/>
  <c r="CW357" i="2"/>
  <c r="CV357" i="2"/>
  <c r="CU357" i="2"/>
  <c r="CT357" i="2"/>
  <c r="CR357" i="2"/>
  <c r="CQ357" i="2"/>
  <c r="CP357" i="2"/>
  <c r="CO357" i="2"/>
  <c r="CN357" i="2"/>
  <c r="CM357" i="2"/>
  <c r="CL357" i="2"/>
  <c r="CK357" i="2"/>
  <c r="CJ357" i="2"/>
  <c r="CI357" i="2"/>
  <c r="CH357" i="2"/>
  <c r="CG357" i="2"/>
  <c r="CF357" i="2"/>
  <c r="CE357" i="2"/>
  <c r="CD357" i="2"/>
  <c r="CC357" i="2"/>
  <c r="CB357" i="2"/>
  <c r="CA357" i="2"/>
  <c r="BZ357" i="2"/>
  <c r="BY357" i="2"/>
  <c r="BX357" i="2"/>
  <c r="BW357" i="2"/>
  <c r="BV357" i="2"/>
  <c r="BU357" i="2"/>
  <c r="BT357" i="2"/>
  <c r="BS357" i="2"/>
  <c r="BR357" i="2"/>
  <c r="BQ357" i="2"/>
  <c r="BP357" i="2"/>
  <c r="BO357" i="2"/>
  <c r="BN357" i="2"/>
  <c r="BM357" i="2"/>
  <c r="BL357" i="2"/>
  <c r="BK357" i="2"/>
  <c r="BJ357" i="2"/>
  <c r="BI357" i="2"/>
  <c r="BH357" i="2"/>
  <c r="BG357" i="2"/>
  <c r="BF357" i="2"/>
  <c r="BE357" i="2"/>
  <c r="BD357" i="2"/>
  <c r="BC357" i="2"/>
  <c r="BB357" i="2"/>
  <c r="BA357" i="2"/>
  <c r="AZ357" i="2"/>
  <c r="AY357" i="2"/>
  <c r="AX357" i="2"/>
  <c r="AW357" i="2"/>
  <c r="AV357" i="2"/>
  <c r="AU357" i="2"/>
  <c r="AS357" i="2"/>
  <c r="AR357" i="2"/>
  <c r="AQ357" i="2"/>
  <c r="AP357" i="2"/>
  <c r="AO357" i="2"/>
  <c r="AJ357" i="2"/>
  <c r="AI357" i="2"/>
  <c r="AH357" i="2"/>
  <c r="AG357" i="2"/>
  <c r="AF357" i="2"/>
  <c r="AE357" i="2"/>
  <c r="AD357" i="2"/>
  <c r="AC357" i="2"/>
  <c r="AB357" i="2"/>
  <c r="AA357" i="2"/>
  <c r="Z357" i="2"/>
  <c r="Y357" i="2"/>
  <c r="X357" i="2"/>
  <c r="W357" i="2"/>
  <c r="V357" i="2"/>
  <c r="U357" i="2"/>
  <c r="T357" i="2"/>
  <c r="S357" i="2"/>
  <c r="R357" i="2"/>
  <c r="Q357" i="2"/>
  <c r="P357" i="2"/>
  <c r="O357" i="2"/>
  <c r="DJ356" i="2"/>
  <c r="DI356" i="2"/>
  <c r="DH356" i="2"/>
  <c r="DG356" i="2"/>
  <c r="DF356" i="2"/>
  <c r="DE356" i="2"/>
  <c r="DD356" i="2"/>
  <c r="DC356" i="2"/>
  <c r="DB356" i="2"/>
  <c r="DA356" i="2"/>
  <c r="CZ356" i="2"/>
  <c r="CY356" i="2"/>
  <c r="CX356" i="2"/>
  <c r="CW356" i="2"/>
  <c r="CV356" i="2"/>
  <c r="CU356" i="2"/>
  <c r="CT356" i="2"/>
  <c r="CR356" i="2"/>
  <c r="CQ356" i="2"/>
  <c r="CP356" i="2"/>
  <c r="CO356" i="2"/>
  <c r="CN356" i="2"/>
  <c r="CM356" i="2"/>
  <c r="CL356" i="2"/>
  <c r="CK356" i="2"/>
  <c r="CJ356" i="2"/>
  <c r="CI356" i="2"/>
  <c r="CH356" i="2"/>
  <c r="CG356" i="2"/>
  <c r="CF356" i="2"/>
  <c r="CE356" i="2"/>
  <c r="CD356" i="2"/>
  <c r="CC356" i="2"/>
  <c r="CB356" i="2"/>
  <c r="CA356" i="2"/>
  <c r="BZ356" i="2"/>
  <c r="BY356" i="2"/>
  <c r="BX356" i="2"/>
  <c r="BW356" i="2"/>
  <c r="BV356" i="2"/>
  <c r="BU356" i="2"/>
  <c r="BT356" i="2"/>
  <c r="BS356" i="2"/>
  <c r="BR356" i="2"/>
  <c r="BQ356" i="2"/>
  <c r="BP356" i="2"/>
  <c r="BO356" i="2"/>
  <c r="BN356" i="2"/>
  <c r="BM356" i="2"/>
  <c r="BL356" i="2"/>
  <c r="BK356" i="2"/>
  <c r="BJ356" i="2"/>
  <c r="BI356" i="2"/>
  <c r="BH356" i="2"/>
  <c r="BG356" i="2"/>
  <c r="BF356" i="2"/>
  <c r="BE356" i="2"/>
  <c r="BD356" i="2"/>
  <c r="BC356" i="2"/>
  <c r="BB356" i="2"/>
  <c r="BA356" i="2"/>
  <c r="AZ356" i="2"/>
  <c r="AY356" i="2"/>
  <c r="AX356" i="2"/>
  <c r="AW356" i="2"/>
  <c r="AV356" i="2"/>
  <c r="AU356" i="2"/>
  <c r="AS356" i="2"/>
  <c r="AR356" i="2"/>
  <c r="AQ356" i="2"/>
  <c r="AP356" i="2"/>
  <c r="AO356" i="2"/>
  <c r="AJ356" i="2"/>
  <c r="AI356" i="2"/>
  <c r="AH356" i="2"/>
  <c r="AG356" i="2"/>
  <c r="AF356" i="2"/>
  <c r="AE356" i="2"/>
  <c r="AD356" i="2"/>
  <c r="AC356" i="2"/>
  <c r="AB356" i="2"/>
  <c r="AA356" i="2"/>
  <c r="Z356" i="2"/>
  <c r="Y356" i="2"/>
  <c r="X356" i="2"/>
  <c r="W356" i="2"/>
  <c r="V356" i="2"/>
  <c r="U356" i="2"/>
  <c r="T356" i="2"/>
  <c r="S356" i="2"/>
  <c r="R356" i="2"/>
  <c r="Q356" i="2"/>
  <c r="P356" i="2"/>
  <c r="O356" i="2"/>
  <c r="DJ355" i="2"/>
  <c r="DI355" i="2"/>
  <c r="DH355" i="2"/>
  <c r="DG355" i="2"/>
  <c r="DF355" i="2"/>
  <c r="DE355" i="2"/>
  <c r="DD355" i="2"/>
  <c r="DC355" i="2"/>
  <c r="DB355" i="2"/>
  <c r="DA355" i="2"/>
  <c r="CZ355" i="2"/>
  <c r="CY355" i="2"/>
  <c r="CX355" i="2"/>
  <c r="CW355" i="2"/>
  <c r="CV355" i="2"/>
  <c r="CU355" i="2"/>
  <c r="CT355" i="2"/>
  <c r="CR355" i="2"/>
  <c r="CQ355" i="2"/>
  <c r="CP355" i="2"/>
  <c r="CO355" i="2"/>
  <c r="CN355" i="2"/>
  <c r="CM355" i="2"/>
  <c r="CL355" i="2"/>
  <c r="CK355" i="2"/>
  <c r="CJ355" i="2"/>
  <c r="CI355" i="2"/>
  <c r="CH355" i="2"/>
  <c r="CG355" i="2"/>
  <c r="CF355" i="2"/>
  <c r="CE355" i="2"/>
  <c r="CD355" i="2"/>
  <c r="CC355" i="2"/>
  <c r="CB355" i="2"/>
  <c r="CA355" i="2"/>
  <c r="BZ355" i="2"/>
  <c r="BY355" i="2"/>
  <c r="BX355" i="2"/>
  <c r="BW355" i="2"/>
  <c r="BV355" i="2"/>
  <c r="BU355" i="2"/>
  <c r="BT355" i="2"/>
  <c r="BS355" i="2"/>
  <c r="BR355" i="2"/>
  <c r="BQ355" i="2"/>
  <c r="BP355" i="2"/>
  <c r="BO355" i="2"/>
  <c r="BN355" i="2"/>
  <c r="BM355" i="2"/>
  <c r="BL355" i="2"/>
  <c r="BK355" i="2"/>
  <c r="BJ355" i="2"/>
  <c r="BI355" i="2"/>
  <c r="BH355" i="2"/>
  <c r="BG355" i="2"/>
  <c r="BF355" i="2"/>
  <c r="BE355" i="2"/>
  <c r="BD355" i="2"/>
  <c r="BC355" i="2"/>
  <c r="BB355" i="2"/>
  <c r="BA355" i="2"/>
  <c r="AZ355" i="2"/>
  <c r="AY355" i="2"/>
  <c r="AX355" i="2"/>
  <c r="AW355" i="2"/>
  <c r="AV355" i="2"/>
  <c r="AU355" i="2"/>
  <c r="AS355" i="2"/>
  <c r="AR355" i="2"/>
  <c r="AQ355" i="2"/>
  <c r="AP355" i="2"/>
  <c r="AO355" i="2"/>
  <c r="AJ355" i="2"/>
  <c r="AI355" i="2"/>
  <c r="AH355" i="2"/>
  <c r="AG355" i="2"/>
  <c r="AF355" i="2"/>
  <c r="AE355" i="2"/>
  <c r="AD355" i="2"/>
  <c r="AC355" i="2"/>
  <c r="AB355" i="2"/>
  <c r="AA355" i="2"/>
  <c r="Z355" i="2"/>
  <c r="Y355" i="2"/>
  <c r="X355" i="2"/>
  <c r="W355" i="2"/>
  <c r="V355" i="2"/>
  <c r="U355" i="2"/>
  <c r="T355" i="2"/>
  <c r="S355" i="2"/>
  <c r="R355" i="2"/>
  <c r="Q355" i="2"/>
  <c r="P355" i="2"/>
  <c r="O355" i="2"/>
  <c r="DJ354" i="2"/>
  <c r="DI354" i="2"/>
  <c r="DH354" i="2"/>
  <c r="DG354" i="2"/>
  <c r="DF354" i="2"/>
  <c r="DE354" i="2"/>
  <c r="DD354" i="2"/>
  <c r="DC354" i="2"/>
  <c r="DB354" i="2"/>
  <c r="DA354" i="2"/>
  <c r="CZ354" i="2"/>
  <c r="CY354" i="2"/>
  <c r="CX354" i="2"/>
  <c r="CW354" i="2"/>
  <c r="CV354" i="2"/>
  <c r="CU354" i="2"/>
  <c r="CT354" i="2"/>
  <c r="CR354" i="2"/>
  <c r="CQ354" i="2"/>
  <c r="CP354" i="2"/>
  <c r="CO354" i="2"/>
  <c r="CN354" i="2"/>
  <c r="CM354" i="2"/>
  <c r="CL354" i="2"/>
  <c r="CK354" i="2"/>
  <c r="CJ354" i="2"/>
  <c r="CI354" i="2"/>
  <c r="CH354" i="2"/>
  <c r="CG354" i="2"/>
  <c r="CF354" i="2"/>
  <c r="CE354" i="2"/>
  <c r="CD354" i="2"/>
  <c r="CC354" i="2"/>
  <c r="CB354" i="2"/>
  <c r="CA354" i="2"/>
  <c r="BZ354" i="2"/>
  <c r="BY354" i="2"/>
  <c r="BX354" i="2"/>
  <c r="BW354" i="2"/>
  <c r="BV354" i="2"/>
  <c r="BU354" i="2"/>
  <c r="BT354" i="2"/>
  <c r="BS354" i="2"/>
  <c r="BR354" i="2"/>
  <c r="BQ354" i="2"/>
  <c r="BP354" i="2"/>
  <c r="BO354" i="2"/>
  <c r="BN354" i="2"/>
  <c r="BM354" i="2"/>
  <c r="BL354" i="2"/>
  <c r="BK354" i="2"/>
  <c r="BJ354" i="2"/>
  <c r="BI354" i="2"/>
  <c r="BH354" i="2"/>
  <c r="BG354" i="2"/>
  <c r="BF354" i="2"/>
  <c r="BE354" i="2"/>
  <c r="BD354" i="2"/>
  <c r="BC354" i="2"/>
  <c r="BB354" i="2"/>
  <c r="BA354" i="2"/>
  <c r="AZ354" i="2"/>
  <c r="AY354" i="2"/>
  <c r="AX354" i="2"/>
  <c r="AW354" i="2"/>
  <c r="AV354" i="2"/>
  <c r="AU354" i="2"/>
  <c r="AS354" i="2"/>
  <c r="AR354" i="2"/>
  <c r="AQ354" i="2"/>
  <c r="AP354" i="2"/>
  <c r="AO354" i="2"/>
  <c r="AJ354" i="2"/>
  <c r="AI354" i="2"/>
  <c r="AH354" i="2"/>
  <c r="AG354" i="2"/>
  <c r="AF354" i="2"/>
  <c r="AE354" i="2"/>
  <c r="AD354" i="2"/>
  <c r="AC354" i="2"/>
  <c r="AB354" i="2"/>
  <c r="AA354" i="2"/>
  <c r="Z354" i="2"/>
  <c r="Y354" i="2"/>
  <c r="X354" i="2"/>
  <c r="W354" i="2"/>
  <c r="V354" i="2"/>
  <c r="U354" i="2"/>
  <c r="T354" i="2"/>
  <c r="S354" i="2"/>
  <c r="R354" i="2"/>
  <c r="Q354" i="2"/>
  <c r="P354" i="2"/>
  <c r="O354" i="2"/>
  <c r="DJ353" i="2"/>
  <c r="DI353" i="2"/>
  <c r="DH353" i="2"/>
  <c r="DG353" i="2"/>
  <c r="DF353" i="2"/>
  <c r="DE353" i="2"/>
  <c r="DD353" i="2"/>
  <c r="DC353" i="2"/>
  <c r="DB353" i="2"/>
  <c r="DA353" i="2"/>
  <c r="CZ353" i="2"/>
  <c r="CY353" i="2"/>
  <c r="CX353" i="2"/>
  <c r="CW353" i="2"/>
  <c r="CV353" i="2"/>
  <c r="CU353" i="2"/>
  <c r="CT353" i="2"/>
  <c r="CR353" i="2"/>
  <c r="CQ353" i="2"/>
  <c r="CP353" i="2"/>
  <c r="CO353" i="2"/>
  <c r="CN353" i="2"/>
  <c r="CM353" i="2"/>
  <c r="CL353" i="2"/>
  <c r="CK353" i="2"/>
  <c r="CJ353" i="2"/>
  <c r="CI353" i="2"/>
  <c r="CH353" i="2"/>
  <c r="CG353" i="2"/>
  <c r="CF353" i="2"/>
  <c r="CE353" i="2"/>
  <c r="CD353" i="2"/>
  <c r="CC353" i="2"/>
  <c r="CB353" i="2"/>
  <c r="CA353" i="2"/>
  <c r="BZ353" i="2"/>
  <c r="BY353" i="2"/>
  <c r="BX353" i="2"/>
  <c r="BW353" i="2"/>
  <c r="BV353" i="2"/>
  <c r="BU353" i="2"/>
  <c r="BT353" i="2"/>
  <c r="BS353" i="2"/>
  <c r="BR353" i="2"/>
  <c r="BQ353" i="2"/>
  <c r="BP353" i="2"/>
  <c r="BO353" i="2"/>
  <c r="BN353" i="2"/>
  <c r="BM353" i="2"/>
  <c r="BL353" i="2"/>
  <c r="BK353" i="2"/>
  <c r="BJ353" i="2"/>
  <c r="BI353" i="2"/>
  <c r="BH353" i="2"/>
  <c r="BG353" i="2"/>
  <c r="BF353" i="2"/>
  <c r="BE353" i="2"/>
  <c r="BD353" i="2"/>
  <c r="BC353" i="2"/>
  <c r="BB353" i="2"/>
  <c r="BA353" i="2"/>
  <c r="AZ353" i="2"/>
  <c r="AY353" i="2"/>
  <c r="AX353" i="2"/>
  <c r="AW353" i="2"/>
  <c r="AV353" i="2"/>
  <c r="AU353" i="2"/>
  <c r="AS353" i="2"/>
  <c r="AR353" i="2"/>
  <c r="AQ353" i="2"/>
  <c r="AP353" i="2"/>
  <c r="AO353" i="2"/>
  <c r="AJ353" i="2"/>
  <c r="AI353" i="2"/>
  <c r="AH353" i="2"/>
  <c r="AG353" i="2"/>
  <c r="AF353" i="2"/>
  <c r="AE353" i="2"/>
  <c r="AD353" i="2"/>
  <c r="AC353" i="2"/>
  <c r="AB353" i="2"/>
  <c r="AA353" i="2"/>
  <c r="Z353" i="2"/>
  <c r="Y353" i="2"/>
  <c r="X353" i="2"/>
  <c r="W353" i="2"/>
  <c r="V353" i="2"/>
  <c r="U353" i="2"/>
  <c r="T353" i="2"/>
  <c r="S353" i="2"/>
  <c r="R353" i="2"/>
  <c r="Q353" i="2"/>
  <c r="P353" i="2"/>
  <c r="O353" i="2"/>
  <c r="DJ352" i="2"/>
  <c r="DI352" i="2"/>
  <c r="DH352" i="2"/>
  <c r="DG352" i="2"/>
  <c r="DF352" i="2"/>
  <c r="DE352" i="2"/>
  <c r="DD352" i="2"/>
  <c r="DC352" i="2"/>
  <c r="DB352" i="2"/>
  <c r="DA352" i="2"/>
  <c r="CZ352" i="2"/>
  <c r="CY352" i="2"/>
  <c r="CX352" i="2"/>
  <c r="CW352" i="2"/>
  <c r="CV352" i="2"/>
  <c r="CU352" i="2"/>
  <c r="CT352" i="2"/>
  <c r="CR352" i="2"/>
  <c r="CQ352" i="2"/>
  <c r="CP352" i="2"/>
  <c r="CO352" i="2"/>
  <c r="CN352" i="2"/>
  <c r="CM352" i="2"/>
  <c r="CL352" i="2"/>
  <c r="CK352" i="2"/>
  <c r="CJ352" i="2"/>
  <c r="CI352" i="2"/>
  <c r="CH352" i="2"/>
  <c r="CG352" i="2"/>
  <c r="CF352" i="2"/>
  <c r="CE352" i="2"/>
  <c r="CD352" i="2"/>
  <c r="CC352" i="2"/>
  <c r="CB352" i="2"/>
  <c r="CA352" i="2"/>
  <c r="BZ352" i="2"/>
  <c r="BY352" i="2"/>
  <c r="BX352" i="2"/>
  <c r="BW352" i="2"/>
  <c r="BV352" i="2"/>
  <c r="BU352" i="2"/>
  <c r="BT352" i="2"/>
  <c r="BS352" i="2"/>
  <c r="BR352" i="2"/>
  <c r="BQ352" i="2"/>
  <c r="BP352" i="2"/>
  <c r="BO352" i="2"/>
  <c r="BN352" i="2"/>
  <c r="BM352" i="2"/>
  <c r="BL352" i="2"/>
  <c r="BK352" i="2"/>
  <c r="BJ352" i="2"/>
  <c r="BI352" i="2"/>
  <c r="BH352" i="2"/>
  <c r="BG352" i="2"/>
  <c r="BF352" i="2"/>
  <c r="BE352" i="2"/>
  <c r="BD352" i="2"/>
  <c r="BC352" i="2"/>
  <c r="BB352" i="2"/>
  <c r="BA352" i="2"/>
  <c r="AZ352" i="2"/>
  <c r="AY352" i="2"/>
  <c r="AX352" i="2"/>
  <c r="AW352" i="2"/>
  <c r="AV352" i="2"/>
  <c r="AU352" i="2"/>
  <c r="AS352" i="2"/>
  <c r="AR352" i="2"/>
  <c r="AQ352" i="2"/>
  <c r="AP352" i="2"/>
  <c r="AO352" i="2"/>
  <c r="AJ352" i="2"/>
  <c r="AI352" i="2"/>
  <c r="AH352" i="2"/>
  <c r="AG352" i="2"/>
  <c r="AF352" i="2"/>
  <c r="AE352" i="2"/>
  <c r="AD352" i="2"/>
  <c r="AC352" i="2"/>
  <c r="AB352" i="2"/>
  <c r="AA352" i="2"/>
  <c r="Z352" i="2"/>
  <c r="Y352" i="2"/>
  <c r="X352" i="2"/>
  <c r="W352" i="2"/>
  <c r="V352" i="2"/>
  <c r="U352" i="2"/>
  <c r="T352" i="2"/>
  <c r="S352" i="2"/>
  <c r="R352" i="2"/>
  <c r="Q352" i="2"/>
  <c r="P352" i="2"/>
  <c r="O352" i="2"/>
  <c r="DJ351" i="2"/>
  <c r="DI351" i="2"/>
  <c r="DH351" i="2"/>
  <c r="DG351" i="2"/>
  <c r="DF351" i="2"/>
  <c r="DE351" i="2"/>
  <c r="DD351" i="2"/>
  <c r="DC351" i="2"/>
  <c r="DB351" i="2"/>
  <c r="DA351" i="2"/>
  <c r="CZ351" i="2"/>
  <c r="CY351" i="2"/>
  <c r="CX351" i="2"/>
  <c r="CW351" i="2"/>
  <c r="CV351" i="2"/>
  <c r="CU351" i="2"/>
  <c r="CT351" i="2"/>
  <c r="CR351" i="2"/>
  <c r="CQ351" i="2"/>
  <c r="CP351" i="2"/>
  <c r="CO351" i="2"/>
  <c r="CN351" i="2"/>
  <c r="CM351" i="2"/>
  <c r="CL351" i="2"/>
  <c r="CK351" i="2"/>
  <c r="CJ351" i="2"/>
  <c r="CI351" i="2"/>
  <c r="CH351" i="2"/>
  <c r="CG351" i="2"/>
  <c r="CF351" i="2"/>
  <c r="CE351" i="2"/>
  <c r="CD351" i="2"/>
  <c r="CC351" i="2"/>
  <c r="CB351" i="2"/>
  <c r="CA351" i="2"/>
  <c r="BZ351" i="2"/>
  <c r="BY351" i="2"/>
  <c r="BX351" i="2"/>
  <c r="BW351" i="2"/>
  <c r="BV351" i="2"/>
  <c r="BU351" i="2"/>
  <c r="BT351" i="2"/>
  <c r="BS351" i="2"/>
  <c r="BR351" i="2"/>
  <c r="BQ351" i="2"/>
  <c r="BP351" i="2"/>
  <c r="BO351" i="2"/>
  <c r="BN351" i="2"/>
  <c r="BM351" i="2"/>
  <c r="BL351" i="2"/>
  <c r="BK351" i="2"/>
  <c r="BJ351" i="2"/>
  <c r="BI351" i="2"/>
  <c r="BH351" i="2"/>
  <c r="BG351" i="2"/>
  <c r="BF351" i="2"/>
  <c r="BE351" i="2"/>
  <c r="BD351" i="2"/>
  <c r="BC351" i="2"/>
  <c r="BB351" i="2"/>
  <c r="BA351" i="2"/>
  <c r="AZ351" i="2"/>
  <c r="AY351" i="2"/>
  <c r="AX351" i="2"/>
  <c r="AW351" i="2"/>
  <c r="AV351" i="2"/>
  <c r="AU351" i="2"/>
  <c r="AS351" i="2"/>
  <c r="AR351" i="2"/>
  <c r="AQ351" i="2"/>
  <c r="AP351" i="2"/>
  <c r="AO351" i="2"/>
  <c r="AJ351" i="2"/>
  <c r="AI351" i="2"/>
  <c r="AH351" i="2"/>
  <c r="AG351" i="2"/>
  <c r="AF351" i="2"/>
  <c r="AE351" i="2"/>
  <c r="AD351" i="2"/>
  <c r="AC351" i="2"/>
  <c r="AB351" i="2"/>
  <c r="AA351" i="2"/>
  <c r="Z351" i="2"/>
  <c r="Y351" i="2"/>
  <c r="X351" i="2"/>
  <c r="W351" i="2"/>
  <c r="V351" i="2"/>
  <c r="U351" i="2"/>
  <c r="T351" i="2"/>
  <c r="S351" i="2"/>
  <c r="R351" i="2"/>
  <c r="Q351" i="2"/>
  <c r="P351" i="2"/>
  <c r="O351" i="2"/>
  <c r="DJ350" i="2"/>
  <c r="DI350" i="2"/>
  <c r="DH350" i="2"/>
  <c r="DG350" i="2"/>
  <c r="DF350" i="2"/>
  <c r="DE350" i="2"/>
  <c r="DD350" i="2"/>
  <c r="DC350" i="2"/>
  <c r="DB350" i="2"/>
  <c r="DA350" i="2"/>
  <c r="CZ350" i="2"/>
  <c r="CY350" i="2"/>
  <c r="CX350" i="2"/>
  <c r="CW350" i="2"/>
  <c r="CV350" i="2"/>
  <c r="CU350" i="2"/>
  <c r="CT350" i="2"/>
  <c r="CR350" i="2"/>
  <c r="CQ350" i="2"/>
  <c r="CP350" i="2"/>
  <c r="CO350" i="2"/>
  <c r="CN350" i="2"/>
  <c r="CM350" i="2"/>
  <c r="CL350" i="2"/>
  <c r="CK350" i="2"/>
  <c r="CJ350" i="2"/>
  <c r="CI350" i="2"/>
  <c r="CH350" i="2"/>
  <c r="CG350" i="2"/>
  <c r="CF350" i="2"/>
  <c r="CE350" i="2"/>
  <c r="CD350" i="2"/>
  <c r="CC350" i="2"/>
  <c r="CB350" i="2"/>
  <c r="CA350" i="2"/>
  <c r="BZ350" i="2"/>
  <c r="BY350" i="2"/>
  <c r="BX350" i="2"/>
  <c r="BW350" i="2"/>
  <c r="BV350" i="2"/>
  <c r="BU350" i="2"/>
  <c r="BT350" i="2"/>
  <c r="BS350" i="2"/>
  <c r="BR350" i="2"/>
  <c r="BQ350" i="2"/>
  <c r="BP350" i="2"/>
  <c r="BO350" i="2"/>
  <c r="BN350" i="2"/>
  <c r="BM350" i="2"/>
  <c r="BL350" i="2"/>
  <c r="BK350" i="2"/>
  <c r="BJ350" i="2"/>
  <c r="BI350" i="2"/>
  <c r="BH350" i="2"/>
  <c r="BG350" i="2"/>
  <c r="BF350" i="2"/>
  <c r="BE350" i="2"/>
  <c r="BD350" i="2"/>
  <c r="BC350" i="2"/>
  <c r="BB350" i="2"/>
  <c r="BA350" i="2"/>
  <c r="AZ350" i="2"/>
  <c r="AY350" i="2"/>
  <c r="AX350" i="2"/>
  <c r="AW350" i="2"/>
  <c r="AV350" i="2"/>
  <c r="AU350" i="2"/>
  <c r="AS350" i="2"/>
  <c r="AR350" i="2"/>
  <c r="AQ350" i="2"/>
  <c r="AP350" i="2"/>
  <c r="AO350" i="2"/>
  <c r="AJ350" i="2"/>
  <c r="AI350" i="2"/>
  <c r="AH350" i="2"/>
  <c r="AG350" i="2"/>
  <c r="AF350" i="2"/>
  <c r="AE350" i="2"/>
  <c r="AD350" i="2"/>
  <c r="AC350" i="2"/>
  <c r="AB350" i="2"/>
  <c r="AA350" i="2"/>
  <c r="Z350" i="2"/>
  <c r="Y350" i="2"/>
  <c r="X350" i="2"/>
  <c r="W350" i="2"/>
  <c r="V350" i="2"/>
  <c r="U350" i="2"/>
  <c r="T350" i="2"/>
  <c r="S350" i="2"/>
  <c r="R350" i="2"/>
  <c r="Q350" i="2"/>
  <c r="P350" i="2"/>
  <c r="O350" i="2"/>
  <c r="DJ349" i="2"/>
  <c r="DI349" i="2"/>
  <c r="DH349" i="2"/>
  <c r="DG349" i="2"/>
  <c r="DF349" i="2"/>
  <c r="DE349" i="2"/>
  <c r="DD349" i="2"/>
  <c r="DC349" i="2"/>
  <c r="DB349" i="2"/>
  <c r="DA349" i="2"/>
  <c r="CZ349" i="2"/>
  <c r="CY349" i="2"/>
  <c r="CX349" i="2"/>
  <c r="CW349" i="2"/>
  <c r="CV349" i="2"/>
  <c r="CU349" i="2"/>
  <c r="CT349" i="2"/>
  <c r="CR349" i="2"/>
  <c r="CQ349" i="2"/>
  <c r="CP349" i="2"/>
  <c r="CO349" i="2"/>
  <c r="CN349" i="2"/>
  <c r="CM349" i="2"/>
  <c r="CL349" i="2"/>
  <c r="CK349" i="2"/>
  <c r="CJ349" i="2"/>
  <c r="CI349" i="2"/>
  <c r="CH349" i="2"/>
  <c r="CG349" i="2"/>
  <c r="CF349" i="2"/>
  <c r="CE349" i="2"/>
  <c r="CD349" i="2"/>
  <c r="CC349" i="2"/>
  <c r="CB349" i="2"/>
  <c r="CA349" i="2"/>
  <c r="BZ349" i="2"/>
  <c r="BY349" i="2"/>
  <c r="BX349" i="2"/>
  <c r="BW349" i="2"/>
  <c r="BV349" i="2"/>
  <c r="BU349" i="2"/>
  <c r="BT349" i="2"/>
  <c r="BS349" i="2"/>
  <c r="BR349" i="2"/>
  <c r="BQ349" i="2"/>
  <c r="BP349" i="2"/>
  <c r="BO349" i="2"/>
  <c r="BN349" i="2"/>
  <c r="BM349" i="2"/>
  <c r="BL349" i="2"/>
  <c r="BK349" i="2"/>
  <c r="BJ349" i="2"/>
  <c r="BI349" i="2"/>
  <c r="BH349" i="2"/>
  <c r="BG349" i="2"/>
  <c r="BF349" i="2"/>
  <c r="BE349" i="2"/>
  <c r="BD349" i="2"/>
  <c r="BC349" i="2"/>
  <c r="BB349" i="2"/>
  <c r="BA349" i="2"/>
  <c r="AZ349" i="2"/>
  <c r="AY349" i="2"/>
  <c r="AX349" i="2"/>
  <c r="AW349" i="2"/>
  <c r="AV349" i="2"/>
  <c r="AU349" i="2"/>
  <c r="AS349" i="2"/>
  <c r="AR349" i="2"/>
  <c r="AQ349" i="2"/>
  <c r="AP349" i="2"/>
  <c r="AO349" i="2"/>
  <c r="AJ349" i="2"/>
  <c r="AI349" i="2"/>
  <c r="AH349" i="2"/>
  <c r="AG349" i="2"/>
  <c r="AF349" i="2"/>
  <c r="AE349" i="2"/>
  <c r="AD349" i="2"/>
  <c r="AC349" i="2"/>
  <c r="AB349" i="2"/>
  <c r="AA349" i="2"/>
  <c r="Z349" i="2"/>
  <c r="Y349" i="2"/>
  <c r="X349" i="2"/>
  <c r="W349" i="2"/>
  <c r="V349" i="2"/>
  <c r="U349" i="2"/>
  <c r="T349" i="2"/>
  <c r="S349" i="2"/>
  <c r="R349" i="2"/>
  <c r="Q349" i="2"/>
  <c r="P349" i="2"/>
  <c r="O349" i="2"/>
  <c r="L349" i="2"/>
  <c r="DJ348" i="2"/>
  <c r="DI348" i="2"/>
  <c r="DH348" i="2"/>
  <c r="DG348" i="2"/>
  <c r="DF348" i="2"/>
  <c r="DE348" i="2"/>
  <c r="DD348" i="2"/>
  <c r="DC348" i="2"/>
  <c r="DB348" i="2"/>
  <c r="DA348" i="2"/>
  <c r="CZ348" i="2"/>
  <c r="CY348" i="2"/>
  <c r="CX348" i="2"/>
  <c r="CW348" i="2"/>
  <c r="CV348" i="2"/>
  <c r="CU348" i="2"/>
  <c r="CT348" i="2"/>
  <c r="CR348" i="2"/>
  <c r="CQ348" i="2"/>
  <c r="CP348" i="2"/>
  <c r="CO348" i="2"/>
  <c r="CN348" i="2"/>
  <c r="CM348" i="2"/>
  <c r="CL348" i="2"/>
  <c r="CK348" i="2"/>
  <c r="CJ348" i="2"/>
  <c r="CI348" i="2"/>
  <c r="CH348" i="2"/>
  <c r="CG348" i="2"/>
  <c r="CF348" i="2"/>
  <c r="CE348" i="2"/>
  <c r="CD348" i="2"/>
  <c r="CC348" i="2"/>
  <c r="CB348" i="2"/>
  <c r="CA348" i="2"/>
  <c r="BZ348" i="2"/>
  <c r="BY348" i="2"/>
  <c r="BX348" i="2"/>
  <c r="BW348" i="2"/>
  <c r="BV348" i="2"/>
  <c r="BU348" i="2"/>
  <c r="BT348" i="2"/>
  <c r="BS348" i="2"/>
  <c r="BR348" i="2"/>
  <c r="BQ348" i="2"/>
  <c r="BP348" i="2"/>
  <c r="BO348" i="2"/>
  <c r="BN348" i="2"/>
  <c r="BM348" i="2"/>
  <c r="BL348" i="2"/>
  <c r="BK348" i="2"/>
  <c r="BJ348" i="2"/>
  <c r="BI348" i="2"/>
  <c r="BH348" i="2"/>
  <c r="BG348" i="2"/>
  <c r="BF348" i="2"/>
  <c r="BE348" i="2"/>
  <c r="BD348" i="2"/>
  <c r="BC348" i="2"/>
  <c r="BB348" i="2"/>
  <c r="BA348" i="2"/>
  <c r="AZ348" i="2"/>
  <c r="AY348" i="2"/>
  <c r="AX348" i="2"/>
  <c r="AW348" i="2"/>
  <c r="AV348" i="2"/>
  <c r="AU348" i="2"/>
  <c r="AS348" i="2"/>
  <c r="AR348" i="2"/>
  <c r="AQ348" i="2"/>
  <c r="AP348" i="2"/>
  <c r="AO348" i="2"/>
  <c r="AJ348" i="2"/>
  <c r="AI348" i="2"/>
  <c r="AH348" i="2"/>
  <c r="AG348" i="2"/>
  <c r="AF348" i="2"/>
  <c r="AE348" i="2"/>
  <c r="AD348" i="2"/>
  <c r="AC348" i="2"/>
  <c r="AB348" i="2"/>
  <c r="AA348" i="2"/>
  <c r="Z348" i="2"/>
  <c r="Y348" i="2"/>
  <c r="X348" i="2"/>
  <c r="W348" i="2"/>
  <c r="V348" i="2"/>
  <c r="U348" i="2"/>
  <c r="T348" i="2"/>
  <c r="S348" i="2"/>
  <c r="R348" i="2"/>
  <c r="Q348" i="2"/>
  <c r="P348" i="2"/>
  <c r="O348" i="2"/>
  <c r="DJ347" i="2"/>
  <c r="DI347" i="2"/>
  <c r="DH347" i="2"/>
  <c r="DG347" i="2"/>
  <c r="DF347" i="2"/>
  <c r="DE347" i="2"/>
  <c r="DD347" i="2"/>
  <c r="DC347" i="2"/>
  <c r="DB347" i="2"/>
  <c r="DA347" i="2"/>
  <c r="CZ347" i="2"/>
  <c r="CY347" i="2"/>
  <c r="CX347" i="2"/>
  <c r="CW347" i="2"/>
  <c r="CV347" i="2"/>
  <c r="CU347" i="2"/>
  <c r="CT347" i="2"/>
  <c r="CR347" i="2"/>
  <c r="CQ347" i="2"/>
  <c r="CP347" i="2"/>
  <c r="CO347" i="2"/>
  <c r="CN347" i="2"/>
  <c r="CM347" i="2"/>
  <c r="CL347" i="2"/>
  <c r="CK347" i="2"/>
  <c r="CJ347" i="2"/>
  <c r="CI347" i="2"/>
  <c r="CH347" i="2"/>
  <c r="CG347" i="2"/>
  <c r="CF347" i="2"/>
  <c r="CE347" i="2"/>
  <c r="CD347" i="2"/>
  <c r="CC347" i="2"/>
  <c r="CB347" i="2"/>
  <c r="CA347" i="2"/>
  <c r="BZ347" i="2"/>
  <c r="BY347" i="2"/>
  <c r="BX347" i="2"/>
  <c r="BW347" i="2"/>
  <c r="BV347" i="2"/>
  <c r="BU347" i="2"/>
  <c r="BT347" i="2"/>
  <c r="BS347" i="2"/>
  <c r="BR347" i="2"/>
  <c r="BQ347" i="2"/>
  <c r="BP347" i="2"/>
  <c r="BO347" i="2"/>
  <c r="BN347" i="2"/>
  <c r="BM347" i="2"/>
  <c r="BL347" i="2"/>
  <c r="BK347" i="2"/>
  <c r="BJ347" i="2"/>
  <c r="BI347" i="2"/>
  <c r="BH347" i="2"/>
  <c r="BG347" i="2"/>
  <c r="BF347" i="2"/>
  <c r="BE347" i="2"/>
  <c r="BD347" i="2"/>
  <c r="BC347" i="2"/>
  <c r="BB347" i="2"/>
  <c r="BA347" i="2"/>
  <c r="AZ347" i="2"/>
  <c r="AY347" i="2"/>
  <c r="AX347" i="2"/>
  <c r="AW347" i="2"/>
  <c r="AV347" i="2"/>
  <c r="AU347" i="2"/>
  <c r="AS347" i="2"/>
  <c r="AR347" i="2"/>
  <c r="AQ347" i="2"/>
  <c r="AP347" i="2"/>
  <c r="AO347" i="2"/>
  <c r="AJ347" i="2"/>
  <c r="AI347" i="2"/>
  <c r="AH347" i="2"/>
  <c r="AG347" i="2"/>
  <c r="AF347" i="2"/>
  <c r="AE347" i="2"/>
  <c r="AD347" i="2"/>
  <c r="AC347" i="2"/>
  <c r="AB347" i="2"/>
  <c r="AA347" i="2"/>
  <c r="Z347" i="2"/>
  <c r="Y347" i="2"/>
  <c r="X347" i="2"/>
  <c r="W347" i="2"/>
  <c r="V347" i="2"/>
  <c r="U347" i="2"/>
  <c r="T347" i="2"/>
  <c r="S347" i="2"/>
  <c r="R347" i="2"/>
  <c r="Q347" i="2"/>
  <c r="P347" i="2"/>
  <c r="O347" i="2"/>
  <c r="DJ346" i="2"/>
  <c r="DI346" i="2"/>
  <c r="DH346" i="2"/>
  <c r="DG346" i="2"/>
  <c r="DF346" i="2"/>
  <c r="DE346" i="2"/>
  <c r="DD346" i="2"/>
  <c r="DC346" i="2"/>
  <c r="DB346" i="2"/>
  <c r="DA346" i="2"/>
  <c r="CZ346" i="2"/>
  <c r="CY346" i="2"/>
  <c r="CX346" i="2"/>
  <c r="CW346" i="2"/>
  <c r="CV346" i="2"/>
  <c r="CU346" i="2"/>
  <c r="CT346" i="2"/>
  <c r="CR346" i="2"/>
  <c r="CQ346" i="2"/>
  <c r="CP346" i="2"/>
  <c r="CO346" i="2"/>
  <c r="CN346" i="2"/>
  <c r="CM346" i="2"/>
  <c r="CL346" i="2"/>
  <c r="CK346" i="2"/>
  <c r="CJ346" i="2"/>
  <c r="CI346" i="2"/>
  <c r="CH346" i="2"/>
  <c r="CG346" i="2"/>
  <c r="CF346" i="2"/>
  <c r="CE346" i="2"/>
  <c r="CD346" i="2"/>
  <c r="CC346" i="2"/>
  <c r="CB346" i="2"/>
  <c r="CA346" i="2"/>
  <c r="BZ346" i="2"/>
  <c r="BY346" i="2"/>
  <c r="BX346" i="2"/>
  <c r="BW346" i="2"/>
  <c r="BV346" i="2"/>
  <c r="BU346" i="2"/>
  <c r="BT346" i="2"/>
  <c r="BS346" i="2"/>
  <c r="BR346" i="2"/>
  <c r="BQ346" i="2"/>
  <c r="BP346" i="2"/>
  <c r="BO346" i="2"/>
  <c r="BN346" i="2"/>
  <c r="BM346" i="2"/>
  <c r="BL346" i="2"/>
  <c r="BK346" i="2"/>
  <c r="BJ346" i="2"/>
  <c r="BI346" i="2"/>
  <c r="BH346" i="2"/>
  <c r="BG346" i="2"/>
  <c r="BF346" i="2"/>
  <c r="BE346" i="2"/>
  <c r="BD346" i="2"/>
  <c r="BC346" i="2"/>
  <c r="BB346" i="2"/>
  <c r="BA346" i="2"/>
  <c r="AZ346" i="2"/>
  <c r="AY346" i="2"/>
  <c r="AX346" i="2"/>
  <c r="AW346" i="2"/>
  <c r="AV346" i="2"/>
  <c r="AU346" i="2"/>
  <c r="AS346" i="2"/>
  <c r="AR346" i="2"/>
  <c r="AQ346" i="2"/>
  <c r="AP346" i="2"/>
  <c r="AO346" i="2"/>
  <c r="AJ346" i="2"/>
  <c r="AI346" i="2"/>
  <c r="AH346" i="2"/>
  <c r="AG346" i="2"/>
  <c r="AF346" i="2"/>
  <c r="AE346" i="2"/>
  <c r="AD346" i="2"/>
  <c r="AC346" i="2"/>
  <c r="AB346" i="2"/>
  <c r="AA346" i="2"/>
  <c r="Z346" i="2"/>
  <c r="Y346" i="2"/>
  <c r="X346" i="2"/>
  <c r="W346" i="2"/>
  <c r="V346" i="2"/>
  <c r="U346" i="2"/>
  <c r="T346" i="2"/>
  <c r="S346" i="2"/>
  <c r="R346" i="2"/>
  <c r="Q346" i="2"/>
  <c r="P346" i="2"/>
  <c r="O346" i="2"/>
  <c r="DJ345" i="2"/>
  <c r="DI345" i="2"/>
  <c r="DH345" i="2"/>
  <c r="DG345" i="2"/>
  <c r="DF345" i="2"/>
  <c r="DE345" i="2"/>
  <c r="DD345" i="2"/>
  <c r="DC345" i="2"/>
  <c r="DB345" i="2"/>
  <c r="DA345" i="2"/>
  <c r="CZ345" i="2"/>
  <c r="CY345" i="2"/>
  <c r="CX345" i="2"/>
  <c r="CW345" i="2"/>
  <c r="CV345" i="2"/>
  <c r="CU345" i="2"/>
  <c r="CT345" i="2"/>
  <c r="CR345" i="2"/>
  <c r="CQ345" i="2"/>
  <c r="CP345" i="2"/>
  <c r="CO345" i="2"/>
  <c r="CN345" i="2"/>
  <c r="CM345" i="2"/>
  <c r="CL345" i="2"/>
  <c r="CK345" i="2"/>
  <c r="CJ345" i="2"/>
  <c r="CI345" i="2"/>
  <c r="CH345" i="2"/>
  <c r="CG345" i="2"/>
  <c r="CF345" i="2"/>
  <c r="CE345" i="2"/>
  <c r="CD345" i="2"/>
  <c r="CC345" i="2"/>
  <c r="CB345" i="2"/>
  <c r="CA345" i="2"/>
  <c r="BZ345" i="2"/>
  <c r="BY345" i="2"/>
  <c r="BX345" i="2"/>
  <c r="BW345" i="2"/>
  <c r="BV345" i="2"/>
  <c r="BU345" i="2"/>
  <c r="BT345" i="2"/>
  <c r="BS345" i="2"/>
  <c r="BR345" i="2"/>
  <c r="BQ345" i="2"/>
  <c r="BP345" i="2"/>
  <c r="BO345" i="2"/>
  <c r="BN345" i="2"/>
  <c r="BM345" i="2"/>
  <c r="BL345" i="2"/>
  <c r="BK345" i="2"/>
  <c r="BJ345" i="2"/>
  <c r="BI345" i="2"/>
  <c r="BH345" i="2"/>
  <c r="BG345" i="2"/>
  <c r="BF345" i="2"/>
  <c r="BE345" i="2"/>
  <c r="BD345" i="2"/>
  <c r="BC345" i="2"/>
  <c r="BB345" i="2"/>
  <c r="BA345" i="2"/>
  <c r="AZ345" i="2"/>
  <c r="AY345" i="2"/>
  <c r="AX345" i="2"/>
  <c r="AW345" i="2"/>
  <c r="AV345" i="2"/>
  <c r="AU345" i="2"/>
  <c r="AS345" i="2"/>
  <c r="AR345" i="2"/>
  <c r="AQ345" i="2"/>
  <c r="AP345" i="2"/>
  <c r="AO345" i="2"/>
  <c r="AJ345" i="2"/>
  <c r="AI345" i="2"/>
  <c r="AH345" i="2"/>
  <c r="AG345" i="2"/>
  <c r="AF345" i="2"/>
  <c r="AE345" i="2"/>
  <c r="AD345" i="2"/>
  <c r="AC345" i="2"/>
  <c r="AB345" i="2"/>
  <c r="AA345" i="2"/>
  <c r="Z345" i="2"/>
  <c r="Y345" i="2"/>
  <c r="X345" i="2"/>
  <c r="W345" i="2"/>
  <c r="V345" i="2"/>
  <c r="U345" i="2"/>
  <c r="T345" i="2"/>
  <c r="S345" i="2"/>
  <c r="R345" i="2"/>
  <c r="Q345" i="2"/>
  <c r="P345" i="2"/>
  <c r="O345" i="2"/>
  <c r="DJ344" i="2"/>
  <c r="DI344" i="2"/>
  <c r="DH344" i="2"/>
  <c r="DG344" i="2"/>
  <c r="DF344" i="2"/>
  <c r="DE344" i="2"/>
  <c r="DD344" i="2"/>
  <c r="DC344" i="2"/>
  <c r="DB344" i="2"/>
  <c r="DA344" i="2"/>
  <c r="CZ344" i="2"/>
  <c r="CY344" i="2"/>
  <c r="CX344" i="2"/>
  <c r="CW344" i="2"/>
  <c r="CV344" i="2"/>
  <c r="CU344" i="2"/>
  <c r="CT344" i="2"/>
  <c r="CR344" i="2"/>
  <c r="CQ344" i="2"/>
  <c r="CP344" i="2"/>
  <c r="CO344" i="2"/>
  <c r="CN344" i="2"/>
  <c r="CM344" i="2"/>
  <c r="CL344" i="2"/>
  <c r="CK344" i="2"/>
  <c r="CJ344" i="2"/>
  <c r="CI344" i="2"/>
  <c r="CH344" i="2"/>
  <c r="CG344" i="2"/>
  <c r="CF344" i="2"/>
  <c r="CE344" i="2"/>
  <c r="CD344" i="2"/>
  <c r="CC344" i="2"/>
  <c r="CB344" i="2"/>
  <c r="CA344" i="2"/>
  <c r="BZ344" i="2"/>
  <c r="BY344" i="2"/>
  <c r="BX344" i="2"/>
  <c r="BW344" i="2"/>
  <c r="BV344" i="2"/>
  <c r="BU344" i="2"/>
  <c r="BT344" i="2"/>
  <c r="BS344" i="2"/>
  <c r="BR344" i="2"/>
  <c r="BQ344" i="2"/>
  <c r="BP344" i="2"/>
  <c r="BO344" i="2"/>
  <c r="BN344" i="2"/>
  <c r="BM344" i="2"/>
  <c r="BL344" i="2"/>
  <c r="BK344" i="2"/>
  <c r="BJ344" i="2"/>
  <c r="BI344" i="2"/>
  <c r="BH344" i="2"/>
  <c r="BG344" i="2"/>
  <c r="BF344" i="2"/>
  <c r="BE344" i="2"/>
  <c r="BD344" i="2"/>
  <c r="BC344" i="2"/>
  <c r="BB344" i="2"/>
  <c r="BA344" i="2"/>
  <c r="AZ344" i="2"/>
  <c r="AY344" i="2"/>
  <c r="AX344" i="2"/>
  <c r="AW344" i="2"/>
  <c r="AV344" i="2"/>
  <c r="AU344" i="2"/>
  <c r="AS344" i="2"/>
  <c r="AR344" i="2"/>
  <c r="AQ344" i="2"/>
  <c r="AP344" i="2"/>
  <c r="AO344" i="2"/>
  <c r="AJ344" i="2"/>
  <c r="AI344" i="2"/>
  <c r="AH344" i="2"/>
  <c r="AG344" i="2"/>
  <c r="AF344" i="2"/>
  <c r="AE344" i="2"/>
  <c r="AD344" i="2"/>
  <c r="AC344" i="2"/>
  <c r="AB344" i="2"/>
  <c r="AA344" i="2"/>
  <c r="Z344" i="2"/>
  <c r="Y344" i="2"/>
  <c r="X344" i="2"/>
  <c r="W344" i="2"/>
  <c r="V344" i="2"/>
  <c r="U344" i="2"/>
  <c r="T344" i="2"/>
  <c r="S344" i="2"/>
  <c r="R344" i="2"/>
  <c r="Q344" i="2"/>
  <c r="P344" i="2"/>
  <c r="O344" i="2"/>
  <c r="DJ343" i="2"/>
  <c r="DI343" i="2"/>
  <c r="DH343" i="2"/>
  <c r="DG343" i="2"/>
  <c r="DF343" i="2"/>
  <c r="DE343" i="2"/>
  <c r="DD343" i="2"/>
  <c r="DC343" i="2"/>
  <c r="DB343" i="2"/>
  <c r="DA343" i="2"/>
  <c r="CZ343" i="2"/>
  <c r="CY343" i="2"/>
  <c r="CX343" i="2"/>
  <c r="CW343" i="2"/>
  <c r="CV343" i="2"/>
  <c r="CU343" i="2"/>
  <c r="CT343" i="2"/>
  <c r="CR343" i="2"/>
  <c r="CQ343" i="2"/>
  <c r="CP343" i="2"/>
  <c r="CO343" i="2"/>
  <c r="CN343" i="2"/>
  <c r="CM343" i="2"/>
  <c r="CL343" i="2"/>
  <c r="CK343" i="2"/>
  <c r="CJ343" i="2"/>
  <c r="CI343" i="2"/>
  <c r="CH343" i="2"/>
  <c r="CG343" i="2"/>
  <c r="CF343" i="2"/>
  <c r="CE343" i="2"/>
  <c r="CD343" i="2"/>
  <c r="CC343" i="2"/>
  <c r="CB343" i="2"/>
  <c r="CA343" i="2"/>
  <c r="BZ343" i="2"/>
  <c r="BY343" i="2"/>
  <c r="BX343" i="2"/>
  <c r="BW343" i="2"/>
  <c r="BV343" i="2"/>
  <c r="BU343" i="2"/>
  <c r="BT343" i="2"/>
  <c r="BS343" i="2"/>
  <c r="BR343" i="2"/>
  <c r="BQ343" i="2"/>
  <c r="BP343" i="2"/>
  <c r="BO343" i="2"/>
  <c r="BN343" i="2"/>
  <c r="BM343" i="2"/>
  <c r="BL343" i="2"/>
  <c r="BK343" i="2"/>
  <c r="BJ343" i="2"/>
  <c r="BI343" i="2"/>
  <c r="BH343" i="2"/>
  <c r="BG343" i="2"/>
  <c r="BF343" i="2"/>
  <c r="BE343" i="2"/>
  <c r="BD343" i="2"/>
  <c r="BC343" i="2"/>
  <c r="BB343" i="2"/>
  <c r="BA343" i="2"/>
  <c r="AZ343" i="2"/>
  <c r="AY343" i="2"/>
  <c r="AX343" i="2"/>
  <c r="AW343" i="2"/>
  <c r="AV343" i="2"/>
  <c r="AU343" i="2"/>
  <c r="AS343" i="2"/>
  <c r="AR343" i="2"/>
  <c r="AQ343" i="2"/>
  <c r="AP343" i="2"/>
  <c r="AO343" i="2"/>
  <c r="AJ343" i="2"/>
  <c r="AI343" i="2"/>
  <c r="AH343" i="2"/>
  <c r="AG343" i="2"/>
  <c r="AF343" i="2"/>
  <c r="AE343" i="2"/>
  <c r="AD343" i="2"/>
  <c r="AC343" i="2"/>
  <c r="AB343" i="2"/>
  <c r="AA343" i="2"/>
  <c r="Z343" i="2"/>
  <c r="Y343" i="2"/>
  <c r="X343" i="2"/>
  <c r="W343" i="2"/>
  <c r="V343" i="2"/>
  <c r="U343" i="2"/>
  <c r="T343" i="2"/>
  <c r="S343" i="2"/>
  <c r="R343" i="2"/>
  <c r="Q343" i="2"/>
  <c r="P343" i="2"/>
  <c r="O343" i="2"/>
  <c r="DJ342" i="2"/>
  <c r="DI342" i="2"/>
  <c r="DH342" i="2"/>
  <c r="DG342" i="2"/>
  <c r="DF342" i="2"/>
  <c r="DE342" i="2"/>
  <c r="DD342" i="2"/>
  <c r="DC342" i="2"/>
  <c r="DB342" i="2"/>
  <c r="DA342" i="2"/>
  <c r="CZ342" i="2"/>
  <c r="CY342" i="2"/>
  <c r="CX342" i="2"/>
  <c r="CW342" i="2"/>
  <c r="CV342" i="2"/>
  <c r="CU342" i="2"/>
  <c r="CT342" i="2"/>
  <c r="CR342" i="2"/>
  <c r="CQ342" i="2"/>
  <c r="CP342" i="2"/>
  <c r="CO342" i="2"/>
  <c r="CN342" i="2"/>
  <c r="CM342" i="2"/>
  <c r="CL342" i="2"/>
  <c r="CK342" i="2"/>
  <c r="CJ342" i="2"/>
  <c r="CI342" i="2"/>
  <c r="CH342" i="2"/>
  <c r="CG342" i="2"/>
  <c r="CF342" i="2"/>
  <c r="CE342" i="2"/>
  <c r="CD342" i="2"/>
  <c r="CC342" i="2"/>
  <c r="CB342" i="2"/>
  <c r="CA342" i="2"/>
  <c r="BZ342" i="2"/>
  <c r="BY342" i="2"/>
  <c r="BX342" i="2"/>
  <c r="BW342" i="2"/>
  <c r="BV342" i="2"/>
  <c r="BU342" i="2"/>
  <c r="BT342" i="2"/>
  <c r="BS342" i="2"/>
  <c r="BR342" i="2"/>
  <c r="BQ342" i="2"/>
  <c r="BP342" i="2"/>
  <c r="BO342" i="2"/>
  <c r="BN342" i="2"/>
  <c r="BM342" i="2"/>
  <c r="BL342" i="2"/>
  <c r="BK342" i="2"/>
  <c r="BJ342" i="2"/>
  <c r="BI342" i="2"/>
  <c r="BH342" i="2"/>
  <c r="BG342" i="2"/>
  <c r="BF342" i="2"/>
  <c r="BE342" i="2"/>
  <c r="BD342" i="2"/>
  <c r="BC342" i="2"/>
  <c r="BB342" i="2"/>
  <c r="BA342" i="2"/>
  <c r="AZ342" i="2"/>
  <c r="AY342" i="2"/>
  <c r="AX342" i="2"/>
  <c r="AW342" i="2"/>
  <c r="AV342" i="2"/>
  <c r="AU342" i="2"/>
  <c r="AS342" i="2"/>
  <c r="AR342" i="2"/>
  <c r="AQ342" i="2"/>
  <c r="AP342" i="2"/>
  <c r="AO342" i="2"/>
  <c r="AJ342" i="2"/>
  <c r="AI342" i="2"/>
  <c r="AH342" i="2"/>
  <c r="AG342" i="2"/>
  <c r="AF342" i="2"/>
  <c r="AE342" i="2"/>
  <c r="AD342" i="2"/>
  <c r="AC342" i="2"/>
  <c r="AB342" i="2"/>
  <c r="AA342" i="2"/>
  <c r="Z342" i="2"/>
  <c r="Y342" i="2"/>
  <c r="X342" i="2"/>
  <c r="W342" i="2"/>
  <c r="V342" i="2"/>
  <c r="U342" i="2"/>
  <c r="T342" i="2"/>
  <c r="S342" i="2"/>
  <c r="R342" i="2"/>
  <c r="Q342" i="2"/>
  <c r="P342" i="2"/>
  <c r="O342" i="2"/>
  <c r="DJ341" i="2"/>
  <c r="DI341" i="2"/>
  <c r="DH341" i="2"/>
  <c r="DG341" i="2"/>
  <c r="DF341" i="2"/>
  <c r="DE341" i="2"/>
  <c r="DD341" i="2"/>
  <c r="DC341" i="2"/>
  <c r="DB341" i="2"/>
  <c r="DA341" i="2"/>
  <c r="CZ341" i="2"/>
  <c r="CY341" i="2"/>
  <c r="CX341" i="2"/>
  <c r="CW341" i="2"/>
  <c r="CV341" i="2"/>
  <c r="CU341" i="2"/>
  <c r="CT341" i="2"/>
  <c r="CR341" i="2"/>
  <c r="CQ341" i="2"/>
  <c r="CP341" i="2"/>
  <c r="CO341" i="2"/>
  <c r="CN341" i="2"/>
  <c r="CM341" i="2"/>
  <c r="CL341" i="2"/>
  <c r="CK341" i="2"/>
  <c r="CJ341" i="2"/>
  <c r="CI341" i="2"/>
  <c r="CH341" i="2"/>
  <c r="CG341" i="2"/>
  <c r="CF341" i="2"/>
  <c r="CE341" i="2"/>
  <c r="CD341" i="2"/>
  <c r="CC341" i="2"/>
  <c r="CB341" i="2"/>
  <c r="CA341" i="2"/>
  <c r="BZ341" i="2"/>
  <c r="BY341" i="2"/>
  <c r="BX341" i="2"/>
  <c r="BW341" i="2"/>
  <c r="BV341" i="2"/>
  <c r="BU341" i="2"/>
  <c r="BT341" i="2"/>
  <c r="BS341" i="2"/>
  <c r="BR341" i="2"/>
  <c r="BQ341" i="2"/>
  <c r="BP341" i="2"/>
  <c r="BO341" i="2"/>
  <c r="BN341" i="2"/>
  <c r="BM341" i="2"/>
  <c r="BL341" i="2"/>
  <c r="BK341" i="2"/>
  <c r="BJ341" i="2"/>
  <c r="BI341" i="2"/>
  <c r="BH341" i="2"/>
  <c r="BG341" i="2"/>
  <c r="BF341" i="2"/>
  <c r="BE341" i="2"/>
  <c r="BD341" i="2"/>
  <c r="BC341" i="2"/>
  <c r="BB341" i="2"/>
  <c r="BA341" i="2"/>
  <c r="AZ341" i="2"/>
  <c r="AY341" i="2"/>
  <c r="AX341" i="2"/>
  <c r="AW341" i="2"/>
  <c r="AV341" i="2"/>
  <c r="AU341" i="2"/>
  <c r="AS341" i="2"/>
  <c r="AR341" i="2"/>
  <c r="AQ341" i="2"/>
  <c r="AP341" i="2"/>
  <c r="AO341" i="2"/>
  <c r="AJ341" i="2"/>
  <c r="AI341" i="2"/>
  <c r="AH341" i="2"/>
  <c r="AG341" i="2"/>
  <c r="AF341" i="2"/>
  <c r="AE341" i="2"/>
  <c r="AD341" i="2"/>
  <c r="AC341" i="2"/>
  <c r="AB341" i="2"/>
  <c r="AA341" i="2"/>
  <c r="Z341" i="2"/>
  <c r="Y341" i="2"/>
  <c r="X341" i="2"/>
  <c r="W341" i="2"/>
  <c r="V341" i="2"/>
  <c r="U341" i="2"/>
  <c r="T341" i="2"/>
  <c r="S341" i="2"/>
  <c r="R341" i="2"/>
  <c r="Q341" i="2"/>
  <c r="P341" i="2"/>
  <c r="O341" i="2"/>
  <c r="DJ340" i="2"/>
  <c r="DI340" i="2"/>
  <c r="DH340" i="2"/>
  <c r="DG340" i="2"/>
  <c r="DF340" i="2"/>
  <c r="DE340" i="2"/>
  <c r="DD340" i="2"/>
  <c r="DC340" i="2"/>
  <c r="DB340" i="2"/>
  <c r="DA340" i="2"/>
  <c r="CZ340" i="2"/>
  <c r="CY340" i="2"/>
  <c r="CX340" i="2"/>
  <c r="CW340" i="2"/>
  <c r="CV340" i="2"/>
  <c r="CU340" i="2"/>
  <c r="CT340" i="2"/>
  <c r="CR340" i="2"/>
  <c r="CQ340" i="2"/>
  <c r="CP340" i="2"/>
  <c r="CO340" i="2"/>
  <c r="CN340" i="2"/>
  <c r="CM340" i="2"/>
  <c r="CL340" i="2"/>
  <c r="CK340" i="2"/>
  <c r="CJ340" i="2"/>
  <c r="CI340" i="2"/>
  <c r="CH340" i="2"/>
  <c r="CG340" i="2"/>
  <c r="CF340" i="2"/>
  <c r="CE340" i="2"/>
  <c r="CD340" i="2"/>
  <c r="CC340" i="2"/>
  <c r="CB340" i="2"/>
  <c r="CA340" i="2"/>
  <c r="BZ340" i="2"/>
  <c r="BY340" i="2"/>
  <c r="BX340" i="2"/>
  <c r="BW340" i="2"/>
  <c r="BV340" i="2"/>
  <c r="BU340" i="2"/>
  <c r="BT340" i="2"/>
  <c r="BS340" i="2"/>
  <c r="BR340" i="2"/>
  <c r="BQ340" i="2"/>
  <c r="BP340" i="2"/>
  <c r="BO340" i="2"/>
  <c r="BN340" i="2"/>
  <c r="BM340" i="2"/>
  <c r="BL340" i="2"/>
  <c r="BK340" i="2"/>
  <c r="BJ340" i="2"/>
  <c r="BI340" i="2"/>
  <c r="BH340" i="2"/>
  <c r="BG340" i="2"/>
  <c r="BF340" i="2"/>
  <c r="BE340" i="2"/>
  <c r="BD340" i="2"/>
  <c r="BC340" i="2"/>
  <c r="BB340" i="2"/>
  <c r="BA340" i="2"/>
  <c r="AZ340" i="2"/>
  <c r="AY340" i="2"/>
  <c r="AX340" i="2"/>
  <c r="AW340" i="2"/>
  <c r="AV340" i="2"/>
  <c r="AU340" i="2"/>
  <c r="AS340" i="2"/>
  <c r="AR340" i="2"/>
  <c r="AQ340" i="2"/>
  <c r="AP340" i="2"/>
  <c r="AO340" i="2"/>
  <c r="AJ340" i="2"/>
  <c r="AI340" i="2"/>
  <c r="AH340" i="2"/>
  <c r="AG340" i="2"/>
  <c r="AF340" i="2"/>
  <c r="AE340" i="2"/>
  <c r="AD340" i="2"/>
  <c r="AC340" i="2"/>
  <c r="AB340" i="2"/>
  <c r="AA340" i="2"/>
  <c r="Z340" i="2"/>
  <c r="Y340" i="2"/>
  <c r="X340" i="2"/>
  <c r="W340" i="2"/>
  <c r="V340" i="2"/>
  <c r="U340" i="2"/>
  <c r="T340" i="2"/>
  <c r="S340" i="2"/>
  <c r="R340" i="2"/>
  <c r="Q340" i="2"/>
  <c r="P340" i="2"/>
  <c r="O340" i="2"/>
  <c r="DJ339" i="2"/>
  <c r="DI339" i="2"/>
  <c r="DH339" i="2"/>
  <c r="DG339" i="2"/>
  <c r="DF339" i="2"/>
  <c r="DE339" i="2"/>
  <c r="DD339" i="2"/>
  <c r="DC339" i="2"/>
  <c r="DB339" i="2"/>
  <c r="DA339" i="2"/>
  <c r="CZ339" i="2"/>
  <c r="CY339" i="2"/>
  <c r="CX339" i="2"/>
  <c r="CW339" i="2"/>
  <c r="CV339" i="2"/>
  <c r="CU339" i="2"/>
  <c r="CT339" i="2"/>
  <c r="CR339" i="2"/>
  <c r="CQ339" i="2"/>
  <c r="CP339" i="2"/>
  <c r="CO339" i="2"/>
  <c r="CN339" i="2"/>
  <c r="CM339" i="2"/>
  <c r="CL339" i="2"/>
  <c r="CK339" i="2"/>
  <c r="CJ339" i="2"/>
  <c r="CI339" i="2"/>
  <c r="CH339" i="2"/>
  <c r="CG339" i="2"/>
  <c r="CF339" i="2"/>
  <c r="CE339" i="2"/>
  <c r="CD339" i="2"/>
  <c r="CC339" i="2"/>
  <c r="CB339" i="2"/>
  <c r="CA339" i="2"/>
  <c r="BZ339" i="2"/>
  <c r="BY339" i="2"/>
  <c r="BX339" i="2"/>
  <c r="BW339" i="2"/>
  <c r="BV339" i="2"/>
  <c r="BU339" i="2"/>
  <c r="BT339" i="2"/>
  <c r="BS339" i="2"/>
  <c r="BR339" i="2"/>
  <c r="BQ339" i="2"/>
  <c r="BP339" i="2"/>
  <c r="BO339" i="2"/>
  <c r="BN339" i="2"/>
  <c r="BM339" i="2"/>
  <c r="BL339" i="2"/>
  <c r="BK339" i="2"/>
  <c r="BJ339" i="2"/>
  <c r="BI339" i="2"/>
  <c r="BH339" i="2"/>
  <c r="BG339" i="2"/>
  <c r="BF339" i="2"/>
  <c r="BE339" i="2"/>
  <c r="BD339" i="2"/>
  <c r="BC339" i="2"/>
  <c r="BB339" i="2"/>
  <c r="BA339" i="2"/>
  <c r="AZ339" i="2"/>
  <c r="AY339" i="2"/>
  <c r="AX339" i="2"/>
  <c r="AW339" i="2"/>
  <c r="AV339" i="2"/>
  <c r="AU339" i="2"/>
  <c r="AS339" i="2"/>
  <c r="AR339" i="2"/>
  <c r="AQ339" i="2"/>
  <c r="AP339" i="2"/>
  <c r="AO339" i="2"/>
  <c r="AJ339" i="2"/>
  <c r="AI339" i="2"/>
  <c r="AH339" i="2"/>
  <c r="AG339" i="2"/>
  <c r="AF339" i="2"/>
  <c r="AE339" i="2"/>
  <c r="AD339" i="2"/>
  <c r="AC339" i="2"/>
  <c r="AB339" i="2"/>
  <c r="AA339" i="2"/>
  <c r="Z339" i="2"/>
  <c r="Y339" i="2"/>
  <c r="X339" i="2"/>
  <c r="W339" i="2"/>
  <c r="V339" i="2"/>
  <c r="U339" i="2"/>
  <c r="T339" i="2"/>
  <c r="S339" i="2"/>
  <c r="R339" i="2"/>
  <c r="Q339" i="2"/>
  <c r="P339" i="2"/>
  <c r="O339" i="2"/>
  <c r="DJ338" i="2"/>
  <c r="DI338" i="2"/>
  <c r="DH338" i="2"/>
  <c r="DG338" i="2"/>
  <c r="DF338" i="2"/>
  <c r="DE338" i="2"/>
  <c r="DD338" i="2"/>
  <c r="DC338" i="2"/>
  <c r="DB338" i="2"/>
  <c r="DA338" i="2"/>
  <c r="CZ338" i="2"/>
  <c r="CY338" i="2"/>
  <c r="CX338" i="2"/>
  <c r="CW338" i="2"/>
  <c r="CV338" i="2"/>
  <c r="CU338" i="2"/>
  <c r="CT338" i="2"/>
  <c r="CR338" i="2"/>
  <c r="CQ338" i="2"/>
  <c r="CP338" i="2"/>
  <c r="CO338" i="2"/>
  <c r="CN338" i="2"/>
  <c r="CM338" i="2"/>
  <c r="CL338" i="2"/>
  <c r="CK338" i="2"/>
  <c r="CJ338" i="2"/>
  <c r="CI338" i="2"/>
  <c r="CH338" i="2"/>
  <c r="CG338" i="2"/>
  <c r="CF338" i="2"/>
  <c r="CE338" i="2"/>
  <c r="CD338" i="2"/>
  <c r="CC338" i="2"/>
  <c r="CB338" i="2"/>
  <c r="CA338" i="2"/>
  <c r="BZ338" i="2"/>
  <c r="BY338" i="2"/>
  <c r="BX338" i="2"/>
  <c r="BW338" i="2"/>
  <c r="BV338" i="2"/>
  <c r="BU338" i="2"/>
  <c r="BT338" i="2"/>
  <c r="BS338" i="2"/>
  <c r="BR338" i="2"/>
  <c r="BQ338" i="2"/>
  <c r="BP338" i="2"/>
  <c r="BO338" i="2"/>
  <c r="BN338" i="2"/>
  <c r="BM338" i="2"/>
  <c r="BL338" i="2"/>
  <c r="BK338" i="2"/>
  <c r="BJ338" i="2"/>
  <c r="BI338" i="2"/>
  <c r="BH338" i="2"/>
  <c r="BG338" i="2"/>
  <c r="BF338" i="2"/>
  <c r="BE338" i="2"/>
  <c r="BD338" i="2"/>
  <c r="BC338" i="2"/>
  <c r="BB338" i="2"/>
  <c r="BA338" i="2"/>
  <c r="AZ338" i="2"/>
  <c r="AY338" i="2"/>
  <c r="AX338" i="2"/>
  <c r="AW338" i="2"/>
  <c r="AV338" i="2"/>
  <c r="AU338" i="2"/>
  <c r="AS338" i="2"/>
  <c r="AR338" i="2"/>
  <c r="AQ338" i="2"/>
  <c r="AP338" i="2"/>
  <c r="AO338" i="2"/>
  <c r="AJ338" i="2"/>
  <c r="AI338" i="2"/>
  <c r="AH338" i="2"/>
  <c r="AG338" i="2"/>
  <c r="AF338" i="2"/>
  <c r="AE338" i="2"/>
  <c r="AD338" i="2"/>
  <c r="AC338" i="2"/>
  <c r="AB338" i="2"/>
  <c r="AA338" i="2"/>
  <c r="Z338" i="2"/>
  <c r="Y338" i="2"/>
  <c r="X338" i="2"/>
  <c r="W338" i="2"/>
  <c r="V338" i="2"/>
  <c r="U338" i="2"/>
  <c r="T338" i="2"/>
  <c r="S338" i="2"/>
  <c r="R338" i="2"/>
  <c r="Q338" i="2"/>
  <c r="P338" i="2"/>
  <c r="O338" i="2"/>
  <c r="DJ337" i="2"/>
  <c r="DI337" i="2"/>
  <c r="DH337" i="2"/>
  <c r="DG337" i="2"/>
  <c r="DF337" i="2"/>
  <c r="DE337" i="2"/>
  <c r="DD337" i="2"/>
  <c r="DC337" i="2"/>
  <c r="DB337" i="2"/>
  <c r="DA337" i="2"/>
  <c r="CZ337" i="2"/>
  <c r="CY337" i="2"/>
  <c r="CX337" i="2"/>
  <c r="CW337" i="2"/>
  <c r="CV337" i="2"/>
  <c r="CU337" i="2"/>
  <c r="CT337" i="2"/>
  <c r="CR337" i="2"/>
  <c r="CQ337" i="2"/>
  <c r="CP337" i="2"/>
  <c r="CO337" i="2"/>
  <c r="CN337" i="2"/>
  <c r="CM337" i="2"/>
  <c r="CL337" i="2"/>
  <c r="CK337" i="2"/>
  <c r="CJ337" i="2"/>
  <c r="CI337" i="2"/>
  <c r="CH337" i="2"/>
  <c r="CG337" i="2"/>
  <c r="CF337" i="2"/>
  <c r="CE337" i="2"/>
  <c r="CD337" i="2"/>
  <c r="CC337" i="2"/>
  <c r="CB337" i="2"/>
  <c r="CA337" i="2"/>
  <c r="BZ337" i="2"/>
  <c r="BY337" i="2"/>
  <c r="BX337" i="2"/>
  <c r="BW337" i="2"/>
  <c r="BV337" i="2"/>
  <c r="BU337" i="2"/>
  <c r="BT337" i="2"/>
  <c r="BS337" i="2"/>
  <c r="BR337" i="2"/>
  <c r="BQ337" i="2"/>
  <c r="BP337" i="2"/>
  <c r="BO337" i="2"/>
  <c r="BN337" i="2"/>
  <c r="BM337" i="2"/>
  <c r="BL337" i="2"/>
  <c r="BK337" i="2"/>
  <c r="BJ337" i="2"/>
  <c r="BI337" i="2"/>
  <c r="BH337" i="2"/>
  <c r="BG337" i="2"/>
  <c r="BF337" i="2"/>
  <c r="BE337" i="2"/>
  <c r="BD337" i="2"/>
  <c r="BC337" i="2"/>
  <c r="BB337" i="2"/>
  <c r="BA337" i="2"/>
  <c r="AZ337" i="2"/>
  <c r="AY337" i="2"/>
  <c r="AX337" i="2"/>
  <c r="AW337" i="2"/>
  <c r="AV337" i="2"/>
  <c r="AU337" i="2"/>
  <c r="AS337" i="2"/>
  <c r="AR337" i="2"/>
  <c r="AQ337" i="2"/>
  <c r="AP337" i="2"/>
  <c r="AO337" i="2"/>
  <c r="AJ337" i="2"/>
  <c r="AI337" i="2"/>
  <c r="AH337" i="2"/>
  <c r="AG337" i="2"/>
  <c r="AF337" i="2"/>
  <c r="AE337" i="2"/>
  <c r="AD337" i="2"/>
  <c r="AC337" i="2"/>
  <c r="AB337" i="2"/>
  <c r="AA337" i="2"/>
  <c r="Z337" i="2"/>
  <c r="Y337" i="2"/>
  <c r="X337" i="2"/>
  <c r="W337" i="2"/>
  <c r="V337" i="2"/>
  <c r="U337" i="2"/>
  <c r="T337" i="2"/>
  <c r="S337" i="2"/>
  <c r="R337" i="2"/>
  <c r="Q337" i="2"/>
  <c r="P337" i="2"/>
  <c r="O337" i="2"/>
  <c r="DJ336" i="2"/>
  <c r="DI336" i="2"/>
  <c r="DH336" i="2"/>
  <c r="DG336" i="2"/>
  <c r="DF336" i="2"/>
  <c r="DE336" i="2"/>
  <c r="DD336" i="2"/>
  <c r="DC336" i="2"/>
  <c r="DB336" i="2"/>
  <c r="DA336" i="2"/>
  <c r="CZ336" i="2"/>
  <c r="CY336" i="2"/>
  <c r="CX336" i="2"/>
  <c r="CW336" i="2"/>
  <c r="CV336" i="2"/>
  <c r="CU336" i="2"/>
  <c r="CT336" i="2"/>
  <c r="CR336" i="2"/>
  <c r="CQ336" i="2"/>
  <c r="CP336" i="2"/>
  <c r="CO336" i="2"/>
  <c r="CN336" i="2"/>
  <c r="CM336" i="2"/>
  <c r="CL336" i="2"/>
  <c r="CK336" i="2"/>
  <c r="CJ336" i="2"/>
  <c r="CI336" i="2"/>
  <c r="CH336" i="2"/>
  <c r="CG336" i="2"/>
  <c r="CF336" i="2"/>
  <c r="CE336" i="2"/>
  <c r="CD336" i="2"/>
  <c r="CC336" i="2"/>
  <c r="CB336" i="2"/>
  <c r="CA336" i="2"/>
  <c r="BZ336" i="2"/>
  <c r="BY336" i="2"/>
  <c r="BX336" i="2"/>
  <c r="BW336" i="2"/>
  <c r="BV336" i="2"/>
  <c r="BU336" i="2"/>
  <c r="BT336" i="2"/>
  <c r="BS336" i="2"/>
  <c r="BR336" i="2"/>
  <c r="BQ336" i="2"/>
  <c r="BP336" i="2"/>
  <c r="BO336" i="2"/>
  <c r="BN336" i="2"/>
  <c r="BM336" i="2"/>
  <c r="BL336" i="2"/>
  <c r="BK336" i="2"/>
  <c r="BJ336" i="2"/>
  <c r="BI336" i="2"/>
  <c r="BH336" i="2"/>
  <c r="BG336" i="2"/>
  <c r="BF336" i="2"/>
  <c r="BE336" i="2"/>
  <c r="BD336" i="2"/>
  <c r="BC336" i="2"/>
  <c r="BB336" i="2"/>
  <c r="BA336" i="2"/>
  <c r="AZ336" i="2"/>
  <c r="AY336" i="2"/>
  <c r="AX336" i="2"/>
  <c r="AW336" i="2"/>
  <c r="AV336" i="2"/>
  <c r="AU336" i="2"/>
  <c r="AS336" i="2"/>
  <c r="AR336" i="2"/>
  <c r="AQ336" i="2"/>
  <c r="AP336" i="2"/>
  <c r="AO336" i="2"/>
  <c r="AJ336" i="2"/>
  <c r="AI336" i="2"/>
  <c r="AH336" i="2"/>
  <c r="AG336" i="2"/>
  <c r="AF336" i="2"/>
  <c r="AE336" i="2"/>
  <c r="AD336" i="2"/>
  <c r="AC336" i="2"/>
  <c r="AB336" i="2"/>
  <c r="AA336" i="2"/>
  <c r="Z336" i="2"/>
  <c r="Y336" i="2"/>
  <c r="X336" i="2"/>
  <c r="W336" i="2"/>
  <c r="V336" i="2"/>
  <c r="U336" i="2"/>
  <c r="T336" i="2"/>
  <c r="S336" i="2"/>
  <c r="R336" i="2"/>
  <c r="Q336" i="2"/>
  <c r="P336" i="2"/>
  <c r="O336" i="2"/>
  <c r="DJ335" i="2"/>
  <c r="DI335" i="2"/>
  <c r="DH335" i="2"/>
  <c r="DG335" i="2"/>
  <c r="DF335" i="2"/>
  <c r="DE335" i="2"/>
  <c r="DD335" i="2"/>
  <c r="DC335" i="2"/>
  <c r="DB335" i="2"/>
  <c r="DA335" i="2"/>
  <c r="CZ335" i="2"/>
  <c r="CY335" i="2"/>
  <c r="CX335" i="2"/>
  <c r="CW335" i="2"/>
  <c r="CV335" i="2"/>
  <c r="CU335" i="2"/>
  <c r="CT335" i="2"/>
  <c r="CR335" i="2"/>
  <c r="CQ335" i="2"/>
  <c r="CP335" i="2"/>
  <c r="CO335" i="2"/>
  <c r="CN335" i="2"/>
  <c r="CM335" i="2"/>
  <c r="CL335" i="2"/>
  <c r="CK335" i="2"/>
  <c r="CJ335" i="2"/>
  <c r="CI335" i="2"/>
  <c r="CH335" i="2"/>
  <c r="CG335" i="2"/>
  <c r="CF335" i="2"/>
  <c r="CE335" i="2"/>
  <c r="CD335" i="2"/>
  <c r="CC335" i="2"/>
  <c r="CB335" i="2"/>
  <c r="CA335" i="2"/>
  <c r="BZ335" i="2"/>
  <c r="BY335" i="2"/>
  <c r="BX335" i="2"/>
  <c r="BW335" i="2"/>
  <c r="BV335" i="2"/>
  <c r="BU335" i="2"/>
  <c r="BT335" i="2"/>
  <c r="BS335" i="2"/>
  <c r="BR335" i="2"/>
  <c r="BQ335" i="2"/>
  <c r="BP335" i="2"/>
  <c r="BO335" i="2"/>
  <c r="BN335" i="2"/>
  <c r="BM335" i="2"/>
  <c r="BL335" i="2"/>
  <c r="BK335" i="2"/>
  <c r="BJ335" i="2"/>
  <c r="BI335" i="2"/>
  <c r="BH335" i="2"/>
  <c r="BG335" i="2"/>
  <c r="BF335" i="2"/>
  <c r="BE335" i="2"/>
  <c r="BD335" i="2"/>
  <c r="BC335" i="2"/>
  <c r="BB335" i="2"/>
  <c r="BA335" i="2"/>
  <c r="AZ335" i="2"/>
  <c r="AY335" i="2"/>
  <c r="AX335" i="2"/>
  <c r="AW335" i="2"/>
  <c r="AV335" i="2"/>
  <c r="AU335" i="2"/>
  <c r="AS335" i="2"/>
  <c r="AR335" i="2"/>
  <c r="AQ335" i="2"/>
  <c r="AP335" i="2"/>
  <c r="AO335" i="2"/>
  <c r="AJ335" i="2"/>
  <c r="AI335" i="2"/>
  <c r="AH335" i="2"/>
  <c r="AG335" i="2"/>
  <c r="AF335" i="2"/>
  <c r="AE335" i="2"/>
  <c r="AD335" i="2"/>
  <c r="AC335" i="2"/>
  <c r="AB335" i="2"/>
  <c r="AA335" i="2"/>
  <c r="Z335" i="2"/>
  <c r="Y335" i="2"/>
  <c r="X335" i="2"/>
  <c r="W335" i="2"/>
  <c r="V335" i="2"/>
  <c r="U335" i="2"/>
  <c r="T335" i="2"/>
  <c r="S335" i="2"/>
  <c r="R335" i="2"/>
  <c r="Q335" i="2"/>
  <c r="P335" i="2"/>
  <c r="O335" i="2"/>
  <c r="DJ334" i="2"/>
  <c r="DI334" i="2"/>
  <c r="DH334" i="2"/>
  <c r="DG334" i="2"/>
  <c r="DF334" i="2"/>
  <c r="DE334" i="2"/>
  <c r="DD334" i="2"/>
  <c r="DC334" i="2"/>
  <c r="DB334" i="2"/>
  <c r="DA334" i="2"/>
  <c r="CZ334" i="2"/>
  <c r="CY334" i="2"/>
  <c r="CX334" i="2"/>
  <c r="CW334" i="2"/>
  <c r="CV334" i="2"/>
  <c r="CU334" i="2"/>
  <c r="CT334" i="2"/>
  <c r="CR334" i="2"/>
  <c r="CQ334" i="2"/>
  <c r="CP334" i="2"/>
  <c r="CO334" i="2"/>
  <c r="CN334" i="2"/>
  <c r="CM334" i="2"/>
  <c r="CL334" i="2"/>
  <c r="CK334" i="2"/>
  <c r="CJ334" i="2"/>
  <c r="CI334" i="2"/>
  <c r="CH334" i="2"/>
  <c r="CG334" i="2"/>
  <c r="CF334" i="2"/>
  <c r="CE334" i="2"/>
  <c r="CD334" i="2"/>
  <c r="CC334" i="2"/>
  <c r="CB334" i="2"/>
  <c r="CA334" i="2"/>
  <c r="BZ334" i="2"/>
  <c r="BY334" i="2"/>
  <c r="BX334" i="2"/>
  <c r="BW334" i="2"/>
  <c r="BV334" i="2"/>
  <c r="BU334" i="2"/>
  <c r="BT334" i="2"/>
  <c r="BS334" i="2"/>
  <c r="BR334" i="2"/>
  <c r="BQ334" i="2"/>
  <c r="BP334" i="2"/>
  <c r="BO334" i="2"/>
  <c r="BN334" i="2"/>
  <c r="BM334" i="2"/>
  <c r="BL334" i="2"/>
  <c r="BK334" i="2"/>
  <c r="BJ334" i="2"/>
  <c r="BI334" i="2"/>
  <c r="BH334" i="2"/>
  <c r="BG334" i="2"/>
  <c r="BF334" i="2"/>
  <c r="BE334" i="2"/>
  <c r="BD334" i="2"/>
  <c r="BC334" i="2"/>
  <c r="BB334" i="2"/>
  <c r="BA334" i="2"/>
  <c r="AZ334" i="2"/>
  <c r="AY334" i="2"/>
  <c r="AX334" i="2"/>
  <c r="AW334" i="2"/>
  <c r="AV334" i="2"/>
  <c r="AU334" i="2"/>
  <c r="AS334" i="2"/>
  <c r="AR334" i="2"/>
  <c r="AQ334" i="2"/>
  <c r="AP334" i="2"/>
  <c r="AO334" i="2"/>
  <c r="AJ334" i="2"/>
  <c r="AI334" i="2"/>
  <c r="AH334" i="2"/>
  <c r="AG334" i="2"/>
  <c r="AF334" i="2"/>
  <c r="AE334" i="2"/>
  <c r="AD334" i="2"/>
  <c r="AC334" i="2"/>
  <c r="AB334" i="2"/>
  <c r="AA334" i="2"/>
  <c r="Z334" i="2"/>
  <c r="Y334" i="2"/>
  <c r="X334" i="2"/>
  <c r="W334" i="2"/>
  <c r="V334" i="2"/>
  <c r="U334" i="2"/>
  <c r="T334" i="2"/>
  <c r="S334" i="2"/>
  <c r="R334" i="2"/>
  <c r="Q334" i="2"/>
  <c r="P334" i="2"/>
  <c r="O334" i="2"/>
  <c r="DJ333" i="2"/>
  <c r="DI333" i="2"/>
  <c r="DH333" i="2"/>
  <c r="DG333" i="2"/>
  <c r="DF333" i="2"/>
  <c r="DE333" i="2"/>
  <c r="DD333" i="2"/>
  <c r="DC333" i="2"/>
  <c r="DB333" i="2"/>
  <c r="DA333" i="2"/>
  <c r="CZ333" i="2"/>
  <c r="CY333" i="2"/>
  <c r="CX333" i="2"/>
  <c r="CW333" i="2"/>
  <c r="CV333" i="2"/>
  <c r="CU333" i="2"/>
  <c r="CT333" i="2"/>
  <c r="CR333" i="2"/>
  <c r="CQ333" i="2"/>
  <c r="CP333" i="2"/>
  <c r="CO333" i="2"/>
  <c r="CN333" i="2"/>
  <c r="CM333" i="2"/>
  <c r="CL333" i="2"/>
  <c r="CK333" i="2"/>
  <c r="CJ333" i="2"/>
  <c r="CI333" i="2"/>
  <c r="CH333" i="2"/>
  <c r="CG333" i="2"/>
  <c r="CF333" i="2"/>
  <c r="CE333" i="2"/>
  <c r="CD333" i="2"/>
  <c r="CC333" i="2"/>
  <c r="CB333" i="2"/>
  <c r="CA333" i="2"/>
  <c r="BZ333" i="2"/>
  <c r="BY333" i="2"/>
  <c r="BX333" i="2"/>
  <c r="BW333" i="2"/>
  <c r="BV333" i="2"/>
  <c r="BU333" i="2"/>
  <c r="BT333" i="2"/>
  <c r="BS333" i="2"/>
  <c r="BR333" i="2"/>
  <c r="BQ333" i="2"/>
  <c r="BP333" i="2"/>
  <c r="BO333" i="2"/>
  <c r="BN333" i="2"/>
  <c r="BM333" i="2"/>
  <c r="BL333" i="2"/>
  <c r="BK333" i="2"/>
  <c r="BJ333" i="2"/>
  <c r="BI333" i="2"/>
  <c r="BH333" i="2"/>
  <c r="BG333" i="2"/>
  <c r="BF333" i="2"/>
  <c r="BE333" i="2"/>
  <c r="BD333" i="2"/>
  <c r="BC333" i="2"/>
  <c r="BB333" i="2"/>
  <c r="BA333" i="2"/>
  <c r="AZ333" i="2"/>
  <c r="AY333" i="2"/>
  <c r="AX333" i="2"/>
  <c r="AW333" i="2"/>
  <c r="AV333" i="2"/>
  <c r="AU333" i="2"/>
  <c r="AS333" i="2"/>
  <c r="AR333" i="2"/>
  <c r="AQ333" i="2"/>
  <c r="AP333" i="2"/>
  <c r="AO333" i="2"/>
  <c r="AJ333" i="2"/>
  <c r="AI333" i="2"/>
  <c r="AH333" i="2"/>
  <c r="AG333" i="2"/>
  <c r="AF333" i="2"/>
  <c r="AE333" i="2"/>
  <c r="AD333" i="2"/>
  <c r="AC333" i="2"/>
  <c r="AB333" i="2"/>
  <c r="AA333" i="2"/>
  <c r="Z333" i="2"/>
  <c r="Y333" i="2"/>
  <c r="X333" i="2"/>
  <c r="W333" i="2"/>
  <c r="V333" i="2"/>
  <c r="U333" i="2"/>
  <c r="T333" i="2"/>
  <c r="S333" i="2"/>
  <c r="R333" i="2"/>
  <c r="Q333" i="2"/>
  <c r="P333" i="2"/>
  <c r="O333" i="2"/>
  <c r="DJ332" i="2"/>
  <c r="DI332" i="2"/>
  <c r="DH332" i="2"/>
  <c r="DG332" i="2"/>
  <c r="DF332" i="2"/>
  <c r="DE332" i="2"/>
  <c r="DD332" i="2"/>
  <c r="DC332" i="2"/>
  <c r="DB332" i="2"/>
  <c r="DA332" i="2"/>
  <c r="CZ332" i="2"/>
  <c r="CY332" i="2"/>
  <c r="CX332" i="2"/>
  <c r="CW332" i="2"/>
  <c r="CV332" i="2"/>
  <c r="CU332" i="2"/>
  <c r="CT332" i="2"/>
  <c r="CR332" i="2"/>
  <c r="CQ332" i="2"/>
  <c r="CP332" i="2"/>
  <c r="CO332" i="2"/>
  <c r="CN332" i="2"/>
  <c r="CM332" i="2"/>
  <c r="CL332" i="2"/>
  <c r="CK332" i="2"/>
  <c r="CJ332" i="2"/>
  <c r="CI332" i="2"/>
  <c r="CH332" i="2"/>
  <c r="CG332" i="2"/>
  <c r="CF332" i="2"/>
  <c r="CE332" i="2"/>
  <c r="CD332" i="2"/>
  <c r="CC332" i="2"/>
  <c r="CB332" i="2"/>
  <c r="CA332" i="2"/>
  <c r="BZ332" i="2"/>
  <c r="BY332" i="2"/>
  <c r="BX332" i="2"/>
  <c r="BW332" i="2"/>
  <c r="BV332" i="2"/>
  <c r="BU332" i="2"/>
  <c r="BT332" i="2"/>
  <c r="BS332" i="2"/>
  <c r="BR332" i="2"/>
  <c r="BQ332" i="2"/>
  <c r="BP332" i="2"/>
  <c r="BO332" i="2"/>
  <c r="BN332" i="2"/>
  <c r="BM332" i="2"/>
  <c r="BL332" i="2"/>
  <c r="BK332" i="2"/>
  <c r="BJ332" i="2"/>
  <c r="BI332" i="2"/>
  <c r="BH332" i="2"/>
  <c r="BG332" i="2"/>
  <c r="BF332" i="2"/>
  <c r="BE332" i="2"/>
  <c r="BD332" i="2"/>
  <c r="BC332" i="2"/>
  <c r="BB332" i="2"/>
  <c r="BA332" i="2"/>
  <c r="AZ332" i="2"/>
  <c r="AY332" i="2"/>
  <c r="AX332" i="2"/>
  <c r="AW332" i="2"/>
  <c r="AV332" i="2"/>
  <c r="AU332" i="2"/>
  <c r="AS332" i="2"/>
  <c r="AR332" i="2"/>
  <c r="AQ332" i="2"/>
  <c r="AP332" i="2"/>
  <c r="AO332" i="2"/>
  <c r="AJ332" i="2"/>
  <c r="AI332" i="2"/>
  <c r="AH332" i="2"/>
  <c r="AG332" i="2"/>
  <c r="AF332" i="2"/>
  <c r="AE332" i="2"/>
  <c r="AD332" i="2"/>
  <c r="AC332" i="2"/>
  <c r="AB332" i="2"/>
  <c r="AA332" i="2"/>
  <c r="Z332" i="2"/>
  <c r="Y332" i="2"/>
  <c r="X332" i="2"/>
  <c r="W332" i="2"/>
  <c r="V332" i="2"/>
  <c r="U332" i="2"/>
  <c r="T332" i="2"/>
  <c r="S332" i="2"/>
  <c r="R332" i="2"/>
  <c r="Q332" i="2"/>
  <c r="P332" i="2"/>
  <c r="O332" i="2"/>
  <c r="DJ331" i="2"/>
  <c r="DI331" i="2"/>
  <c r="DH331" i="2"/>
  <c r="DG331" i="2"/>
  <c r="DF331" i="2"/>
  <c r="DE331" i="2"/>
  <c r="DD331" i="2"/>
  <c r="DC331" i="2"/>
  <c r="DB331" i="2"/>
  <c r="DA331" i="2"/>
  <c r="CZ331" i="2"/>
  <c r="CY331" i="2"/>
  <c r="CX331" i="2"/>
  <c r="CW331" i="2"/>
  <c r="CV331" i="2"/>
  <c r="CU331" i="2"/>
  <c r="CT331" i="2"/>
  <c r="CR331" i="2"/>
  <c r="CQ331" i="2"/>
  <c r="CP331" i="2"/>
  <c r="CO331" i="2"/>
  <c r="CN331" i="2"/>
  <c r="CM331" i="2"/>
  <c r="CL331" i="2"/>
  <c r="CK331" i="2"/>
  <c r="CJ331" i="2"/>
  <c r="CI331" i="2"/>
  <c r="CH331" i="2"/>
  <c r="CG331" i="2"/>
  <c r="CF331" i="2"/>
  <c r="CE331" i="2"/>
  <c r="CD331" i="2"/>
  <c r="CC331" i="2"/>
  <c r="CB331" i="2"/>
  <c r="CA331" i="2"/>
  <c r="BZ331" i="2"/>
  <c r="BY331" i="2"/>
  <c r="BX331" i="2"/>
  <c r="BW331" i="2"/>
  <c r="BV331" i="2"/>
  <c r="BU331" i="2"/>
  <c r="BT331" i="2"/>
  <c r="BS331" i="2"/>
  <c r="BR331" i="2"/>
  <c r="BQ331" i="2"/>
  <c r="BP331" i="2"/>
  <c r="BO331" i="2"/>
  <c r="BN331" i="2"/>
  <c r="BM331" i="2"/>
  <c r="BL331" i="2"/>
  <c r="BK331" i="2"/>
  <c r="BJ331" i="2"/>
  <c r="BI331" i="2"/>
  <c r="BH331" i="2"/>
  <c r="BG331" i="2"/>
  <c r="BF331" i="2"/>
  <c r="BE331" i="2"/>
  <c r="BD331" i="2"/>
  <c r="BC331" i="2"/>
  <c r="BB331" i="2"/>
  <c r="BA331" i="2"/>
  <c r="AZ331" i="2"/>
  <c r="AY331" i="2"/>
  <c r="AX331" i="2"/>
  <c r="AW331" i="2"/>
  <c r="AV331" i="2"/>
  <c r="AU331" i="2"/>
  <c r="AS331" i="2"/>
  <c r="AR331" i="2"/>
  <c r="AQ331" i="2"/>
  <c r="AP331" i="2"/>
  <c r="AO331" i="2"/>
  <c r="AJ331" i="2"/>
  <c r="AI331" i="2"/>
  <c r="AH331" i="2"/>
  <c r="AG331" i="2"/>
  <c r="AF331" i="2"/>
  <c r="AE331" i="2"/>
  <c r="AD331" i="2"/>
  <c r="AC331" i="2"/>
  <c r="AB331" i="2"/>
  <c r="AA331" i="2"/>
  <c r="Z331" i="2"/>
  <c r="Y331" i="2"/>
  <c r="X331" i="2"/>
  <c r="W331" i="2"/>
  <c r="V331" i="2"/>
  <c r="U331" i="2"/>
  <c r="T331" i="2"/>
  <c r="S331" i="2"/>
  <c r="R331" i="2"/>
  <c r="Q331" i="2"/>
  <c r="P331" i="2"/>
  <c r="O331" i="2"/>
  <c r="DJ330" i="2"/>
  <c r="DI330" i="2"/>
  <c r="DH330" i="2"/>
  <c r="DG330" i="2"/>
  <c r="DF330" i="2"/>
  <c r="DE330" i="2"/>
  <c r="DD330" i="2"/>
  <c r="DC330" i="2"/>
  <c r="DB330" i="2"/>
  <c r="DA330" i="2"/>
  <c r="CZ330" i="2"/>
  <c r="CY330" i="2"/>
  <c r="CX330" i="2"/>
  <c r="CW330" i="2"/>
  <c r="CV330" i="2"/>
  <c r="CU330" i="2"/>
  <c r="CT330" i="2"/>
  <c r="CR330" i="2"/>
  <c r="CQ330" i="2"/>
  <c r="CP330" i="2"/>
  <c r="CO330" i="2"/>
  <c r="CN330" i="2"/>
  <c r="CM330" i="2"/>
  <c r="CL330" i="2"/>
  <c r="CK330" i="2"/>
  <c r="CJ330" i="2"/>
  <c r="CI330" i="2"/>
  <c r="CH330" i="2"/>
  <c r="CG330" i="2"/>
  <c r="CF330" i="2"/>
  <c r="CE330" i="2"/>
  <c r="CD330" i="2"/>
  <c r="CC330" i="2"/>
  <c r="CB330" i="2"/>
  <c r="CA330" i="2"/>
  <c r="BZ330" i="2"/>
  <c r="BY330" i="2"/>
  <c r="BX330" i="2"/>
  <c r="BW330" i="2"/>
  <c r="BV330" i="2"/>
  <c r="BU330" i="2"/>
  <c r="BT330" i="2"/>
  <c r="BS330" i="2"/>
  <c r="BR330" i="2"/>
  <c r="BQ330" i="2"/>
  <c r="BP330" i="2"/>
  <c r="BO330" i="2"/>
  <c r="BN330" i="2"/>
  <c r="BM330" i="2"/>
  <c r="BL330" i="2"/>
  <c r="BK330" i="2"/>
  <c r="BJ330" i="2"/>
  <c r="BI330" i="2"/>
  <c r="BH330" i="2"/>
  <c r="BG330" i="2"/>
  <c r="BF330" i="2"/>
  <c r="BE330" i="2"/>
  <c r="BD330" i="2"/>
  <c r="BC330" i="2"/>
  <c r="BB330" i="2"/>
  <c r="BA330" i="2"/>
  <c r="AZ330" i="2"/>
  <c r="AY330" i="2"/>
  <c r="AX330" i="2"/>
  <c r="AW330" i="2"/>
  <c r="AV330" i="2"/>
  <c r="AU330" i="2"/>
  <c r="AS330" i="2"/>
  <c r="AR330" i="2"/>
  <c r="AQ330" i="2"/>
  <c r="AP330" i="2"/>
  <c r="AO330" i="2"/>
  <c r="AJ330" i="2"/>
  <c r="AI330" i="2"/>
  <c r="AH330" i="2"/>
  <c r="AG330" i="2"/>
  <c r="AF330" i="2"/>
  <c r="AE330" i="2"/>
  <c r="AD330" i="2"/>
  <c r="AC330" i="2"/>
  <c r="AB330" i="2"/>
  <c r="AA330" i="2"/>
  <c r="Z330" i="2"/>
  <c r="Y330" i="2"/>
  <c r="X330" i="2"/>
  <c r="W330" i="2"/>
  <c r="V330" i="2"/>
  <c r="U330" i="2"/>
  <c r="T330" i="2"/>
  <c r="S330" i="2"/>
  <c r="R330" i="2"/>
  <c r="Q330" i="2"/>
  <c r="P330" i="2"/>
  <c r="O330" i="2"/>
  <c r="DJ329" i="2"/>
  <c r="DI329" i="2"/>
  <c r="DH329" i="2"/>
  <c r="DG329" i="2"/>
  <c r="DF329" i="2"/>
  <c r="DE329" i="2"/>
  <c r="DD329" i="2"/>
  <c r="DC329" i="2"/>
  <c r="DB329" i="2"/>
  <c r="DA329" i="2"/>
  <c r="CZ329" i="2"/>
  <c r="CY329" i="2"/>
  <c r="CX329" i="2"/>
  <c r="CW329" i="2"/>
  <c r="CV329" i="2"/>
  <c r="CU329" i="2"/>
  <c r="CT329" i="2"/>
  <c r="CR329" i="2"/>
  <c r="CQ329" i="2"/>
  <c r="CP329" i="2"/>
  <c r="CO329" i="2"/>
  <c r="CN329" i="2"/>
  <c r="CM329" i="2"/>
  <c r="CL329" i="2"/>
  <c r="CK329" i="2"/>
  <c r="CJ329" i="2"/>
  <c r="CI329" i="2"/>
  <c r="CH329" i="2"/>
  <c r="CG329" i="2"/>
  <c r="CF329" i="2"/>
  <c r="CE329" i="2"/>
  <c r="CD329" i="2"/>
  <c r="CC329" i="2"/>
  <c r="CB329" i="2"/>
  <c r="CA329" i="2"/>
  <c r="BZ329" i="2"/>
  <c r="BY329" i="2"/>
  <c r="BX329" i="2"/>
  <c r="BW329" i="2"/>
  <c r="BV329" i="2"/>
  <c r="BU329" i="2"/>
  <c r="BT329" i="2"/>
  <c r="BS329" i="2"/>
  <c r="BR329" i="2"/>
  <c r="BQ329" i="2"/>
  <c r="BP329" i="2"/>
  <c r="BO329" i="2"/>
  <c r="BN329" i="2"/>
  <c r="BM329" i="2"/>
  <c r="BL329" i="2"/>
  <c r="BK329" i="2"/>
  <c r="BJ329" i="2"/>
  <c r="BI329" i="2"/>
  <c r="BH329" i="2"/>
  <c r="BG329" i="2"/>
  <c r="BF329" i="2"/>
  <c r="BE329" i="2"/>
  <c r="BD329" i="2"/>
  <c r="BC329" i="2"/>
  <c r="BB329" i="2"/>
  <c r="BA329" i="2"/>
  <c r="AZ329" i="2"/>
  <c r="AY329" i="2"/>
  <c r="AX329" i="2"/>
  <c r="AW329" i="2"/>
  <c r="AV329" i="2"/>
  <c r="AU329" i="2"/>
  <c r="AS329" i="2"/>
  <c r="AR329" i="2"/>
  <c r="AQ329" i="2"/>
  <c r="AP329" i="2"/>
  <c r="AO329" i="2"/>
  <c r="AJ329" i="2"/>
  <c r="AI329" i="2"/>
  <c r="AH329" i="2"/>
  <c r="AG329" i="2"/>
  <c r="AF329" i="2"/>
  <c r="AE329" i="2"/>
  <c r="AD329" i="2"/>
  <c r="AC329" i="2"/>
  <c r="AB329" i="2"/>
  <c r="AA329" i="2"/>
  <c r="Z329" i="2"/>
  <c r="Y329" i="2"/>
  <c r="X329" i="2"/>
  <c r="W329" i="2"/>
  <c r="V329" i="2"/>
  <c r="U329" i="2"/>
  <c r="T329" i="2"/>
  <c r="S329" i="2"/>
  <c r="R329" i="2"/>
  <c r="Q329" i="2"/>
  <c r="P329" i="2"/>
  <c r="O329" i="2"/>
  <c r="DJ328" i="2"/>
  <c r="DI328" i="2"/>
  <c r="DH328" i="2"/>
  <c r="DG328" i="2"/>
  <c r="DF328" i="2"/>
  <c r="DE328" i="2"/>
  <c r="DD328" i="2"/>
  <c r="DC328" i="2"/>
  <c r="DB328" i="2"/>
  <c r="DA328" i="2"/>
  <c r="CZ328" i="2"/>
  <c r="CY328" i="2"/>
  <c r="CX328" i="2"/>
  <c r="CW328" i="2"/>
  <c r="CV328" i="2"/>
  <c r="CU328" i="2"/>
  <c r="CT328" i="2"/>
  <c r="CR328" i="2"/>
  <c r="CQ328" i="2"/>
  <c r="CP328" i="2"/>
  <c r="CO328" i="2"/>
  <c r="CN328" i="2"/>
  <c r="CM328" i="2"/>
  <c r="CL328" i="2"/>
  <c r="CK328" i="2"/>
  <c r="CJ328" i="2"/>
  <c r="CI328" i="2"/>
  <c r="CH328" i="2"/>
  <c r="CG328" i="2"/>
  <c r="CF328" i="2"/>
  <c r="CE328" i="2"/>
  <c r="CD328" i="2"/>
  <c r="CC328" i="2"/>
  <c r="CB328" i="2"/>
  <c r="CA328" i="2"/>
  <c r="BZ328" i="2"/>
  <c r="BY328" i="2"/>
  <c r="BX328" i="2"/>
  <c r="BW328" i="2"/>
  <c r="BV328" i="2"/>
  <c r="BU328" i="2"/>
  <c r="BT328" i="2"/>
  <c r="BS328" i="2"/>
  <c r="BR328" i="2"/>
  <c r="BQ328" i="2"/>
  <c r="BP328" i="2"/>
  <c r="BO328" i="2"/>
  <c r="BN328" i="2"/>
  <c r="BM328" i="2"/>
  <c r="BL328" i="2"/>
  <c r="BK328" i="2"/>
  <c r="BJ328" i="2"/>
  <c r="BI328" i="2"/>
  <c r="BH328" i="2"/>
  <c r="BG328" i="2"/>
  <c r="BF328" i="2"/>
  <c r="BE328" i="2"/>
  <c r="BD328" i="2"/>
  <c r="BC328" i="2"/>
  <c r="BB328" i="2"/>
  <c r="BA328" i="2"/>
  <c r="AZ328" i="2"/>
  <c r="AY328" i="2"/>
  <c r="AX328" i="2"/>
  <c r="AW328" i="2"/>
  <c r="AV328" i="2"/>
  <c r="AU328" i="2"/>
  <c r="AS328" i="2"/>
  <c r="AR328" i="2"/>
  <c r="AQ328" i="2"/>
  <c r="AP328" i="2"/>
  <c r="AO328" i="2"/>
  <c r="AJ328" i="2"/>
  <c r="AI328" i="2"/>
  <c r="AH328" i="2"/>
  <c r="AG328" i="2"/>
  <c r="AF328" i="2"/>
  <c r="AE328" i="2"/>
  <c r="AD328" i="2"/>
  <c r="AC328" i="2"/>
  <c r="AB328" i="2"/>
  <c r="AA328" i="2"/>
  <c r="Z328" i="2"/>
  <c r="Y328" i="2"/>
  <c r="X328" i="2"/>
  <c r="W328" i="2"/>
  <c r="V328" i="2"/>
  <c r="U328" i="2"/>
  <c r="T328" i="2"/>
  <c r="S328" i="2"/>
  <c r="R328" i="2"/>
  <c r="Q328" i="2"/>
  <c r="P328" i="2"/>
  <c r="O328" i="2"/>
  <c r="DJ327" i="2"/>
  <c r="DI327" i="2"/>
  <c r="DH327" i="2"/>
  <c r="DG327" i="2"/>
  <c r="DF327" i="2"/>
  <c r="DE327" i="2"/>
  <c r="DD327" i="2"/>
  <c r="DC327" i="2"/>
  <c r="DB327" i="2"/>
  <c r="DA327" i="2"/>
  <c r="CZ327" i="2"/>
  <c r="CY327" i="2"/>
  <c r="CX327" i="2"/>
  <c r="CW327" i="2"/>
  <c r="CV327" i="2"/>
  <c r="CU327" i="2"/>
  <c r="CT327" i="2"/>
  <c r="CR327" i="2"/>
  <c r="CQ327" i="2"/>
  <c r="CP327" i="2"/>
  <c r="CO327" i="2"/>
  <c r="CN327" i="2"/>
  <c r="CM327" i="2"/>
  <c r="CL327" i="2"/>
  <c r="CK327" i="2"/>
  <c r="CJ327" i="2"/>
  <c r="CI327" i="2"/>
  <c r="CH327" i="2"/>
  <c r="CG327" i="2"/>
  <c r="CF327" i="2"/>
  <c r="CE327" i="2"/>
  <c r="CD327" i="2"/>
  <c r="CC327" i="2"/>
  <c r="CB327" i="2"/>
  <c r="CA327" i="2"/>
  <c r="BZ327" i="2"/>
  <c r="BY327" i="2"/>
  <c r="BX327" i="2"/>
  <c r="BW327" i="2"/>
  <c r="BV327" i="2"/>
  <c r="BU327" i="2"/>
  <c r="BT327" i="2"/>
  <c r="BS327" i="2"/>
  <c r="BR327" i="2"/>
  <c r="BQ327" i="2"/>
  <c r="BP327" i="2"/>
  <c r="BO327" i="2"/>
  <c r="BN327" i="2"/>
  <c r="BM327" i="2"/>
  <c r="BL327" i="2"/>
  <c r="BK327" i="2"/>
  <c r="BJ327" i="2"/>
  <c r="BI327" i="2"/>
  <c r="BH327" i="2"/>
  <c r="BG327" i="2"/>
  <c r="BF327" i="2"/>
  <c r="BE327" i="2"/>
  <c r="BD327" i="2"/>
  <c r="BC327" i="2"/>
  <c r="BB327" i="2"/>
  <c r="BA327" i="2"/>
  <c r="AZ327" i="2"/>
  <c r="AY327" i="2"/>
  <c r="AX327" i="2"/>
  <c r="AW327" i="2"/>
  <c r="AV327" i="2"/>
  <c r="AU327" i="2"/>
  <c r="AS327" i="2"/>
  <c r="AR327" i="2"/>
  <c r="AQ327" i="2"/>
  <c r="AP327" i="2"/>
  <c r="AO327" i="2"/>
  <c r="AJ327" i="2"/>
  <c r="AI327" i="2"/>
  <c r="AH327" i="2"/>
  <c r="AG327" i="2"/>
  <c r="AF327" i="2"/>
  <c r="AE327" i="2"/>
  <c r="AD327" i="2"/>
  <c r="AC327" i="2"/>
  <c r="AB327" i="2"/>
  <c r="AA327" i="2"/>
  <c r="Z327" i="2"/>
  <c r="Y327" i="2"/>
  <c r="X327" i="2"/>
  <c r="W327" i="2"/>
  <c r="V327" i="2"/>
  <c r="U327" i="2"/>
  <c r="T327" i="2"/>
  <c r="S327" i="2"/>
  <c r="R327" i="2"/>
  <c r="Q327" i="2"/>
  <c r="P327" i="2"/>
  <c r="O327" i="2"/>
  <c r="DJ326" i="2"/>
  <c r="DI326" i="2"/>
  <c r="DH326" i="2"/>
  <c r="DG326" i="2"/>
  <c r="DF326" i="2"/>
  <c r="DE326" i="2"/>
  <c r="DD326" i="2"/>
  <c r="DC326" i="2"/>
  <c r="DB326" i="2"/>
  <c r="DA326" i="2"/>
  <c r="CZ326" i="2"/>
  <c r="CY326" i="2"/>
  <c r="CX326" i="2"/>
  <c r="CW326" i="2"/>
  <c r="CV326" i="2"/>
  <c r="CU326" i="2"/>
  <c r="CT326" i="2"/>
  <c r="CR326" i="2"/>
  <c r="CQ326" i="2"/>
  <c r="CP326" i="2"/>
  <c r="CO326" i="2"/>
  <c r="CN326" i="2"/>
  <c r="CM326" i="2"/>
  <c r="CL326" i="2"/>
  <c r="CK326" i="2"/>
  <c r="CJ326" i="2"/>
  <c r="CI326" i="2"/>
  <c r="CH326" i="2"/>
  <c r="CG326" i="2"/>
  <c r="CF326" i="2"/>
  <c r="CE326" i="2"/>
  <c r="CD326" i="2"/>
  <c r="CC326" i="2"/>
  <c r="CB326" i="2"/>
  <c r="CA326" i="2"/>
  <c r="BZ326" i="2"/>
  <c r="BY326" i="2"/>
  <c r="BX326" i="2"/>
  <c r="BW326" i="2"/>
  <c r="BV326" i="2"/>
  <c r="BU326" i="2"/>
  <c r="BT326" i="2"/>
  <c r="BS326" i="2"/>
  <c r="BR326" i="2"/>
  <c r="BQ326" i="2"/>
  <c r="BP326" i="2"/>
  <c r="BO326" i="2"/>
  <c r="BN326" i="2"/>
  <c r="BM326" i="2"/>
  <c r="BL326" i="2"/>
  <c r="BK326" i="2"/>
  <c r="BJ326" i="2"/>
  <c r="BI326" i="2"/>
  <c r="BH326" i="2"/>
  <c r="BG326" i="2"/>
  <c r="BF326" i="2"/>
  <c r="BE326" i="2"/>
  <c r="BD326" i="2"/>
  <c r="BC326" i="2"/>
  <c r="BB326" i="2"/>
  <c r="BA326" i="2"/>
  <c r="AZ326" i="2"/>
  <c r="AY326" i="2"/>
  <c r="AX326" i="2"/>
  <c r="AW326" i="2"/>
  <c r="AV326" i="2"/>
  <c r="AU326" i="2"/>
  <c r="AS326" i="2"/>
  <c r="AR326" i="2"/>
  <c r="AQ326" i="2"/>
  <c r="AP326" i="2"/>
  <c r="AO326" i="2"/>
  <c r="AJ326" i="2"/>
  <c r="AI326" i="2"/>
  <c r="AH326" i="2"/>
  <c r="AG326" i="2"/>
  <c r="AF326" i="2"/>
  <c r="AE326" i="2"/>
  <c r="AD326" i="2"/>
  <c r="AC326" i="2"/>
  <c r="AB326" i="2"/>
  <c r="AA326" i="2"/>
  <c r="Z326" i="2"/>
  <c r="Y326" i="2"/>
  <c r="X326" i="2"/>
  <c r="W326" i="2"/>
  <c r="V326" i="2"/>
  <c r="U326" i="2"/>
  <c r="T326" i="2"/>
  <c r="S326" i="2"/>
  <c r="R326" i="2"/>
  <c r="Q326" i="2"/>
  <c r="P326" i="2"/>
  <c r="O326" i="2"/>
  <c r="L326" i="2"/>
  <c r="DJ325" i="2"/>
  <c r="DI325" i="2"/>
  <c r="DH325" i="2"/>
  <c r="DG325" i="2"/>
  <c r="DF325" i="2"/>
  <c r="DE325" i="2"/>
  <c r="DD325" i="2"/>
  <c r="DC325" i="2"/>
  <c r="DB325" i="2"/>
  <c r="DA325" i="2"/>
  <c r="CZ325" i="2"/>
  <c r="CY325" i="2"/>
  <c r="CX325" i="2"/>
  <c r="CW325" i="2"/>
  <c r="CV325" i="2"/>
  <c r="CU325" i="2"/>
  <c r="CT325" i="2"/>
  <c r="CR325" i="2"/>
  <c r="CQ325" i="2"/>
  <c r="CP325" i="2"/>
  <c r="CO325" i="2"/>
  <c r="CN325" i="2"/>
  <c r="CM325" i="2"/>
  <c r="CL325" i="2"/>
  <c r="CK325" i="2"/>
  <c r="CJ325" i="2"/>
  <c r="CI325" i="2"/>
  <c r="CH325" i="2"/>
  <c r="CG325" i="2"/>
  <c r="CF325" i="2"/>
  <c r="CE325" i="2"/>
  <c r="CD325" i="2"/>
  <c r="CC325" i="2"/>
  <c r="CB325" i="2"/>
  <c r="CA325" i="2"/>
  <c r="BZ325" i="2"/>
  <c r="BY325" i="2"/>
  <c r="BX325" i="2"/>
  <c r="BW325" i="2"/>
  <c r="BV325" i="2"/>
  <c r="BU325" i="2"/>
  <c r="BT325" i="2"/>
  <c r="BS325" i="2"/>
  <c r="BR325" i="2"/>
  <c r="BQ325" i="2"/>
  <c r="BP325" i="2"/>
  <c r="BO325" i="2"/>
  <c r="BN325" i="2"/>
  <c r="BM325" i="2"/>
  <c r="BL325" i="2"/>
  <c r="BK325" i="2"/>
  <c r="BJ325" i="2"/>
  <c r="BI325" i="2"/>
  <c r="BH325" i="2"/>
  <c r="BG325" i="2"/>
  <c r="BF325" i="2"/>
  <c r="BE325" i="2"/>
  <c r="BD325" i="2"/>
  <c r="BC325" i="2"/>
  <c r="BB325" i="2"/>
  <c r="BA325" i="2"/>
  <c r="AZ325" i="2"/>
  <c r="AY325" i="2"/>
  <c r="AX325" i="2"/>
  <c r="AW325" i="2"/>
  <c r="AV325" i="2"/>
  <c r="AU325" i="2"/>
  <c r="AS325" i="2"/>
  <c r="AR325" i="2"/>
  <c r="AQ325" i="2"/>
  <c r="AP325" i="2"/>
  <c r="AO325" i="2"/>
  <c r="AJ325" i="2"/>
  <c r="AI325" i="2"/>
  <c r="AH325" i="2"/>
  <c r="AG325" i="2"/>
  <c r="AF325" i="2"/>
  <c r="AE325" i="2"/>
  <c r="AD325" i="2"/>
  <c r="AC325" i="2"/>
  <c r="AB325" i="2"/>
  <c r="AA325" i="2"/>
  <c r="Z325" i="2"/>
  <c r="Y325" i="2"/>
  <c r="X325" i="2"/>
  <c r="W325" i="2"/>
  <c r="V325" i="2"/>
  <c r="U325" i="2"/>
  <c r="T325" i="2"/>
  <c r="S325" i="2"/>
  <c r="R325" i="2"/>
  <c r="Q325" i="2"/>
  <c r="P325" i="2"/>
  <c r="O325" i="2"/>
  <c r="DJ324" i="2"/>
  <c r="DI324" i="2"/>
  <c r="DH324" i="2"/>
  <c r="DG324" i="2"/>
  <c r="DF324" i="2"/>
  <c r="DE324" i="2"/>
  <c r="DD324" i="2"/>
  <c r="DC324" i="2"/>
  <c r="DB324" i="2"/>
  <c r="DA324" i="2"/>
  <c r="CZ324" i="2"/>
  <c r="CY324" i="2"/>
  <c r="CX324" i="2"/>
  <c r="CW324" i="2"/>
  <c r="CV324" i="2"/>
  <c r="CU324" i="2"/>
  <c r="CT324" i="2"/>
  <c r="CR324" i="2"/>
  <c r="CQ324" i="2"/>
  <c r="CP324" i="2"/>
  <c r="CO324" i="2"/>
  <c r="CN324" i="2"/>
  <c r="CM324" i="2"/>
  <c r="CL324" i="2"/>
  <c r="CK324" i="2"/>
  <c r="CJ324" i="2"/>
  <c r="CI324" i="2"/>
  <c r="CH324" i="2"/>
  <c r="CG324" i="2"/>
  <c r="CF324" i="2"/>
  <c r="CE324" i="2"/>
  <c r="CD324" i="2"/>
  <c r="CC324" i="2"/>
  <c r="CB324" i="2"/>
  <c r="CA324" i="2"/>
  <c r="BZ324" i="2"/>
  <c r="BY324" i="2"/>
  <c r="BX324" i="2"/>
  <c r="BW324" i="2"/>
  <c r="BV324" i="2"/>
  <c r="BU324" i="2"/>
  <c r="BT324" i="2"/>
  <c r="BS324" i="2"/>
  <c r="BR324" i="2"/>
  <c r="BQ324" i="2"/>
  <c r="BP324" i="2"/>
  <c r="BO324" i="2"/>
  <c r="BN324" i="2"/>
  <c r="BM324" i="2"/>
  <c r="BL324" i="2"/>
  <c r="BK324" i="2"/>
  <c r="BJ324" i="2"/>
  <c r="BI324" i="2"/>
  <c r="BH324" i="2"/>
  <c r="BG324" i="2"/>
  <c r="BF324" i="2"/>
  <c r="BE324" i="2"/>
  <c r="BD324" i="2"/>
  <c r="BC324" i="2"/>
  <c r="BB324" i="2"/>
  <c r="BA324" i="2"/>
  <c r="AZ324" i="2"/>
  <c r="AY324" i="2"/>
  <c r="AX324" i="2"/>
  <c r="AW324" i="2"/>
  <c r="AV324" i="2"/>
  <c r="AU324" i="2"/>
  <c r="AS324" i="2"/>
  <c r="AR324" i="2"/>
  <c r="AQ324" i="2"/>
  <c r="AP324" i="2"/>
  <c r="AO324" i="2"/>
  <c r="AJ324" i="2"/>
  <c r="AI324" i="2"/>
  <c r="AH324" i="2"/>
  <c r="AG324" i="2"/>
  <c r="AF324" i="2"/>
  <c r="AE324" i="2"/>
  <c r="AD324" i="2"/>
  <c r="AC324" i="2"/>
  <c r="AB324" i="2"/>
  <c r="AA324" i="2"/>
  <c r="Z324" i="2"/>
  <c r="Y324" i="2"/>
  <c r="X324" i="2"/>
  <c r="W324" i="2"/>
  <c r="V324" i="2"/>
  <c r="U324" i="2"/>
  <c r="T324" i="2"/>
  <c r="S324" i="2"/>
  <c r="R324" i="2"/>
  <c r="Q324" i="2"/>
  <c r="P324" i="2"/>
  <c r="O324" i="2"/>
  <c r="DJ323" i="2"/>
  <c r="DI323" i="2"/>
  <c r="DH323" i="2"/>
  <c r="DG323" i="2"/>
  <c r="DF323" i="2"/>
  <c r="DE323" i="2"/>
  <c r="DD323" i="2"/>
  <c r="DC323" i="2"/>
  <c r="DB323" i="2"/>
  <c r="DA323" i="2"/>
  <c r="CZ323" i="2"/>
  <c r="CY323" i="2"/>
  <c r="CX323" i="2"/>
  <c r="CW323" i="2"/>
  <c r="CV323" i="2"/>
  <c r="CU323" i="2"/>
  <c r="CT323" i="2"/>
  <c r="CR323" i="2"/>
  <c r="CQ323" i="2"/>
  <c r="CP323" i="2"/>
  <c r="CO323" i="2"/>
  <c r="CN323" i="2"/>
  <c r="CM323" i="2"/>
  <c r="CL323" i="2"/>
  <c r="CK323" i="2"/>
  <c r="CJ323" i="2"/>
  <c r="CI323" i="2"/>
  <c r="CH323" i="2"/>
  <c r="CG323" i="2"/>
  <c r="CF323" i="2"/>
  <c r="CE323" i="2"/>
  <c r="CD323" i="2"/>
  <c r="CC323" i="2"/>
  <c r="CB323" i="2"/>
  <c r="CA323" i="2"/>
  <c r="BZ323" i="2"/>
  <c r="BY323" i="2"/>
  <c r="BX323" i="2"/>
  <c r="BW323" i="2"/>
  <c r="BV323" i="2"/>
  <c r="BU323" i="2"/>
  <c r="BT323" i="2"/>
  <c r="BS323" i="2"/>
  <c r="BR323" i="2"/>
  <c r="BQ323" i="2"/>
  <c r="BP323" i="2"/>
  <c r="BO323" i="2"/>
  <c r="BN323" i="2"/>
  <c r="BM323" i="2"/>
  <c r="BL323" i="2"/>
  <c r="BK323" i="2"/>
  <c r="BJ323" i="2"/>
  <c r="BI323" i="2"/>
  <c r="BH323" i="2"/>
  <c r="BG323" i="2"/>
  <c r="BF323" i="2"/>
  <c r="BE323" i="2"/>
  <c r="BD323" i="2"/>
  <c r="BC323" i="2"/>
  <c r="BB323" i="2"/>
  <c r="BA323" i="2"/>
  <c r="AZ323" i="2"/>
  <c r="AY323" i="2"/>
  <c r="AX323" i="2"/>
  <c r="AW323" i="2"/>
  <c r="AV323" i="2"/>
  <c r="AU323" i="2"/>
  <c r="AS323" i="2"/>
  <c r="AR323" i="2"/>
  <c r="AQ323" i="2"/>
  <c r="AP323" i="2"/>
  <c r="AO323" i="2"/>
  <c r="AJ323" i="2"/>
  <c r="AI323" i="2"/>
  <c r="AH323" i="2"/>
  <c r="AG323" i="2"/>
  <c r="AF323" i="2"/>
  <c r="AE323" i="2"/>
  <c r="AD323" i="2"/>
  <c r="AC323" i="2"/>
  <c r="AB323" i="2"/>
  <c r="AA323" i="2"/>
  <c r="Z323" i="2"/>
  <c r="Y323" i="2"/>
  <c r="X323" i="2"/>
  <c r="W323" i="2"/>
  <c r="V323" i="2"/>
  <c r="U323" i="2"/>
  <c r="T323" i="2"/>
  <c r="S323" i="2"/>
  <c r="R323" i="2"/>
  <c r="Q323" i="2"/>
  <c r="P323" i="2"/>
  <c r="O323" i="2"/>
  <c r="DJ322" i="2"/>
  <c r="DI322" i="2"/>
  <c r="DH322" i="2"/>
  <c r="DG322" i="2"/>
  <c r="DF322" i="2"/>
  <c r="DE322" i="2"/>
  <c r="DD322" i="2"/>
  <c r="DC322" i="2"/>
  <c r="DB322" i="2"/>
  <c r="DA322" i="2"/>
  <c r="CZ322" i="2"/>
  <c r="CY322" i="2"/>
  <c r="CX322" i="2"/>
  <c r="CW322" i="2"/>
  <c r="CV322" i="2"/>
  <c r="CU322" i="2"/>
  <c r="CT322" i="2"/>
  <c r="CR322" i="2"/>
  <c r="CQ322" i="2"/>
  <c r="CP322" i="2"/>
  <c r="CO322" i="2"/>
  <c r="CN322" i="2"/>
  <c r="CM322" i="2"/>
  <c r="CL322" i="2"/>
  <c r="CK322" i="2"/>
  <c r="CJ322" i="2"/>
  <c r="CI322" i="2"/>
  <c r="CH322" i="2"/>
  <c r="CG322" i="2"/>
  <c r="CF322" i="2"/>
  <c r="CE322" i="2"/>
  <c r="CD322" i="2"/>
  <c r="CC322" i="2"/>
  <c r="CB322" i="2"/>
  <c r="CA322" i="2"/>
  <c r="BZ322" i="2"/>
  <c r="BY322" i="2"/>
  <c r="BX322" i="2"/>
  <c r="BW322" i="2"/>
  <c r="BV322" i="2"/>
  <c r="BU322" i="2"/>
  <c r="BT322" i="2"/>
  <c r="BS322" i="2"/>
  <c r="BR322" i="2"/>
  <c r="BQ322" i="2"/>
  <c r="BP322" i="2"/>
  <c r="BO322" i="2"/>
  <c r="BN322" i="2"/>
  <c r="BM322" i="2"/>
  <c r="BL322" i="2"/>
  <c r="BK322" i="2"/>
  <c r="BJ322" i="2"/>
  <c r="BI322" i="2"/>
  <c r="BH322" i="2"/>
  <c r="BG322" i="2"/>
  <c r="BF322" i="2"/>
  <c r="BE322" i="2"/>
  <c r="BD322" i="2"/>
  <c r="BC322" i="2"/>
  <c r="BB322" i="2"/>
  <c r="BA322" i="2"/>
  <c r="AZ322" i="2"/>
  <c r="AY322" i="2"/>
  <c r="AX322" i="2"/>
  <c r="AW322" i="2"/>
  <c r="AV322" i="2"/>
  <c r="AU322" i="2"/>
  <c r="AS322" i="2"/>
  <c r="AR322" i="2"/>
  <c r="AQ322" i="2"/>
  <c r="AP322" i="2"/>
  <c r="AO322" i="2"/>
  <c r="AJ322" i="2"/>
  <c r="AI322" i="2"/>
  <c r="AH322" i="2"/>
  <c r="AG322" i="2"/>
  <c r="AF322" i="2"/>
  <c r="AE322" i="2"/>
  <c r="AD322" i="2"/>
  <c r="AC322" i="2"/>
  <c r="AB322" i="2"/>
  <c r="AA322" i="2"/>
  <c r="Z322" i="2"/>
  <c r="Y322" i="2"/>
  <c r="X322" i="2"/>
  <c r="W322" i="2"/>
  <c r="V322" i="2"/>
  <c r="U322" i="2"/>
  <c r="T322" i="2"/>
  <c r="S322" i="2"/>
  <c r="R322" i="2"/>
  <c r="Q322" i="2"/>
  <c r="P322" i="2"/>
  <c r="O322" i="2"/>
  <c r="DJ321" i="2"/>
  <c r="DI321" i="2"/>
  <c r="DH321" i="2"/>
  <c r="DG321" i="2"/>
  <c r="DF321" i="2"/>
  <c r="DE321" i="2"/>
  <c r="DD321" i="2"/>
  <c r="DC321" i="2"/>
  <c r="DB321" i="2"/>
  <c r="DA321" i="2"/>
  <c r="CZ321" i="2"/>
  <c r="CY321" i="2"/>
  <c r="CX321" i="2"/>
  <c r="CW321" i="2"/>
  <c r="CV321" i="2"/>
  <c r="CU321" i="2"/>
  <c r="CT321" i="2"/>
  <c r="CR321" i="2"/>
  <c r="CQ321" i="2"/>
  <c r="CP321" i="2"/>
  <c r="CO321" i="2"/>
  <c r="CN321" i="2"/>
  <c r="CM321" i="2"/>
  <c r="CL321" i="2"/>
  <c r="CK321" i="2"/>
  <c r="CJ321" i="2"/>
  <c r="CI321" i="2"/>
  <c r="CH321" i="2"/>
  <c r="CG321" i="2"/>
  <c r="CF321" i="2"/>
  <c r="CE321" i="2"/>
  <c r="CD321" i="2"/>
  <c r="CC321" i="2"/>
  <c r="CB321" i="2"/>
  <c r="CA321" i="2"/>
  <c r="BZ321" i="2"/>
  <c r="BY321" i="2"/>
  <c r="BX321" i="2"/>
  <c r="BW321" i="2"/>
  <c r="BV321" i="2"/>
  <c r="BU321" i="2"/>
  <c r="BT321" i="2"/>
  <c r="BS321" i="2"/>
  <c r="BR321" i="2"/>
  <c r="BQ321" i="2"/>
  <c r="BP321" i="2"/>
  <c r="BO321" i="2"/>
  <c r="BN321" i="2"/>
  <c r="BM321" i="2"/>
  <c r="BL321" i="2"/>
  <c r="BK321" i="2"/>
  <c r="BJ321" i="2"/>
  <c r="BI321" i="2"/>
  <c r="BH321" i="2"/>
  <c r="BG321" i="2"/>
  <c r="BF321" i="2"/>
  <c r="BE321" i="2"/>
  <c r="BD321" i="2"/>
  <c r="BC321" i="2"/>
  <c r="BB321" i="2"/>
  <c r="BA321" i="2"/>
  <c r="AZ321" i="2"/>
  <c r="AY321" i="2"/>
  <c r="AX321" i="2"/>
  <c r="AW321" i="2"/>
  <c r="AV321" i="2"/>
  <c r="AU321" i="2"/>
  <c r="AS321" i="2"/>
  <c r="AR321" i="2"/>
  <c r="AQ321" i="2"/>
  <c r="AP321" i="2"/>
  <c r="AO321" i="2"/>
  <c r="AJ321" i="2"/>
  <c r="AI321" i="2"/>
  <c r="AH321" i="2"/>
  <c r="AG321" i="2"/>
  <c r="AF321" i="2"/>
  <c r="AE321" i="2"/>
  <c r="AD321" i="2"/>
  <c r="AC321" i="2"/>
  <c r="AB321" i="2"/>
  <c r="AA321" i="2"/>
  <c r="Z321" i="2"/>
  <c r="Y321" i="2"/>
  <c r="X321" i="2"/>
  <c r="W321" i="2"/>
  <c r="V321" i="2"/>
  <c r="U321" i="2"/>
  <c r="T321" i="2"/>
  <c r="S321" i="2"/>
  <c r="R321" i="2"/>
  <c r="Q321" i="2"/>
  <c r="P321" i="2"/>
  <c r="O321" i="2"/>
  <c r="DJ320" i="2"/>
  <c r="DI320" i="2"/>
  <c r="DH320" i="2"/>
  <c r="DG320" i="2"/>
  <c r="DF320" i="2"/>
  <c r="DE320" i="2"/>
  <c r="DD320" i="2"/>
  <c r="DC320" i="2"/>
  <c r="DB320" i="2"/>
  <c r="DA320" i="2"/>
  <c r="CZ320" i="2"/>
  <c r="CY320" i="2"/>
  <c r="CX320" i="2"/>
  <c r="CW320" i="2"/>
  <c r="CV320" i="2"/>
  <c r="CU320" i="2"/>
  <c r="CT320" i="2"/>
  <c r="CR320" i="2"/>
  <c r="CQ320" i="2"/>
  <c r="CP320" i="2"/>
  <c r="CO320" i="2"/>
  <c r="CN320" i="2"/>
  <c r="CM320" i="2"/>
  <c r="CL320" i="2"/>
  <c r="CK320" i="2"/>
  <c r="CJ320" i="2"/>
  <c r="CI320" i="2"/>
  <c r="CH320" i="2"/>
  <c r="CG320" i="2"/>
  <c r="CF320" i="2"/>
  <c r="CE320" i="2"/>
  <c r="CD320" i="2"/>
  <c r="CC320" i="2"/>
  <c r="CB320" i="2"/>
  <c r="CA320" i="2"/>
  <c r="BZ320" i="2"/>
  <c r="BY320" i="2"/>
  <c r="BX320" i="2"/>
  <c r="BW320" i="2"/>
  <c r="BV320" i="2"/>
  <c r="BU320" i="2"/>
  <c r="BT320" i="2"/>
  <c r="BS320" i="2"/>
  <c r="BR320" i="2"/>
  <c r="BQ320" i="2"/>
  <c r="BP320" i="2"/>
  <c r="BO320" i="2"/>
  <c r="BN320" i="2"/>
  <c r="BM320" i="2"/>
  <c r="BL320" i="2"/>
  <c r="BK320" i="2"/>
  <c r="BJ320" i="2"/>
  <c r="BI320" i="2"/>
  <c r="BH320" i="2"/>
  <c r="BG320" i="2"/>
  <c r="BF320" i="2"/>
  <c r="BE320" i="2"/>
  <c r="BD320" i="2"/>
  <c r="BC320" i="2"/>
  <c r="BB320" i="2"/>
  <c r="BA320" i="2"/>
  <c r="AZ320" i="2"/>
  <c r="AY320" i="2"/>
  <c r="AX320" i="2"/>
  <c r="AW320" i="2"/>
  <c r="AV320" i="2"/>
  <c r="AU320" i="2"/>
  <c r="AS320" i="2"/>
  <c r="AR320" i="2"/>
  <c r="AQ320" i="2"/>
  <c r="AP320" i="2"/>
  <c r="AO320" i="2"/>
  <c r="AJ320" i="2"/>
  <c r="AI320" i="2"/>
  <c r="AH320" i="2"/>
  <c r="AG320" i="2"/>
  <c r="AF320" i="2"/>
  <c r="AE320" i="2"/>
  <c r="AD320" i="2"/>
  <c r="AC320" i="2"/>
  <c r="AB320" i="2"/>
  <c r="AA320" i="2"/>
  <c r="Z320" i="2"/>
  <c r="Y320" i="2"/>
  <c r="X320" i="2"/>
  <c r="W320" i="2"/>
  <c r="V320" i="2"/>
  <c r="U320" i="2"/>
  <c r="T320" i="2"/>
  <c r="S320" i="2"/>
  <c r="R320" i="2"/>
  <c r="Q320" i="2"/>
  <c r="P320" i="2"/>
  <c r="O320" i="2"/>
  <c r="DJ319" i="2"/>
  <c r="DI319" i="2"/>
  <c r="DH319" i="2"/>
  <c r="DG319" i="2"/>
  <c r="DF319" i="2"/>
  <c r="DE319" i="2"/>
  <c r="DD319" i="2"/>
  <c r="DC319" i="2"/>
  <c r="DB319" i="2"/>
  <c r="DA319" i="2"/>
  <c r="CZ319" i="2"/>
  <c r="CY319" i="2"/>
  <c r="CX319" i="2"/>
  <c r="CW319" i="2"/>
  <c r="CV319" i="2"/>
  <c r="CU319" i="2"/>
  <c r="CT319" i="2"/>
  <c r="CR319" i="2"/>
  <c r="CQ319" i="2"/>
  <c r="CP319" i="2"/>
  <c r="CO319" i="2"/>
  <c r="CN319" i="2"/>
  <c r="CM319" i="2"/>
  <c r="CL319" i="2"/>
  <c r="CK319" i="2"/>
  <c r="CJ319" i="2"/>
  <c r="CI319" i="2"/>
  <c r="CH319" i="2"/>
  <c r="CG319" i="2"/>
  <c r="CF319" i="2"/>
  <c r="CE319" i="2"/>
  <c r="CD319" i="2"/>
  <c r="CC319" i="2"/>
  <c r="CB319" i="2"/>
  <c r="CA319" i="2"/>
  <c r="BZ319" i="2"/>
  <c r="BY319" i="2"/>
  <c r="BX319" i="2"/>
  <c r="BW319" i="2"/>
  <c r="BV319" i="2"/>
  <c r="BU319" i="2"/>
  <c r="BT319" i="2"/>
  <c r="BS319" i="2"/>
  <c r="BR319" i="2"/>
  <c r="BQ319" i="2"/>
  <c r="BP319" i="2"/>
  <c r="BO319" i="2"/>
  <c r="BN319" i="2"/>
  <c r="BM319" i="2"/>
  <c r="BL319" i="2"/>
  <c r="BK319" i="2"/>
  <c r="BJ319" i="2"/>
  <c r="BI319" i="2"/>
  <c r="BH319" i="2"/>
  <c r="BG319" i="2"/>
  <c r="BF319" i="2"/>
  <c r="BE319" i="2"/>
  <c r="BD319" i="2"/>
  <c r="BC319" i="2"/>
  <c r="BB319" i="2"/>
  <c r="BA319" i="2"/>
  <c r="AZ319" i="2"/>
  <c r="AY319" i="2"/>
  <c r="AX319" i="2"/>
  <c r="AW319" i="2"/>
  <c r="AV319" i="2"/>
  <c r="AU319" i="2"/>
  <c r="AS319" i="2"/>
  <c r="AR319" i="2"/>
  <c r="AQ319" i="2"/>
  <c r="AP319" i="2"/>
  <c r="AO319" i="2"/>
  <c r="AJ319" i="2"/>
  <c r="AI319" i="2"/>
  <c r="AH319" i="2"/>
  <c r="AG319" i="2"/>
  <c r="AF319" i="2"/>
  <c r="AE319" i="2"/>
  <c r="AD319" i="2"/>
  <c r="AC319" i="2"/>
  <c r="AB319" i="2"/>
  <c r="AA319" i="2"/>
  <c r="Z319" i="2"/>
  <c r="Y319" i="2"/>
  <c r="X319" i="2"/>
  <c r="W319" i="2"/>
  <c r="V319" i="2"/>
  <c r="U319" i="2"/>
  <c r="T319" i="2"/>
  <c r="S319" i="2"/>
  <c r="R319" i="2"/>
  <c r="Q319" i="2"/>
  <c r="P319" i="2"/>
  <c r="O319" i="2"/>
  <c r="DJ318" i="2"/>
  <c r="DI318" i="2"/>
  <c r="DH318" i="2"/>
  <c r="DG318" i="2"/>
  <c r="DF318" i="2"/>
  <c r="DE318" i="2"/>
  <c r="DD318" i="2"/>
  <c r="DC318" i="2"/>
  <c r="DB318" i="2"/>
  <c r="DA318" i="2"/>
  <c r="CZ318" i="2"/>
  <c r="CY318" i="2"/>
  <c r="CX318" i="2"/>
  <c r="CW318" i="2"/>
  <c r="CV318" i="2"/>
  <c r="CU318" i="2"/>
  <c r="CT318" i="2"/>
  <c r="CR318" i="2"/>
  <c r="CQ318" i="2"/>
  <c r="CP318" i="2"/>
  <c r="CO318" i="2"/>
  <c r="CN318" i="2"/>
  <c r="CM318" i="2"/>
  <c r="CL318" i="2"/>
  <c r="CK318" i="2"/>
  <c r="CJ318" i="2"/>
  <c r="CI318" i="2"/>
  <c r="CH318" i="2"/>
  <c r="CG318" i="2"/>
  <c r="CF318" i="2"/>
  <c r="CE318" i="2"/>
  <c r="CD318" i="2"/>
  <c r="CC318" i="2"/>
  <c r="CB318" i="2"/>
  <c r="CA318" i="2"/>
  <c r="BZ318" i="2"/>
  <c r="BY318" i="2"/>
  <c r="BX318" i="2"/>
  <c r="BW318" i="2"/>
  <c r="BV318" i="2"/>
  <c r="BU318" i="2"/>
  <c r="BT318" i="2"/>
  <c r="BS318" i="2"/>
  <c r="BR318" i="2"/>
  <c r="BQ318" i="2"/>
  <c r="BP318" i="2"/>
  <c r="BO318" i="2"/>
  <c r="BN318" i="2"/>
  <c r="BM318" i="2"/>
  <c r="BL318" i="2"/>
  <c r="BK318" i="2"/>
  <c r="BJ318" i="2"/>
  <c r="BI318" i="2"/>
  <c r="BH318" i="2"/>
  <c r="BG318" i="2"/>
  <c r="BF318" i="2"/>
  <c r="BE318" i="2"/>
  <c r="BD318" i="2"/>
  <c r="BC318" i="2"/>
  <c r="BB318" i="2"/>
  <c r="BA318" i="2"/>
  <c r="AZ318" i="2"/>
  <c r="AY318" i="2"/>
  <c r="AX318" i="2"/>
  <c r="AW318" i="2"/>
  <c r="AV318" i="2"/>
  <c r="AU318" i="2"/>
  <c r="AS318" i="2"/>
  <c r="AR318" i="2"/>
  <c r="AQ318" i="2"/>
  <c r="AP318" i="2"/>
  <c r="AO318" i="2"/>
  <c r="AJ318" i="2"/>
  <c r="AI318" i="2"/>
  <c r="AH318" i="2"/>
  <c r="AG318" i="2"/>
  <c r="AF318" i="2"/>
  <c r="AE318" i="2"/>
  <c r="AD318" i="2"/>
  <c r="AC318" i="2"/>
  <c r="AB318" i="2"/>
  <c r="AA318" i="2"/>
  <c r="Z318" i="2"/>
  <c r="Y318" i="2"/>
  <c r="X318" i="2"/>
  <c r="W318" i="2"/>
  <c r="V318" i="2"/>
  <c r="U318" i="2"/>
  <c r="T318" i="2"/>
  <c r="S318" i="2"/>
  <c r="R318" i="2"/>
  <c r="Q318" i="2"/>
  <c r="P318" i="2"/>
  <c r="O318" i="2"/>
  <c r="DJ317" i="2"/>
  <c r="DI317" i="2"/>
  <c r="DH317" i="2"/>
  <c r="DG317" i="2"/>
  <c r="DF317" i="2"/>
  <c r="DE317" i="2"/>
  <c r="DD317" i="2"/>
  <c r="DC317" i="2"/>
  <c r="DB317" i="2"/>
  <c r="DA317" i="2"/>
  <c r="CZ317" i="2"/>
  <c r="CY317" i="2"/>
  <c r="CX317" i="2"/>
  <c r="CW317" i="2"/>
  <c r="CV317" i="2"/>
  <c r="CU317" i="2"/>
  <c r="CT317" i="2"/>
  <c r="CR317" i="2"/>
  <c r="CQ317" i="2"/>
  <c r="CP317" i="2"/>
  <c r="CO317" i="2"/>
  <c r="CN317" i="2"/>
  <c r="CM317" i="2"/>
  <c r="CL317" i="2"/>
  <c r="CK317" i="2"/>
  <c r="CJ317" i="2"/>
  <c r="CI317" i="2"/>
  <c r="CH317" i="2"/>
  <c r="CG317" i="2"/>
  <c r="CF317" i="2"/>
  <c r="CE317" i="2"/>
  <c r="CD317" i="2"/>
  <c r="CC317" i="2"/>
  <c r="CB317" i="2"/>
  <c r="CA317" i="2"/>
  <c r="BZ317" i="2"/>
  <c r="BY317" i="2"/>
  <c r="BX317" i="2"/>
  <c r="BW317" i="2"/>
  <c r="BV317" i="2"/>
  <c r="BU317" i="2"/>
  <c r="BT317" i="2"/>
  <c r="BS317" i="2"/>
  <c r="BR317" i="2"/>
  <c r="BQ317" i="2"/>
  <c r="BP317" i="2"/>
  <c r="BO317" i="2"/>
  <c r="BN317" i="2"/>
  <c r="BM317" i="2"/>
  <c r="BL317" i="2"/>
  <c r="BK317" i="2"/>
  <c r="BJ317" i="2"/>
  <c r="BI317" i="2"/>
  <c r="BH317" i="2"/>
  <c r="BG317" i="2"/>
  <c r="BF317" i="2"/>
  <c r="BE317" i="2"/>
  <c r="BD317" i="2"/>
  <c r="BC317" i="2"/>
  <c r="BB317" i="2"/>
  <c r="BA317" i="2"/>
  <c r="AZ317" i="2"/>
  <c r="AY317" i="2"/>
  <c r="AX317" i="2"/>
  <c r="AW317" i="2"/>
  <c r="AV317" i="2"/>
  <c r="AU317" i="2"/>
  <c r="AS317" i="2"/>
  <c r="AR317" i="2"/>
  <c r="AQ317" i="2"/>
  <c r="AP317" i="2"/>
  <c r="AO317" i="2"/>
  <c r="AJ317" i="2"/>
  <c r="AI317" i="2"/>
  <c r="AH317" i="2"/>
  <c r="AG317" i="2"/>
  <c r="AF317" i="2"/>
  <c r="AE317" i="2"/>
  <c r="AD317" i="2"/>
  <c r="AC317" i="2"/>
  <c r="AB317" i="2"/>
  <c r="AA317" i="2"/>
  <c r="Z317" i="2"/>
  <c r="Y317" i="2"/>
  <c r="X317" i="2"/>
  <c r="W317" i="2"/>
  <c r="V317" i="2"/>
  <c r="U317" i="2"/>
  <c r="T317" i="2"/>
  <c r="S317" i="2"/>
  <c r="R317" i="2"/>
  <c r="Q317" i="2"/>
  <c r="P317" i="2"/>
  <c r="O317" i="2"/>
  <c r="DJ316" i="2"/>
  <c r="DI316" i="2"/>
  <c r="DH316" i="2"/>
  <c r="DG316" i="2"/>
  <c r="DF316" i="2"/>
  <c r="DE316" i="2"/>
  <c r="DD316" i="2"/>
  <c r="DC316" i="2"/>
  <c r="DB316" i="2"/>
  <c r="DA316" i="2"/>
  <c r="CZ316" i="2"/>
  <c r="CY316" i="2"/>
  <c r="CX316" i="2"/>
  <c r="CW316" i="2"/>
  <c r="CV316" i="2"/>
  <c r="CU316" i="2"/>
  <c r="CT316" i="2"/>
  <c r="CR316" i="2"/>
  <c r="CQ316" i="2"/>
  <c r="CP316" i="2"/>
  <c r="CO316" i="2"/>
  <c r="CN316" i="2"/>
  <c r="CM316" i="2"/>
  <c r="CL316" i="2"/>
  <c r="CK316" i="2"/>
  <c r="CJ316" i="2"/>
  <c r="CI316" i="2"/>
  <c r="CH316" i="2"/>
  <c r="CG316" i="2"/>
  <c r="CF316" i="2"/>
  <c r="CE316" i="2"/>
  <c r="CD316" i="2"/>
  <c r="CC316" i="2"/>
  <c r="CB316" i="2"/>
  <c r="CA316" i="2"/>
  <c r="BZ316" i="2"/>
  <c r="BY316" i="2"/>
  <c r="BX316" i="2"/>
  <c r="BW316" i="2"/>
  <c r="BV316" i="2"/>
  <c r="BU316" i="2"/>
  <c r="BT316" i="2"/>
  <c r="BS316" i="2"/>
  <c r="BR316" i="2"/>
  <c r="BQ316" i="2"/>
  <c r="BP316" i="2"/>
  <c r="BO316" i="2"/>
  <c r="BN316" i="2"/>
  <c r="BM316" i="2"/>
  <c r="BL316" i="2"/>
  <c r="BK316" i="2"/>
  <c r="BJ316" i="2"/>
  <c r="BI316" i="2"/>
  <c r="BH316" i="2"/>
  <c r="BG316" i="2"/>
  <c r="BF316" i="2"/>
  <c r="BE316" i="2"/>
  <c r="BD316" i="2"/>
  <c r="BC316" i="2"/>
  <c r="BB316" i="2"/>
  <c r="BA316" i="2"/>
  <c r="AZ316" i="2"/>
  <c r="AY316" i="2"/>
  <c r="AX316" i="2"/>
  <c r="AW316" i="2"/>
  <c r="AV316" i="2"/>
  <c r="AU316" i="2"/>
  <c r="AS316" i="2"/>
  <c r="AR316" i="2"/>
  <c r="AQ316" i="2"/>
  <c r="AP316" i="2"/>
  <c r="AO316" i="2"/>
  <c r="AJ316" i="2"/>
  <c r="AI316" i="2"/>
  <c r="AH316" i="2"/>
  <c r="AG316" i="2"/>
  <c r="AF316" i="2"/>
  <c r="AE316" i="2"/>
  <c r="AD316" i="2"/>
  <c r="AC316" i="2"/>
  <c r="AB316" i="2"/>
  <c r="AA316" i="2"/>
  <c r="Z316" i="2"/>
  <c r="Y316" i="2"/>
  <c r="X316" i="2"/>
  <c r="W316" i="2"/>
  <c r="V316" i="2"/>
  <c r="U316" i="2"/>
  <c r="T316" i="2"/>
  <c r="S316" i="2"/>
  <c r="R316" i="2"/>
  <c r="Q316" i="2"/>
  <c r="P316" i="2"/>
  <c r="O316" i="2"/>
  <c r="DJ315" i="2"/>
  <c r="DI315" i="2"/>
  <c r="DH315" i="2"/>
  <c r="DG315" i="2"/>
  <c r="DF315" i="2"/>
  <c r="DE315" i="2"/>
  <c r="DD315" i="2"/>
  <c r="DC315" i="2"/>
  <c r="DB315" i="2"/>
  <c r="DA315" i="2"/>
  <c r="CZ315" i="2"/>
  <c r="CY315" i="2"/>
  <c r="CX315" i="2"/>
  <c r="CW315" i="2"/>
  <c r="CV315" i="2"/>
  <c r="CU315" i="2"/>
  <c r="CT315" i="2"/>
  <c r="CR315" i="2"/>
  <c r="CQ315" i="2"/>
  <c r="CP315" i="2"/>
  <c r="CO315" i="2"/>
  <c r="CN315" i="2"/>
  <c r="CM315" i="2"/>
  <c r="CL315" i="2"/>
  <c r="CK315" i="2"/>
  <c r="CJ315" i="2"/>
  <c r="CI315" i="2"/>
  <c r="CH315" i="2"/>
  <c r="CG315" i="2"/>
  <c r="CF315" i="2"/>
  <c r="CE315" i="2"/>
  <c r="CD315" i="2"/>
  <c r="CC315" i="2"/>
  <c r="CB315" i="2"/>
  <c r="CA315" i="2"/>
  <c r="BZ315" i="2"/>
  <c r="BY315" i="2"/>
  <c r="BX315" i="2"/>
  <c r="BW315" i="2"/>
  <c r="BV315" i="2"/>
  <c r="BU315" i="2"/>
  <c r="BT315" i="2"/>
  <c r="BS315" i="2"/>
  <c r="BR315" i="2"/>
  <c r="BQ315" i="2"/>
  <c r="BP315" i="2"/>
  <c r="BO315" i="2"/>
  <c r="BN315" i="2"/>
  <c r="BM315" i="2"/>
  <c r="BL315" i="2"/>
  <c r="BK315" i="2"/>
  <c r="BJ315" i="2"/>
  <c r="BI315" i="2"/>
  <c r="BH315" i="2"/>
  <c r="BG315" i="2"/>
  <c r="BF315" i="2"/>
  <c r="BE315" i="2"/>
  <c r="BD315" i="2"/>
  <c r="BC315" i="2"/>
  <c r="BB315" i="2"/>
  <c r="BA315" i="2"/>
  <c r="AZ315" i="2"/>
  <c r="AY315" i="2"/>
  <c r="AX315" i="2"/>
  <c r="AW315" i="2"/>
  <c r="AV315" i="2"/>
  <c r="AU315" i="2"/>
  <c r="AS315" i="2"/>
  <c r="AR315" i="2"/>
  <c r="AQ315" i="2"/>
  <c r="AP315" i="2"/>
  <c r="AO315" i="2"/>
  <c r="AJ315" i="2"/>
  <c r="AI315" i="2"/>
  <c r="AH315" i="2"/>
  <c r="AG315" i="2"/>
  <c r="AF315" i="2"/>
  <c r="AE315" i="2"/>
  <c r="AD315" i="2"/>
  <c r="AC315" i="2"/>
  <c r="AB315" i="2"/>
  <c r="AA315" i="2"/>
  <c r="Z315" i="2"/>
  <c r="Y315" i="2"/>
  <c r="X315" i="2"/>
  <c r="W315" i="2"/>
  <c r="V315" i="2"/>
  <c r="U315" i="2"/>
  <c r="T315" i="2"/>
  <c r="S315" i="2"/>
  <c r="R315" i="2"/>
  <c r="Q315" i="2"/>
  <c r="P315" i="2"/>
  <c r="O315" i="2"/>
  <c r="DJ314" i="2"/>
  <c r="DI314" i="2"/>
  <c r="DH314" i="2"/>
  <c r="DG314" i="2"/>
  <c r="DF314" i="2"/>
  <c r="DE314" i="2"/>
  <c r="DD314" i="2"/>
  <c r="DC314" i="2"/>
  <c r="DB314" i="2"/>
  <c r="DA314" i="2"/>
  <c r="CZ314" i="2"/>
  <c r="CY314" i="2"/>
  <c r="CX314" i="2"/>
  <c r="CW314" i="2"/>
  <c r="CV314" i="2"/>
  <c r="CU314" i="2"/>
  <c r="CT314" i="2"/>
  <c r="CR314" i="2"/>
  <c r="CQ314" i="2"/>
  <c r="CP314" i="2"/>
  <c r="CO314" i="2"/>
  <c r="CN314" i="2"/>
  <c r="CM314" i="2"/>
  <c r="CL314" i="2"/>
  <c r="CK314" i="2"/>
  <c r="CJ314" i="2"/>
  <c r="CI314" i="2"/>
  <c r="CH314" i="2"/>
  <c r="CG314" i="2"/>
  <c r="CF314" i="2"/>
  <c r="CE314" i="2"/>
  <c r="CD314" i="2"/>
  <c r="CC314" i="2"/>
  <c r="CB314" i="2"/>
  <c r="CA314" i="2"/>
  <c r="BZ314" i="2"/>
  <c r="BY314" i="2"/>
  <c r="BX314" i="2"/>
  <c r="BW314" i="2"/>
  <c r="BV314" i="2"/>
  <c r="BU314" i="2"/>
  <c r="BT314" i="2"/>
  <c r="BS314" i="2"/>
  <c r="BR314" i="2"/>
  <c r="BQ314" i="2"/>
  <c r="BP314" i="2"/>
  <c r="BO314" i="2"/>
  <c r="BN314" i="2"/>
  <c r="BM314" i="2"/>
  <c r="BL314" i="2"/>
  <c r="BK314" i="2"/>
  <c r="BJ314" i="2"/>
  <c r="BI314" i="2"/>
  <c r="BH314" i="2"/>
  <c r="BG314" i="2"/>
  <c r="BF314" i="2"/>
  <c r="BE314" i="2"/>
  <c r="BD314" i="2"/>
  <c r="BC314" i="2"/>
  <c r="BB314" i="2"/>
  <c r="BA314" i="2"/>
  <c r="AZ314" i="2"/>
  <c r="AY314" i="2"/>
  <c r="AX314" i="2"/>
  <c r="AW314" i="2"/>
  <c r="AV314" i="2"/>
  <c r="AU314" i="2"/>
  <c r="AS314" i="2"/>
  <c r="AR314" i="2"/>
  <c r="AQ314" i="2"/>
  <c r="AP314" i="2"/>
  <c r="AO314" i="2"/>
  <c r="AJ314" i="2"/>
  <c r="AI314" i="2"/>
  <c r="AH314" i="2"/>
  <c r="AG314" i="2"/>
  <c r="AF314" i="2"/>
  <c r="AE314" i="2"/>
  <c r="AD314" i="2"/>
  <c r="AC314" i="2"/>
  <c r="AB314" i="2"/>
  <c r="AA314" i="2"/>
  <c r="Z314" i="2"/>
  <c r="Y314" i="2"/>
  <c r="X314" i="2"/>
  <c r="W314" i="2"/>
  <c r="V314" i="2"/>
  <c r="U314" i="2"/>
  <c r="T314" i="2"/>
  <c r="S314" i="2"/>
  <c r="R314" i="2"/>
  <c r="Q314" i="2"/>
  <c r="P314" i="2"/>
  <c r="O314" i="2"/>
  <c r="DJ313" i="2"/>
  <c r="DI313" i="2"/>
  <c r="DH313" i="2"/>
  <c r="DG313" i="2"/>
  <c r="DF313" i="2"/>
  <c r="DE313" i="2"/>
  <c r="DD313" i="2"/>
  <c r="DC313" i="2"/>
  <c r="DB313" i="2"/>
  <c r="DA313" i="2"/>
  <c r="CZ313" i="2"/>
  <c r="CY313" i="2"/>
  <c r="CX313" i="2"/>
  <c r="CW313" i="2"/>
  <c r="CV313" i="2"/>
  <c r="CU313" i="2"/>
  <c r="CT313" i="2"/>
  <c r="CR313" i="2"/>
  <c r="CQ313" i="2"/>
  <c r="CP313" i="2"/>
  <c r="CO313" i="2"/>
  <c r="CN313" i="2"/>
  <c r="CM313" i="2"/>
  <c r="CL313" i="2"/>
  <c r="CK313" i="2"/>
  <c r="CJ313" i="2"/>
  <c r="CI313" i="2"/>
  <c r="CH313" i="2"/>
  <c r="CG313" i="2"/>
  <c r="CF313" i="2"/>
  <c r="CE313" i="2"/>
  <c r="CD313" i="2"/>
  <c r="CC313" i="2"/>
  <c r="CB313" i="2"/>
  <c r="CA313" i="2"/>
  <c r="BZ313" i="2"/>
  <c r="BY313" i="2"/>
  <c r="BX313" i="2"/>
  <c r="BW313" i="2"/>
  <c r="BV313" i="2"/>
  <c r="BU313" i="2"/>
  <c r="BT313" i="2"/>
  <c r="BS313" i="2"/>
  <c r="BR313" i="2"/>
  <c r="BQ313" i="2"/>
  <c r="BP313" i="2"/>
  <c r="BO313" i="2"/>
  <c r="BN313" i="2"/>
  <c r="BM313" i="2"/>
  <c r="BL313" i="2"/>
  <c r="BK313" i="2"/>
  <c r="BJ313" i="2"/>
  <c r="BI313" i="2"/>
  <c r="BH313" i="2"/>
  <c r="BG313" i="2"/>
  <c r="BF313" i="2"/>
  <c r="BE313" i="2"/>
  <c r="BD313" i="2"/>
  <c r="BC313" i="2"/>
  <c r="BB313" i="2"/>
  <c r="BA313" i="2"/>
  <c r="AZ313" i="2"/>
  <c r="AY313" i="2"/>
  <c r="AX313" i="2"/>
  <c r="AW313" i="2"/>
  <c r="AV313" i="2"/>
  <c r="AU313" i="2"/>
  <c r="AS313" i="2"/>
  <c r="AR313" i="2"/>
  <c r="AQ313" i="2"/>
  <c r="AP313" i="2"/>
  <c r="AO313" i="2"/>
  <c r="AJ313" i="2"/>
  <c r="AI313" i="2"/>
  <c r="AH313" i="2"/>
  <c r="AG313" i="2"/>
  <c r="AF313" i="2"/>
  <c r="AE313" i="2"/>
  <c r="AD313" i="2"/>
  <c r="AC313" i="2"/>
  <c r="AB313" i="2"/>
  <c r="AA313" i="2"/>
  <c r="Z313" i="2"/>
  <c r="Y313" i="2"/>
  <c r="X313" i="2"/>
  <c r="W313" i="2"/>
  <c r="V313" i="2"/>
  <c r="U313" i="2"/>
  <c r="T313" i="2"/>
  <c r="S313" i="2"/>
  <c r="R313" i="2"/>
  <c r="Q313" i="2"/>
  <c r="P313" i="2"/>
  <c r="O313" i="2"/>
  <c r="DJ312" i="2"/>
  <c r="DI312" i="2"/>
  <c r="DH312" i="2"/>
  <c r="DG312" i="2"/>
  <c r="DF312" i="2"/>
  <c r="DE312" i="2"/>
  <c r="DD312" i="2"/>
  <c r="DC312" i="2"/>
  <c r="DB312" i="2"/>
  <c r="DA312" i="2"/>
  <c r="CZ312" i="2"/>
  <c r="CY312" i="2"/>
  <c r="CX312" i="2"/>
  <c r="CW312" i="2"/>
  <c r="CV312" i="2"/>
  <c r="CU312" i="2"/>
  <c r="CT312" i="2"/>
  <c r="CR312" i="2"/>
  <c r="CQ312" i="2"/>
  <c r="CP312" i="2"/>
  <c r="CO312" i="2"/>
  <c r="CN312" i="2"/>
  <c r="CM312" i="2"/>
  <c r="CL312" i="2"/>
  <c r="CK312" i="2"/>
  <c r="CJ312" i="2"/>
  <c r="CI312" i="2"/>
  <c r="CH312" i="2"/>
  <c r="CG312" i="2"/>
  <c r="CF312" i="2"/>
  <c r="CE312" i="2"/>
  <c r="CD312" i="2"/>
  <c r="CC312" i="2"/>
  <c r="CB312" i="2"/>
  <c r="CA312" i="2"/>
  <c r="BZ312" i="2"/>
  <c r="BY312" i="2"/>
  <c r="BX312" i="2"/>
  <c r="BW312" i="2"/>
  <c r="BV312" i="2"/>
  <c r="BU312" i="2"/>
  <c r="BT312" i="2"/>
  <c r="BS312" i="2"/>
  <c r="BR312" i="2"/>
  <c r="BQ312" i="2"/>
  <c r="BP312" i="2"/>
  <c r="BO312" i="2"/>
  <c r="BN312" i="2"/>
  <c r="BM312" i="2"/>
  <c r="BL312" i="2"/>
  <c r="BK312" i="2"/>
  <c r="BJ312" i="2"/>
  <c r="BI312" i="2"/>
  <c r="BH312" i="2"/>
  <c r="BG312" i="2"/>
  <c r="BF312" i="2"/>
  <c r="BE312" i="2"/>
  <c r="BD312" i="2"/>
  <c r="BC312" i="2"/>
  <c r="BB312" i="2"/>
  <c r="BA312" i="2"/>
  <c r="AZ312" i="2"/>
  <c r="AY312" i="2"/>
  <c r="AX312" i="2"/>
  <c r="AW312" i="2"/>
  <c r="AV312" i="2"/>
  <c r="AU312" i="2"/>
  <c r="AS312" i="2"/>
  <c r="AR312" i="2"/>
  <c r="AQ312" i="2"/>
  <c r="AP312" i="2"/>
  <c r="AO312" i="2"/>
  <c r="AJ312" i="2"/>
  <c r="AI312" i="2"/>
  <c r="AH312" i="2"/>
  <c r="AG312" i="2"/>
  <c r="AF312" i="2"/>
  <c r="AE312" i="2"/>
  <c r="AD312" i="2"/>
  <c r="AC312" i="2"/>
  <c r="AB312" i="2"/>
  <c r="AA312" i="2"/>
  <c r="Z312" i="2"/>
  <c r="Y312" i="2"/>
  <c r="X312" i="2"/>
  <c r="W312" i="2"/>
  <c r="V312" i="2"/>
  <c r="U312" i="2"/>
  <c r="T312" i="2"/>
  <c r="S312" i="2"/>
  <c r="R312" i="2"/>
  <c r="Q312" i="2"/>
  <c r="P312" i="2"/>
  <c r="O312" i="2"/>
  <c r="DJ311" i="2"/>
  <c r="DI311" i="2"/>
  <c r="DH311" i="2"/>
  <c r="DG311" i="2"/>
  <c r="DF311" i="2"/>
  <c r="DE311" i="2"/>
  <c r="DD311" i="2"/>
  <c r="DC311" i="2"/>
  <c r="DB311" i="2"/>
  <c r="DA311" i="2"/>
  <c r="CZ311" i="2"/>
  <c r="CY311" i="2"/>
  <c r="CX311" i="2"/>
  <c r="CW311" i="2"/>
  <c r="CV311" i="2"/>
  <c r="CU311" i="2"/>
  <c r="CT311" i="2"/>
  <c r="CR311" i="2"/>
  <c r="CQ311" i="2"/>
  <c r="CP311" i="2"/>
  <c r="CO311" i="2"/>
  <c r="CN311" i="2"/>
  <c r="CM311" i="2"/>
  <c r="CL311" i="2"/>
  <c r="CK311" i="2"/>
  <c r="CJ311" i="2"/>
  <c r="CI311" i="2"/>
  <c r="CH311" i="2"/>
  <c r="CG311" i="2"/>
  <c r="CF311" i="2"/>
  <c r="CE311" i="2"/>
  <c r="CD311" i="2"/>
  <c r="CC311" i="2"/>
  <c r="CB311" i="2"/>
  <c r="CA311" i="2"/>
  <c r="BZ311" i="2"/>
  <c r="BY311" i="2"/>
  <c r="BX311" i="2"/>
  <c r="BW311" i="2"/>
  <c r="BV311" i="2"/>
  <c r="BU311" i="2"/>
  <c r="BT311" i="2"/>
  <c r="BS311" i="2"/>
  <c r="BR311" i="2"/>
  <c r="BQ311" i="2"/>
  <c r="BP311" i="2"/>
  <c r="BO311" i="2"/>
  <c r="BN311" i="2"/>
  <c r="BM311" i="2"/>
  <c r="BL311" i="2"/>
  <c r="BK311" i="2"/>
  <c r="BJ311" i="2"/>
  <c r="BI311" i="2"/>
  <c r="BH311" i="2"/>
  <c r="BG311" i="2"/>
  <c r="BF311" i="2"/>
  <c r="BE311" i="2"/>
  <c r="BD311" i="2"/>
  <c r="BC311" i="2"/>
  <c r="BB311" i="2"/>
  <c r="BA311" i="2"/>
  <c r="AZ311" i="2"/>
  <c r="AY311" i="2"/>
  <c r="AX311" i="2"/>
  <c r="AW311" i="2"/>
  <c r="AV311" i="2"/>
  <c r="AU311" i="2"/>
  <c r="AS311" i="2"/>
  <c r="AR311" i="2"/>
  <c r="AQ311" i="2"/>
  <c r="AP311" i="2"/>
  <c r="AO311" i="2"/>
  <c r="AJ311" i="2"/>
  <c r="AI311" i="2"/>
  <c r="AH311" i="2"/>
  <c r="AG311" i="2"/>
  <c r="AF311" i="2"/>
  <c r="AE311" i="2"/>
  <c r="AD311" i="2"/>
  <c r="AC311" i="2"/>
  <c r="AB311" i="2"/>
  <c r="AA311" i="2"/>
  <c r="Z311" i="2"/>
  <c r="Y311" i="2"/>
  <c r="X311" i="2"/>
  <c r="W311" i="2"/>
  <c r="V311" i="2"/>
  <c r="U311" i="2"/>
  <c r="T311" i="2"/>
  <c r="S311" i="2"/>
  <c r="R311" i="2"/>
  <c r="Q311" i="2"/>
  <c r="P311" i="2"/>
  <c r="O311" i="2"/>
  <c r="DJ310" i="2"/>
  <c r="DI310" i="2"/>
  <c r="DH310" i="2"/>
  <c r="DG310" i="2"/>
  <c r="DF310" i="2"/>
  <c r="DE310" i="2"/>
  <c r="DD310" i="2"/>
  <c r="DC310" i="2"/>
  <c r="DB310" i="2"/>
  <c r="DA310" i="2"/>
  <c r="CZ310" i="2"/>
  <c r="CY310" i="2"/>
  <c r="CX310" i="2"/>
  <c r="CW310" i="2"/>
  <c r="CV310" i="2"/>
  <c r="CU310" i="2"/>
  <c r="CT310" i="2"/>
  <c r="CR310" i="2"/>
  <c r="CQ310" i="2"/>
  <c r="CP310" i="2"/>
  <c r="CO310" i="2"/>
  <c r="CN310" i="2"/>
  <c r="CM310" i="2"/>
  <c r="CL310" i="2"/>
  <c r="CK310" i="2"/>
  <c r="CJ310" i="2"/>
  <c r="CI310" i="2"/>
  <c r="CH310" i="2"/>
  <c r="CG310" i="2"/>
  <c r="CF310" i="2"/>
  <c r="CE310" i="2"/>
  <c r="CD310" i="2"/>
  <c r="CC310" i="2"/>
  <c r="CB310" i="2"/>
  <c r="CA310" i="2"/>
  <c r="BZ310" i="2"/>
  <c r="BY310" i="2"/>
  <c r="BX310" i="2"/>
  <c r="BW310" i="2"/>
  <c r="BV310" i="2"/>
  <c r="BU310" i="2"/>
  <c r="BT310" i="2"/>
  <c r="BS310" i="2"/>
  <c r="BR310" i="2"/>
  <c r="BQ310" i="2"/>
  <c r="BP310" i="2"/>
  <c r="BO310" i="2"/>
  <c r="BN310" i="2"/>
  <c r="BM310" i="2"/>
  <c r="BL310" i="2"/>
  <c r="BK310" i="2"/>
  <c r="BJ310" i="2"/>
  <c r="BI310" i="2"/>
  <c r="BH310" i="2"/>
  <c r="BG310" i="2"/>
  <c r="BF310" i="2"/>
  <c r="BE310" i="2"/>
  <c r="BD310" i="2"/>
  <c r="BC310" i="2"/>
  <c r="BB310" i="2"/>
  <c r="BA310" i="2"/>
  <c r="AZ310" i="2"/>
  <c r="AY310" i="2"/>
  <c r="AX310" i="2"/>
  <c r="AW310" i="2"/>
  <c r="AV310" i="2"/>
  <c r="AU310" i="2"/>
  <c r="AS310" i="2"/>
  <c r="AR310" i="2"/>
  <c r="AQ310" i="2"/>
  <c r="AP310" i="2"/>
  <c r="AO310" i="2"/>
  <c r="AJ310" i="2"/>
  <c r="AI310" i="2"/>
  <c r="AH310" i="2"/>
  <c r="AG310" i="2"/>
  <c r="AF310" i="2"/>
  <c r="AE310" i="2"/>
  <c r="AD310" i="2"/>
  <c r="AC310" i="2"/>
  <c r="AB310" i="2"/>
  <c r="AA310" i="2"/>
  <c r="Z310" i="2"/>
  <c r="Y310" i="2"/>
  <c r="X310" i="2"/>
  <c r="W310" i="2"/>
  <c r="V310" i="2"/>
  <c r="U310" i="2"/>
  <c r="T310" i="2"/>
  <c r="S310" i="2"/>
  <c r="R310" i="2"/>
  <c r="Q310" i="2"/>
  <c r="P310" i="2"/>
  <c r="O310" i="2"/>
  <c r="DJ309" i="2"/>
  <c r="DI309" i="2"/>
  <c r="DH309" i="2"/>
  <c r="DG309" i="2"/>
  <c r="DF309" i="2"/>
  <c r="DE309" i="2"/>
  <c r="DD309" i="2"/>
  <c r="DC309" i="2"/>
  <c r="DB309" i="2"/>
  <c r="DA309" i="2"/>
  <c r="CZ309" i="2"/>
  <c r="CY309" i="2"/>
  <c r="CX309" i="2"/>
  <c r="CW309" i="2"/>
  <c r="CV309" i="2"/>
  <c r="CU309" i="2"/>
  <c r="CT309" i="2"/>
  <c r="CR309" i="2"/>
  <c r="CQ309" i="2"/>
  <c r="CP309" i="2"/>
  <c r="CO309" i="2"/>
  <c r="CN309" i="2"/>
  <c r="CM309" i="2"/>
  <c r="CL309" i="2"/>
  <c r="CK309" i="2"/>
  <c r="CJ309" i="2"/>
  <c r="CI309" i="2"/>
  <c r="CH309" i="2"/>
  <c r="CG309" i="2"/>
  <c r="CF309" i="2"/>
  <c r="CE309" i="2"/>
  <c r="CD309" i="2"/>
  <c r="CC309" i="2"/>
  <c r="CB309" i="2"/>
  <c r="CA309" i="2"/>
  <c r="BZ309" i="2"/>
  <c r="BY309" i="2"/>
  <c r="BX309" i="2"/>
  <c r="BW309" i="2"/>
  <c r="BV309" i="2"/>
  <c r="BU309" i="2"/>
  <c r="BT309" i="2"/>
  <c r="BS309" i="2"/>
  <c r="BR309" i="2"/>
  <c r="BQ309" i="2"/>
  <c r="BP309" i="2"/>
  <c r="BO309" i="2"/>
  <c r="BN309" i="2"/>
  <c r="BM309" i="2"/>
  <c r="BL309" i="2"/>
  <c r="BK309" i="2"/>
  <c r="BJ309" i="2"/>
  <c r="BI309" i="2"/>
  <c r="BH309" i="2"/>
  <c r="BG309" i="2"/>
  <c r="BF309" i="2"/>
  <c r="BE309" i="2"/>
  <c r="BD309" i="2"/>
  <c r="BC309" i="2"/>
  <c r="BB309" i="2"/>
  <c r="BA309" i="2"/>
  <c r="AZ309" i="2"/>
  <c r="AY309" i="2"/>
  <c r="AX309" i="2"/>
  <c r="AW309" i="2"/>
  <c r="AV309" i="2"/>
  <c r="AU309" i="2"/>
  <c r="AS309" i="2"/>
  <c r="AR309" i="2"/>
  <c r="AQ309" i="2"/>
  <c r="AP309" i="2"/>
  <c r="AO309" i="2"/>
  <c r="AJ309" i="2"/>
  <c r="AI309" i="2"/>
  <c r="AH309" i="2"/>
  <c r="AG309" i="2"/>
  <c r="AF309" i="2"/>
  <c r="AE309" i="2"/>
  <c r="AD309" i="2"/>
  <c r="AC309" i="2"/>
  <c r="AB309" i="2"/>
  <c r="AA309" i="2"/>
  <c r="Z309" i="2"/>
  <c r="Y309" i="2"/>
  <c r="X309" i="2"/>
  <c r="W309" i="2"/>
  <c r="V309" i="2"/>
  <c r="U309" i="2"/>
  <c r="T309" i="2"/>
  <c r="S309" i="2"/>
  <c r="R309" i="2"/>
  <c r="Q309" i="2"/>
  <c r="P309" i="2"/>
  <c r="O309" i="2"/>
  <c r="DJ308" i="2"/>
  <c r="DI308" i="2"/>
  <c r="DH308" i="2"/>
  <c r="DG308" i="2"/>
  <c r="DF308" i="2"/>
  <c r="DE308" i="2"/>
  <c r="DD308" i="2"/>
  <c r="DC308" i="2"/>
  <c r="DB308" i="2"/>
  <c r="DA308" i="2"/>
  <c r="CZ308" i="2"/>
  <c r="CY308" i="2"/>
  <c r="CX308" i="2"/>
  <c r="CW308" i="2"/>
  <c r="CV308" i="2"/>
  <c r="CU308" i="2"/>
  <c r="CT308" i="2"/>
  <c r="CR308" i="2"/>
  <c r="CQ308" i="2"/>
  <c r="CP308" i="2"/>
  <c r="CO308" i="2"/>
  <c r="CN308" i="2"/>
  <c r="CM308" i="2"/>
  <c r="CL308" i="2"/>
  <c r="CK308" i="2"/>
  <c r="CJ308" i="2"/>
  <c r="CI308" i="2"/>
  <c r="CH308" i="2"/>
  <c r="CG308" i="2"/>
  <c r="CF308" i="2"/>
  <c r="CE308" i="2"/>
  <c r="CD308" i="2"/>
  <c r="CC308" i="2"/>
  <c r="CB308" i="2"/>
  <c r="CA308" i="2"/>
  <c r="BZ308" i="2"/>
  <c r="BY308" i="2"/>
  <c r="BX308" i="2"/>
  <c r="BW308" i="2"/>
  <c r="BV308" i="2"/>
  <c r="BU308" i="2"/>
  <c r="BT308" i="2"/>
  <c r="BS308" i="2"/>
  <c r="BR308" i="2"/>
  <c r="BQ308" i="2"/>
  <c r="BP308" i="2"/>
  <c r="BO308" i="2"/>
  <c r="BN308" i="2"/>
  <c r="BM308" i="2"/>
  <c r="BL308" i="2"/>
  <c r="BK308" i="2"/>
  <c r="BJ308" i="2"/>
  <c r="BI308" i="2"/>
  <c r="BH308" i="2"/>
  <c r="BG308" i="2"/>
  <c r="BF308" i="2"/>
  <c r="BE308" i="2"/>
  <c r="BD308" i="2"/>
  <c r="BC308" i="2"/>
  <c r="BB308" i="2"/>
  <c r="BA308" i="2"/>
  <c r="AZ308" i="2"/>
  <c r="AY308" i="2"/>
  <c r="AX308" i="2"/>
  <c r="AW308" i="2"/>
  <c r="AV308" i="2"/>
  <c r="AU308" i="2"/>
  <c r="AS308" i="2"/>
  <c r="AR308" i="2"/>
  <c r="AQ308" i="2"/>
  <c r="AP308" i="2"/>
  <c r="AO308" i="2"/>
  <c r="AJ308" i="2"/>
  <c r="AI308" i="2"/>
  <c r="AH308" i="2"/>
  <c r="AG308" i="2"/>
  <c r="AF308" i="2"/>
  <c r="AE308" i="2"/>
  <c r="AD308" i="2"/>
  <c r="AC308" i="2"/>
  <c r="AB308" i="2"/>
  <c r="AA308" i="2"/>
  <c r="Z308" i="2"/>
  <c r="Y308" i="2"/>
  <c r="X308" i="2"/>
  <c r="W308" i="2"/>
  <c r="V308" i="2"/>
  <c r="U308" i="2"/>
  <c r="T308" i="2"/>
  <c r="S308" i="2"/>
  <c r="R308" i="2"/>
  <c r="Q308" i="2"/>
  <c r="P308" i="2"/>
  <c r="O308" i="2"/>
  <c r="DJ307" i="2"/>
  <c r="DI307" i="2"/>
  <c r="DH307" i="2"/>
  <c r="DG307" i="2"/>
  <c r="DF307" i="2"/>
  <c r="DE307" i="2"/>
  <c r="DD307" i="2"/>
  <c r="DC307" i="2"/>
  <c r="DB307" i="2"/>
  <c r="DA307" i="2"/>
  <c r="CZ307" i="2"/>
  <c r="CY307" i="2"/>
  <c r="CX307" i="2"/>
  <c r="CW307" i="2"/>
  <c r="CV307" i="2"/>
  <c r="CU307" i="2"/>
  <c r="CT307" i="2"/>
  <c r="CR307" i="2"/>
  <c r="CQ307" i="2"/>
  <c r="CP307" i="2"/>
  <c r="CO307" i="2"/>
  <c r="CN307" i="2"/>
  <c r="CM307" i="2"/>
  <c r="CL307" i="2"/>
  <c r="CK307" i="2"/>
  <c r="CJ307" i="2"/>
  <c r="CI307" i="2"/>
  <c r="CH307" i="2"/>
  <c r="CG307" i="2"/>
  <c r="CF307" i="2"/>
  <c r="CE307" i="2"/>
  <c r="CD307" i="2"/>
  <c r="CC307" i="2"/>
  <c r="CB307" i="2"/>
  <c r="CA307" i="2"/>
  <c r="BZ307" i="2"/>
  <c r="BY307" i="2"/>
  <c r="BX307" i="2"/>
  <c r="BW307" i="2"/>
  <c r="BV307" i="2"/>
  <c r="BU307" i="2"/>
  <c r="BT307" i="2"/>
  <c r="BS307" i="2"/>
  <c r="BR307" i="2"/>
  <c r="BQ307" i="2"/>
  <c r="BP307" i="2"/>
  <c r="BO307" i="2"/>
  <c r="BN307" i="2"/>
  <c r="BM307" i="2"/>
  <c r="BL307" i="2"/>
  <c r="BK307" i="2"/>
  <c r="BJ307" i="2"/>
  <c r="BI307" i="2"/>
  <c r="BH307" i="2"/>
  <c r="BG307" i="2"/>
  <c r="BF307" i="2"/>
  <c r="BE307" i="2"/>
  <c r="BD307" i="2"/>
  <c r="BC307" i="2"/>
  <c r="BB307" i="2"/>
  <c r="BA307" i="2"/>
  <c r="AZ307" i="2"/>
  <c r="AY307" i="2"/>
  <c r="AX307" i="2"/>
  <c r="AW307" i="2"/>
  <c r="AV307" i="2"/>
  <c r="AU307" i="2"/>
  <c r="AS307" i="2"/>
  <c r="AR307" i="2"/>
  <c r="AQ307" i="2"/>
  <c r="AP307" i="2"/>
  <c r="AO307" i="2"/>
  <c r="AJ307" i="2"/>
  <c r="AI307" i="2"/>
  <c r="AH307" i="2"/>
  <c r="AG307" i="2"/>
  <c r="AF307" i="2"/>
  <c r="AE307" i="2"/>
  <c r="AD307" i="2"/>
  <c r="AC307" i="2"/>
  <c r="AB307" i="2"/>
  <c r="AA307" i="2"/>
  <c r="Z307" i="2"/>
  <c r="Y307" i="2"/>
  <c r="X307" i="2"/>
  <c r="W307" i="2"/>
  <c r="V307" i="2"/>
  <c r="U307" i="2"/>
  <c r="T307" i="2"/>
  <c r="S307" i="2"/>
  <c r="R307" i="2"/>
  <c r="Q307" i="2"/>
  <c r="P307" i="2"/>
  <c r="O307" i="2"/>
  <c r="DJ306" i="2"/>
  <c r="DI306" i="2"/>
  <c r="DH306" i="2"/>
  <c r="DG306" i="2"/>
  <c r="DF306" i="2"/>
  <c r="DE306" i="2"/>
  <c r="DD306" i="2"/>
  <c r="DC306" i="2"/>
  <c r="DB306" i="2"/>
  <c r="DA306" i="2"/>
  <c r="CZ306" i="2"/>
  <c r="CY306" i="2"/>
  <c r="CX306" i="2"/>
  <c r="CW306" i="2"/>
  <c r="CV306" i="2"/>
  <c r="CU306" i="2"/>
  <c r="CT306" i="2"/>
  <c r="CR306" i="2"/>
  <c r="CQ306" i="2"/>
  <c r="CP306" i="2"/>
  <c r="CO306" i="2"/>
  <c r="CN306" i="2"/>
  <c r="CM306" i="2"/>
  <c r="CL306" i="2"/>
  <c r="CK306" i="2"/>
  <c r="CJ306" i="2"/>
  <c r="CI306" i="2"/>
  <c r="CH306" i="2"/>
  <c r="CG306" i="2"/>
  <c r="CF306" i="2"/>
  <c r="CE306" i="2"/>
  <c r="CD306" i="2"/>
  <c r="CC306" i="2"/>
  <c r="CB306" i="2"/>
  <c r="CA306" i="2"/>
  <c r="BZ306" i="2"/>
  <c r="BY306" i="2"/>
  <c r="BX306" i="2"/>
  <c r="BW306" i="2"/>
  <c r="BV306" i="2"/>
  <c r="BU306" i="2"/>
  <c r="BT306" i="2"/>
  <c r="BS306" i="2"/>
  <c r="BR306" i="2"/>
  <c r="BQ306" i="2"/>
  <c r="BP306" i="2"/>
  <c r="BO306" i="2"/>
  <c r="BN306" i="2"/>
  <c r="BM306" i="2"/>
  <c r="BL306" i="2"/>
  <c r="BK306" i="2"/>
  <c r="BJ306" i="2"/>
  <c r="BI306" i="2"/>
  <c r="BH306" i="2"/>
  <c r="BG306" i="2"/>
  <c r="BF306" i="2"/>
  <c r="BE306" i="2"/>
  <c r="BD306" i="2"/>
  <c r="BC306" i="2"/>
  <c r="BB306" i="2"/>
  <c r="BA306" i="2"/>
  <c r="AZ306" i="2"/>
  <c r="AY306" i="2"/>
  <c r="AX306" i="2"/>
  <c r="AW306" i="2"/>
  <c r="AV306" i="2"/>
  <c r="AU306" i="2"/>
  <c r="AS306" i="2"/>
  <c r="AR306" i="2"/>
  <c r="AQ306" i="2"/>
  <c r="AP306" i="2"/>
  <c r="AO306" i="2"/>
  <c r="AJ306" i="2"/>
  <c r="AI306" i="2"/>
  <c r="AH306" i="2"/>
  <c r="AG306" i="2"/>
  <c r="AF306" i="2"/>
  <c r="AE306" i="2"/>
  <c r="AD306" i="2"/>
  <c r="AC306" i="2"/>
  <c r="AB306" i="2"/>
  <c r="AA306" i="2"/>
  <c r="Z306" i="2"/>
  <c r="Y306" i="2"/>
  <c r="X306" i="2"/>
  <c r="W306" i="2"/>
  <c r="V306" i="2"/>
  <c r="U306" i="2"/>
  <c r="T306" i="2"/>
  <c r="S306" i="2"/>
  <c r="R306" i="2"/>
  <c r="Q306" i="2"/>
  <c r="P306" i="2"/>
  <c r="O306" i="2"/>
  <c r="DJ305" i="2"/>
  <c r="DI305" i="2"/>
  <c r="DH305" i="2"/>
  <c r="DG305" i="2"/>
  <c r="DF305" i="2"/>
  <c r="DE305" i="2"/>
  <c r="DD305" i="2"/>
  <c r="DC305" i="2"/>
  <c r="DB305" i="2"/>
  <c r="DA305" i="2"/>
  <c r="CZ305" i="2"/>
  <c r="CY305" i="2"/>
  <c r="CX305" i="2"/>
  <c r="CW305" i="2"/>
  <c r="CV305" i="2"/>
  <c r="CU305" i="2"/>
  <c r="CT305" i="2"/>
  <c r="CR305" i="2"/>
  <c r="CQ305" i="2"/>
  <c r="CP305" i="2"/>
  <c r="CO305" i="2"/>
  <c r="CN305" i="2"/>
  <c r="CM305" i="2"/>
  <c r="CL305" i="2"/>
  <c r="CK305" i="2"/>
  <c r="CJ305" i="2"/>
  <c r="CI305" i="2"/>
  <c r="CH305" i="2"/>
  <c r="CG305" i="2"/>
  <c r="CF305" i="2"/>
  <c r="CE305" i="2"/>
  <c r="CD305" i="2"/>
  <c r="CC305" i="2"/>
  <c r="CB305" i="2"/>
  <c r="CA305" i="2"/>
  <c r="BZ305" i="2"/>
  <c r="BY305" i="2"/>
  <c r="BX305" i="2"/>
  <c r="BW305" i="2"/>
  <c r="BV305" i="2"/>
  <c r="BU305" i="2"/>
  <c r="BT305" i="2"/>
  <c r="BS305" i="2"/>
  <c r="BR305" i="2"/>
  <c r="BQ305" i="2"/>
  <c r="BP305" i="2"/>
  <c r="BO305" i="2"/>
  <c r="BN305" i="2"/>
  <c r="BM305" i="2"/>
  <c r="BL305" i="2"/>
  <c r="BK305" i="2"/>
  <c r="BJ305" i="2"/>
  <c r="BI305" i="2"/>
  <c r="BH305" i="2"/>
  <c r="BG305" i="2"/>
  <c r="BF305" i="2"/>
  <c r="BE305" i="2"/>
  <c r="BD305" i="2"/>
  <c r="BC305" i="2"/>
  <c r="BB305" i="2"/>
  <c r="BA305" i="2"/>
  <c r="AZ305" i="2"/>
  <c r="AY305" i="2"/>
  <c r="AX305" i="2"/>
  <c r="AW305" i="2"/>
  <c r="AV305" i="2"/>
  <c r="AU305" i="2"/>
  <c r="AS305" i="2"/>
  <c r="AR305" i="2"/>
  <c r="AQ305" i="2"/>
  <c r="AP305" i="2"/>
  <c r="AO305" i="2"/>
  <c r="AJ305" i="2"/>
  <c r="AI305" i="2"/>
  <c r="AH305" i="2"/>
  <c r="AG305" i="2"/>
  <c r="AF305" i="2"/>
  <c r="AE305" i="2"/>
  <c r="AD305" i="2"/>
  <c r="AC305" i="2"/>
  <c r="AB305" i="2"/>
  <c r="AA305" i="2"/>
  <c r="Z305" i="2"/>
  <c r="Y305" i="2"/>
  <c r="X305" i="2"/>
  <c r="W305" i="2"/>
  <c r="V305" i="2"/>
  <c r="U305" i="2"/>
  <c r="T305" i="2"/>
  <c r="S305" i="2"/>
  <c r="R305" i="2"/>
  <c r="Q305" i="2"/>
  <c r="P305" i="2"/>
  <c r="O305" i="2"/>
  <c r="DJ304" i="2"/>
  <c r="DI304" i="2"/>
  <c r="DH304" i="2"/>
  <c r="DG304" i="2"/>
  <c r="DF304" i="2"/>
  <c r="DE304" i="2"/>
  <c r="DD304" i="2"/>
  <c r="DC304" i="2"/>
  <c r="DB304" i="2"/>
  <c r="DA304" i="2"/>
  <c r="CZ304" i="2"/>
  <c r="CY304" i="2"/>
  <c r="CX304" i="2"/>
  <c r="CW304" i="2"/>
  <c r="CV304" i="2"/>
  <c r="CU304" i="2"/>
  <c r="CT304" i="2"/>
  <c r="CR304" i="2"/>
  <c r="CQ304" i="2"/>
  <c r="CP304" i="2"/>
  <c r="CO304" i="2"/>
  <c r="CN304" i="2"/>
  <c r="CM304" i="2"/>
  <c r="CL304" i="2"/>
  <c r="CK304" i="2"/>
  <c r="CJ304" i="2"/>
  <c r="CI304" i="2"/>
  <c r="CH304" i="2"/>
  <c r="CG304" i="2"/>
  <c r="CF304" i="2"/>
  <c r="CE304" i="2"/>
  <c r="CD304" i="2"/>
  <c r="CC304" i="2"/>
  <c r="CB304" i="2"/>
  <c r="CA304" i="2"/>
  <c r="BZ304" i="2"/>
  <c r="BY304" i="2"/>
  <c r="BX304" i="2"/>
  <c r="BW304" i="2"/>
  <c r="BV304" i="2"/>
  <c r="BU304" i="2"/>
  <c r="BT304" i="2"/>
  <c r="BS304" i="2"/>
  <c r="BR304" i="2"/>
  <c r="BQ304" i="2"/>
  <c r="BP304" i="2"/>
  <c r="BO304" i="2"/>
  <c r="BN304" i="2"/>
  <c r="BM304" i="2"/>
  <c r="BL304" i="2"/>
  <c r="BK304" i="2"/>
  <c r="BJ304" i="2"/>
  <c r="BI304" i="2"/>
  <c r="BH304" i="2"/>
  <c r="BG304" i="2"/>
  <c r="BF304" i="2"/>
  <c r="BE304" i="2"/>
  <c r="BD304" i="2"/>
  <c r="BC304" i="2"/>
  <c r="BB304" i="2"/>
  <c r="BA304" i="2"/>
  <c r="AZ304" i="2"/>
  <c r="AY304" i="2"/>
  <c r="AX304" i="2"/>
  <c r="AW304" i="2"/>
  <c r="AV304" i="2"/>
  <c r="AU304" i="2"/>
  <c r="AS304" i="2"/>
  <c r="AR304" i="2"/>
  <c r="AQ304" i="2"/>
  <c r="AP304" i="2"/>
  <c r="AO304" i="2"/>
  <c r="AJ304" i="2"/>
  <c r="AI304" i="2"/>
  <c r="AH304" i="2"/>
  <c r="AG304" i="2"/>
  <c r="AF304" i="2"/>
  <c r="AE304" i="2"/>
  <c r="AD304" i="2"/>
  <c r="AC304" i="2"/>
  <c r="AB304" i="2"/>
  <c r="AA304" i="2"/>
  <c r="Z304" i="2"/>
  <c r="Y304" i="2"/>
  <c r="X304" i="2"/>
  <c r="W304" i="2"/>
  <c r="V304" i="2"/>
  <c r="U304" i="2"/>
  <c r="T304" i="2"/>
  <c r="S304" i="2"/>
  <c r="R304" i="2"/>
  <c r="Q304" i="2"/>
  <c r="P304" i="2"/>
  <c r="O304" i="2"/>
  <c r="DJ303" i="2"/>
  <c r="DI303" i="2"/>
  <c r="DH303" i="2"/>
  <c r="DG303" i="2"/>
  <c r="DF303" i="2"/>
  <c r="DE303" i="2"/>
  <c r="DD303" i="2"/>
  <c r="DC303" i="2"/>
  <c r="DB303" i="2"/>
  <c r="DA303" i="2"/>
  <c r="CZ303" i="2"/>
  <c r="CY303" i="2"/>
  <c r="CX303" i="2"/>
  <c r="CW303" i="2"/>
  <c r="CV303" i="2"/>
  <c r="CU303" i="2"/>
  <c r="CT303" i="2"/>
  <c r="CR303" i="2"/>
  <c r="CQ303" i="2"/>
  <c r="CP303" i="2"/>
  <c r="CO303" i="2"/>
  <c r="CN303" i="2"/>
  <c r="CM303" i="2"/>
  <c r="CL303" i="2"/>
  <c r="CK303" i="2"/>
  <c r="CJ303" i="2"/>
  <c r="CI303" i="2"/>
  <c r="CH303" i="2"/>
  <c r="CG303" i="2"/>
  <c r="CF303" i="2"/>
  <c r="CE303" i="2"/>
  <c r="CD303" i="2"/>
  <c r="CC303" i="2"/>
  <c r="CB303" i="2"/>
  <c r="CA303" i="2"/>
  <c r="BZ303" i="2"/>
  <c r="BY303" i="2"/>
  <c r="BX303" i="2"/>
  <c r="BW303" i="2"/>
  <c r="BV303" i="2"/>
  <c r="BU303" i="2"/>
  <c r="BT303" i="2"/>
  <c r="BS303" i="2"/>
  <c r="BR303" i="2"/>
  <c r="BQ303" i="2"/>
  <c r="BP303" i="2"/>
  <c r="BO303" i="2"/>
  <c r="BN303" i="2"/>
  <c r="BM303" i="2"/>
  <c r="BL303" i="2"/>
  <c r="BK303" i="2"/>
  <c r="BJ303" i="2"/>
  <c r="BI303" i="2"/>
  <c r="BH303" i="2"/>
  <c r="BG303" i="2"/>
  <c r="BF303" i="2"/>
  <c r="BE303" i="2"/>
  <c r="BD303" i="2"/>
  <c r="BC303" i="2"/>
  <c r="BB303" i="2"/>
  <c r="BA303" i="2"/>
  <c r="AZ303" i="2"/>
  <c r="AY303" i="2"/>
  <c r="AX303" i="2"/>
  <c r="AW303" i="2"/>
  <c r="AV303" i="2"/>
  <c r="AU303" i="2"/>
  <c r="AS303" i="2"/>
  <c r="AR303" i="2"/>
  <c r="AQ303" i="2"/>
  <c r="AP303" i="2"/>
  <c r="AO303" i="2"/>
  <c r="AJ303" i="2"/>
  <c r="AI303" i="2"/>
  <c r="AH303" i="2"/>
  <c r="AG303" i="2"/>
  <c r="AF303" i="2"/>
  <c r="AE303" i="2"/>
  <c r="AD303" i="2"/>
  <c r="AC303" i="2"/>
  <c r="AB303" i="2"/>
  <c r="AA303" i="2"/>
  <c r="Z303" i="2"/>
  <c r="Y303" i="2"/>
  <c r="X303" i="2"/>
  <c r="W303" i="2"/>
  <c r="V303" i="2"/>
  <c r="U303" i="2"/>
  <c r="T303" i="2"/>
  <c r="S303" i="2"/>
  <c r="R303" i="2"/>
  <c r="Q303" i="2"/>
  <c r="P303" i="2"/>
  <c r="O303" i="2"/>
  <c r="L303" i="2"/>
  <c r="DJ302" i="2"/>
  <c r="DI302" i="2"/>
  <c r="DH302" i="2"/>
  <c r="DG302" i="2"/>
  <c r="DF302" i="2"/>
  <c r="DE302" i="2"/>
  <c r="DD302" i="2"/>
  <c r="DC302" i="2"/>
  <c r="DB302" i="2"/>
  <c r="DA302" i="2"/>
  <c r="CZ302" i="2"/>
  <c r="CY302" i="2"/>
  <c r="CX302" i="2"/>
  <c r="CW302" i="2"/>
  <c r="CV302" i="2"/>
  <c r="CU302" i="2"/>
  <c r="CT302" i="2"/>
  <c r="CR302" i="2"/>
  <c r="CQ302" i="2"/>
  <c r="CP302" i="2"/>
  <c r="CO302" i="2"/>
  <c r="CN302" i="2"/>
  <c r="CM302" i="2"/>
  <c r="CL302" i="2"/>
  <c r="CK302" i="2"/>
  <c r="CJ302" i="2"/>
  <c r="CI302" i="2"/>
  <c r="CH302" i="2"/>
  <c r="CG302" i="2"/>
  <c r="CF302" i="2"/>
  <c r="CE302" i="2"/>
  <c r="CD302" i="2"/>
  <c r="CC302" i="2"/>
  <c r="CB302" i="2"/>
  <c r="CA302" i="2"/>
  <c r="BZ302" i="2"/>
  <c r="BY302" i="2"/>
  <c r="BX302" i="2"/>
  <c r="BW302" i="2"/>
  <c r="BV302" i="2"/>
  <c r="BU302" i="2"/>
  <c r="BT302" i="2"/>
  <c r="BS302" i="2"/>
  <c r="BR302" i="2"/>
  <c r="BQ302" i="2"/>
  <c r="BP302" i="2"/>
  <c r="BO302" i="2"/>
  <c r="BN302" i="2"/>
  <c r="BM302" i="2"/>
  <c r="BL302" i="2"/>
  <c r="BK302" i="2"/>
  <c r="BJ302" i="2"/>
  <c r="BI302" i="2"/>
  <c r="BH302" i="2"/>
  <c r="BG302" i="2"/>
  <c r="BF302" i="2"/>
  <c r="BE302" i="2"/>
  <c r="BD302" i="2"/>
  <c r="BC302" i="2"/>
  <c r="BB302" i="2"/>
  <c r="BA302" i="2"/>
  <c r="AZ302" i="2"/>
  <c r="AY302" i="2"/>
  <c r="AX302" i="2"/>
  <c r="AW302" i="2"/>
  <c r="AV302" i="2"/>
  <c r="AU302" i="2"/>
  <c r="AS302" i="2"/>
  <c r="AR302" i="2"/>
  <c r="AQ302" i="2"/>
  <c r="AP302" i="2"/>
  <c r="AO302" i="2"/>
  <c r="AJ302" i="2"/>
  <c r="AI302" i="2"/>
  <c r="AH302" i="2"/>
  <c r="AG302" i="2"/>
  <c r="AF302" i="2"/>
  <c r="AE302" i="2"/>
  <c r="AD302" i="2"/>
  <c r="AC302" i="2"/>
  <c r="AB302" i="2"/>
  <c r="AA302" i="2"/>
  <c r="Z302" i="2"/>
  <c r="Y302" i="2"/>
  <c r="X302" i="2"/>
  <c r="W302" i="2"/>
  <c r="V302" i="2"/>
  <c r="U302" i="2"/>
  <c r="T302" i="2"/>
  <c r="S302" i="2"/>
  <c r="R302" i="2"/>
  <c r="Q302" i="2"/>
  <c r="P302" i="2"/>
  <c r="O302" i="2"/>
  <c r="DJ301" i="2"/>
  <c r="DI301" i="2"/>
  <c r="DH301" i="2"/>
  <c r="DG301" i="2"/>
  <c r="DF301" i="2"/>
  <c r="DE301" i="2"/>
  <c r="DD301" i="2"/>
  <c r="DC301" i="2"/>
  <c r="DB301" i="2"/>
  <c r="DA301" i="2"/>
  <c r="CZ301" i="2"/>
  <c r="CY301" i="2"/>
  <c r="CX301" i="2"/>
  <c r="CW301" i="2"/>
  <c r="CV301" i="2"/>
  <c r="CU301" i="2"/>
  <c r="CT301" i="2"/>
  <c r="CR301" i="2"/>
  <c r="CQ301" i="2"/>
  <c r="CP301" i="2"/>
  <c r="CO301" i="2"/>
  <c r="CN301" i="2"/>
  <c r="CM301" i="2"/>
  <c r="CL301" i="2"/>
  <c r="CK301" i="2"/>
  <c r="CJ301" i="2"/>
  <c r="CI301" i="2"/>
  <c r="CH301" i="2"/>
  <c r="CG301" i="2"/>
  <c r="CF301" i="2"/>
  <c r="CE301" i="2"/>
  <c r="CD301" i="2"/>
  <c r="CC301" i="2"/>
  <c r="CB301" i="2"/>
  <c r="CA301" i="2"/>
  <c r="BZ301" i="2"/>
  <c r="BY301" i="2"/>
  <c r="BX301" i="2"/>
  <c r="BW301" i="2"/>
  <c r="BV301" i="2"/>
  <c r="BU301" i="2"/>
  <c r="BT301" i="2"/>
  <c r="BS301" i="2"/>
  <c r="BR301" i="2"/>
  <c r="BQ301" i="2"/>
  <c r="BP301" i="2"/>
  <c r="BO301" i="2"/>
  <c r="BN301" i="2"/>
  <c r="BM301" i="2"/>
  <c r="BL301" i="2"/>
  <c r="BK301" i="2"/>
  <c r="BJ301" i="2"/>
  <c r="BI301" i="2"/>
  <c r="BH301" i="2"/>
  <c r="BG301" i="2"/>
  <c r="BF301" i="2"/>
  <c r="BE301" i="2"/>
  <c r="BD301" i="2"/>
  <c r="BC301" i="2"/>
  <c r="BB301" i="2"/>
  <c r="BA301" i="2"/>
  <c r="AZ301" i="2"/>
  <c r="AY301" i="2"/>
  <c r="AX301" i="2"/>
  <c r="AW301" i="2"/>
  <c r="AV301" i="2"/>
  <c r="AU301" i="2"/>
  <c r="AS301" i="2"/>
  <c r="AR301" i="2"/>
  <c r="AQ301" i="2"/>
  <c r="AP301" i="2"/>
  <c r="AO301" i="2"/>
  <c r="AJ301" i="2"/>
  <c r="AI301" i="2"/>
  <c r="AH301" i="2"/>
  <c r="AG301" i="2"/>
  <c r="AF301" i="2"/>
  <c r="AE301" i="2"/>
  <c r="AD301" i="2"/>
  <c r="AC301" i="2"/>
  <c r="AB301" i="2"/>
  <c r="AA301" i="2"/>
  <c r="Z301" i="2"/>
  <c r="Y301" i="2"/>
  <c r="X301" i="2"/>
  <c r="W301" i="2"/>
  <c r="V301" i="2"/>
  <c r="U301" i="2"/>
  <c r="T301" i="2"/>
  <c r="S301" i="2"/>
  <c r="R301" i="2"/>
  <c r="Q301" i="2"/>
  <c r="P301" i="2"/>
  <c r="O301" i="2"/>
  <c r="DJ300" i="2"/>
  <c r="DI300" i="2"/>
  <c r="DH300" i="2"/>
  <c r="DG300" i="2"/>
  <c r="DF300" i="2"/>
  <c r="DE300" i="2"/>
  <c r="DD300" i="2"/>
  <c r="DC300" i="2"/>
  <c r="DB300" i="2"/>
  <c r="DA300" i="2"/>
  <c r="CZ300" i="2"/>
  <c r="CY300" i="2"/>
  <c r="CX300" i="2"/>
  <c r="CW300" i="2"/>
  <c r="CV300" i="2"/>
  <c r="CU300" i="2"/>
  <c r="CT300" i="2"/>
  <c r="CR300" i="2"/>
  <c r="CQ300" i="2"/>
  <c r="CP300" i="2"/>
  <c r="CO300" i="2"/>
  <c r="CN300" i="2"/>
  <c r="CM300" i="2"/>
  <c r="CL300" i="2"/>
  <c r="CK300" i="2"/>
  <c r="CJ300" i="2"/>
  <c r="CI300" i="2"/>
  <c r="CH300" i="2"/>
  <c r="CG300" i="2"/>
  <c r="CF300" i="2"/>
  <c r="CE300" i="2"/>
  <c r="CD300" i="2"/>
  <c r="CC300" i="2"/>
  <c r="CB300" i="2"/>
  <c r="CA300" i="2"/>
  <c r="BZ300" i="2"/>
  <c r="BY300" i="2"/>
  <c r="BX300" i="2"/>
  <c r="BW300" i="2"/>
  <c r="BV300" i="2"/>
  <c r="BU300" i="2"/>
  <c r="BT300" i="2"/>
  <c r="BS300" i="2"/>
  <c r="BR300" i="2"/>
  <c r="BQ300" i="2"/>
  <c r="BP300" i="2"/>
  <c r="BO300" i="2"/>
  <c r="BN300" i="2"/>
  <c r="BM300" i="2"/>
  <c r="BL300" i="2"/>
  <c r="BK300" i="2"/>
  <c r="BJ300" i="2"/>
  <c r="BI300" i="2"/>
  <c r="BH300" i="2"/>
  <c r="BG300" i="2"/>
  <c r="BF300" i="2"/>
  <c r="BE300" i="2"/>
  <c r="BD300" i="2"/>
  <c r="BC300" i="2"/>
  <c r="BB300" i="2"/>
  <c r="BA300" i="2"/>
  <c r="AZ300" i="2"/>
  <c r="AY300" i="2"/>
  <c r="AX300" i="2"/>
  <c r="AW300" i="2"/>
  <c r="AV300" i="2"/>
  <c r="AU300" i="2"/>
  <c r="AS300" i="2"/>
  <c r="AR300" i="2"/>
  <c r="AQ300" i="2"/>
  <c r="AP300" i="2"/>
  <c r="AO300" i="2"/>
  <c r="AJ300" i="2"/>
  <c r="AI300" i="2"/>
  <c r="AH300" i="2"/>
  <c r="AG300" i="2"/>
  <c r="AF300" i="2"/>
  <c r="AE300" i="2"/>
  <c r="AD300" i="2"/>
  <c r="AC300" i="2"/>
  <c r="AB300" i="2"/>
  <c r="AA300" i="2"/>
  <c r="Z300" i="2"/>
  <c r="Y300" i="2"/>
  <c r="X300" i="2"/>
  <c r="W300" i="2"/>
  <c r="V300" i="2"/>
  <c r="U300" i="2"/>
  <c r="T300" i="2"/>
  <c r="S300" i="2"/>
  <c r="R300" i="2"/>
  <c r="Q300" i="2"/>
  <c r="P300" i="2"/>
  <c r="O300" i="2"/>
  <c r="DJ299" i="2"/>
  <c r="DI299" i="2"/>
  <c r="DH299" i="2"/>
  <c r="DG299" i="2"/>
  <c r="DF299" i="2"/>
  <c r="DE299" i="2"/>
  <c r="DD299" i="2"/>
  <c r="DC299" i="2"/>
  <c r="DB299" i="2"/>
  <c r="DA299" i="2"/>
  <c r="CZ299" i="2"/>
  <c r="CY299" i="2"/>
  <c r="CX299" i="2"/>
  <c r="CW299" i="2"/>
  <c r="CV299" i="2"/>
  <c r="CU299" i="2"/>
  <c r="CT299" i="2"/>
  <c r="CR299" i="2"/>
  <c r="CQ299" i="2"/>
  <c r="CP299" i="2"/>
  <c r="CO299" i="2"/>
  <c r="CN299" i="2"/>
  <c r="CM299" i="2"/>
  <c r="CL299" i="2"/>
  <c r="CK299" i="2"/>
  <c r="CJ299" i="2"/>
  <c r="CI299" i="2"/>
  <c r="CH299" i="2"/>
  <c r="CG299" i="2"/>
  <c r="CF299" i="2"/>
  <c r="CE299" i="2"/>
  <c r="CD299" i="2"/>
  <c r="CC299" i="2"/>
  <c r="CB299" i="2"/>
  <c r="CA299" i="2"/>
  <c r="BZ299" i="2"/>
  <c r="BY299" i="2"/>
  <c r="BX299" i="2"/>
  <c r="BW299" i="2"/>
  <c r="BV299" i="2"/>
  <c r="BU299" i="2"/>
  <c r="BT299" i="2"/>
  <c r="BS299" i="2"/>
  <c r="BR299" i="2"/>
  <c r="BQ299" i="2"/>
  <c r="BP299" i="2"/>
  <c r="BO299" i="2"/>
  <c r="BN299" i="2"/>
  <c r="BM299" i="2"/>
  <c r="BL299" i="2"/>
  <c r="BK299" i="2"/>
  <c r="BJ299" i="2"/>
  <c r="BI299" i="2"/>
  <c r="BH299" i="2"/>
  <c r="BG299" i="2"/>
  <c r="BF299" i="2"/>
  <c r="BE299" i="2"/>
  <c r="BD299" i="2"/>
  <c r="BC299" i="2"/>
  <c r="BB299" i="2"/>
  <c r="BA299" i="2"/>
  <c r="AZ299" i="2"/>
  <c r="AY299" i="2"/>
  <c r="AX299" i="2"/>
  <c r="AW299" i="2"/>
  <c r="AV299" i="2"/>
  <c r="AU299" i="2"/>
  <c r="AS299" i="2"/>
  <c r="AR299" i="2"/>
  <c r="AQ299" i="2"/>
  <c r="AP299" i="2"/>
  <c r="AO299" i="2"/>
  <c r="AJ299" i="2"/>
  <c r="AI299" i="2"/>
  <c r="AH299" i="2"/>
  <c r="AG299" i="2"/>
  <c r="AF299" i="2"/>
  <c r="AE299" i="2"/>
  <c r="AD299" i="2"/>
  <c r="AC299" i="2"/>
  <c r="AB299" i="2"/>
  <c r="AA299" i="2"/>
  <c r="Z299" i="2"/>
  <c r="Y299" i="2"/>
  <c r="X299" i="2"/>
  <c r="W299" i="2"/>
  <c r="V299" i="2"/>
  <c r="U299" i="2"/>
  <c r="T299" i="2"/>
  <c r="S299" i="2"/>
  <c r="R299" i="2"/>
  <c r="Q299" i="2"/>
  <c r="P299" i="2"/>
  <c r="O299" i="2"/>
  <c r="DJ298" i="2"/>
  <c r="DI298" i="2"/>
  <c r="DH298" i="2"/>
  <c r="DG298" i="2"/>
  <c r="DF298" i="2"/>
  <c r="DE298" i="2"/>
  <c r="DD298" i="2"/>
  <c r="DC298" i="2"/>
  <c r="DB298" i="2"/>
  <c r="DA298" i="2"/>
  <c r="CZ298" i="2"/>
  <c r="CY298" i="2"/>
  <c r="CX298" i="2"/>
  <c r="CW298" i="2"/>
  <c r="CV298" i="2"/>
  <c r="CU298" i="2"/>
  <c r="CT298" i="2"/>
  <c r="CR298" i="2"/>
  <c r="CQ298" i="2"/>
  <c r="CP298" i="2"/>
  <c r="CO298" i="2"/>
  <c r="CN298" i="2"/>
  <c r="CM298" i="2"/>
  <c r="CL298" i="2"/>
  <c r="CK298" i="2"/>
  <c r="CJ298" i="2"/>
  <c r="CI298" i="2"/>
  <c r="CH298" i="2"/>
  <c r="CG298" i="2"/>
  <c r="CF298" i="2"/>
  <c r="CE298" i="2"/>
  <c r="CD298" i="2"/>
  <c r="CC298" i="2"/>
  <c r="CB298" i="2"/>
  <c r="CA298" i="2"/>
  <c r="BZ298" i="2"/>
  <c r="BY298" i="2"/>
  <c r="BX298" i="2"/>
  <c r="BW298" i="2"/>
  <c r="BV298" i="2"/>
  <c r="BU298" i="2"/>
  <c r="BT298" i="2"/>
  <c r="BS298" i="2"/>
  <c r="BR298" i="2"/>
  <c r="BQ298" i="2"/>
  <c r="BP298" i="2"/>
  <c r="BO298" i="2"/>
  <c r="BN298" i="2"/>
  <c r="BM298" i="2"/>
  <c r="BL298" i="2"/>
  <c r="BK298" i="2"/>
  <c r="BJ298" i="2"/>
  <c r="BI298" i="2"/>
  <c r="BH298" i="2"/>
  <c r="BG298" i="2"/>
  <c r="BF298" i="2"/>
  <c r="BE298" i="2"/>
  <c r="BD298" i="2"/>
  <c r="BC298" i="2"/>
  <c r="BB298" i="2"/>
  <c r="BA298" i="2"/>
  <c r="AZ298" i="2"/>
  <c r="AY298" i="2"/>
  <c r="AX298" i="2"/>
  <c r="AW298" i="2"/>
  <c r="AV298" i="2"/>
  <c r="AU298" i="2"/>
  <c r="AS298" i="2"/>
  <c r="AR298" i="2"/>
  <c r="AQ298" i="2"/>
  <c r="AP298" i="2"/>
  <c r="AO298" i="2"/>
  <c r="AJ298" i="2"/>
  <c r="AI298" i="2"/>
  <c r="AH298" i="2"/>
  <c r="AG298" i="2"/>
  <c r="AF298" i="2"/>
  <c r="AE298" i="2"/>
  <c r="AD298" i="2"/>
  <c r="AC298" i="2"/>
  <c r="AB298" i="2"/>
  <c r="AA298" i="2"/>
  <c r="Z298" i="2"/>
  <c r="Y298" i="2"/>
  <c r="X298" i="2"/>
  <c r="W298" i="2"/>
  <c r="V298" i="2"/>
  <c r="U298" i="2"/>
  <c r="T298" i="2"/>
  <c r="S298" i="2"/>
  <c r="R298" i="2"/>
  <c r="Q298" i="2"/>
  <c r="P298" i="2"/>
  <c r="O298" i="2"/>
  <c r="DJ297" i="2"/>
  <c r="DI297" i="2"/>
  <c r="DH297" i="2"/>
  <c r="DG297" i="2"/>
  <c r="DF297" i="2"/>
  <c r="DE297" i="2"/>
  <c r="DD297" i="2"/>
  <c r="DC297" i="2"/>
  <c r="DB297" i="2"/>
  <c r="DA297" i="2"/>
  <c r="CZ297" i="2"/>
  <c r="CY297" i="2"/>
  <c r="CX297" i="2"/>
  <c r="CW297" i="2"/>
  <c r="CV297" i="2"/>
  <c r="CU297" i="2"/>
  <c r="CT297" i="2"/>
  <c r="CR297" i="2"/>
  <c r="CQ297" i="2"/>
  <c r="CP297" i="2"/>
  <c r="CO297" i="2"/>
  <c r="CN297" i="2"/>
  <c r="CM297" i="2"/>
  <c r="CL297" i="2"/>
  <c r="CK297" i="2"/>
  <c r="CJ297" i="2"/>
  <c r="CI297" i="2"/>
  <c r="CH297" i="2"/>
  <c r="CG297" i="2"/>
  <c r="CF297" i="2"/>
  <c r="CE297" i="2"/>
  <c r="CD297" i="2"/>
  <c r="CC297" i="2"/>
  <c r="CB297" i="2"/>
  <c r="CA297" i="2"/>
  <c r="BZ297" i="2"/>
  <c r="BY297" i="2"/>
  <c r="BX297" i="2"/>
  <c r="BW297" i="2"/>
  <c r="BV297" i="2"/>
  <c r="BU297" i="2"/>
  <c r="BT297" i="2"/>
  <c r="BS297" i="2"/>
  <c r="BR297" i="2"/>
  <c r="BQ297" i="2"/>
  <c r="BP297" i="2"/>
  <c r="BO297" i="2"/>
  <c r="BN297" i="2"/>
  <c r="BM297" i="2"/>
  <c r="BL297" i="2"/>
  <c r="BK297" i="2"/>
  <c r="BJ297" i="2"/>
  <c r="BI297" i="2"/>
  <c r="BH297" i="2"/>
  <c r="BG297" i="2"/>
  <c r="BF297" i="2"/>
  <c r="BE297" i="2"/>
  <c r="BD297" i="2"/>
  <c r="BC297" i="2"/>
  <c r="BB297" i="2"/>
  <c r="BA297" i="2"/>
  <c r="AZ297" i="2"/>
  <c r="AY297" i="2"/>
  <c r="AX297" i="2"/>
  <c r="AW297" i="2"/>
  <c r="AV297" i="2"/>
  <c r="AU297" i="2"/>
  <c r="AS297" i="2"/>
  <c r="AR297" i="2"/>
  <c r="AQ297" i="2"/>
  <c r="AP297" i="2"/>
  <c r="AO297" i="2"/>
  <c r="AJ297" i="2"/>
  <c r="AI297" i="2"/>
  <c r="AH297" i="2"/>
  <c r="AG297" i="2"/>
  <c r="AF297" i="2"/>
  <c r="AE297" i="2"/>
  <c r="AD297" i="2"/>
  <c r="AC297" i="2"/>
  <c r="AB297" i="2"/>
  <c r="AA297" i="2"/>
  <c r="Z297" i="2"/>
  <c r="Y297" i="2"/>
  <c r="X297" i="2"/>
  <c r="W297" i="2"/>
  <c r="V297" i="2"/>
  <c r="U297" i="2"/>
  <c r="T297" i="2"/>
  <c r="S297" i="2"/>
  <c r="R297" i="2"/>
  <c r="Q297" i="2"/>
  <c r="P297" i="2"/>
  <c r="O297" i="2"/>
  <c r="DJ296" i="2"/>
  <c r="DI296" i="2"/>
  <c r="DH296" i="2"/>
  <c r="DG296" i="2"/>
  <c r="DF296" i="2"/>
  <c r="DE296" i="2"/>
  <c r="DD296" i="2"/>
  <c r="DC296" i="2"/>
  <c r="DB296" i="2"/>
  <c r="DA296" i="2"/>
  <c r="CZ296" i="2"/>
  <c r="CY296" i="2"/>
  <c r="CX296" i="2"/>
  <c r="CW296" i="2"/>
  <c r="CV296" i="2"/>
  <c r="CU296" i="2"/>
  <c r="CT296" i="2"/>
  <c r="CR296" i="2"/>
  <c r="CQ296" i="2"/>
  <c r="CP296" i="2"/>
  <c r="CO296" i="2"/>
  <c r="CN296" i="2"/>
  <c r="CM296" i="2"/>
  <c r="CL296" i="2"/>
  <c r="CK296" i="2"/>
  <c r="CJ296" i="2"/>
  <c r="CI296" i="2"/>
  <c r="CH296" i="2"/>
  <c r="CG296" i="2"/>
  <c r="CF296" i="2"/>
  <c r="CE296" i="2"/>
  <c r="CD296" i="2"/>
  <c r="CC296" i="2"/>
  <c r="CB296" i="2"/>
  <c r="CA296" i="2"/>
  <c r="BZ296" i="2"/>
  <c r="BY296" i="2"/>
  <c r="BX296" i="2"/>
  <c r="BW296" i="2"/>
  <c r="BV296" i="2"/>
  <c r="BU296" i="2"/>
  <c r="BT296" i="2"/>
  <c r="BS296" i="2"/>
  <c r="BR296" i="2"/>
  <c r="BQ296" i="2"/>
  <c r="BP296" i="2"/>
  <c r="BO296" i="2"/>
  <c r="BN296" i="2"/>
  <c r="BM296" i="2"/>
  <c r="BL296" i="2"/>
  <c r="BK296" i="2"/>
  <c r="BJ296" i="2"/>
  <c r="BI296" i="2"/>
  <c r="BH296" i="2"/>
  <c r="BG296" i="2"/>
  <c r="BF296" i="2"/>
  <c r="BE296" i="2"/>
  <c r="BD296" i="2"/>
  <c r="BC296" i="2"/>
  <c r="BB296" i="2"/>
  <c r="BA296" i="2"/>
  <c r="AZ296" i="2"/>
  <c r="AY296" i="2"/>
  <c r="AX296" i="2"/>
  <c r="AW296" i="2"/>
  <c r="AV296" i="2"/>
  <c r="AU296" i="2"/>
  <c r="AS296" i="2"/>
  <c r="AR296" i="2"/>
  <c r="AQ296" i="2"/>
  <c r="AP296" i="2"/>
  <c r="AO296" i="2"/>
  <c r="AJ296" i="2"/>
  <c r="AI296" i="2"/>
  <c r="AH296" i="2"/>
  <c r="AG296" i="2"/>
  <c r="AF296" i="2"/>
  <c r="AE296" i="2"/>
  <c r="AD296" i="2"/>
  <c r="AC296" i="2"/>
  <c r="AB296" i="2"/>
  <c r="AA296" i="2"/>
  <c r="Z296" i="2"/>
  <c r="Y296" i="2"/>
  <c r="X296" i="2"/>
  <c r="W296" i="2"/>
  <c r="V296" i="2"/>
  <c r="U296" i="2"/>
  <c r="T296" i="2"/>
  <c r="S296" i="2"/>
  <c r="R296" i="2"/>
  <c r="Q296" i="2"/>
  <c r="P296" i="2"/>
  <c r="O296" i="2"/>
  <c r="DJ295" i="2"/>
  <c r="DI295" i="2"/>
  <c r="DH295" i="2"/>
  <c r="DG295" i="2"/>
  <c r="DF295" i="2"/>
  <c r="DE295" i="2"/>
  <c r="DD295" i="2"/>
  <c r="DC295" i="2"/>
  <c r="DB295" i="2"/>
  <c r="DA295" i="2"/>
  <c r="CZ295" i="2"/>
  <c r="CY295" i="2"/>
  <c r="CX295" i="2"/>
  <c r="CW295" i="2"/>
  <c r="CV295" i="2"/>
  <c r="CU295" i="2"/>
  <c r="CT295" i="2"/>
  <c r="CR295" i="2"/>
  <c r="CQ295" i="2"/>
  <c r="CP295" i="2"/>
  <c r="CO295" i="2"/>
  <c r="CN295" i="2"/>
  <c r="CM295" i="2"/>
  <c r="CL295" i="2"/>
  <c r="CK295" i="2"/>
  <c r="CJ295" i="2"/>
  <c r="CI295" i="2"/>
  <c r="CH295" i="2"/>
  <c r="CG295" i="2"/>
  <c r="CF295" i="2"/>
  <c r="CE295" i="2"/>
  <c r="CD295" i="2"/>
  <c r="CC295" i="2"/>
  <c r="CB295" i="2"/>
  <c r="CA295" i="2"/>
  <c r="BZ295" i="2"/>
  <c r="BY295" i="2"/>
  <c r="BX295" i="2"/>
  <c r="BW295" i="2"/>
  <c r="BV295" i="2"/>
  <c r="BU295" i="2"/>
  <c r="BT295" i="2"/>
  <c r="BS295" i="2"/>
  <c r="BR295" i="2"/>
  <c r="BQ295" i="2"/>
  <c r="BP295" i="2"/>
  <c r="BO295" i="2"/>
  <c r="BN295" i="2"/>
  <c r="BM295" i="2"/>
  <c r="BL295" i="2"/>
  <c r="BK295" i="2"/>
  <c r="BJ295" i="2"/>
  <c r="BI295" i="2"/>
  <c r="BH295" i="2"/>
  <c r="BG295" i="2"/>
  <c r="BF295" i="2"/>
  <c r="BE295" i="2"/>
  <c r="BD295" i="2"/>
  <c r="BC295" i="2"/>
  <c r="BB295" i="2"/>
  <c r="BA295" i="2"/>
  <c r="AZ295" i="2"/>
  <c r="AY295" i="2"/>
  <c r="AX295" i="2"/>
  <c r="AW295" i="2"/>
  <c r="AV295" i="2"/>
  <c r="AU295" i="2"/>
  <c r="AS295" i="2"/>
  <c r="AR295" i="2"/>
  <c r="AQ295" i="2"/>
  <c r="AP295" i="2"/>
  <c r="AO295" i="2"/>
  <c r="AJ295" i="2"/>
  <c r="AI295" i="2"/>
  <c r="AH295" i="2"/>
  <c r="AG295" i="2"/>
  <c r="AF295" i="2"/>
  <c r="AE295" i="2"/>
  <c r="AD295" i="2"/>
  <c r="AC295" i="2"/>
  <c r="AB295" i="2"/>
  <c r="AA295" i="2"/>
  <c r="Z295" i="2"/>
  <c r="Y295" i="2"/>
  <c r="X295" i="2"/>
  <c r="W295" i="2"/>
  <c r="V295" i="2"/>
  <c r="U295" i="2"/>
  <c r="T295" i="2"/>
  <c r="S295" i="2"/>
  <c r="R295" i="2"/>
  <c r="Q295" i="2"/>
  <c r="P295" i="2"/>
  <c r="O295" i="2"/>
  <c r="DJ294" i="2"/>
  <c r="DI294" i="2"/>
  <c r="DH294" i="2"/>
  <c r="DG294" i="2"/>
  <c r="DF294" i="2"/>
  <c r="DE294" i="2"/>
  <c r="DD294" i="2"/>
  <c r="DC294" i="2"/>
  <c r="DB294" i="2"/>
  <c r="DA294" i="2"/>
  <c r="CZ294" i="2"/>
  <c r="CY294" i="2"/>
  <c r="CX294" i="2"/>
  <c r="CW294" i="2"/>
  <c r="CV294" i="2"/>
  <c r="CU294" i="2"/>
  <c r="CT294" i="2"/>
  <c r="CR294" i="2"/>
  <c r="CQ294" i="2"/>
  <c r="CP294" i="2"/>
  <c r="CO294" i="2"/>
  <c r="CN294" i="2"/>
  <c r="CM294" i="2"/>
  <c r="CL294" i="2"/>
  <c r="CK294" i="2"/>
  <c r="CJ294" i="2"/>
  <c r="CI294" i="2"/>
  <c r="CH294" i="2"/>
  <c r="CG294" i="2"/>
  <c r="CF294" i="2"/>
  <c r="CE294" i="2"/>
  <c r="CD294" i="2"/>
  <c r="CC294" i="2"/>
  <c r="CB294" i="2"/>
  <c r="CA294" i="2"/>
  <c r="BZ294" i="2"/>
  <c r="BY294" i="2"/>
  <c r="BX294" i="2"/>
  <c r="BW294" i="2"/>
  <c r="BV294" i="2"/>
  <c r="BU294" i="2"/>
  <c r="BT294" i="2"/>
  <c r="BS294" i="2"/>
  <c r="BR294" i="2"/>
  <c r="BQ294" i="2"/>
  <c r="BP294" i="2"/>
  <c r="BO294" i="2"/>
  <c r="BN294" i="2"/>
  <c r="BM294" i="2"/>
  <c r="BL294" i="2"/>
  <c r="BK294" i="2"/>
  <c r="BJ294" i="2"/>
  <c r="BI294" i="2"/>
  <c r="BH294" i="2"/>
  <c r="BG294" i="2"/>
  <c r="BF294" i="2"/>
  <c r="BE294" i="2"/>
  <c r="BD294" i="2"/>
  <c r="BC294" i="2"/>
  <c r="BB294" i="2"/>
  <c r="BA294" i="2"/>
  <c r="AZ294" i="2"/>
  <c r="AY294" i="2"/>
  <c r="AX294" i="2"/>
  <c r="AW294" i="2"/>
  <c r="AV294" i="2"/>
  <c r="AU294" i="2"/>
  <c r="AS294" i="2"/>
  <c r="AR294" i="2"/>
  <c r="AQ294" i="2"/>
  <c r="AP294" i="2"/>
  <c r="AO294" i="2"/>
  <c r="AJ294" i="2"/>
  <c r="AI294" i="2"/>
  <c r="AH294" i="2"/>
  <c r="AG294" i="2"/>
  <c r="AF294" i="2"/>
  <c r="AE294" i="2"/>
  <c r="AD294" i="2"/>
  <c r="AC294" i="2"/>
  <c r="AB294" i="2"/>
  <c r="AA294" i="2"/>
  <c r="Z294" i="2"/>
  <c r="Y294" i="2"/>
  <c r="X294" i="2"/>
  <c r="W294" i="2"/>
  <c r="V294" i="2"/>
  <c r="U294" i="2"/>
  <c r="T294" i="2"/>
  <c r="S294" i="2"/>
  <c r="R294" i="2"/>
  <c r="Q294" i="2"/>
  <c r="P294" i="2"/>
  <c r="O294" i="2"/>
  <c r="DJ293" i="2"/>
  <c r="DI293" i="2"/>
  <c r="DH293" i="2"/>
  <c r="DG293" i="2"/>
  <c r="DF293" i="2"/>
  <c r="DE293" i="2"/>
  <c r="DD293" i="2"/>
  <c r="DC293" i="2"/>
  <c r="DB293" i="2"/>
  <c r="DA293" i="2"/>
  <c r="CZ293" i="2"/>
  <c r="CY293" i="2"/>
  <c r="CX293" i="2"/>
  <c r="CW293" i="2"/>
  <c r="CV293" i="2"/>
  <c r="CU293" i="2"/>
  <c r="CT293" i="2"/>
  <c r="CR293" i="2"/>
  <c r="CQ293" i="2"/>
  <c r="CP293" i="2"/>
  <c r="CO293" i="2"/>
  <c r="CN293" i="2"/>
  <c r="CM293" i="2"/>
  <c r="CL293" i="2"/>
  <c r="CK293" i="2"/>
  <c r="CJ293" i="2"/>
  <c r="CI293" i="2"/>
  <c r="CH293" i="2"/>
  <c r="CG293" i="2"/>
  <c r="CF293" i="2"/>
  <c r="CE293" i="2"/>
  <c r="CD293" i="2"/>
  <c r="CC293" i="2"/>
  <c r="CB293" i="2"/>
  <c r="CA293" i="2"/>
  <c r="BZ293" i="2"/>
  <c r="BY293" i="2"/>
  <c r="BX293" i="2"/>
  <c r="BW293" i="2"/>
  <c r="BV293" i="2"/>
  <c r="BU293" i="2"/>
  <c r="BT293" i="2"/>
  <c r="BS293" i="2"/>
  <c r="BR293" i="2"/>
  <c r="BQ293" i="2"/>
  <c r="BP293" i="2"/>
  <c r="BO293" i="2"/>
  <c r="BN293" i="2"/>
  <c r="BM293" i="2"/>
  <c r="BL293" i="2"/>
  <c r="BK293" i="2"/>
  <c r="BJ293" i="2"/>
  <c r="BI293" i="2"/>
  <c r="BH293" i="2"/>
  <c r="BG293" i="2"/>
  <c r="BF293" i="2"/>
  <c r="BE293" i="2"/>
  <c r="BD293" i="2"/>
  <c r="BC293" i="2"/>
  <c r="BB293" i="2"/>
  <c r="BA293" i="2"/>
  <c r="AZ293" i="2"/>
  <c r="AY293" i="2"/>
  <c r="AX293" i="2"/>
  <c r="AW293" i="2"/>
  <c r="AV293" i="2"/>
  <c r="AU293" i="2"/>
  <c r="AS293" i="2"/>
  <c r="AR293" i="2"/>
  <c r="AQ293" i="2"/>
  <c r="AP293" i="2"/>
  <c r="AO293" i="2"/>
  <c r="AJ293" i="2"/>
  <c r="AI293" i="2"/>
  <c r="AH293" i="2"/>
  <c r="AG293" i="2"/>
  <c r="AF293" i="2"/>
  <c r="AE293" i="2"/>
  <c r="AD293" i="2"/>
  <c r="AC293" i="2"/>
  <c r="AB293" i="2"/>
  <c r="AA293" i="2"/>
  <c r="Z293" i="2"/>
  <c r="Y293" i="2"/>
  <c r="X293" i="2"/>
  <c r="W293" i="2"/>
  <c r="V293" i="2"/>
  <c r="U293" i="2"/>
  <c r="T293" i="2"/>
  <c r="S293" i="2"/>
  <c r="R293" i="2"/>
  <c r="Q293" i="2"/>
  <c r="P293" i="2"/>
  <c r="O293" i="2"/>
  <c r="DJ292" i="2"/>
  <c r="DI292" i="2"/>
  <c r="DH292" i="2"/>
  <c r="DG292" i="2"/>
  <c r="DF292" i="2"/>
  <c r="DE292" i="2"/>
  <c r="DD292" i="2"/>
  <c r="DC292" i="2"/>
  <c r="DB292" i="2"/>
  <c r="DA292" i="2"/>
  <c r="CZ292" i="2"/>
  <c r="CY292" i="2"/>
  <c r="CX292" i="2"/>
  <c r="CW292" i="2"/>
  <c r="CV292" i="2"/>
  <c r="CU292" i="2"/>
  <c r="CT292" i="2"/>
  <c r="CR292" i="2"/>
  <c r="CQ292" i="2"/>
  <c r="CP292" i="2"/>
  <c r="CO292" i="2"/>
  <c r="CN292" i="2"/>
  <c r="CM292" i="2"/>
  <c r="CL292" i="2"/>
  <c r="CK292" i="2"/>
  <c r="CJ292" i="2"/>
  <c r="CI292" i="2"/>
  <c r="CH292" i="2"/>
  <c r="CG292" i="2"/>
  <c r="CF292" i="2"/>
  <c r="CE292" i="2"/>
  <c r="CD292" i="2"/>
  <c r="CC292" i="2"/>
  <c r="CB292" i="2"/>
  <c r="CA292" i="2"/>
  <c r="BZ292" i="2"/>
  <c r="BY292" i="2"/>
  <c r="BX292" i="2"/>
  <c r="BW292" i="2"/>
  <c r="BV292" i="2"/>
  <c r="BU292" i="2"/>
  <c r="BT292" i="2"/>
  <c r="BS292" i="2"/>
  <c r="BR292" i="2"/>
  <c r="BQ292" i="2"/>
  <c r="BP292" i="2"/>
  <c r="BO292" i="2"/>
  <c r="BN292" i="2"/>
  <c r="BM292" i="2"/>
  <c r="BL292" i="2"/>
  <c r="BK292" i="2"/>
  <c r="BJ292" i="2"/>
  <c r="BI292" i="2"/>
  <c r="BH292" i="2"/>
  <c r="BG292" i="2"/>
  <c r="BF292" i="2"/>
  <c r="BE292" i="2"/>
  <c r="BD292" i="2"/>
  <c r="BC292" i="2"/>
  <c r="BB292" i="2"/>
  <c r="BA292" i="2"/>
  <c r="AZ292" i="2"/>
  <c r="AY292" i="2"/>
  <c r="AX292" i="2"/>
  <c r="AW292" i="2"/>
  <c r="AV292" i="2"/>
  <c r="AU292" i="2"/>
  <c r="AS292" i="2"/>
  <c r="AR292" i="2"/>
  <c r="AQ292" i="2"/>
  <c r="AP292" i="2"/>
  <c r="AO292" i="2"/>
  <c r="AJ292" i="2"/>
  <c r="AI292" i="2"/>
  <c r="AH292" i="2"/>
  <c r="AG292" i="2"/>
  <c r="AF292" i="2"/>
  <c r="AE292" i="2"/>
  <c r="AD292" i="2"/>
  <c r="AC292" i="2"/>
  <c r="AB292" i="2"/>
  <c r="AA292" i="2"/>
  <c r="Z292" i="2"/>
  <c r="Y292" i="2"/>
  <c r="X292" i="2"/>
  <c r="W292" i="2"/>
  <c r="V292" i="2"/>
  <c r="U292" i="2"/>
  <c r="T292" i="2"/>
  <c r="S292" i="2"/>
  <c r="R292" i="2"/>
  <c r="Q292" i="2"/>
  <c r="P292" i="2"/>
  <c r="O292" i="2"/>
  <c r="DJ291" i="2"/>
  <c r="DI291" i="2"/>
  <c r="DH291" i="2"/>
  <c r="DG291" i="2"/>
  <c r="DF291" i="2"/>
  <c r="DE291" i="2"/>
  <c r="DD291" i="2"/>
  <c r="DC291" i="2"/>
  <c r="DB291" i="2"/>
  <c r="DA291" i="2"/>
  <c r="CZ291" i="2"/>
  <c r="CY291" i="2"/>
  <c r="CX291" i="2"/>
  <c r="CW291" i="2"/>
  <c r="CV291" i="2"/>
  <c r="CU291" i="2"/>
  <c r="CT291" i="2"/>
  <c r="CR291" i="2"/>
  <c r="CQ291" i="2"/>
  <c r="CP291" i="2"/>
  <c r="CO291" i="2"/>
  <c r="CN291" i="2"/>
  <c r="CM291" i="2"/>
  <c r="CL291" i="2"/>
  <c r="CK291" i="2"/>
  <c r="CJ291" i="2"/>
  <c r="CI291" i="2"/>
  <c r="CH291" i="2"/>
  <c r="CG291" i="2"/>
  <c r="CF291" i="2"/>
  <c r="CE291" i="2"/>
  <c r="CD291" i="2"/>
  <c r="CC291" i="2"/>
  <c r="CB291" i="2"/>
  <c r="CA291" i="2"/>
  <c r="BZ291" i="2"/>
  <c r="BY291" i="2"/>
  <c r="BX291" i="2"/>
  <c r="BW291" i="2"/>
  <c r="BV291" i="2"/>
  <c r="BU291" i="2"/>
  <c r="BT291" i="2"/>
  <c r="BS291" i="2"/>
  <c r="BR291" i="2"/>
  <c r="BQ291" i="2"/>
  <c r="BP291" i="2"/>
  <c r="BO291" i="2"/>
  <c r="BN291" i="2"/>
  <c r="BM291" i="2"/>
  <c r="BL291" i="2"/>
  <c r="BK291" i="2"/>
  <c r="BJ291" i="2"/>
  <c r="BI291" i="2"/>
  <c r="BH291" i="2"/>
  <c r="BG291" i="2"/>
  <c r="BF291" i="2"/>
  <c r="BE291" i="2"/>
  <c r="BD291" i="2"/>
  <c r="BC291" i="2"/>
  <c r="BB291" i="2"/>
  <c r="BA291" i="2"/>
  <c r="AZ291" i="2"/>
  <c r="AY291" i="2"/>
  <c r="AX291" i="2"/>
  <c r="AW291" i="2"/>
  <c r="AV291" i="2"/>
  <c r="AU291" i="2"/>
  <c r="AS291" i="2"/>
  <c r="AR291" i="2"/>
  <c r="AQ291" i="2"/>
  <c r="AP291" i="2"/>
  <c r="AO291" i="2"/>
  <c r="AJ291" i="2"/>
  <c r="AI291" i="2"/>
  <c r="AH291" i="2"/>
  <c r="AG291" i="2"/>
  <c r="AF291" i="2"/>
  <c r="AE291" i="2"/>
  <c r="AD291" i="2"/>
  <c r="AC291" i="2"/>
  <c r="AB291" i="2"/>
  <c r="AA291" i="2"/>
  <c r="Z291" i="2"/>
  <c r="Y291" i="2"/>
  <c r="X291" i="2"/>
  <c r="W291" i="2"/>
  <c r="V291" i="2"/>
  <c r="U291" i="2"/>
  <c r="T291" i="2"/>
  <c r="S291" i="2"/>
  <c r="R291" i="2"/>
  <c r="Q291" i="2"/>
  <c r="P291" i="2"/>
  <c r="O291" i="2"/>
  <c r="DJ290" i="2"/>
  <c r="DI290" i="2"/>
  <c r="DH290" i="2"/>
  <c r="DG290" i="2"/>
  <c r="DF290" i="2"/>
  <c r="DE290" i="2"/>
  <c r="DD290" i="2"/>
  <c r="DC290" i="2"/>
  <c r="DB290" i="2"/>
  <c r="DA290" i="2"/>
  <c r="CZ290" i="2"/>
  <c r="CY290" i="2"/>
  <c r="CX290" i="2"/>
  <c r="CW290" i="2"/>
  <c r="CV290" i="2"/>
  <c r="CU290" i="2"/>
  <c r="CT290" i="2"/>
  <c r="CR290" i="2"/>
  <c r="CQ290" i="2"/>
  <c r="CP290" i="2"/>
  <c r="CO290" i="2"/>
  <c r="CN290" i="2"/>
  <c r="CM290" i="2"/>
  <c r="CL290" i="2"/>
  <c r="CK290" i="2"/>
  <c r="CJ290" i="2"/>
  <c r="CI290" i="2"/>
  <c r="CH290" i="2"/>
  <c r="CG290" i="2"/>
  <c r="CF290" i="2"/>
  <c r="CE290" i="2"/>
  <c r="CD290" i="2"/>
  <c r="CC290" i="2"/>
  <c r="CB290" i="2"/>
  <c r="CA290" i="2"/>
  <c r="BZ290" i="2"/>
  <c r="BY290" i="2"/>
  <c r="BX290" i="2"/>
  <c r="BW290" i="2"/>
  <c r="BV290" i="2"/>
  <c r="BU290" i="2"/>
  <c r="BT290" i="2"/>
  <c r="BS290" i="2"/>
  <c r="BR290" i="2"/>
  <c r="BQ290" i="2"/>
  <c r="BP290" i="2"/>
  <c r="BO290" i="2"/>
  <c r="BN290" i="2"/>
  <c r="BM290" i="2"/>
  <c r="BL290" i="2"/>
  <c r="BK290" i="2"/>
  <c r="BJ290" i="2"/>
  <c r="BI290" i="2"/>
  <c r="BH290" i="2"/>
  <c r="BG290" i="2"/>
  <c r="BF290" i="2"/>
  <c r="BE290" i="2"/>
  <c r="BD290" i="2"/>
  <c r="BC290" i="2"/>
  <c r="BB290" i="2"/>
  <c r="BA290" i="2"/>
  <c r="AZ290" i="2"/>
  <c r="AY290" i="2"/>
  <c r="AX290" i="2"/>
  <c r="AW290" i="2"/>
  <c r="AV290" i="2"/>
  <c r="AU290" i="2"/>
  <c r="AS290" i="2"/>
  <c r="AR290" i="2"/>
  <c r="AQ290" i="2"/>
  <c r="AP290" i="2"/>
  <c r="AO290" i="2"/>
  <c r="AJ290" i="2"/>
  <c r="AI290" i="2"/>
  <c r="AH290" i="2"/>
  <c r="AG290" i="2"/>
  <c r="AF290" i="2"/>
  <c r="AE290" i="2"/>
  <c r="AD290" i="2"/>
  <c r="AC290" i="2"/>
  <c r="AB290" i="2"/>
  <c r="AA290" i="2"/>
  <c r="Z290" i="2"/>
  <c r="Y290" i="2"/>
  <c r="X290" i="2"/>
  <c r="W290" i="2"/>
  <c r="V290" i="2"/>
  <c r="U290" i="2"/>
  <c r="T290" i="2"/>
  <c r="S290" i="2"/>
  <c r="R290" i="2"/>
  <c r="Q290" i="2"/>
  <c r="P290" i="2"/>
  <c r="O290" i="2"/>
  <c r="DJ289" i="2"/>
  <c r="DI289" i="2"/>
  <c r="DH289" i="2"/>
  <c r="DG289" i="2"/>
  <c r="DF289" i="2"/>
  <c r="DE289" i="2"/>
  <c r="DD289" i="2"/>
  <c r="DC289" i="2"/>
  <c r="DB289" i="2"/>
  <c r="DA289" i="2"/>
  <c r="CZ289" i="2"/>
  <c r="CY289" i="2"/>
  <c r="CX289" i="2"/>
  <c r="CW289" i="2"/>
  <c r="CV289" i="2"/>
  <c r="CU289" i="2"/>
  <c r="CT289" i="2"/>
  <c r="CR289" i="2"/>
  <c r="CQ289" i="2"/>
  <c r="CP289" i="2"/>
  <c r="CO289" i="2"/>
  <c r="CN289" i="2"/>
  <c r="CM289" i="2"/>
  <c r="CL289" i="2"/>
  <c r="CK289" i="2"/>
  <c r="CJ289" i="2"/>
  <c r="CI289" i="2"/>
  <c r="CH289" i="2"/>
  <c r="CG289" i="2"/>
  <c r="CF289" i="2"/>
  <c r="CE289" i="2"/>
  <c r="CD289" i="2"/>
  <c r="CC289" i="2"/>
  <c r="CB289" i="2"/>
  <c r="CA289" i="2"/>
  <c r="BZ289" i="2"/>
  <c r="BY289" i="2"/>
  <c r="BX289" i="2"/>
  <c r="BW289" i="2"/>
  <c r="BV289" i="2"/>
  <c r="BU289" i="2"/>
  <c r="BT289" i="2"/>
  <c r="BS289" i="2"/>
  <c r="BR289" i="2"/>
  <c r="BQ289" i="2"/>
  <c r="BP289" i="2"/>
  <c r="BO289" i="2"/>
  <c r="BN289" i="2"/>
  <c r="BM289" i="2"/>
  <c r="BL289" i="2"/>
  <c r="BK289" i="2"/>
  <c r="BJ289" i="2"/>
  <c r="BI289" i="2"/>
  <c r="BH289" i="2"/>
  <c r="BG289" i="2"/>
  <c r="BF289" i="2"/>
  <c r="BE289" i="2"/>
  <c r="BD289" i="2"/>
  <c r="BC289" i="2"/>
  <c r="BB289" i="2"/>
  <c r="BA289" i="2"/>
  <c r="AZ289" i="2"/>
  <c r="AY289" i="2"/>
  <c r="AX289" i="2"/>
  <c r="AW289" i="2"/>
  <c r="AV289" i="2"/>
  <c r="AU289" i="2"/>
  <c r="AS289" i="2"/>
  <c r="AR289" i="2"/>
  <c r="AQ289" i="2"/>
  <c r="AP289" i="2"/>
  <c r="AO289" i="2"/>
  <c r="AJ289" i="2"/>
  <c r="AI289" i="2"/>
  <c r="AH289" i="2"/>
  <c r="AG289" i="2"/>
  <c r="AF289" i="2"/>
  <c r="AE289" i="2"/>
  <c r="AD289" i="2"/>
  <c r="AC289" i="2"/>
  <c r="AB289" i="2"/>
  <c r="AA289" i="2"/>
  <c r="Z289" i="2"/>
  <c r="Y289" i="2"/>
  <c r="X289" i="2"/>
  <c r="W289" i="2"/>
  <c r="V289" i="2"/>
  <c r="U289" i="2"/>
  <c r="T289" i="2"/>
  <c r="S289" i="2"/>
  <c r="R289" i="2"/>
  <c r="Q289" i="2"/>
  <c r="P289" i="2"/>
  <c r="O289" i="2"/>
  <c r="DJ288" i="2"/>
  <c r="DI288" i="2"/>
  <c r="DH288" i="2"/>
  <c r="DG288" i="2"/>
  <c r="DF288" i="2"/>
  <c r="DE288" i="2"/>
  <c r="DD288" i="2"/>
  <c r="DC288" i="2"/>
  <c r="DB288" i="2"/>
  <c r="DA288" i="2"/>
  <c r="CZ288" i="2"/>
  <c r="CY288" i="2"/>
  <c r="CX288" i="2"/>
  <c r="CW288" i="2"/>
  <c r="CV288" i="2"/>
  <c r="CU288" i="2"/>
  <c r="CT288" i="2"/>
  <c r="CR288" i="2"/>
  <c r="CQ288" i="2"/>
  <c r="CP288" i="2"/>
  <c r="CO288" i="2"/>
  <c r="CN288" i="2"/>
  <c r="CM288" i="2"/>
  <c r="CL288" i="2"/>
  <c r="CK288" i="2"/>
  <c r="CJ288" i="2"/>
  <c r="CI288" i="2"/>
  <c r="CH288" i="2"/>
  <c r="CG288" i="2"/>
  <c r="CF288" i="2"/>
  <c r="CE288" i="2"/>
  <c r="CD288" i="2"/>
  <c r="CC288" i="2"/>
  <c r="CB288" i="2"/>
  <c r="CA288" i="2"/>
  <c r="BZ288" i="2"/>
  <c r="BY288" i="2"/>
  <c r="BX288" i="2"/>
  <c r="BW288" i="2"/>
  <c r="BV288" i="2"/>
  <c r="BU288" i="2"/>
  <c r="BT288" i="2"/>
  <c r="BS288" i="2"/>
  <c r="BR288" i="2"/>
  <c r="BQ288" i="2"/>
  <c r="BP288" i="2"/>
  <c r="BO288" i="2"/>
  <c r="BN288" i="2"/>
  <c r="BM288" i="2"/>
  <c r="BL288" i="2"/>
  <c r="BK288" i="2"/>
  <c r="BJ288" i="2"/>
  <c r="BI288" i="2"/>
  <c r="BH288" i="2"/>
  <c r="BG288" i="2"/>
  <c r="BF288" i="2"/>
  <c r="BE288" i="2"/>
  <c r="BD288" i="2"/>
  <c r="BC288" i="2"/>
  <c r="BB288" i="2"/>
  <c r="BA288" i="2"/>
  <c r="AZ288" i="2"/>
  <c r="AY288" i="2"/>
  <c r="AX288" i="2"/>
  <c r="AW288" i="2"/>
  <c r="AV288" i="2"/>
  <c r="AU288" i="2"/>
  <c r="AS288" i="2"/>
  <c r="AR288" i="2"/>
  <c r="AQ288" i="2"/>
  <c r="AP288" i="2"/>
  <c r="AO288" i="2"/>
  <c r="AJ288" i="2"/>
  <c r="AI288" i="2"/>
  <c r="AH288" i="2"/>
  <c r="AG288" i="2"/>
  <c r="AF288" i="2"/>
  <c r="AE288" i="2"/>
  <c r="AD288" i="2"/>
  <c r="AC288" i="2"/>
  <c r="AB288" i="2"/>
  <c r="AA288" i="2"/>
  <c r="Z288" i="2"/>
  <c r="Y288" i="2"/>
  <c r="X288" i="2"/>
  <c r="W288" i="2"/>
  <c r="V288" i="2"/>
  <c r="U288" i="2"/>
  <c r="T288" i="2"/>
  <c r="S288" i="2"/>
  <c r="R288" i="2"/>
  <c r="Q288" i="2"/>
  <c r="P288" i="2"/>
  <c r="O288" i="2"/>
  <c r="DJ287" i="2"/>
  <c r="DI287" i="2"/>
  <c r="DH287" i="2"/>
  <c r="DG287" i="2"/>
  <c r="DF287" i="2"/>
  <c r="DE287" i="2"/>
  <c r="DD287" i="2"/>
  <c r="DC287" i="2"/>
  <c r="DB287" i="2"/>
  <c r="DA287" i="2"/>
  <c r="CZ287" i="2"/>
  <c r="CY287" i="2"/>
  <c r="CX287" i="2"/>
  <c r="CW287" i="2"/>
  <c r="CV287" i="2"/>
  <c r="CU287" i="2"/>
  <c r="CT287" i="2"/>
  <c r="CR287" i="2"/>
  <c r="CQ287" i="2"/>
  <c r="CP287" i="2"/>
  <c r="CO287" i="2"/>
  <c r="CN287" i="2"/>
  <c r="CM287" i="2"/>
  <c r="CL287" i="2"/>
  <c r="CK287" i="2"/>
  <c r="CJ287" i="2"/>
  <c r="CI287" i="2"/>
  <c r="CH287" i="2"/>
  <c r="CG287" i="2"/>
  <c r="CF287" i="2"/>
  <c r="CE287" i="2"/>
  <c r="CD287" i="2"/>
  <c r="CC287" i="2"/>
  <c r="CB287" i="2"/>
  <c r="CA287" i="2"/>
  <c r="BZ287" i="2"/>
  <c r="BY287" i="2"/>
  <c r="BX287" i="2"/>
  <c r="BW287" i="2"/>
  <c r="BV287" i="2"/>
  <c r="BU287" i="2"/>
  <c r="BT287" i="2"/>
  <c r="BS287" i="2"/>
  <c r="BR287" i="2"/>
  <c r="BQ287" i="2"/>
  <c r="BP287" i="2"/>
  <c r="BO287" i="2"/>
  <c r="BN287" i="2"/>
  <c r="BM287" i="2"/>
  <c r="BL287" i="2"/>
  <c r="BK287" i="2"/>
  <c r="BJ287" i="2"/>
  <c r="BI287" i="2"/>
  <c r="BH287" i="2"/>
  <c r="BG287" i="2"/>
  <c r="BF287" i="2"/>
  <c r="BE287" i="2"/>
  <c r="BD287" i="2"/>
  <c r="BC287" i="2"/>
  <c r="BB287" i="2"/>
  <c r="BA287" i="2"/>
  <c r="AZ287" i="2"/>
  <c r="AY287" i="2"/>
  <c r="AX287" i="2"/>
  <c r="AW287" i="2"/>
  <c r="AV287" i="2"/>
  <c r="AU287" i="2"/>
  <c r="AS287" i="2"/>
  <c r="AR287" i="2"/>
  <c r="AQ287" i="2"/>
  <c r="AP287" i="2"/>
  <c r="AO287" i="2"/>
  <c r="AJ287" i="2"/>
  <c r="AI287" i="2"/>
  <c r="AH287" i="2"/>
  <c r="AG287" i="2"/>
  <c r="AF287" i="2"/>
  <c r="AE287" i="2"/>
  <c r="AD287" i="2"/>
  <c r="AC287" i="2"/>
  <c r="AB287" i="2"/>
  <c r="AA287" i="2"/>
  <c r="Z287" i="2"/>
  <c r="Y287" i="2"/>
  <c r="X287" i="2"/>
  <c r="W287" i="2"/>
  <c r="V287" i="2"/>
  <c r="U287" i="2"/>
  <c r="T287" i="2"/>
  <c r="S287" i="2"/>
  <c r="R287" i="2"/>
  <c r="Q287" i="2"/>
  <c r="P287" i="2"/>
  <c r="O287" i="2"/>
  <c r="DJ286" i="2"/>
  <c r="DI286" i="2"/>
  <c r="DH286" i="2"/>
  <c r="DG286" i="2"/>
  <c r="DF286" i="2"/>
  <c r="DE286" i="2"/>
  <c r="DD286" i="2"/>
  <c r="DC286" i="2"/>
  <c r="DB286" i="2"/>
  <c r="DA286" i="2"/>
  <c r="CZ286" i="2"/>
  <c r="CY286" i="2"/>
  <c r="CX286" i="2"/>
  <c r="CW286" i="2"/>
  <c r="CV286" i="2"/>
  <c r="CU286" i="2"/>
  <c r="CT286" i="2"/>
  <c r="CR286" i="2"/>
  <c r="CQ286" i="2"/>
  <c r="CP286" i="2"/>
  <c r="CO286" i="2"/>
  <c r="CN286" i="2"/>
  <c r="CM286" i="2"/>
  <c r="CL286" i="2"/>
  <c r="CK286" i="2"/>
  <c r="CJ286" i="2"/>
  <c r="CI286" i="2"/>
  <c r="CH286" i="2"/>
  <c r="CG286" i="2"/>
  <c r="CF286" i="2"/>
  <c r="CE286" i="2"/>
  <c r="CD286" i="2"/>
  <c r="CC286" i="2"/>
  <c r="CB286" i="2"/>
  <c r="CA286" i="2"/>
  <c r="BZ286" i="2"/>
  <c r="BY286" i="2"/>
  <c r="BX286" i="2"/>
  <c r="BW286" i="2"/>
  <c r="BV286" i="2"/>
  <c r="BU286" i="2"/>
  <c r="BT286" i="2"/>
  <c r="BS286" i="2"/>
  <c r="BR286" i="2"/>
  <c r="BQ286" i="2"/>
  <c r="BP286" i="2"/>
  <c r="BO286" i="2"/>
  <c r="BN286" i="2"/>
  <c r="BM286" i="2"/>
  <c r="BL286" i="2"/>
  <c r="BK286" i="2"/>
  <c r="BJ286" i="2"/>
  <c r="BI286" i="2"/>
  <c r="BH286" i="2"/>
  <c r="BG286" i="2"/>
  <c r="BF286" i="2"/>
  <c r="BE286" i="2"/>
  <c r="BD286" i="2"/>
  <c r="BC286" i="2"/>
  <c r="BB286" i="2"/>
  <c r="BA286" i="2"/>
  <c r="AZ286" i="2"/>
  <c r="AY286" i="2"/>
  <c r="AX286" i="2"/>
  <c r="AW286" i="2"/>
  <c r="AV286" i="2"/>
  <c r="AU286" i="2"/>
  <c r="AS286" i="2"/>
  <c r="AR286" i="2"/>
  <c r="AQ286" i="2"/>
  <c r="AP286" i="2"/>
  <c r="AO286" i="2"/>
  <c r="AJ286" i="2"/>
  <c r="AI286" i="2"/>
  <c r="AH286" i="2"/>
  <c r="AG286" i="2"/>
  <c r="AF286" i="2"/>
  <c r="AE286" i="2"/>
  <c r="AD286" i="2"/>
  <c r="AC286" i="2"/>
  <c r="AB286" i="2"/>
  <c r="AA286" i="2"/>
  <c r="Z286" i="2"/>
  <c r="Y286" i="2"/>
  <c r="X286" i="2"/>
  <c r="W286" i="2"/>
  <c r="V286" i="2"/>
  <c r="U286" i="2"/>
  <c r="T286" i="2"/>
  <c r="S286" i="2"/>
  <c r="R286" i="2"/>
  <c r="Q286" i="2"/>
  <c r="P286" i="2"/>
  <c r="O286" i="2"/>
  <c r="DJ285" i="2"/>
  <c r="DI285" i="2"/>
  <c r="DH285" i="2"/>
  <c r="DG285" i="2"/>
  <c r="DF285" i="2"/>
  <c r="DE285" i="2"/>
  <c r="DD285" i="2"/>
  <c r="DC285" i="2"/>
  <c r="DB285" i="2"/>
  <c r="DA285" i="2"/>
  <c r="CZ285" i="2"/>
  <c r="CY285" i="2"/>
  <c r="CX285" i="2"/>
  <c r="CW285" i="2"/>
  <c r="CV285" i="2"/>
  <c r="CU285" i="2"/>
  <c r="CT285" i="2"/>
  <c r="CR285" i="2"/>
  <c r="CQ285" i="2"/>
  <c r="CP285" i="2"/>
  <c r="CO285" i="2"/>
  <c r="CN285" i="2"/>
  <c r="CM285" i="2"/>
  <c r="CL285" i="2"/>
  <c r="CK285" i="2"/>
  <c r="CJ285" i="2"/>
  <c r="CI285" i="2"/>
  <c r="CH285" i="2"/>
  <c r="CG285" i="2"/>
  <c r="CF285" i="2"/>
  <c r="CE285" i="2"/>
  <c r="CD285" i="2"/>
  <c r="CC285" i="2"/>
  <c r="CB285" i="2"/>
  <c r="CA285" i="2"/>
  <c r="BZ285" i="2"/>
  <c r="BY285" i="2"/>
  <c r="BX285" i="2"/>
  <c r="BW285" i="2"/>
  <c r="BV285" i="2"/>
  <c r="BU285" i="2"/>
  <c r="BT285" i="2"/>
  <c r="BS285" i="2"/>
  <c r="BR285" i="2"/>
  <c r="BQ285" i="2"/>
  <c r="BP285" i="2"/>
  <c r="BO285" i="2"/>
  <c r="BN285" i="2"/>
  <c r="BM285" i="2"/>
  <c r="BL285" i="2"/>
  <c r="BK285" i="2"/>
  <c r="BJ285" i="2"/>
  <c r="BI285" i="2"/>
  <c r="BH285" i="2"/>
  <c r="BG285" i="2"/>
  <c r="BF285" i="2"/>
  <c r="BE285" i="2"/>
  <c r="BD285" i="2"/>
  <c r="BC285" i="2"/>
  <c r="BB285" i="2"/>
  <c r="BA285" i="2"/>
  <c r="AZ285" i="2"/>
  <c r="AY285" i="2"/>
  <c r="AX285" i="2"/>
  <c r="AW285" i="2"/>
  <c r="AV285" i="2"/>
  <c r="AU285" i="2"/>
  <c r="AS285" i="2"/>
  <c r="AR285" i="2"/>
  <c r="AQ285" i="2"/>
  <c r="AP285" i="2"/>
  <c r="AO285" i="2"/>
  <c r="AJ285" i="2"/>
  <c r="AI285" i="2"/>
  <c r="AH285" i="2"/>
  <c r="AG285" i="2"/>
  <c r="AF285" i="2"/>
  <c r="AE285" i="2"/>
  <c r="AD285" i="2"/>
  <c r="AC285" i="2"/>
  <c r="AB285" i="2"/>
  <c r="AA285" i="2"/>
  <c r="Z285" i="2"/>
  <c r="Y285" i="2"/>
  <c r="X285" i="2"/>
  <c r="W285" i="2"/>
  <c r="V285" i="2"/>
  <c r="U285" i="2"/>
  <c r="T285" i="2"/>
  <c r="S285" i="2"/>
  <c r="R285" i="2"/>
  <c r="Q285" i="2"/>
  <c r="P285" i="2"/>
  <c r="O285" i="2"/>
  <c r="DJ284" i="2"/>
  <c r="DI284" i="2"/>
  <c r="DH284" i="2"/>
  <c r="DG284" i="2"/>
  <c r="DF284" i="2"/>
  <c r="DE284" i="2"/>
  <c r="DD284" i="2"/>
  <c r="DC284" i="2"/>
  <c r="DB284" i="2"/>
  <c r="DA284" i="2"/>
  <c r="CZ284" i="2"/>
  <c r="CY284" i="2"/>
  <c r="CX284" i="2"/>
  <c r="CW284" i="2"/>
  <c r="CV284" i="2"/>
  <c r="CU284" i="2"/>
  <c r="CT284" i="2"/>
  <c r="CR284" i="2"/>
  <c r="CQ284" i="2"/>
  <c r="CP284" i="2"/>
  <c r="CO284" i="2"/>
  <c r="CN284" i="2"/>
  <c r="CM284" i="2"/>
  <c r="CL284" i="2"/>
  <c r="CK284" i="2"/>
  <c r="CJ284" i="2"/>
  <c r="CI284" i="2"/>
  <c r="CH284" i="2"/>
  <c r="CG284" i="2"/>
  <c r="CF284" i="2"/>
  <c r="CE284" i="2"/>
  <c r="CD284" i="2"/>
  <c r="CC284" i="2"/>
  <c r="CB284" i="2"/>
  <c r="CA284" i="2"/>
  <c r="BZ284" i="2"/>
  <c r="BY284" i="2"/>
  <c r="BX284" i="2"/>
  <c r="BW284" i="2"/>
  <c r="BV284" i="2"/>
  <c r="BU284" i="2"/>
  <c r="BT284" i="2"/>
  <c r="BS284" i="2"/>
  <c r="BR284" i="2"/>
  <c r="BQ284" i="2"/>
  <c r="BP284" i="2"/>
  <c r="BO284" i="2"/>
  <c r="BN284" i="2"/>
  <c r="BM284" i="2"/>
  <c r="BL284" i="2"/>
  <c r="BK284" i="2"/>
  <c r="BJ284" i="2"/>
  <c r="BI284" i="2"/>
  <c r="BH284" i="2"/>
  <c r="BG284" i="2"/>
  <c r="BF284" i="2"/>
  <c r="BE284" i="2"/>
  <c r="BD284" i="2"/>
  <c r="BC284" i="2"/>
  <c r="BB284" i="2"/>
  <c r="BA284" i="2"/>
  <c r="AZ284" i="2"/>
  <c r="AY284" i="2"/>
  <c r="AX284" i="2"/>
  <c r="AW284" i="2"/>
  <c r="AV284" i="2"/>
  <c r="AU284" i="2"/>
  <c r="AS284" i="2"/>
  <c r="AR284" i="2"/>
  <c r="AQ284" i="2"/>
  <c r="AP284" i="2"/>
  <c r="AO284" i="2"/>
  <c r="AJ284" i="2"/>
  <c r="AI284" i="2"/>
  <c r="AH284" i="2"/>
  <c r="AG284" i="2"/>
  <c r="AF284" i="2"/>
  <c r="AE284" i="2"/>
  <c r="AD284" i="2"/>
  <c r="AC284" i="2"/>
  <c r="AB284" i="2"/>
  <c r="AA284" i="2"/>
  <c r="Z284" i="2"/>
  <c r="Y284" i="2"/>
  <c r="X284" i="2"/>
  <c r="W284" i="2"/>
  <c r="V284" i="2"/>
  <c r="U284" i="2"/>
  <c r="T284" i="2"/>
  <c r="S284" i="2"/>
  <c r="R284" i="2"/>
  <c r="Q284" i="2"/>
  <c r="P284" i="2"/>
  <c r="O284" i="2"/>
  <c r="DJ283" i="2"/>
  <c r="DI283" i="2"/>
  <c r="DH283" i="2"/>
  <c r="DG283" i="2"/>
  <c r="DF283" i="2"/>
  <c r="DE283" i="2"/>
  <c r="DD283" i="2"/>
  <c r="DC283" i="2"/>
  <c r="DB283" i="2"/>
  <c r="DA283" i="2"/>
  <c r="CZ283" i="2"/>
  <c r="CY283" i="2"/>
  <c r="CX283" i="2"/>
  <c r="CW283" i="2"/>
  <c r="CV283" i="2"/>
  <c r="CU283" i="2"/>
  <c r="CT283" i="2"/>
  <c r="CR283" i="2"/>
  <c r="CQ283" i="2"/>
  <c r="CP283" i="2"/>
  <c r="CO283" i="2"/>
  <c r="CN283" i="2"/>
  <c r="CM283" i="2"/>
  <c r="CL283" i="2"/>
  <c r="CK283" i="2"/>
  <c r="CJ283" i="2"/>
  <c r="CI283" i="2"/>
  <c r="CH283" i="2"/>
  <c r="CG283" i="2"/>
  <c r="CF283" i="2"/>
  <c r="CE283" i="2"/>
  <c r="CD283" i="2"/>
  <c r="CC283" i="2"/>
  <c r="CB283" i="2"/>
  <c r="CA283" i="2"/>
  <c r="BZ283" i="2"/>
  <c r="BY283" i="2"/>
  <c r="BX283" i="2"/>
  <c r="BW283" i="2"/>
  <c r="BV283" i="2"/>
  <c r="BU283" i="2"/>
  <c r="BT283" i="2"/>
  <c r="BS283" i="2"/>
  <c r="BR283" i="2"/>
  <c r="BQ283" i="2"/>
  <c r="BP283" i="2"/>
  <c r="BO283" i="2"/>
  <c r="BN283" i="2"/>
  <c r="BM283" i="2"/>
  <c r="BL283" i="2"/>
  <c r="BK283" i="2"/>
  <c r="BJ283" i="2"/>
  <c r="BI283" i="2"/>
  <c r="BH283" i="2"/>
  <c r="BG283" i="2"/>
  <c r="BF283" i="2"/>
  <c r="BE283" i="2"/>
  <c r="BD283" i="2"/>
  <c r="BC283" i="2"/>
  <c r="BB283" i="2"/>
  <c r="BA283" i="2"/>
  <c r="AZ283" i="2"/>
  <c r="AY283" i="2"/>
  <c r="AX283" i="2"/>
  <c r="AW283" i="2"/>
  <c r="AV283" i="2"/>
  <c r="AU283" i="2"/>
  <c r="AS283" i="2"/>
  <c r="AR283" i="2"/>
  <c r="AQ283" i="2"/>
  <c r="AP283" i="2"/>
  <c r="AO283" i="2"/>
  <c r="AJ283" i="2"/>
  <c r="AI283" i="2"/>
  <c r="AH283" i="2"/>
  <c r="AG283" i="2"/>
  <c r="AF283" i="2"/>
  <c r="AE283" i="2"/>
  <c r="AD283" i="2"/>
  <c r="AC283" i="2"/>
  <c r="AB283" i="2"/>
  <c r="AA283" i="2"/>
  <c r="Z283" i="2"/>
  <c r="Y283" i="2"/>
  <c r="X283" i="2"/>
  <c r="W283" i="2"/>
  <c r="V283" i="2"/>
  <c r="U283" i="2"/>
  <c r="T283" i="2"/>
  <c r="S283" i="2"/>
  <c r="R283" i="2"/>
  <c r="Q283" i="2"/>
  <c r="P283" i="2"/>
  <c r="O283" i="2"/>
  <c r="DJ282" i="2"/>
  <c r="DI282" i="2"/>
  <c r="DH282" i="2"/>
  <c r="DG282" i="2"/>
  <c r="DF282" i="2"/>
  <c r="DE282" i="2"/>
  <c r="DD282" i="2"/>
  <c r="DC282" i="2"/>
  <c r="DB282" i="2"/>
  <c r="DA282" i="2"/>
  <c r="CZ282" i="2"/>
  <c r="CY282" i="2"/>
  <c r="CX282" i="2"/>
  <c r="CW282" i="2"/>
  <c r="CV282" i="2"/>
  <c r="CU282" i="2"/>
  <c r="CT282" i="2"/>
  <c r="CR282" i="2"/>
  <c r="CQ282" i="2"/>
  <c r="CP282" i="2"/>
  <c r="CO282" i="2"/>
  <c r="CN282" i="2"/>
  <c r="CM282" i="2"/>
  <c r="CL282" i="2"/>
  <c r="CK282" i="2"/>
  <c r="CJ282" i="2"/>
  <c r="CI282" i="2"/>
  <c r="CH282" i="2"/>
  <c r="CG282" i="2"/>
  <c r="CF282" i="2"/>
  <c r="CE282" i="2"/>
  <c r="CD282" i="2"/>
  <c r="CC282" i="2"/>
  <c r="CB282" i="2"/>
  <c r="CA282" i="2"/>
  <c r="BZ282" i="2"/>
  <c r="BY282" i="2"/>
  <c r="BX282" i="2"/>
  <c r="BW282" i="2"/>
  <c r="BV282" i="2"/>
  <c r="BU282" i="2"/>
  <c r="BT282" i="2"/>
  <c r="BS282" i="2"/>
  <c r="BR282" i="2"/>
  <c r="BQ282" i="2"/>
  <c r="BP282" i="2"/>
  <c r="BO282" i="2"/>
  <c r="BN282" i="2"/>
  <c r="BM282" i="2"/>
  <c r="BL282" i="2"/>
  <c r="BK282" i="2"/>
  <c r="BJ282" i="2"/>
  <c r="BI282" i="2"/>
  <c r="BH282" i="2"/>
  <c r="BG282" i="2"/>
  <c r="BF282" i="2"/>
  <c r="BE282" i="2"/>
  <c r="BD282" i="2"/>
  <c r="BC282" i="2"/>
  <c r="BB282" i="2"/>
  <c r="BA282" i="2"/>
  <c r="AZ282" i="2"/>
  <c r="AY282" i="2"/>
  <c r="AX282" i="2"/>
  <c r="AW282" i="2"/>
  <c r="AV282" i="2"/>
  <c r="AU282" i="2"/>
  <c r="AS282" i="2"/>
  <c r="AR282" i="2"/>
  <c r="AQ282" i="2"/>
  <c r="AP282" i="2"/>
  <c r="AO282" i="2"/>
  <c r="AJ282" i="2"/>
  <c r="AI282" i="2"/>
  <c r="AH282" i="2"/>
  <c r="AG282" i="2"/>
  <c r="AF282" i="2"/>
  <c r="AE282" i="2"/>
  <c r="AD282" i="2"/>
  <c r="AC282" i="2"/>
  <c r="AB282" i="2"/>
  <c r="AA282" i="2"/>
  <c r="Z282" i="2"/>
  <c r="Y282" i="2"/>
  <c r="X282" i="2"/>
  <c r="W282" i="2"/>
  <c r="V282" i="2"/>
  <c r="U282" i="2"/>
  <c r="T282" i="2"/>
  <c r="S282" i="2"/>
  <c r="R282" i="2"/>
  <c r="Q282" i="2"/>
  <c r="P282" i="2"/>
  <c r="O282" i="2"/>
  <c r="DJ281" i="2"/>
  <c r="DI281" i="2"/>
  <c r="DH281" i="2"/>
  <c r="DG281" i="2"/>
  <c r="DF281" i="2"/>
  <c r="DE281" i="2"/>
  <c r="DD281" i="2"/>
  <c r="DC281" i="2"/>
  <c r="DB281" i="2"/>
  <c r="DA281" i="2"/>
  <c r="CZ281" i="2"/>
  <c r="CY281" i="2"/>
  <c r="CX281" i="2"/>
  <c r="CW281" i="2"/>
  <c r="CV281" i="2"/>
  <c r="CU281" i="2"/>
  <c r="CT281" i="2"/>
  <c r="CR281" i="2"/>
  <c r="CQ281" i="2"/>
  <c r="CP281" i="2"/>
  <c r="CO281" i="2"/>
  <c r="CN281" i="2"/>
  <c r="CM281" i="2"/>
  <c r="CL281" i="2"/>
  <c r="CK281" i="2"/>
  <c r="CJ281" i="2"/>
  <c r="CI281" i="2"/>
  <c r="CH281" i="2"/>
  <c r="CG281" i="2"/>
  <c r="CF281" i="2"/>
  <c r="CE281" i="2"/>
  <c r="CD281" i="2"/>
  <c r="CC281" i="2"/>
  <c r="CB281" i="2"/>
  <c r="CA281" i="2"/>
  <c r="BZ281" i="2"/>
  <c r="BY281" i="2"/>
  <c r="BX281" i="2"/>
  <c r="BW281" i="2"/>
  <c r="BV281" i="2"/>
  <c r="BU281" i="2"/>
  <c r="BT281" i="2"/>
  <c r="BS281" i="2"/>
  <c r="BR281" i="2"/>
  <c r="BQ281" i="2"/>
  <c r="BP281" i="2"/>
  <c r="BO281" i="2"/>
  <c r="BN281" i="2"/>
  <c r="BM281" i="2"/>
  <c r="BL281" i="2"/>
  <c r="BK281" i="2"/>
  <c r="BJ281" i="2"/>
  <c r="BI281" i="2"/>
  <c r="BH281" i="2"/>
  <c r="BG281" i="2"/>
  <c r="BF281" i="2"/>
  <c r="BE281" i="2"/>
  <c r="BD281" i="2"/>
  <c r="BC281" i="2"/>
  <c r="BB281" i="2"/>
  <c r="BA281" i="2"/>
  <c r="AZ281" i="2"/>
  <c r="AY281" i="2"/>
  <c r="AX281" i="2"/>
  <c r="AW281" i="2"/>
  <c r="AV281" i="2"/>
  <c r="AU281" i="2"/>
  <c r="AS281" i="2"/>
  <c r="AR281" i="2"/>
  <c r="AQ281" i="2"/>
  <c r="AP281" i="2"/>
  <c r="AO281" i="2"/>
  <c r="AJ281" i="2"/>
  <c r="AI281" i="2"/>
  <c r="AH281" i="2"/>
  <c r="AG281" i="2"/>
  <c r="AF281" i="2"/>
  <c r="AE281" i="2"/>
  <c r="AD281" i="2"/>
  <c r="AC281" i="2"/>
  <c r="AB281" i="2"/>
  <c r="AA281" i="2"/>
  <c r="Z281" i="2"/>
  <c r="Y281" i="2"/>
  <c r="X281" i="2"/>
  <c r="W281" i="2"/>
  <c r="V281" i="2"/>
  <c r="U281" i="2"/>
  <c r="T281" i="2"/>
  <c r="S281" i="2"/>
  <c r="R281" i="2"/>
  <c r="Q281" i="2"/>
  <c r="P281" i="2"/>
  <c r="O281" i="2"/>
  <c r="DJ280" i="2"/>
  <c r="DI280" i="2"/>
  <c r="DH280" i="2"/>
  <c r="DG280" i="2"/>
  <c r="DF280" i="2"/>
  <c r="DE280" i="2"/>
  <c r="DD280" i="2"/>
  <c r="DC280" i="2"/>
  <c r="DB280" i="2"/>
  <c r="DA280" i="2"/>
  <c r="CZ280" i="2"/>
  <c r="CY280" i="2"/>
  <c r="CX280" i="2"/>
  <c r="CW280" i="2"/>
  <c r="CV280" i="2"/>
  <c r="CU280" i="2"/>
  <c r="CT280" i="2"/>
  <c r="CR280" i="2"/>
  <c r="CQ280" i="2"/>
  <c r="CP280" i="2"/>
  <c r="CO280" i="2"/>
  <c r="CN280" i="2"/>
  <c r="CM280" i="2"/>
  <c r="CL280" i="2"/>
  <c r="CK280" i="2"/>
  <c r="CJ280" i="2"/>
  <c r="CI280" i="2"/>
  <c r="CH280" i="2"/>
  <c r="CG280" i="2"/>
  <c r="CF280" i="2"/>
  <c r="CE280" i="2"/>
  <c r="CD280" i="2"/>
  <c r="CC280" i="2"/>
  <c r="CB280" i="2"/>
  <c r="CA280" i="2"/>
  <c r="BZ280" i="2"/>
  <c r="BY280" i="2"/>
  <c r="BX280" i="2"/>
  <c r="BW280" i="2"/>
  <c r="BV280" i="2"/>
  <c r="BU280" i="2"/>
  <c r="BT280" i="2"/>
  <c r="BS280" i="2"/>
  <c r="BR280" i="2"/>
  <c r="BQ280" i="2"/>
  <c r="BP280" i="2"/>
  <c r="BO280" i="2"/>
  <c r="BN280" i="2"/>
  <c r="BM280" i="2"/>
  <c r="BL280" i="2"/>
  <c r="BK280" i="2"/>
  <c r="BJ280" i="2"/>
  <c r="BI280" i="2"/>
  <c r="BH280" i="2"/>
  <c r="BG280" i="2"/>
  <c r="BF280" i="2"/>
  <c r="BE280" i="2"/>
  <c r="BD280" i="2"/>
  <c r="BC280" i="2"/>
  <c r="BB280" i="2"/>
  <c r="BA280" i="2"/>
  <c r="AZ280" i="2"/>
  <c r="AY280" i="2"/>
  <c r="AX280" i="2"/>
  <c r="AW280" i="2"/>
  <c r="AV280" i="2"/>
  <c r="AU280" i="2"/>
  <c r="AS280" i="2"/>
  <c r="AR280" i="2"/>
  <c r="AQ280" i="2"/>
  <c r="AP280" i="2"/>
  <c r="AO280" i="2"/>
  <c r="AJ280" i="2"/>
  <c r="AI280" i="2"/>
  <c r="AH280" i="2"/>
  <c r="AG280" i="2"/>
  <c r="AF280" i="2"/>
  <c r="AE280" i="2"/>
  <c r="AD280" i="2"/>
  <c r="AC280" i="2"/>
  <c r="AB280" i="2"/>
  <c r="AA280" i="2"/>
  <c r="Z280" i="2"/>
  <c r="Y280" i="2"/>
  <c r="X280" i="2"/>
  <c r="W280" i="2"/>
  <c r="V280" i="2"/>
  <c r="U280" i="2"/>
  <c r="T280" i="2"/>
  <c r="S280" i="2"/>
  <c r="R280" i="2"/>
  <c r="Q280" i="2"/>
  <c r="P280" i="2"/>
  <c r="O280" i="2"/>
  <c r="L280" i="2"/>
  <c r="DJ279" i="2"/>
  <c r="DI279" i="2"/>
  <c r="DH279" i="2"/>
  <c r="DG279" i="2"/>
  <c r="DF279" i="2"/>
  <c r="DE279" i="2"/>
  <c r="DD279" i="2"/>
  <c r="DC279" i="2"/>
  <c r="DB279" i="2"/>
  <c r="DA279" i="2"/>
  <c r="CZ279" i="2"/>
  <c r="CY279" i="2"/>
  <c r="CX279" i="2"/>
  <c r="CW279" i="2"/>
  <c r="CV279" i="2"/>
  <c r="CU279" i="2"/>
  <c r="CT279" i="2"/>
  <c r="CR279" i="2"/>
  <c r="CQ279" i="2"/>
  <c r="CP279" i="2"/>
  <c r="CO279" i="2"/>
  <c r="CN279" i="2"/>
  <c r="CM279" i="2"/>
  <c r="CL279" i="2"/>
  <c r="CK279" i="2"/>
  <c r="CJ279" i="2"/>
  <c r="CI279" i="2"/>
  <c r="CH279" i="2"/>
  <c r="CG279" i="2"/>
  <c r="CF279" i="2"/>
  <c r="CE279" i="2"/>
  <c r="CD279" i="2"/>
  <c r="CC279" i="2"/>
  <c r="CB279" i="2"/>
  <c r="CA279" i="2"/>
  <c r="BZ279" i="2"/>
  <c r="BY279" i="2"/>
  <c r="BX279" i="2"/>
  <c r="BW279" i="2"/>
  <c r="BV279" i="2"/>
  <c r="BU279" i="2"/>
  <c r="BT279" i="2"/>
  <c r="BS279" i="2"/>
  <c r="BR279" i="2"/>
  <c r="BQ279" i="2"/>
  <c r="BP279" i="2"/>
  <c r="BO279" i="2"/>
  <c r="BN279" i="2"/>
  <c r="BM279" i="2"/>
  <c r="BL279" i="2"/>
  <c r="BK279" i="2"/>
  <c r="BJ279" i="2"/>
  <c r="BI279" i="2"/>
  <c r="BH279" i="2"/>
  <c r="BG279" i="2"/>
  <c r="BF279" i="2"/>
  <c r="BE279" i="2"/>
  <c r="BD279" i="2"/>
  <c r="BC279" i="2"/>
  <c r="BB279" i="2"/>
  <c r="BA279" i="2"/>
  <c r="AZ279" i="2"/>
  <c r="AY279" i="2"/>
  <c r="AX279" i="2"/>
  <c r="AW279" i="2"/>
  <c r="AV279" i="2"/>
  <c r="AU279" i="2"/>
  <c r="AS279" i="2"/>
  <c r="AR279" i="2"/>
  <c r="AQ279" i="2"/>
  <c r="AP279" i="2"/>
  <c r="AO279" i="2"/>
  <c r="AJ279" i="2"/>
  <c r="AI279" i="2"/>
  <c r="AH279" i="2"/>
  <c r="AG279" i="2"/>
  <c r="AF279" i="2"/>
  <c r="AE279" i="2"/>
  <c r="AD279" i="2"/>
  <c r="AC279" i="2"/>
  <c r="AB279" i="2"/>
  <c r="AA279" i="2"/>
  <c r="Z279" i="2"/>
  <c r="Y279" i="2"/>
  <c r="X279" i="2"/>
  <c r="W279" i="2"/>
  <c r="V279" i="2"/>
  <c r="U279" i="2"/>
  <c r="T279" i="2"/>
  <c r="S279" i="2"/>
  <c r="R279" i="2"/>
  <c r="Q279" i="2"/>
  <c r="P279" i="2"/>
  <c r="O279" i="2"/>
  <c r="DJ278" i="2"/>
  <c r="DI278" i="2"/>
  <c r="DH278" i="2"/>
  <c r="DG278" i="2"/>
  <c r="DF278" i="2"/>
  <c r="DE278" i="2"/>
  <c r="DD278" i="2"/>
  <c r="DC278" i="2"/>
  <c r="DB278" i="2"/>
  <c r="DA278" i="2"/>
  <c r="CZ278" i="2"/>
  <c r="CY278" i="2"/>
  <c r="CX278" i="2"/>
  <c r="CW278" i="2"/>
  <c r="CV278" i="2"/>
  <c r="CU278" i="2"/>
  <c r="CT278" i="2"/>
  <c r="CR278" i="2"/>
  <c r="CQ278" i="2"/>
  <c r="CP278" i="2"/>
  <c r="CO278" i="2"/>
  <c r="CN278" i="2"/>
  <c r="CM278" i="2"/>
  <c r="CL278" i="2"/>
  <c r="CK278" i="2"/>
  <c r="CJ278" i="2"/>
  <c r="CI278" i="2"/>
  <c r="CH278" i="2"/>
  <c r="CG278" i="2"/>
  <c r="CF278" i="2"/>
  <c r="CE278" i="2"/>
  <c r="CD278" i="2"/>
  <c r="CC278" i="2"/>
  <c r="CB278" i="2"/>
  <c r="CA278" i="2"/>
  <c r="BZ278" i="2"/>
  <c r="BY278" i="2"/>
  <c r="BX278" i="2"/>
  <c r="BW278" i="2"/>
  <c r="BV278" i="2"/>
  <c r="BU278" i="2"/>
  <c r="BT278" i="2"/>
  <c r="BS278" i="2"/>
  <c r="BR278" i="2"/>
  <c r="BQ278" i="2"/>
  <c r="BP278" i="2"/>
  <c r="BO278" i="2"/>
  <c r="BN278" i="2"/>
  <c r="BM278" i="2"/>
  <c r="BL278" i="2"/>
  <c r="BK278" i="2"/>
  <c r="BJ278" i="2"/>
  <c r="BI278" i="2"/>
  <c r="BH278" i="2"/>
  <c r="BG278" i="2"/>
  <c r="BF278" i="2"/>
  <c r="BE278" i="2"/>
  <c r="BD278" i="2"/>
  <c r="BC278" i="2"/>
  <c r="BB278" i="2"/>
  <c r="BA278" i="2"/>
  <c r="AZ278" i="2"/>
  <c r="AY278" i="2"/>
  <c r="AX278" i="2"/>
  <c r="AW278" i="2"/>
  <c r="AV278" i="2"/>
  <c r="AU278" i="2"/>
  <c r="AS278" i="2"/>
  <c r="AR278" i="2"/>
  <c r="AQ278" i="2"/>
  <c r="AP278" i="2"/>
  <c r="AO278" i="2"/>
  <c r="AJ278" i="2"/>
  <c r="AI278" i="2"/>
  <c r="AH278" i="2"/>
  <c r="AG278" i="2"/>
  <c r="AF278" i="2"/>
  <c r="AE278" i="2"/>
  <c r="AD278" i="2"/>
  <c r="AC278" i="2"/>
  <c r="AB278" i="2"/>
  <c r="AA278" i="2"/>
  <c r="Z278" i="2"/>
  <c r="Y278" i="2"/>
  <c r="X278" i="2"/>
  <c r="W278" i="2"/>
  <c r="V278" i="2"/>
  <c r="U278" i="2"/>
  <c r="T278" i="2"/>
  <c r="S278" i="2"/>
  <c r="R278" i="2"/>
  <c r="Q278" i="2"/>
  <c r="P278" i="2"/>
  <c r="O278" i="2"/>
  <c r="DJ277" i="2"/>
  <c r="DI277" i="2"/>
  <c r="DH277" i="2"/>
  <c r="DG277" i="2"/>
  <c r="DF277" i="2"/>
  <c r="DE277" i="2"/>
  <c r="DD277" i="2"/>
  <c r="DC277" i="2"/>
  <c r="DB277" i="2"/>
  <c r="DA277" i="2"/>
  <c r="CZ277" i="2"/>
  <c r="CY277" i="2"/>
  <c r="CX277" i="2"/>
  <c r="CW277" i="2"/>
  <c r="CV277" i="2"/>
  <c r="CU277" i="2"/>
  <c r="CT277" i="2"/>
  <c r="CR277" i="2"/>
  <c r="CQ277" i="2"/>
  <c r="CP277" i="2"/>
  <c r="CO277" i="2"/>
  <c r="CN277" i="2"/>
  <c r="CM277" i="2"/>
  <c r="CL277" i="2"/>
  <c r="CK277" i="2"/>
  <c r="CJ277" i="2"/>
  <c r="CI277" i="2"/>
  <c r="CH277" i="2"/>
  <c r="CG277" i="2"/>
  <c r="CF277" i="2"/>
  <c r="CE277" i="2"/>
  <c r="CD277" i="2"/>
  <c r="CC277" i="2"/>
  <c r="CB277" i="2"/>
  <c r="CA277" i="2"/>
  <c r="BZ277" i="2"/>
  <c r="BY277" i="2"/>
  <c r="BX277" i="2"/>
  <c r="BW277" i="2"/>
  <c r="BV277" i="2"/>
  <c r="BU277" i="2"/>
  <c r="BT277" i="2"/>
  <c r="BS277" i="2"/>
  <c r="BR277" i="2"/>
  <c r="BQ277" i="2"/>
  <c r="BP277" i="2"/>
  <c r="BO277" i="2"/>
  <c r="BN277" i="2"/>
  <c r="BM277" i="2"/>
  <c r="BL277" i="2"/>
  <c r="BK277" i="2"/>
  <c r="BJ277" i="2"/>
  <c r="BI277" i="2"/>
  <c r="BH277" i="2"/>
  <c r="BG277" i="2"/>
  <c r="BF277" i="2"/>
  <c r="BE277" i="2"/>
  <c r="BD277" i="2"/>
  <c r="BC277" i="2"/>
  <c r="BB277" i="2"/>
  <c r="BA277" i="2"/>
  <c r="AZ277" i="2"/>
  <c r="AY277" i="2"/>
  <c r="AX277" i="2"/>
  <c r="AW277" i="2"/>
  <c r="AV277" i="2"/>
  <c r="AU277" i="2"/>
  <c r="AS277" i="2"/>
  <c r="AR277" i="2"/>
  <c r="AQ277" i="2"/>
  <c r="AP277" i="2"/>
  <c r="AO277" i="2"/>
  <c r="AJ277" i="2"/>
  <c r="AI277" i="2"/>
  <c r="AH277" i="2"/>
  <c r="AG277" i="2"/>
  <c r="AF277" i="2"/>
  <c r="AE277" i="2"/>
  <c r="AD277" i="2"/>
  <c r="AC277" i="2"/>
  <c r="AB277" i="2"/>
  <c r="AA277" i="2"/>
  <c r="Z277" i="2"/>
  <c r="Y277" i="2"/>
  <c r="X277" i="2"/>
  <c r="W277" i="2"/>
  <c r="V277" i="2"/>
  <c r="U277" i="2"/>
  <c r="T277" i="2"/>
  <c r="S277" i="2"/>
  <c r="R277" i="2"/>
  <c r="Q277" i="2"/>
  <c r="P277" i="2"/>
  <c r="O277" i="2"/>
  <c r="DJ276" i="2"/>
  <c r="DI276" i="2"/>
  <c r="DH276" i="2"/>
  <c r="DG276" i="2"/>
  <c r="DF276" i="2"/>
  <c r="DE276" i="2"/>
  <c r="DD276" i="2"/>
  <c r="DC276" i="2"/>
  <c r="DB276" i="2"/>
  <c r="DA276" i="2"/>
  <c r="CZ276" i="2"/>
  <c r="CY276" i="2"/>
  <c r="CX276" i="2"/>
  <c r="CW276" i="2"/>
  <c r="CV276" i="2"/>
  <c r="CU276" i="2"/>
  <c r="CT276" i="2"/>
  <c r="CR276" i="2"/>
  <c r="CQ276" i="2"/>
  <c r="CP276" i="2"/>
  <c r="CO276" i="2"/>
  <c r="CN276" i="2"/>
  <c r="CM276" i="2"/>
  <c r="CL276" i="2"/>
  <c r="CK276" i="2"/>
  <c r="CJ276" i="2"/>
  <c r="CI276" i="2"/>
  <c r="CH276" i="2"/>
  <c r="CG276" i="2"/>
  <c r="CF276" i="2"/>
  <c r="CE276" i="2"/>
  <c r="CD276" i="2"/>
  <c r="CC276" i="2"/>
  <c r="CB276" i="2"/>
  <c r="CA276" i="2"/>
  <c r="BZ276" i="2"/>
  <c r="BY276" i="2"/>
  <c r="BX276" i="2"/>
  <c r="BW276" i="2"/>
  <c r="BV276" i="2"/>
  <c r="BU276" i="2"/>
  <c r="BT276" i="2"/>
  <c r="BS276" i="2"/>
  <c r="BR276" i="2"/>
  <c r="BQ276" i="2"/>
  <c r="BP276" i="2"/>
  <c r="BO276" i="2"/>
  <c r="BN276" i="2"/>
  <c r="BM276" i="2"/>
  <c r="BL276" i="2"/>
  <c r="BK276" i="2"/>
  <c r="BJ276" i="2"/>
  <c r="BI276" i="2"/>
  <c r="BH276" i="2"/>
  <c r="BG276" i="2"/>
  <c r="BF276" i="2"/>
  <c r="BE276" i="2"/>
  <c r="BD276" i="2"/>
  <c r="BC276" i="2"/>
  <c r="BB276" i="2"/>
  <c r="BA276" i="2"/>
  <c r="AZ276" i="2"/>
  <c r="AY276" i="2"/>
  <c r="AX276" i="2"/>
  <c r="AW276" i="2"/>
  <c r="AV276" i="2"/>
  <c r="AU276" i="2"/>
  <c r="AS276" i="2"/>
  <c r="AR276" i="2"/>
  <c r="AQ276" i="2"/>
  <c r="AP276" i="2"/>
  <c r="AO276" i="2"/>
  <c r="AJ276" i="2"/>
  <c r="AI276" i="2"/>
  <c r="AH276" i="2"/>
  <c r="AG276" i="2"/>
  <c r="AF276" i="2"/>
  <c r="AE276" i="2"/>
  <c r="AD276" i="2"/>
  <c r="AC276" i="2"/>
  <c r="AB276" i="2"/>
  <c r="AA276" i="2"/>
  <c r="Z276" i="2"/>
  <c r="Y276" i="2"/>
  <c r="X276" i="2"/>
  <c r="W276" i="2"/>
  <c r="V276" i="2"/>
  <c r="U276" i="2"/>
  <c r="T276" i="2"/>
  <c r="S276" i="2"/>
  <c r="R276" i="2"/>
  <c r="Q276" i="2"/>
  <c r="P276" i="2"/>
  <c r="O276" i="2"/>
  <c r="DJ275" i="2"/>
  <c r="DI275" i="2"/>
  <c r="DH275" i="2"/>
  <c r="DG275" i="2"/>
  <c r="DF275" i="2"/>
  <c r="DE275" i="2"/>
  <c r="DD275" i="2"/>
  <c r="DC275" i="2"/>
  <c r="DB275" i="2"/>
  <c r="DA275" i="2"/>
  <c r="CZ275" i="2"/>
  <c r="CY275" i="2"/>
  <c r="CX275" i="2"/>
  <c r="CW275" i="2"/>
  <c r="CV275" i="2"/>
  <c r="CU275" i="2"/>
  <c r="CT275" i="2"/>
  <c r="CR275" i="2"/>
  <c r="CQ275" i="2"/>
  <c r="CP275" i="2"/>
  <c r="CO275" i="2"/>
  <c r="CN275" i="2"/>
  <c r="CM275" i="2"/>
  <c r="CL275" i="2"/>
  <c r="CK275" i="2"/>
  <c r="CJ275" i="2"/>
  <c r="CI275" i="2"/>
  <c r="CH275" i="2"/>
  <c r="CG275" i="2"/>
  <c r="CF275" i="2"/>
  <c r="CE275" i="2"/>
  <c r="CD275" i="2"/>
  <c r="CC275" i="2"/>
  <c r="CB275" i="2"/>
  <c r="CA275" i="2"/>
  <c r="BZ275" i="2"/>
  <c r="BY275" i="2"/>
  <c r="BX275" i="2"/>
  <c r="BW275" i="2"/>
  <c r="BV275" i="2"/>
  <c r="BU275" i="2"/>
  <c r="BT275" i="2"/>
  <c r="BS275" i="2"/>
  <c r="BR275" i="2"/>
  <c r="BQ275" i="2"/>
  <c r="BP275" i="2"/>
  <c r="BO275" i="2"/>
  <c r="BN275" i="2"/>
  <c r="BM275" i="2"/>
  <c r="BL275" i="2"/>
  <c r="BK275" i="2"/>
  <c r="BJ275" i="2"/>
  <c r="BI275" i="2"/>
  <c r="BH275" i="2"/>
  <c r="BG275" i="2"/>
  <c r="BF275" i="2"/>
  <c r="BE275" i="2"/>
  <c r="BD275" i="2"/>
  <c r="BC275" i="2"/>
  <c r="BB275" i="2"/>
  <c r="BA275" i="2"/>
  <c r="AZ275" i="2"/>
  <c r="AY275" i="2"/>
  <c r="AX275" i="2"/>
  <c r="AW275" i="2"/>
  <c r="AV275" i="2"/>
  <c r="AU275" i="2"/>
  <c r="AS275" i="2"/>
  <c r="AR275" i="2"/>
  <c r="AQ275" i="2"/>
  <c r="AP275" i="2"/>
  <c r="AO275" i="2"/>
  <c r="AJ275" i="2"/>
  <c r="AI275" i="2"/>
  <c r="AH275" i="2"/>
  <c r="AG275" i="2"/>
  <c r="AF275" i="2"/>
  <c r="AE275" i="2"/>
  <c r="AD275" i="2"/>
  <c r="AC275" i="2"/>
  <c r="AB275" i="2"/>
  <c r="AA275" i="2"/>
  <c r="Z275" i="2"/>
  <c r="Y275" i="2"/>
  <c r="X275" i="2"/>
  <c r="W275" i="2"/>
  <c r="V275" i="2"/>
  <c r="U275" i="2"/>
  <c r="T275" i="2"/>
  <c r="S275" i="2"/>
  <c r="R275" i="2"/>
  <c r="Q275" i="2"/>
  <c r="P275" i="2"/>
  <c r="O275" i="2"/>
  <c r="DJ274" i="2"/>
  <c r="DI274" i="2"/>
  <c r="DH274" i="2"/>
  <c r="DG274" i="2"/>
  <c r="DF274" i="2"/>
  <c r="DE274" i="2"/>
  <c r="DD274" i="2"/>
  <c r="DC274" i="2"/>
  <c r="DB274" i="2"/>
  <c r="DA274" i="2"/>
  <c r="CZ274" i="2"/>
  <c r="CY274" i="2"/>
  <c r="CX274" i="2"/>
  <c r="CW274" i="2"/>
  <c r="CV274" i="2"/>
  <c r="CU274" i="2"/>
  <c r="CT274" i="2"/>
  <c r="CR274" i="2"/>
  <c r="CQ274" i="2"/>
  <c r="CP274" i="2"/>
  <c r="CO274" i="2"/>
  <c r="CN274" i="2"/>
  <c r="CM274" i="2"/>
  <c r="CL274" i="2"/>
  <c r="CK274" i="2"/>
  <c r="CJ274" i="2"/>
  <c r="CI274" i="2"/>
  <c r="CH274" i="2"/>
  <c r="CG274" i="2"/>
  <c r="CF274" i="2"/>
  <c r="CE274" i="2"/>
  <c r="CD274" i="2"/>
  <c r="CC274" i="2"/>
  <c r="CB274" i="2"/>
  <c r="CA274" i="2"/>
  <c r="BZ274" i="2"/>
  <c r="BY274" i="2"/>
  <c r="BX274" i="2"/>
  <c r="BW274" i="2"/>
  <c r="BV274" i="2"/>
  <c r="BU274" i="2"/>
  <c r="BT274" i="2"/>
  <c r="BS274" i="2"/>
  <c r="BR274" i="2"/>
  <c r="BQ274" i="2"/>
  <c r="BP274" i="2"/>
  <c r="BO274" i="2"/>
  <c r="BN274" i="2"/>
  <c r="BM274" i="2"/>
  <c r="BL274" i="2"/>
  <c r="BK274" i="2"/>
  <c r="BJ274" i="2"/>
  <c r="BI274" i="2"/>
  <c r="BH274" i="2"/>
  <c r="BG274" i="2"/>
  <c r="BF274" i="2"/>
  <c r="BE274" i="2"/>
  <c r="BD274" i="2"/>
  <c r="BC274" i="2"/>
  <c r="BB274" i="2"/>
  <c r="BA274" i="2"/>
  <c r="AZ274" i="2"/>
  <c r="AY274" i="2"/>
  <c r="AX274" i="2"/>
  <c r="AW274" i="2"/>
  <c r="AV274" i="2"/>
  <c r="AU274" i="2"/>
  <c r="AS274" i="2"/>
  <c r="AR274" i="2"/>
  <c r="AQ274" i="2"/>
  <c r="AP274" i="2"/>
  <c r="AO274" i="2"/>
  <c r="AJ274" i="2"/>
  <c r="AI274" i="2"/>
  <c r="AH274" i="2"/>
  <c r="AG274" i="2"/>
  <c r="AF274" i="2"/>
  <c r="AE274" i="2"/>
  <c r="AD274" i="2"/>
  <c r="AC274" i="2"/>
  <c r="AB274" i="2"/>
  <c r="AA274" i="2"/>
  <c r="Z274" i="2"/>
  <c r="Y274" i="2"/>
  <c r="X274" i="2"/>
  <c r="W274" i="2"/>
  <c r="V274" i="2"/>
  <c r="U274" i="2"/>
  <c r="T274" i="2"/>
  <c r="S274" i="2"/>
  <c r="R274" i="2"/>
  <c r="Q274" i="2"/>
  <c r="P274" i="2"/>
  <c r="O274" i="2"/>
  <c r="DJ273" i="2"/>
  <c r="DI273" i="2"/>
  <c r="DH273" i="2"/>
  <c r="DG273" i="2"/>
  <c r="DF273" i="2"/>
  <c r="DE273" i="2"/>
  <c r="DD273" i="2"/>
  <c r="DC273" i="2"/>
  <c r="DB273" i="2"/>
  <c r="DA273" i="2"/>
  <c r="CZ273" i="2"/>
  <c r="CY273" i="2"/>
  <c r="CX273" i="2"/>
  <c r="CW273" i="2"/>
  <c r="CV273" i="2"/>
  <c r="CU273" i="2"/>
  <c r="CT273" i="2"/>
  <c r="CR273" i="2"/>
  <c r="CQ273" i="2"/>
  <c r="CP273" i="2"/>
  <c r="CO273" i="2"/>
  <c r="CN273" i="2"/>
  <c r="CM273" i="2"/>
  <c r="CL273" i="2"/>
  <c r="CK273" i="2"/>
  <c r="CJ273" i="2"/>
  <c r="CI273" i="2"/>
  <c r="CH273" i="2"/>
  <c r="CG273" i="2"/>
  <c r="CF273" i="2"/>
  <c r="CE273" i="2"/>
  <c r="CD273" i="2"/>
  <c r="CC273" i="2"/>
  <c r="CB273" i="2"/>
  <c r="CA273" i="2"/>
  <c r="BZ273" i="2"/>
  <c r="BY273" i="2"/>
  <c r="BX273" i="2"/>
  <c r="BW273" i="2"/>
  <c r="BV273" i="2"/>
  <c r="BU273" i="2"/>
  <c r="BT273" i="2"/>
  <c r="BS273" i="2"/>
  <c r="BR273" i="2"/>
  <c r="BQ273" i="2"/>
  <c r="BP273" i="2"/>
  <c r="BO273" i="2"/>
  <c r="BN273" i="2"/>
  <c r="BM273" i="2"/>
  <c r="BL273" i="2"/>
  <c r="BK273" i="2"/>
  <c r="BJ273" i="2"/>
  <c r="BI273" i="2"/>
  <c r="BH273" i="2"/>
  <c r="BG273" i="2"/>
  <c r="BF273" i="2"/>
  <c r="BE273" i="2"/>
  <c r="BD273" i="2"/>
  <c r="BC273" i="2"/>
  <c r="BB273" i="2"/>
  <c r="BA273" i="2"/>
  <c r="AZ273" i="2"/>
  <c r="AY273" i="2"/>
  <c r="AX273" i="2"/>
  <c r="AW273" i="2"/>
  <c r="AV273" i="2"/>
  <c r="AU273" i="2"/>
  <c r="AS273" i="2"/>
  <c r="AR273" i="2"/>
  <c r="AQ273" i="2"/>
  <c r="AP273" i="2"/>
  <c r="AO273" i="2"/>
  <c r="AJ273" i="2"/>
  <c r="AI273" i="2"/>
  <c r="AH273" i="2"/>
  <c r="AG273" i="2"/>
  <c r="AF273" i="2"/>
  <c r="AE273" i="2"/>
  <c r="AD273" i="2"/>
  <c r="AC273" i="2"/>
  <c r="AB273" i="2"/>
  <c r="AA273" i="2"/>
  <c r="Z273" i="2"/>
  <c r="Y273" i="2"/>
  <c r="X273" i="2"/>
  <c r="W273" i="2"/>
  <c r="V273" i="2"/>
  <c r="U273" i="2"/>
  <c r="T273" i="2"/>
  <c r="S273" i="2"/>
  <c r="R273" i="2"/>
  <c r="Q273" i="2"/>
  <c r="P273" i="2"/>
  <c r="O273" i="2"/>
  <c r="DJ272" i="2"/>
  <c r="DI272" i="2"/>
  <c r="DH272" i="2"/>
  <c r="DG272" i="2"/>
  <c r="DF272" i="2"/>
  <c r="DE272" i="2"/>
  <c r="DD272" i="2"/>
  <c r="DC272" i="2"/>
  <c r="DB272" i="2"/>
  <c r="DA272" i="2"/>
  <c r="CZ272" i="2"/>
  <c r="CY272" i="2"/>
  <c r="CX272" i="2"/>
  <c r="CW272" i="2"/>
  <c r="CV272" i="2"/>
  <c r="CU272" i="2"/>
  <c r="CT272" i="2"/>
  <c r="CR272" i="2"/>
  <c r="CQ272" i="2"/>
  <c r="CP272" i="2"/>
  <c r="CO272" i="2"/>
  <c r="CN272" i="2"/>
  <c r="CM272" i="2"/>
  <c r="CL272" i="2"/>
  <c r="CK272" i="2"/>
  <c r="CJ272" i="2"/>
  <c r="CI272" i="2"/>
  <c r="CH272" i="2"/>
  <c r="CG272" i="2"/>
  <c r="CF272" i="2"/>
  <c r="CE272" i="2"/>
  <c r="CD272" i="2"/>
  <c r="CC272" i="2"/>
  <c r="CB272" i="2"/>
  <c r="CA272" i="2"/>
  <c r="BZ272" i="2"/>
  <c r="BY272" i="2"/>
  <c r="BX272" i="2"/>
  <c r="BW272" i="2"/>
  <c r="BV272" i="2"/>
  <c r="BU272" i="2"/>
  <c r="BT272" i="2"/>
  <c r="BS272" i="2"/>
  <c r="BR272" i="2"/>
  <c r="BQ272" i="2"/>
  <c r="BP272" i="2"/>
  <c r="BO272" i="2"/>
  <c r="BN272" i="2"/>
  <c r="BM272" i="2"/>
  <c r="BL272" i="2"/>
  <c r="BK272" i="2"/>
  <c r="BJ272" i="2"/>
  <c r="BI272" i="2"/>
  <c r="BH272" i="2"/>
  <c r="BG272" i="2"/>
  <c r="BF272" i="2"/>
  <c r="BE272" i="2"/>
  <c r="BD272" i="2"/>
  <c r="BC272" i="2"/>
  <c r="BB272" i="2"/>
  <c r="BA272" i="2"/>
  <c r="AZ272" i="2"/>
  <c r="AY272" i="2"/>
  <c r="AX272" i="2"/>
  <c r="AW272" i="2"/>
  <c r="AV272" i="2"/>
  <c r="AU272" i="2"/>
  <c r="AS272" i="2"/>
  <c r="AR272" i="2"/>
  <c r="AQ272" i="2"/>
  <c r="AP272" i="2"/>
  <c r="AO272" i="2"/>
  <c r="AJ272" i="2"/>
  <c r="AI272" i="2"/>
  <c r="AH272" i="2"/>
  <c r="AG272" i="2"/>
  <c r="AF272" i="2"/>
  <c r="AE272" i="2"/>
  <c r="AD272" i="2"/>
  <c r="AC272" i="2"/>
  <c r="AB272" i="2"/>
  <c r="AA272" i="2"/>
  <c r="Z272" i="2"/>
  <c r="Y272" i="2"/>
  <c r="X272" i="2"/>
  <c r="W272" i="2"/>
  <c r="V272" i="2"/>
  <c r="U272" i="2"/>
  <c r="T272" i="2"/>
  <c r="S272" i="2"/>
  <c r="R272" i="2"/>
  <c r="Q272" i="2"/>
  <c r="P272" i="2"/>
  <c r="O272" i="2"/>
  <c r="DJ271" i="2"/>
  <c r="DI271" i="2"/>
  <c r="DH271" i="2"/>
  <c r="DG271" i="2"/>
  <c r="DF271" i="2"/>
  <c r="DE271" i="2"/>
  <c r="DD271" i="2"/>
  <c r="DC271" i="2"/>
  <c r="DB271" i="2"/>
  <c r="DA271" i="2"/>
  <c r="CZ271" i="2"/>
  <c r="CY271" i="2"/>
  <c r="CX271" i="2"/>
  <c r="CW271" i="2"/>
  <c r="CV271" i="2"/>
  <c r="CU271" i="2"/>
  <c r="CT271" i="2"/>
  <c r="CR271" i="2"/>
  <c r="CQ271" i="2"/>
  <c r="CP271" i="2"/>
  <c r="CO271" i="2"/>
  <c r="CN271" i="2"/>
  <c r="CM271" i="2"/>
  <c r="CL271" i="2"/>
  <c r="CK271" i="2"/>
  <c r="CJ271" i="2"/>
  <c r="CI271" i="2"/>
  <c r="CH271" i="2"/>
  <c r="CG271" i="2"/>
  <c r="CF271" i="2"/>
  <c r="CE271" i="2"/>
  <c r="CD271" i="2"/>
  <c r="CC271" i="2"/>
  <c r="CB271" i="2"/>
  <c r="CA271" i="2"/>
  <c r="BZ271" i="2"/>
  <c r="BY271" i="2"/>
  <c r="BX271" i="2"/>
  <c r="BW271" i="2"/>
  <c r="BV271" i="2"/>
  <c r="BU271" i="2"/>
  <c r="BT271" i="2"/>
  <c r="BS271" i="2"/>
  <c r="BR271" i="2"/>
  <c r="BQ271" i="2"/>
  <c r="BP271" i="2"/>
  <c r="BO271" i="2"/>
  <c r="BN271" i="2"/>
  <c r="BM271" i="2"/>
  <c r="BL271" i="2"/>
  <c r="BK271" i="2"/>
  <c r="BJ271" i="2"/>
  <c r="BI271" i="2"/>
  <c r="BH271" i="2"/>
  <c r="BG271" i="2"/>
  <c r="BF271" i="2"/>
  <c r="BE271" i="2"/>
  <c r="BD271" i="2"/>
  <c r="BC271" i="2"/>
  <c r="BB271" i="2"/>
  <c r="BA271" i="2"/>
  <c r="AZ271" i="2"/>
  <c r="AY271" i="2"/>
  <c r="AX271" i="2"/>
  <c r="AW271" i="2"/>
  <c r="AV271" i="2"/>
  <c r="AU271" i="2"/>
  <c r="AS271" i="2"/>
  <c r="AR271" i="2"/>
  <c r="AQ271" i="2"/>
  <c r="AP271" i="2"/>
  <c r="AO271" i="2"/>
  <c r="AJ271" i="2"/>
  <c r="AI271" i="2"/>
  <c r="AH271" i="2"/>
  <c r="AG271" i="2"/>
  <c r="AF271" i="2"/>
  <c r="AE271" i="2"/>
  <c r="AD271" i="2"/>
  <c r="AC271" i="2"/>
  <c r="AB271" i="2"/>
  <c r="AA271" i="2"/>
  <c r="Z271" i="2"/>
  <c r="Y271" i="2"/>
  <c r="X271" i="2"/>
  <c r="W271" i="2"/>
  <c r="V271" i="2"/>
  <c r="U271" i="2"/>
  <c r="T271" i="2"/>
  <c r="S271" i="2"/>
  <c r="R271" i="2"/>
  <c r="Q271" i="2"/>
  <c r="P271" i="2"/>
  <c r="O271" i="2"/>
  <c r="DJ270" i="2"/>
  <c r="DI270" i="2"/>
  <c r="DH270" i="2"/>
  <c r="DG270" i="2"/>
  <c r="DF270" i="2"/>
  <c r="DE270" i="2"/>
  <c r="DD270" i="2"/>
  <c r="DC270" i="2"/>
  <c r="DB270" i="2"/>
  <c r="DA270" i="2"/>
  <c r="CZ270" i="2"/>
  <c r="CY270" i="2"/>
  <c r="CX270" i="2"/>
  <c r="CW270" i="2"/>
  <c r="CV270" i="2"/>
  <c r="CU270" i="2"/>
  <c r="CT270" i="2"/>
  <c r="CR270" i="2"/>
  <c r="CQ270" i="2"/>
  <c r="CP270" i="2"/>
  <c r="CO270" i="2"/>
  <c r="CN270" i="2"/>
  <c r="CM270" i="2"/>
  <c r="CL270" i="2"/>
  <c r="CK270" i="2"/>
  <c r="CJ270" i="2"/>
  <c r="CI270" i="2"/>
  <c r="CH270" i="2"/>
  <c r="CG270" i="2"/>
  <c r="CF270" i="2"/>
  <c r="CE270" i="2"/>
  <c r="CD270" i="2"/>
  <c r="CC270" i="2"/>
  <c r="CB270" i="2"/>
  <c r="CA270" i="2"/>
  <c r="BZ270" i="2"/>
  <c r="BY270" i="2"/>
  <c r="BX270" i="2"/>
  <c r="BW270" i="2"/>
  <c r="BV270" i="2"/>
  <c r="BU270" i="2"/>
  <c r="BT270" i="2"/>
  <c r="BS270" i="2"/>
  <c r="BR270" i="2"/>
  <c r="BQ270" i="2"/>
  <c r="BP270" i="2"/>
  <c r="BO270" i="2"/>
  <c r="BN270" i="2"/>
  <c r="BM270" i="2"/>
  <c r="BL270" i="2"/>
  <c r="BK270" i="2"/>
  <c r="BJ270" i="2"/>
  <c r="BI270" i="2"/>
  <c r="BH270" i="2"/>
  <c r="BG270" i="2"/>
  <c r="BF270" i="2"/>
  <c r="BE270" i="2"/>
  <c r="BD270" i="2"/>
  <c r="BC270" i="2"/>
  <c r="BB270" i="2"/>
  <c r="BA270" i="2"/>
  <c r="AZ270" i="2"/>
  <c r="AY270" i="2"/>
  <c r="AX270" i="2"/>
  <c r="AW270" i="2"/>
  <c r="AV270" i="2"/>
  <c r="AU270" i="2"/>
  <c r="AS270" i="2"/>
  <c r="AR270" i="2"/>
  <c r="AQ270" i="2"/>
  <c r="AP270" i="2"/>
  <c r="AO270" i="2"/>
  <c r="AJ270" i="2"/>
  <c r="AI270" i="2"/>
  <c r="AH270" i="2"/>
  <c r="AG270" i="2"/>
  <c r="AF270" i="2"/>
  <c r="AE270" i="2"/>
  <c r="AD270" i="2"/>
  <c r="AC270" i="2"/>
  <c r="AB270" i="2"/>
  <c r="AA270" i="2"/>
  <c r="Z270" i="2"/>
  <c r="Y270" i="2"/>
  <c r="X270" i="2"/>
  <c r="W270" i="2"/>
  <c r="V270" i="2"/>
  <c r="U270" i="2"/>
  <c r="T270" i="2"/>
  <c r="S270" i="2"/>
  <c r="R270" i="2"/>
  <c r="Q270" i="2"/>
  <c r="P270" i="2"/>
  <c r="O270" i="2"/>
  <c r="DJ269" i="2"/>
  <c r="DI269" i="2"/>
  <c r="DH269" i="2"/>
  <c r="DG269" i="2"/>
  <c r="DF269" i="2"/>
  <c r="DE269" i="2"/>
  <c r="DD269" i="2"/>
  <c r="DC269" i="2"/>
  <c r="DB269" i="2"/>
  <c r="DA269" i="2"/>
  <c r="CZ269" i="2"/>
  <c r="CY269" i="2"/>
  <c r="CX269" i="2"/>
  <c r="CW269" i="2"/>
  <c r="CV269" i="2"/>
  <c r="CU269" i="2"/>
  <c r="CT269" i="2"/>
  <c r="CR269" i="2"/>
  <c r="CQ269" i="2"/>
  <c r="CP269" i="2"/>
  <c r="CO269" i="2"/>
  <c r="CN269" i="2"/>
  <c r="CM269" i="2"/>
  <c r="CL269" i="2"/>
  <c r="CK269" i="2"/>
  <c r="CJ269" i="2"/>
  <c r="CI269" i="2"/>
  <c r="CH269" i="2"/>
  <c r="CG269" i="2"/>
  <c r="CF269" i="2"/>
  <c r="CE269" i="2"/>
  <c r="CD269" i="2"/>
  <c r="CC269" i="2"/>
  <c r="CB269" i="2"/>
  <c r="CA269" i="2"/>
  <c r="BZ269" i="2"/>
  <c r="BY269" i="2"/>
  <c r="BX269" i="2"/>
  <c r="BW269" i="2"/>
  <c r="BV269" i="2"/>
  <c r="BU269" i="2"/>
  <c r="BT269" i="2"/>
  <c r="BS269" i="2"/>
  <c r="BR269" i="2"/>
  <c r="BQ269" i="2"/>
  <c r="BP269" i="2"/>
  <c r="BO269" i="2"/>
  <c r="BN269" i="2"/>
  <c r="BM269" i="2"/>
  <c r="BL269" i="2"/>
  <c r="BK269" i="2"/>
  <c r="BJ269" i="2"/>
  <c r="BI269" i="2"/>
  <c r="BH269" i="2"/>
  <c r="BG269" i="2"/>
  <c r="BF269" i="2"/>
  <c r="BE269" i="2"/>
  <c r="BD269" i="2"/>
  <c r="BC269" i="2"/>
  <c r="BB269" i="2"/>
  <c r="BA269" i="2"/>
  <c r="AZ269" i="2"/>
  <c r="AY269" i="2"/>
  <c r="AX269" i="2"/>
  <c r="AW269" i="2"/>
  <c r="AV269" i="2"/>
  <c r="AU269" i="2"/>
  <c r="AS269" i="2"/>
  <c r="AR269" i="2"/>
  <c r="AQ269" i="2"/>
  <c r="AP269" i="2"/>
  <c r="AO269" i="2"/>
  <c r="AJ269" i="2"/>
  <c r="AI269" i="2"/>
  <c r="AH269" i="2"/>
  <c r="AG269" i="2"/>
  <c r="AF269" i="2"/>
  <c r="AE269" i="2"/>
  <c r="AD269" i="2"/>
  <c r="AC269" i="2"/>
  <c r="AB269" i="2"/>
  <c r="AA269" i="2"/>
  <c r="Z269" i="2"/>
  <c r="Y269" i="2"/>
  <c r="X269" i="2"/>
  <c r="W269" i="2"/>
  <c r="V269" i="2"/>
  <c r="U269" i="2"/>
  <c r="T269" i="2"/>
  <c r="S269" i="2"/>
  <c r="R269" i="2"/>
  <c r="Q269" i="2"/>
  <c r="P269" i="2"/>
  <c r="O269" i="2"/>
  <c r="DJ268" i="2"/>
  <c r="DI268" i="2"/>
  <c r="DH268" i="2"/>
  <c r="DG268" i="2"/>
  <c r="DF268" i="2"/>
  <c r="DE268" i="2"/>
  <c r="DD268" i="2"/>
  <c r="DC268" i="2"/>
  <c r="DB268" i="2"/>
  <c r="DA268" i="2"/>
  <c r="CZ268" i="2"/>
  <c r="CY268" i="2"/>
  <c r="CX268" i="2"/>
  <c r="CW268" i="2"/>
  <c r="CV268" i="2"/>
  <c r="CU268" i="2"/>
  <c r="CT268" i="2"/>
  <c r="CR268" i="2"/>
  <c r="CQ268" i="2"/>
  <c r="CP268" i="2"/>
  <c r="CO268" i="2"/>
  <c r="CN268" i="2"/>
  <c r="CM268" i="2"/>
  <c r="CL268" i="2"/>
  <c r="CK268" i="2"/>
  <c r="CJ268" i="2"/>
  <c r="CI268" i="2"/>
  <c r="CH268" i="2"/>
  <c r="CG268" i="2"/>
  <c r="CF268" i="2"/>
  <c r="CE268" i="2"/>
  <c r="CD268" i="2"/>
  <c r="CC268" i="2"/>
  <c r="CB268" i="2"/>
  <c r="CA268" i="2"/>
  <c r="BZ268" i="2"/>
  <c r="BY268" i="2"/>
  <c r="BX268" i="2"/>
  <c r="BW268" i="2"/>
  <c r="BV268" i="2"/>
  <c r="BU268" i="2"/>
  <c r="BT268" i="2"/>
  <c r="BS268" i="2"/>
  <c r="BR268" i="2"/>
  <c r="BQ268" i="2"/>
  <c r="BP268" i="2"/>
  <c r="BO268" i="2"/>
  <c r="BN268" i="2"/>
  <c r="BM268" i="2"/>
  <c r="BL268" i="2"/>
  <c r="BK268" i="2"/>
  <c r="BJ268" i="2"/>
  <c r="BI268" i="2"/>
  <c r="BH268" i="2"/>
  <c r="BG268" i="2"/>
  <c r="BF268" i="2"/>
  <c r="BE268" i="2"/>
  <c r="BD268" i="2"/>
  <c r="BC268" i="2"/>
  <c r="BB268" i="2"/>
  <c r="BA268" i="2"/>
  <c r="AZ268" i="2"/>
  <c r="AY268" i="2"/>
  <c r="AX268" i="2"/>
  <c r="AW268" i="2"/>
  <c r="AV268" i="2"/>
  <c r="AU268" i="2"/>
  <c r="AS268" i="2"/>
  <c r="AR268" i="2"/>
  <c r="AQ268" i="2"/>
  <c r="AP268" i="2"/>
  <c r="AO268" i="2"/>
  <c r="AJ268" i="2"/>
  <c r="AI268" i="2"/>
  <c r="AH268" i="2"/>
  <c r="AG268" i="2"/>
  <c r="AF268" i="2"/>
  <c r="AE268" i="2"/>
  <c r="AD268" i="2"/>
  <c r="AC268" i="2"/>
  <c r="AB268" i="2"/>
  <c r="AA268" i="2"/>
  <c r="Z268" i="2"/>
  <c r="Y268" i="2"/>
  <c r="X268" i="2"/>
  <c r="W268" i="2"/>
  <c r="V268" i="2"/>
  <c r="U268" i="2"/>
  <c r="T268" i="2"/>
  <c r="S268" i="2"/>
  <c r="R268" i="2"/>
  <c r="Q268" i="2"/>
  <c r="P268" i="2"/>
  <c r="O268" i="2"/>
  <c r="DJ267" i="2"/>
  <c r="DI267" i="2"/>
  <c r="DH267" i="2"/>
  <c r="DG267" i="2"/>
  <c r="DF267" i="2"/>
  <c r="DE267" i="2"/>
  <c r="DD267" i="2"/>
  <c r="DC267" i="2"/>
  <c r="DB267" i="2"/>
  <c r="DA267" i="2"/>
  <c r="CZ267" i="2"/>
  <c r="CY267" i="2"/>
  <c r="CX267" i="2"/>
  <c r="CW267" i="2"/>
  <c r="CV267" i="2"/>
  <c r="CU267" i="2"/>
  <c r="CT267" i="2"/>
  <c r="CR267" i="2"/>
  <c r="CQ267" i="2"/>
  <c r="CP267" i="2"/>
  <c r="CO267" i="2"/>
  <c r="CN267" i="2"/>
  <c r="CM267" i="2"/>
  <c r="CL267" i="2"/>
  <c r="CK267" i="2"/>
  <c r="CJ267" i="2"/>
  <c r="CI267" i="2"/>
  <c r="CH267" i="2"/>
  <c r="CG267" i="2"/>
  <c r="CF267" i="2"/>
  <c r="CE267" i="2"/>
  <c r="CD267" i="2"/>
  <c r="CC267" i="2"/>
  <c r="CB267" i="2"/>
  <c r="CA267" i="2"/>
  <c r="BZ267" i="2"/>
  <c r="BY267" i="2"/>
  <c r="BX267" i="2"/>
  <c r="BW267" i="2"/>
  <c r="BV267" i="2"/>
  <c r="BU267" i="2"/>
  <c r="BT267" i="2"/>
  <c r="BS267" i="2"/>
  <c r="BR267" i="2"/>
  <c r="BQ267" i="2"/>
  <c r="BP267" i="2"/>
  <c r="BO267" i="2"/>
  <c r="BN267" i="2"/>
  <c r="BM267" i="2"/>
  <c r="BL267" i="2"/>
  <c r="BK267" i="2"/>
  <c r="BJ267" i="2"/>
  <c r="BI267" i="2"/>
  <c r="BH267" i="2"/>
  <c r="BG267" i="2"/>
  <c r="BF267" i="2"/>
  <c r="BE267" i="2"/>
  <c r="BD267" i="2"/>
  <c r="BC267" i="2"/>
  <c r="BB267" i="2"/>
  <c r="BA267" i="2"/>
  <c r="AZ267" i="2"/>
  <c r="AY267" i="2"/>
  <c r="AX267" i="2"/>
  <c r="AW267" i="2"/>
  <c r="AV267" i="2"/>
  <c r="AU267" i="2"/>
  <c r="AS267" i="2"/>
  <c r="AR267" i="2"/>
  <c r="AQ267" i="2"/>
  <c r="AP267" i="2"/>
  <c r="AO267" i="2"/>
  <c r="AJ267" i="2"/>
  <c r="AI267" i="2"/>
  <c r="AH267" i="2"/>
  <c r="AG267" i="2"/>
  <c r="AF267" i="2"/>
  <c r="AE267" i="2"/>
  <c r="AD267" i="2"/>
  <c r="AC267" i="2"/>
  <c r="AB267" i="2"/>
  <c r="AA267" i="2"/>
  <c r="Z267" i="2"/>
  <c r="Y267" i="2"/>
  <c r="X267" i="2"/>
  <c r="W267" i="2"/>
  <c r="V267" i="2"/>
  <c r="U267" i="2"/>
  <c r="T267" i="2"/>
  <c r="S267" i="2"/>
  <c r="R267" i="2"/>
  <c r="Q267" i="2"/>
  <c r="P267" i="2"/>
  <c r="O267" i="2"/>
  <c r="DJ266" i="2"/>
  <c r="DI266" i="2"/>
  <c r="DH266" i="2"/>
  <c r="DG266" i="2"/>
  <c r="DF266" i="2"/>
  <c r="DE266" i="2"/>
  <c r="DD266" i="2"/>
  <c r="DC266" i="2"/>
  <c r="DB266" i="2"/>
  <c r="DA266" i="2"/>
  <c r="CZ266" i="2"/>
  <c r="CY266" i="2"/>
  <c r="CX266" i="2"/>
  <c r="CW266" i="2"/>
  <c r="CV266" i="2"/>
  <c r="CU266" i="2"/>
  <c r="CT266" i="2"/>
  <c r="CR266" i="2"/>
  <c r="CQ266" i="2"/>
  <c r="CP266" i="2"/>
  <c r="CO266" i="2"/>
  <c r="CN266" i="2"/>
  <c r="CM266" i="2"/>
  <c r="CL266" i="2"/>
  <c r="CK266" i="2"/>
  <c r="CJ266" i="2"/>
  <c r="CI266" i="2"/>
  <c r="CH266" i="2"/>
  <c r="CG266" i="2"/>
  <c r="CF266" i="2"/>
  <c r="CE266" i="2"/>
  <c r="CD266" i="2"/>
  <c r="CC266" i="2"/>
  <c r="CB266" i="2"/>
  <c r="CA266" i="2"/>
  <c r="BZ266" i="2"/>
  <c r="BY266" i="2"/>
  <c r="BX266" i="2"/>
  <c r="BW266" i="2"/>
  <c r="BV266" i="2"/>
  <c r="BU266" i="2"/>
  <c r="BT266" i="2"/>
  <c r="BS266" i="2"/>
  <c r="BR266" i="2"/>
  <c r="BQ266" i="2"/>
  <c r="BP266" i="2"/>
  <c r="BO266" i="2"/>
  <c r="BN266" i="2"/>
  <c r="BM266" i="2"/>
  <c r="BL266" i="2"/>
  <c r="BK266" i="2"/>
  <c r="BJ266" i="2"/>
  <c r="BI266" i="2"/>
  <c r="BH266" i="2"/>
  <c r="BG266" i="2"/>
  <c r="BF266" i="2"/>
  <c r="BE266" i="2"/>
  <c r="BD266" i="2"/>
  <c r="BC266" i="2"/>
  <c r="BB266" i="2"/>
  <c r="BA266" i="2"/>
  <c r="AZ266" i="2"/>
  <c r="AY266" i="2"/>
  <c r="AX266" i="2"/>
  <c r="AW266" i="2"/>
  <c r="AV266" i="2"/>
  <c r="AU266" i="2"/>
  <c r="AS266" i="2"/>
  <c r="AR266" i="2"/>
  <c r="AQ266" i="2"/>
  <c r="AP266" i="2"/>
  <c r="AO266" i="2"/>
  <c r="AJ266" i="2"/>
  <c r="AI266" i="2"/>
  <c r="AH266" i="2"/>
  <c r="AG266" i="2"/>
  <c r="AF266" i="2"/>
  <c r="AE266" i="2"/>
  <c r="AD266" i="2"/>
  <c r="AC266" i="2"/>
  <c r="AB266" i="2"/>
  <c r="AA266" i="2"/>
  <c r="Z266" i="2"/>
  <c r="Y266" i="2"/>
  <c r="X266" i="2"/>
  <c r="W266" i="2"/>
  <c r="V266" i="2"/>
  <c r="U266" i="2"/>
  <c r="T266" i="2"/>
  <c r="S266" i="2"/>
  <c r="R266" i="2"/>
  <c r="Q266" i="2"/>
  <c r="P266" i="2"/>
  <c r="O266" i="2"/>
  <c r="DJ265" i="2"/>
  <c r="DI265" i="2"/>
  <c r="DH265" i="2"/>
  <c r="DG265" i="2"/>
  <c r="DF265" i="2"/>
  <c r="DE265" i="2"/>
  <c r="DD265" i="2"/>
  <c r="DC265" i="2"/>
  <c r="DB265" i="2"/>
  <c r="DA265" i="2"/>
  <c r="CZ265" i="2"/>
  <c r="CY265" i="2"/>
  <c r="CX265" i="2"/>
  <c r="CW265" i="2"/>
  <c r="CV265" i="2"/>
  <c r="CU265" i="2"/>
  <c r="CT265" i="2"/>
  <c r="CR265" i="2"/>
  <c r="CQ265" i="2"/>
  <c r="CP265" i="2"/>
  <c r="CO265" i="2"/>
  <c r="CN265" i="2"/>
  <c r="CM265" i="2"/>
  <c r="CL265" i="2"/>
  <c r="CK265" i="2"/>
  <c r="CJ265" i="2"/>
  <c r="CI265" i="2"/>
  <c r="CH265" i="2"/>
  <c r="CG265" i="2"/>
  <c r="CF265" i="2"/>
  <c r="CE265" i="2"/>
  <c r="CD265" i="2"/>
  <c r="CC265" i="2"/>
  <c r="CB265" i="2"/>
  <c r="CA265" i="2"/>
  <c r="BZ265" i="2"/>
  <c r="BY265" i="2"/>
  <c r="BX265" i="2"/>
  <c r="BW265" i="2"/>
  <c r="BV265" i="2"/>
  <c r="BU265" i="2"/>
  <c r="BT265" i="2"/>
  <c r="BS265" i="2"/>
  <c r="BR265" i="2"/>
  <c r="BQ265" i="2"/>
  <c r="BP265" i="2"/>
  <c r="BO265" i="2"/>
  <c r="BN265" i="2"/>
  <c r="BM265" i="2"/>
  <c r="BL265" i="2"/>
  <c r="BK265" i="2"/>
  <c r="BJ265" i="2"/>
  <c r="BI265" i="2"/>
  <c r="BH265" i="2"/>
  <c r="BG265" i="2"/>
  <c r="BF265" i="2"/>
  <c r="BE265" i="2"/>
  <c r="BD265" i="2"/>
  <c r="BC265" i="2"/>
  <c r="BB265" i="2"/>
  <c r="BA265" i="2"/>
  <c r="AZ265" i="2"/>
  <c r="AY265" i="2"/>
  <c r="AX265" i="2"/>
  <c r="AW265" i="2"/>
  <c r="AV265" i="2"/>
  <c r="AU265" i="2"/>
  <c r="AS265" i="2"/>
  <c r="AR265" i="2"/>
  <c r="AQ265" i="2"/>
  <c r="AP265" i="2"/>
  <c r="AO265" i="2"/>
  <c r="AJ265" i="2"/>
  <c r="AI265" i="2"/>
  <c r="AH265" i="2"/>
  <c r="AG265" i="2"/>
  <c r="AF265" i="2"/>
  <c r="AE265" i="2"/>
  <c r="AD265" i="2"/>
  <c r="AC265" i="2"/>
  <c r="AB265" i="2"/>
  <c r="AA265" i="2"/>
  <c r="Z265" i="2"/>
  <c r="Y265" i="2"/>
  <c r="X265" i="2"/>
  <c r="W265" i="2"/>
  <c r="V265" i="2"/>
  <c r="U265" i="2"/>
  <c r="T265" i="2"/>
  <c r="S265" i="2"/>
  <c r="R265" i="2"/>
  <c r="Q265" i="2"/>
  <c r="P265" i="2"/>
  <c r="O265" i="2"/>
  <c r="DJ264" i="2"/>
  <c r="DI264" i="2"/>
  <c r="DH264" i="2"/>
  <c r="DG264" i="2"/>
  <c r="DF264" i="2"/>
  <c r="DE264" i="2"/>
  <c r="DD264" i="2"/>
  <c r="DC264" i="2"/>
  <c r="DB264" i="2"/>
  <c r="DA264" i="2"/>
  <c r="CZ264" i="2"/>
  <c r="CY264" i="2"/>
  <c r="CX264" i="2"/>
  <c r="CW264" i="2"/>
  <c r="CV264" i="2"/>
  <c r="CU264" i="2"/>
  <c r="CT264" i="2"/>
  <c r="CR264" i="2"/>
  <c r="CQ264" i="2"/>
  <c r="CP264" i="2"/>
  <c r="CO264" i="2"/>
  <c r="CN264" i="2"/>
  <c r="CM264" i="2"/>
  <c r="CL264" i="2"/>
  <c r="CK264" i="2"/>
  <c r="CJ264" i="2"/>
  <c r="CI264" i="2"/>
  <c r="CH264" i="2"/>
  <c r="CG264" i="2"/>
  <c r="CF264" i="2"/>
  <c r="CE264" i="2"/>
  <c r="CD264" i="2"/>
  <c r="CC264" i="2"/>
  <c r="CB264" i="2"/>
  <c r="CA264" i="2"/>
  <c r="BZ264" i="2"/>
  <c r="BY264" i="2"/>
  <c r="BX264" i="2"/>
  <c r="BW264" i="2"/>
  <c r="BV264" i="2"/>
  <c r="BU264" i="2"/>
  <c r="BT264" i="2"/>
  <c r="BS264" i="2"/>
  <c r="BR264" i="2"/>
  <c r="BQ264" i="2"/>
  <c r="BP264" i="2"/>
  <c r="BO264" i="2"/>
  <c r="BN264" i="2"/>
  <c r="BM264" i="2"/>
  <c r="BL264" i="2"/>
  <c r="BK264" i="2"/>
  <c r="BJ264" i="2"/>
  <c r="BI264" i="2"/>
  <c r="BH264" i="2"/>
  <c r="BG264" i="2"/>
  <c r="BF264" i="2"/>
  <c r="BE264" i="2"/>
  <c r="BD264" i="2"/>
  <c r="BC264" i="2"/>
  <c r="BB264" i="2"/>
  <c r="BA264" i="2"/>
  <c r="AZ264" i="2"/>
  <c r="AY264" i="2"/>
  <c r="AX264" i="2"/>
  <c r="AW264" i="2"/>
  <c r="AV264" i="2"/>
  <c r="AU264" i="2"/>
  <c r="AS264" i="2"/>
  <c r="AR264" i="2"/>
  <c r="AQ264" i="2"/>
  <c r="AP264" i="2"/>
  <c r="AO264" i="2"/>
  <c r="AJ264" i="2"/>
  <c r="AI264" i="2"/>
  <c r="AH264" i="2"/>
  <c r="AG264" i="2"/>
  <c r="AF264" i="2"/>
  <c r="AE264" i="2"/>
  <c r="AD264" i="2"/>
  <c r="AC264" i="2"/>
  <c r="AB264" i="2"/>
  <c r="AA264" i="2"/>
  <c r="Z264" i="2"/>
  <c r="Y264" i="2"/>
  <c r="X264" i="2"/>
  <c r="W264" i="2"/>
  <c r="V264" i="2"/>
  <c r="U264" i="2"/>
  <c r="T264" i="2"/>
  <c r="S264" i="2"/>
  <c r="R264" i="2"/>
  <c r="Q264" i="2"/>
  <c r="P264" i="2"/>
  <c r="O264" i="2"/>
  <c r="DJ263" i="2"/>
  <c r="DI263" i="2"/>
  <c r="DH263" i="2"/>
  <c r="DG263" i="2"/>
  <c r="DF263" i="2"/>
  <c r="DE263" i="2"/>
  <c r="DD263" i="2"/>
  <c r="DC263" i="2"/>
  <c r="DB263" i="2"/>
  <c r="DA263" i="2"/>
  <c r="CZ263" i="2"/>
  <c r="CY263" i="2"/>
  <c r="CX263" i="2"/>
  <c r="CW263" i="2"/>
  <c r="CV263" i="2"/>
  <c r="CU263" i="2"/>
  <c r="CT263" i="2"/>
  <c r="CR263" i="2"/>
  <c r="CQ263" i="2"/>
  <c r="CP263" i="2"/>
  <c r="CO263" i="2"/>
  <c r="CN263" i="2"/>
  <c r="CM263" i="2"/>
  <c r="CL263" i="2"/>
  <c r="CK263" i="2"/>
  <c r="CJ263" i="2"/>
  <c r="CI263" i="2"/>
  <c r="CH263" i="2"/>
  <c r="CG263" i="2"/>
  <c r="CF263" i="2"/>
  <c r="CE263" i="2"/>
  <c r="CD263" i="2"/>
  <c r="CC263" i="2"/>
  <c r="CB263" i="2"/>
  <c r="CA263" i="2"/>
  <c r="BZ263" i="2"/>
  <c r="BY263" i="2"/>
  <c r="BX263" i="2"/>
  <c r="BW263" i="2"/>
  <c r="BV263" i="2"/>
  <c r="BU263" i="2"/>
  <c r="BT263" i="2"/>
  <c r="BS263" i="2"/>
  <c r="BR263" i="2"/>
  <c r="BQ263" i="2"/>
  <c r="BP263" i="2"/>
  <c r="BO263" i="2"/>
  <c r="BN263" i="2"/>
  <c r="BM263" i="2"/>
  <c r="BL263" i="2"/>
  <c r="BK263" i="2"/>
  <c r="BJ263" i="2"/>
  <c r="BI263" i="2"/>
  <c r="BH263" i="2"/>
  <c r="BG263" i="2"/>
  <c r="BF263" i="2"/>
  <c r="BE263" i="2"/>
  <c r="BD263" i="2"/>
  <c r="BC263" i="2"/>
  <c r="BB263" i="2"/>
  <c r="BA263" i="2"/>
  <c r="AZ263" i="2"/>
  <c r="AY263" i="2"/>
  <c r="AX263" i="2"/>
  <c r="AW263" i="2"/>
  <c r="AV263" i="2"/>
  <c r="AU263" i="2"/>
  <c r="AS263" i="2"/>
  <c r="AR263" i="2"/>
  <c r="AQ263" i="2"/>
  <c r="AP263" i="2"/>
  <c r="AO263" i="2"/>
  <c r="AJ263" i="2"/>
  <c r="AI263" i="2"/>
  <c r="AH263" i="2"/>
  <c r="AG263" i="2"/>
  <c r="AF263" i="2"/>
  <c r="AE263" i="2"/>
  <c r="AD263" i="2"/>
  <c r="AC263" i="2"/>
  <c r="AB263" i="2"/>
  <c r="AA263" i="2"/>
  <c r="Z263" i="2"/>
  <c r="Y263" i="2"/>
  <c r="X263" i="2"/>
  <c r="W263" i="2"/>
  <c r="V263" i="2"/>
  <c r="U263" i="2"/>
  <c r="T263" i="2"/>
  <c r="S263" i="2"/>
  <c r="R263" i="2"/>
  <c r="Q263" i="2"/>
  <c r="P263" i="2"/>
  <c r="O263" i="2"/>
  <c r="DJ262" i="2"/>
  <c r="DI262" i="2"/>
  <c r="DH262" i="2"/>
  <c r="DG262" i="2"/>
  <c r="DF262" i="2"/>
  <c r="DE262" i="2"/>
  <c r="DD262" i="2"/>
  <c r="DC262" i="2"/>
  <c r="DB262" i="2"/>
  <c r="DA262" i="2"/>
  <c r="CZ262" i="2"/>
  <c r="CY262" i="2"/>
  <c r="CX262" i="2"/>
  <c r="CW262" i="2"/>
  <c r="CV262" i="2"/>
  <c r="CU262" i="2"/>
  <c r="CT262" i="2"/>
  <c r="CR262" i="2"/>
  <c r="CQ262" i="2"/>
  <c r="CP262" i="2"/>
  <c r="CO262" i="2"/>
  <c r="CN262" i="2"/>
  <c r="CM262" i="2"/>
  <c r="CL262" i="2"/>
  <c r="CK262" i="2"/>
  <c r="CJ262" i="2"/>
  <c r="CI262" i="2"/>
  <c r="CH262" i="2"/>
  <c r="CG262" i="2"/>
  <c r="CF262" i="2"/>
  <c r="CE262" i="2"/>
  <c r="CD262" i="2"/>
  <c r="CC262" i="2"/>
  <c r="CB262" i="2"/>
  <c r="CA262" i="2"/>
  <c r="BZ262" i="2"/>
  <c r="BY262" i="2"/>
  <c r="BX262" i="2"/>
  <c r="BW262" i="2"/>
  <c r="BV262" i="2"/>
  <c r="BU262" i="2"/>
  <c r="BT262" i="2"/>
  <c r="BS262" i="2"/>
  <c r="BR262" i="2"/>
  <c r="BQ262" i="2"/>
  <c r="BP262" i="2"/>
  <c r="BO262" i="2"/>
  <c r="BN262" i="2"/>
  <c r="BM262" i="2"/>
  <c r="BL262" i="2"/>
  <c r="BK262" i="2"/>
  <c r="BJ262" i="2"/>
  <c r="BI262" i="2"/>
  <c r="BH262" i="2"/>
  <c r="BG262" i="2"/>
  <c r="BF262" i="2"/>
  <c r="BE262" i="2"/>
  <c r="BD262" i="2"/>
  <c r="BC262" i="2"/>
  <c r="BB262" i="2"/>
  <c r="BA262" i="2"/>
  <c r="AZ262" i="2"/>
  <c r="AY262" i="2"/>
  <c r="AX262" i="2"/>
  <c r="AW262" i="2"/>
  <c r="AV262" i="2"/>
  <c r="AU262" i="2"/>
  <c r="AS262" i="2"/>
  <c r="AR262" i="2"/>
  <c r="AQ262" i="2"/>
  <c r="AP262" i="2"/>
  <c r="AO262" i="2"/>
  <c r="AJ262" i="2"/>
  <c r="AI262" i="2"/>
  <c r="AH262" i="2"/>
  <c r="AG262" i="2"/>
  <c r="AF262" i="2"/>
  <c r="AE262" i="2"/>
  <c r="AD262" i="2"/>
  <c r="AC262" i="2"/>
  <c r="AB262" i="2"/>
  <c r="AA262" i="2"/>
  <c r="Z262" i="2"/>
  <c r="Y262" i="2"/>
  <c r="X262" i="2"/>
  <c r="W262" i="2"/>
  <c r="V262" i="2"/>
  <c r="U262" i="2"/>
  <c r="T262" i="2"/>
  <c r="S262" i="2"/>
  <c r="R262" i="2"/>
  <c r="Q262" i="2"/>
  <c r="P262" i="2"/>
  <c r="O262" i="2"/>
  <c r="DJ261" i="2"/>
  <c r="DI261" i="2"/>
  <c r="DH261" i="2"/>
  <c r="DG261" i="2"/>
  <c r="DF261" i="2"/>
  <c r="DE261" i="2"/>
  <c r="DD261" i="2"/>
  <c r="DC261" i="2"/>
  <c r="DB261" i="2"/>
  <c r="DA261" i="2"/>
  <c r="CZ261" i="2"/>
  <c r="CY261" i="2"/>
  <c r="CX261" i="2"/>
  <c r="CW261" i="2"/>
  <c r="CV261" i="2"/>
  <c r="CU261" i="2"/>
  <c r="CT261" i="2"/>
  <c r="CR261" i="2"/>
  <c r="CQ261" i="2"/>
  <c r="CP261" i="2"/>
  <c r="CO261" i="2"/>
  <c r="CN261" i="2"/>
  <c r="CM261" i="2"/>
  <c r="CL261" i="2"/>
  <c r="CK261" i="2"/>
  <c r="CJ261" i="2"/>
  <c r="CI261" i="2"/>
  <c r="CH261" i="2"/>
  <c r="CG261" i="2"/>
  <c r="CF261" i="2"/>
  <c r="CE261" i="2"/>
  <c r="CD261" i="2"/>
  <c r="CC261" i="2"/>
  <c r="CB261" i="2"/>
  <c r="CA261" i="2"/>
  <c r="BZ261" i="2"/>
  <c r="BY261" i="2"/>
  <c r="BX261" i="2"/>
  <c r="BW261" i="2"/>
  <c r="BV261" i="2"/>
  <c r="BU261" i="2"/>
  <c r="BT261" i="2"/>
  <c r="BS261" i="2"/>
  <c r="BR261" i="2"/>
  <c r="BQ261" i="2"/>
  <c r="BP261" i="2"/>
  <c r="BO261" i="2"/>
  <c r="BN261" i="2"/>
  <c r="BM261" i="2"/>
  <c r="BL261" i="2"/>
  <c r="BK261" i="2"/>
  <c r="BJ261" i="2"/>
  <c r="BI261" i="2"/>
  <c r="BH261" i="2"/>
  <c r="BG261" i="2"/>
  <c r="BF261" i="2"/>
  <c r="BE261" i="2"/>
  <c r="BD261" i="2"/>
  <c r="BC261" i="2"/>
  <c r="BB261" i="2"/>
  <c r="BA261" i="2"/>
  <c r="AZ261" i="2"/>
  <c r="AY261" i="2"/>
  <c r="AX261" i="2"/>
  <c r="AW261" i="2"/>
  <c r="AV261" i="2"/>
  <c r="AU261" i="2"/>
  <c r="AS261" i="2"/>
  <c r="AR261" i="2"/>
  <c r="AQ261" i="2"/>
  <c r="AP261" i="2"/>
  <c r="AO261" i="2"/>
  <c r="AJ261" i="2"/>
  <c r="AI261" i="2"/>
  <c r="AH261" i="2"/>
  <c r="AG261" i="2"/>
  <c r="AF261" i="2"/>
  <c r="AE261" i="2"/>
  <c r="AD261" i="2"/>
  <c r="AC261" i="2"/>
  <c r="AB261" i="2"/>
  <c r="AA261" i="2"/>
  <c r="Z261" i="2"/>
  <c r="Y261" i="2"/>
  <c r="X261" i="2"/>
  <c r="W261" i="2"/>
  <c r="V261" i="2"/>
  <c r="U261" i="2"/>
  <c r="T261" i="2"/>
  <c r="S261" i="2"/>
  <c r="R261" i="2"/>
  <c r="Q261" i="2"/>
  <c r="P261" i="2"/>
  <c r="O261" i="2"/>
  <c r="DJ260" i="2"/>
  <c r="DI260" i="2"/>
  <c r="DH260" i="2"/>
  <c r="DG260" i="2"/>
  <c r="DF260" i="2"/>
  <c r="DE260" i="2"/>
  <c r="DD260" i="2"/>
  <c r="DC260" i="2"/>
  <c r="DB260" i="2"/>
  <c r="DA260" i="2"/>
  <c r="CZ260" i="2"/>
  <c r="CY260" i="2"/>
  <c r="CX260" i="2"/>
  <c r="CW260" i="2"/>
  <c r="CV260" i="2"/>
  <c r="CU260" i="2"/>
  <c r="CT260" i="2"/>
  <c r="CR260" i="2"/>
  <c r="CQ260" i="2"/>
  <c r="CP260" i="2"/>
  <c r="CO260" i="2"/>
  <c r="CN260" i="2"/>
  <c r="CM260" i="2"/>
  <c r="CL260" i="2"/>
  <c r="CK260" i="2"/>
  <c r="CJ260" i="2"/>
  <c r="CI260" i="2"/>
  <c r="CH260" i="2"/>
  <c r="CG260" i="2"/>
  <c r="CF260" i="2"/>
  <c r="CE260" i="2"/>
  <c r="CD260" i="2"/>
  <c r="CC260" i="2"/>
  <c r="CB260" i="2"/>
  <c r="CA260" i="2"/>
  <c r="BZ260" i="2"/>
  <c r="BY260" i="2"/>
  <c r="BX260" i="2"/>
  <c r="BW260" i="2"/>
  <c r="BV260" i="2"/>
  <c r="BU260" i="2"/>
  <c r="BT260" i="2"/>
  <c r="BS260" i="2"/>
  <c r="BR260" i="2"/>
  <c r="BQ260" i="2"/>
  <c r="BP260" i="2"/>
  <c r="BO260" i="2"/>
  <c r="BN260" i="2"/>
  <c r="BM260" i="2"/>
  <c r="BL260" i="2"/>
  <c r="BK260" i="2"/>
  <c r="BJ260" i="2"/>
  <c r="BI260" i="2"/>
  <c r="BH260" i="2"/>
  <c r="BG260" i="2"/>
  <c r="BF260" i="2"/>
  <c r="BE260" i="2"/>
  <c r="BD260" i="2"/>
  <c r="BC260" i="2"/>
  <c r="BB260" i="2"/>
  <c r="BA260" i="2"/>
  <c r="AZ260" i="2"/>
  <c r="AY260" i="2"/>
  <c r="AX260" i="2"/>
  <c r="AW260" i="2"/>
  <c r="AV260" i="2"/>
  <c r="AU260" i="2"/>
  <c r="AS260" i="2"/>
  <c r="AR260" i="2"/>
  <c r="AQ260" i="2"/>
  <c r="AP260" i="2"/>
  <c r="AO260" i="2"/>
  <c r="AJ260" i="2"/>
  <c r="AI260" i="2"/>
  <c r="AH260" i="2"/>
  <c r="AG260" i="2"/>
  <c r="AF260" i="2"/>
  <c r="AE260" i="2"/>
  <c r="AD260" i="2"/>
  <c r="AC260" i="2"/>
  <c r="AB260" i="2"/>
  <c r="AA260" i="2"/>
  <c r="Z260" i="2"/>
  <c r="Y260" i="2"/>
  <c r="X260" i="2"/>
  <c r="W260" i="2"/>
  <c r="V260" i="2"/>
  <c r="U260" i="2"/>
  <c r="T260" i="2"/>
  <c r="S260" i="2"/>
  <c r="R260" i="2"/>
  <c r="Q260" i="2"/>
  <c r="P260" i="2"/>
  <c r="O260" i="2"/>
  <c r="DJ259" i="2"/>
  <c r="DI259" i="2"/>
  <c r="DH259" i="2"/>
  <c r="DG259" i="2"/>
  <c r="DF259" i="2"/>
  <c r="DE259" i="2"/>
  <c r="DD259" i="2"/>
  <c r="DC259" i="2"/>
  <c r="DB259" i="2"/>
  <c r="DA259" i="2"/>
  <c r="CZ259" i="2"/>
  <c r="CY259" i="2"/>
  <c r="CX259" i="2"/>
  <c r="CW259" i="2"/>
  <c r="CV259" i="2"/>
  <c r="CU259" i="2"/>
  <c r="CT259" i="2"/>
  <c r="CR259" i="2"/>
  <c r="CQ259" i="2"/>
  <c r="CP259" i="2"/>
  <c r="CO259" i="2"/>
  <c r="CN259" i="2"/>
  <c r="CM259" i="2"/>
  <c r="CL259" i="2"/>
  <c r="CK259" i="2"/>
  <c r="CJ259" i="2"/>
  <c r="CI259" i="2"/>
  <c r="CH259" i="2"/>
  <c r="CG259" i="2"/>
  <c r="CF259" i="2"/>
  <c r="CE259" i="2"/>
  <c r="CD259" i="2"/>
  <c r="CC259" i="2"/>
  <c r="CB259" i="2"/>
  <c r="CA259" i="2"/>
  <c r="BZ259" i="2"/>
  <c r="BY259" i="2"/>
  <c r="BX259" i="2"/>
  <c r="BW259" i="2"/>
  <c r="BV259" i="2"/>
  <c r="BU259" i="2"/>
  <c r="BT259" i="2"/>
  <c r="BS259" i="2"/>
  <c r="BR259" i="2"/>
  <c r="BQ259" i="2"/>
  <c r="BP259" i="2"/>
  <c r="BO259" i="2"/>
  <c r="BN259" i="2"/>
  <c r="BM259" i="2"/>
  <c r="BL259" i="2"/>
  <c r="BK259" i="2"/>
  <c r="BJ259" i="2"/>
  <c r="BI259" i="2"/>
  <c r="BH259" i="2"/>
  <c r="BG259" i="2"/>
  <c r="BF259" i="2"/>
  <c r="BE259" i="2"/>
  <c r="BD259" i="2"/>
  <c r="BC259" i="2"/>
  <c r="BB259" i="2"/>
  <c r="BA259" i="2"/>
  <c r="AZ259" i="2"/>
  <c r="AY259" i="2"/>
  <c r="AX259" i="2"/>
  <c r="AW259" i="2"/>
  <c r="AV259" i="2"/>
  <c r="AU259" i="2"/>
  <c r="AS259" i="2"/>
  <c r="AR259" i="2"/>
  <c r="AQ259" i="2"/>
  <c r="AP259" i="2"/>
  <c r="AO259" i="2"/>
  <c r="AJ259" i="2"/>
  <c r="AI259" i="2"/>
  <c r="AH259" i="2"/>
  <c r="AG259" i="2"/>
  <c r="AF259" i="2"/>
  <c r="AE259" i="2"/>
  <c r="AD259" i="2"/>
  <c r="AC259" i="2"/>
  <c r="AB259" i="2"/>
  <c r="AA259" i="2"/>
  <c r="Z259" i="2"/>
  <c r="Y259" i="2"/>
  <c r="X259" i="2"/>
  <c r="W259" i="2"/>
  <c r="V259" i="2"/>
  <c r="U259" i="2"/>
  <c r="T259" i="2"/>
  <c r="S259" i="2"/>
  <c r="R259" i="2"/>
  <c r="Q259" i="2"/>
  <c r="P259" i="2"/>
  <c r="O259" i="2"/>
  <c r="DJ258" i="2"/>
  <c r="DI258" i="2"/>
  <c r="DH258" i="2"/>
  <c r="DG258" i="2"/>
  <c r="DF258" i="2"/>
  <c r="DE258" i="2"/>
  <c r="DD258" i="2"/>
  <c r="DC258" i="2"/>
  <c r="DB258" i="2"/>
  <c r="DA258" i="2"/>
  <c r="CZ258" i="2"/>
  <c r="CY258" i="2"/>
  <c r="CX258" i="2"/>
  <c r="CW258" i="2"/>
  <c r="CV258" i="2"/>
  <c r="CU258" i="2"/>
  <c r="CT258" i="2"/>
  <c r="CR258" i="2"/>
  <c r="CQ258" i="2"/>
  <c r="CP258" i="2"/>
  <c r="CO258" i="2"/>
  <c r="CN258" i="2"/>
  <c r="CM258" i="2"/>
  <c r="CL258" i="2"/>
  <c r="CK258" i="2"/>
  <c r="CJ258" i="2"/>
  <c r="CI258" i="2"/>
  <c r="CH258" i="2"/>
  <c r="CG258" i="2"/>
  <c r="CF258" i="2"/>
  <c r="CE258" i="2"/>
  <c r="CD258" i="2"/>
  <c r="CC258" i="2"/>
  <c r="CB258" i="2"/>
  <c r="CA258" i="2"/>
  <c r="BZ258" i="2"/>
  <c r="BY258" i="2"/>
  <c r="BX258" i="2"/>
  <c r="BW258" i="2"/>
  <c r="BV258" i="2"/>
  <c r="BU258" i="2"/>
  <c r="BT258" i="2"/>
  <c r="BS258" i="2"/>
  <c r="BR258" i="2"/>
  <c r="BQ258" i="2"/>
  <c r="BP258" i="2"/>
  <c r="BO258" i="2"/>
  <c r="BN258" i="2"/>
  <c r="BM258" i="2"/>
  <c r="BL258" i="2"/>
  <c r="BK258" i="2"/>
  <c r="BJ258" i="2"/>
  <c r="BI258" i="2"/>
  <c r="BH258" i="2"/>
  <c r="BG258" i="2"/>
  <c r="BF258" i="2"/>
  <c r="BE258" i="2"/>
  <c r="BD258" i="2"/>
  <c r="BC258" i="2"/>
  <c r="BB258" i="2"/>
  <c r="BA258" i="2"/>
  <c r="AZ258" i="2"/>
  <c r="AY258" i="2"/>
  <c r="AX258" i="2"/>
  <c r="AW258" i="2"/>
  <c r="AV258" i="2"/>
  <c r="AU258" i="2"/>
  <c r="AS258" i="2"/>
  <c r="AR258" i="2"/>
  <c r="AQ258" i="2"/>
  <c r="AP258" i="2"/>
  <c r="AO258" i="2"/>
  <c r="AJ258" i="2"/>
  <c r="AI258" i="2"/>
  <c r="AH258" i="2"/>
  <c r="AG258" i="2"/>
  <c r="AF258" i="2"/>
  <c r="AE258" i="2"/>
  <c r="AD258" i="2"/>
  <c r="AC258" i="2"/>
  <c r="AB258" i="2"/>
  <c r="AA258" i="2"/>
  <c r="Z258" i="2"/>
  <c r="Y258" i="2"/>
  <c r="X258" i="2"/>
  <c r="W258" i="2"/>
  <c r="V258" i="2"/>
  <c r="U258" i="2"/>
  <c r="T258" i="2"/>
  <c r="S258" i="2"/>
  <c r="R258" i="2"/>
  <c r="Q258" i="2"/>
  <c r="P258" i="2"/>
  <c r="O258" i="2"/>
  <c r="DJ257" i="2"/>
  <c r="DI257" i="2"/>
  <c r="DH257" i="2"/>
  <c r="DG257" i="2"/>
  <c r="DF257" i="2"/>
  <c r="DE257" i="2"/>
  <c r="DD257" i="2"/>
  <c r="DC257" i="2"/>
  <c r="DB257" i="2"/>
  <c r="DA257" i="2"/>
  <c r="CZ257" i="2"/>
  <c r="CY257" i="2"/>
  <c r="CX257" i="2"/>
  <c r="CW257" i="2"/>
  <c r="CV257" i="2"/>
  <c r="CU257" i="2"/>
  <c r="CT257" i="2"/>
  <c r="CR257" i="2"/>
  <c r="CQ257" i="2"/>
  <c r="CP257" i="2"/>
  <c r="CO257" i="2"/>
  <c r="CN257" i="2"/>
  <c r="CM257" i="2"/>
  <c r="CL257" i="2"/>
  <c r="CK257" i="2"/>
  <c r="CJ257" i="2"/>
  <c r="CI257" i="2"/>
  <c r="CH257" i="2"/>
  <c r="CG257" i="2"/>
  <c r="CF257" i="2"/>
  <c r="CE257" i="2"/>
  <c r="CD257" i="2"/>
  <c r="CC257" i="2"/>
  <c r="CB257" i="2"/>
  <c r="CA257" i="2"/>
  <c r="BZ257" i="2"/>
  <c r="BY257" i="2"/>
  <c r="BX257" i="2"/>
  <c r="BW257" i="2"/>
  <c r="BV257" i="2"/>
  <c r="BU257" i="2"/>
  <c r="BT257" i="2"/>
  <c r="BS257" i="2"/>
  <c r="BR257" i="2"/>
  <c r="BQ257" i="2"/>
  <c r="BP257" i="2"/>
  <c r="BO257" i="2"/>
  <c r="BN257" i="2"/>
  <c r="BM257" i="2"/>
  <c r="BL257" i="2"/>
  <c r="BK257" i="2"/>
  <c r="BJ257" i="2"/>
  <c r="BI257" i="2"/>
  <c r="BH257" i="2"/>
  <c r="BG257" i="2"/>
  <c r="BF257" i="2"/>
  <c r="BE257" i="2"/>
  <c r="BD257" i="2"/>
  <c r="BC257" i="2"/>
  <c r="BB257" i="2"/>
  <c r="BA257" i="2"/>
  <c r="AZ257" i="2"/>
  <c r="AY257" i="2"/>
  <c r="AX257" i="2"/>
  <c r="AW257" i="2"/>
  <c r="AV257" i="2"/>
  <c r="AU257" i="2"/>
  <c r="AS257" i="2"/>
  <c r="AR257" i="2"/>
  <c r="AQ257" i="2"/>
  <c r="AP257" i="2"/>
  <c r="AO257" i="2"/>
  <c r="AJ257" i="2"/>
  <c r="AI257" i="2"/>
  <c r="AH257" i="2"/>
  <c r="AG257" i="2"/>
  <c r="AF257" i="2"/>
  <c r="AE257" i="2"/>
  <c r="AD257" i="2"/>
  <c r="AC257" i="2"/>
  <c r="AB257" i="2"/>
  <c r="AA257" i="2"/>
  <c r="Z257" i="2"/>
  <c r="Y257" i="2"/>
  <c r="X257" i="2"/>
  <c r="W257" i="2"/>
  <c r="V257" i="2"/>
  <c r="U257" i="2"/>
  <c r="T257" i="2"/>
  <c r="S257" i="2"/>
  <c r="R257" i="2"/>
  <c r="Q257" i="2"/>
  <c r="P257" i="2"/>
  <c r="O257" i="2"/>
  <c r="L257" i="2"/>
  <c r="DJ256" i="2"/>
  <c r="DI256" i="2"/>
  <c r="DH256" i="2"/>
  <c r="DG256" i="2"/>
  <c r="DF256" i="2"/>
  <c r="DE256" i="2"/>
  <c r="DD256" i="2"/>
  <c r="DC256" i="2"/>
  <c r="DB256" i="2"/>
  <c r="DA256" i="2"/>
  <c r="CZ256" i="2"/>
  <c r="CY256" i="2"/>
  <c r="CX256" i="2"/>
  <c r="CW256" i="2"/>
  <c r="CV256" i="2"/>
  <c r="CU256" i="2"/>
  <c r="CT256" i="2"/>
  <c r="CR256" i="2"/>
  <c r="CQ256" i="2"/>
  <c r="CP256" i="2"/>
  <c r="CO256" i="2"/>
  <c r="CN256" i="2"/>
  <c r="CM256" i="2"/>
  <c r="CL256" i="2"/>
  <c r="CK256" i="2"/>
  <c r="CJ256" i="2"/>
  <c r="CI256" i="2"/>
  <c r="CH256" i="2"/>
  <c r="CG256" i="2"/>
  <c r="CF256" i="2"/>
  <c r="CE256" i="2"/>
  <c r="CD256" i="2"/>
  <c r="CC256" i="2"/>
  <c r="CB256" i="2"/>
  <c r="CA256" i="2"/>
  <c r="BZ256" i="2"/>
  <c r="BY256" i="2"/>
  <c r="BX256" i="2"/>
  <c r="BW256" i="2"/>
  <c r="BV256" i="2"/>
  <c r="BU256" i="2"/>
  <c r="BT256" i="2"/>
  <c r="BS256" i="2"/>
  <c r="BR256" i="2"/>
  <c r="BQ256" i="2"/>
  <c r="BP256" i="2"/>
  <c r="BO256" i="2"/>
  <c r="BN256" i="2"/>
  <c r="BM256" i="2"/>
  <c r="BL256" i="2"/>
  <c r="BK256" i="2"/>
  <c r="BJ256" i="2"/>
  <c r="BI256" i="2"/>
  <c r="BH256" i="2"/>
  <c r="BG256" i="2"/>
  <c r="BF256" i="2"/>
  <c r="BE256" i="2"/>
  <c r="BD256" i="2"/>
  <c r="BC256" i="2"/>
  <c r="BB256" i="2"/>
  <c r="BA256" i="2"/>
  <c r="AZ256" i="2"/>
  <c r="AY256" i="2"/>
  <c r="AX256" i="2"/>
  <c r="AW256" i="2"/>
  <c r="AV256" i="2"/>
  <c r="AU256" i="2"/>
  <c r="AS256" i="2"/>
  <c r="AR256" i="2"/>
  <c r="AQ256" i="2"/>
  <c r="AP256" i="2"/>
  <c r="AO256" i="2"/>
  <c r="AJ256" i="2"/>
  <c r="AI256" i="2"/>
  <c r="AH256" i="2"/>
  <c r="AG256" i="2"/>
  <c r="AF256" i="2"/>
  <c r="AE256" i="2"/>
  <c r="AD256" i="2"/>
  <c r="AC256" i="2"/>
  <c r="AB256" i="2"/>
  <c r="AA256" i="2"/>
  <c r="Z256" i="2"/>
  <c r="Y256" i="2"/>
  <c r="X256" i="2"/>
  <c r="W256" i="2"/>
  <c r="V256" i="2"/>
  <c r="U256" i="2"/>
  <c r="T256" i="2"/>
  <c r="S256" i="2"/>
  <c r="R256" i="2"/>
  <c r="Q256" i="2"/>
  <c r="P256" i="2"/>
  <c r="O256" i="2"/>
  <c r="DJ255" i="2"/>
  <c r="DI255" i="2"/>
  <c r="DH255" i="2"/>
  <c r="DG255" i="2"/>
  <c r="DF255" i="2"/>
  <c r="DE255" i="2"/>
  <c r="DD255" i="2"/>
  <c r="DC255" i="2"/>
  <c r="DB255" i="2"/>
  <c r="DA255" i="2"/>
  <c r="CZ255" i="2"/>
  <c r="CY255" i="2"/>
  <c r="CX255" i="2"/>
  <c r="CW255" i="2"/>
  <c r="CV255" i="2"/>
  <c r="CU255" i="2"/>
  <c r="CT255" i="2"/>
  <c r="CR255" i="2"/>
  <c r="CQ255" i="2"/>
  <c r="CP255" i="2"/>
  <c r="CO255" i="2"/>
  <c r="CN255" i="2"/>
  <c r="CM255" i="2"/>
  <c r="CL255" i="2"/>
  <c r="CK255" i="2"/>
  <c r="CJ255" i="2"/>
  <c r="CI255" i="2"/>
  <c r="CH255" i="2"/>
  <c r="CG255" i="2"/>
  <c r="CF255" i="2"/>
  <c r="CE255" i="2"/>
  <c r="CD255" i="2"/>
  <c r="CC255" i="2"/>
  <c r="CB255" i="2"/>
  <c r="CA255" i="2"/>
  <c r="BZ255" i="2"/>
  <c r="BY255" i="2"/>
  <c r="BX255" i="2"/>
  <c r="BW255" i="2"/>
  <c r="BV255" i="2"/>
  <c r="BU255" i="2"/>
  <c r="BT255" i="2"/>
  <c r="BS255" i="2"/>
  <c r="BR255" i="2"/>
  <c r="BQ255" i="2"/>
  <c r="BP255" i="2"/>
  <c r="BO255" i="2"/>
  <c r="BN255" i="2"/>
  <c r="BM255" i="2"/>
  <c r="BL255" i="2"/>
  <c r="BK255" i="2"/>
  <c r="BJ255" i="2"/>
  <c r="BI255" i="2"/>
  <c r="BH255" i="2"/>
  <c r="BG255" i="2"/>
  <c r="BF255" i="2"/>
  <c r="BE255" i="2"/>
  <c r="BD255" i="2"/>
  <c r="BC255" i="2"/>
  <c r="BB255" i="2"/>
  <c r="BA255" i="2"/>
  <c r="AZ255" i="2"/>
  <c r="AY255" i="2"/>
  <c r="AX255" i="2"/>
  <c r="AW255" i="2"/>
  <c r="AV255" i="2"/>
  <c r="AU255" i="2"/>
  <c r="AS255" i="2"/>
  <c r="AR255" i="2"/>
  <c r="AQ255" i="2"/>
  <c r="AP255" i="2"/>
  <c r="AO255" i="2"/>
  <c r="AJ255" i="2"/>
  <c r="AI255" i="2"/>
  <c r="AH255" i="2"/>
  <c r="AG255" i="2"/>
  <c r="AF255" i="2"/>
  <c r="AE255" i="2"/>
  <c r="AD255" i="2"/>
  <c r="AC255" i="2"/>
  <c r="AB255" i="2"/>
  <c r="AA255" i="2"/>
  <c r="Z255" i="2"/>
  <c r="Y255" i="2"/>
  <c r="X255" i="2"/>
  <c r="W255" i="2"/>
  <c r="V255" i="2"/>
  <c r="U255" i="2"/>
  <c r="T255" i="2"/>
  <c r="S255" i="2"/>
  <c r="R255" i="2"/>
  <c r="Q255" i="2"/>
  <c r="P255" i="2"/>
  <c r="O255" i="2"/>
  <c r="DJ254" i="2"/>
  <c r="DI254" i="2"/>
  <c r="DH254" i="2"/>
  <c r="DG254" i="2"/>
  <c r="DF254" i="2"/>
  <c r="DE254" i="2"/>
  <c r="DD254" i="2"/>
  <c r="DC254" i="2"/>
  <c r="DB254" i="2"/>
  <c r="DA254" i="2"/>
  <c r="CZ254" i="2"/>
  <c r="CY254" i="2"/>
  <c r="CX254" i="2"/>
  <c r="CW254" i="2"/>
  <c r="CV254" i="2"/>
  <c r="CU254" i="2"/>
  <c r="CT254" i="2"/>
  <c r="CR254" i="2"/>
  <c r="CQ254" i="2"/>
  <c r="CP254" i="2"/>
  <c r="CO254" i="2"/>
  <c r="CN254" i="2"/>
  <c r="CM254" i="2"/>
  <c r="CL254" i="2"/>
  <c r="CK254" i="2"/>
  <c r="CJ254" i="2"/>
  <c r="CI254" i="2"/>
  <c r="CH254" i="2"/>
  <c r="CG254" i="2"/>
  <c r="CF254" i="2"/>
  <c r="CE254" i="2"/>
  <c r="CD254" i="2"/>
  <c r="CC254" i="2"/>
  <c r="CB254" i="2"/>
  <c r="CA254" i="2"/>
  <c r="BZ254" i="2"/>
  <c r="BY254" i="2"/>
  <c r="BX254" i="2"/>
  <c r="BW254" i="2"/>
  <c r="BV254" i="2"/>
  <c r="BU254" i="2"/>
  <c r="BT254" i="2"/>
  <c r="BS254" i="2"/>
  <c r="BR254" i="2"/>
  <c r="BQ254" i="2"/>
  <c r="BP254" i="2"/>
  <c r="BO254" i="2"/>
  <c r="BN254" i="2"/>
  <c r="BM254" i="2"/>
  <c r="BL254" i="2"/>
  <c r="BK254" i="2"/>
  <c r="BJ254" i="2"/>
  <c r="BI254" i="2"/>
  <c r="BH254" i="2"/>
  <c r="BG254" i="2"/>
  <c r="BF254" i="2"/>
  <c r="BE254" i="2"/>
  <c r="BD254" i="2"/>
  <c r="BC254" i="2"/>
  <c r="BB254" i="2"/>
  <c r="BA254" i="2"/>
  <c r="AZ254" i="2"/>
  <c r="AY254" i="2"/>
  <c r="AX254" i="2"/>
  <c r="AW254" i="2"/>
  <c r="AV254" i="2"/>
  <c r="AU254" i="2"/>
  <c r="AS254" i="2"/>
  <c r="AR254" i="2"/>
  <c r="AQ254" i="2"/>
  <c r="AP254" i="2"/>
  <c r="AO254" i="2"/>
  <c r="AJ254" i="2"/>
  <c r="AI254" i="2"/>
  <c r="AH254" i="2"/>
  <c r="AG254" i="2"/>
  <c r="AF254" i="2"/>
  <c r="AE254" i="2"/>
  <c r="AD254" i="2"/>
  <c r="AC254" i="2"/>
  <c r="AB254" i="2"/>
  <c r="AA254" i="2"/>
  <c r="Z254" i="2"/>
  <c r="Y254" i="2"/>
  <c r="X254" i="2"/>
  <c r="W254" i="2"/>
  <c r="V254" i="2"/>
  <c r="U254" i="2"/>
  <c r="T254" i="2"/>
  <c r="S254" i="2"/>
  <c r="R254" i="2"/>
  <c r="Q254" i="2"/>
  <c r="P254" i="2"/>
  <c r="O254" i="2"/>
  <c r="DJ253" i="2"/>
  <c r="DI253" i="2"/>
  <c r="DH253" i="2"/>
  <c r="DG253" i="2"/>
  <c r="DF253" i="2"/>
  <c r="DE253" i="2"/>
  <c r="DD253" i="2"/>
  <c r="DC253" i="2"/>
  <c r="DB253" i="2"/>
  <c r="DA253" i="2"/>
  <c r="CZ253" i="2"/>
  <c r="CY253" i="2"/>
  <c r="CX253" i="2"/>
  <c r="CW253" i="2"/>
  <c r="CV253" i="2"/>
  <c r="CU253" i="2"/>
  <c r="CT253" i="2"/>
  <c r="CR253" i="2"/>
  <c r="CQ253" i="2"/>
  <c r="CP253" i="2"/>
  <c r="CO253" i="2"/>
  <c r="CN253" i="2"/>
  <c r="CM253" i="2"/>
  <c r="CL253" i="2"/>
  <c r="CK253" i="2"/>
  <c r="CJ253" i="2"/>
  <c r="CI253" i="2"/>
  <c r="CH253" i="2"/>
  <c r="CG253" i="2"/>
  <c r="CF253" i="2"/>
  <c r="CE253" i="2"/>
  <c r="CD253" i="2"/>
  <c r="CC253" i="2"/>
  <c r="CB253" i="2"/>
  <c r="CA253" i="2"/>
  <c r="BZ253" i="2"/>
  <c r="BY253" i="2"/>
  <c r="BX253" i="2"/>
  <c r="BW253" i="2"/>
  <c r="BV253" i="2"/>
  <c r="BU253" i="2"/>
  <c r="BT253" i="2"/>
  <c r="BS253" i="2"/>
  <c r="BR253" i="2"/>
  <c r="BQ253" i="2"/>
  <c r="BP253" i="2"/>
  <c r="BO253" i="2"/>
  <c r="BN253" i="2"/>
  <c r="BM253" i="2"/>
  <c r="BL253" i="2"/>
  <c r="BK253" i="2"/>
  <c r="BJ253" i="2"/>
  <c r="BI253" i="2"/>
  <c r="BH253" i="2"/>
  <c r="BG253" i="2"/>
  <c r="BF253" i="2"/>
  <c r="BE253" i="2"/>
  <c r="BD253" i="2"/>
  <c r="BC253" i="2"/>
  <c r="BB253" i="2"/>
  <c r="BA253" i="2"/>
  <c r="AZ253" i="2"/>
  <c r="AY253" i="2"/>
  <c r="AX253" i="2"/>
  <c r="AW253" i="2"/>
  <c r="AV253" i="2"/>
  <c r="AU253" i="2"/>
  <c r="AS253" i="2"/>
  <c r="AR253" i="2"/>
  <c r="AQ253" i="2"/>
  <c r="AP253" i="2"/>
  <c r="AO253" i="2"/>
  <c r="AJ253" i="2"/>
  <c r="AI253" i="2"/>
  <c r="AH253" i="2"/>
  <c r="AG253" i="2"/>
  <c r="AF253" i="2"/>
  <c r="AE253" i="2"/>
  <c r="AD253" i="2"/>
  <c r="AC253" i="2"/>
  <c r="AB253" i="2"/>
  <c r="AA253" i="2"/>
  <c r="Z253" i="2"/>
  <c r="Y253" i="2"/>
  <c r="X253" i="2"/>
  <c r="W253" i="2"/>
  <c r="V253" i="2"/>
  <c r="U253" i="2"/>
  <c r="T253" i="2"/>
  <c r="S253" i="2"/>
  <c r="R253" i="2"/>
  <c r="Q253" i="2"/>
  <c r="P253" i="2"/>
  <c r="O253" i="2"/>
  <c r="N253" i="2"/>
  <c r="DJ252" i="2"/>
  <c r="DI252" i="2"/>
  <c r="DH252" i="2"/>
  <c r="DG252" i="2"/>
  <c r="DF252" i="2"/>
  <c r="DE252" i="2"/>
  <c r="DD252" i="2"/>
  <c r="DC252" i="2"/>
  <c r="DB252" i="2"/>
  <c r="DA252" i="2"/>
  <c r="CZ252" i="2"/>
  <c r="CY252" i="2"/>
  <c r="CX252" i="2"/>
  <c r="CW252" i="2"/>
  <c r="CV252" i="2"/>
  <c r="CU252" i="2"/>
  <c r="CT252" i="2"/>
  <c r="CR252" i="2"/>
  <c r="CQ252" i="2"/>
  <c r="CP252" i="2"/>
  <c r="CO252" i="2"/>
  <c r="CN252" i="2"/>
  <c r="CM252" i="2"/>
  <c r="CL252" i="2"/>
  <c r="CK252" i="2"/>
  <c r="CJ252" i="2"/>
  <c r="CI252" i="2"/>
  <c r="CH252" i="2"/>
  <c r="CG252" i="2"/>
  <c r="CF252" i="2"/>
  <c r="CE252" i="2"/>
  <c r="CD252" i="2"/>
  <c r="CC252" i="2"/>
  <c r="CB252" i="2"/>
  <c r="CA252" i="2"/>
  <c r="BZ252" i="2"/>
  <c r="BY252" i="2"/>
  <c r="BX252" i="2"/>
  <c r="BW252" i="2"/>
  <c r="BV252" i="2"/>
  <c r="BU252" i="2"/>
  <c r="BT252" i="2"/>
  <c r="BS252" i="2"/>
  <c r="BR252" i="2"/>
  <c r="BQ252" i="2"/>
  <c r="BP252" i="2"/>
  <c r="BO252" i="2"/>
  <c r="BN252" i="2"/>
  <c r="BM252" i="2"/>
  <c r="BL252" i="2"/>
  <c r="BK252" i="2"/>
  <c r="BJ252" i="2"/>
  <c r="BI252" i="2"/>
  <c r="BH252" i="2"/>
  <c r="BG252" i="2"/>
  <c r="BF252" i="2"/>
  <c r="BE252" i="2"/>
  <c r="BD252" i="2"/>
  <c r="BC252" i="2"/>
  <c r="BB252" i="2"/>
  <c r="BA252" i="2"/>
  <c r="AZ252" i="2"/>
  <c r="AY252" i="2"/>
  <c r="AX252" i="2"/>
  <c r="AW252" i="2"/>
  <c r="AV252" i="2"/>
  <c r="AU252" i="2"/>
  <c r="AS252" i="2"/>
  <c r="AR252" i="2"/>
  <c r="AQ252" i="2"/>
  <c r="AP252" i="2"/>
  <c r="AO252" i="2"/>
  <c r="AJ252" i="2"/>
  <c r="AI252" i="2"/>
  <c r="AH252" i="2"/>
  <c r="AG252" i="2"/>
  <c r="AF252" i="2"/>
  <c r="AE252" i="2"/>
  <c r="AD252" i="2"/>
  <c r="AC252" i="2"/>
  <c r="AB252" i="2"/>
  <c r="AA252" i="2"/>
  <c r="Z252" i="2"/>
  <c r="Y252" i="2"/>
  <c r="X252" i="2"/>
  <c r="W252" i="2"/>
  <c r="V252" i="2"/>
  <c r="U252" i="2"/>
  <c r="T252" i="2"/>
  <c r="S252" i="2"/>
  <c r="R252" i="2"/>
  <c r="Q252" i="2"/>
  <c r="P252" i="2"/>
  <c r="O252" i="2"/>
  <c r="DJ251" i="2"/>
  <c r="DI251" i="2"/>
  <c r="DH251" i="2"/>
  <c r="DG251" i="2"/>
  <c r="DF251" i="2"/>
  <c r="DE251" i="2"/>
  <c r="DD251" i="2"/>
  <c r="DC251" i="2"/>
  <c r="DB251" i="2"/>
  <c r="DA251" i="2"/>
  <c r="CZ251" i="2"/>
  <c r="CY251" i="2"/>
  <c r="CX251" i="2"/>
  <c r="CW251" i="2"/>
  <c r="CV251" i="2"/>
  <c r="CU251" i="2"/>
  <c r="CT251" i="2"/>
  <c r="CR251" i="2"/>
  <c r="CQ251" i="2"/>
  <c r="CP251" i="2"/>
  <c r="CO251" i="2"/>
  <c r="CN251" i="2"/>
  <c r="CM251" i="2"/>
  <c r="CL251" i="2"/>
  <c r="CK251" i="2"/>
  <c r="CJ251" i="2"/>
  <c r="CI251" i="2"/>
  <c r="CH251" i="2"/>
  <c r="CG251" i="2"/>
  <c r="CF251" i="2"/>
  <c r="CE251" i="2"/>
  <c r="CD251" i="2"/>
  <c r="CC251" i="2"/>
  <c r="CB251" i="2"/>
  <c r="CA251" i="2"/>
  <c r="BZ251" i="2"/>
  <c r="BY251" i="2"/>
  <c r="BX251" i="2"/>
  <c r="BW251" i="2"/>
  <c r="BV251" i="2"/>
  <c r="BU251" i="2"/>
  <c r="BT251" i="2"/>
  <c r="BS251" i="2"/>
  <c r="BR251" i="2"/>
  <c r="BQ251" i="2"/>
  <c r="BP251" i="2"/>
  <c r="BO251" i="2"/>
  <c r="BN251" i="2"/>
  <c r="BM251" i="2"/>
  <c r="BL251" i="2"/>
  <c r="BK251" i="2"/>
  <c r="BJ251" i="2"/>
  <c r="BI251" i="2"/>
  <c r="BH251" i="2"/>
  <c r="BG251" i="2"/>
  <c r="BF251" i="2"/>
  <c r="BE251" i="2"/>
  <c r="BD251" i="2"/>
  <c r="BC251" i="2"/>
  <c r="BB251" i="2"/>
  <c r="BA251" i="2"/>
  <c r="AZ251" i="2"/>
  <c r="AY251" i="2"/>
  <c r="AX251" i="2"/>
  <c r="AW251" i="2"/>
  <c r="AV251" i="2"/>
  <c r="AU251" i="2"/>
  <c r="AS251" i="2"/>
  <c r="AR251" i="2"/>
  <c r="AQ251" i="2"/>
  <c r="AP251" i="2"/>
  <c r="AO251" i="2"/>
  <c r="AJ251" i="2"/>
  <c r="AI251" i="2"/>
  <c r="AH251" i="2"/>
  <c r="AG251" i="2"/>
  <c r="AF251" i="2"/>
  <c r="AE251" i="2"/>
  <c r="AD251" i="2"/>
  <c r="AC251" i="2"/>
  <c r="AB251" i="2"/>
  <c r="AA251" i="2"/>
  <c r="Z251" i="2"/>
  <c r="Y251" i="2"/>
  <c r="X251" i="2"/>
  <c r="W251" i="2"/>
  <c r="V251" i="2"/>
  <c r="U251" i="2"/>
  <c r="T251" i="2"/>
  <c r="S251" i="2"/>
  <c r="R251" i="2"/>
  <c r="Q251" i="2"/>
  <c r="P251" i="2"/>
  <c r="O251" i="2"/>
  <c r="DJ250" i="2"/>
  <c r="DI250" i="2"/>
  <c r="DH250" i="2"/>
  <c r="DG250" i="2"/>
  <c r="DF250" i="2"/>
  <c r="DE250" i="2"/>
  <c r="DD250" i="2"/>
  <c r="DC250" i="2"/>
  <c r="DB250" i="2"/>
  <c r="DA250" i="2"/>
  <c r="CZ250" i="2"/>
  <c r="CY250" i="2"/>
  <c r="CX250" i="2"/>
  <c r="CW250" i="2"/>
  <c r="CV250" i="2"/>
  <c r="CU250" i="2"/>
  <c r="CT250" i="2"/>
  <c r="CR250" i="2"/>
  <c r="CQ250" i="2"/>
  <c r="CP250" i="2"/>
  <c r="CO250" i="2"/>
  <c r="CN250" i="2"/>
  <c r="CM250" i="2"/>
  <c r="CL250" i="2"/>
  <c r="CK250" i="2"/>
  <c r="CJ250" i="2"/>
  <c r="CI250" i="2"/>
  <c r="CH250" i="2"/>
  <c r="CG250" i="2"/>
  <c r="CF250" i="2"/>
  <c r="CE250" i="2"/>
  <c r="CD250" i="2"/>
  <c r="CC250" i="2"/>
  <c r="CB250" i="2"/>
  <c r="CA250" i="2"/>
  <c r="BZ250" i="2"/>
  <c r="BY250" i="2"/>
  <c r="BX250" i="2"/>
  <c r="BW250" i="2"/>
  <c r="BV250" i="2"/>
  <c r="BU250" i="2"/>
  <c r="BT250" i="2"/>
  <c r="BS250" i="2"/>
  <c r="BR250" i="2"/>
  <c r="BQ250" i="2"/>
  <c r="BP250" i="2"/>
  <c r="BO250" i="2"/>
  <c r="BN250" i="2"/>
  <c r="BM250" i="2"/>
  <c r="BL250" i="2"/>
  <c r="BK250" i="2"/>
  <c r="BJ250" i="2"/>
  <c r="BI250" i="2"/>
  <c r="BH250" i="2"/>
  <c r="BG250" i="2"/>
  <c r="BF250" i="2"/>
  <c r="BE250" i="2"/>
  <c r="BD250" i="2"/>
  <c r="BC250" i="2"/>
  <c r="BB250" i="2"/>
  <c r="BA250" i="2"/>
  <c r="AZ250" i="2"/>
  <c r="AY250" i="2"/>
  <c r="AX250" i="2"/>
  <c r="AW250" i="2"/>
  <c r="AV250" i="2"/>
  <c r="AU250" i="2"/>
  <c r="AS250" i="2"/>
  <c r="AR250" i="2"/>
  <c r="AQ250" i="2"/>
  <c r="AP250" i="2"/>
  <c r="AO250" i="2"/>
  <c r="AJ250" i="2"/>
  <c r="AI250" i="2"/>
  <c r="AH250" i="2"/>
  <c r="AG250" i="2"/>
  <c r="AF250" i="2"/>
  <c r="AE250" i="2"/>
  <c r="AD250" i="2"/>
  <c r="AC250" i="2"/>
  <c r="AB250" i="2"/>
  <c r="AA250" i="2"/>
  <c r="Z250" i="2"/>
  <c r="Y250" i="2"/>
  <c r="X250" i="2"/>
  <c r="W250" i="2"/>
  <c r="V250" i="2"/>
  <c r="U250" i="2"/>
  <c r="T250" i="2"/>
  <c r="S250" i="2"/>
  <c r="R250" i="2"/>
  <c r="Q250" i="2"/>
  <c r="P250" i="2"/>
  <c r="O250" i="2"/>
  <c r="DJ249" i="2"/>
  <c r="DI249" i="2"/>
  <c r="DH249" i="2"/>
  <c r="DG249" i="2"/>
  <c r="DF249" i="2"/>
  <c r="DE249" i="2"/>
  <c r="DD249" i="2"/>
  <c r="DC249" i="2"/>
  <c r="DB249" i="2"/>
  <c r="DA249" i="2"/>
  <c r="CZ249" i="2"/>
  <c r="CY249" i="2"/>
  <c r="CX249" i="2"/>
  <c r="CW249" i="2"/>
  <c r="CV249" i="2"/>
  <c r="CU249" i="2"/>
  <c r="CT249" i="2"/>
  <c r="CR249" i="2"/>
  <c r="CQ249" i="2"/>
  <c r="CP249" i="2"/>
  <c r="CO249" i="2"/>
  <c r="CN249" i="2"/>
  <c r="CM249" i="2"/>
  <c r="CL249" i="2"/>
  <c r="CK249" i="2"/>
  <c r="CJ249" i="2"/>
  <c r="CI249" i="2"/>
  <c r="CH249" i="2"/>
  <c r="CG249" i="2"/>
  <c r="CF249" i="2"/>
  <c r="CE249" i="2"/>
  <c r="CD249" i="2"/>
  <c r="CC249" i="2"/>
  <c r="CB249" i="2"/>
  <c r="CA249" i="2"/>
  <c r="BZ249" i="2"/>
  <c r="BY249" i="2"/>
  <c r="BX249" i="2"/>
  <c r="BW249" i="2"/>
  <c r="BV249" i="2"/>
  <c r="BU249" i="2"/>
  <c r="BT249" i="2"/>
  <c r="BS249" i="2"/>
  <c r="BR249" i="2"/>
  <c r="BQ249" i="2"/>
  <c r="BP249" i="2"/>
  <c r="BO249" i="2"/>
  <c r="BN249" i="2"/>
  <c r="BM249" i="2"/>
  <c r="BL249" i="2"/>
  <c r="BK249" i="2"/>
  <c r="BJ249" i="2"/>
  <c r="BI249" i="2"/>
  <c r="BH249" i="2"/>
  <c r="BG249" i="2"/>
  <c r="BF249" i="2"/>
  <c r="BE249" i="2"/>
  <c r="BD249" i="2"/>
  <c r="BC249" i="2"/>
  <c r="BB249" i="2"/>
  <c r="BA249" i="2"/>
  <c r="AZ249" i="2"/>
  <c r="AY249" i="2"/>
  <c r="AX249" i="2"/>
  <c r="AW249" i="2"/>
  <c r="AV249" i="2"/>
  <c r="AU249" i="2"/>
  <c r="AS249" i="2"/>
  <c r="AR249" i="2"/>
  <c r="AQ249" i="2"/>
  <c r="AP249" i="2"/>
  <c r="AO249" i="2"/>
  <c r="AJ249" i="2"/>
  <c r="AI249" i="2"/>
  <c r="AH249" i="2"/>
  <c r="AG249" i="2"/>
  <c r="AF249" i="2"/>
  <c r="AE249" i="2"/>
  <c r="AD249" i="2"/>
  <c r="AC249" i="2"/>
  <c r="AB249" i="2"/>
  <c r="AA249" i="2"/>
  <c r="Z249" i="2"/>
  <c r="Y249" i="2"/>
  <c r="X249" i="2"/>
  <c r="W249" i="2"/>
  <c r="V249" i="2"/>
  <c r="U249" i="2"/>
  <c r="T249" i="2"/>
  <c r="S249" i="2"/>
  <c r="R249" i="2"/>
  <c r="Q249" i="2"/>
  <c r="P249" i="2"/>
  <c r="O249" i="2"/>
  <c r="DJ248" i="2"/>
  <c r="DI248" i="2"/>
  <c r="DH248" i="2"/>
  <c r="DG248" i="2"/>
  <c r="DF248" i="2"/>
  <c r="DE248" i="2"/>
  <c r="DD248" i="2"/>
  <c r="DC248" i="2"/>
  <c r="DB248" i="2"/>
  <c r="DA248" i="2"/>
  <c r="CZ248" i="2"/>
  <c r="CY248" i="2"/>
  <c r="CX248" i="2"/>
  <c r="CW248" i="2"/>
  <c r="CV248" i="2"/>
  <c r="CU248" i="2"/>
  <c r="CT248" i="2"/>
  <c r="CR248" i="2"/>
  <c r="CQ248" i="2"/>
  <c r="CP248" i="2"/>
  <c r="CO248" i="2"/>
  <c r="CN248" i="2"/>
  <c r="CM248" i="2"/>
  <c r="CL248" i="2"/>
  <c r="CK248" i="2"/>
  <c r="CJ248" i="2"/>
  <c r="CI248" i="2"/>
  <c r="CH248" i="2"/>
  <c r="CG248" i="2"/>
  <c r="CF248" i="2"/>
  <c r="CE248" i="2"/>
  <c r="CD248" i="2"/>
  <c r="CC248" i="2"/>
  <c r="CB248" i="2"/>
  <c r="CA248" i="2"/>
  <c r="BZ248" i="2"/>
  <c r="BY248" i="2"/>
  <c r="BX248" i="2"/>
  <c r="BW248" i="2"/>
  <c r="BV248" i="2"/>
  <c r="BU248" i="2"/>
  <c r="BT248" i="2"/>
  <c r="BS248" i="2"/>
  <c r="BR248" i="2"/>
  <c r="BQ248" i="2"/>
  <c r="BP248" i="2"/>
  <c r="BO248" i="2"/>
  <c r="BN248" i="2"/>
  <c r="BM248" i="2"/>
  <c r="BL248" i="2"/>
  <c r="BK248" i="2"/>
  <c r="BJ248" i="2"/>
  <c r="BI248" i="2"/>
  <c r="BH248" i="2"/>
  <c r="BG248" i="2"/>
  <c r="BF248" i="2"/>
  <c r="BE248" i="2"/>
  <c r="BD248" i="2"/>
  <c r="BC248" i="2"/>
  <c r="BB248" i="2"/>
  <c r="BA248" i="2"/>
  <c r="AZ248" i="2"/>
  <c r="AY248" i="2"/>
  <c r="AX248" i="2"/>
  <c r="AW248" i="2"/>
  <c r="AV248" i="2"/>
  <c r="AU248" i="2"/>
  <c r="AS248" i="2"/>
  <c r="AR248" i="2"/>
  <c r="AQ248" i="2"/>
  <c r="AP248" i="2"/>
  <c r="AO248" i="2"/>
  <c r="AJ248" i="2"/>
  <c r="AI248" i="2"/>
  <c r="AH248" i="2"/>
  <c r="AG248" i="2"/>
  <c r="AF248" i="2"/>
  <c r="AE248" i="2"/>
  <c r="AD248" i="2"/>
  <c r="AC248" i="2"/>
  <c r="AB248" i="2"/>
  <c r="AA248" i="2"/>
  <c r="Z248" i="2"/>
  <c r="Y248" i="2"/>
  <c r="X248" i="2"/>
  <c r="W248" i="2"/>
  <c r="V248" i="2"/>
  <c r="U248" i="2"/>
  <c r="T248" i="2"/>
  <c r="S248" i="2"/>
  <c r="R248" i="2"/>
  <c r="Q248" i="2"/>
  <c r="P248" i="2"/>
  <c r="O248" i="2"/>
  <c r="DJ247" i="2"/>
  <c r="DI247" i="2"/>
  <c r="DH247" i="2"/>
  <c r="DG247" i="2"/>
  <c r="DF247" i="2"/>
  <c r="DE247" i="2"/>
  <c r="DD247" i="2"/>
  <c r="DC247" i="2"/>
  <c r="DB247" i="2"/>
  <c r="DA247" i="2"/>
  <c r="CZ247" i="2"/>
  <c r="CY247" i="2"/>
  <c r="CX247" i="2"/>
  <c r="CW247" i="2"/>
  <c r="CV247" i="2"/>
  <c r="CU247" i="2"/>
  <c r="CT247" i="2"/>
  <c r="CR247" i="2"/>
  <c r="CQ247" i="2"/>
  <c r="CP247" i="2"/>
  <c r="CO247" i="2"/>
  <c r="CN247" i="2"/>
  <c r="CM247" i="2"/>
  <c r="CL247" i="2"/>
  <c r="CK247" i="2"/>
  <c r="CJ247" i="2"/>
  <c r="CI247" i="2"/>
  <c r="CH247" i="2"/>
  <c r="CG247" i="2"/>
  <c r="CF247" i="2"/>
  <c r="CE247" i="2"/>
  <c r="CD247" i="2"/>
  <c r="CC247" i="2"/>
  <c r="CB247" i="2"/>
  <c r="CA247" i="2"/>
  <c r="BZ247" i="2"/>
  <c r="BY247" i="2"/>
  <c r="BX247" i="2"/>
  <c r="BW247" i="2"/>
  <c r="BV247" i="2"/>
  <c r="BU247" i="2"/>
  <c r="BT247" i="2"/>
  <c r="BS247" i="2"/>
  <c r="BR247" i="2"/>
  <c r="BQ247" i="2"/>
  <c r="BP247" i="2"/>
  <c r="BO247" i="2"/>
  <c r="BN247" i="2"/>
  <c r="BM247" i="2"/>
  <c r="BL247" i="2"/>
  <c r="BK247" i="2"/>
  <c r="BJ247" i="2"/>
  <c r="BI247" i="2"/>
  <c r="BH247" i="2"/>
  <c r="BG247" i="2"/>
  <c r="BF247" i="2"/>
  <c r="BE247" i="2"/>
  <c r="BD247" i="2"/>
  <c r="BC247" i="2"/>
  <c r="BB247" i="2"/>
  <c r="BA247" i="2"/>
  <c r="AZ247" i="2"/>
  <c r="AY247" i="2"/>
  <c r="AX247" i="2"/>
  <c r="AW247" i="2"/>
  <c r="AV247" i="2"/>
  <c r="AU247" i="2"/>
  <c r="AS247" i="2"/>
  <c r="AR247" i="2"/>
  <c r="AQ247" i="2"/>
  <c r="AP247" i="2"/>
  <c r="AO247" i="2"/>
  <c r="AJ247" i="2"/>
  <c r="AI247" i="2"/>
  <c r="AH247" i="2"/>
  <c r="AG247" i="2"/>
  <c r="AF247" i="2"/>
  <c r="AE247" i="2"/>
  <c r="AD247" i="2"/>
  <c r="AC247" i="2"/>
  <c r="AB247" i="2"/>
  <c r="AA247" i="2"/>
  <c r="Z247" i="2"/>
  <c r="Y247" i="2"/>
  <c r="X247" i="2"/>
  <c r="W247" i="2"/>
  <c r="V247" i="2"/>
  <c r="U247" i="2"/>
  <c r="T247" i="2"/>
  <c r="S247" i="2"/>
  <c r="R247" i="2"/>
  <c r="Q247" i="2"/>
  <c r="P247" i="2"/>
  <c r="O247" i="2"/>
  <c r="DJ246" i="2"/>
  <c r="DI246" i="2"/>
  <c r="DH246" i="2"/>
  <c r="DG246" i="2"/>
  <c r="DF246" i="2"/>
  <c r="DE246" i="2"/>
  <c r="DD246" i="2"/>
  <c r="DC246" i="2"/>
  <c r="DB246" i="2"/>
  <c r="DA246" i="2"/>
  <c r="CZ246" i="2"/>
  <c r="CY246" i="2"/>
  <c r="CX246" i="2"/>
  <c r="CW246" i="2"/>
  <c r="CV246" i="2"/>
  <c r="CU246" i="2"/>
  <c r="CT246" i="2"/>
  <c r="CR246" i="2"/>
  <c r="CQ246" i="2"/>
  <c r="CP246" i="2"/>
  <c r="CO246" i="2"/>
  <c r="CN246" i="2"/>
  <c r="CM246" i="2"/>
  <c r="CL246" i="2"/>
  <c r="CK246" i="2"/>
  <c r="CJ246" i="2"/>
  <c r="CI246" i="2"/>
  <c r="CH246" i="2"/>
  <c r="CG246" i="2"/>
  <c r="CF246" i="2"/>
  <c r="CE246" i="2"/>
  <c r="CD246" i="2"/>
  <c r="CC246" i="2"/>
  <c r="CB246" i="2"/>
  <c r="CA246" i="2"/>
  <c r="BZ246" i="2"/>
  <c r="BY246" i="2"/>
  <c r="BX246" i="2"/>
  <c r="BW246" i="2"/>
  <c r="BV246" i="2"/>
  <c r="BU246" i="2"/>
  <c r="BT246" i="2"/>
  <c r="BS246" i="2"/>
  <c r="BR246" i="2"/>
  <c r="BQ246" i="2"/>
  <c r="BP246" i="2"/>
  <c r="BO246" i="2"/>
  <c r="BN246" i="2"/>
  <c r="BM246" i="2"/>
  <c r="BL246" i="2"/>
  <c r="BK246" i="2"/>
  <c r="BJ246" i="2"/>
  <c r="BI246" i="2"/>
  <c r="BH246" i="2"/>
  <c r="BG246" i="2"/>
  <c r="BF246" i="2"/>
  <c r="BE246" i="2"/>
  <c r="BD246" i="2"/>
  <c r="BC246" i="2"/>
  <c r="BB246" i="2"/>
  <c r="BA246" i="2"/>
  <c r="AZ246" i="2"/>
  <c r="AY246" i="2"/>
  <c r="AX246" i="2"/>
  <c r="AW246" i="2"/>
  <c r="AV246" i="2"/>
  <c r="AU246" i="2"/>
  <c r="AS246" i="2"/>
  <c r="AR246" i="2"/>
  <c r="AQ246" i="2"/>
  <c r="AP246" i="2"/>
  <c r="AO246" i="2"/>
  <c r="AJ246" i="2"/>
  <c r="AI246" i="2"/>
  <c r="AH246" i="2"/>
  <c r="AG246" i="2"/>
  <c r="AF246" i="2"/>
  <c r="AE246" i="2"/>
  <c r="AD246" i="2"/>
  <c r="AC246" i="2"/>
  <c r="AB246" i="2"/>
  <c r="AA246" i="2"/>
  <c r="Z246" i="2"/>
  <c r="Y246" i="2"/>
  <c r="X246" i="2"/>
  <c r="W246" i="2"/>
  <c r="V246" i="2"/>
  <c r="U246" i="2"/>
  <c r="T246" i="2"/>
  <c r="S246" i="2"/>
  <c r="R246" i="2"/>
  <c r="Q246" i="2"/>
  <c r="P246" i="2"/>
  <c r="O246" i="2"/>
  <c r="DJ245" i="2"/>
  <c r="DI245" i="2"/>
  <c r="DH245" i="2"/>
  <c r="DG245" i="2"/>
  <c r="DF245" i="2"/>
  <c r="DE245" i="2"/>
  <c r="DD245" i="2"/>
  <c r="DC245" i="2"/>
  <c r="DB245" i="2"/>
  <c r="DA245" i="2"/>
  <c r="CZ245" i="2"/>
  <c r="CY245" i="2"/>
  <c r="CX245" i="2"/>
  <c r="CW245" i="2"/>
  <c r="CV245" i="2"/>
  <c r="CU245" i="2"/>
  <c r="CT245" i="2"/>
  <c r="CR245" i="2"/>
  <c r="CQ245" i="2"/>
  <c r="CP245" i="2"/>
  <c r="CO245" i="2"/>
  <c r="CN245" i="2"/>
  <c r="CM245" i="2"/>
  <c r="CL245" i="2"/>
  <c r="CK245" i="2"/>
  <c r="CJ245" i="2"/>
  <c r="CI245" i="2"/>
  <c r="CH245" i="2"/>
  <c r="CG245" i="2"/>
  <c r="CF245" i="2"/>
  <c r="CE245" i="2"/>
  <c r="CD245" i="2"/>
  <c r="CC245" i="2"/>
  <c r="CB245" i="2"/>
  <c r="CA245" i="2"/>
  <c r="BZ245" i="2"/>
  <c r="BY245" i="2"/>
  <c r="BX245" i="2"/>
  <c r="BW245" i="2"/>
  <c r="BV245" i="2"/>
  <c r="BU245" i="2"/>
  <c r="BT245" i="2"/>
  <c r="BS245" i="2"/>
  <c r="BR245" i="2"/>
  <c r="BQ245" i="2"/>
  <c r="BP245" i="2"/>
  <c r="BO245" i="2"/>
  <c r="BN245" i="2"/>
  <c r="BM245" i="2"/>
  <c r="BL245" i="2"/>
  <c r="BK245" i="2"/>
  <c r="BJ245" i="2"/>
  <c r="BI245" i="2"/>
  <c r="BH245" i="2"/>
  <c r="BG245" i="2"/>
  <c r="BF245" i="2"/>
  <c r="BE245" i="2"/>
  <c r="BD245" i="2"/>
  <c r="BC245" i="2"/>
  <c r="BB245" i="2"/>
  <c r="BA245" i="2"/>
  <c r="AZ245" i="2"/>
  <c r="AY245" i="2"/>
  <c r="AX245" i="2"/>
  <c r="AW245" i="2"/>
  <c r="AV245" i="2"/>
  <c r="AU245" i="2"/>
  <c r="AS245" i="2"/>
  <c r="AR245" i="2"/>
  <c r="AQ245" i="2"/>
  <c r="AP245" i="2"/>
  <c r="AO245" i="2"/>
  <c r="AJ245" i="2"/>
  <c r="AI245" i="2"/>
  <c r="AH245" i="2"/>
  <c r="AG245" i="2"/>
  <c r="AF245" i="2"/>
  <c r="AE245" i="2"/>
  <c r="AD245" i="2"/>
  <c r="AC245" i="2"/>
  <c r="AB245" i="2"/>
  <c r="AA245" i="2"/>
  <c r="Z245" i="2"/>
  <c r="Y245" i="2"/>
  <c r="X245" i="2"/>
  <c r="W245" i="2"/>
  <c r="V245" i="2"/>
  <c r="U245" i="2"/>
  <c r="T245" i="2"/>
  <c r="S245" i="2"/>
  <c r="R245" i="2"/>
  <c r="Q245" i="2"/>
  <c r="P245" i="2"/>
  <c r="O245" i="2"/>
  <c r="DJ244" i="2"/>
  <c r="DI244" i="2"/>
  <c r="DH244" i="2"/>
  <c r="DG244" i="2"/>
  <c r="DF244" i="2"/>
  <c r="DE244" i="2"/>
  <c r="DD244" i="2"/>
  <c r="DC244" i="2"/>
  <c r="DB244" i="2"/>
  <c r="DA244" i="2"/>
  <c r="CZ244" i="2"/>
  <c r="CY244" i="2"/>
  <c r="CX244" i="2"/>
  <c r="CW244" i="2"/>
  <c r="CV244" i="2"/>
  <c r="CU244" i="2"/>
  <c r="CT244" i="2"/>
  <c r="CR244" i="2"/>
  <c r="CQ244" i="2"/>
  <c r="CP244" i="2"/>
  <c r="CO244" i="2"/>
  <c r="CN244" i="2"/>
  <c r="CM244" i="2"/>
  <c r="CL244" i="2"/>
  <c r="CK244" i="2"/>
  <c r="CJ244" i="2"/>
  <c r="CI244" i="2"/>
  <c r="CH244" i="2"/>
  <c r="CG244" i="2"/>
  <c r="CF244" i="2"/>
  <c r="CE244" i="2"/>
  <c r="CD244" i="2"/>
  <c r="CC244" i="2"/>
  <c r="CB244" i="2"/>
  <c r="CA244" i="2"/>
  <c r="BZ244" i="2"/>
  <c r="BY244" i="2"/>
  <c r="BX244" i="2"/>
  <c r="BW244" i="2"/>
  <c r="BV244" i="2"/>
  <c r="BU244" i="2"/>
  <c r="BT244" i="2"/>
  <c r="BS244" i="2"/>
  <c r="BR244" i="2"/>
  <c r="BQ244" i="2"/>
  <c r="BP244" i="2"/>
  <c r="BO244" i="2"/>
  <c r="BN244" i="2"/>
  <c r="BM244" i="2"/>
  <c r="BL244" i="2"/>
  <c r="BK244" i="2"/>
  <c r="BJ244" i="2"/>
  <c r="BI244" i="2"/>
  <c r="BH244" i="2"/>
  <c r="BG244" i="2"/>
  <c r="BF244" i="2"/>
  <c r="BE244" i="2"/>
  <c r="BD244" i="2"/>
  <c r="BC244" i="2"/>
  <c r="BB244" i="2"/>
  <c r="BA244" i="2"/>
  <c r="AZ244" i="2"/>
  <c r="AY244" i="2"/>
  <c r="AX244" i="2"/>
  <c r="AW244" i="2"/>
  <c r="AV244" i="2"/>
  <c r="AU244" i="2"/>
  <c r="AS244" i="2"/>
  <c r="AR244" i="2"/>
  <c r="AQ244" i="2"/>
  <c r="AP244" i="2"/>
  <c r="AO244" i="2"/>
  <c r="AJ244" i="2"/>
  <c r="AI244" i="2"/>
  <c r="AH244" i="2"/>
  <c r="AG244" i="2"/>
  <c r="AF244" i="2"/>
  <c r="AE244" i="2"/>
  <c r="AD244" i="2"/>
  <c r="AC244" i="2"/>
  <c r="AB244" i="2"/>
  <c r="AA244" i="2"/>
  <c r="Z244" i="2"/>
  <c r="Y244" i="2"/>
  <c r="X244" i="2"/>
  <c r="W244" i="2"/>
  <c r="V244" i="2"/>
  <c r="U244" i="2"/>
  <c r="T244" i="2"/>
  <c r="S244" i="2"/>
  <c r="R244" i="2"/>
  <c r="Q244" i="2"/>
  <c r="P244" i="2"/>
  <c r="O244" i="2"/>
  <c r="DJ243" i="2"/>
  <c r="DI243" i="2"/>
  <c r="DH243" i="2"/>
  <c r="DG243" i="2"/>
  <c r="DF243" i="2"/>
  <c r="DE243" i="2"/>
  <c r="DD243" i="2"/>
  <c r="DC243" i="2"/>
  <c r="DB243" i="2"/>
  <c r="DA243" i="2"/>
  <c r="CZ243" i="2"/>
  <c r="CY243" i="2"/>
  <c r="CX243" i="2"/>
  <c r="CW243" i="2"/>
  <c r="CV243" i="2"/>
  <c r="CU243" i="2"/>
  <c r="CT243" i="2"/>
  <c r="CR243" i="2"/>
  <c r="CQ243" i="2"/>
  <c r="CP243" i="2"/>
  <c r="CO243" i="2"/>
  <c r="CN243" i="2"/>
  <c r="CM243" i="2"/>
  <c r="CL243" i="2"/>
  <c r="CK243" i="2"/>
  <c r="CJ243" i="2"/>
  <c r="CI243" i="2"/>
  <c r="CH243" i="2"/>
  <c r="CG243" i="2"/>
  <c r="CF243" i="2"/>
  <c r="CE243" i="2"/>
  <c r="CD243" i="2"/>
  <c r="CC243" i="2"/>
  <c r="CB243" i="2"/>
  <c r="CA243" i="2"/>
  <c r="BZ243" i="2"/>
  <c r="BY243" i="2"/>
  <c r="BX243" i="2"/>
  <c r="BW243" i="2"/>
  <c r="BV243" i="2"/>
  <c r="BU243" i="2"/>
  <c r="BT243" i="2"/>
  <c r="BS243" i="2"/>
  <c r="BR243" i="2"/>
  <c r="BQ243" i="2"/>
  <c r="BP243" i="2"/>
  <c r="BO243" i="2"/>
  <c r="BN243" i="2"/>
  <c r="BM243" i="2"/>
  <c r="BL243" i="2"/>
  <c r="BK243" i="2"/>
  <c r="BJ243" i="2"/>
  <c r="BI243" i="2"/>
  <c r="BH243" i="2"/>
  <c r="BG243" i="2"/>
  <c r="BF243" i="2"/>
  <c r="BE243" i="2"/>
  <c r="BD243" i="2"/>
  <c r="BC243" i="2"/>
  <c r="BB243" i="2"/>
  <c r="BA243" i="2"/>
  <c r="AZ243" i="2"/>
  <c r="AY243" i="2"/>
  <c r="AX243" i="2"/>
  <c r="AW243" i="2"/>
  <c r="AV243" i="2"/>
  <c r="AU243" i="2"/>
  <c r="AS243" i="2"/>
  <c r="AR243" i="2"/>
  <c r="AQ243" i="2"/>
  <c r="AP243" i="2"/>
  <c r="AO243" i="2"/>
  <c r="AJ243" i="2"/>
  <c r="AI243" i="2"/>
  <c r="AH243" i="2"/>
  <c r="AG243" i="2"/>
  <c r="AF243" i="2"/>
  <c r="AE243" i="2"/>
  <c r="AD243" i="2"/>
  <c r="AC243" i="2"/>
  <c r="AB243" i="2"/>
  <c r="AA243" i="2"/>
  <c r="Z243" i="2"/>
  <c r="Y243" i="2"/>
  <c r="X243" i="2"/>
  <c r="W243" i="2"/>
  <c r="V243" i="2"/>
  <c r="U243" i="2"/>
  <c r="T243" i="2"/>
  <c r="S243" i="2"/>
  <c r="R243" i="2"/>
  <c r="Q243" i="2"/>
  <c r="P243" i="2"/>
  <c r="O243" i="2"/>
  <c r="DJ242" i="2"/>
  <c r="DI242" i="2"/>
  <c r="DH242" i="2"/>
  <c r="DG242" i="2"/>
  <c r="DF242" i="2"/>
  <c r="DE242" i="2"/>
  <c r="DD242" i="2"/>
  <c r="DC242" i="2"/>
  <c r="DB242" i="2"/>
  <c r="DA242" i="2"/>
  <c r="CZ242" i="2"/>
  <c r="CY242" i="2"/>
  <c r="CX242" i="2"/>
  <c r="CW242" i="2"/>
  <c r="CV242" i="2"/>
  <c r="CU242" i="2"/>
  <c r="CT242" i="2"/>
  <c r="CR242" i="2"/>
  <c r="CQ242" i="2"/>
  <c r="CP242" i="2"/>
  <c r="CO242" i="2"/>
  <c r="CN242" i="2"/>
  <c r="CM242" i="2"/>
  <c r="CL242" i="2"/>
  <c r="CK242" i="2"/>
  <c r="CJ242" i="2"/>
  <c r="CI242" i="2"/>
  <c r="CH242" i="2"/>
  <c r="CG242" i="2"/>
  <c r="CF242" i="2"/>
  <c r="CE242" i="2"/>
  <c r="CD242" i="2"/>
  <c r="CC242" i="2"/>
  <c r="CB242" i="2"/>
  <c r="CA242" i="2"/>
  <c r="BZ242" i="2"/>
  <c r="BY242" i="2"/>
  <c r="BX242" i="2"/>
  <c r="BW242" i="2"/>
  <c r="BV242" i="2"/>
  <c r="BU242" i="2"/>
  <c r="BT242" i="2"/>
  <c r="BS242" i="2"/>
  <c r="BR242" i="2"/>
  <c r="BQ242" i="2"/>
  <c r="BP242" i="2"/>
  <c r="BO242" i="2"/>
  <c r="BN242" i="2"/>
  <c r="BM242" i="2"/>
  <c r="BL242" i="2"/>
  <c r="BK242" i="2"/>
  <c r="BJ242" i="2"/>
  <c r="BI242" i="2"/>
  <c r="BH242" i="2"/>
  <c r="BG242" i="2"/>
  <c r="BF242" i="2"/>
  <c r="BE242" i="2"/>
  <c r="BD242" i="2"/>
  <c r="BC242" i="2"/>
  <c r="BB242" i="2"/>
  <c r="BA242" i="2"/>
  <c r="AZ242" i="2"/>
  <c r="AY242" i="2"/>
  <c r="AX242" i="2"/>
  <c r="AW242" i="2"/>
  <c r="AV242" i="2"/>
  <c r="AU242" i="2"/>
  <c r="AS242" i="2"/>
  <c r="AR242" i="2"/>
  <c r="AQ242" i="2"/>
  <c r="AP242" i="2"/>
  <c r="AO242" i="2"/>
  <c r="AJ242" i="2"/>
  <c r="AI242" i="2"/>
  <c r="AH242" i="2"/>
  <c r="AG242" i="2"/>
  <c r="AF242" i="2"/>
  <c r="AE242" i="2"/>
  <c r="AD242" i="2"/>
  <c r="AC242" i="2"/>
  <c r="AB242" i="2"/>
  <c r="AA242" i="2"/>
  <c r="Z242" i="2"/>
  <c r="Y242" i="2"/>
  <c r="X242" i="2"/>
  <c r="W242" i="2"/>
  <c r="V242" i="2"/>
  <c r="U242" i="2"/>
  <c r="T242" i="2"/>
  <c r="S242" i="2"/>
  <c r="R242" i="2"/>
  <c r="Q242" i="2"/>
  <c r="P242" i="2"/>
  <c r="O242" i="2"/>
  <c r="DJ241" i="2"/>
  <c r="DI241" i="2"/>
  <c r="DH241" i="2"/>
  <c r="DG241" i="2"/>
  <c r="DF241" i="2"/>
  <c r="DE241" i="2"/>
  <c r="DD241" i="2"/>
  <c r="DC241" i="2"/>
  <c r="DB241" i="2"/>
  <c r="DA241" i="2"/>
  <c r="CZ241" i="2"/>
  <c r="CY241" i="2"/>
  <c r="CX241" i="2"/>
  <c r="CW241" i="2"/>
  <c r="CV241" i="2"/>
  <c r="CU241" i="2"/>
  <c r="CT241" i="2"/>
  <c r="CR241" i="2"/>
  <c r="CQ241" i="2"/>
  <c r="CP241" i="2"/>
  <c r="CO241" i="2"/>
  <c r="CN241" i="2"/>
  <c r="CM241" i="2"/>
  <c r="CL241" i="2"/>
  <c r="CK241" i="2"/>
  <c r="CJ241" i="2"/>
  <c r="CI241" i="2"/>
  <c r="CH241" i="2"/>
  <c r="CG241" i="2"/>
  <c r="CF241" i="2"/>
  <c r="CE241" i="2"/>
  <c r="CD241" i="2"/>
  <c r="CC241" i="2"/>
  <c r="CB241" i="2"/>
  <c r="CA241" i="2"/>
  <c r="BZ241" i="2"/>
  <c r="BY241" i="2"/>
  <c r="BX241" i="2"/>
  <c r="BW241" i="2"/>
  <c r="BV241" i="2"/>
  <c r="BU241" i="2"/>
  <c r="BT241" i="2"/>
  <c r="BS241" i="2"/>
  <c r="BR241" i="2"/>
  <c r="BQ241" i="2"/>
  <c r="BP241" i="2"/>
  <c r="BO241" i="2"/>
  <c r="BN241" i="2"/>
  <c r="BM241" i="2"/>
  <c r="BL241" i="2"/>
  <c r="BK241" i="2"/>
  <c r="BJ241" i="2"/>
  <c r="BI241" i="2"/>
  <c r="BH241" i="2"/>
  <c r="BG241" i="2"/>
  <c r="BF241" i="2"/>
  <c r="BE241" i="2"/>
  <c r="BD241" i="2"/>
  <c r="BC241" i="2"/>
  <c r="BB241" i="2"/>
  <c r="BA241" i="2"/>
  <c r="AZ241" i="2"/>
  <c r="AY241" i="2"/>
  <c r="AX241" i="2"/>
  <c r="AW241" i="2"/>
  <c r="AV241" i="2"/>
  <c r="AU241" i="2"/>
  <c r="AS241" i="2"/>
  <c r="AR241" i="2"/>
  <c r="AQ241" i="2"/>
  <c r="AP241" i="2"/>
  <c r="AO241" i="2"/>
  <c r="AJ241" i="2"/>
  <c r="AI241" i="2"/>
  <c r="AH241" i="2"/>
  <c r="AG241" i="2"/>
  <c r="AF241" i="2"/>
  <c r="AE241" i="2"/>
  <c r="AD241" i="2"/>
  <c r="AC241" i="2"/>
  <c r="AB241" i="2"/>
  <c r="AA241" i="2"/>
  <c r="Z241" i="2"/>
  <c r="Y241" i="2"/>
  <c r="X241" i="2"/>
  <c r="W241" i="2"/>
  <c r="V241" i="2"/>
  <c r="U241" i="2"/>
  <c r="T241" i="2"/>
  <c r="S241" i="2"/>
  <c r="R241" i="2"/>
  <c r="Q241" i="2"/>
  <c r="P241" i="2"/>
  <c r="O241" i="2"/>
  <c r="DJ240" i="2"/>
  <c r="DI240" i="2"/>
  <c r="DH240" i="2"/>
  <c r="DG240" i="2"/>
  <c r="DF240" i="2"/>
  <c r="DE240" i="2"/>
  <c r="DD240" i="2"/>
  <c r="DC240" i="2"/>
  <c r="DB240" i="2"/>
  <c r="DA240" i="2"/>
  <c r="CZ240" i="2"/>
  <c r="CY240" i="2"/>
  <c r="CX240" i="2"/>
  <c r="CW240" i="2"/>
  <c r="CV240" i="2"/>
  <c r="CU240" i="2"/>
  <c r="CT240" i="2"/>
  <c r="CR240" i="2"/>
  <c r="CQ240" i="2"/>
  <c r="CP240" i="2"/>
  <c r="CO240" i="2"/>
  <c r="CN240" i="2"/>
  <c r="CM240" i="2"/>
  <c r="CL240" i="2"/>
  <c r="CK240" i="2"/>
  <c r="CJ240" i="2"/>
  <c r="CI240" i="2"/>
  <c r="CH240" i="2"/>
  <c r="CG240" i="2"/>
  <c r="CF240" i="2"/>
  <c r="CE240" i="2"/>
  <c r="CD240" i="2"/>
  <c r="CC240" i="2"/>
  <c r="CB240" i="2"/>
  <c r="CA240" i="2"/>
  <c r="BZ240" i="2"/>
  <c r="BY240" i="2"/>
  <c r="BX240" i="2"/>
  <c r="BW240" i="2"/>
  <c r="BV240" i="2"/>
  <c r="BU240" i="2"/>
  <c r="BT240" i="2"/>
  <c r="BS240" i="2"/>
  <c r="BR240" i="2"/>
  <c r="BQ240" i="2"/>
  <c r="BP240" i="2"/>
  <c r="BO240" i="2"/>
  <c r="BN240" i="2"/>
  <c r="BM240" i="2"/>
  <c r="BL240" i="2"/>
  <c r="BK240" i="2"/>
  <c r="BJ240" i="2"/>
  <c r="BI240" i="2"/>
  <c r="BH240" i="2"/>
  <c r="BG240" i="2"/>
  <c r="BF240" i="2"/>
  <c r="BE240" i="2"/>
  <c r="BD240" i="2"/>
  <c r="BC240" i="2"/>
  <c r="BB240" i="2"/>
  <c r="BA240" i="2"/>
  <c r="AZ240" i="2"/>
  <c r="AY240" i="2"/>
  <c r="AX240" i="2"/>
  <c r="AW240" i="2"/>
  <c r="AV240" i="2"/>
  <c r="AU240" i="2"/>
  <c r="AS240" i="2"/>
  <c r="AR240" i="2"/>
  <c r="AQ240" i="2"/>
  <c r="AP240" i="2"/>
  <c r="AO240" i="2"/>
  <c r="AJ240" i="2"/>
  <c r="AI240" i="2"/>
  <c r="AH240" i="2"/>
  <c r="AG240" i="2"/>
  <c r="AF240" i="2"/>
  <c r="AE240" i="2"/>
  <c r="AD240" i="2"/>
  <c r="AC240" i="2"/>
  <c r="AB240" i="2"/>
  <c r="AA240" i="2"/>
  <c r="Z240" i="2"/>
  <c r="Y240" i="2"/>
  <c r="X240" i="2"/>
  <c r="W240" i="2"/>
  <c r="V240" i="2"/>
  <c r="U240" i="2"/>
  <c r="T240" i="2"/>
  <c r="S240" i="2"/>
  <c r="R240" i="2"/>
  <c r="Q240" i="2"/>
  <c r="P240" i="2"/>
  <c r="O240" i="2"/>
  <c r="DJ239" i="2"/>
  <c r="DI239" i="2"/>
  <c r="DH239" i="2"/>
  <c r="DG239" i="2"/>
  <c r="DF239" i="2"/>
  <c r="DE239" i="2"/>
  <c r="DD239" i="2"/>
  <c r="DC239" i="2"/>
  <c r="DB239" i="2"/>
  <c r="DA239" i="2"/>
  <c r="CZ239" i="2"/>
  <c r="CY239" i="2"/>
  <c r="CX239" i="2"/>
  <c r="CW239" i="2"/>
  <c r="CV239" i="2"/>
  <c r="CU239" i="2"/>
  <c r="CT239" i="2"/>
  <c r="CR239" i="2"/>
  <c r="CQ239" i="2"/>
  <c r="CP239" i="2"/>
  <c r="CO239" i="2"/>
  <c r="CN239" i="2"/>
  <c r="CM239" i="2"/>
  <c r="CL239" i="2"/>
  <c r="CK239" i="2"/>
  <c r="CJ239" i="2"/>
  <c r="CI239" i="2"/>
  <c r="CH239" i="2"/>
  <c r="CG239" i="2"/>
  <c r="CF239" i="2"/>
  <c r="CE239" i="2"/>
  <c r="CD239" i="2"/>
  <c r="CC239" i="2"/>
  <c r="CB239" i="2"/>
  <c r="CA239" i="2"/>
  <c r="BZ239" i="2"/>
  <c r="BY239" i="2"/>
  <c r="BX239" i="2"/>
  <c r="BW239" i="2"/>
  <c r="BV239" i="2"/>
  <c r="BU239" i="2"/>
  <c r="BT239" i="2"/>
  <c r="BS239" i="2"/>
  <c r="BR239" i="2"/>
  <c r="BQ239" i="2"/>
  <c r="BP239" i="2"/>
  <c r="BO239" i="2"/>
  <c r="BN239" i="2"/>
  <c r="BM239" i="2"/>
  <c r="BL239" i="2"/>
  <c r="BK239" i="2"/>
  <c r="BJ239" i="2"/>
  <c r="BI239" i="2"/>
  <c r="BH239" i="2"/>
  <c r="BG239" i="2"/>
  <c r="BF239" i="2"/>
  <c r="BE239" i="2"/>
  <c r="BD239" i="2"/>
  <c r="BC239" i="2"/>
  <c r="BB239" i="2"/>
  <c r="BA239" i="2"/>
  <c r="AZ239" i="2"/>
  <c r="AY239" i="2"/>
  <c r="AX239" i="2"/>
  <c r="AW239" i="2"/>
  <c r="AV239" i="2"/>
  <c r="AU239" i="2"/>
  <c r="AS239" i="2"/>
  <c r="AR239" i="2"/>
  <c r="AQ239" i="2"/>
  <c r="AP239" i="2"/>
  <c r="AO239" i="2"/>
  <c r="AJ239" i="2"/>
  <c r="AI239" i="2"/>
  <c r="AH239" i="2"/>
  <c r="AG239" i="2"/>
  <c r="AF239" i="2"/>
  <c r="AE239" i="2"/>
  <c r="AD239" i="2"/>
  <c r="AC239" i="2"/>
  <c r="AB239" i="2"/>
  <c r="AA239" i="2"/>
  <c r="Z239" i="2"/>
  <c r="Y239" i="2"/>
  <c r="X239" i="2"/>
  <c r="W239" i="2"/>
  <c r="V239" i="2"/>
  <c r="U239" i="2"/>
  <c r="T239" i="2"/>
  <c r="S239" i="2"/>
  <c r="R239" i="2"/>
  <c r="Q239" i="2"/>
  <c r="P239" i="2"/>
  <c r="O239" i="2"/>
  <c r="DJ238" i="2"/>
  <c r="DI238" i="2"/>
  <c r="DH238" i="2"/>
  <c r="DG238" i="2"/>
  <c r="DF238" i="2"/>
  <c r="DE238" i="2"/>
  <c r="DD238" i="2"/>
  <c r="DC238" i="2"/>
  <c r="DB238" i="2"/>
  <c r="DA238" i="2"/>
  <c r="CZ238" i="2"/>
  <c r="CY238" i="2"/>
  <c r="CX238" i="2"/>
  <c r="CW238" i="2"/>
  <c r="CV238" i="2"/>
  <c r="CU238" i="2"/>
  <c r="CT238" i="2"/>
  <c r="CR238" i="2"/>
  <c r="CQ238" i="2"/>
  <c r="CP238" i="2"/>
  <c r="CO238" i="2"/>
  <c r="CN238" i="2"/>
  <c r="CM238" i="2"/>
  <c r="CL238" i="2"/>
  <c r="CK238" i="2"/>
  <c r="CJ238" i="2"/>
  <c r="CI238" i="2"/>
  <c r="CH238" i="2"/>
  <c r="CG238" i="2"/>
  <c r="CF238" i="2"/>
  <c r="CE238" i="2"/>
  <c r="CD238" i="2"/>
  <c r="CC238" i="2"/>
  <c r="CB238" i="2"/>
  <c r="CA238" i="2"/>
  <c r="BZ238" i="2"/>
  <c r="BY238" i="2"/>
  <c r="BX238" i="2"/>
  <c r="BW238" i="2"/>
  <c r="BV238" i="2"/>
  <c r="BU238" i="2"/>
  <c r="BT238" i="2"/>
  <c r="BS238" i="2"/>
  <c r="BR238" i="2"/>
  <c r="BQ238" i="2"/>
  <c r="BP238" i="2"/>
  <c r="BO238" i="2"/>
  <c r="BN238" i="2"/>
  <c r="BM238" i="2"/>
  <c r="BL238" i="2"/>
  <c r="BK238" i="2"/>
  <c r="BJ238" i="2"/>
  <c r="BI238" i="2"/>
  <c r="BH238" i="2"/>
  <c r="BG238" i="2"/>
  <c r="BF238" i="2"/>
  <c r="BE238" i="2"/>
  <c r="BD238" i="2"/>
  <c r="BC238" i="2"/>
  <c r="BB238" i="2"/>
  <c r="BA238" i="2"/>
  <c r="AZ238" i="2"/>
  <c r="AY238" i="2"/>
  <c r="AX238" i="2"/>
  <c r="AW238" i="2"/>
  <c r="AV238" i="2"/>
  <c r="AU238" i="2"/>
  <c r="AS238" i="2"/>
  <c r="AR238" i="2"/>
  <c r="AQ238" i="2"/>
  <c r="AP238" i="2"/>
  <c r="AO238" i="2"/>
  <c r="AJ238" i="2"/>
  <c r="AI238" i="2"/>
  <c r="AH238" i="2"/>
  <c r="AG238" i="2"/>
  <c r="AF238" i="2"/>
  <c r="AE238" i="2"/>
  <c r="AD238" i="2"/>
  <c r="AC238" i="2"/>
  <c r="AB238" i="2"/>
  <c r="AA238" i="2"/>
  <c r="Z238" i="2"/>
  <c r="Y238" i="2"/>
  <c r="X238" i="2"/>
  <c r="W238" i="2"/>
  <c r="V238" i="2"/>
  <c r="U238" i="2"/>
  <c r="T238" i="2"/>
  <c r="S238" i="2"/>
  <c r="R238" i="2"/>
  <c r="Q238" i="2"/>
  <c r="P238" i="2"/>
  <c r="O238" i="2"/>
  <c r="DJ237" i="2"/>
  <c r="DI237" i="2"/>
  <c r="DH237" i="2"/>
  <c r="DG237" i="2"/>
  <c r="DF237" i="2"/>
  <c r="DE237" i="2"/>
  <c r="DD237" i="2"/>
  <c r="DC237" i="2"/>
  <c r="DB237" i="2"/>
  <c r="DA237" i="2"/>
  <c r="CZ237" i="2"/>
  <c r="CY237" i="2"/>
  <c r="CX237" i="2"/>
  <c r="CW237" i="2"/>
  <c r="CV237" i="2"/>
  <c r="CU237" i="2"/>
  <c r="CT237" i="2"/>
  <c r="CR237" i="2"/>
  <c r="CQ237" i="2"/>
  <c r="CP237" i="2"/>
  <c r="CO237" i="2"/>
  <c r="CN237" i="2"/>
  <c r="CM237" i="2"/>
  <c r="CL237" i="2"/>
  <c r="CK237" i="2"/>
  <c r="CJ237" i="2"/>
  <c r="CI237" i="2"/>
  <c r="CH237" i="2"/>
  <c r="CG237" i="2"/>
  <c r="CF237" i="2"/>
  <c r="CE237" i="2"/>
  <c r="CD237" i="2"/>
  <c r="CC237" i="2"/>
  <c r="CB237" i="2"/>
  <c r="CA237" i="2"/>
  <c r="BZ237" i="2"/>
  <c r="BY237" i="2"/>
  <c r="BX237" i="2"/>
  <c r="BW237" i="2"/>
  <c r="BV237" i="2"/>
  <c r="BU237" i="2"/>
  <c r="BT237" i="2"/>
  <c r="BS237" i="2"/>
  <c r="BR237" i="2"/>
  <c r="BQ237" i="2"/>
  <c r="BP237" i="2"/>
  <c r="BO237" i="2"/>
  <c r="BN237" i="2"/>
  <c r="BM237" i="2"/>
  <c r="BL237" i="2"/>
  <c r="BK237" i="2"/>
  <c r="BJ237" i="2"/>
  <c r="BI237" i="2"/>
  <c r="BH237" i="2"/>
  <c r="BG237" i="2"/>
  <c r="BF237" i="2"/>
  <c r="BE237" i="2"/>
  <c r="BD237" i="2"/>
  <c r="BC237" i="2"/>
  <c r="BB237" i="2"/>
  <c r="BA237" i="2"/>
  <c r="AZ237" i="2"/>
  <c r="AY237" i="2"/>
  <c r="AX237" i="2"/>
  <c r="AW237" i="2"/>
  <c r="AV237" i="2"/>
  <c r="AU237" i="2"/>
  <c r="AS237" i="2"/>
  <c r="AR237" i="2"/>
  <c r="AQ237" i="2"/>
  <c r="AP237" i="2"/>
  <c r="AO237" i="2"/>
  <c r="AJ237" i="2"/>
  <c r="AI237" i="2"/>
  <c r="AH237" i="2"/>
  <c r="AG237" i="2"/>
  <c r="AF237" i="2"/>
  <c r="AE237" i="2"/>
  <c r="AD237" i="2"/>
  <c r="AC237" i="2"/>
  <c r="AB237" i="2"/>
  <c r="AA237" i="2"/>
  <c r="Z237" i="2"/>
  <c r="Y237" i="2"/>
  <c r="X237" i="2"/>
  <c r="W237" i="2"/>
  <c r="V237" i="2"/>
  <c r="U237" i="2"/>
  <c r="T237" i="2"/>
  <c r="S237" i="2"/>
  <c r="R237" i="2"/>
  <c r="Q237" i="2"/>
  <c r="P237" i="2"/>
  <c r="O237" i="2"/>
  <c r="DJ236" i="2"/>
  <c r="DI236" i="2"/>
  <c r="DH236" i="2"/>
  <c r="DG236" i="2"/>
  <c r="DF236" i="2"/>
  <c r="DE236" i="2"/>
  <c r="DD236" i="2"/>
  <c r="DC236" i="2"/>
  <c r="DB236" i="2"/>
  <c r="DA236" i="2"/>
  <c r="CZ236" i="2"/>
  <c r="CY236" i="2"/>
  <c r="CX236" i="2"/>
  <c r="CW236" i="2"/>
  <c r="CV236" i="2"/>
  <c r="CU236" i="2"/>
  <c r="CT236" i="2"/>
  <c r="CR236" i="2"/>
  <c r="CQ236" i="2"/>
  <c r="CP236" i="2"/>
  <c r="CO236" i="2"/>
  <c r="CN236" i="2"/>
  <c r="CM236" i="2"/>
  <c r="CL236" i="2"/>
  <c r="CK236" i="2"/>
  <c r="CJ236" i="2"/>
  <c r="CI236" i="2"/>
  <c r="CH236" i="2"/>
  <c r="CG236" i="2"/>
  <c r="CF236" i="2"/>
  <c r="CE236" i="2"/>
  <c r="CD236" i="2"/>
  <c r="CC236" i="2"/>
  <c r="CB236" i="2"/>
  <c r="CA236" i="2"/>
  <c r="BZ236" i="2"/>
  <c r="BY236" i="2"/>
  <c r="BX236" i="2"/>
  <c r="BW236" i="2"/>
  <c r="BV236" i="2"/>
  <c r="BU236" i="2"/>
  <c r="BT236" i="2"/>
  <c r="BS236" i="2"/>
  <c r="BR236" i="2"/>
  <c r="BQ236" i="2"/>
  <c r="BP236" i="2"/>
  <c r="BO236" i="2"/>
  <c r="BN236" i="2"/>
  <c r="BM236" i="2"/>
  <c r="BL236" i="2"/>
  <c r="BK236" i="2"/>
  <c r="BJ236" i="2"/>
  <c r="BI236" i="2"/>
  <c r="BH236" i="2"/>
  <c r="BG236" i="2"/>
  <c r="BF236" i="2"/>
  <c r="BE236" i="2"/>
  <c r="BD236" i="2"/>
  <c r="BC236" i="2"/>
  <c r="BB236" i="2"/>
  <c r="BA236" i="2"/>
  <c r="AZ236" i="2"/>
  <c r="AY236" i="2"/>
  <c r="AX236" i="2"/>
  <c r="AW236" i="2"/>
  <c r="AV236" i="2"/>
  <c r="AU236" i="2"/>
  <c r="AS236" i="2"/>
  <c r="AR236" i="2"/>
  <c r="AQ236" i="2"/>
  <c r="AP236" i="2"/>
  <c r="AO236" i="2"/>
  <c r="AJ236" i="2"/>
  <c r="AI236" i="2"/>
  <c r="AH236" i="2"/>
  <c r="AG236" i="2"/>
  <c r="AF236" i="2"/>
  <c r="AE236" i="2"/>
  <c r="AD236" i="2"/>
  <c r="AC236" i="2"/>
  <c r="AB236" i="2"/>
  <c r="AA236" i="2"/>
  <c r="Z236" i="2"/>
  <c r="Y236" i="2"/>
  <c r="X236" i="2"/>
  <c r="W236" i="2"/>
  <c r="V236" i="2"/>
  <c r="U236" i="2"/>
  <c r="T236" i="2"/>
  <c r="S236" i="2"/>
  <c r="R236" i="2"/>
  <c r="Q236" i="2"/>
  <c r="P236" i="2"/>
  <c r="O236" i="2"/>
  <c r="DJ235" i="2"/>
  <c r="DI235" i="2"/>
  <c r="DH235" i="2"/>
  <c r="DG235" i="2"/>
  <c r="DF235" i="2"/>
  <c r="DE235" i="2"/>
  <c r="DD235" i="2"/>
  <c r="DC235" i="2"/>
  <c r="DB235" i="2"/>
  <c r="DA235" i="2"/>
  <c r="CZ235" i="2"/>
  <c r="CY235" i="2"/>
  <c r="CX235" i="2"/>
  <c r="CW235" i="2"/>
  <c r="CV235" i="2"/>
  <c r="CU235" i="2"/>
  <c r="CT235" i="2"/>
  <c r="CR235" i="2"/>
  <c r="CQ235" i="2"/>
  <c r="CP235" i="2"/>
  <c r="CO235" i="2"/>
  <c r="CN235" i="2"/>
  <c r="CM235" i="2"/>
  <c r="CL235" i="2"/>
  <c r="CK235" i="2"/>
  <c r="CJ235" i="2"/>
  <c r="CI235" i="2"/>
  <c r="CH235" i="2"/>
  <c r="CG235" i="2"/>
  <c r="CF235" i="2"/>
  <c r="CE235" i="2"/>
  <c r="CD235" i="2"/>
  <c r="CC235" i="2"/>
  <c r="CB235" i="2"/>
  <c r="CA235" i="2"/>
  <c r="BZ235" i="2"/>
  <c r="BY235" i="2"/>
  <c r="BX235" i="2"/>
  <c r="BW235" i="2"/>
  <c r="BV235" i="2"/>
  <c r="BU235" i="2"/>
  <c r="BT235" i="2"/>
  <c r="BS235" i="2"/>
  <c r="BR235" i="2"/>
  <c r="BQ235" i="2"/>
  <c r="BP235" i="2"/>
  <c r="BO235" i="2"/>
  <c r="BN235" i="2"/>
  <c r="BM235" i="2"/>
  <c r="BL235" i="2"/>
  <c r="BK235" i="2"/>
  <c r="BJ235" i="2"/>
  <c r="BI235" i="2"/>
  <c r="BH235" i="2"/>
  <c r="BG235" i="2"/>
  <c r="BF235" i="2"/>
  <c r="BE235" i="2"/>
  <c r="BD235" i="2"/>
  <c r="BC235" i="2"/>
  <c r="BB235" i="2"/>
  <c r="BA235" i="2"/>
  <c r="AZ235" i="2"/>
  <c r="AY235" i="2"/>
  <c r="AX235" i="2"/>
  <c r="AW235" i="2"/>
  <c r="AV235" i="2"/>
  <c r="AU235" i="2"/>
  <c r="AS235" i="2"/>
  <c r="AR235" i="2"/>
  <c r="AQ235" i="2"/>
  <c r="AP235" i="2"/>
  <c r="AO235" i="2"/>
  <c r="AJ235" i="2"/>
  <c r="AI235" i="2"/>
  <c r="AH235" i="2"/>
  <c r="AG235" i="2"/>
  <c r="AF235" i="2"/>
  <c r="AE235" i="2"/>
  <c r="AD235" i="2"/>
  <c r="AC235" i="2"/>
  <c r="AB235" i="2"/>
  <c r="AA235" i="2"/>
  <c r="Z235" i="2"/>
  <c r="Y235" i="2"/>
  <c r="X235" i="2"/>
  <c r="W235" i="2"/>
  <c r="V235" i="2"/>
  <c r="U235" i="2"/>
  <c r="T235" i="2"/>
  <c r="S235" i="2"/>
  <c r="R235" i="2"/>
  <c r="Q235" i="2"/>
  <c r="P235" i="2"/>
  <c r="O235" i="2"/>
  <c r="DJ234" i="2"/>
  <c r="DI234" i="2"/>
  <c r="DH234" i="2"/>
  <c r="DG234" i="2"/>
  <c r="DF234" i="2"/>
  <c r="DE234" i="2"/>
  <c r="DD234" i="2"/>
  <c r="DC234" i="2"/>
  <c r="DB234" i="2"/>
  <c r="DA234" i="2"/>
  <c r="CZ234" i="2"/>
  <c r="CY234" i="2"/>
  <c r="CX234" i="2"/>
  <c r="CW234" i="2"/>
  <c r="CV234" i="2"/>
  <c r="CU234" i="2"/>
  <c r="CT234" i="2"/>
  <c r="CR234" i="2"/>
  <c r="CQ234" i="2"/>
  <c r="CP234" i="2"/>
  <c r="CO234" i="2"/>
  <c r="CN234" i="2"/>
  <c r="CM234" i="2"/>
  <c r="CL234" i="2"/>
  <c r="CK234" i="2"/>
  <c r="CJ234" i="2"/>
  <c r="CI234" i="2"/>
  <c r="CH234" i="2"/>
  <c r="CG234" i="2"/>
  <c r="CF234" i="2"/>
  <c r="CE234" i="2"/>
  <c r="CD234" i="2"/>
  <c r="CC234" i="2"/>
  <c r="CB234" i="2"/>
  <c r="CA234" i="2"/>
  <c r="BZ234" i="2"/>
  <c r="BY234" i="2"/>
  <c r="BX234" i="2"/>
  <c r="BW234" i="2"/>
  <c r="BV234" i="2"/>
  <c r="BU234" i="2"/>
  <c r="BT234" i="2"/>
  <c r="BS234" i="2"/>
  <c r="BR234" i="2"/>
  <c r="BQ234" i="2"/>
  <c r="BP234" i="2"/>
  <c r="BO234" i="2"/>
  <c r="BN234" i="2"/>
  <c r="BM234" i="2"/>
  <c r="BL234" i="2"/>
  <c r="BK234" i="2"/>
  <c r="BJ234" i="2"/>
  <c r="BI234" i="2"/>
  <c r="BH234" i="2"/>
  <c r="BG234" i="2"/>
  <c r="BF234" i="2"/>
  <c r="BE234" i="2"/>
  <c r="BD234" i="2"/>
  <c r="BC234" i="2"/>
  <c r="BB234" i="2"/>
  <c r="BA234" i="2"/>
  <c r="AZ234" i="2"/>
  <c r="AY234" i="2"/>
  <c r="AX234" i="2"/>
  <c r="AW234" i="2"/>
  <c r="AV234" i="2"/>
  <c r="AU234" i="2"/>
  <c r="AS234" i="2"/>
  <c r="AR234" i="2"/>
  <c r="AQ234" i="2"/>
  <c r="AP234" i="2"/>
  <c r="AO234" i="2"/>
  <c r="AJ234" i="2"/>
  <c r="AI234" i="2"/>
  <c r="AH234" i="2"/>
  <c r="AG234" i="2"/>
  <c r="AF234" i="2"/>
  <c r="AE234" i="2"/>
  <c r="AD234" i="2"/>
  <c r="AC234" i="2"/>
  <c r="AB234" i="2"/>
  <c r="AA234" i="2"/>
  <c r="Z234" i="2"/>
  <c r="Y234" i="2"/>
  <c r="X234" i="2"/>
  <c r="W234" i="2"/>
  <c r="V234" i="2"/>
  <c r="U234" i="2"/>
  <c r="T234" i="2"/>
  <c r="S234" i="2"/>
  <c r="R234" i="2"/>
  <c r="Q234" i="2"/>
  <c r="P234" i="2"/>
  <c r="O234" i="2"/>
  <c r="L234" i="2"/>
  <c r="DJ233" i="2"/>
  <c r="DI233" i="2"/>
  <c r="DH233" i="2"/>
  <c r="DG233" i="2"/>
  <c r="DF233" i="2"/>
  <c r="DE233" i="2"/>
  <c r="DD233" i="2"/>
  <c r="DC233" i="2"/>
  <c r="DB233" i="2"/>
  <c r="DA233" i="2"/>
  <c r="CZ233" i="2"/>
  <c r="CY233" i="2"/>
  <c r="CX233" i="2"/>
  <c r="CW233" i="2"/>
  <c r="CV233" i="2"/>
  <c r="CU233" i="2"/>
  <c r="CT233" i="2"/>
  <c r="CR233" i="2"/>
  <c r="CQ233" i="2"/>
  <c r="CP233" i="2"/>
  <c r="CO233" i="2"/>
  <c r="CN233" i="2"/>
  <c r="CM233" i="2"/>
  <c r="CL233" i="2"/>
  <c r="CK233" i="2"/>
  <c r="CJ233" i="2"/>
  <c r="CI233" i="2"/>
  <c r="CH233" i="2"/>
  <c r="CG233" i="2"/>
  <c r="CF233" i="2"/>
  <c r="CE233" i="2"/>
  <c r="CD233" i="2"/>
  <c r="CC233" i="2"/>
  <c r="CB233" i="2"/>
  <c r="CA233" i="2"/>
  <c r="BZ233" i="2"/>
  <c r="BY233" i="2"/>
  <c r="BX233" i="2"/>
  <c r="BW233" i="2"/>
  <c r="BV233" i="2"/>
  <c r="BU233" i="2"/>
  <c r="BT233" i="2"/>
  <c r="BS233" i="2"/>
  <c r="BR233" i="2"/>
  <c r="BQ233" i="2"/>
  <c r="BP233" i="2"/>
  <c r="BO233" i="2"/>
  <c r="BN233" i="2"/>
  <c r="BM233" i="2"/>
  <c r="BL233" i="2"/>
  <c r="BK233" i="2"/>
  <c r="BJ233" i="2"/>
  <c r="BI233" i="2"/>
  <c r="BH233" i="2"/>
  <c r="BG233" i="2"/>
  <c r="BF233" i="2"/>
  <c r="BE233" i="2"/>
  <c r="BD233" i="2"/>
  <c r="BC233" i="2"/>
  <c r="BB233" i="2"/>
  <c r="BA233" i="2"/>
  <c r="AZ233" i="2"/>
  <c r="AY233" i="2"/>
  <c r="AX233" i="2"/>
  <c r="AW233" i="2"/>
  <c r="AV233" i="2"/>
  <c r="AU233" i="2"/>
  <c r="AS233" i="2"/>
  <c r="AR233" i="2"/>
  <c r="AQ233" i="2"/>
  <c r="AP233" i="2"/>
  <c r="AO233" i="2"/>
  <c r="AJ233" i="2"/>
  <c r="AI233" i="2"/>
  <c r="AH233" i="2"/>
  <c r="AG233" i="2"/>
  <c r="AF233" i="2"/>
  <c r="AE233" i="2"/>
  <c r="AD233" i="2"/>
  <c r="AC233" i="2"/>
  <c r="AB233" i="2"/>
  <c r="AA233" i="2"/>
  <c r="Z233" i="2"/>
  <c r="Y233" i="2"/>
  <c r="X233" i="2"/>
  <c r="W233" i="2"/>
  <c r="V233" i="2"/>
  <c r="U233" i="2"/>
  <c r="T233" i="2"/>
  <c r="S233" i="2"/>
  <c r="R233" i="2"/>
  <c r="Q233" i="2"/>
  <c r="P233" i="2"/>
  <c r="O233" i="2"/>
  <c r="DJ232" i="2"/>
  <c r="DI232" i="2"/>
  <c r="DH232" i="2"/>
  <c r="DG232" i="2"/>
  <c r="DF232" i="2"/>
  <c r="DE232" i="2"/>
  <c r="DD232" i="2"/>
  <c r="DC232" i="2"/>
  <c r="DB232" i="2"/>
  <c r="DA232" i="2"/>
  <c r="CZ232" i="2"/>
  <c r="CY232" i="2"/>
  <c r="CX232" i="2"/>
  <c r="CW232" i="2"/>
  <c r="CV232" i="2"/>
  <c r="CU232" i="2"/>
  <c r="CT232" i="2"/>
  <c r="CR232" i="2"/>
  <c r="CQ232" i="2"/>
  <c r="CP232" i="2"/>
  <c r="CO232" i="2"/>
  <c r="CN232" i="2"/>
  <c r="CM232" i="2"/>
  <c r="CL232" i="2"/>
  <c r="CK232" i="2"/>
  <c r="CJ232" i="2"/>
  <c r="CI232" i="2"/>
  <c r="CH232" i="2"/>
  <c r="CG232" i="2"/>
  <c r="CF232" i="2"/>
  <c r="CE232" i="2"/>
  <c r="CD232" i="2"/>
  <c r="CC232" i="2"/>
  <c r="CB232" i="2"/>
  <c r="CA232" i="2"/>
  <c r="BZ232" i="2"/>
  <c r="BY232" i="2"/>
  <c r="BX232" i="2"/>
  <c r="BW232" i="2"/>
  <c r="BV232" i="2"/>
  <c r="BU232" i="2"/>
  <c r="BT232" i="2"/>
  <c r="BS232" i="2"/>
  <c r="BR232" i="2"/>
  <c r="BQ232" i="2"/>
  <c r="BP232" i="2"/>
  <c r="BO232" i="2"/>
  <c r="BN232" i="2"/>
  <c r="BM232" i="2"/>
  <c r="BL232" i="2"/>
  <c r="BK232" i="2"/>
  <c r="BJ232" i="2"/>
  <c r="BI232" i="2"/>
  <c r="BH232" i="2"/>
  <c r="BG232" i="2"/>
  <c r="BF232" i="2"/>
  <c r="BE232" i="2"/>
  <c r="BD232" i="2"/>
  <c r="BC232" i="2"/>
  <c r="BB232" i="2"/>
  <c r="BA232" i="2"/>
  <c r="AZ232" i="2"/>
  <c r="AY232" i="2"/>
  <c r="AX232" i="2"/>
  <c r="AW232" i="2"/>
  <c r="AV232" i="2"/>
  <c r="AU232" i="2"/>
  <c r="AS232" i="2"/>
  <c r="AR232" i="2"/>
  <c r="AQ232" i="2"/>
  <c r="AP232" i="2"/>
  <c r="AO232" i="2"/>
  <c r="AJ232" i="2"/>
  <c r="AI232" i="2"/>
  <c r="AH232" i="2"/>
  <c r="AG232" i="2"/>
  <c r="AF232" i="2"/>
  <c r="AE232" i="2"/>
  <c r="AD232" i="2"/>
  <c r="AC232" i="2"/>
  <c r="AB232" i="2"/>
  <c r="AA232" i="2"/>
  <c r="Z232" i="2"/>
  <c r="Y232" i="2"/>
  <c r="X232" i="2"/>
  <c r="W232" i="2"/>
  <c r="V232" i="2"/>
  <c r="U232" i="2"/>
  <c r="T232" i="2"/>
  <c r="S232" i="2"/>
  <c r="R232" i="2"/>
  <c r="Q232" i="2"/>
  <c r="P232" i="2"/>
  <c r="O232" i="2"/>
  <c r="DJ231" i="2"/>
  <c r="DI231" i="2"/>
  <c r="DH231" i="2"/>
  <c r="DG231" i="2"/>
  <c r="DF231" i="2"/>
  <c r="DE231" i="2"/>
  <c r="DD231" i="2"/>
  <c r="DC231" i="2"/>
  <c r="DB231" i="2"/>
  <c r="DA231" i="2"/>
  <c r="CZ231" i="2"/>
  <c r="CY231" i="2"/>
  <c r="CX231" i="2"/>
  <c r="CW231" i="2"/>
  <c r="CV231" i="2"/>
  <c r="CU231" i="2"/>
  <c r="CT231" i="2"/>
  <c r="CR231" i="2"/>
  <c r="CQ231" i="2"/>
  <c r="CP231" i="2"/>
  <c r="CO231" i="2"/>
  <c r="CN231" i="2"/>
  <c r="CM231" i="2"/>
  <c r="CL231" i="2"/>
  <c r="CK231" i="2"/>
  <c r="CJ231" i="2"/>
  <c r="CI231" i="2"/>
  <c r="CH231" i="2"/>
  <c r="CG231" i="2"/>
  <c r="CF231" i="2"/>
  <c r="CE231" i="2"/>
  <c r="CD231" i="2"/>
  <c r="CC231" i="2"/>
  <c r="CB231" i="2"/>
  <c r="CA231" i="2"/>
  <c r="BZ231" i="2"/>
  <c r="BY231" i="2"/>
  <c r="BX231" i="2"/>
  <c r="BW231" i="2"/>
  <c r="BV231" i="2"/>
  <c r="BU231" i="2"/>
  <c r="BT231" i="2"/>
  <c r="BS231" i="2"/>
  <c r="BR231" i="2"/>
  <c r="BQ231" i="2"/>
  <c r="BP231" i="2"/>
  <c r="BO231" i="2"/>
  <c r="BN231" i="2"/>
  <c r="BM231" i="2"/>
  <c r="BL231" i="2"/>
  <c r="BK231" i="2"/>
  <c r="BJ231" i="2"/>
  <c r="BI231" i="2"/>
  <c r="BH231" i="2"/>
  <c r="BG231" i="2"/>
  <c r="BF231" i="2"/>
  <c r="BE231" i="2"/>
  <c r="BD231" i="2"/>
  <c r="BC231" i="2"/>
  <c r="BB231" i="2"/>
  <c r="BA231" i="2"/>
  <c r="AZ231" i="2"/>
  <c r="AY231" i="2"/>
  <c r="AX231" i="2"/>
  <c r="AW231" i="2"/>
  <c r="AV231" i="2"/>
  <c r="AU231" i="2"/>
  <c r="AS231" i="2"/>
  <c r="AR231" i="2"/>
  <c r="AQ231" i="2"/>
  <c r="AP231" i="2"/>
  <c r="AO231" i="2"/>
  <c r="AJ231" i="2"/>
  <c r="AI231" i="2"/>
  <c r="AH231" i="2"/>
  <c r="AG231" i="2"/>
  <c r="AF231" i="2"/>
  <c r="AE231" i="2"/>
  <c r="AD231" i="2"/>
  <c r="AC231" i="2"/>
  <c r="AB231" i="2"/>
  <c r="AA231" i="2"/>
  <c r="Z231" i="2"/>
  <c r="Y231" i="2"/>
  <c r="X231" i="2"/>
  <c r="W231" i="2"/>
  <c r="V231" i="2"/>
  <c r="U231" i="2"/>
  <c r="T231" i="2"/>
  <c r="S231" i="2"/>
  <c r="R231" i="2"/>
  <c r="Q231" i="2"/>
  <c r="P231" i="2"/>
  <c r="O231" i="2"/>
  <c r="DJ230" i="2"/>
  <c r="DI230" i="2"/>
  <c r="DH230" i="2"/>
  <c r="DG230" i="2"/>
  <c r="DF230" i="2"/>
  <c r="DE230" i="2"/>
  <c r="DD230" i="2"/>
  <c r="DC230" i="2"/>
  <c r="DB230" i="2"/>
  <c r="DA230" i="2"/>
  <c r="CZ230" i="2"/>
  <c r="CY230" i="2"/>
  <c r="CX230" i="2"/>
  <c r="CW230" i="2"/>
  <c r="CV230" i="2"/>
  <c r="CU230" i="2"/>
  <c r="CT230" i="2"/>
  <c r="CR230" i="2"/>
  <c r="CQ230" i="2"/>
  <c r="CP230" i="2"/>
  <c r="CO230" i="2"/>
  <c r="CN230" i="2"/>
  <c r="CM230" i="2"/>
  <c r="CL230" i="2"/>
  <c r="CK230" i="2"/>
  <c r="CJ230" i="2"/>
  <c r="CI230" i="2"/>
  <c r="CH230" i="2"/>
  <c r="CG230" i="2"/>
  <c r="CF230" i="2"/>
  <c r="CE230" i="2"/>
  <c r="CD230" i="2"/>
  <c r="CC230" i="2"/>
  <c r="CB230" i="2"/>
  <c r="CA230" i="2"/>
  <c r="BZ230" i="2"/>
  <c r="BY230" i="2"/>
  <c r="BX230" i="2"/>
  <c r="BW230" i="2"/>
  <c r="BV230" i="2"/>
  <c r="BU230" i="2"/>
  <c r="BT230" i="2"/>
  <c r="BS230" i="2"/>
  <c r="BR230" i="2"/>
  <c r="BQ230" i="2"/>
  <c r="BP230" i="2"/>
  <c r="BO230" i="2"/>
  <c r="BN230" i="2"/>
  <c r="BM230" i="2"/>
  <c r="BL230" i="2"/>
  <c r="BK230" i="2"/>
  <c r="BJ230" i="2"/>
  <c r="BI230" i="2"/>
  <c r="BH230" i="2"/>
  <c r="BG230" i="2"/>
  <c r="BF230" i="2"/>
  <c r="BE230" i="2"/>
  <c r="BD230" i="2"/>
  <c r="BC230" i="2"/>
  <c r="BB230" i="2"/>
  <c r="BA230" i="2"/>
  <c r="AZ230" i="2"/>
  <c r="AY230" i="2"/>
  <c r="AX230" i="2"/>
  <c r="AW230" i="2"/>
  <c r="AV230" i="2"/>
  <c r="AU230" i="2"/>
  <c r="AS230" i="2"/>
  <c r="AR230" i="2"/>
  <c r="AQ230" i="2"/>
  <c r="AP230" i="2"/>
  <c r="AO230" i="2"/>
  <c r="AJ230" i="2"/>
  <c r="AI230" i="2"/>
  <c r="AH230" i="2"/>
  <c r="AG230" i="2"/>
  <c r="AF230" i="2"/>
  <c r="AE230" i="2"/>
  <c r="AD230" i="2"/>
  <c r="AC230" i="2"/>
  <c r="AB230" i="2"/>
  <c r="AA230" i="2"/>
  <c r="Z230" i="2"/>
  <c r="Y230" i="2"/>
  <c r="X230" i="2"/>
  <c r="W230" i="2"/>
  <c r="V230" i="2"/>
  <c r="U230" i="2"/>
  <c r="T230" i="2"/>
  <c r="S230" i="2"/>
  <c r="R230" i="2"/>
  <c r="Q230" i="2"/>
  <c r="P230" i="2"/>
  <c r="O230" i="2"/>
  <c r="DJ229" i="2"/>
  <c r="DI229" i="2"/>
  <c r="DH229" i="2"/>
  <c r="DG229" i="2"/>
  <c r="DF229" i="2"/>
  <c r="DE229" i="2"/>
  <c r="DD229" i="2"/>
  <c r="DC229" i="2"/>
  <c r="DB229" i="2"/>
  <c r="DA229" i="2"/>
  <c r="CZ229" i="2"/>
  <c r="CY229" i="2"/>
  <c r="CX229" i="2"/>
  <c r="CW229" i="2"/>
  <c r="CV229" i="2"/>
  <c r="CU229" i="2"/>
  <c r="CT229" i="2"/>
  <c r="CR229" i="2"/>
  <c r="CQ229" i="2"/>
  <c r="CP229" i="2"/>
  <c r="CO229" i="2"/>
  <c r="CN229" i="2"/>
  <c r="CM229" i="2"/>
  <c r="CL229" i="2"/>
  <c r="CK229" i="2"/>
  <c r="CJ229" i="2"/>
  <c r="CI229" i="2"/>
  <c r="CH229" i="2"/>
  <c r="CG229" i="2"/>
  <c r="CF229" i="2"/>
  <c r="CE229" i="2"/>
  <c r="CD229" i="2"/>
  <c r="CC229" i="2"/>
  <c r="CB229" i="2"/>
  <c r="CA229" i="2"/>
  <c r="BZ229" i="2"/>
  <c r="BY229" i="2"/>
  <c r="BX229" i="2"/>
  <c r="BW229" i="2"/>
  <c r="BV229" i="2"/>
  <c r="BU229" i="2"/>
  <c r="BT229" i="2"/>
  <c r="BS229" i="2"/>
  <c r="BR229" i="2"/>
  <c r="BQ229" i="2"/>
  <c r="BP229" i="2"/>
  <c r="BO229" i="2"/>
  <c r="BN229" i="2"/>
  <c r="BM229" i="2"/>
  <c r="BL229" i="2"/>
  <c r="BK229" i="2"/>
  <c r="BJ229" i="2"/>
  <c r="BI229" i="2"/>
  <c r="BH229" i="2"/>
  <c r="BG229" i="2"/>
  <c r="BF229" i="2"/>
  <c r="BE229" i="2"/>
  <c r="BD229" i="2"/>
  <c r="BC229" i="2"/>
  <c r="BB229" i="2"/>
  <c r="BA229" i="2"/>
  <c r="AZ229" i="2"/>
  <c r="AY229" i="2"/>
  <c r="AX229" i="2"/>
  <c r="AW229" i="2"/>
  <c r="AV229" i="2"/>
  <c r="AU229" i="2"/>
  <c r="AS229" i="2"/>
  <c r="AR229" i="2"/>
  <c r="AQ229" i="2"/>
  <c r="AP229" i="2"/>
  <c r="AO229" i="2"/>
  <c r="AJ229" i="2"/>
  <c r="AI229" i="2"/>
  <c r="AH229" i="2"/>
  <c r="AG229" i="2"/>
  <c r="AF229" i="2"/>
  <c r="AE229" i="2"/>
  <c r="AD229" i="2"/>
  <c r="AC229" i="2"/>
  <c r="AB229" i="2"/>
  <c r="AA229" i="2"/>
  <c r="Z229" i="2"/>
  <c r="Y229" i="2"/>
  <c r="X229" i="2"/>
  <c r="W229" i="2"/>
  <c r="V229" i="2"/>
  <c r="U229" i="2"/>
  <c r="T229" i="2"/>
  <c r="S229" i="2"/>
  <c r="R229" i="2"/>
  <c r="Q229" i="2"/>
  <c r="P229" i="2"/>
  <c r="O229" i="2"/>
  <c r="DJ228" i="2"/>
  <c r="DI228" i="2"/>
  <c r="DH228" i="2"/>
  <c r="DG228" i="2"/>
  <c r="DF228" i="2"/>
  <c r="DE228" i="2"/>
  <c r="DD228" i="2"/>
  <c r="DC228" i="2"/>
  <c r="DB228" i="2"/>
  <c r="DA228" i="2"/>
  <c r="CZ228" i="2"/>
  <c r="CY228" i="2"/>
  <c r="CX228" i="2"/>
  <c r="CW228" i="2"/>
  <c r="CV228" i="2"/>
  <c r="CU228" i="2"/>
  <c r="CT228" i="2"/>
  <c r="CR228" i="2"/>
  <c r="CQ228" i="2"/>
  <c r="CP228" i="2"/>
  <c r="CO228" i="2"/>
  <c r="CN228" i="2"/>
  <c r="CM228" i="2"/>
  <c r="CL228" i="2"/>
  <c r="CK228" i="2"/>
  <c r="CJ228" i="2"/>
  <c r="CI228" i="2"/>
  <c r="CH228" i="2"/>
  <c r="CG228" i="2"/>
  <c r="CF228" i="2"/>
  <c r="CE228" i="2"/>
  <c r="CD228" i="2"/>
  <c r="CC228" i="2"/>
  <c r="CB228" i="2"/>
  <c r="CA228" i="2"/>
  <c r="BZ228" i="2"/>
  <c r="BY228" i="2"/>
  <c r="BX228" i="2"/>
  <c r="BW228" i="2"/>
  <c r="BV228" i="2"/>
  <c r="BU228" i="2"/>
  <c r="BT228" i="2"/>
  <c r="BS228" i="2"/>
  <c r="BR228" i="2"/>
  <c r="BQ228" i="2"/>
  <c r="BP228" i="2"/>
  <c r="BO228" i="2"/>
  <c r="BN228" i="2"/>
  <c r="BM228" i="2"/>
  <c r="BL228" i="2"/>
  <c r="BK228" i="2"/>
  <c r="BJ228" i="2"/>
  <c r="BI228" i="2"/>
  <c r="BH228" i="2"/>
  <c r="BG228" i="2"/>
  <c r="BF228" i="2"/>
  <c r="BE228" i="2"/>
  <c r="BD228" i="2"/>
  <c r="BC228" i="2"/>
  <c r="BB228" i="2"/>
  <c r="BA228" i="2"/>
  <c r="AZ228" i="2"/>
  <c r="AY228" i="2"/>
  <c r="AX228" i="2"/>
  <c r="AW228" i="2"/>
  <c r="AV228" i="2"/>
  <c r="AU228" i="2"/>
  <c r="AS228" i="2"/>
  <c r="AR228" i="2"/>
  <c r="AQ228" i="2"/>
  <c r="AP228" i="2"/>
  <c r="AO228" i="2"/>
  <c r="AJ228" i="2"/>
  <c r="AI228" i="2"/>
  <c r="AH228" i="2"/>
  <c r="AG228" i="2"/>
  <c r="AF228" i="2"/>
  <c r="AE228" i="2"/>
  <c r="AD228" i="2"/>
  <c r="AC228" i="2"/>
  <c r="AB228" i="2"/>
  <c r="AA228" i="2"/>
  <c r="Z228" i="2"/>
  <c r="Y228" i="2"/>
  <c r="X228" i="2"/>
  <c r="W228" i="2"/>
  <c r="V228" i="2"/>
  <c r="U228" i="2"/>
  <c r="T228" i="2"/>
  <c r="S228" i="2"/>
  <c r="R228" i="2"/>
  <c r="Q228" i="2"/>
  <c r="P228" i="2"/>
  <c r="O228" i="2"/>
  <c r="DJ227" i="2"/>
  <c r="DI227" i="2"/>
  <c r="DH227" i="2"/>
  <c r="DG227" i="2"/>
  <c r="DF227" i="2"/>
  <c r="DE227" i="2"/>
  <c r="DD227" i="2"/>
  <c r="DC227" i="2"/>
  <c r="DB227" i="2"/>
  <c r="DA227" i="2"/>
  <c r="CZ227" i="2"/>
  <c r="CY227" i="2"/>
  <c r="CX227" i="2"/>
  <c r="CW227" i="2"/>
  <c r="CV227" i="2"/>
  <c r="CU227" i="2"/>
  <c r="CT227" i="2"/>
  <c r="CR227" i="2"/>
  <c r="CQ227" i="2"/>
  <c r="CP227" i="2"/>
  <c r="CO227" i="2"/>
  <c r="CN227" i="2"/>
  <c r="CM227" i="2"/>
  <c r="CL227" i="2"/>
  <c r="CK227" i="2"/>
  <c r="CJ227" i="2"/>
  <c r="CI227" i="2"/>
  <c r="CH227" i="2"/>
  <c r="CG227" i="2"/>
  <c r="CF227" i="2"/>
  <c r="CE227" i="2"/>
  <c r="CD227" i="2"/>
  <c r="CC227" i="2"/>
  <c r="CB227" i="2"/>
  <c r="CA227" i="2"/>
  <c r="BZ227" i="2"/>
  <c r="BY227" i="2"/>
  <c r="BX227" i="2"/>
  <c r="BW227" i="2"/>
  <c r="BV227" i="2"/>
  <c r="BU227" i="2"/>
  <c r="BT227" i="2"/>
  <c r="BS227" i="2"/>
  <c r="BR227" i="2"/>
  <c r="BQ227" i="2"/>
  <c r="BP227" i="2"/>
  <c r="BO227" i="2"/>
  <c r="BN227" i="2"/>
  <c r="BM227" i="2"/>
  <c r="BL227" i="2"/>
  <c r="BK227" i="2"/>
  <c r="BJ227" i="2"/>
  <c r="BI227" i="2"/>
  <c r="BH227" i="2"/>
  <c r="BG227" i="2"/>
  <c r="BF227" i="2"/>
  <c r="BE227" i="2"/>
  <c r="BD227" i="2"/>
  <c r="BC227" i="2"/>
  <c r="BB227" i="2"/>
  <c r="BA227" i="2"/>
  <c r="AZ227" i="2"/>
  <c r="AY227" i="2"/>
  <c r="AX227" i="2"/>
  <c r="AW227" i="2"/>
  <c r="AV227" i="2"/>
  <c r="AU227" i="2"/>
  <c r="AS227" i="2"/>
  <c r="AR227" i="2"/>
  <c r="AQ227" i="2"/>
  <c r="AP227" i="2"/>
  <c r="AO227" i="2"/>
  <c r="AJ227" i="2"/>
  <c r="AI227" i="2"/>
  <c r="AH227" i="2"/>
  <c r="AG227" i="2"/>
  <c r="AF227" i="2"/>
  <c r="AE227" i="2"/>
  <c r="AD227" i="2"/>
  <c r="AC227" i="2"/>
  <c r="AB227" i="2"/>
  <c r="AA227" i="2"/>
  <c r="Z227" i="2"/>
  <c r="Y227" i="2"/>
  <c r="X227" i="2"/>
  <c r="W227" i="2"/>
  <c r="V227" i="2"/>
  <c r="U227" i="2"/>
  <c r="T227" i="2"/>
  <c r="S227" i="2"/>
  <c r="R227" i="2"/>
  <c r="Q227" i="2"/>
  <c r="P227" i="2"/>
  <c r="O227" i="2"/>
  <c r="DJ226" i="2"/>
  <c r="DI226" i="2"/>
  <c r="DH226" i="2"/>
  <c r="DG226" i="2"/>
  <c r="DF226" i="2"/>
  <c r="DE226" i="2"/>
  <c r="DD226" i="2"/>
  <c r="DC226" i="2"/>
  <c r="DB226" i="2"/>
  <c r="DA226" i="2"/>
  <c r="CZ226" i="2"/>
  <c r="CY226" i="2"/>
  <c r="CX226" i="2"/>
  <c r="CW226" i="2"/>
  <c r="CV226" i="2"/>
  <c r="CU226" i="2"/>
  <c r="CT226" i="2"/>
  <c r="CR226" i="2"/>
  <c r="CQ226" i="2"/>
  <c r="CP226" i="2"/>
  <c r="CO226" i="2"/>
  <c r="CN226" i="2"/>
  <c r="CM226" i="2"/>
  <c r="CL226" i="2"/>
  <c r="CK226" i="2"/>
  <c r="CJ226" i="2"/>
  <c r="CI226" i="2"/>
  <c r="CH226" i="2"/>
  <c r="CG226" i="2"/>
  <c r="CF226" i="2"/>
  <c r="CE226" i="2"/>
  <c r="CD226" i="2"/>
  <c r="CC226" i="2"/>
  <c r="CB226" i="2"/>
  <c r="CA226" i="2"/>
  <c r="BZ226" i="2"/>
  <c r="BY226" i="2"/>
  <c r="BX226" i="2"/>
  <c r="BW226" i="2"/>
  <c r="BV226" i="2"/>
  <c r="BU226" i="2"/>
  <c r="BT226" i="2"/>
  <c r="BS226" i="2"/>
  <c r="BR226" i="2"/>
  <c r="BQ226" i="2"/>
  <c r="BP226" i="2"/>
  <c r="BO226" i="2"/>
  <c r="BN226" i="2"/>
  <c r="BM226" i="2"/>
  <c r="BL226" i="2"/>
  <c r="BK226" i="2"/>
  <c r="BJ226" i="2"/>
  <c r="BI226" i="2"/>
  <c r="BH226" i="2"/>
  <c r="BG226" i="2"/>
  <c r="BF226" i="2"/>
  <c r="BE226" i="2"/>
  <c r="BD226" i="2"/>
  <c r="BC226" i="2"/>
  <c r="BB226" i="2"/>
  <c r="BA226" i="2"/>
  <c r="AZ226" i="2"/>
  <c r="AY226" i="2"/>
  <c r="AX226" i="2"/>
  <c r="AW226" i="2"/>
  <c r="AV226" i="2"/>
  <c r="AU226" i="2"/>
  <c r="AS226" i="2"/>
  <c r="AR226" i="2"/>
  <c r="AQ226" i="2"/>
  <c r="AP226" i="2"/>
  <c r="AO226" i="2"/>
  <c r="AJ226" i="2"/>
  <c r="AI226" i="2"/>
  <c r="AH226" i="2"/>
  <c r="AG226" i="2"/>
  <c r="AF226" i="2"/>
  <c r="AE226" i="2"/>
  <c r="AD226" i="2"/>
  <c r="AC226" i="2"/>
  <c r="AB226" i="2"/>
  <c r="AA226" i="2"/>
  <c r="Z226" i="2"/>
  <c r="Y226" i="2"/>
  <c r="X226" i="2"/>
  <c r="W226" i="2"/>
  <c r="V226" i="2"/>
  <c r="U226" i="2"/>
  <c r="T226" i="2"/>
  <c r="S226" i="2"/>
  <c r="R226" i="2"/>
  <c r="Q226" i="2"/>
  <c r="P226" i="2"/>
  <c r="O226" i="2"/>
  <c r="DJ225" i="2"/>
  <c r="DI225" i="2"/>
  <c r="DH225" i="2"/>
  <c r="DG225" i="2"/>
  <c r="DF225" i="2"/>
  <c r="DE225" i="2"/>
  <c r="DD225" i="2"/>
  <c r="DC225" i="2"/>
  <c r="DB225" i="2"/>
  <c r="DA225" i="2"/>
  <c r="CZ225" i="2"/>
  <c r="CY225" i="2"/>
  <c r="CX225" i="2"/>
  <c r="CW225" i="2"/>
  <c r="CV225" i="2"/>
  <c r="CU225" i="2"/>
  <c r="CT225" i="2"/>
  <c r="CR225" i="2"/>
  <c r="CQ225" i="2"/>
  <c r="CP225" i="2"/>
  <c r="CO225" i="2"/>
  <c r="CN225" i="2"/>
  <c r="CM225" i="2"/>
  <c r="CL225" i="2"/>
  <c r="CK225" i="2"/>
  <c r="CJ225" i="2"/>
  <c r="CI225" i="2"/>
  <c r="CH225" i="2"/>
  <c r="CG225" i="2"/>
  <c r="CF225" i="2"/>
  <c r="CE225" i="2"/>
  <c r="CD225" i="2"/>
  <c r="CC225" i="2"/>
  <c r="CB225" i="2"/>
  <c r="CA225" i="2"/>
  <c r="BZ225" i="2"/>
  <c r="BY225" i="2"/>
  <c r="BX225" i="2"/>
  <c r="BW225" i="2"/>
  <c r="BV225" i="2"/>
  <c r="BU225" i="2"/>
  <c r="BT225" i="2"/>
  <c r="BS225" i="2"/>
  <c r="BR225" i="2"/>
  <c r="BQ225" i="2"/>
  <c r="BP225" i="2"/>
  <c r="BO225" i="2"/>
  <c r="BN225" i="2"/>
  <c r="BM225" i="2"/>
  <c r="BL225" i="2"/>
  <c r="BK225" i="2"/>
  <c r="BJ225" i="2"/>
  <c r="BI225" i="2"/>
  <c r="BH225" i="2"/>
  <c r="BG225" i="2"/>
  <c r="BF225" i="2"/>
  <c r="BE225" i="2"/>
  <c r="BD225" i="2"/>
  <c r="BC225" i="2"/>
  <c r="BB225" i="2"/>
  <c r="BA225" i="2"/>
  <c r="AZ225" i="2"/>
  <c r="AY225" i="2"/>
  <c r="AX225" i="2"/>
  <c r="AW225" i="2"/>
  <c r="AV225" i="2"/>
  <c r="AU225" i="2"/>
  <c r="AS225" i="2"/>
  <c r="AR225" i="2"/>
  <c r="AQ225" i="2"/>
  <c r="AP225" i="2"/>
  <c r="AO225" i="2"/>
  <c r="AJ225" i="2"/>
  <c r="AI225" i="2"/>
  <c r="AH225" i="2"/>
  <c r="AG225" i="2"/>
  <c r="AF225" i="2"/>
  <c r="AE225" i="2"/>
  <c r="AD225" i="2"/>
  <c r="AC225" i="2"/>
  <c r="AB225" i="2"/>
  <c r="AA225" i="2"/>
  <c r="Z225" i="2"/>
  <c r="Y225" i="2"/>
  <c r="X225" i="2"/>
  <c r="W225" i="2"/>
  <c r="V225" i="2"/>
  <c r="U225" i="2"/>
  <c r="T225" i="2"/>
  <c r="S225" i="2"/>
  <c r="R225" i="2"/>
  <c r="Q225" i="2"/>
  <c r="P225" i="2"/>
  <c r="O225" i="2"/>
  <c r="DJ224" i="2"/>
  <c r="DI224" i="2"/>
  <c r="DH224" i="2"/>
  <c r="DG224" i="2"/>
  <c r="DF224" i="2"/>
  <c r="DE224" i="2"/>
  <c r="DD224" i="2"/>
  <c r="DC224" i="2"/>
  <c r="DB224" i="2"/>
  <c r="DA224" i="2"/>
  <c r="CZ224" i="2"/>
  <c r="CY224" i="2"/>
  <c r="CX224" i="2"/>
  <c r="CW224" i="2"/>
  <c r="CV224" i="2"/>
  <c r="CU224" i="2"/>
  <c r="CT224" i="2"/>
  <c r="CR224" i="2"/>
  <c r="CQ224" i="2"/>
  <c r="CP224" i="2"/>
  <c r="CO224" i="2"/>
  <c r="CN224" i="2"/>
  <c r="CM224" i="2"/>
  <c r="CL224" i="2"/>
  <c r="CK224" i="2"/>
  <c r="CJ224" i="2"/>
  <c r="CI224" i="2"/>
  <c r="CH224" i="2"/>
  <c r="CG224" i="2"/>
  <c r="CF224" i="2"/>
  <c r="CE224" i="2"/>
  <c r="CD224" i="2"/>
  <c r="CC224" i="2"/>
  <c r="CB224" i="2"/>
  <c r="CA224" i="2"/>
  <c r="BZ224" i="2"/>
  <c r="BY224" i="2"/>
  <c r="BX224" i="2"/>
  <c r="BW224" i="2"/>
  <c r="BV224" i="2"/>
  <c r="BU224" i="2"/>
  <c r="BT224" i="2"/>
  <c r="BS224" i="2"/>
  <c r="BR224" i="2"/>
  <c r="BQ224" i="2"/>
  <c r="BP224" i="2"/>
  <c r="BO224" i="2"/>
  <c r="BN224" i="2"/>
  <c r="BM224" i="2"/>
  <c r="BL224" i="2"/>
  <c r="BK224" i="2"/>
  <c r="BJ224" i="2"/>
  <c r="BI224" i="2"/>
  <c r="BH224" i="2"/>
  <c r="BG224" i="2"/>
  <c r="BF224" i="2"/>
  <c r="BE224" i="2"/>
  <c r="BD224" i="2"/>
  <c r="BC224" i="2"/>
  <c r="BB224" i="2"/>
  <c r="BA224" i="2"/>
  <c r="AZ224" i="2"/>
  <c r="AY224" i="2"/>
  <c r="AX224" i="2"/>
  <c r="AW224" i="2"/>
  <c r="AV224" i="2"/>
  <c r="AU224" i="2"/>
  <c r="AS224" i="2"/>
  <c r="AR224" i="2"/>
  <c r="AQ224" i="2"/>
  <c r="AP224" i="2"/>
  <c r="AO224" i="2"/>
  <c r="AJ224" i="2"/>
  <c r="AI224" i="2"/>
  <c r="AH224" i="2"/>
  <c r="AG224" i="2"/>
  <c r="AF224" i="2"/>
  <c r="AE224" i="2"/>
  <c r="AD224" i="2"/>
  <c r="AC224" i="2"/>
  <c r="AB224" i="2"/>
  <c r="AA224" i="2"/>
  <c r="Z224" i="2"/>
  <c r="Y224" i="2"/>
  <c r="X224" i="2"/>
  <c r="W224" i="2"/>
  <c r="V224" i="2"/>
  <c r="U224" i="2"/>
  <c r="T224" i="2"/>
  <c r="S224" i="2"/>
  <c r="R224" i="2"/>
  <c r="Q224" i="2"/>
  <c r="P224" i="2"/>
  <c r="O224" i="2"/>
  <c r="DJ223" i="2"/>
  <c r="DI223" i="2"/>
  <c r="DH223" i="2"/>
  <c r="DG223" i="2"/>
  <c r="DF223" i="2"/>
  <c r="DE223" i="2"/>
  <c r="DD223" i="2"/>
  <c r="DC223" i="2"/>
  <c r="DB223" i="2"/>
  <c r="DA223" i="2"/>
  <c r="CZ223" i="2"/>
  <c r="CY223" i="2"/>
  <c r="CX223" i="2"/>
  <c r="CW223" i="2"/>
  <c r="CV223" i="2"/>
  <c r="CU223" i="2"/>
  <c r="CT223" i="2"/>
  <c r="CR223" i="2"/>
  <c r="CQ223" i="2"/>
  <c r="CP223" i="2"/>
  <c r="CO223" i="2"/>
  <c r="CN223" i="2"/>
  <c r="CM223" i="2"/>
  <c r="CL223" i="2"/>
  <c r="CK223" i="2"/>
  <c r="CJ223" i="2"/>
  <c r="CI223" i="2"/>
  <c r="CH223" i="2"/>
  <c r="CG223" i="2"/>
  <c r="CF223" i="2"/>
  <c r="CE223" i="2"/>
  <c r="CD223" i="2"/>
  <c r="CC223" i="2"/>
  <c r="CB223" i="2"/>
  <c r="CA223" i="2"/>
  <c r="BZ223" i="2"/>
  <c r="BY223" i="2"/>
  <c r="BX223" i="2"/>
  <c r="BW223" i="2"/>
  <c r="BV223" i="2"/>
  <c r="BU223" i="2"/>
  <c r="BT223" i="2"/>
  <c r="BS223" i="2"/>
  <c r="BR223" i="2"/>
  <c r="BQ223" i="2"/>
  <c r="BP223" i="2"/>
  <c r="BO223" i="2"/>
  <c r="BN223" i="2"/>
  <c r="BM223" i="2"/>
  <c r="BL223" i="2"/>
  <c r="BK223" i="2"/>
  <c r="BJ223" i="2"/>
  <c r="BI223" i="2"/>
  <c r="BH223" i="2"/>
  <c r="BG223" i="2"/>
  <c r="BF223" i="2"/>
  <c r="BE223" i="2"/>
  <c r="BD223" i="2"/>
  <c r="BC223" i="2"/>
  <c r="BB223" i="2"/>
  <c r="BA223" i="2"/>
  <c r="AZ223" i="2"/>
  <c r="AY223" i="2"/>
  <c r="AX223" i="2"/>
  <c r="AW223" i="2"/>
  <c r="AV223" i="2"/>
  <c r="AU223" i="2"/>
  <c r="AS223" i="2"/>
  <c r="AR223" i="2"/>
  <c r="AQ223" i="2"/>
  <c r="AP223" i="2"/>
  <c r="AO223" i="2"/>
  <c r="AJ223" i="2"/>
  <c r="AI223" i="2"/>
  <c r="AH223" i="2"/>
  <c r="AG223" i="2"/>
  <c r="AF223" i="2"/>
  <c r="AE223" i="2"/>
  <c r="AD223" i="2"/>
  <c r="AC223" i="2"/>
  <c r="AB223" i="2"/>
  <c r="AA223" i="2"/>
  <c r="Z223" i="2"/>
  <c r="Y223" i="2"/>
  <c r="X223" i="2"/>
  <c r="W223" i="2"/>
  <c r="V223" i="2"/>
  <c r="U223" i="2"/>
  <c r="T223" i="2"/>
  <c r="S223" i="2"/>
  <c r="R223" i="2"/>
  <c r="Q223" i="2"/>
  <c r="P223" i="2"/>
  <c r="O223" i="2"/>
  <c r="DJ222" i="2"/>
  <c r="DI222" i="2"/>
  <c r="DH222" i="2"/>
  <c r="DG222" i="2"/>
  <c r="DF222" i="2"/>
  <c r="DE222" i="2"/>
  <c r="DD222" i="2"/>
  <c r="DC222" i="2"/>
  <c r="DB222" i="2"/>
  <c r="DA222" i="2"/>
  <c r="CZ222" i="2"/>
  <c r="CY222" i="2"/>
  <c r="CX222" i="2"/>
  <c r="CW222" i="2"/>
  <c r="CV222" i="2"/>
  <c r="CU222" i="2"/>
  <c r="CT222" i="2"/>
  <c r="CR222" i="2"/>
  <c r="CQ222" i="2"/>
  <c r="CP222" i="2"/>
  <c r="CO222" i="2"/>
  <c r="CN222" i="2"/>
  <c r="CM222" i="2"/>
  <c r="CL222" i="2"/>
  <c r="CK222" i="2"/>
  <c r="CJ222" i="2"/>
  <c r="CI222" i="2"/>
  <c r="CH222" i="2"/>
  <c r="CG222" i="2"/>
  <c r="CF222" i="2"/>
  <c r="CE222" i="2"/>
  <c r="CD222" i="2"/>
  <c r="CC222" i="2"/>
  <c r="CB222" i="2"/>
  <c r="CA222" i="2"/>
  <c r="BZ222" i="2"/>
  <c r="BY222" i="2"/>
  <c r="BX222" i="2"/>
  <c r="BW222" i="2"/>
  <c r="BV222" i="2"/>
  <c r="BU222" i="2"/>
  <c r="BT222" i="2"/>
  <c r="BS222" i="2"/>
  <c r="BR222" i="2"/>
  <c r="BQ222" i="2"/>
  <c r="BP222" i="2"/>
  <c r="BO222" i="2"/>
  <c r="BN222" i="2"/>
  <c r="BM222" i="2"/>
  <c r="BL222" i="2"/>
  <c r="BK222" i="2"/>
  <c r="BJ222" i="2"/>
  <c r="BI222" i="2"/>
  <c r="BH222" i="2"/>
  <c r="BG222" i="2"/>
  <c r="BF222" i="2"/>
  <c r="BE222" i="2"/>
  <c r="BD222" i="2"/>
  <c r="BC222" i="2"/>
  <c r="BB222" i="2"/>
  <c r="BA222" i="2"/>
  <c r="AZ222" i="2"/>
  <c r="AY222" i="2"/>
  <c r="AX222" i="2"/>
  <c r="AW222" i="2"/>
  <c r="AV222" i="2"/>
  <c r="AU222" i="2"/>
  <c r="AS222" i="2"/>
  <c r="AR222" i="2"/>
  <c r="AQ222" i="2"/>
  <c r="AP222" i="2"/>
  <c r="AO222" i="2"/>
  <c r="AJ222" i="2"/>
  <c r="AI222" i="2"/>
  <c r="AH222" i="2"/>
  <c r="AG222" i="2"/>
  <c r="AF222" i="2"/>
  <c r="AE222" i="2"/>
  <c r="AD222" i="2"/>
  <c r="AC222" i="2"/>
  <c r="AB222" i="2"/>
  <c r="AA222" i="2"/>
  <c r="Z222" i="2"/>
  <c r="Y222" i="2"/>
  <c r="X222" i="2"/>
  <c r="W222" i="2"/>
  <c r="V222" i="2"/>
  <c r="U222" i="2"/>
  <c r="T222" i="2"/>
  <c r="S222" i="2"/>
  <c r="R222" i="2"/>
  <c r="Q222" i="2"/>
  <c r="P222" i="2"/>
  <c r="O222" i="2"/>
  <c r="DJ221" i="2"/>
  <c r="DI221" i="2"/>
  <c r="DH221" i="2"/>
  <c r="DG221" i="2"/>
  <c r="DF221" i="2"/>
  <c r="DE221" i="2"/>
  <c r="DD221" i="2"/>
  <c r="DC221" i="2"/>
  <c r="DB221" i="2"/>
  <c r="DA221" i="2"/>
  <c r="CZ221" i="2"/>
  <c r="CY221" i="2"/>
  <c r="CX221" i="2"/>
  <c r="CW221" i="2"/>
  <c r="CV221" i="2"/>
  <c r="CU221" i="2"/>
  <c r="CT221" i="2"/>
  <c r="CR221" i="2"/>
  <c r="CQ221" i="2"/>
  <c r="CP221" i="2"/>
  <c r="CO221" i="2"/>
  <c r="CN221" i="2"/>
  <c r="CM221" i="2"/>
  <c r="CL221" i="2"/>
  <c r="CK221" i="2"/>
  <c r="CJ221" i="2"/>
  <c r="CI221" i="2"/>
  <c r="CH221" i="2"/>
  <c r="CG221" i="2"/>
  <c r="CF221" i="2"/>
  <c r="CE221" i="2"/>
  <c r="CD221" i="2"/>
  <c r="CC221" i="2"/>
  <c r="CB221" i="2"/>
  <c r="CA221" i="2"/>
  <c r="BZ221" i="2"/>
  <c r="BY221" i="2"/>
  <c r="BX221" i="2"/>
  <c r="BW221" i="2"/>
  <c r="BV221" i="2"/>
  <c r="BU221" i="2"/>
  <c r="BT221" i="2"/>
  <c r="BS221" i="2"/>
  <c r="BR221" i="2"/>
  <c r="BQ221" i="2"/>
  <c r="BP221" i="2"/>
  <c r="BO221" i="2"/>
  <c r="BN221" i="2"/>
  <c r="BM221" i="2"/>
  <c r="BL221" i="2"/>
  <c r="BK221" i="2"/>
  <c r="BJ221" i="2"/>
  <c r="BI221" i="2"/>
  <c r="BH221" i="2"/>
  <c r="BG221" i="2"/>
  <c r="BF221" i="2"/>
  <c r="BE221" i="2"/>
  <c r="BD221" i="2"/>
  <c r="BC221" i="2"/>
  <c r="BB221" i="2"/>
  <c r="BA221" i="2"/>
  <c r="AZ221" i="2"/>
  <c r="AY221" i="2"/>
  <c r="AX221" i="2"/>
  <c r="AW221" i="2"/>
  <c r="AV221" i="2"/>
  <c r="AU221" i="2"/>
  <c r="AS221" i="2"/>
  <c r="AR221" i="2"/>
  <c r="AQ221" i="2"/>
  <c r="AP221" i="2"/>
  <c r="AO221" i="2"/>
  <c r="AJ221" i="2"/>
  <c r="AI221" i="2"/>
  <c r="AH221" i="2"/>
  <c r="AG221" i="2"/>
  <c r="AF221" i="2"/>
  <c r="AE221" i="2"/>
  <c r="AD221" i="2"/>
  <c r="AC221" i="2"/>
  <c r="AB221" i="2"/>
  <c r="AA221" i="2"/>
  <c r="Z221" i="2"/>
  <c r="Y221" i="2"/>
  <c r="X221" i="2"/>
  <c r="W221" i="2"/>
  <c r="V221" i="2"/>
  <c r="U221" i="2"/>
  <c r="T221" i="2"/>
  <c r="S221" i="2"/>
  <c r="R221" i="2"/>
  <c r="Q221" i="2"/>
  <c r="P221" i="2"/>
  <c r="O221" i="2"/>
  <c r="DJ220" i="2"/>
  <c r="DI220" i="2"/>
  <c r="DH220" i="2"/>
  <c r="DG220" i="2"/>
  <c r="DF220" i="2"/>
  <c r="DE220" i="2"/>
  <c r="DD220" i="2"/>
  <c r="DC220" i="2"/>
  <c r="DB220" i="2"/>
  <c r="DA220" i="2"/>
  <c r="CZ220" i="2"/>
  <c r="CY220" i="2"/>
  <c r="CX220" i="2"/>
  <c r="CW220" i="2"/>
  <c r="CV220" i="2"/>
  <c r="CU220" i="2"/>
  <c r="CT220" i="2"/>
  <c r="CR220" i="2"/>
  <c r="CQ220" i="2"/>
  <c r="CP220" i="2"/>
  <c r="CO220" i="2"/>
  <c r="CN220" i="2"/>
  <c r="CM220" i="2"/>
  <c r="CL220" i="2"/>
  <c r="CK220" i="2"/>
  <c r="CJ220" i="2"/>
  <c r="CI220" i="2"/>
  <c r="CH220" i="2"/>
  <c r="CG220" i="2"/>
  <c r="CF220" i="2"/>
  <c r="CE220" i="2"/>
  <c r="CD220" i="2"/>
  <c r="CC220" i="2"/>
  <c r="CB220" i="2"/>
  <c r="CA220" i="2"/>
  <c r="BZ220" i="2"/>
  <c r="BY220" i="2"/>
  <c r="BX220" i="2"/>
  <c r="BW220" i="2"/>
  <c r="BV220" i="2"/>
  <c r="BU220" i="2"/>
  <c r="BT220" i="2"/>
  <c r="BS220" i="2"/>
  <c r="BR220" i="2"/>
  <c r="BQ220" i="2"/>
  <c r="BP220" i="2"/>
  <c r="BO220" i="2"/>
  <c r="BN220" i="2"/>
  <c r="BM220" i="2"/>
  <c r="BL220" i="2"/>
  <c r="BK220" i="2"/>
  <c r="BJ220" i="2"/>
  <c r="BI220" i="2"/>
  <c r="BH220" i="2"/>
  <c r="BG220" i="2"/>
  <c r="BF220" i="2"/>
  <c r="BE220" i="2"/>
  <c r="BD220" i="2"/>
  <c r="BC220" i="2"/>
  <c r="BB220" i="2"/>
  <c r="BA220" i="2"/>
  <c r="AZ220" i="2"/>
  <c r="AY220" i="2"/>
  <c r="AX220" i="2"/>
  <c r="AW220" i="2"/>
  <c r="AV220" i="2"/>
  <c r="AU220" i="2"/>
  <c r="AS220" i="2"/>
  <c r="AR220" i="2"/>
  <c r="AQ220" i="2"/>
  <c r="AP220" i="2"/>
  <c r="AO220" i="2"/>
  <c r="AJ220" i="2"/>
  <c r="AI220" i="2"/>
  <c r="AH220" i="2"/>
  <c r="AG220" i="2"/>
  <c r="AF220" i="2"/>
  <c r="AE220" i="2"/>
  <c r="AD220" i="2"/>
  <c r="AC220" i="2"/>
  <c r="AB220" i="2"/>
  <c r="AA220" i="2"/>
  <c r="Z220" i="2"/>
  <c r="Y220" i="2"/>
  <c r="X220" i="2"/>
  <c r="W220" i="2"/>
  <c r="V220" i="2"/>
  <c r="U220" i="2"/>
  <c r="T220" i="2"/>
  <c r="S220" i="2"/>
  <c r="R220" i="2"/>
  <c r="Q220" i="2"/>
  <c r="P220" i="2"/>
  <c r="O220" i="2"/>
  <c r="DJ219" i="2"/>
  <c r="DI219" i="2"/>
  <c r="DH219" i="2"/>
  <c r="DG219" i="2"/>
  <c r="DF219" i="2"/>
  <c r="DE219" i="2"/>
  <c r="DD219" i="2"/>
  <c r="DC219" i="2"/>
  <c r="DB219" i="2"/>
  <c r="DA219" i="2"/>
  <c r="CZ219" i="2"/>
  <c r="CY219" i="2"/>
  <c r="CX219" i="2"/>
  <c r="CW219" i="2"/>
  <c r="CV219" i="2"/>
  <c r="CU219" i="2"/>
  <c r="CT219" i="2"/>
  <c r="CR219" i="2"/>
  <c r="CQ219" i="2"/>
  <c r="CP219" i="2"/>
  <c r="CO219" i="2"/>
  <c r="CN219" i="2"/>
  <c r="CM219" i="2"/>
  <c r="CL219" i="2"/>
  <c r="CK219" i="2"/>
  <c r="CJ219" i="2"/>
  <c r="CI219" i="2"/>
  <c r="CH219" i="2"/>
  <c r="CG219" i="2"/>
  <c r="CF219" i="2"/>
  <c r="CE219" i="2"/>
  <c r="CD219" i="2"/>
  <c r="CC219" i="2"/>
  <c r="CB219" i="2"/>
  <c r="CA219" i="2"/>
  <c r="BZ219" i="2"/>
  <c r="BY219" i="2"/>
  <c r="BX219" i="2"/>
  <c r="BW219" i="2"/>
  <c r="BV219" i="2"/>
  <c r="BU219" i="2"/>
  <c r="BT219" i="2"/>
  <c r="BS219" i="2"/>
  <c r="BR219" i="2"/>
  <c r="BQ219" i="2"/>
  <c r="BP219" i="2"/>
  <c r="BO219" i="2"/>
  <c r="BN219" i="2"/>
  <c r="BM219" i="2"/>
  <c r="BL219" i="2"/>
  <c r="BK219" i="2"/>
  <c r="BJ219" i="2"/>
  <c r="BI219" i="2"/>
  <c r="BH219" i="2"/>
  <c r="BG219" i="2"/>
  <c r="BF219" i="2"/>
  <c r="BE219" i="2"/>
  <c r="BD219" i="2"/>
  <c r="BC219" i="2"/>
  <c r="BB219" i="2"/>
  <c r="BA219" i="2"/>
  <c r="AZ219" i="2"/>
  <c r="AY219" i="2"/>
  <c r="AX219" i="2"/>
  <c r="AW219" i="2"/>
  <c r="AV219" i="2"/>
  <c r="AU219" i="2"/>
  <c r="AS219" i="2"/>
  <c r="AR219" i="2"/>
  <c r="AQ219" i="2"/>
  <c r="AP219" i="2"/>
  <c r="AO219" i="2"/>
  <c r="AJ219" i="2"/>
  <c r="AI219" i="2"/>
  <c r="AH219" i="2"/>
  <c r="AG219" i="2"/>
  <c r="AF219" i="2"/>
  <c r="AE219" i="2"/>
  <c r="AD219" i="2"/>
  <c r="AC219" i="2"/>
  <c r="AB219" i="2"/>
  <c r="AA219" i="2"/>
  <c r="Z219" i="2"/>
  <c r="Y219" i="2"/>
  <c r="X219" i="2"/>
  <c r="W219" i="2"/>
  <c r="V219" i="2"/>
  <c r="U219" i="2"/>
  <c r="T219" i="2"/>
  <c r="S219" i="2"/>
  <c r="R219" i="2"/>
  <c r="Q219" i="2"/>
  <c r="P219" i="2"/>
  <c r="O219" i="2"/>
  <c r="DJ218" i="2"/>
  <c r="DI218" i="2"/>
  <c r="DH218" i="2"/>
  <c r="DG218" i="2"/>
  <c r="DF218" i="2"/>
  <c r="DE218" i="2"/>
  <c r="DD218" i="2"/>
  <c r="DC218" i="2"/>
  <c r="DB218" i="2"/>
  <c r="DA218" i="2"/>
  <c r="CZ218" i="2"/>
  <c r="CY218" i="2"/>
  <c r="CX218" i="2"/>
  <c r="CW218" i="2"/>
  <c r="CV218" i="2"/>
  <c r="CU218" i="2"/>
  <c r="CT218" i="2"/>
  <c r="CR218" i="2"/>
  <c r="CQ218" i="2"/>
  <c r="CP218" i="2"/>
  <c r="CO218" i="2"/>
  <c r="CN218" i="2"/>
  <c r="CM218" i="2"/>
  <c r="CL218" i="2"/>
  <c r="CK218" i="2"/>
  <c r="CJ218" i="2"/>
  <c r="CI218" i="2"/>
  <c r="CH218" i="2"/>
  <c r="CG218" i="2"/>
  <c r="CF218" i="2"/>
  <c r="CE218" i="2"/>
  <c r="CD218" i="2"/>
  <c r="CC218" i="2"/>
  <c r="CB218" i="2"/>
  <c r="CA218" i="2"/>
  <c r="BZ218" i="2"/>
  <c r="BY218" i="2"/>
  <c r="BX218" i="2"/>
  <c r="BW218" i="2"/>
  <c r="BV218" i="2"/>
  <c r="BU218" i="2"/>
  <c r="BT218" i="2"/>
  <c r="BS218" i="2"/>
  <c r="BR218" i="2"/>
  <c r="BQ218" i="2"/>
  <c r="BP218" i="2"/>
  <c r="BO218" i="2"/>
  <c r="BN218" i="2"/>
  <c r="BM218" i="2"/>
  <c r="BL218" i="2"/>
  <c r="BK218" i="2"/>
  <c r="BJ218" i="2"/>
  <c r="BI218" i="2"/>
  <c r="BH218" i="2"/>
  <c r="BG218" i="2"/>
  <c r="BF218" i="2"/>
  <c r="BE218" i="2"/>
  <c r="BD218" i="2"/>
  <c r="BC218" i="2"/>
  <c r="BB218" i="2"/>
  <c r="BA218" i="2"/>
  <c r="AZ218" i="2"/>
  <c r="AY218" i="2"/>
  <c r="AX218" i="2"/>
  <c r="AW218" i="2"/>
  <c r="AV218" i="2"/>
  <c r="AU218" i="2"/>
  <c r="AS218" i="2"/>
  <c r="AR218" i="2"/>
  <c r="AQ218" i="2"/>
  <c r="AP218" i="2"/>
  <c r="AO218" i="2"/>
  <c r="AJ218" i="2"/>
  <c r="AI218" i="2"/>
  <c r="AH218" i="2"/>
  <c r="AG218" i="2"/>
  <c r="AF218" i="2"/>
  <c r="AE218" i="2"/>
  <c r="AD218" i="2"/>
  <c r="AC218" i="2"/>
  <c r="AB218" i="2"/>
  <c r="AA218" i="2"/>
  <c r="Z218" i="2"/>
  <c r="Y218" i="2"/>
  <c r="X218" i="2"/>
  <c r="W218" i="2"/>
  <c r="V218" i="2"/>
  <c r="U218" i="2"/>
  <c r="T218" i="2"/>
  <c r="S218" i="2"/>
  <c r="R218" i="2"/>
  <c r="Q218" i="2"/>
  <c r="P218" i="2"/>
  <c r="O218" i="2"/>
  <c r="DJ217" i="2"/>
  <c r="DI217" i="2"/>
  <c r="DH217" i="2"/>
  <c r="DG217" i="2"/>
  <c r="DF217" i="2"/>
  <c r="DE217" i="2"/>
  <c r="DD217" i="2"/>
  <c r="DC217" i="2"/>
  <c r="DB217" i="2"/>
  <c r="DA217" i="2"/>
  <c r="CZ217" i="2"/>
  <c r="CY217" i="2"/>
  <c r="CX217" i="2"/>
  <c r="CW217" i="2"/>
  <c r="CV217" i="2"/>
  <c r="CU217" i="2"/>
  <c r="CT217" i="2"/>
  <c r="CR217" i="2"/>
  <c r="CQ217" i="2"/>
  <c r="CP217" i="2"/>
  <c r="CO217" i="2"/>
  <c r="CN217" i="2"/>
  <c r="CM217" i="2"/>
  <c r="CL217" i="2"/>
  <c r="CK217" i="2"/>
  <c r="CJ217" i="2"/>
  <c r="CI217" i="2"/>
  <c r="CH217" i="2"/>
  <c r="CG217" i="2"/>
  <c r="CF217" i="2"/>
  <c r="CE217" i="2"/>
  <c r="CD217" i="2"/>
  <c r="CC217" i="2"/>
  <c r="CB217" i="2"/>
  <c r="CA217" i="2"/>
  <c r="BZ217" i="2"/>
  <c r="BY217" i="2"/>
  <c r="BX217" i="2"/>
  <c r="BW217" i="2"/>
  <c r="BV217" i="2"/>
  <c r="BU217" i="2"/>
  <c r="BT217" i="2"/>
  <c r="BS217" i="2"/>
  <c r="BR217" i="2"/>
  <c r="BQ217" i="2"/>
  <c r="BP217" i="2"/>
  <c r="BO217" i="2"/>
  <c r="BN217" i="2"/>
  <c r="BM217" i="2"/>
  <c r="BL217" i="2"/>
  <c r="BK217" i="2"/>
  <c r="BJ217" i="2"/>
  <c r="BI217" i="2"/>
  <c r="BH217" i="2"/>
  <c r="BG217" i="2"/>
  <c r="BF217" i="2"/>
  <c r="BE217" i="2"/>
  <c r="BD217" i="2"/>
  <c r="BC217" i="2"/>
  <c r="BB217" i="2"/>
  <c r="BA217" i="2"/>
  <c r="AZ217" i="2"/>
  <c r="AY217" i="2"/>
  <c r="AX217" i="2"/>
  <c r="AW217" i="2"/>
  <c r="AV217" i="2"/>
  <c r="AU217" i="2"/>
  <c r="AS217" i="2"/>
  <c r="AR217" i="2"/>
  <c r="AQ217" i="2"/>
  <c r="AP217" i="2"/>
  <c r="AO217" i="2"/>
  <c r="AJ217" i="2"/>
  <c r="AI217" i="2"/>
  <c r="AH217" i="2"/>
  <c r="AG217" i="2"/>
  <c r="AF217" i="2"/>
  <c r="AE217" i="2"/>
  <c r="AD217" i="2"/>
  <c r="AC217" i="2"/>
  <c r="AB217" i="2"/>
  <c r="AA217" i="2"/>
  <c r="Z217" i="2"/>
  <c r="Y217" i="2"/>
  <c r="X217" i="2"/>
  <c r="W217" i="2"/>
  <c r="V217" i="2"/>
  <c r="U217" i="2"/>
  <c r="T217" i="2"/>
  <c r="S217" i="2"/>
  <c r="R217" i="2"/>
  <c r="Q217" i="2"/>
  <c r="P217" i="2"/>
  <c r="O217" i="2"/>
  <c r="DJ216" i="2"/>
  <c r="DI216" i="2"/>
  <c r="DH216" i="2"/>
  <c r="DG216" i="2"/>
  <c r="DF216" i="2"/>
  <c r="DE216" i="2"/>
  <c r="DD216" i="2"/>
  <c r="DC216" i="2"/>
  <c r="DB216" i="2"/>
  <c r="DA216" i="2"/>
  <c r="CZ216" i="2"/>
  <c r="CY216" i="2"/>
  <c r="CX216" i="2"/>
  <c r="CW216" i="2"/>
  <c r="CV216" i="2"/>
  <c r="CU216" i="2"/>
  <c r="CT216" i="2"/>
  <c r="CR216" i="2"/>
  <c r="CQ216" i="2"/>
  <c r="CP216" i="2"/>
  <c r="CO216" i="2"/>
  <c r="CN216" i="2"/>
  <c r="CM216" i="2"/>
  <c r="CL216" i="2"/>
  <c r="CK216" i="2"/>
  <c r="CJ216" i="2"/>
  <c r="CI216" i="2"/>
  <c r="CH216" i="2"/>
  <c r="CG216" i="2"/>
  <c r="CF216" i="2"/>
  <c r="CE216" i="2"/>
  <c r="CD216" i="2"/>
  <c r="CC216" i="2"/>
  <c r="CB216" i="2"/>
  <c r="CA216" i="2"/>
  <c r="BZ216" i="2"/>
  <c r="BY216" i="2"/>
  <c r="BX216" i="2"/>
  <c r="BW216" i="2"/>
  <c r="BV216" i="2"/>
  <c r="BU216" i="2"/>
  <c r="BT216" i="2"/>
  <c r="BS216" i="2"/>
  <c r="BR216" i="2"/>
  <c r="BQ216" i="2"/>
  <c r="BP216" i="2"/>
  <c r="BO216" i="2"/>
  <c r="BN216" i="2"/>
  <c r="BM216" i="2"/>
  <c r="BL216" i="2"/>
  <c r="BK216" i="2"/>
  <c r="BJ216" i="2"/>
  <c r="BI216" i="2"/>
  <c r="BH216" i="2"/>
  <c r="BG216" i="2"/>
  <c r="BF216" i="2"/>
  <c r="BE216" i="2"/>
  <c r="BD216" i="2"/>
  <c r="BC216" i="2"/>
  <c r="BB216" i="2"/>
  <c r="BA216" i="2"/>
  <c r="AZ216" i="2"/>
  <c r="AY216" i="2"/>
  <c r="AX216" i="2"/>
  <c r="AW216" i="2"/>
  <c r="AV216" i="2"/>
  <c r="AU216" i="2"/>
  <c r="AS216" i="2"/>
  <c r="AR216" i="2"/>
  <c r="AQ216" i="2"/>
  <c r="AP216" i="2"/>
  <c r="AO216" i="2"/>
  <c r="AJ216" i="2"/>
  <c r="AI216" i="2"/>
  <c r="AH216" i="2"/>
  <c r="AG216" i="2"/>
  <c r="AF216" i="2"/>
  <c r="AE216" i="2"/>
  <c r="AD216" i="2"/>
  <c r="AC216" i="2"/>
  <c r="AB216" i="2"/>
  <c r="AA216" i="2"/>
  <c r="Z216" i="2"/>
  <c r="Y216" i="2"/>
  <c r="X216" i="2"/>
  <c r="W216" i="2"/>
  <c r="V216" i="2"/>
  <c r="U216" i="2"/>
  <c r="T216" i="2"/>
  <c r="S216" i="2"/>
  <c r="R216" i="2"/>
  <c r="Q216" i="2"/>
  <c r="P216" i="2"/>
  <c r="O216" i="2"/>
  <c r="DJ215" i="2"/>
  <c r="DI215" i="2"/>
  <c r="DH215" i="2"/>
  <c r="DG215" i="2"/>
  <c r="DF215" i="2"/>
  <c r="DE215" i="2"/>
  <c r="DD215" i="2"/>
  <c r="DC215" i="2"/>
  <c r="DB215" i="2"/>
  <c r="DA215" i="2"/>
  <c r="CZ215" i="2"/>
  <c r="CY215" i="2"/>
  <c r="CX215" i="2"/>
  <c r="CW215" i="2"/>
  <c r="CV215" i="2"/>
  <c r="CU215" i="2"/>
  <c r="CT215" i="2"/>
  <c r="CR215" i="2"/>
  <c r="CQ215" i="2"/>
  <c r="CP215" i="2"/>
  <c r="CO215" i="2"/>
  <c r="CN215" i="2"/>
  <c r="CM215" i="2"/>
  <c r="CL215" i="2"/>
  <c r="CK215" i="2"/>
  <c r="CJ215" i="2"/>
  <c r="CI215" i="2"/>
  <c r="CH215" i="2"/>
  <c r="CG215" i="2"/>
  <c r="CF215" i="2"/>
  <c r="CE215" i="2"/>
  <c r="CD215" i="2"/>
  <c r="CC215" i="2"/>
  <c r="CB215" i="2"/>
  <c r="CA215" i="2"/>
  <c r="BZ215" i="2"/>
  <c r="BY215" i="2"/>
  <c r="BX215" i="2"/>
  <c r="BW215" i="2"/>
  <c r="BV215" i="2"/>
  <c r="BU215" i="2"/>
  <c r="BT215" i="2"/>
  <c r="BS215" i="2"/>
  <c r="BR215" i="2"/>
  <c r="BQ215" i="2"/>
  <c r="BP215" i="2"/>
  <c r="BO215" i="2"/>
  <c r="BN215" i="2"/>
  <c r="BM215" i="2"/>
  <c r="BL215" i="2"/>
  <c r="BK215" i="2"/>
  <c r="BJ215" i="2"/>
  <c r="BI215" i="2"/>
  <c r="BH215" i="2"/>
  <c r="BG215" i="2"/>
  <c r="BF215" i="2"/>
  <c r="BE215" i="2"/>
  <c r="BD215" i="2"/>
  <c r="BC215" i="2"/>
  <c r="BB215" i="2"/>
  <c r="BA215" i="2"/>
  <c r="AZ215" i="2"/>
  <c r="AY215" i="2"/>
  <c r="AX215" i="2"/>
  <c r="AW215" i="2"/>
  <c r="AV215" i="2"/>
  <c r="AU215" i="2"/>
  <c r="AS215" i="2"/>
  <c r="AR215" i="2"/>
  <c r="AQ215" i="2"/>
  <c r="AP215" i="2"/>
  <c r="AO215" i="2"/>
  <c r="AJ215" i="2"/>
  <c r="AI215" i="2"/>
  <c r="AH215" i="2"/>
  <c r="AG215" i="2"/>
  <c r="AF215" i="2"/>
  <c r="AE215" i="2"/>
  <c r="AD215" i="2"/>
  <c r="AC215" i="2"/>
  <c r="AB215" i="2"/>
  <c r="AA215" i="2"/>
  <c r="Z215" i="2"/>
  <c r="Y215" i="2"/>
  <c r="X215" i="2"/>
  <c r="W215" i="2"/>
  <c r="V215" i="2"/>
  <c r="U215" i="2"/>
  <c r="T215" i="2"/>
  <c r="S215" i="2"/>
  <c r="R215" i="2"/>
  <c r="Q215" i="2"/>
  <c r="P215" i="2"/>
  <c r="O215" i="2"/>
  <c r="DJ214" i="2"/>
  <c r="DI214" i="2"/>
  <c r="DH214" i="2"/>
  <c r="DG214" i="2"/>
  <c r="DF214" i="2"/>
  <c r="DE214" i="2"/>
  <c r="DD214" i="2"/>
  <c r="DC214" i="2"/>
  <c r="DB214" i="2"/>
  <c r="DA214" i="2"/>
  <c r="CZ214" i="2"/>
  <c r="CY214" i="2"/>
  <c r="CX214" i="2"/>
  <c r="CW214" i="2"/>
  <c r="CV214" i="2"/>
  <c r="CU214" i="2"/>
  <c r="CT214" i="2"/>
  <c r="CR214" i="2"/>
  <c r="CQ214" i="2"/>
  <c r="CP214" i="2"/>
  <c r="CO214" i="2"/>
  <c r="CN214" i="2"/>
  <c r="CM214" i="2"/>
  <c r="CL214" i="2"/>
  <c r="CK214" i="2"/>
  <c r="CJ214" i="2"/>
  <c r="CI214" i="2"/>
  <c r="CH214" i="2"/>
  <c r="CG214" i="2"/>
  <c r="CF214" i="2"/>
  <c r="CE214" i="2"/>
  <c r="CD214" i="2"/>
  <c r="CC214" i="2"/>
  <c r="CB214" i="2"/>
  <c r="CA214" i="2"/>
  <c r="BZ214" i="2"/>
  <c r="BY214" i="2"/>
  <c r="BX214" i="2"/>
  <c r="BW214" i="2"/>
  <c r="BV214" i="2"/>
  <c r="BU214" i="2"/>
  <c r="BT214" i="2"/>
  <c r="BS214" i="2"/>
  <c r="BR214" i="2"/>
  <c r="BQ214" i="2"/>
  <c r="BP214" i="2"/>
  <c r="BO214" i="2"/>
  <c r="BN214" i="2"/>
  <c r="BM214" i="2"/>
  <c r="BL214" i="2"/>
  <c r="BK214" i="2"/>
  <c r="BJ214" i="2"/>
  <c r="BI214" i="2"/>
  <c r="BH214" i="2"/>
  <c r="BG214" i="2"/>
  <c r="BF214" i="2"/>
  <c r="BE214" i="2"/>
  <c r="BD214" i="2"/>
  <c r="BC214" i="2"/>
  <c r="BB214" i="2"/>
  <c r="BA214" i="2"/>
  <c r="AZ214" i="2"/>
  <c r="AY214" i="2"/>
  <c r="AX214" i="2"/>
  <c r="AW214" i="2"/>
  <c r="AV214" i="2"/>
  <c r="AU214" i="2"/>
  <c r="AS214" i="2"/>
  <c r="AR214" i="2"/>
  <c r="AQ214" i="2"/>
  <c r="AP214" i="2"/>
  <c r="AO214" i="2"/>
  <c r="AJ214" i="2"/>
  <c r="AI214" i="2"/>
  <c r="AH214" i="2"/>
  <c r="AG214" i="2"/>
  <c r="AF214" i="2"/>
  <c r="AE214" i="2"/>
  <c r="AD214" i="2"/>
  <c r="AC214" i="2"/>
  <c r="AB214" i="2"/>
  <c r="AA214" i="2"/>
  <c r="Z214" i="2"/>
  <c r="Y214" i="2"/>
  <c r="X214" i="2"/>
  <c r="W214" i="2"/>
  <c r="V214" i="2"/>
  <c r="U214" i="2"/>
  <c r="T214" i="2"/>
  <c r="S214" i="2"/>
  <c r="R214" i="2"/>
  <c r="Q214" i="2"/>
  <c r="P214" i="2"/>
  <c r="O214" i="2"/>
  <c r="DJ213" i="2"/>
  <c r="DI213" i="2"/>
  <c r="DH213" i="2"/>
  <c r="DG213" i="2"/>
  <c r="DF213" i="2"/>
  <c r="DE213" i="2"/>
  <c r="DD213" i="2"/>
  <c r="DC213" i="2"/>
  <c r="DB213" i="2"/>
  <c r="DA213" i="2"/>
  <c r="CZ213" i="2"/>
  <c r="CY213" i="2"/>
  <c r="CX213" i="2"/>
  <c r="CW213" i="2"/>
  <c r="CV213" i="2"/>
  <c r="CU213" i="2"/>
  <c r="CT213" i="2"/>
  <c r="CR213" i="2"/>
  <c r="CQ213" i="2"/>
  <c r="CP213" i="2"/>
  <c r="CO213" i="2"/>
  <c r="CN213" i="2"/>
  <c r="CM213" i="2"/>
  <c r="CL213" i="2"/>
  <c r="CK213" i="2"/>
  <c r="CJ213" i="2"/>
  <c r="CI213" i="2"/>
  <c r="CH213" i="2"/>
  <c r="CG213" i="2"/>
  <c r="CF213" i="2"/>
  <c r="CE213" i="2"/>
  <c r="CD213" i="2"/>
  <c r="CC213" i="2"/>
  <c r="CB213" i="2"/>
  <c r="CA213" i="2"/>
  <c r="BZ213" i="2"/>
  <c r="BY213" i="2"/>
  <c r="BX213" i="2"/>
  <c r="BW213" i="2"/>
  <c r="BV213" i="2"/>
  <c r="BU213" i="2"/>
  <c r="BT213" i="2"/>
  <c r="BS213" i="2"/>
  <c r="BR213" i="2"/>
  <c r="BQ213" i="2"/>
  <c r="BP213" i="2"/>
  <c r="BO213" i="2"/>
  <c r="BN213" i="2"/>
  <c r="BM213" i="2"/>
  <c r="BL213" i="2"/>
  <c r="BK213" i="2"/>
  <c r="BJ213" i="2"/>
  <c r="BI213" i="2"/>
  <c r="BH213" i="2"/>
  <c r="BG213" i="2"/>
  <c r="BF213" i="2"/>
  <c r="BE213" i="2"/>
  <c r="BD213" i="2"/>
  <c r="BC213" i="2"/>
  <c r="BB213" i="2"/>
  <c r="BA213" i="2"/>
  <c r="AZ213" i="2"/>
  <c r="AY213" i="2"/>
  <c r="AX213" i="2"/>
  <c r="AW213" i="2"/>
  <c r="AV213" i="2"/>
  <c r="AU213" i="2"/>
  <c r="AS213" i="2"/>
  <c r="AR213" i="2"/>
  <c r="AQ213" i="2"/>
  <c r="AP213" i="2"/>
  <c r="AO213" i="2"/>
  <c r="AJ213" i="2"/>
  <c r="AI213" i="2"/>
  <c r="AH213" i="2"/>
  <c r="AG213" i="2"/>
  <c r="AF213" i="2"/>
  <c r="AE213" i="2"/>
  <c r="AD213" i="2"/>
  <c r="AC213" i="2"/>
  <c r="AB213" i="2"/>
  <c r="AA213" i="2"/>
  <c r="Z213" i="2"/>
  <c r="Y213" i="2"/>
  <c r="X213" i="2"/>
  <c r="W213" i="2"/>
  <c r="V213" i="2"/>
  <c r="U213" i="2"/>
  <c r="T213" i="2"/>
  <c r="S213" i="2"/>
  <c r="R213" i="2"/>
  <c r="Q213" i="2"/>
  <c r="P213" i="2"/>
  <c r="O213" i="2"/>
  <c r="DJ212" i="2"/>
  <c r="DI212" i="2"/>
  <c r="DH212" i="2"/>
  <c r="DG212" i="2"/>
  <c r="DF212" i="2"/>
  <c r="DE212" i="2"/>
  <c r="DD212" i="2"/>
  <c r="DC212" i="2"/>
  <c r="DB212" i="2"/>
  <c r="DA212" i="2"/>
  <c r="CZ212" i="2"/>
  <c r="CY212" i="2"/>
  <c r="CX212" i="2"/>
  <c r="CW212" i="2"/>
  <c r="CV212" i="2"/>
  <c r="CU212" i="2"/>
  <c r="CT212" i="2"/>
  <c r="CR212" i="2"/>
  <c r="CQ212" i="2"/>
  <c r="CP212" i="2"/>
  <c r="CO212" i="2"/>
  <c r="CN212" i="2"/>
  <c r="CM212" i="2"/>
  <c r="CL212" i="2"/>
  <c r="CK212" i="2"/>
  <c r="CJ212" i="2"/>
  <c r="CI212" i="2"/>
  <c r="CH212" i="2"/>
  <c r="CG212" i="2"/>
  <c r="CF212" i="2"/>
  <c r="CE212" i="2"/>
  <c r="CD212" i="2"/>
  <c r="CC212" i="2"/>
  <c r="CB212" i="2"/>
  <c r="CA212" i="2"/>
  <c r="BZ212" i="2"/>
  <c r="BY212" i="2"/>
  <c r="BX212" i="2"/>
  <c r="BW212" i="2"/>
  <c r="BV212" i="2"/>
  <c r="BU212" i="2"/>
  <c r="BT212" i="2"/>
  <c r="BS212" i="2"/>
  <c r="BR212" i="2"/>
  <c r="BQ212" i="2"/>
  <c r="BP212" i="2"/>
  <c r="BO212" i="2"/>
  <c r="BN212" i="2"/>
  <c r="BM212" i="2"/>
  <c r="BL212" i="2"/>
  <c r="BK212" i="2"/>
  <c r="BJ212" i="2"/>
  <c r="BI212" i="2"/>
  <c r="BH212" i="2"/>
  <c r="BG212" i="2"/>
  <c r="BF212" i="2"/>
  <c r="BE212" i="2"/>
  <c r="BD212" i="2"/>
  <c r="BC212" i="2"/>
  <c r="BB212" i="2"/>
  <c r="BA212" i="2"/>
  <c r="AZ212" i="2"/>
  <c r="AY212" i="2"/>
  <c r="AX212" i="2"/>
  <c r="AW212" i="2"/>
  <c r="AV212" i="2"/>
  <c r="AU212" i="2"/>
  <c r="AS212" i="2"/>
  <c r="AR212" i="2"/>
  <c r="AQ212" i="2"/>
  <c r="AP212" i="2"/>
  <c r="AO212" i="2"/>
  <c r="AJ212" i="2"/>
  <c r="AI212" i="2"/>
  <c r="AH212" i="2"/>
  <c r="AG212" i="2"/>
  <c r="AF212" i="2"/>
  <c r="AE212" i="2"/>
  <c r="AD212" i="2"/>
  <c r="AC212" i="2"/>
  <c r="AB212" i="2"/>
  <c r="AA212" i="2"/>
  <c r="Z212" i="2"/>
  <c r="Y212" i="2"/>
  <c r="X212" i="2"/>
  <c r="W212" i="2"/>
  <c r="V212" i="2"/>
  <c r="U212" i="2"/>
  <c r="T212" i="2"/>
  <c r="S212" i="2"/>
  <c r="R212" i="2"/>
  <c r="Q212" i="2"/>
  <c r="P212" i="2"/>
  <c r="O212" i="2"/>
  <c r="DJ211" i="2"/>
  <c r="DI211" i="2"/>
  <c r="DH211" i="2"/>
  <c r="DG211" i="2"/>
  <c r="DF211" i="2"/>
  <c r="DE211" i="2"/>
  <c r="DD211" i="2"/>
  <c r="DC211" i="2"/>
  <c r="DB211" i="2"/>
  <c r="DA211" i="2"/>
  <c r="CZ211" i="2"/>
  <c r="CY211" i="2"/>
  <c r="CX211" i="2"/>
  <c r="CW211" i="2"/>
  <c r="CV211" i="2"/>
  <c r="CU211" i="2"/>
  <c r="CT211" i="2"/>
  <c r="CR211" i="2"/>
  <c r="CQ211" i="2"/>
  <c r="CP211" i="2"/>
  <c r="CO211" i="2"/>
  <c r="CN211" i="2"/>
  <c r="CM211" i="2"/>
  <c r="CL211" i="2"/>
  <c r="CK211" i="2"/>
  <c r="CJ211" i="2"/>
  <c r="CI211" i="2"/>
  <c r="CH211" i="2"/>
  <c r="CG211" i="2"/>
  <c r="CF211" i="2"/>
  <c r="CE211" i="2"/>
  <c r="CD211" i="2"/>
  <c r="CC211" i="2"/>
  <c r="CB211" i="2"/>
  <c r="CA211" i="2"/>
  <c r="BZ211" i="2"/>
  <c r="BY211" i="2"/>
  <c r="BX211" i="2"/>
  <c r="BW211" i="2"/>
  <c r="BV211" i="2"/>
  <c r="BU211" i="2"/>
  <c r="BT211" i="2"/>
  <c r="BS211" i="2"/>
  <c r="BR211" i="2"/>
  <c r="BQ211" i="2"/>
  <c r="BP211" i="2"/>
  <c r="BO211" i="2"/>
  <c r="BN211" i="2"/>
  <c r="BM211" i="2"/>
  <c r="BL211" i="2"/>
  <c r="BK211" i="2"/>
  <c r="BJ211" i="2"/>
  <c r="BI211" i="2"/>
  <c r="BH211" i="2"/>
  <c r="BG211" i="2"/>
  <c r="BF211" i="2"/>
  <c r="BE211" i="2"/>
  <c r="BD211" i="2"/>
  <c r="BC211" i="2"/>
  <c r="BB211" i="2"/>
  <c r="BA211" i="2"/>
  <c r="AZ211" i="2"/>
  <c r="AY211" i="2"/>
  <c r="AX211" i="2"/>
  <c r="AW211" i="2"/>
  <c r="AV211" i="2"/>
  <c r="AU211" i="2"/>
  <c r="AS211" i="2"/>
  <c r="AR211" i="2"/>
  <c r="AQ211" i="2"/>
  <c r="AP211" i="2"/>
  <c r="AO211" i="2"/>
  <c r="AJ211" i="2"/>
  <c r="AI211" i="2"/>
  <c r="AH211" i="2"/>
  <c r="AG211" i="2"/>
  <c r="AF211" i="2"/>
  <c r="AE211" i="2"/>
  <c r="AD211" i="2"/>
  <c r="AC211" i="2"/>
  <c r="AB211" i="2"/>
  <c r="AA211" i="2"/>
  <c r="Z211" i="2"/>
  <c r="Y211" i="2"/>
  <c r="X211" i="2"/>
  <c r="W211" i="2"/>
  <c r="V211" i="2"/>
  <c r="U211" i="2"/>
  <c r="T211" i="2"/>
  <c r="S211" i="2"/>
  <c r="R211" i="2"/>
  <c r="Q211" i="2"/>
  <c r="P211" i="2"/>
  <c r="O211" i="2"/>
  <c r="L211" i="2"/>
  <c r="DJ210" i="2"/>
  <c r="DI210" i="2"/>
  <c r="DH210" i="2"/>
  <c r="DG210" i="2"/>
  <c r="DF210" i="2"/>
  <c r="DE210" i="2"/>
  <c r="DD210" i="2"/>
  <c r="DC210" i="2"/>
  <c r="DB210" i="2"/>
  <c r="DA210" i="2"/>
  <c r="CZ210" i="2"/>
  <c r="CY210" i="2"/>
  <c r="CX210" i="2"/>
  <c r="CW210" i="2"/>
  <c r="CV210" i="2"/>
  <c r="CU210" i="2"/>
  <c r="CT210" i="2"/>
  <c r="CR210" i="2"/>
  <c r="CQ210" i="2"/>
  <c r="CP210" i="2"/>
  <c r="CO210" i="2"/>
  <c r="CN210" i="2"/>
  <c r="CM210" i="2"/>
  <c r="CL210" i="2"/>
  <c r="CK210" i="2"/>
  <c r="CJ210" i="2"/>
  <c r="CI210" i="2"/>
  <c r="CH210" i="2"/>
  <c r="CG210" i="2"/>
  <c r="CF210" i="2"/>
  <c r="CE210" i="2"/>
  <c r="CD210" i="2"/>
  <c r="CC210" i="2"/>
  <c r="CB210" i="2"/>
  <c r="CA210" i="2"/>
  <c r="BZ210" i="2"/>
  <c r="BY210" i="2"/>
  <c r="BX210" i="2"/>
  <c r="BW210" i="2"/>
  <c r="BV210" i="2"/>
  <c r="BU210" i="2"/>
  <c r="BT210" i="2"/>
  <c r="BS210" i="2"/>
  <c r="BR210" i="2"/>
  <c r="BQ210" i="2"/>
  <c r="BP210" i="2"/>
  <c r="BO210" i="2"/>
  <c r="BN210" i="2"/>
  <c r="BM210" i="2"/>
  <c r="BL210" i="2"/>
  <c r="BK210" i="2"/>
  <c r="BJ210" i="2"/>
  <c r="BI210" i="2"/>
  <c r="BH210" i="2"/>
  <c r="BG210" i="2"/>
  <c r="BF210" i="2"/>
  <c r="BE210" i="2"/>
  <c r="BD210" i="2"/>
  <c r="BC210" i="2"/>
  <c r="BB210" i="2"/>
  <c r="BA210" i="2"/>
  <c r="AZ210" i="2"/>
  <c r="AY210" i="2"/>
  <c r="AX210" i="2"/>
  <c r="AW210" i="2"/>
  <c r="AV210" i="2"/>
  <c r="AU210" i="2"/>
  <c r="AS210" i="2"/>
  <c r="AR210" i="2"/>
  <c r="AQ210" i="2"/>
  <c r="AP210" i="2"/>
  <c r="AO210" i="2"/>
  <c r="AJ210" i="2"/>
  <c r="AI210" i="2"/>
  <c r="AH210" i="2"/>
  <c r="AG210" i="2"/>
  <c r="AF210" i="2"/>
  <c r="AE210" i="2"/>
  <c r="AD210" i="2"/>
  <c r="AC210" i="2"/>
  <c r="AB210" i="2"/>
  <c r="AA210" i="2"/>
  <c r="Z210" i="2"/>
  <c r="Y210" i="2"/>
  <c r="X210" i="2"/>
  <c r="W210" i="2"/>
  <c r="V210" i="2"/>
  <c r="U210" i="2"/>
  <c r="T210" i="2"/>
  <c r="S210" i="2"/>
  <c r="R210" i="2"/>
  <c r="Q210" i="2"/>
  <c r="P210" i="2"/>
  <c r="O210" i="2"/>
  <c r="DJ209" i="2"/>
  <c r="DI209" i="2"/>
  <c r="DH209" i="2"/>
  <c r="DG209" i="2"/>
  <c r="DF209" i="2"/>
  <c r="DE209" i="2"/>
  <c r="DD209" i="2"/>
  <c r="DC209" i="2"/>
  <c r="DB209" i="2"/>
  <c r="DA209" i="2"/>
  <c r="CZ209" i="2"/>
  <c r="CY209" i="2"/>
  <c r="CX209" i="2"/>
  <c r="CW209" i="2"/>
  <c r="CV209" i="2"/>
  <c r="CU209" i="2"/>
  <c r="CT209" i="2"/>
  <c r="CR209" i="2"/>
  <c r="CQ209" i="2"/>
  <c r="CP209" i="2"/>
  <c r="CO209" i="2"/>
  <c r="CN209" i="2"/>
  <c r="CM209" i="2"/>
  <c r="CL209" i="2"/>
  <c r="CK209" i="2"/>
  <c r="CJ209" i="2"/>
  <c r="CI209" i="2"/>
  <c r="CH209" i="2"/>
  <c r="CG209" i="2"/>
  <c r="CF209" i="2"/>
  <c r="CE209" i="2"/>
  <c r="CD209" i="2"/>
  <c r="CC209" i="2"/>
  <c r="CB209" i="2"/>
  <c r="CA209" i="2"/>
  <c r="BZ209" i="2"/>
  <c r="BY209" i="2"/>
  <c r="BX209" i="2"/>
  <c r="BW209" i="2"/>
  <c r="BV209" i="2"/>
  <c r="BU209" i="2"/>
  <c r="BT209" i="2"/>
  <c r="BS209" i="2"/>
  <c r="BR209" i="2"/>
  <c r="BQ209" i="2"/>
  <c r="BP209" i="2"/>
  <c r="BO209" i="2"/>
  <c r="BN209" i="2"/>
  <c r="BM209" i="2"/>
  <c r="BL209" i="2"/>
  <c r="BK209" i="2"/>
  <c r="BJ209" i="2"/>
  <c r="BI209" i="2"/>
  <c r="BH209" i="2"/>
  <c r="BG209" i="2"/>
  <c r="BF209" i="2"/>
  <c r="BE209" i="2"/>
  <c r="BD209" i="2"/>
  <c r="BC209" i="2"/>
  <c r="BB209" i="2"/>
  <c r="BA209" i="2"/>
  <c r="AZ209" i="2"/>
  <c r="AY209" i="2"/>
  <c r="AX209" i="2"/>
  <c r="AW209" i="2"/>
  <c r="AV209" i="2"/>
  <c r="AU209" i="2"/>
  <c r="AS209" i="2"/>
  <c r="AR209" i="2"/>
  <c r="AQ209" i="2"/>
  <c r="AP209" i="2"/>
  <c r="AO209" i="2"/>
  <c r="AJ209" i="2"/>
  <c r="AI209" i="2"/>
  <c r="AH209" i="2"/>
  <c r="AG209" i="2"/>
  <c r="AF209" i="2"/>
  <c r="AE209" i="2"/>
  <c r="AD209" i="2"/>
  <c r="AC209" i="2"/>
  <c r="AB209" i="2"/>
  <c r="AA209" i="2"/>
  <c r="Z209" i="2"/>
  <c r="Y209" i="2"/>
  <c r="X209" i="2"/>
  <c r="W209" i="2"/>
  <c r="V209" i="2"/>
  <c r="U209" i="2"/>
  <c r="T209" i="2"/>
  <c r="S209" i="2"/>
  <c r="R209" i="2"/>
  <c r="Q209" i="2"/>
  <c r="P209" i="2"/>
  <c r="O209" i="2"/>
  <c r="DJ208" i="2"/>
  <c r="DI208" i="2"/>
  <c r="DH208" i="2"/>
  <c r="DG208" i="2"/>
  <c r="DF208" i="2"/>
  <c r="DE208" i="2"/>
  <c r="DD208" i="2"/>
  <c r="DC208" i="2"/>
  <c r="DB208" i="2"/>
  <c r="DA208" i="2"/>
  <c r="CZ208" i="2"/>
  <c r="CY208" i="2"/>
  <c r="CX208" i="2"/>
  <c r="CW208" i="2"/>
  <c r="CV208" i="2"/>
  <c r="CU208" i="2"/>
  <c r="CT208" i="2"/>
  <c r="CR208" i="2"/>
  <c r="CQ208" i="2"/>
  <c r="CP208" i="2"/>
  <c r="CO208" i="2"/>
  <c r="CN208" i="2"/>
  <c r="CM208" i="2"/>
  <c r="CL208" i="2"/>
  <c r="CK208" i="2"/>
  <c r="CJ208" i="2"/>
  <c r="CI208" i="2"/>
  <c r="CH208" i="2"/>
  <c r="CG208" i="2"/>
  <c r="CF208" i="2"/>
  <c r="CE208" i="2"/>
  <c r="CD208" i="2"/>
  <c r="CC208" i="2"/>
  <c r="CB208" i="2"/>
  <c r="CA208" i="2"/>
  <c r="BZ208" i="2"/>
  <c r="BY208" i="2"/>
  <c r="BX208" i="2"/>
  <c r="BW208" i="2"/>
  <c r="BV208" i="2"/>
  <c r="BU208" i="2"/>
  <c r="BT208" i="2"/>
  <c r="BS208" i="2"/>
  <c r="BR208" i="2"/>
  <c r="BQ208" i="2"/>
  <c r="BP208" i="2"/>
  <c r="BO208" i="2"/>
  <c r="BN208" i="2"/>
  <c r="BM208" i="2"/>
  <c r="BL208" i="2"/>
  <c r="BK208" i="2"/>
  <c r="BJ208" i="2"/>
  <c r="BI208" i="2"/>
  <c r="BH208" i="2"/>
  <c r="BG208" i="2"/>
  <c r="BF208" i="2"/>
  <c r="BE208" i="2"/>
  <c r="BD208" i="2"/>
  <c r="BC208" i="2"/>
  <c r="BB208" i="2"/>
  <c r="BA208" i="2"/>
  <c r="AZ208" i="2"/>
  <c r="AY208" i="2"/>
  <c r="AX208" i="2"/>
  <c r="AW208" i="2"/>
  <c r="AV208" i="2"/>
  <c r="AU208" i="2"/>
  <c r="AS208" i="2"/>
  <c r="AR208" i="2"/>
  <c r="AQ208" i="2"/>
  <c r="AP208" i="2"/>
  <c r="AO208" i="2"/>
  <c r="AJ208" i="2"/>
  <c r="AI208" i="2"/>
  <c r="AH208" i="2"/>
  <c r="AG208" i="2"/>
  <c r="AF208" i="2"/>
  <c r="AE208" i="2"/>
  <c r="AD208" i="2"/>
  <c r="AC208" i="2"/>
  <c r="AB208" i="2"/>
  <c r="AA208" i="2"/>
  <c r="Z208" i="2"/>
  <c r="Y208" i="2"/>
  <c r="X208" i="2"/>
  <c r="W208" i="2"/>
  <c r="V208" i="2"/>
  <c r="U208" i="2"/>
  <c r="T208" i="2"/>
  <c r="S208" i="2"/>
  <c r="R208" i="2"/>
  <c r="Q208" i="2"/>
  <c r="P208" i="2"/>
  <c r="O208" i="2"/>
  <c r="DJ207" i="2"/>
  <c r="DI207" i="2"/>
  <c r="DH207" i="2"/>
  <c r="DG207" i="2"/>
  <c r="DF207" i="2"/>
  <c r="DE207" i="2"/>
  <c r="DD207" i="2"/>
  <c r="DC207" i="2"/>
  <c r="DB207" i="2"/>
  <c r="DA207" i="2"/>
  <c r="CZ207" i="2"/>
  <c r="CY207" i="2"/>
  <c r="CX207" i="2"/>
  <c r="CW207" i="2"/>
  <c r="CV207" i="2"/>
  <c r="CU207" i="2"/>
  <c r="CT207" i="2"/>
  <c r="CR207" i="2"/>
  <c r="CQ207" i="2"/>
  <c r="CP207" i="2"/>
  <c r="CO207" i="2"/>
  <c r="CN207" i="2"/>
  <c r="CM207" i="2"/>
  <c r="CL207" i="2"/>
  <c r="CK207" i="2"/>
  <c r="CJ207" i="2"/>
  <c r="CI207" i="2"/>
  <c r="CH207" i="2"/>
  <c r="CG207" i="2"/>
  <c r="CF207" i="2"/>
  <c r="CE207" i="2"/>
  <c r="CD207" i="2"/>
  <c r="CC207" i="2"/>
  <c r="CB207" i="2"/>
  <c r="CA207" i="2"/>
  <c r="BZ207" i="2"/>
  <c r="BY207" i="2"/>
  <c r="BX207" i="2"/>
  <c r="BW207" i="2"/>
  <c r="BV207" i="2"/>
  <c r="BU207" i="2"/>
  <c r="BT207" i="2"/>
  <c r="BS207" i="2"/>
  <c r="BR207" i="2"/>
  <c r="BQ207" i="2"/>
  <c r="BP207" i="2"/>
  <c r="BO207" i="2"/>
  <c r="BN207" i="2"/>
  <c r="BM207" i="2"/>
  <c r="BL207" i="2"/>
  <c r="BK207" i="2"/>
  <c r="BJ207" i="2"/>
  <c r="BI207" i="2"/>
  <c r="BH207" i="2"/>
  <c r="BG207" i="2"/>
  <c r="BF207" i="2"/>
  <c r="BE207" i="2"/>
  <c r="BD207" i="2"/>
  <c r="BC207" i="2"/>
  <c r="BB207" i="2"/>
  <c r="BA207" i="2"/>
  <c r="AZ207" i="2"/>
  <c r="AY207" i="2"/>
  <c r="AX207" i="2"/>
  <c r="AW207" i="2"/>
  <c r="AV207" i="2"/>
  <c r="AU207" i="2"/>
  <c r="AS207" i="2"/>
  <c r="AR207" i="2"/>
  <c r="AQ207" i="2"/>
  <c r="AP207" i="2"/>
  <c r="AO207" i="2"/>
  <c r="AJ207" i="2"/>
  <c r="AI207" i="2"/>
  <c r="AH207" i="2"/>
  <c r="AG207" i="2"/>
  <c r="AF207" i="2"/>
  <c r="AE207" i="2"/>
  <c r="AD207" i="2"/>
  <c r="AC207" i="2"/>
  <c r="AB207" i="2"/>
  <c r="AA207" i="2"/>
  <c r="Z207" i="2"/>
  <c r="Y207" i="2"/>
  <c r="X207" i="2"/>
  <c r="W207" i="2"/>
  <c r="V207" i="2"/>
  <c r="U207" i="2"/>
  <c r="T207" i="2"/>
  <c r="S207" i="2"/>
  <c r="R207" i="2"/>
  <c r="Q207" i="2"/>
  <c r="P207" i="2"/>
  <c r="O207" i="2"/>
  <c r="DJ206" i="2"/>
  <c r="DI206" i="2"/>
  <c r="DH206" i="2"/>
  <c r="DG206" i="2"/>
  <c r="DF206" i="2"/>
  <c r="DE206" i="2"/>
  <c r="DD206" i="2"/>
  <c r="DC206" i="2"/>
  <c r="DB206" i="2"/>
  <c r="DA206" i="2"/>
  <c r="CZ206" i="2"/>
  <c r="CY206" i="2"/>
  <c r="CX206" i="2"/>
  <c r="CW206" i="2"/>
  <c r="CV206" i="2"/>
  <c r="CU206" i="2"/>
  <c r="CT206" i="2"/>
  <c r="CR206" i="2"/>
  <c r="CQ206" i="2"/>
  <c r="CP206" i="2"/>
  <c r="CO206" i="2"/>
  <c r="CN206" i="2"/>
  <c r="CM206" i="2"/>
  <c r="CL206" i="2"/>
  <c r="CK206" i="2"/>
  <c r="CJ206" i="2"/>
  <c r="CI206" i="2"/>
  <c r="CH206" i="2"/>
  <c r="CG206" i="2"/>
  <c r="CF206" i="2"/>
  <c r="CE206" i="2"/>
  <c r="CD206" i="2"/>
  <c r="CC206" i="2"/>
  <c r="CB206" i="2"/>
  <c r="CA206" i="2"/>
  <c r="BZ206" i="2"/>
  <c r="BY206" i="2"/>
  <c r="BX206" i="2"/>
  <c r="BW206" i="2"/>
  <c r="BV206" i="2"/>
  <c r="BU206" i="2"/>
  <c r="BT206" i="2"/>
  <c r="BS206" i="2"/>
  <c r="BR206" i="2"/>
  <c r="BQ206" i="2"/>
  <c r="BP206" i="2"/>
  <c r="BO206" i="2"/>
  <c r="BN206" i="2"/>
  <c r="BM206" i="2"/>
  <c r="BL206" i="2"/>
  <c r="BK206" i="2"/>
  <c r="BJ206" i="2"/>
  <c r="BI206" i="2"/>
  <c r="BH206" i="2"/>
  <c r="BG206" i="2"/>
  <c r="BF206" i="2"/>
  <c r="BE206" i="2"/>
  <c r="BD206" i="2"/>
  <c r="BC206" i="2"/>
  <c r="BB206" i="2"/>
  <c r="BA206" i="2"/>
  <c r="AZ206" i="2"/>
  <c r="AY206" i="2"/>
  <c r="AX206" i="2"/>
  <c r="AW206" i="2"/>
  <c r="AV206" i="2"/>
  <c r="AU206" i="2"/>
  <c r="AS206" i="2"/>
  <c r="AR206" i="2"/>
  <c r="AQ206" i="2"/>
  <c r="AP206" i="2"/>
  <c r="AO206" i="2"/>
  <c r="AJ206" i="2"/>
  <c r="AI206" i="2"/>
  <c r="AH206" i="2"/>
  <c r="AG206" i="2"/>
  <c r="AF206" i="2"/>
  <c r="AE206" i="2"/>
  <c r="AD206" i="2"/>
  <c r="AC206" i="2"/>
  <c r="AB206" i="2"/>
  <c r="AA206" i="2"/>
  <c r="Z206" i="2"/>
  <c r="Y206" i="2"/>
  <c r="X206" i="2"/>
  <c r="W206" i="2"/>
  <c r="V206" i="2"/>
  <c r="U206" i="2"/>
  <c r="T206" i="2"/>
  <c r="S206" i="2"/>
  <c r="R206" i="2"/>
  <c r="Q206" i="2"/>
  <c r="P206" i="2"/>
  <c r="O206" i="2"/>
  <c r="DJ205" i="2"/>
  <c r="DI205" i="2"/>
  <c r="DH205" i="2"/>
  <c r="DG205" i="2"/>
  <c r="DF205" i="2"/>
  <c r="DE205" i="2"/>
  <c r="DD205" i="2"/>
  <c r="DC205" i="2"/>
  <c r="DB205" i="2"/>
  <c r="DA205" i="2"/>
  <c r="CZ205" i="2"/>
  <c r="CY205" i="2"/>
  <c r="CX205" i="2"/>
  <c r="CW205" i="2"/>
  <c r="CV205" i="2"/>
  <c r="CU205" i="2"/>
  <c r="CT205" i="2"/>
  <c r="CR205" i="2"/>
  <c r="CQ205" i="2"/>
  <c r="CP205" i="2"/>
  <c r="CO205" i="2"/>
  <c r="CN205" i="2"/>
  <c r="CM205" i="2"/>
  <c r="CL205" i="2"/>
  <c r="CK205" i="2"/>
  <c r="CJ205" i="2"/>
  <c r="CI205" i="2"/>
  <c r="CH205" i="2"/>
  <c r="CG205" i="2"/>
  <c r="CF205" i="2"/>
  <c r="CE205" i="2"/>
  <c r="CD205" i="2"/>
  <c r="CC205" i="2"/>
  <c r="CB205" i="2"/>
  <c r="CA205" i="2"/>
  <c r="BZ205" i="2"/>
  <c r="BY205" i="2"/>
  <c r="BX205" i="2"/>
  <c r="BW205" i="2"/>
  <c r="BV205" i="2"/>
  <c r="BU205" i="2"/>
  <c r="BT205" i="2"/>
  <c r="BS205" i="2"/>
  <c r="BR205" i="2"/>
  <c r="BQ205" i="2"/>
  <c r="BP205" i="2"/>
  <c r="BO205" i="2"/>
  <c r="BN205" i="2"/>
  <c r="BM205" i="2"/>
  <c r="BL205" i="2"/>
  <c r="BK205" i="2"/>
  <c r="BJ205" i="2"/>
  <c r="BI205" i="2"/>
  <c r="BH205" i="2"/>
  <c r="BG205" i="2"/>
  <c r="BF205" i="2"/>
  <c r="BE205" i="2"/>
  <c r="BD205" i="2"/>
  <c r="BC205" i="2"/>
  <c r="BB205" i="2"/>
  <c r="BA205" i="2"/>
  <c r="AZ205" i="2"/>
  <c r="AY205" i="2"/>
  <c r="AX205" i="2"/>
  <c r="AW205" i="2"/>
  <c r="AV205" i="2"/>
  <c r="AU205" i="2"/>
  <c r="AS205" i="2"/>
  <c r="AR205" i="2"/>
  <c r="AQ205" i="2"/>
  <c r="AP205" i="2"/>
  <c r="AO205" i="2"/>
  <c r="AJ205" i="2"/>
  <c r="AI205" i="2"/>
  <c r="AH205" i="2"/>
  <c r="AG205" i="2"/>
  <c r="AF205" i="2"/>
  <c r="AE205" i="2"/>
  <c r="AD205" i="2"/>
  <c r="AC205" i="2"/>
  <c r="AB205" i="2"/>
  <c r="AA205" i="2"/>
  <c r="Z205" i="2"/>
  <c r="Y205" i="2"/>
  <c r="X205" i="2"/>
  <c r="W205" i="2"/>
  <c r="V205" i="2"/>
  <c r="U205" i="2"/>
  <c r="T205" i="2"/>
  <c r="S205" i="2"/>
  <c r="R205" i="2"/>
  <c r="Q205" i="2"/>
  <c r="P205" i="2"/>
  <c r="O205" i="2"/>
  <c r="DJ204" i="2"/>
  <c r="DI204" i="2"/>
  <c r="DH204" i="2"/>
  <c r="DG204" i="2"/>
  <c r="DF204" i="2"/>
  <c r="DE204" i="2"/>
  <c r="DD204" i="2"/>
  <c r="DC204" i="2"/>
  <c r="DB204" i="2"/>
  <c r="DA204" i="2"/>
  <c r="CZ204" i="2"/>
  <c r="CY204" i="2"/>
  <c r="CX204" i="2"/>
  <c r="CW204" i="2"/>
  <c r="CV204" i="2"/>
  <c r="CU204" i="2"/>
  <c r="CT204" i="2"/>
  <c r="CR204" i="2"/>
  <c r="CQ204" i="2"/>
  <c r="CP204" i="2"/>
  <c r="CO204" i="2"/>
  <c r="CN204" i="2"/>
  <c r="CM204" i="2"/>
  <c r="CL204" i="2"/>
  <c r="CK204" i="2"/>
  <c r="CJ204" i="2"/>
  <c r="CI204" i="2"/>
  <c r="CH204" i="2"/>
  <c r="CG204" i="2"/>
  <c r="CF204" i="2"/>
  <c r="CE204" i="2"/>
  <c r="CD204" i="2"/>
  <c r="CC204" i="2"/>
  <c r="CB204" i="2"/>
  <c r="CA204" i="2"/>
  <c r="BZ204" i="2"/>
  <c r="BY204" i="2"/>
  <c r="BX204" i="2"/>
  <c r="BW204" i="2"/>
  <c r="BV204" i="2"/>
  <c r="BU204" i="2"/>
  <c r="BT204" i="2"/>
  <c r="BS204" i="2"/>
  <c r="BR204" i="2"/>
  <c r="BQ204" i="2"/>
  <c r="BP204" i="2"/>
  <c r="BO204" i="2"/>
  <c r="BN204" i="2"/>
  <c r="BM204" i="2"/>
  <c r="BL204" i="2"/>
  <c r="BK204" i="2"/>
  <c r="BJ204" i="2"/>
  <c r="BI204" i="2"/>
  <c r="BH204" i="2"/>
  <c r="BG204" i="2"/>
  <c r="BF204" i="2"/>
  <c r="BE204" i="2"/>
  <c r="BD204" i="2"/>
  <c r="BC204" i="2"/>
  <c r="BB204" i="2"/>
  <c r="BA204" i="2"/>
  <c r="AZ204" i="2"/>
  <c r="AY204" i="2"/>
  <c r="AX204" i="2"/>
  <c r="AW204" i="2"/>
  <c r="AV204" i="2"/>
  <c r="AU204" i="2"/>
  <c r="AS204" i="2"/>
  <c r="AR204" i="2"/>
  <c r="AQ204" i="2"/>
  <c r="AP204" i="2"/>
  <c r="AO204" i="2"/>
  <c r="AJ204" i="2"/>
  <c r="AI204" i="2"/>
  <c r="AH204" i="2"/>
  <c r="AG204" i="2"/>
  <c r="AF204" i="2"/>
  <c r="AE204" i="2"/>
  <c r="AD204" i="2"/>
  <c r="AC204" i="2"/>
  <c r="AB204" i="2"/>
  <c r="AA204" i="2"/>
  <c r="Z204" i="2"/>
  <c r="Y204" i="2"/>
  <c r="X204" i="2"/>
  <c r="W204" i="2"/>
  <c r="V204" i="2"/>
  <c r="U204" i="2"/>
  <c r="T204" i="2"/>
  <c r="S204" i="2"/>
  <c r="R204" i="2"/>
  <c r="Q204" i="2"/>
  <c r="P204" i="2"/>
  <c r="O204" i="2"/>
  <c r="DJ203" i="2"/>
  <c r="DI203" i="2"/>
  <c r="DH203" i="2"/>
  <c r="DG203" i="2"/>
  <c r="DF203" i="2"/>
  <c r="DE203" i="2"/>
  <c r="DD203" i="2"/>
  <c r="DC203" i="2"/>
  <c r="DB203" i="2"/>
  <c r="DA203" i="2"/>
  <c r="CZ203" i="2"/>
  <c r="CY203" i="2"/>
  <c r="CX203" i="2"/>
  <c r="CW203" i="2"/>
  <c r="CV203" i="2"/>
  <c r="CU203" i="2"/>
  <c r="CT203" i="2"/>
  <c r="CR203" i="2"/>
  <c r="CQ203" i="2"/>
  <c r="CP203" i="2"/>
  <c r="CO203" i="2"/>
  <c r="CN203" i="2"/>
  <c r="CM203" i="2"/>
  <c r="CL203" i="2"/>
  <c r="CK203" i="2"/>
  <c r="CJ203" i="2"/>
  <c r="CI203" i="2"/>
  <c r="CH203" i="2"/>
  <c r="CG203" i="2"/>
  <c r="CF203" i="2"/>
  <c r="CE203" i="2"/>
  <c r="CD203" i="2"/>
  <c r="CC203" i="2"/>
  <c r="CB203" i="2"/>
  <c r="CA203" i="2"/>
  <c r="BZ203" i="2"/>
  <c r="BY203" i="2"/>
  <c r="BX203" i="2"/>
  <c r="BW203" i="2"/>
  <c r="BV203" i="2"/>
  <c r="BU203" i="2"/>
  <c r="BT203" i="2"/>
  <c r="BS203" i="2"/>
  <c r="BR203" i="2"/>
  <c r="BQ203" i="2"/>
  <c r="BP203" i="2"/>
  <c r="BO203" i="2"/>
  <c r="BN203" i="2"/>
  <c r="BM203" i="2"/>
  <c r="BL203" i="2"/>
  <c r="BK203" i="2"/>
  <c r="BJ203" i="2"/>
  <c r="BI203" i="2"/>
  <c r="BH203" i="2"/>
  <c r="BG203" i="2"/>
  <c r="BF203" i="2"/>
  <c r="BE203" i="2"/>
  <c r="BD203" i="2"/>
  <c r="BC203" i="2"/>
  <c r="BB203" i="2"/>
  <c r="BA203" i="2"/>
  <c r="AZ203" i="2"/>
  <c r="AY203" i="2"/>
  <c r="AX203" i="2"/>
  <c r="AW203" i="2"/>
  <c r="AV203" i="2"/>
  <c r="AU203" i="2"/>
  <c r="AS203" i="2"/>
  <c r="AR203" i="2"/>
  <c r="AQ203" i="2"/>
  <c r="AP203" i="2"/>
  <c r="AO203" i="2"/>
  <c r="AJ203" i="2"/>
  <c r="AI203" i="2"/>
  <c r="AH203" i="2"/>
  <c r="AG203" i="2"/>
  <c r="AF203" i="2"/>
  <c r="AE203" i="2"/>
  <c r="AD203" i="2"/>
  <c r="AC203" i="2"/>
  <c r="AB203" i="2"/>
  <c r="AA203" i="2"/>
  <c r="Z203" i="2"/>
  <c r="Y203" i="2"/>
  <c r="X203" i="2"/>
  <c r="W203" i="2"/>
  <c r="V203" i="2"/>
  <c r="U203" i="2"/>
  <c r="T203" i="2"/>
  <c r="S203" i="2"/>
  <c r="R203" i="2"/>
  <c r="Q203" i="2"/>
  <c r="P203" i="2"/>
  <c r="O203" i="2"/>
  <c r="DJ202" i="2"/>
  <c r="DI202" i="2"/>
  <c r="DH202" i="2"/>
  <c r="DG202" i="2"/>
  <c r="DF202" i="2"/>
  <c r="DE202" i="2"/>
  <c r="DD202" i="2"/>
  <c r="DC202" i="2"/>
  <c r="DB202" i="2"/>
  <c r="DA202" i="2"/>
  <c r="CZ202" i="2"/>
  <c r="CY202" i="2"/>
  <c r="CX202" i="2"/>
  <c r="CW202" i="2"/>
  <c r="CV202" i="2"/>
  <c r="CU202" i="2"/>
  <c r="CT202" i="2"/>
  <c r="CR202" i="2"/>
  <c r="CQ202" i="2"/>
  <c r="CP202" i="2"/>
  <c r="CO202" i="2"/>
  <c r="CN202" i="2"/>
  <c r="CM202" i="2"/>
  <c r="CL202" i="2"/>
  <c r="CK202" i="2"/>
  <c r="CJ202" i="2"/>
  <c r="CI202" i="2"/>
  <c r="CH202" i="2"/>
  <c r="CG202" i="2"/>
  <c r="CF202" i="2"/>
  <c r="CE202" i="2"/>
  <c r="CD202" i="2"/>
  <c r="CC202" i="2"/>
  <c r="CB202" i="2"/>
  <c r="CA202" i="2"/>
  <c r="BZ202" i="2"/>
  <c r="BY202" i="2"/>
  <c r="BX202" i="2"/>
  <c r="BW202" i="2"/>
  <c r="BV202" i="2"/>
  <c r="BU202" i="2"/>
  <c r="BT202" i="2"/>
  <c r="BS202" i="2"/>
  <c r="BR202" i="2"/>
  <c r="BQ202" i="2"/>
  <c r="BP202" i="2"/>
  <c r="BO202" i="2"/>
  <c r="BN202" i="2"/>
  <c r="BM202" i="2"/>
  <c r="BL202" i="2"/>
  <c r="BK202" i="2"/>
  <c r="BJ202" i="2"/>
  <c r="BI202" i="2"/>
  <c r="BH202" i="2"/>
  <c r="BG202" i="2"/>
  <c r="BF202" i="2"/>
  <c r="BE202" i="2"/>
  <c r="BD202" i="2"/>
  <c r="BC202" i="2"/>
  <c r="BB202" i="2"/>
  <c r="BA202" i="2"/>
  <c r="AZ202" i="2"/>
  <c r="AY202" i="2"/>
  <c r="AX202" i="2"/>
  <c r="AW202" i="2"/>
  <c r="AV202" i="2"/>
  <c r="AU202" i="2"/>
  <c r="AS202" i="2"/>
  <c r="AR202" i="2"/>
  <c r="AQ202" i="2"/>
  <c r="AP202" i="2"/>
  <c r="AO202" i="2"/>
  <c r="AJ202" i="2"/>
  <c r="AI202" i="2"/>
  <c r="AH202" i="2"/>
  <c r="AG202" i="2"/>
  <c r="AF202" i="2"/>
  <c r="AE202" i="2"/>
  <c r="AD202" i="2"/>
  <c r="AC202" i="2"/>
  <c r="AB202" i="2"/>
  <c r="AA202" i="2"/>
  <c r="Z202" i="2"/>
  <c r="Y202" i="2"/>
  <c r="X202" i="2"/>
  <c r="W202" i="2"/>
  <c r="V202" i="2"/>
  <c r="U202" i="2"/>
  <c r="T202" i="2"/>
  <c r="S202" i="2"/>
  <c r="R202" i="2"/>
  <c r="Q202" i="2"/>
  <c r="P202" i="2"/>
  <c r="O202" i="2"/>
  <c r="DJ201" i="2"/>
  <c r="DI201" i="2"/>
  <c r="DH201" i="2"/>
  <c r="DG201" i="2"/>
  <c r="DF201" i="2"/>
  <c r="DE201" i="2"/>
  <c r="DD201" i="2"/>
  <c r="DC201" i="2"/>
  <c r="DB201" i="2"/>
  <c r="DA201" i="2"/>
  <c r="CZ201" i="2"/>
  <c r="CY201" i="2"/>
  <c r="CX201" i="2"/>
  <c r="CW201" i="2"/>
  <c r="CV201" i="2"/>
  <c r="CU201" i="2"/>
  <c r="CT201" i="2"/>
  <c r="CR201" i="2"/>
  <c r="CQ201" i="2"/>
  <c r="CP201" i="2"/>
  <c r="CO201" i="2"/>
  <c r="CN201" i="2"/>
  <c r="CM201" i="2"/>
  <c r="CL201" i="2"/>
  <c r="CK201" i="2"/>
  <c r="CJ201" i="2"/>
  <c r="CI201" i="2"/>
  <c r="CH201" i="2"/>
  <c r="CG201" i="2"/>
  <c r="CF201" i="2"/>
  <c r="CE201" i="2"/>
  <c r="CD201" i="2"/>
  <c r="CC201" i="2"/>
  <c r="CB201" i="2"/>
  <c r="CA201" i="2"/>
  <c r="BZ201" i="2"/>
  <c r="BY201" i="2"/>
  <c r="BX201" i="2"/>
  <c r="BW201" i="2"/>
  <c r="BV201" i="2"/>
  <c r="BU201" i="2"/>
  <c r="BT201" i="2"/>
  <c r="BS201" i="2"/>
  <c r="BR201" i="2"/>
  <c r="BQ201" i="2"/>
  <c r="BP201" i="2"/>
  <c r="BO201" i="2"/>
  <c r="BN201" i="2"/>
  <c r="BM201" i="2"/>
  <c r="BL201" i="2"/>
  <c r="BK201" i="2"/>
  <c r="BJ201" i="2"/>
  <c r="BI201" i="2"/>
  <c r="BH201" i="2"/>
  <c r="BG201" i="2"/>
  <c r="BF201" i="2"/>
  <c r="BE201" i="2"/>
  <c r="BD201" i="2"/>
  <c r="BC201" i="2"/>
  <c r="BB201" i="2"/>
  <c r="BA201" i="2"/>
  <c r="AZ201" i="2"/>
  <c r="AY201" i="2"/>
  <c r="AX201" i="2"/>
  <c r="AW201" i="2"/>
  <c r="AV201" i="2"/>
  <c r="AU201" i="2"/>
  <c r="AS201" i="2"/>
  <c r="AR201" i="2"/>
  <c r="AQ201" i="2"/>
  <c r="AP201" i="2"/>
  <c r="AO201" i="2"/>
  <c r="AJ201" i="2"/>
  <c r="AI201" i="2"/>
  <c r="AH201" i="2"/>
  <c r="AG201" i="2"/>
  <c r="AF201" i="2"/>
  <c r="AE201" i="2"/>
  <c r="AD201" i="2"/>
  <c r="AC201" i="2"/>
  <c r="AB201" i="2"/>
  <c r="AA201" i="2"/>
  <c r="Z201" i="2"/>
  <c r="Y201" i="2"/>
  <c r="X201" i="2"/>
  <c r="W201" i="2"/>
  <c r="V201" i="2"/>
  <c r="U201" i="2"/>
  <c r="T201" i="2"/>
  <c r="S201" i="2"/>
  <c r="R201" i="2"/>
  <c r="Q201" i="2"/>
  <c r="P201" i="2"/>
  <c r="O201" i="2"/>
  <c r="DJ200" i="2"/>
  <c r="DI200" i="2"/>
  <c r="DH200" i="2"/>
  <c r="DG200" i="2"/>
  <c r="DF200" i="2"/>
  <c r="DE200" i="2"/>
  <c r="DD200" i="2"/>
  <c r="DC200" i="2"/>
  <c r="DB200" i="2"/>
  <c r="DA200" i="2"/>
  <c r="CZ200" i="2"/>
  <c r="CY200" i="2"/>
  <c r="CX200" i="2"/>
  <c r="CW200" i="2"/>
  <c r="CV200" i="2"/>
  <c r="CU200" i="2"/>
  <c r="CT200" i="2"/>
  <c r="CR200" i="2"/>
  <c r="CQ200" i="2"/>
  <c r="CP200" i="2"/>
  <c r="CO200" i="2"/>
  <c r="CN200" i="2"/>
  <c r="CM200" i="2"/>
  <c r="CL200" i="2"/>
  <c r="CK200" i="2"/>
  <c r="CJ200" i="2"/>
  <c r="CI200" i="2"/>
  <c r="CH200" i="2"/>
  <c r="CG200" i="2"/>
  <c r="CF200" i="2"/>
  <c r="CE200" i="2"/>
  <c r="CD200" i="2"/>
  <c r="CC200" i="2"/>
  <c r="CB200" i="2"/>
  <c r="CA200" i="2"/>
  <c r="BZ200" i="2"/>
  <c r="BY200" i="2"/>
  <c r="BX200" i="2"/>
  <c r="BW200" i="2"/>
  <c r="BV200" i="2"/>
  <c r="BU200" i="2"/>
  <c r="BT200" i="2"/>
  <c r="BS200" i="2"/>
  <c r="BR200" i="2"/>
  <c r="BQ200" i="2"/>
  <c r="BP200" i="2"/>
  <c r="BO200" i="2"/>
  <c r="BN200" i="2"/>
  <c r="BM200" i="2"/>
  <c r="BL200" i="2"/>
  <c r="BK200" i="2"/>
  <c r="BJ200" i="2"/>
  <c r="BI200" i="2"/>
  <c r="BH200" i="2"/>
  <c r="BG200" i="2"/>
  <c r="BF200" i="2"/>
  <c r="BE200" i="2"/>
  <c r="BD200" i="2"/>
  <c r="BC200" i="2"/>
  <c r="BB200" i="2"/>
  <c r="BA200" i="2"/>
  <c r="AZ200" i="2"/>
  <c r="AY200" i="2"/>
  <c r="AX200" i="2"/>
  <c r="AW200" i="2"/>
  <c r="AV200" i="2"/>
  <c r="AU200" i="2"/>
  <c r="AS200" i="2"/>
  <c r="AR200" i="2"/>
  <c r="AQ200" i="2"/>
  <c r="AP200" i="2"/>
  <c r="AO200" i="2"/>
  <c r="AJ200" i="2"/>
  <c r="AI200" i="2"/>
  <c r="AH200" i="2"/>
  <c r="AG200" i="2"/>
  <c r="AF200" i="2"/>
  <c r="AE200" i="2"/>
  <c r="AD200" i="2"/>
  <c r="AC200" i="2"/>
  <c r="AB200" i="2"/>
  <c r="AA200" i="2"/>
  <c r="Z200" i="2"/>
  <c r="Y200" i="2"/>
  <c r="X200" i="2"/>
  <c r="W200" i="2"/>
  <c r="V200" i="2"/>
  <c r="U200" i="2"/>
  <c r="T200" i="2"/>
  <c r="S200" i="2"/>
  <c r="R200" i="2"/>
  <c r="Q200" i="2"/>
  <c r="P200" i="2"/>
  <c r="O200" i="2"/>
  <c r="DJ199" i="2"/>
  <c r="DI199" i="2"/>
  <c r="DH199" i="2"/>
  <c r="DG199" i="2"/>
  <c r="DF199" i="2"/>
  <c r="DE199" i="2"/>
  <c r="DD199" i="2"/>
  <c r="DC199" i="2"/>
  <c r="DB199" i="2"/>
  <c r="DA199" i="2"/>
  <c r="CZ199" i="2"/>
  <c r="CY199" i="2"/>
  <c r="CX199" i="2"/>
  <c r="CW199" i="2"/>
  <c r="CV199" i="2"/>
  <c r="CU199" i="2"/>
  <c r="CT199" i="2"/>
  <c r="CR199" i="2"/>
  <c r="CQ199" i="2"/>
  <c r="CP199" i="2"/>
  <c r="CO199" i="2"/>
  <c r="CN199" i="2"/>
  <c r="CM199" i="2"/>
  <c r="CL199" i="2"/>
  <c r="CK199" i="2"/>
  <c r="CJ199" i="2"/>
  <c r="CI199" i="2"/>
  <c r="CH199" i="2"/>
  <c r="CG199" i="2"/>
  <c r="CF199" i="2"/>
  <c r="CE199" i="2"/>
  <c r="CD199" i="2"/>
  <c r="CC199" i="2"/>
  <c r="CB199" i="2"/>
  <c r="CA199" i="2"/>
  <c r="BZ199" i="2"/>
  <c r="BY199" i="2"/>
  <c r="BX199" i="2"/>
  <c r="BW199" i="2"/>
  <c r="BV199" i="2"/>
  <c r="BU199" i="2"/>
  <c r="BT199" i="2"/>
  <c r="BS199" i="2"/>
  <c r="BR199" i="2"/>
  <c r="BQ199" i="2"/>
  <c r="BP199" i="2"/>
  <c r="BO199" i="2"/>
  <c r="BN199" i="2"/>
  <c r="BM199" i="2"/>
  <c r="BL199" i="2"/>
  <c r="BK199" i="2"/>
  <c r="BJ199" i="2"/>
  <c r="BI199" i="2"/>
  <c r="BH199" i="2"/>
  <c r="BG199" i="2"/>
  <c r="BF199" i="2"/>
  <c r="BE199" i="2"/>
  <c r="BD199" i="2"/>
  <c r="BC199" i="2"/>
  <c r="BB199" i="2"/>
  <c r="BA199" i="2"/>
  <c r="AZ199" i="2"/>
  <c r="AY199" i="2"/>
  <c r="AX199" i="2"/>
  <c r="AW199" i="2"/>
  <c r="AV199" i="2"/>
  <c r="AU199" i="2"/>
  <c r="AS199" i="2"/>
  <c r="AR199" i="2"/>
  <c r="AQ199" i="2"/>
  <c r="AP199" i="2"/>
  <c r="AO199" i="2"/>
  <c r="AJ199" i="2"/>
  <c r="AI199" i="2"/>
  <c r="AH199" i="2"/>
  <c r="AG199" i="2"/>
  <c r="AF199" i="2"/>
  <c r="AE199" i="2"/>
  <c r="AD199" i="2"/>
  <c r="AC199" i="2"/>
  <c r="AB199" i="2"/>
  <c r="AA199" i="2"/>
  <c r="Z199" i="2"/>
  <c r="Y199" i="2"/>
  <c r="X199" i="2"/>
  <c r="W199" i="2"/>
  <c r="V199" i="2"/>
  <c r="U199" i="2"/>
  <c r="T199" i="2"/>
  <c r="S199" i="2"/>
  <c r="R199" i="2"/>
  <c r="Q199" i="2"/>
  <c r="P199" i="2"/>
  <c r="O199" i="2"/>
  <c r="DJ198" i="2"/>
  <c r="DI198" i="2"/>
  <c r="DH198" i="2"/>
  <c r="DG198" i="2"/>
  <c r="DF198" i="2"/>
  <c r="DE198" i="2"/>
  <c r="DD198" i="2"/>
  <c r="DC198" i="2"/>
  <c r="DB198" i="2"/>
  <c r="DA198" i="2"/>
  <c r="CZ198" i="2"/>
  <c r="CY198" i="2"/>
  <c r="CX198" i="2"/>
  <c r="CW198" i="2"/>
  <c r="CV198" i="2"/>
  <c r="CU198" i="2"/>
  <c r="CT198" i="2"/>
  <c r="CR198" i="2"/>
  <c r="CQ198" i="2"/>
  <c r="CP198" i="2"/>
  <c r="CO198" i="2"/>
  <c r="CN198" i="2"/>
  <c r="CM198" i="2"/>
  <c r="CL198" i="2"/>
  <c r="CK198" i="2"/>
  <c r="CJ198" i="2"/>
  <c r="CI198" i="2"/>
  <c r="CH198" i="2"/>
  <c r="CG198" i="2"/>
  <c r="CF198" i="2"/>
  <c r="CE198" i="2"/>
  <c r="CD198" i="2"/>
  <c r="CC198" i="2"/>
  <c r="CB198" i="2"/>
  <c r="CA198" i="2"/>
  <c r="BZ198" i="2"/>
  <c r="BY198" i="2"/>
  <c r="BX198" i="2"/>
  <c r="BW198" i="2"/>
  <c r="BV198" i="2"/>
  <c r="BU198" i="2"/>
  <c r="BT198" i="2"/>
  <c r="BS198" i="2"/>
  <c r="BR198" i="2"/>
  <c r="BQ198" i="2"/>
  <c r="BP198" i="2"/>
  <c r="BO198" i="2"/>
  <c r="BN198" i="2"/>
  <c r="BM198" i="2"/>
  <c r="BL198" i="2"/>
  <c r="BK198" i="2"/>
  <c r="BJ198" i="2"/>
  <c r="BI198" i="2"/>
  <c r="BH198" i="2"/>
  <c r="BG198" i="2"/>
  <c r="BF198" i="2"/>
  <c r="BE198" i="2"/>
  <c r="BD198" i="2"/>
  <c r="BC198" i="2"/>
  <c r="BB198" i="2"/>
  <c r="BA198" i="2"/>
  <c r="AZ198" i="2"/>
  <c r="AY198" i="2"/>
  <c r="AX198" i="2"/>
  <c r="AW198" i="2"/>
  <c r="AV198" i="2"/>
  <c r="AU198" i="2"/>
  <c r="AS198" i="2"/>
  <c r="AR198" i="2"/>
  <c r="AQ198" i="2"/>
  <c r="AP198" i="2"/>
  <c r="AO198" i="2"/>
  <c r="AJ198" i="2"/>
  <c r="AI198" i="2"/>
  <c r="AH198" i="2"/>
  <c r="AG198" i="2"/>
  <c r="AF198" i="2"/>
  <c r="AE198" i="2"/>
  <c r="AD198" i="2"/>
  <c r="AC198" i="2"/>
  <c r="AB198" i="2"/>
  <c r="AA198" i="2"/>
  <c r="Z198" i="2"/>
  <c r="Y198" i="2"/>
  <c r="X198" i="2"/>
  <c r="W198" i="2"/>
  <c r="V198" i="2"/>
  <c r="U198" i="2"/>
  <c r="T198" i="2"/>
  <c r="S198" i="2"/>
  <c r="R198" i="2"/>
  <c r="Q198" i="2"/>
  <c r="P198" i="2"/>
  <c r="O198" i="2"/>
  <c r="DJ197" i="2"/>
  <c r="DI197" i="2"/>
  <c r="DH197" i="2"/>
  <c r="DG197" i="2"/>
  <c r="DF197" i="2"/>
  <c r="DE197" i="2"/>
  <c r="DD197" i="2"/>
  <c r="DC197" i="2"/>
  <c r="DB197" i="2"/>
  <c r="DA197" i="2"/>
  <c r="CZ197" i="2"/>
  <c r="CY197" i="2"/>
  <c r="CX197" i="2"/>
  <c r="CW197" i="2"/>
  <c r="CV197" i="2"/>
  <c r="CU197" i="2"/>
  <c r="CT197" i="2"/>
  <c r="CR197" i="2"/>
  <c r="CQ197" i="2"/>
  <c r="CP197" i="2"/>
  <c r="CO197" i="2"/>
  <c r="CN197" i="2"/>
  <c r="CM197" i="2"/>
  <c r="CL197" i="2"/>
  <c r="CK197" i="2"/>
  <c r="CJ197" i="2"/>
  <c r="CI197" i="2"/>
  <c r="CH197" i="2"/>
  <c r="CG197" i="2"/>
  <c r="CF197" i="2"/>
  <c r="CE197" i="2"/>
  <c r="CD197" i="2"/>
  <c r="CC197" i="2"/>
  <c r="CB197" i="2"/>
  <c r="CA197" i="2"/>
  <c r="BZ197" i="2"/>
  <c r="BY197" i="2"/>
  <c r="BX197" i="2"/>
  <c r="BW197" i="2"/>
  <c r="BV197" i="2"/>
  <c r="BU197" i="2"/>
  <c r="BT197" i="2"/>
  <c r="BS197" i="2"/>
  <c r="BR197" i="2"/>
  <c r="BQ197" i="2"/>
  <c r="BP197" i="2"/>
  <c r="BO197" i="2"/>
  <c r="BN197" i="2"/>
  <c r="BM197" i="2"/>
  <c r="BL197" i="2"/>
  <c r="BK197" i="2"/>
  <c r="BJ197" i="2"/>
  <c r="BI197" i="2"/>
  <c r="BH197" i="2"/>
  <c r="BG197" i="2"/>
  <c r="BF197" i="2"/>
  <c r="BE197" i="2"/>
  <c r="BD197" i="2"/>
  <c r="BC197" i="2"/>
  <c r="BB197" i="2"/>
  <c r="BA197" i="2"/>
  <c r="AZ197" i="2"/>
  <c r="AY197" i="2"/>
  <c r="AX197" i="2"/>
  <c r="AW197" i="2"/>
  <c r="AV197" i="2"/>
  <c r="AU197" i="2"/>
  <c r="AS197" i="2"/>
  <c r="AR197" i="2"/>
  <c r="AQ197" i="2"/>
  <c r="AP197" i="2"/>
  <c r="AO197" i="2"/>
  <c r="AJ197" i="2"/>
  <c r="AI197" i="2"/>
  <c r="AH197" i="2"/>
  <c r="AG197" i="2"/>
  <c r="AF197" i="2"/>
  <c r="AE197" i="2"/>
  <c r="AD197" i="2"/>
  <c r="AC197" i="2"/>
  <c r="AB197" i="2"/>
  <c r="AA197" i="2"/>
  <c r="Z197" i="2"/>
  <c r="Y197" i="2"/>
  <c r="X197" i="2"/>
  <c r="W197" i="2"/>
  <c r="V197" i="2"/>
  <c r="U197" i="2"/>
  <c r="T197" i="2"/>
  <c r="S197" i="2"/>
  <c r="R197" i="2"/>
  <c r="Q197" i="2"/>
  <c r="P197" i="2"/>
  <c r="O197" i="2"/>
  <c r="DJ196" i="2"/>
  <c r="DI196" i="2"/>
  <c r="DH196" i="2"/>
  <c r="DG196" i="2"/>
  <c r="DF196" i="2"/>
  <c r="DE196" i="2"/>
  <c r="DD196" i="2"/>
  <c r="DC196" i="2"/>
  <c r="DB196" i="2"/>
  <c r="DA196" i="2"/>
  <c r="CZ196" i="2"/>
  <c r="CY196" i="2"/>
  <c r="CX196" i="2"/>
  <c r="CW196" i="2"/>
  <c r="CV196" i="2"/>
  <c r="CU196" i="2"/>
  <c r="CT196" i="2"/>
  <c r="CR196" i="2"/>
  <c r="CQ196" i="2"/>
  <c r="CP196" i="2"/>
  <c r="CO196" i="2"/>
  <c r="CN196" i="2"/>
  <c r="CM196" i="2"/>
  <c r="CL196" i="2"/>
  <c r="CK196" i="2"/>
  <c r="CJ196" i="2"/>
  <c r="CI196" i="2"/>
  <c r="CH196" i="2"/>
  <c r="CG196" i="2"/>
  <c r="CF196" i="2"/>
  <c r="CE196" i="2"/>
  <c r="CD196" i="2"/>
  <c r="CC196" i="2"/>
  <c r="CB196" i="2"/>
  <c r="CA196" i="2"/>
  <c r="BZ196" i="2"/>
  <c r="BY196" i="2"/>
  <c r="BX196" i="2"/>
  <c r="BW196" i="2"/>
  <c r="BV196" i="2"/>
  <c r="BU196" i="2"/>
  <c r="BT196" i="2"/>
  <c r="BS196" i="2"/>
  <c r="BR196" i="2"/>
  <c r="BQ196" i="2"/>
  <c r="BP196" i="2"/>
  <c r="BO196" i="2"/>
  <c r="BN196" i="2"/>
  <c r="BM196" i="2"/>
  <c r="BL196" i="2"/>
  <c r="BK196" i="2"/>
  <c r="BJ196" i="2"/>
  <c r="BI196" i="2"/>
  <c r="BH196" i="2"/>
  <c r="BG196" i="2"/>
  <c r="BF196" i="2"/>
  <c r="BE196" i="2"/>
  <c r="BD196" i="2"/>
  <c r="BC196" i="2"/>
  <c r="BB196" i="2"/>
  <c r="BA196" i="2"/>
  <c r="AZ196" i="2"/>
  <c r="AY196" i="2"/>
  <c r="AX196" i="2"/>
  <c r="AW196" i="2"/>
  <c r="AV196" i="2"/>
  <c r="AU196" i="2"/>
  <c r="AS196" i="2"/>
  <c r="AR196" i="2"/>
  <c r="AQ196" i="2"/>
  <c r="AP196" i="2"/>
  <c r="AO196" i="2"/>
  <c r="AJ196" i="2"/>
  <c r="AI196" i="2"/>
  <c r="AH196" i="2"/>
  <c r="AG196" i="2"/>
  <c r="AF196" i="2"/>
  <c r="AE196" i="2"/>
  <c r="AD196" i="2"/>
  <c r="AC196" i="2"/>
  <c r="AB196" i="2"/>
  <c r="AA196" i="2"/>
  <c r="Z196" i="2"/>
  <c r="Y196" i="2"/>
  <c r="X196" i="2"/>
  <c r="W196" i="2"/>
  <c r="V196" i="2"/>
  <c r="U196" i="2"/>
  <c r="T196" i="2"/>
  <c r="S196" i="2"/>
  <c r="R196" i="2"/>
  <c r="Q196" i="2"/>
  <c r="P196" i="2"/>
  <c r="O196" i="2"/>
  <c r="DJ195" i="2"/>
  <c r="DI195" i="2"/>
  <c r="DH195" i="2"/>
  <c r="DG195" i="2"/>
  <c r="DF195" i="2"/>
  <c r="DE195" i="2"/>
  <c r="DD195" i="2"/>
  <c r="DC195" i="2"/>
  <c r="DB195" i="2"/>
  <c r="DA195" i="2"/>
  <c r="CZ195" i="2"/>
  <c r="CY195" i="2"/>
  <c r="CX195" i="2"/>
  <c r="CW195" i="2"/>
  <c r="CV195" i="2"/>
  <c r="CU195" i="2"/>
  <c r="CT195" i="2"/>
  <c r="CR195" i="2"/>
  <c r="CQ195" i="2"/>
  <c r="CP195" i="2"/>
  <c r="CO195" i="2"/>
  <c r="CN195" i="2"/>
  <c r="CM195" i="2"/>
  <c r="CL195" i="2"/>
  <c r="CK195" i="2"/>
  <c r="CJ195" i="2"/>
  <c r="CI195" i="2"/>
  <c r="CH195" i="2"/>
  <c r="CG195" i="2"/>
  <c r="CF195" i="2"/>
  <c r="CE195" i="2"/>
  <c r="CD195" i="2"/>
  <c r="CC195" i="2"/>
  <c r="CB195" i="2"/>
  <c r="CA195" i="2"/>
  <c r="BZ195" i="2"/>
  <c r="BY195" i="2"/>
  <c r="BX195" i="2"/>
  <c r="BW195" i="2"/>
  <c r="BV195" i="2"/>
  <c r="BU195" i="2"/>
  <c r="BT195" i="2"/>
  <c r="BS195" i="2"/>
  <c r="BR195" i="2"/>
  <c r="BQ195" i="2"/>
  <c r="BP195" i="2"/>
  <c r="BO195" i="2"/>
  <c r="BN195" i="2"/>
  <c r="BM195" i="2"/>
  <c r="BL195" i="2"/>
  <c r="BK195" i="2"/>
  <c r="BJ195" i="2"/>
  <c r="BI195" i="2"/>
  <c r="BH195" i="2"/>
  <c r="BG195" i="2"/>
  <c r="BF195" i="2"/>
  <c r="BE195" i="2"/>
  <c r="BD195" i="2"/>
  <c r="BC195" i="2"/>
  <c r="BB195" i="2"/>
  <c r="BA195" i="2"/>
  <c r="AZ195" i="2"/>
  <c r="AY195" i="2"/>
  <c r="AX195" i="2"/>
  <c r="AW195" i="2"/>
  <c r="AV195" i="2"/>
  <c r="AU195" i="2"/>
  <c r="AS195" i="2"/>
  <c r="AR195" i="2"/>
  <c r="AQ195" i="2"/>
  <c r="AP195" i="2"/>
  <c r="AO195" i="2"/>
  <c r="AJ195" i="2"/>
  <c r="AI195" i="2"/>
  <c r="AH195" i="2"/>
  <c r="AG195" i="2"/>
  <c r="AF195" i="2"/>
  <c r="AE195" i="2"/>
  <c r="AD195" i="2"/>
  <c r="AC195" i="2"/>
  <c r="AB195" i="2"/>
  <c r="AA195" i="2"/>
  <c r="Z195" i="2"/>
  <c r="Y195" i="2"/>
  <c r="X195" i="2"/>
  <c r="W195" i="2"/>
  <c r="V195" i="2"/>
  <c r="U195" i="2"/>
  <c r="T195" i="2"/>
  <c r="S195" i="2"/>
  <c r="R195" i="2"/>
  <c r="Q195" i="2"/>
  <c r="P195" i="2"/>
  <c r="O195" i="2"/>
  <c r="DJ194" i="2"/>
  <c r="DI194" i="2"/>
  <c r="DH194" i="2"/>
  <c r="DG194" i="2"/>
  <c r="DF194" i="2"/>
  <c r="DE194" i="2"/>
  <c r="DD194" i="2"/>
  <c r="DC194" i="2"/>
  <c r="DB194" i="2"/>
  <c r="DA194" i="2"/>
  <c r="CZ194" i="2"/>
  <c r="CY194" i="2"/>
  <c r="CX194" i="2"/>
  <c r="CW194" i="2"/>
  <c r="CV194" i="2"/>
  <c r="CU194" i="2"/>
  <c r="CT194" i="2"/>
  <c r="CR194" i="2"/>
  <c r="CQ194" i="2"/>
  <c r="CP194" i="2"/>
  <c r="CO194" i="2"/>
  <c r="CN194" i="2"/>
  <c r="CM194" i="2"/>
  <c r="CL194" i="2"/>
  <c r="CK194" i="2"/>
  <c r="CJ194" i="2"/>
  <c r="CI194" i="2"/>
  <c r="CH194" i="2"/>
  <c r="CG194" i="2"/>
  <c r="CF194" i="2"/>
  <c r="CE194" i="2"/>
  <c r="CD194" i="2"/>
  <c r="CC194" i="2"/>
  <c r="CB194" i="2"/>
  <c r="CA194" i="2"/>
  <c r="BZ194" i="2"/>
  <c r="BY194" i="2"/>
  <c r="BX194" i="2"/>
  <c r="BW194" i="2"/>
  <c r="BV194" i="2"/>
  <c r="BU194" i="2"/>
  <c r="BT194" i="2"/>
  <c r="BS194" i="2"/>
  <c r="BR194" i="2"/>
  <c r="BQ194" i="2"/>
  <c r="BP194" i="2"/>
  <c r="BO194" i="2"/>
  <c r="BN194" i="2"/>
  <c r="BM194" i="2"/>
  <c r="BL194" i="2"/>
  <c r="BK194" i="2"/>
  <c r="BJ194" i="2"/>
  <c r="BI194" i="2"/>
  <c r="BH194" i="2"/>
  <c r="BG194" i="2"/>
  <c r="BF194" i="2"/>
  <c r="BE194" i="2"/>
  <c r="BD194" i="2"/>
  <c r="BC194" i="2"/>
  <c r="BB194" i="2"/>
  <c r="BA194" i="2"/>
  <c r="AZ194" i="2"/>
  <c r="AY194" i="2"/>
  <c r="AX194" i="2"/>
  <c r="AW194" i="2"/>
  <c r="AV194" i="2"/>
  <c r="AU194" i="2"/>
  <c r="AS194" i="2"/>
  <c r="AR194" i="2"/>
  <c r="AQ194" i="2"/>
  <c r="AP194" i="2"/>
  <c r="AO194" i="2"/>
  <c r="AJ194" i="2"/>
  <c r="AI194" i="2"/>
  <c r="AH194" i="2"/>
  <c r="AG194" i="2"/>
  <c r="AF194" i="2"/>
  <c r="AE194" i="2"/>
  <c r="AD194" i="2"/>
  <c r="AC194" i="2"/>
  <c r="AB194" i="2"/>
  <c r="AA194" i="2"/>
  <c r="Z194" i="2"/>
  <c r="Y194" i="2"/>
  <c r="X194" i="2"/>
  <c r="W194" i="2"/>
  <c r="V194" i="2"/>
  <c r="U194" i="2"/>
  <c r="T194" i="2"/>
  <c r="S194" i="2"/>
  <c r="R194" i="2"/>
  <c r="Q194" i="2"/>
  <c r="P194" i="2"/>
  <c r="O194" i="2"/>
  <c r="DJ193" i="2"/>
  <c r="DI193" i="2"/>
  <c r="DH193" i="2"/>
  <c r="DG193" i="2"/>
  <c r="DF193" i="2"/>
  <c r="DE193" i="2"/>
  <c r="DD193" i="2"/>
  <c r="DC193" i="2"/>
  <c r="DB193" i="2"/>
  <c r="DA193" i="2"/>
  <c r="CZ193" i="2"/>
  <c r="CY193" i="2"/>
  <c r="CX193" i="2"/>
  <c r="CW193" i="2"/>
  <c r="CV193" i="2"/>
  <c r="CU193" i="2"/>
  <c r="CT193" i="2"/>
  <c r="CR193" i="2"/>
  <c r="CQ193" i="2"/>
  <c r="CP193" i="2"/>
  <c r="CO193" i="2"/>
  <c r="CN193" i="2"/>
  <c r="CM193" i="2"/>
  <c r="CL193" i="2"/>
  <c r="CK193" i="2"/>
  <c r="CJ193" i="2"/>
  <c r="CI193" i="2"/>
  <c r="CH193" i="2"/>
  <c r="CG193" i="2"/>
  <c r="CF193" i="2"/>
  <c r="CE193" i="2"/>
  <c r="CD193" i="2"/>
  <c r="CC193" i="2"/>
  <c r="CB193" i="2"/>
  <c r="CA193" i="2"/>
  <c r="BZ193" i="2"/>
  <c r="BY193" i="2"/>
  <c r="BX193" i="2"/>
  <c r="BW193" i="2"/>
  <c r="BV193" i="2"/>
  <c r="BU193" i="2"/>
  <c r="BT193" i="2"/>
  <c r="BS193" i="2"/>
  <c r="BR193" i="2"/>
  <c r="BQ193" i="2"/>
  <c r="BP193" i="2"/>
  <c r="BO193" i="2"/>
  <c r="BN193" i="2"/>
  <c r="BM193" i="2"/>
  <c r="BL193" i="2"/>
  <c r="BK193" i="2"/>
  <c r="BJ193" i="2"/>
  <c r="BI193" i="2"/>
  <c r="BH193" i="2"/>
  <c r="BG193" i="2"/>
  <c r="BF193" i="2"/>
  <c r="BE193" i="2"/>
  <c r="BD193" i="2"/>
  <c r="BC193" i="2"/>
  <c r="BB193" i="2"/>
  <c r="BA193" i="2"/>
  <c r="AZ193" i="2"/>
  <c r="AY193" i="2"/>
  <c r="AX193" i="2"/>
  <c r="AW193" i="2"/>
  <c r="AV193" i="2"/>
  <c r="AU193" i="2"/>
  <c r="AS193" i="2"/>
  <c r="AR193" i="2"/>
  <c r="AQ193" i="2"/>
  <c r="AP193" i="2"/>
  <c r="AO193" i="2"/>
  <c r="AJ193" i="2"/>
  <c r="AI193" i="2"/>
  <c r="AH193" i="2"/>
  <c r="AG193" i="2"/>
  <c r="AF193" i="2"/>
  <c r="AE193" i="2"/>
  <c r="AD193" i="2"/>
  <c r="AC193" i="2"/>
  <c r="AB193" i="2"/>
  <c r="AA193" i="2"/>
  <c r="Z193" i="2"/>
  <c r="Y193" i="2"/>
  <c r="X193" i="2"/>
  <c r="W193" i="2"/>
  <c r="V193" i="2"/>
  <c r="U193" i="2"/>
  <c r="T193" i="2"/>
  <c r="S193" i="2"/>
  <c r="R193" i="2"/>
  <c r="Q193" i="2"/>
  <c r="P193" i="2"/>
  <c r="O193" i="2"/>
  <c r="DJ192" i="2"/>
  <c r="DI192" i="2"/>
  <c r="DH192" i="2"/>
  <c r="DG192" i="2"/>
  <c r="DF192" i="2"/>
  <c r="DE192" i="2"/>
  <c r="DD192" i="2"/>
  <c r="DC192" i="2"/>
  <c r="DB192" i="2"/>
  <c r="DA192" i="2"/>
  <c r="CZ192" i="2"/>
  <c r="CY192" i="2"/>
  <c r="CX192" i="2"/>
  <c r="CW192" i="2"/>
  <c r="CV192" i="2"/>
  <c r="CU192" i="2"/>
  <c r="CT192" i="2"/>
  <c r="CR192" i="2"/>
  <c r="CQ192" i="2"/>
  <c r="CP192" i="2"/>
  <c r="CO192" i="2"/>
  <c r="CN192" i="2"/>
  <c r="CM192" i="2"/>
  <c r="CL192" i="2"/>
  <c r="CK192" i="2"/>
  <c r="CJ192" i="2"/>
  <c r="CI192" i="2"/>
  <c r="CH192" i="2"/>
  <c r="CG192" i="2"/>
  <c r="CF192" i="2"/>
  <c r="CE192" i="2"/>
  <c r="CD192" i="2"/>
  <c r="CC192" i="2"/>
  <c r="CB192" i="2"/>
  <c r="CA192" i="2"/>
  <c r="BZ192" i="2"/>
  <c r="BY192" i="2"/>
  <c r="BX192" i="2"/>
  <c r="BW192" i="2"/>
  <c r="BV192" i="2"/>
  <c r="BU192" i="2"/>
  <c r="BT192" i="2"/>
  <c r="BS192" i="2"/>
  <c r="BR192" i="2"/>
  <c r="BQ192" i="2"/>
  <c r="BP192" i="2"/>
  <c r="BO192" i="2"/>
  <c r="BN192" i="2"/>
  <c r="BM192" i="2"/>
  <c r="BL192" i="2"/>
  <c r="BK192" i="2"/>
  <c r="BJ192" i="2"/>
  <c r="BI192" i="2"/>
  <c r="BH192" i="2"/>
  <c r="BG192" i="2"/>
  <c r="BF192" i="2"/>
  <c r="BE192" i="2"/>
  <c r="BD192" i="2"/>
  <c r="BC192" i="2"/>
  <c r="BB192" i="2"/>
  <c r="BA192" i="2"/>
  <c r="AZ192" i="2"/>
  <c r="AY192" i="2"/>
  <c r="AX192" i="2"/>
  <c r="AW192" i="2"/>
  <c r="AV192" i="2"/>
  <c r="AU192" i="2"/>
  <c r="AS192" i="2"/>
  <c r="AR192" i="2"/>
  <c r="AQ192" i="2"/>
  <c r="AP192" i="2"/>
  <c r="AO192" i="2"/>
  <c r="AJ192" i="2"/>
  <c r="AI192" i="2"/>
  <c r="AH192" i="2"/>
  <c r="AG192" i="2"/>
  <c r="AF192" i="2"/>
  <c r="AE192" i="2"/>
  <c r="AD192" i="2"/>
  <c r="AC192" i="2"/>
  <c r="AB192" i="2"/>
  <c r="AA192" i="2"/>
  <c r="Z192" i="2"/>
  <c r="Y192" i="2"/>
  <c r="X192" i="2"/>
  <c r="W192" i="2"/>
  <c r="V192" i="2"/>
  <c r="U192" i="2"/>
  <c r="T192" i="2"/>
  <c r="S192" i="2"/>
  <c r="R192" i="2"/>
  <c r="Q192" i="2"/>
  <c r="P192" i="2"/>
  <c r="O192" i="2"/>
  <c r="DJ191" i="2"/>
  <c r="DI191" i="2"/>
  <c r="DH191" i="2"/>
  <c r="DG191" i="2"/>
  <c r="DF191" i="2"/>
  <c r="DE191" i="2"/>
  <c r="DD191" i="2"/>
  <c r="DC191" i="2"/>
  <c r="DB191" i="2"/>
  <c r="DA191" i="2"/>
  <c r="CZ191" i="2"/>
  <c r="CY191" i="2"/>
  <c r="CX191" i="2"/>
  <c r="CW191" i="2"/>
  <c r="CV191" i="2"/>
  <c r="CU191" i="2"/>
  <c r="CT191" i="2"/>
  <c r="CR191" i="2"/>
  <c r="CQ191" i="2"/>
  <c r="CP191" i="2"/>
  <c r="CO191" i="2"/>
  <c r="CN191" i="2"/>
  <c r="CM191" i="2"/>
  <c r="CL191" i="2"/>
  <c r="CK191" i="2"/>
  <c r="CJ191" i="2"/>
  <c r="CI191" i="2"/>
  <c r="CH191" i="2"/>
  <c r="CG191" i="2"/>
  <c r="CF191" i="2"/>
  <c r="CE191" i="2"/>
  <c r="CD191" i="2"/>
  <c r="CC191" i="2"/>
  <c r="CB191" i="2"/>
  <c r="CA191" i="2"/>
  <c r="BZ191" i="2"/>
  <c r="BY191" i="2"/>
  <c r="BX191" i="2"/>
  <c r="BW191" i="2"/>
  <c r="BV191" i="2"/>
  <c r="BU191" i="2"/>
  <c r="BT191" i="2"/>
  <c r="BS191" i="2"/>
  <c r="BR191" i="2"/>
  <c r="BQ191" i="2"/>
  <c r="BP191" i="2"/>
  <c r="BO191" i="2"/>
  <c r="BN191" i="2"/>
  <c r="BM191" i="2"/>
  <c r="BL191" i="2"/>
  <c r="BK191" i="2"/>
  <c r="BJ191" i="2"/>
  <c r="BI191" i="2"/>
  <c r="BH191" i="2"/>
  <c r="BG191" i="2"/>
  <c r="BF191" i="2"/>
  <c r="BE191" i="2"/>
  <c r="BD191" i="2"/>
  <c r="BC191" i="2"/>
  <c r="BB191" i="2"/>
  <c r="BA191" i="2"/>
  <c r="AZ191" i="2"/>
  <c r="AY191" i="2"/>
  <c r="AX191" i="2"/>
  <c r="AW191" i="2"/>
  <c r="AV191" i="2"/>
  <c r="AU191" i="2"/>
  <c r="AS191" i="2"/>
  <c r="AR191" i="2"/>
  <c r="AQ191" i="2"/>
  <c r="AP191" i="2"/>
  <c r="AO191" i="2"/>
  <c r="AJ191" i="2"/>
  <c r="AI191" i="2"/>
  <c r="AH191" i="2"/>
  <c r="AG191" i="2"/>
  <c r="AF191" i="2"/>
  <c r="AE191" i="2"/>
  <c r="AD191" i="2"/>
  <c r="AC191" i="2"/>
  <c r="AB191" i="2"/>
  <c r="AA191" i="2"/>
  <c r="Z191" i="2"/>
  <c r="Y191" i="2"/>
  <c r="X191" i="2"/>
  <c r="W191" i="2"/>
  <c r="V191" i="2"/>
  <c r="U191" i="2"/>
  <c r="T191" i="2"/>
  <c r="S191" i="2"/>
  <c r="R191" i="2"/>
  <c r="Q191" i="2"/>
  <c r="P191" i="2"/>
  <c r="O191" i="2"/>
  <c r="DJ190" i="2"/>
  <c r="DI190" i="2"/>
  <c r="DH190" i="2"/>
  <c r="DG190" i="2"/>
  <c r="DF190" i="2"/>
  <c r="DE190" i="2"/>
  <c r="DD190" i="2"/>
  <c r="DC190" i="2"/>
  <c r="DB190" i="2"/>
  <c r="DA190" i="2"/>
  <c r="CZ190" i="2"/>
  <c r="CY190" i="2"/>
  <c r="CX190" i="2"/>
  <c r="CW190" i="2"/>
  <c r="CV190" i="2"/>
  <c r="CU190" i="2"/>
  <c r="CT190" i="2"/>
  <c r="CR190" i="2"/>
  <c r="CQ190" i="2"/>
  <c r="CP190" i="2"/>
  <c r="CO190" i="2"/>
  <c r="CN190" i="2"/>
  <c r="CM190" i="2"/>
  <c r="CL190" i="2"/>
  <c r="CK190" i="2"/>
  <c r="CJ190" i="2"/>
  <c r="CI190" i="2"/>
  <c r="CH190" i="2"/>
  <c r="CG190" i="2"/>
  <c r="CF190" i="2"/>
  <c r="CE190" i="2"/>
  <c r="CD190" i="2"/>
  <c r="CC190" i="2"/>
  <c r="CB190" i="2"/>
  <c r="CA190" i="2"/>
  <c r="BZ190" i="2"/>
  <c r="BY190" i="2"/>
  <c r="BX190" i="2"/>
  <c r="BW190" i="2"/>
  <c r="BV190" i="2"/>
  <c r="BU190" i="2"/>
  <c r="BT190" i="2"/>
  <c r="BS190" i="2"/>
  <c r="BR190" i="2"/>
  <c r="BQ190" i="2"/>
  <c r="BP190" i="2"/>
  <c r="BO190" i="2"/>
  <c r="BN190" i="2"/>
  <c r="BM190" i="2"/>
  <c r="BL190" i="2"/>
  <c r="BK190" i="2"/>
  <c r="BJ190" i="2"/>
  <c r="BI190" i="2"/>
  <c r="BH190" i="2"/>
  <c r="BG190" i="2"/>
  <c r="BF190" i="2"/>
  <c r="BE190" i="2"/>
  <c r="BD190" i="2"/>
  <c r="BC190" i="2"/>
  <c r="BB190" i="2"/>
  <c r="BA190" i="2"/>
  <c r="AZ190" i="2"/>
  <c r="AY190" i="2"/>
  <c r="AX190" i="2"/>
  <c r="AW190" i="2"/>
  <c r="AV190" i="2"/>
  <c r="AU190" i="2"/>
  <c r="AS190" i="2"/>
  <c r="AR190" i="2"/>
  <c r="AQ190" i="2"/>
  <c r="AP190" i="2"/>
  <c r="AO190" i="2"/>
  <c r="AJ190" i="2"/>
  <c r="AI190" i="2"/>
  <c r="AH190" i="2"/>
  <c r="AG190" i="2"/>
  <c r="AF190" i="2"/>
  <c r="AE190" i="2"/>
  <c r="AD190" i="2"/>
  <c r="AC190" i="2"/>
  <c r="AB190" i="2"/>
  <c r="AA190" i="2"/>
  <c r="Z190" i="2"/>
  <c r="Y190" i="2"/>
  <c r="X190" i="2"/>
  <c r="W190" i="2"/>
  <c r="V190" i="2"/>
  <c r="U190" i="2"/>
  <c r="T190" i="2"/>
  <c r="S190" i="2"/>
  <c r="R190" i="2"/>
  <c r="Q190" i="2"/>
  <c r="P190" i="2"/>
  <c r="O190" i="2"/>
  <c r="L190" i="2"/>
  <c r="DJ189" i="2"/>
  <c r="DI189" i="2"/>
  <c r="DH189" i="2"/>
  <c r="DG189" i="2"/>
  <c r="DF189" i="2"/>
  <c r="DE189" i="2"/>
  <c r="DD189" i="2"/>
  <c r="DC189" i="2"/>
  <c r="DB189" i="2"/>
  <c r="DA189" i="2"/>
  <c r="CZ189" i="2"/>
  <c r="CY189" i="2"/>
  <c r="CX189" i="2"/>
  <c r="CW189" i="2"/>
  <c r="CV189" i="2"/>
  <c r="CU189" i="2"/>
  <c r="CT189" i="2"/>
  <c r="CR189" i="2"/>
  <c r="CQ189" i="2"/>
  <c r="CP189" i="2"/>
  <c r="CO189" i="2"/>
  <c r="CN189" i="2"/>
  <c r="CM189" i="2"/>
  <c r="CL189" i="2"/>
  <c r="CK189" i="2"/>
  <c r="CJ189" i="2"/>
  <c r="CI189" i="2"/>
  <c r="CH189" i="2"/>
  <c r="CG189" i="2"/>
  <c r="CF189" i="2"/>
  <c r="CE189" i="2"/>
  <c r="CD189" i="2"/>
  <c r="CC189" i="2"/>
  <c r="CB189" i="2"/>
  <c r="CA189" i="2"/>
  <c r="BZ189" i="2"/>
  <c r="BY189" i="2"/>
  <c r="BX189" i="2"/>
  <c r="BW189" i="2"/>
  <c r="BV189" i="2"/>
  <c r="BU189" i="2"/>
  <c r="BT189" i="2"/>
  <c r="BS189" i="2"/>
  <c r="BR189" i="2"/>
  <c r="BQ189" i="2"/>
  <c r="BP189" i="2"/>
  <c r="BO189" i="2"/>
  <c r="BN189" i="2"/>
  <c r="BM189" i="2"/>
  <c r="BL189" i="2"/>
  <c r="BK189" i="2"/>
  <c r="BJ189" i="2"/>
  <c r="BI189" i="2"/>
  <c r="BH189" i="2"/>
  <c r="BG189" i="2"/>
  <c r="BF189" i="2"/>
  <c r="BE189" i="2"/>
  <c r="BD189" i="2"/>
  <c r="BC189" i="2"/>
  <c r="BB189" i="2"/>
  <c r="BA189" i="2"/>
  <c r="AZ189" i="2"/>
  <c r="AY189" i="2"/>
  <c r="AX189" i="2"/>
  <c r="AW189" i="2"/>
  <c r="AV189" i="2"/>
  <c r="AU189" i="2"/>
  <c r="AS189" i="2"/>
  <c r="AR189" i="2"/>
  <c r="AQ189" i="2"/>
  <c r="AP189" i="2"/>
  <c r="AO189" i="2"/>
  <c r="AJ189" i="2"/>
  <c r="AI189" i="2"/>
  <c r="AH189" i="2"/>
  <c r="AG189" i="2"/>
  <c r="AF189" i="2"/>
  <c r="AE189" i="2"/>
  <c r="AD189" i="2"/>
  <c r="AC189" i="2"/>
  <c r="AB189" i="2"/>
  <c r="AA189" i="2"/>
  <c r="Z189" i="2"/>
  <c r="Y189" i="2"/>
  <c r="X189" i="2"/>
  <c r="W189" i="2"/>
  <c r="V189" i="2"/>
  <c r="U189" i="2"/>
  <c r="T189" i="2"/>
  <c r="S189" i="2"/>
  <c r="R189" i="2"/>
  <c r="Q189" i="2"/>
  <c r="P189" i="2"/>
  <c r="O189" i="2"/>
  <c r="DJ188" i="2"/>
  <c r="DI188" i="2"/>
  <c r="DH188" i="2"/>
  <c r="DG188" i="2"/>
  <c r="DF188" i="2"/>
  <c r="DE188" i="2"/>
  <c r="DD188" i="2"/>
  <c r="DC188" i="2"/>
  <c r="DB188" i="2"/>
  <c r="DA188" i="2"/>
  <c r="CZ188" i="2"/>
  <c r="CY188" i="2"/>
  <c r="CX188" i="2"/>
  <c r="CW188" i="2"/>
  <c r="CV188" i="2"/>
  <c r="CU188" i="2"/>
  <c r="CT188" i="2"/>
  <c r="CR188" i="2"/>
  <c r="CQ188" i="2"/>
  <c r="CP188" i="2"/>
  <c r="CO188" i="2"/>
  <c r="CN188" i="2"/>
  <c r="CM188" i="2"/>
  <c r="CL188" i="2"/>
  <c r="CK188" i="2"/>
  <c r="CJ188" i="2"/>
  <c r="CI188" i="2"/>
  <c r="CH188" i="2"/>
  <c r="CG188" i="2"/>
  <c r="CF188" i="2"/>
  <c r="CE188" i="2"/>
  <c r="CD188" i="2"/>
  <c r="CC188" i="2"/>
  <c r="CB188" i="2"/>
  <c r="CA188" i="2"/>
  <c r="BZ188" i="2"/>
  <c r="BY188" i="2"/>
  <c r="BX188" i="2"/>
  <c r="BW188" i="2"/>
  <c r="BV188" i="2"/>
  <c r="BU188" i="2"/>
  <c r="BT188" i="2"/>
  <c r="BS188" i="2"/>
  <c r="BR188" i="2"/>
  <c r="BQ188" i="2"/>
  <c r="BP188" i="2"/>
  <c r="BO188" i="2"/>
  <c r="BN188" i="2"/>
  <c r="BM188" i="2"/>
  <c r="BL188" i="2"/>
  <c r="BK188" i="2"/>
  <c r="BJ188" i="2"/>
  <c r="BI188" i="2"/>
  <c r="BH188" i="2"/>
  <c r="BG188" i="2"/>
  <c r="BF188" i="2"/>
  <c r="BE188" i="2"/>
  <c r="BD188" i="2"/>
  <c r="BC188" i="2"/>
  <c r="BB188" i="2"/>
  <c r="BA188" i="2"/>
  <c r="AZ188" i="2"/>
  <c r="AY188" i="2"/>
  <c r="AX188" i="2"/>
  <c r="AW188" i="2"/>
  <c r="AV188" i="2"/>
  <c r="AU188" i="2"/>
  <c r="AS188" i="2"/>
  <c r="AR188" i="2"/>
  <c r="AQ188" i="2"/>
  <c r="AP188" i="2"/>
  <c r="AO188" i="2"/>
  <c r="AJ188" i="2"/>
  <c r="AI188" i="2"/>
  <c r="AH188" i="2"/>
  <c r="AG188" i="2"/>
  <c r="AF188" i="2"/>
  <c r="AE188" i="2"/>
  <c r="AD188" i="2"/>
  <c r="AC188" i="2"/>
  <c r="AB188" i="2"/>
  <c r="AA188" i="2"/>
  <c r="Z188" i="2"/>
  <c r="Y188" i="2"/>
  <c r="X188" i="2"/>
  <c r="W188" i="2"/>
  <c r="V188" i="2"/>
  <c r="U188" i="2"/>
  <c r="T188" i="2"/>
  <c r="S188" i="2"/>
  <c r="R188" i="2"/>
  <c r="Q188" i="2"/>
  <c r="P188" i="2"/>
  <c r="O188" i="2"/>
  <c r="DJ187" i="2"/>
  <c r="DI187" i="2"/>
  <c r="DH187" i="2"/>
  <c r="DG187" i="2"/>
  <c r="DF187" i="2"/>
  <c r="DE187" i="2"/>
  <c r="DD187" i="2"/>
  <c r="DC187" i="2"/>
  <c r="DB187" i="2"/>
  <c r="DA187" i="2"/>
  <c r="CZ187" i="2"/>
  <c r="CY187" i="2"/>
  <c r="CX187" i="2"/>
  <c r="CW187" i="2"/>
  <c r="CV187" i="2"/>
  <c r="CU187" i="2"/>
  <c r="CT187" i="2"/>
  <c r="CR187" i="2"/>
  <c r="CQ187" i="2"/>
  <c r="CP187" i="2"/>
  <c r="CO187" i="2"/>
  <c r="CN187" i="2"/>
  <c r="CM187" i="2"/>
  <c r="CL187" i="2"/>
  <c r="CK187" i="2"/>
  <c r="CJ187" i="2"/>
  <c r="CI187" i="2"/>
  <c r="CH187" i="2"/>
  <c r="CG187" i="2"/>
  <c r="CF187" i="2"/>
  <c r="CE187" i="2"/>
  <c r="CD187" i="2"/>
  <c r="CC187" i="2"/>
  <c r="CB187" i="2"/>
  <c r="CA187" i="2"/>
  <c r="BZ187" i="2"/>
  <c r="BY187" i="2"/>
  <c r="BX187" i="2"/>
  <c r="BW187" i="2"/>
  <c r="BV187" i="2"/>
  <c r="BU187" i="2"/>
  <c r="BT187" i="2"/>
  <c r="BS187" i="2"/>
  <c r="BR187" i="2"/>
  <c r="BQ187" i="2"/>
  <c r="BP187" i="2"/>
  <c r="BO187" i="2"/>
  <c r="BN187" i="2"/>
  <c r="BM187" i="2"/>
  <c r="BL187" i="2"/>
  <c r="BK187" i="2"/>
  <c r="BJ187" i="2"/>
  <c r="BI187" i="2"/>
  <c r="BH187" i="2"/>
  <c r="BG187" i="2"/>
  <c r="BF187" i="2"/>
  <c r="BE187" i="2"/>
  <c r="BD187" i="2"/>
  <c r="BC187" i="2"/>
  <c r="BB187" i="2"/>
  <c r="BA187" i="2"/>
  <c r="AZ187" i="2"/>
  <c r="AY187" i="2"/>
  <c r="AX187" i="2"/>
  <c r="AW187" i="2"/>
  <c r="AV187" i="2"/>
  <c r="AU187" i="2"/>
  <c r="AS187" i="2"/>
  <c r="AR187" i="2"/>
  <c r="AQ187" i="2"/>
  <c r="AP187" i="2"/>
  <c r="AO187" i="2"/>
  <c r="AJ187" i="2"/>
  <c r="AI187" i="2"/>
  <c r="AH187" i="2"/>
  <c r="AG187" i="2"/>
  <c r="AF187" i="2"/>
  <c r="AE187" i="2"/>
  <c r="AD187" i="2"/>
  <c r="AC187" i="2"/>
  <c r="AB187" i="2"/>
  <c r="AA187" i="2"/>
  <c r="Z187" i="2"/>
  <c r="Y187" i="2"/>
  <c r="X187" i="2"/>
  <c r="W187" i="2"/>
  <c r="V187" i="2"/>
  <c r="U187" i="2"/>
  <c r="T187" i="2"/>
  <c r="S187" i="2"/>
  <c r="R187" i="2"/>
  <c r="Q187" i="2"/>
  <c r="P187" i="2"/>
  <c r="O187" i="2"/>
  <c r="DJ186" i="2"/>
  <c r="DI186" i="2"/>
  <c r="DH186" i="2"/>
  <c r="DG186" i="2"/>
  <c r="DF186" i="2"/>
  <c r="DE186" i="2"/>
  <c r="DD186" i="2"/>
  <c r="DC186" i="2"/>
  <c r="DB186" i="2"/>
  <c r="DA186" i="2"/>
  <c r="CZ186" i="2"/>
  <c r="CY186" i="2"/>
  <c r="CX186" i="2"/>
  <c r="CW186" i="2"/>
  <c r="CV186" i="2"/>
  <c r="CU186" i="2"/>
  <c r="CT186" i="2"/>
  <c r="CR186" i="2"/>
  <c r="CQ186" i="2"/>
  <c r="CP186" i="2"/>
  <c r="CO186" i="2"/>
  <c r="CN186" i="2"/>
  <c r="CM186" i="2"/>
  <c r="CL186" i="2"/>
  <c r="CK186" i="2"/>
  <c r="CJ186" i="2"/>
  <c r="CI186" i="2"/>
  <c r="CH186" i="2"/>
  <c r="CG186" i="2"/>
  <c r="CF186" i="2"/>
  <c r="CE186" i="2"/>
  <c r="CD186" i="2"/>
  <c r="CC186" i="2"/>
  <c r="CB186" i="2"/>
  <c r="CA186" i="2"/>
  <c r="BZ186" i="2"/>
  <c r="BY186" i="2"/>
  <c r="BX186" i="2"/>
  <c r="BW186" i="2"/>
  <c r="BV186" i="2"/>
  <c r="BU186" i="2"/>
  <c r="BT186" i="2"/>
  <c r="BS186" i="2"/>
  <c r="BR186" i="2"/>
  <c r="BQ186" i="2"/>
  <c r="BP186" i="2"/>
  <c r="BO186" i="2"/>
  <c r="BN186" i="2"/>
  <c r="BM186" i="2"/>
  <c r="BL186" i="2"/>
  <c r="BK186" i="2"/>
  <c r="BJ186" i="2"/>
  <c r="BI186" i="2"/>
  <c r="BH186" i="2"/>
  <c r="BG186" i="2"/>
  <c r="BF186" i="2"/>
  <c r="BE186" i="2"/>
  <c r="BD186" i="2"/>
  <c r="BC186" i="2"/>
  <c r="BB186" i="2"/>
  <c r="BA186" i="2"/>
  <c r="AZ186" i="2"/>
  <c r="AY186" i="2"/>
  <c r="AX186" i="2"/>
  <c r="AW186" i="2"/>
  <c r="AV186" i="2"/>
  <c r="AU186" i="2"/>
  <c r="AS186" i="2"/>
  <c r="AR186" i="2"/>
  <c r="AQ186" i="2"/>
  <c r="AP186" i="2"/>
  <c r="AO186" i="2"/>
  <c r="AJ186" i="2"/>
  <c r="AI186" i="2"/>
  <c r="AH186" i="2"/>
  <c r="AG186" i="2"/>
  <c r="AF186" i="2"/>
  <c r="AE186" i="2"/>
  <c r="AD186" i="2"/>
  <c r="AC186" i="2"/>
  <c r="AB186" i="2"/>
  <c r="AA186" i="2"/>
  <c r="Z186" i="2"/>
  <c r="Y186" i="2"/>
  <c r="X186" i="2"/>
  <c r="W186" i="2"/>
  <c r="V186" i="2"/>
  <c r="U186" i="2"/>
  <c r="T186" i="2"/>
  <c r="S186" i="2"/>
  <c r="R186" i="2"/>
  <c r="Q186" i="2"/>
  <c r="P186" i="2"/>
  <c r="O186" i="2"/>
  <c r="DJ185" i="2"/>
  <c r="DI185" i="2"/>
  <c r="DH185" i="2"/>
  <c r="DG185" i="2"/>
  <c r="DF185" i="2"/>
  <c r="DE185" i="2"/>
  <c r="DD185" i="2"/>
  <c r="DC185" i="2"/>
  <c r="DB185" i="2"/>
  <c r="DA185" i="2"/>
  <c r="CZ185" i="2"/>
  <c r="CY185" i="2"/>
  <c r="CX185" i="2"/>
  <c r="CW185" i="2"/>
  <c r="CV185" i="2"/>
  <c r="CU185" i="2"/>
  <c r="CT185" i="2"/>
  <c r="CR185" i="2"/>
  <c r="CQ185" i="2"/>
  <c r="CP185" i="2"/>
  <c r="CO185" i="2"/>
  <c r="CN185" i="2"/>
  <c r="CM185" i="2"/>
  <c r="CL185" i="2"/>
  <c r="CK185" i="2"/>
  <c r="CJ185" i="2"/>
  <c r="CI185" i="2"/>
  <c r="CH185" i="2"/>
  <c r="CG185" i="2"/>
  <c r="CF185" i="2"/>
  <c r="CE185" i="2"/>
  <c r="CD185" i="2"/>
  <c r="CC185" i="2"/>
  <c r="CB185" i="2"/>
  <c r="CA185" i="2"/>
  <c r="BZ185" i="2"/>
  <c r="BY185" i="2"/>
  <c r="BX185" i="2"/>
  <c r="BW185" i="2"/>
  <c r="BV185" i="2"/>
  <c r="BU185" i="2"/>
  <c r="BT185" i="2"/>
  <c r="BS185" i="2"/>
  <c r="BR185" i="2"/>
  <c r="BQ185" i="2"/>
  <c r="BP185" i="2"/>
  <c r="BO185" i="2"/>
  <c r="BN185" i="2"/>
  <c r="BM185" i="2"/>
  <c r="BL185" i="2"/>
  <c r="BK185" i="2"/>
  <c r="BJ185" i="2"/>
  <c r="BI185" i="2"/>
  <c r="BH185" i="2"/>
  <c r="BG185" i="2"/>
  <c r="BF185" i="2"/>
  <c r="BE185" i="2"/>
  <c r="BD185" i="2"/>
  <c r="BC185" i="2"/>
  <c r="BB185" i="2"/>
  <c r="BA185" i="2"/>
  <c r="AZ185" i="2"/>
  <c r="AY185" i="2"/>
  <c r="AX185" i="2"/>
  <c r="AW185" i="2"/>
  <c r="AV185" i="2"/>
  <c r="AU185" i="2"/>
  <c r="AS185" i="2"/>
  <c r="AR185" i="2"/>
  <c r="AQ185" i="2"/>
  <c r="AP185" i="2"/>
  <c r="AO185" i="2"/>
  <c r="AJ185" i="2"/>
  <c r="AI185" i="2"/>
  <c r="AH185" i="2"/>
  <c r="AG185" i="2"/>
  <c r="AF185" i="2"/>
  <c r="AE185" i="2"/>
  <c r="AD185" i="2"/>
  <c r="AC185" i="2"/>
  <c r="AB185" i="2"/>
  <c r="AA185" i="2"/>
  <c r="Z185" i="2"/>
  <c r="Y185" i="2"/>
  <c r="X185" i="2"/>
  <c r="W185" i="2"/>
  <c r="V185" i="2"/>
  <c r="U185" i="2"/>
  <c r="T185" i="2"/>
  <c r="S185" i="2"/>
  <c r="R185" i="2"/>
  <c r="Q185" i="2"/>
  <c r="P185" i="2"/>
  <c r="O185" i="2"/>
  <c r="DJ184" i="2"/>
  <c r="DI184" i="2"/>
  <c r="DH184" i="2"/>
  <c r="DG184" i="2"/>
  <c r="DF184" i="2"/>
  <c r="DE184" i="2"/>
  <c r="DD184" i="2"/>
  <c r="DC184" i="2"/>
  <c r="DB184" i="2"/>
  <c r="DA184" i="2"/>
  <c r="CZ184" i="2"/>
  <c r="CY184" i="2"/>
  <c r="CX184" i="2"/>
  <c r="CW184" i="2"/>
  <c r="CV184" i="2"/>
  <c r="CU184" i="2"/>
  <c r="CT184" i="2"/>
  <c r="CR184" i="2"/>
  <c r="CQ184" i="2"/>
  <c r="CP184" i="2"/>
  <c r="CO184" i="2"/>
  <c r="CN184" i="2"/>
  <c r="CM184" i="2"/>
  <c r="CL184" i="2"/>
  <c r="CK184" i="2"/>
  <c r="CJ184" i="2"/>
  <c r="CI184" i="2"/>
  <c r="CH184" i="2"/>
  <c r="CG184" i="2"/>
  <c r="CF184" i="2"/>
  <c r="CE184" i="2"/>
  <c r="CD184" i="2"/>
  <c r="CC184" i="2"/>
  <c r="CB184" i="2"/>
  <c r="CA184" i="2"/>
  <c r="BZ184" i="2"/>
  <c r="BY184" i="2"/>
  <c r="BX184" i="2"/>
  <c r="BW184" i="2"/>
  <c r="BV184" i="2"/>
  <c r="BU184" i="2"/>
  <c r="BT184" i="2"/>
  <c r="BS184" i="2"/>
  <c r="BR184" i="2"/>
  <c r="BQ184" i="2"/>
  <c r="BP184" i="2"/>
  <c r="BO184" i="2"/>
  <c r="BN184" i="2"/>
  <c r="BM184" i="2"/>
  <c r="BL184" i="2"/>
  <c r="BK184" i="2"/>
  <c r="BJ184" i="2"/>
  <c r="BI184" i="2"/>
  <c r="BH184" i="2"/>
  <c r="BG184" i="2"/>
  <c r="BF184" i="2"/>
  <c r="BE184" i="2"/>
  <c r="BD184" i="2"/>
  <c r="BC184" i="2"/>
  <c r="BB184" i="2"/>
  <c r="BA184" i="2"/>
  <c r="AZ184" i="2"/>
  <c r="AY184" i="2"/>
  <c r="AX184" i="2"/>
  <c r="AW184" i="2"/>
  <c r="AV184" i="2"/>
  <c r="AU184" i="2"/>
  <c r="AS184" i="2"/>
  <c r="AR184" i="2"/>
  <c r="AQ184" i="2"/>
  <c r="AP184" i="2"/>
  <c r="AO184" i="2"/>
  <c r="AJ184" i="2"/>
  <c r="AI184" i="2"/>
  <c r="AH184" i="2"/>
  <c r="AG184" i="2"/>
  <c r="AF184" i="2"/>
  <c r="AE184" i="2"/>
  <c r="AD184" i="2"/>
  <c r="AC184" i="2"/>
  <c r="AB184" i="2"/>
  <c r="AA184" i="2"/>
  <c r="Z184" i="2"/>
  <c r="Y184" i="2"/>
  <c r="X184" i="2"/>
  <c r="W184" i="2"/>
  <c r="V184" i="2"/>
  <c r="U184" i="2"/>
  <c r="T184" i="2"/>
  <c r="S184" i="2"/>
  <c r="R184" i="2"/>
  <c r="Q184" i="2"/>
  <c r="P184" i="2"/>
  <c r="O184" i="2"/>
  <c r="DJ183" i="2"/>
  <c r="DI183" i="2"/>
  <c r="DH183" i="2"/>
  <c r="DG183" i="2"/>
  <c r="DF183" i="2"/>
  <c r="DE183" i="2"/>
  <c r="DD183" i="2"/>
  <c r="DC183" i="2"/>
  <c r="DB183" i="2"/>
  <c r="DA183" i="2"/>
  <c r="CZ183" i="2"/>
  <c r="CY183" i="2"/>
  <c r="CX183" i="2"/>
  <c r="CW183" i="2"/>
  <c r="CV183" i="2"/>
  <c r="CU183" i="2"/>
  <c r="CT183" i="2"/>
  <c r="CR183" i="2"/>
  <c r="CQ183" i="2"/>
  <c r="CP183" i="2"/>
  <c r="CO183" i="2"/>
  <c r="CN183" i="2"/>
  <c r="CM183" i="2"/>
  <c r="CL183" i="2"/>
  <c r="CK183" i="2"/>
  <c r="CJ183" i="2"/>
  <c r="CI183" i="2"/>
  <c r="CH183" i="2"/>
  <c r="CG183" i="2"/>
  <c r="CF183" i="2"/>
  <c r="CE183" i="2"/>
  <c r="CD183" i="2"/>
  <c r="CC183" i="2"/>
  <c r="CB183" i="2"/>
  <c r="CA183" i="2"/>
  <c r="BZ183" i="2"/>
  <c r="BY183" i="2"/>
  <c r="BX183" i="2"/>
  <c r="BW183" i="2"/>
  <c r="BV183" i="2"/>
  <c r="BU183" i="2"/>
  <c r="BT183" i="2"/>
  <c r="BS183" i="2"/>
  <c r="BR183" i="2"/>
  <c r="BQ183" i="2"/>
  <c r="BP183" i="2"/>
  <c r="BO183" i="2"/>
  <c r="BN183" i="2"/>
  <c r="BM183" i="2"/>
  <c r="BL183" i="2"/>
  <c r="BK183" i="2"/>
  <c r="BJ183" i="2"/>
  <c r="BI183" i="2"/>
  <c r="BH183" i="2"/>
  <c r="BG183" i="2"/>
  <c r="BF183" i="2"/>
  <c r="BE183" i="2"/>
  <c r="BD183" i="2"/>
  <c r="BC183" i="2"/>
  <c r="BB183" i="2"/>
  <c r="BA183" i="2"/>
  <c r="AZ183" i="2"/>
  <c r="AY183" i="2"/>
  <c r="AX183" i="2"/>
  <c r="AW183" i="2"/>
  <c r="AV183" i="2"/>
  <c r="AU183" i="2"/>
  <c r="AS183" i="2"/>
  <c r="AR183" i="2"/>
  <c r="AQ183" i="2"/>
  <c r="AP183" i="2"/>
  <c r="AO183" i="2"/>
  <c r="AJ183" i="2"/>
  <c r="AI183" i="2"/>
  <c r="AH183" i="2"/>
  <c r="AG183" i="2"/>
  <c r="AF183" i="2"/>
  <c r="AE183" i="2"/>
  <c r="AD183" i="2"/>
  <c r="AC183" i="2"/>
  <c r="AB183" i="2"/>
  <c r="AA183" i="2"/>
  <c r="Z183" i="2"/>
  <c r="Y183" i="2"/>
  <c r="X183" i="2"/>
  <c r="W183" i="2"/>
  <c r="V183" i="2"/>
  <c r="U183" i="2"/>
  <c r="T183" i="2"/>
  <c r="S183" i="2"/>
  <c r="R183" i="2"/>
  <c r="Q183" i="2"/>
  <c r="P183" i="2"/>
  <c r="O183" i="2"/>
  <c r="DJ182" i="2"/>
  <c r="DI182" i="2"/>
  <c r="DH182" i="2"/>
  <c r="DG182" i="2"/>
  <c r="DF182" i="2"/>
  <c r="DE182" i="2"/>
  <c r="DD182" i="2"/>
  <c r="DC182" i="2"/>
  <c r="DB182" i="2"/>
  <c r="DA182" i="2"/>
  <c r="CZ182" i="2"/>
  <c r="CY182" i="2"/>
  <c r="CX182" i="2"/>
  <c r="CW182" i="2"/>
  <c r="CV182" i="2"/>
  <c r="CU182" i="2"/>
  <c r="CT182" i="2"/>
  <c r="CR182" i="2"/>
  <c r="CQ182" i="2"/>
  <c r="CP182" i="2"/>
  <c r="CO182" i="2"/>
  <c r="CN182" i="2"/>
  <c r="CM182" i="2"/>
  <c r="CL182" i="2"/>
  <c r="CK182" i="2"/>
  <c r="CJ182" i="2"/>
  <c r="CI182" i="2"/>
  <c r="CH182" i="2"/>
  <c r="CG182" i="2"/>
  <c r="CF182" i="2"/>
  <c r="CE182" i="2"/>
  <c r="CD182" i="2"/>
  <c r="CC182" i="2"/>
  <c r="CB182" i="2"/>
  <c r="CA182" i="2"/>
  <c r="BZ182" i="2"/>
  <c r="BY182" i="2"/>
  <c r="BX182" i="2"/>
  <c r="BW182" i="2"/>
  <c r="BV182" i="2"/>
  <c r="BU182" i="2"/>
  <c r="BT182" i="2"/>
  <c r="BS182" i="2"/>
  <c r="BR182" i="2"/>
  <c r="BQ182" i="2"/>
  <c r="BP182" i="2"/>
  <c r="BO182" i="2"/>
  <c r="BN182" i="2"/>
  <c r="BM182" i="2"/>
  <c r="BL182" i="2"/>
  <c r="BK182" i="2"/>
  <c r="BJ182" i="2"/>
  <c r="BI182" i="2"/>
  <c r="BH182" i="2"/>
  <c r="BG182" i="2"/>
  <c r="BF182" i="2"/>
  <c r="BE182" i="2"/>
  <c r="BD182" i="2"/>
  <c r="BC182" i="2"/>
  <c r="BB182" i="2"/>
  <c r="BA182" i="2"/>
  <c r="AZ182" i="2"/>
  <c r="AY182" i="2"/>
  <c r="AX182" i="2"/>
  <c r="AW182" i="2"/>
  <c r="AV182" i="2"/>
  <c r="AU182" i="2"/>
  <c r="AS182" i="2"/>
  <c r="AR182" i="2"/>
  <c r="AQ182" i="2"/>
  <c r="AP182" i="2"/>
  <c r="AO182" i="2"/>
  <c r="AJ182" i="2"/>
  <c r="AI182" i="2"/>
  <c r="AH182" i="2"/>
  <c r="AG182" i="2"/>
  <c r="AF182" i="2"/>
  <c r="AE182" i="2"/>
  <c r="AD182" i="2"/>
  <c r="AC182" i="2"/>
  <c r="AB182" i="2"/>
  <c r="AA182" i="2"/>
  <c r="Z182" i="2"/>
  <c r="Y182" i="2"/>
  <c r="X182" i="2"/>
  <c r="W182" i="2"/>
  <c r="V182" i="2"/>
  <c r="U182" i="2"/>
  <c r="T182" i="2"/>
  <c r="S182" i="2"/>
  <c r="R182" i="2"/>
  <c r="Q182" i="2"/>
  <c r="P182" i="2"/>
  <c r="O182" i="2"/>
  <c r="DJ181" i="2"/>
  <c r="DI181" i="2"/>
  <c r="DH181" i="2"/>
  <c r="DG181" i="2"/>
  <c r="DF181" i="2"/>
  <c r="DE181" i="2"/>
  <c r="DD181" i="2"/>
  <c r="DC181" i="2"/>
  <c r="DB181" i="2"/>
  <c r="DA181" i="2"/>
  <c r="CZ181" i="2"/>
  <c r="CY181" i="2"/>
  <c r="CX181" i="2"/>
  <c r="CW181" i="2"/>
  <c r="CV181" i="2"/>
  <c r="CU181" i="2"/>
  <c r="CT181" i="2"/>
  <c r="CR181" i="2"/>
  <c r="CQ181" i="2"/>
  <c r="CP181" i="2"/>
  <c r="CO181" i="2"/>
  <c r="CN181" i="2"/>
  <c r="CM181" i="2"/>
  <c r="CL181" i="2"/>
  <c r="CK181" i="2"/>
  <c r="CJ181" i="2"/>
  <c r="CI181" i="2"/>
  <c r="CH181" i="2"/>
  <c r="CG181" i="2"/>
  <c r="CF181" i="2"/>
  <c r="CE181" i="2"/>
  <c r="CD181" i="2"/>
  <c r="CC181" i="2"/>
  <c r="CB181" i="2"/>
  <c r="CA181" i="2"/>
  <c r="BZ181" i="2"/>
  <c r="BY181" i="2"/>
  <c r="BX181" i="2"/>
  <c r="BW181" i="2"/>
  <c r="BV181" i="2"/>
  <c r="BU181" i="2"/>
  <c r="BT181" i="2"/>
  <c r="BS181" i="2"/>
  <c r="BR181" i="2"/>
  <c r="BQ181" i="2"/>
  <c r="BP181" i="2"/>
  <c r="BO181" i="2"/>
  <c r="BN181" i="2"/>
  <c r="BM181" i="2"/>
  <c r="BL181" i="2"/>
  <c r="BK181" i="2"/>
  <c r="BJ181" i="2"/>
  <c r="BI181" i="2"/>
  <c r="BH181" i="2"/>
  <c r="BG181" i="2"/>
  <c r="BF181" i="2"/>
  <c r="BE181" i="2"/>
  <c r="BD181" i="2"/>
  <c r="BC181" i="2"/>
  <c r="BB181" i="2"/>
  <c r="BA181" i="2"/>
  <c r="AZ181" i="2"/>
  <c r="AY181" i="2"/>
  <c r="AX181" i="2"/>
  <c r="AW181" i="2"/>
  <c r="AV181" i="2"/>
  <c r="AU181" i="2"/>
  <c r="AS181" i="2"/>
  <c r="AR181" i="2"/>
  <c r="AQ181" i="2"/>
  <c r="AP181" i="2"/>
  <c r="AO181" i="2"/>
  <c r="AJ181" i="2"/>
  <c r="AI181" i="2"/>
  <c r="AH181" i="2"/>
  <c r="AG181" i="2"/>
  <c r="AF181" i="2"/>
  <c r="AE181" i="2"/>
  <c r="AD181" i="2"/>
  <c r="AC181" i="2"/>
  <c r="AB181" i="2"/>
  <c r="AA181" i="2"/>
  <c r="Z181" i="2"/>
  <c r="Y181" i="2"/>
  <c r="X181" i="2"/>
  <c r="W181" i="2"/>
  <c r="V181" i="2"/>
  <c r="U181" i="2"/>
  <c r="T181" i="2"/>
  <c r="S181" i="2"/>
  <c r="R181" i="2"/>
  <c r="Q181" i="2"/>
  <c r="P181" i="2"/>
  <c r="O181" i="2"/>
  <c r="DJ180" i="2"/>
  <c r="DI180" i="2"/>
  <c r="DH180" i="2"/>
  <c r="DG180" i="2"/>
  <c r="DF180" i="2"/>
  <c r="DE180" i="2"/>
  <c r="DD180" i="2"/>
  <c r="DC180" i="2"/>
  <c r="DB180" i="2"/>
  <c r="DA180" i="2"/>
  <c r="CZ180" i="2"/>
  <c r="CY180" i="2"/>
  <c r="CX180" i="2"/>
  <c r="CW180" i="2"/>
  <c r="CV180" i="2"/>
  <c r="CU180" i="2"/>
  <c r="CT180" i="2"/>
  <c r="CR180" i="2"/>
  <c r="CQ180" i="2"/>
  <c r="CP180" i="2"/>
  <c r="CO180" i="2"/>
  <c r="CN180" i="2"/>
  <c r="CM180" i="2"/>
  <c r="CL180" i="2"/>
  <c r="CK180" i="2"/>
  <c r="CJ180" i="2"/>
  <c r="CI180" i="2"/>
  <c r="CH180" i="2"/>
  <c r="CG180" i="2"/>
  <c r="CF180" i="2"/>
  <c r="CE180" i="2"/>
  <c r="CD180" i="2"/>
  <c r="CC180" i="2"/>
  <c r="CB180" i="2"/>
  <c r="CA180" i="2"/>
  <c r="BZ180" i="2"/>
  <c r="BY180" i="2"/>
  <c r="BX180" i="2"/>
  <c r="BW180" i="2"/>
  <c r="BV180" i="2"/>
  <c r="BU180" i="2"/>
  <c r="BT180" i="2"/>
  <c r="BS180" i="2"/>
  <c r="BR180" i="2"/>
  <c r="BQ180" i="2"/>
  <c r="BP180" i="2"/>
  <c r="BO180" i="2"/>
  <c r="BN180" i="2"/>
  <c r="BM180" i="2"/>
  <c r="BL180" i="2"/>
  <c r="BK180" i="2"/>
  <c r="BJ180" i="2"/>
  <c r="BI180" i="2"/>
  <c r="BH180" i="2"/>
  <c r="BG180" i="2"/>
  <c r="BF180" i="2"/>
  <c r="BE180" i="2"/>
  <c r="BD180" i="2"/>
  <c r="BC180" i="2"/>
  <c r="BB180" i="2"/>
  <c r="BA180" i="2"/>
  <c r="AZ180" i="2"/>
  <c r="AY180" i="2"/>
  <c r="AX180" i="2"/>
  <c r="AW180" i="2"/>
  <c r="AV180" i="2"/>
  <c r="AU180" i="2"/>
  <c r="AS180" i="2"/>
  <c r="AR180" i="2"/>
  <c r="AQ180" i="2"/>
  <c r="AP180" i="2"/>
  <c r="AO180" i="2"/>
  <c r="AJ180" i="2"/>
  <c r="AI180" i="2"/>
  <c r="AH180" i="2"/>
  <c r="AG180" i="2"/>
  <c r="AF180" i="2"/>
  <c r="AE180" i="2"/>
  <c r="AD180" i="2"/>
  <c r="AC180" i="2"/>
  <c r="AB180" i="2"/>
  <c r="AA180" i="2"/>
  <c r="Z180" i="2"/>
  <c r="Y180" i="2"/>
  <c r="X180" i="2"/>
  <c r="W180" i="2"/>
  <c r="V180" i="2"/>
  <c r="U180" i="2"/>
  <c r="T180" i="2"/>
  <c r="S180" i="2"/>
  <c r="R180" i="2"/>
  <c r="Q180" i="2"/>
  <c r="P180" i="2"/>
  <c r="O180" i="2"/>
  <c r="DJ179" i="2"/>
  <c r="DI179" i="2"/>
  <c r="DH179" i="2"/>
  <c r="DG179" i="2"/>
  <c r="DF179" i="2"/>
  <c r="DE179" i="2"/>
  <c r="DD179" i="2"/>
  <c r="DC179" i="2"/>
  <c r="DB179" i="2"/>
  <c r="DA179" i="2"/>
  <c r="CZ179" i="2"/>
  <c r="CY179" i="2"/>
  <c r="CX179" i="2"/>
  <c r="CW179" i="2"/>
  <c r="CV179" i="2"/>
  <c r="CU179" i="2"/>
  <c r="CT179" i="2"/>
  <c r="CR179" i="2"/>
  <c r="CQ179" i="2"/>
  <c r="CP179" i="2"/>
  <c r="CO179" i="2"/>
  <c r="CN179" i="2"/>
  <c r="CM179" i="2"/>
  <c r="CL179" i="2"/>
  <c r="CK179" i="2"/>
  <c r="CJ179" i="2"/>
  <c r="CI179" i="2"/>
  <c r="CH179" i="2"/>
  <c r="CG179" i="2"/>
  <c r="CF179" i="2"/>
  <c r="CE179" i="2"/>
  <c r="CD179" i="2"/>
  <c r="CC179" i="2"/>
  <c r="CB179" i="2"/>
  <c r="CA179" i="2"/>
  <c r="BZ179" i="2"/>
  <c r="BY179" i="2"/>
  <c r="BX179" i="2"/>
  <c r="BW179" i="2"/>
  <c r="BV179" i="2"/>
  <c r="BU179" i="2"/>
  <c r="BT179" i="2"/>
  <c r="BS179" i="2"/>
  <c r="BR179" i="2"/>
  <c r="BQ179" i="2"/>
  <c r="BP179" i="2"/>
  <c r="BO179" i="2"/>
  <c r="BN179" i="2"/>
  <c r="BM179" i="2"/>
  <c r="BL179" i="2"/>
  <c r="BK179" i="2"/>
  <c r="BJ179" i="2"/>
  <c r="BI179" i="2"/>
  <c r="BH179" i="2"/>
  <c r="BG179" i="2"/>
  <c r="BF179" i="2"/>
  <c r="BE179" i="2"/>
  <c r="BD179" i="2"/>
  <c r="BC179" i="2"/>
  <c r="BB179" i="2"/>
  <c r="BA179" i="2"/>
  <c r="AZ179" i="2"/>
  <c r="AY179" i="2"/>
  <c r="AX179" i="2"/>
  <c r="AW179" i="2"/>
  <c r="AV179" i="2"/>
  <c r="AU179" i="2"/>
  <c r="AS179" i="2"/>
  <c r="AR179" i="2"/>
  <c r="AQ179" i="2"/>
  <c r="AP179" i="2"/>
  <c r="AO179" i="2"/>
  <c r="AJ179" i="2"/>
  <c r="AI179" i="2"/>
  <c r="AH179" i="2"/>
  <c r="AG179" i="2"/>
  <c r="AF179" i="2"/>
  <c r="AE179" i="2"/>
  <c r="AD179" i="2"/>
  <c r="AC179" i="2"/>
  <c r="AB179" i="2"/>
  <c r="AA179" i="2"/>
  <c r="Z179" i="2"/>
  <c r="Y179" i="2"/>
  <c r="X179" i="2"/>
  <c r="W179" i="2"/>
  <c r="V179" i="2"/>
  <c r="U179" i="2"/>
  <c r="T179" i="2"/>
  <c r="S179" i="2"/>
  <c r="R179" i="2"/>
  <c r="Q179" i="2"/>
  <c r="P179" i="2"/>
  <c r="O179" i="2"/>
  <c r="DJ178" i="2"/>
  <c r="DI178" i="2"/>
  <c r="DH178" i="2"/>
  <c r="DG178" i="2"/>
  <c r="DF178" i="2"/>
  <c r="DE178" i="2"/>
  <c r="DD178" i="2"/>
  <c r="DC178" i="2"/>
  <c r="DB178" i="2"/>
  <c r="DA178" i="2"/>
  <c r="CZ178" i="2"/>
  <c r="CY178" i="2"/>
  <c r="CX178" i="2"/>
  <c r="CW178" i="2"/>
  <c r="CV178" i="2"/>
  <c r="CU178" i="2"/>
  <c r="CT178" i="2"/>
  <c r="CR178" i="2"/>
  <c r="CQ178" i="2"/>
  <c r="CP178" i="2"/>
  <c r="CO178" i="2"/>
  <c r="CN178" i="2"/>
  <c r="CM178" i="2"/>
  <c r="CL178" i="2"/>
  <c r="CK178" i="2"/>
  <c r="CJ178" i="2"/>
  <c r="CI178" i="2"/>
  <c r="CH178" i="2"/>
  <c r="CG178" i="2"/>
  <c r="CF178" i="2"/>
  <c r="CE178" i="2"/>
  <c r="CD178" i="2"/>
  <c r="CC178" i="2"/>
  <c r="CB178" i="2"/>
  <c r="CA178" i="2"/>
  <c r="BZ178" i="2"/>
  <c r="BY178" i="2"/>
  <c r="BX178" i="2"/>
  <c r="BW178" i="2"/>
  <c r="BV178" i="2"/>
  <c r="BU178" i="2"/>
  <c r="BT178" i="2"/>
  <c r="BS178" i="2"/>
  <c r="BR178" i="2"/>
  <c r="BQ178" i="2"/>
  <c r="BP178" i="2"/>
  <c r="BO178" i="2"/>
  <c r="BN178" i="2"/>
  <c r="BM178" i="2"/>
  <c r="BL178" i="2"/>
  <c r="BK178" i="2"/>
  <c r="BJ178" i="2"/>
  <c r="BI178" i="2"/>
  <c r="BH178" i="2"/>
  <c r="BG178" i="2"/>
  <c r="BF178" i="2"/>
  <c r="BE178" i="2"/>
  <c r="BD178" i="2"/>
  <c r="BC178" i="2"/>
  <c r="BB178" i="2"/>
  <c r="BA178" i="2"/>
  <c r="AZ178" i="2"/>
  <c r="AY178" i="2"/>
  <c r="AX178" i="2"/>
  <c r="AW178" i="2"/>
  <c r="AV178" i="2"/>
  <c r="AU178" i="2"/>
  <c r="AS178" i="2"/>
  <c r="AR178" i="2"/>
  <c r="AQ178" i="2"/>
  <c r="AP178" i="2"/>
  <c r="AO178" i="2"/>
  <c r="AJ178" i="2"/>
  <c r="AI178" i="2"/>
  <c r="AH178" i="2"/>
  <c r="AG178" i="2"/>
  <c r="AF178" i="2"/>
  <c r="AE178" i="2"/>
  <c r="AD178" i="2"/>
  <c r="AC178" i="2"/>
  <c r="AB178" i="2"/>
  <c r="AA178" i="2"/>
  <c r="Z178" i="2"/>
  <c r="Y178" i="2"/>
  <c r="X178" i="2"/>
  <c r="W178" i="2"/>
  <c r="V178" i="2"/>
  <c r="U178" i="2"/>
  <c r="T178" i="2"/>
  <c r="S178" i="2"/>
  <c r="R178" i="2"/>
  <c r="Q178" i="2"/>
  <c r="P178" i="2"/>
  <c r="O178" i="2"/>
  <c r="DJ177" i="2"/>
  <c r="DI177" i="2"/>
  <c r="DH177" i="2"/>
  <c r="DG177" i="2"/>
  <c r="DF177" i="2"/>
  <c r="DE177" i="2"/>
  <c r="DD177" i="2"/>
  <c r="DC177" i="2"/>
  <c r="DB177" i="2"/>
  <c r="DA177" i="2"/>
  <c r="CZ177" i="2"/>
  <c r="CY177" i="2"/>
  <c r="CX177" i="2"/>
  <c r="CW177" i="2"/>
  <c r="CV177" i="2"/>
  <c r="CU177" i="2"/>
  <c r="CT177" i="2"/>
  <c r="CR177" i="2"/>
  <c r="CQ177" i="2"/>
  <c r="CP177" i="2"/>
  <c r="CO177" i="2"/>
  <c r="CN177" i="2"/>
  <c r="CM177" i="2"/>
  <c r="CL177" i="2"/>
  <c r="CK177" i="2"/>
  <c r="CJ177" i="2"/>
  <c r="CI177" i="2"/>
  <c r="CH177" i="2"/>
  <c r="CG177" i="2"/>
  <c r="CF177" i="2"/>
  <c r="CE177" i="2"/>
  <c r="CD177" i="2"/>
  <c r="CC177" i="2"/>
  <c r="CB177" i="2"/>
  <c r="CA177" i="2"/>
  <c r="BZ177" i="2"/>
  <c r="BY177" i="2"/>
  <c r="BX177" i="2"/>
  <c r="BW177" i="2"/>
  <c r="BV177" i="2"/>
  <c r="BU177" i="2"/>
  <c r="BT177" i="2"/>
  <c r="BS177" i="2"/>
  <c r="BR177" i="2"/>
  <c r="BQ177" i="2"/>
  <c r="BP177" i="2"/>
  <c r="BO177" i="2"/>
  <c r="BN177" i="2"/>
  <c r="BM177" i="2"/>
  <c r="BL177" i="2"/>
  <c r="BK177" i="2"/>
  <c r="BJ177" i="2"/>
  <c r="BI177" i="2"/>
  <c r="BH177" i="2"/>
  <c r="BG177" i="2"/>
  <c r="BF177" i="2"/>
  <c r="BE177" i="2"/>
  <c r="BD177" i="2"/>
  <c r="BC177" i="2"/>
  <c r="BB177" i="2"/>
  <c r="BA177" i="2"/>
  <c r="AZ177" i="2"/>
  <c r="AY177" i="2"/>
  <c r="AX177" i="2"/>
  <c r="AW177" i="2"/>
  <c r="AV177" i="2"/>
  <c r="AU177" i="2"/>
  <c r="AS177" i="2"/>
  <c r="AR177" i="2"/>
  <c r="AQ177" i="2"/>
  <c r="AP177" i="2"/>
  <c r="AO177" i="2"/>
  <c r="AJ177" i="2"/>
  <c r="AI177" i="2"/>
  <c r="AH177" i="2"/>
  <c r="AG177" i="2"/>
  <c r="AF177" i="2"/>
  <c r="AE177" i="2"/>
  <c r="AD177" i="2"/>
  <c r="AC177" i="2"/>
  <c r="AB177" i="2"/>
  <c r="AA177" i="2"/>
  <c r="Z177" i="2"/>
  <c r="Y177" i="2"/>
  <c r="X177" i="2"/>
  <c r="W177" i="2"/>
  <c r="V177" i="2"/>
  <c r="U177" i="2"/>
  <c r="T177" i="2"/>
  <c r="S177" i="2"/>
  <c r="R177" i="2"/>
  <c r="Q177" i="2"/>
  <c r="P177" i="2"/>
  <c r="O177" i="2"/>
  <c r="DJ176" i="2"/>
  <c r="DI176" i="2"/>
  <c r="DH176" i="2"/>
  <c r="DG176" i="2"/>
  <c r="DF176" i="2"/>
  <c r="DE176" i="2"/>
  <c r="DD176" i="2"/>
  <c r="DC176" i="2"/>
  <c r="DB176" i="2"/>
  <c r="DA176" i="2"/>
  <c r="CZ176" i="2"/>
  <c r="CY176" i="2"/>
  <c r="CX176" i="2"/>
  <c r="CW176" i="2"/>
  <c r="CV176" i="2"/>
  <c r="CU176" i="2"/>
  <c r="CT176" i="2"/>
  <c r="CR176" i="2"/>
  <c r="CQ176" i="2"/>
  <c r="CP176" i="2"/>
  <c r="CO176" i="2"/>
  <c r="CN176" i="2"/>
  <c r="CM176" i="2"/>
  <c r="CL176" i="2"/>
  <c r="CK176" i="2"/>
  <c r="CJ176" i="2"/>
  <c r="CI176" i="2"/>
  <c r="CH176" i="2"/>
  <c r="CG176" i="2"/>
  <c r="CF176" i="2"/>
  <c r="CE176" i="2"/>
  <c r="CD176" i="2"/>
  <c r="CC176" i="2"/>
  <c r="CB176" i="2"/>
  <c r="CA176" i="2"/>
  <c r="BZ176" i="2"/>
  <c r="BY176" i="2"/>
  <c r="BX176" i="2"/>
  <c r="BW176" i="2"/>
  <c r="BV176" i="2"/>
  <c r="BU176" i="2"/>
  <c r="BT176" i="2"/>
  <c r="BS176" i="2"/>
  <c r="BR176" i="2"/>
  <c r="BQ176" i="2"/>
  <c r="BP176" i="2"/>
  <c r="BO176" i="2"/>
  <c r="BN176" i="2"/>
  <c r="BM176" i="2"/>
  <c r="BL176" i="2"/>
  <c r="BK176" i="2"/>
  <c r="BJ176" i="2"/>
  <c r="BI176" i="2"/>
  <c r="BH176" i="2"/>
  <c r="BG176" i="2"/>
  <c r="BF176" i="2"/>
  <c r="BE176" i="2"/>
  <c r="BD176" i="2"/>
  <c r="BC176" i="2"/>
  <c r="BB176" i="2"/>
  <c r="BA176" i="2"/>
  <c r="AZ176" i="2"/>
  <c r="AY176" i="2"/>
  <c r="AX176" i="2"/>
  <c r="AW176" i="2"/>
  <c r="AV176" i="2"/>
  <c r="AU176" i="2"/>
  <c r="AS176" i="2"/>
  <c r="AR176" i="2"/>
  <c r="AQ176" i="2"/>
  <c r="AP176" i="2"/>
  <c r="AO176" i="2"/>
  <c r="AJ176" i="2"/>
  <c r="AI176" i="2"/>
  <c r="AH176" i="2"/>
  <c r="AG176" i="2"/>
  <c r="AF176" i="2"/>
  <c r="AE176" i="2"/>
  <c r="AD176" i="2"/>
  <c r="AC176" i="2"/>
  <c r="AB176" i="2"/>
  <c r="AA176" i="2"/>
  <c r="Z176" i="2"/>
  <c r="Y176" i="2"/>
  <c r="X176" i="2"/>
  <c r="W176" i="2"/>
  <c r="V176" i="2"/>
  <c r="U176" i="2"/>
  <c r="T176" i="2"/>
  <c r="S176" i="2"/>
  <c r="R176" i="2"/>
  <c r="Q176" i="2"/>
  <c r="P176" i="2"/>
  <c r="O176" i="2"/>
  <c r="DJ175" i="2"/>
  <c r="DI175" i="2"/>
  <c r="DH175" i="2"/>
  <c r="DG175" i="2"/>
  <c r="DF175" i="2"/>
  <c r="DE175" i="2"/>
  <c r="DD175" i="2"/>
  <c r="DC175" i="2"/>
  <c r="DB175" i="2"/>
  <c r="DA175" i="2"/>
  <c r="CZ175" i="2"/>
  <c r="CY175" i="2"/>
  <c r="CX175" i="2"/>
  <c r="CW175" i="2"/>
  <c r="CV175" i="2"/>
  <c r="CU175" i="2"/>
  <c r="CT175" i="2"/>
  <c r="CR175" i="2"/>
  <c r="CQ175" i="2"/>
  <c r="CP175" i="2"/>
  <c r="CO175" i="2"/>
  <c r="CN175" i="2"/>
  <c r="CM175" i="2"/>
  <c r="CL175" i="2"/>
  <c r="CK175" i="2"/>
  <c r="CJ175" i="2"/>
  <c r="CI175" i="2"/>
  <c r="CH175" i="2"/>
  <c r="CG175" i="2"/>
  <c r="CF175" i="2"/>
  <c r="CE175" i="2"/>
  <c r="CD175" i="2"/>
  <c r="CC175" i="2"/>
  <c r="CB175" i="2"/>
  <c r="CA175" i="2"/>
  <c r="BZ175" i="2"/>
  <c r="BY175" i="2"/>
  <c r="BX175" i="2"/>
  <c r="BW175" i="2"/>
  <c r="BV175" i="2"/>
  <c r="BU175" i="2"/>
  <c r="BT175" i="2"/>
  <c r="BS175" i="2"/>
  <c r="BR175" i="2"/>
  <c r="BQ175" i="2"/>
  <c r="BP175" i="2"/>
  <c r="BO175" i="2"/>
  <c r="BN175" i="2"/>
  <c r="BM175" i="2"/>
  <c r="BL175" i="2"/>
  <c r="BK175" i="2"/>
  <c r="BJ175" i="2"/>
  <c r="BI175" i="2"/>
  <c r="BH175" i="2"/>
  <c r="BG175" i="2"/>
  <c r="BF175" i="2"/>
  <c r="BE175" i="2"/>
  <c r="BD175" i="2"/>
  <c r="BC175" i="2"/>
  <c r="BB175" i="2"/>
  <c r="BA175" i="2"/>
  <c r="AZ175" i="2"/>
  <c r="AY175" i="2"/>
  <c r="AX175" i="2"/>
  <c r="AW175" i="2"/>
  <c r="AV175" i="2"/>
  <c r="AU175" i="2"/>
  <c r="AS175" i="2"/>
  <c r="AR175" i="2"/>
  <c r="AQ175" i="2"/>
  <c r="AP175" i="2"/>
  <c r="AO175" i="2"/>
  <c r="AJ175" i="2"/>
  <c r="AI175" i="2"/>
  <c r="AH175" i="2"/>
  <c r="AG175" i="2"/>
  <c r="AF175" i="2"/>
  <c r="AE175" i="2"/>
  <c r="AD175" i="2"/>
  <c r="AC175" i="2"/>
  <c r="AB175" i="2"/>
  <c r="AA175" i="2"/>
  <c r="Z175" i="2"/>
  <c r="Y175" i="2"/>
  <c r="X175" i="2"/>
  <c r="W175" i="2"/>
  <c r="V175" i="2"/>
  <c r="U175" i="2"/>
  <c r="T175" i="2"/>
  <c r="S175" i="2"/>
  <c r="R175" i="2"/>
  <c r="Q175" i="2"/>
  <c r="P175" i="2"/>
  <c r="O175" i="2"/>
  <c r="DJ174" i="2"/>
  <c r="DI174" i="2"/>
  <c r="DH174" i="2"/>
  <c r="DG174" i="2"/>
  <c r="DF174" i="2"/>
  <c r="DE174" i="2"/>
  <c r="DD174" i="2"/>
  <c r="DC174" i="2"/>
  <c r="DB174" i="2"/>
  <c r="DA174" i="2"/>
  <c r="CZ174" i="2"/>
  <c r="CY174" i="2"/>
  <c r="CX174" i="2"/>
  <c r="CW174" i="2"/>
  <c r="CV174" i="2"/>
  <c r="CU174" i="2"/>
  <c r="CT174" i="2"/>
  <c r="CR174" i="2"/>
  <c r="CQ174" i="2"/>
  <c r="CP174" i="2"/>
  <c r="CO174" i="2"/>
  <c r="CN174" i="2"/>
  <c r="CM174" i="2"/>
  <c r="CL174" i="2"/>
  <c r="CK174" i="2"/>
  <c r="CJ174" i="2"/>
  <c r="CI174" i="2"/>
  <c r="CH174" i="2"/>
  <c r="CG174" i="2"/>
  <c r="CF174" i="2"/>
  <c r="CE174" i="2"/>
  <c r="CD174" i="2"/>
  <c r="CC174" i="2"/>
  <c r="CB174" i="2"/>
  <c r="CA174" i="2"/>
  <c r="BZ174" i="2"/>
  <c r="BY174" i="2"/>
  <c r="BX174" i="2"/>
  <c r="BW174" i="2"/>
  <c r="BV174" i="2"/>
  <c r="BU174" i="2"/>
  <c r="BT174" i="2"/>
  <c r="BS174" i="2"/>
  <c r="BR174" i="2"/>
  <c r="BQ174" i="2"/>
  <c r="BP174" i="2"/>
  <c r="BO174" i="2"/>
  <c r="BN174" i="2"/>
  <c r="BM174" i="2"/>
  <c r="BL174" i="2"/>
  <c r="BK174" i="2"/>
  <c r="BJ174" i="2"/>
  <c r="BI174" i="2"/>
  <c r="BH174" i="2"/>
  <c r="BG174" i="2"/>
  <c r="BF174" i="2"/>
  <c r="BE174" i="2"/>
  <c r="BD174" i="2"/>
  <c r="BC174" i="2"/>
  <c r="BB174" i="2"/>
  <c r="BA174" i="2"/>
  <c r="AZ174" i="2"/>
  <c r="AY174" i="2"/>
  <c r="AX174" i="2"/>
  <c r="AW174" i="2"/>
  <c r="AV174" i="2"/>
  <c r="AU174" i="2"/>
  <c r="AS174" i="2"/>
  <c r="AR174" i="2"/>
  <c r="AQ174" i="2"/>
  <c r="AP174" i="2"/>
  <c r="AO174" i="2"/>
  <c r="AJ174" i="2"/>
  <c r="AI174" i="2"/>
  <c r="AH174" i="2"/>
  <c r="AG174" i="2"/>
  <c r="AF174" i="2"/>
  <c r="AE174" i="2"/>
  <c r="AD174" i="2"/>
  <c r="AC174" i="2"/>
  <c r="AB174" i="2"/>
  <c r="AA174" i="2"/>
  <c r="Z174" i="2"/>
  <c r="Y174" i="2"/>
  <c r="X174" i="2"/>
  <c r="W174" i="2"/>
  <c r="V174" i="2"/>
  <c r="U174" i="2"/>
  <c r="T174" i="2"/>
  <c r="S174" i="2"/>
  <c r="R174" i="2"/>
  <c r="Q174" i="2"/>
  <c r="P174" i="2"/>
  <c r="O174" i="2"/>
  <c r="DJ173" i="2"/>
  <c r="DI173" i="2"/>
  <c r="DH173" i="2"/>
  <c r="DG173" i="2"/>
  <c r="DF173" i="2"/>
  <c r="DE173" i="2"/>
  <c r="DD173" i="2"/>
  <c r="DC173" i="2"/>
  <c r="DB173" i="2"/>
  <c r="DA173" i="2"/>
  <c r="CZ173" i="2"/>
  <c r="CY173" i="2"/>
  <c r="CX173" i="2"/>
  <c r="CW173" i="2"/>
  <c r="CV173" i="2"/>
  <c r="CU173" i="2"/>
  <c r="CT173" i="2"/>
  <c r="CR173" i="2"/>
  <c r="CQ173" i="2"/>
  <c r="CP173" i="2"/>
  <c r="CO173" i="2"/>
  <c r="CN173" i="2"/>
  <c r="CM173" i="2"/>
  <c r="CL173" i="2"/>
  <c r="CK173" i="2"/>
  <c r="CJ173" i="2"/>
  <c r="CI173" i="2"/>
  <c r="CH173" i="2"/>
  <c r="CG173" i="2"/>
  <c r="CF173" i="2"/>
  <c r="CE173" i="2"/>
  <c r="CD173" i="2"/>
  <c r="CC173" i="2"/>
  <c r="CB173" i="2"/>
  <c r="CA173" i="2"/>
  <c r="BZ173" i="2"/>
  <c r="BY173" i="2"/>
  <c r="BX173" i="2"/>
  <c r="BW173" i="2"/>
  <c r="BV173" i="2"/>
  <c r="BU173" i="2"/>
  <c r="BT173" i="2"/>
  <c r="BS173" i="2"/>
  <c r="BR173" i="2"/>
  <c r="BQ173" i="2"/>
  <c r="BP173" i="2"/>
  <c r="BO173" i="2"/>
  <c r="BN173" i="2"/>
  <c r="BM173" i="2"/>
  <c r="BL173" i="2"/>
  <c r="BK173" i="2"/>
  <c r="BJ173" i="2"/>
  <c r="BI173" i="2"/>
  <c r="BH173" i="2"/>
  <c r="BG173" i="2"/>
  <c r="BF173" i="2"/>
  <c r="BE173" i="2"/>
  <c r="BD173" i="2"/>
  <c r="BC173" i="2"/>
  <c r="BB173" i="2"/>
  <c r="BA173" i="2"/>
  <c r="AZ173" i="2"/>
  <c r="AY173" i="2"/>
  <c r="AX173" i="2"/>
  <c r="AW173" i="2"/>
  <c r="AV173" i="2"/>
  <c r="AU173" i="2"/>
  <c r="AS173" i="2"/>
  <c r="AR173" i="2"/>
  <c r="AQ173" i="2"/>
  <c r="AP173" i="2"/>
  <c r="AO173" i="2"/>
  <c r="AJ173" i="2"/>
  <c r="AI173" i="2"/>
  <c r="AH173" i="2"/>
  <c r="AG173" i="2"/>
  <c r="AF173" i="2"/>
  <c r="AE173" i="2"/>
  <c r="AD173" i="2"/>
  <c r="AC173" i="2"/>
  <c r="AB173" i="2"/>
  <c r="AA173" i="2"/>
  <c r="Z173" i="2"/>
  <c r="Y173" i="2"/>
  <c r="X173" i="2"/>
  <c r="W173" i="2"/>
  <c r="V173" i="2"/>
  <c r="U173" i="2"/>
  <c r="T173" i="2"/>
  <c r="S173" i="2"/>
  <c r="R173" i="2"/>
  <c r="Q173" i="2"/>
  <c r="P173" i="2"/>
  <c r="O173" i="2"/>
  <c r="DJ172" i="2"/>
  <c r="DI172" i="2"/>
  <c r="DH172" i="2"/>
  <c r="DG172" i="2"/>
  <c r="DF172" i="2"/>
  <c r="DE172" i="2"/>
  <c r="DD172" i="2"/>
  <c r="DC172" i="2"/>
  <c r="DB172" i="2"/>
  <c r="DA172" i="2"/>
  <c r="CZ172" i="2"/>
  <c r="CY172" i="2"/>
  <c r="CX172" i="2"/>
  <c r="CW172" i="2"/>
  <c r="CV172" i="2"/>
  <c r="CU172" i="2"/>
  <c r="CT172" i="2"/>
  <c r="CR172" i="2"/>
  <c r="CQ172" i="2"/>
  <c r="CP172" i="2"/>
  <c r="CO172" i="2"/>
  <c r="CN172" i="2"/>
  <c r="CM172" i="2"/>
  <c r="CL172" i="2"/>
  <c r="CK172" i="2"/>
  <c r="CJ172" i="2"/>
  <c r="CI172" i="2"/>
  <c r="CH172" i="2"/>
  <c r="CG172" i="2"/>
  <c r="CF172" i="2"/>
  <c r="CE172" i="2"/>
  <c r="CD172" i="2"/>
  <c r="CC172" i="2"/>
  <c r="CB172" i="2"/>
  <c r="CA172" i="2"/>
  <c r="BZ172" i="2"/>
  <c r="BY172" i="2"/>
  <c r="BX172" i="2"/>
  <c r="BW172" i="2"/>
  <c r="BV172" i="2"/>
  <c r="BU172" i="2"/>
  <c r="BT172" i="2"/>
  <c r="BS172" i="2"/>
  <c r="BR172" i="2"/>
  <c r="BQ172" i="2"/>
  <c r="BP172" i="2"/>
  <c r="BO172" i="2"/>
  <c r="BN172" i="2"/>
  <c r="BM172" i="2"/>
  <c r="BL172" i="2"/>
  <c r="BK172" i="2"/>
  <c r="BJ172" i="2"/>
  <c r="BI172" i="2"/>
  <c r="BH172" i="2"/>
  <c r="BG172" i="2"/>
  <c r="BF172" i="2"/>
  <c r="BE172" i="2"/>
  <c r="BD172" i="2"/>
  <c r="BC172" i="2"/>
  <c r="BB172" i="2"/>
  <c r="BA172" i="2"/>
  <c r="AZ172" i="2"/>
  <c r="AY172" i="2"/>
  <c r="AX172" i="2"/>
  <c r="AW172" i="2"/>
  <c r="AV172" i="2"/>
  <c r="AU172" i="2"/>
  <c r="AS172" i="2"/>
  <c r="AR172" i="2"/>
  <c r="AQ172" i="2"/>
  <c r="AP172" i="2"/>
  <c r="AO172" i="2"/>
  <c r="AJ172" i="2"/>
  <c r="AI172" i="2"/>
  <c r="AH172" i="2"/>
  <c r="AG172" i="2"/>
  <c r="AF172" i="2"/>
  <c r="AE172" i="2"/>
  <c r="AD172" i="2"/>
  <c r="AC172" i="2"/>
  <c r="AB172" i="2"/>
  <c r="AA172" i="2"/>
  <c r="Z172" i="2"/>
  <c r="Y172" i="2"/>
  <c r="X172" i="2"/>
  <c r="W172" i="2"/>
  <c r="V172" i="2"/>
  <c r="U172" i="2"/>
  <c r="T172" i="2"/>
  <c r="S172" i="2"/>
  <c r="R172" i="2"/>
  <c r="Q172" i="2"/>
  <c r="P172" i="2"/>
  <c r="O172" i="2"/>
  <c r="DJ171" i="2"/>
  <c r="DI171" i="2"/>
  <c r="DH171" i="2"/>
  <c r="DG171" i="2"/>
  <c r="DF171" i="2"/>
  <c r="DE171" i="2"/>
  <c r="DD171" i="2"/>
  <c r="DC171" i="2"/>
  <c r="DB171" i="2"/>
  <c r="DA171" i="2"/>
  <c r="CZ171" i="2"/>
  <c r="CY171" i="2"/>
  <c r="CX171" i="2"/>
  <c r="CW171" i="2"/>
  <c r="CV171" i="2"/>
  <c r="CU171" i="2"/>
  <c r="CT171" i="2"/>
  <c r="CR171" i="2"/>
  <c r="CQ171" i="2"/>
  <c r="CP171" i="2"/>
  <c r="CO171" i="2"/>
  <c r="CN171" i="2"/>
  <c r="CM171" i="2"/>
  <c r="CL171" i="2"/>
  <c r="CK171" i="2"/>
  <c r="CJ171" i="2"/>
  <c r="CI171" i="2"/>
  <c r="CH171" i="2"/>
  <c r="CG171" i="2"/>
  <c r="CF171" i="2"/>
  <c r="CE171" i="2"/>
  <c r="CD171" i="2"/>
  <c r="CC171" i="2"/>
  <c r="CB171" i="2"/>
  <c r="CA171" i="2"/>
  <c r="BZ171" i="2"/>
  <c r="BY171" i="2"/>
  <c r="BX171" i="2"/>
  <c r="BW171" i="2"/>
  <c r="BV171" i="2"/>
  <c r="BU171" i="2"/>
  <c r="BT171" i="2"/>
  <c r="BS171" i="2"/>
  <c r="BR171" i="2"/>
  <c r="BQ171" i="2"/>
  <c r="BP171" i="2"/>
  <c r="BO171" i="2"/>
  <c r="BN171" i="2"/>
  <c r="BM171" i="2"/>
  <c r="BL171" i="2"/>
  <c r="BK171" i="2"/>
  <c r="BJ171" i="2"/>
  <c r="BI171" i="2"/>
  <c r="BH171" i="2"/>
  <c r="BG171" i="2"/>
  <c r="BF171" i="2"/>
  <c r="BE171" i="2"/>
  <c r="BD171" i="2"/>
  <c r="BC171" i="2"/>
  <c r="BB171" i="2"/>
  <c r="BA171" i="2"/>
  <c r="AZ171" i="2"/>
  <c r="AY171" i="2"/>
  <c r="AX171" i="2"/>
  <c r="AW171" i="2"/>
  <c r="AV171" i="2"/>
  <c r="AU171" i="2"/>
  <c r="AS171" i="2"/>
  <c r="AR171" i="2"/>
  <c r="AQ171" i="2"/>
  <c r="AP171" i="2"/>
  <c r="AO171" i="2"/>
  <c r="AJ171" i="2"/>
  <c r="AI171" i="2"/>
  <c r="AH171" i="2"/>
  <c r="AG171" i="2"/>
  <c r="AF171" i="2"/>
  <c r="AE171" i="2"/>
  <c r="AD171" i="2"/>
  <c r="AC171" i="2"/>
  <c r="AB171" i="2"/>
  <c r="AA171" i="2"/>
  <c r="Z171" i="2"/>
  <c r="Y171" i="2"/>
  <c r="X171" i="2"/>
  <c r="W171" i="2"/>
  <c r="V171" i="2"/>
  <c r="U171" i="2"/>
  <c r="T171" i="2"/>
  <c r="S171" i="2"/>
  <c r="R171" i="2"/>
  <c r="Q171" i="2"/>
  <c r="P171" i="2"/>
  <c r="O171" i="2"/>
  <c r="DJ170" i="2"/>
  <c r="DI170" i="2"/>
  <c r="DH170" i="2"/>
  <c r="DG170" i="2"/>
  <c r="DF170" i="2"/>
  <c r="DE170" i="2"/>
  <c r="DD170" i="2"/>
  <c r="DC170" i="2"/>
  <c r="DB170" i="2"/>
  <c r="DA170" i="2"/>
  <c r="CZ170" i="2"/>
  <c r="CY170" i="2"/>
  <c r="CX170" i="2"/>
  <c r="CW170" i="2"/>
  <c r="CV170" i="2"/>
  <c r="CU170" i="2"/>
  <c r="CT170" i="2"/>
  <c r="CR170" i="2"/>
  <c r="CQ170" i="2"/>
  <c r="CP170" i="2"/>
  <c r="CO170" i="2"/>
  <c r="CN170" i="2"/>
  <c r="CM170" i="2"/>
  <c r="CL170" i="2"/>
  <c r="CK170" i="2"/>
  <c r="CJ170" i="2"/>
  <c r="CI170" i="2"/>
  <c r="CH170" i="2"/>
  <c r="CG170" i="2"/>
  <c r="CF170" i="2"/>
  <c r="CE170" i="2"/>
  <c r="CD170" i="2"/>
  <c r="CC170" i="2"/>
  <c r="CB170" i="2"/>
  <c r="CA170" i="2"/>
  <c r="BZ170" i="2"/>
  <c r="BY170" i="2"/>
  <c r="BX170" i="2"/>
  <c r="BW170" i="2"/>
  <c r="BV170" i="2"/>
  <c r="BU170" i="2"/>
  <c r="BT170" i="2"/>
  <c r="BS170" i="2"/>
  <c r="BR170" i="2"/>
  <c r="BQ170" i="2"/>
  <c r="BP170" i="2"/>
  <c r="BO170" i="2"/>
  <c r="BN170" i="2"/>
  <c r="BM170" i="2"/>
  <c r="BL170" i="2"/>
  <c r="BK170" i="2"/>
  <c r="BJ170" i="2"/>
  <c r="BI170" i="2"/>
  <c r="BH170" i="2"/>
  <c r="BG170" i="2"/>
  <c r="BF170" i="2"/>
  <c r="BE170" i="2"/>
  <c r="BD170" i="2"/>
  <c r="BC170" i="2"/>
  <c r="BB170" i="2"/>
  <c r="BA170" i="2"/>
  <c r="AZ170" i="2"/>
  <c r="AY170" i="2"/>
  <c r="AX170" i="2"/>
  <c r="AW170" i="2"/>
  <c r="AV170" i="2"/>
  <c r="AU170" i="2"/>
  <c r="AS170" i="2"/>
  <c r="AR170" i="2"/>
  <c r="AQ170" i="2"/>
  <c r="AP170" i="2"/>
  <c r="AO170" i="2"/>
  <c r="AJ170" i="2"/>
  <c r="AI170" i="2"/>
  <c r="AH170" i="2"/>
  <c r="AG170" i="2"/>
  <c r="AF170" i="2"/>
  <c r="AE170" i="2"/>
  <c r="AD170" i="2"/>
  <c r="AC170" i="2"/>
  <c r="AB170" i="2"/>
  <c r="AA170" i="2"/>
  <c r="Z170" i="2"/>
  <c r="Y170" i="2"/>
  <c r="X170" i="2"/>
  <c r="W170" i="2"/>
  <c r="V170" i="2"/>
  <c r="U170" i="2"/>
  <c r="T170" i="2"/>
  <c r="S170" i="2"/>
  <c r="R170" i="2"/>
  <c r="Q170" i="2"/>
  <c r="P170" i="2"/>
  <c r="O170" i="2"/>
  <c r="DJ169" i="2"/>
  <c r="DI169" i="2"/>
  <c r="DH169" i="2"/>
  <c r="DG169" i="2"/>
  <c r="DF169" i="2"/>
  <c r="DE169" i="2"/>
  <c r="DD169" i="2"/>
  <c r="DC169" i="2"/>
  <c r="DB169" i="2"/>
  <c r="DA169" i="2"/>
  <c r="CZ169" i="2"/>
  <c r="CY169" i="2"/>
  <c r="CX169" i="2"/>
  <c r="CW169" i="2"/>
  <c r="CV169" i="2"/>
  <c r="CU169" i="2"/>
  <c r="CT169" i="2"/>
  <c r="CR169" i="2"/>
  <c r="CQ169" i="2"/>
  <c r="CP169" i="2"/>
  <c r="CO169" i="2"/>
  <c r="CN169" i="2"/>
  <c r="CM169" i="2"/>
  <c r="CL169" i="2"/>
  <c r="CK169" i="2"/>
  <c r="CJ169" i="2"/>
  <c r="CI169" i="2"/>
  <c r="CH169" i="2"/>
  <c r="CG169" i="2"/>
  <c r="CF169" i="2"/>
  <c r="CE169" i="2"/>
  <c r="CD169" i="2"/>
  <c r="CC169" i="2"/>
  <c r="CB169" i="2"/>
  <c r="CA169" i="2"/>
  <c r="BZ169" i="2"/>
  <c r="BY169" i="2"/>
  <c r="BX169" i="2"/>
  <c r="BW169" i="2"/>
  <c r="BV169" i="2"/>
  <c r="BU169" i="2"/>
  <c r="BT169" i="2"/>
  <c r="BS169" i="2"/>
  <c r="BR169" i="2"/>
  <c r="BQ169" i="2"/>
  <c r="BP169" i="2"/>
  <c r="BO169" i="2"/>
  <c r="BN169" i="2"/>
  <c r="BM169" i="2"/>
  <c r="BL169" i="2"/>
  <c r="BK169" i="2"/>
  <c r="BJ169" i="2"/>
  <c r="BI169" i="2"/>
  <c r="BH169" i="2"/>
  <c r="BG169" i="2"/>
  <c r="BF169" i="2"/>
  <c r="BE169" i="2"/>
  <c r="BD169" i="2"/>
  <c r="BC169" i="2"/>
  <c r="BB169" i="2"/>
  <c r="BA169" i="2"/>
  <c r="AZ169" i="2"/>
  <c r="AY169" i="2"/>
  <c r="AX169" i="2"/>
  <c r="AW169" i="2"/>
  <c r="AV169" i="2"/>
  <c r="AU169" i="2"/>
  <c r="AS169" i="2"/>
  <c r="AR169" i="2"/>
  <c r="AQ169" i="2"/>
  <c r="AP169" i="2"/>
  <c r="AO169" i="2"/>
  <c r="AJ169" i="2"/>
  <c r="AI169" i="2"/>
  <c r="AH169" i="2"/>
  <c r="AG169" i="2"/>
  <c r="AF169" i="2"/>
  <c r="AE169" i="2"/>
  <c r="AD169" i="2"/>
  <c r="AC169" i="2"/>
  <c r="AB169" i="2"/>
  <c r="AA169" i="2"/>
  <c r="Z169" i="2"/>
  <c r="Y169" i="2"/>
  <c r="X169" i="2"/>
  <c r="W169" i="2"/>
  <c r="V169" i="2"/>
  <c r="U169" i="2"/>
  <c r="T169" i="2"/>
  <c r="S169" i="2"/>
  <c r="R169" i="2"/>
  <c r="Q169" i="2"/>
  <c r="P169" i="2"/>
  <c r="O169" i="2"/>
  <c r="DJ168" i="2"/>
  <c r="DI168" i="2"/>
  <c r="DH168" i="2"/>
  <c r="DG168" i="2"/>
  <c r="DF168" i="2"/>
  <c r="DE168" i="2"/>
  <c r="DD168" i="2"/>
  <c r="DC168" i="2"/>
  <c r="DB168" i="2"/>
  <c r="DA168" i="2"/>
  <c r="CZ168" i="2"/>
  <c r="CY168" i="2"/>
  <c r="CX168" i="2"/>
  <c r="CW168" i="2"/>
  <c r="CV168" i="2"/>
  <c r="CU168" i="2"/>
  <c r="CT168" i="2"/>
  <c r="CR168" i="2"/>
  <c r="CQ168" i="2"/>
  <c r="CP168" i="2"/>
  <c r="CO168" i="2"/>
  <c r="CN168" i="2"/>
  <c r="CM168" i="2"/>
  <c r="CL168" i="2"/>
  <c r="CK168" i="2"/>
  <c r="CJ168" i="2"/>
  <c r="CI168" i="2"/>
  <c r="CH168" i="2"/>
  <c r="CG168" i="2"/>
  <c r="CF168" i="2"/>
  <c r="CE168" i="2"/>
  <c r="CD168" i="2"/>
  <c r="CC168" i="2"/>
  <c r="CB168" i="2"/>
  <c r="CA168" i="2"/>
  <c r="BZ168" i="2"/>
  <c r="BY168" i="2"/>
  <c r="BX168" i="2"/>
  <c r="BW168" i="2"/>
  <c r="BV168" i="2"/>
  <c r="BU168" i="2"/>
  <c r="BT168" i="2"/>
  <c r="BS168" i="2"/>
  <c r="BR168" i="2"/>
  <c r="BQ168" i="2"/>
  <c r="BP168" i="2"/>
  <c r="BO168" i="2"/>
  <c r="BN168" i="2"/>
  <c r="BM168" i="2"/>
  <c r="BL168" i="2"/>
  <c r="BK168" i="2"/>
  <c r="BJ168" i="2"/>
  <c r="BI168" i="2"/>
  <c r="BH168" i="2"/>
  <c r="BG168" i="2"/>
  <c r="BF168" i="2"/>
  <c r="BE168" i="2"/>
  <c r="BD168" i="2"/>
  <c r="BC168" i="2"/>
  <c r="BB168" i="2"/>
  <c r="BA168" i="2"/>
  <c r="AZ168" i="2"/>
  <c r="AY168" i="2"/>
  <c r="AX168" i="2"/>
  <c r="AW168" i="2"/>
  <c r="AV168" i="2"/>
  <c r="AU168" i="2"/>
  <c r="AS168" i="2"/>
  <c r="AR168" i="2"/>
  <c r="AQ168" i="2"/>
  <c r="AP168" i="2"/>
  <c r="AO168" i="2"/>
  <c r="AJ168" i="2"/>
  <c r="AI168" i="2"/>
  <c r="AH168" i="2"/>
  <c r="AG168" i="2"/>
  <c r="AF168" i="2"/>
  <c r="AE168" i="2"/>
  <c r="AD168" i="2"/>
  <c r="AC168" i="2"/>
  <c r="AB168" i="2"/>
  <c r="AA168" i="2"/>
  <c r="Z168" i="2"/>
  <c r="Y168" i="2"/>
  <c r="X168" i="2"/>
  <c r="W168" i="2"/>
  <c r="V168" i="2"/>
  <c r="U168" i="2"/>
  <c r="T168" i="2"/>
  <c r="S168" i="2"/>
  <c r="R168" i="2"/>
  <c r="Q168" i="2"/>
  <c r="P168" i="2"/>
  <c r="O168" i="2"/>
  <c r="DJ167" i="2"/>
  <c r="DI167" i="2"/>
  <c r="DH167" i="2"/>
  <c r="DG167" i="2"/>
  <c r="DF167" i="2"/>
  <c r="DE167" i="2"/>
  <c r="DD167" i="2"/>
  <c r="DC167" i="2"/>
  <c r="DB167" i="2"/>
  <c r="DA167" i="2"/>
  <c r="CZ167" i="2"/>
  <c r="CY167" i="2"/>
  <c r="CX167" i="2"/>
  <c r="CW167" i="2"/>
  <c r="CV167" i="2"/>
  <c r="CU167" i="2"/>
  <c r="CT167" i="2"/>
  <c r="CR167" i="2"/>
  <c r="CQ167" i="2"/>
  <c r="CP167" i="2"/>
  <c r="CO167" i="2"/>
  <c r="CN167" i="2"/>
  <c r="CM167" i="2"/>
  <c r="CL167" i="2"/>
  <c r="CK167" i="2"/>
  <c r="CJ167" i="2"/>
  <c r="CI167" i="2"/>
  <c r="CH167" i="2"/>
  <c r="CG167" i="2"/>
  <c r="CF167" i="2"/>
  <c r="CE167" i="2"/>
  <c r="CD167" i="2"/>
  <c r="CC167" i="2"/>
  <c r="CB167" i="2"/>
  <c r="CA167" i="2"/>
  <c r="BZ167" i="2"/>
  <c r="BY167" i="2"/>
  <c r="BX167" i="2"/>
  <c r="BW167" i="2"/>
  <c r="BV167" i="2"/>
  <c r="BU167" i="2"/>
  <c r="BT167" i="2"/>
  <c r="BS167" i="2"/>
  <c r="BR167" i="2"/>
  <c r="BQ167" i="2"/>
  <c r="BP167" i="2"/>
  <c r="BO167" i="2"/>
  <c r="BN167" i="2"/>
  <c r="BM167" i="2"/>
  <c r="BL167" i="2"/>
  <c r="BK167" i="2"/>
  <c r="BJ167" i="2"/>
  <c r="BI167" i="2"/>
  <c r="BH167" i="2"/>
  <c r="BG167" i="2"/>
  <c r="BF167" i="2"/>
  <c r="BE167" i="2"/>
  <c r="BD167" i="2"/>
  <c r="BC167" i="2"/>
  <c r="BB167" i="2"/>
  <c r="BA167" i="2"/>
  <c r="AZ167" i="2"/>
  <c r="AY167" i="2"/>
  <c r="AX167" i="2"/>
  <c r="AW167" i="2"/>
  <c r="AV167" i="2"/>
  <c r="AU167" i="2"/>
  <c r="AS167" i="2"/>
  <c r="AR167" i="2"/>
  <c r="AQ167" i="2"/>
  <c r="AP167" i="2"/>
  <c r="AO167" i="2"/>
  <c r="AJ167" i="2"/>
  <c r="AI167" i="2"/>
  <c r="AH167" i="2"/>
  <c r="AG167" i="2"/>
  <c r="AF167" i="2"/>
  <c r="AE167" i="2"/>
  <c r="AD167" i="2"/>
  <c r="AC167" i="2"/>
  <c r="AB167" i="2"/>
  <c r="AA167" i="2"/>
  <c r="Z167" i="2"/>
  <c r="Y167" i="2"/>
  <c r="X167" i="2"/>
  <c r="W167" i="2"/>
  <c r="V167" i="2"/>
  <c r="U167" i="2"/>
  <c r="T167" i="2"/>
  <c r="S167" i="2"/>
  <c r="R167" i="2"/>
  <c r="Q167" i="2"/>
  <c r="P167" i="2"/>
  <c r="O167" i="2"/>
  <c r="L167" i="2"/>
  <c r="DJ166" i="2"/>
  <c r="DI166" i="2"/>
  <c r="DH166" i="2"/>
  <c r="DG166" i="2"/>
  <c r="DF166" i="2"/>
  <c r="DE166" i="2"/>
  <c r="DD166" i="2"/>
  <c r="DC166" i="2"/>
  <c r="DB166" i="2"/>
  <c r="DA166" i="2"/>
  <c r="CZ166" i="2"/>
  <c r="CY166" i="2"/>
  <c r="CX166" i="2"/>
  <c r="CW166" i="2"/>
  <c r="CV166" i="2"/>
  <c r="CU166" i="2"/>
  <c r="CT166" i="2"/>
  <c r="CR166" i="2"/>
  <c r="CQ166" i="2"/>
  <c r="CP166" i="2"/>
  <c r="CO166" i="2"/>
  <c r="CN166" i="2"/>
  <c r="CM166" i="2"/>
  <c r="CL166" i="2"/>
  <c r="CK166" i="2"/>
  <c r="CJ166" i="2"/>
  <c r="CI166" i="2"/>
  <c r="CH166" i="2"/>
  <c r="CG166" i="2"/>
  <c r="CF166" i="2"/>
  <c r="CE166" i="2"/>
  <c r="CD166" i="2"/>
  <c r="CC166" i="2"/>
  <c r="CB166" i="2"/>
  <c r="CA166" i="2"/>
  <c r="BZ166" i="2"/>
  <c r="BY166" i="2"/>
  <c r="BX166" i="2"/>
  <c r="BW166" i="2"/>
  <c r="BV166" i="2"/>
  <c r="BU166" i="2"/>
  <c r="BT166" i="2"/>
  <c r="BS166" i="2"/>
  <c r="BR166" i="2"/>
  <c r="BQ166" i="2"/>
  <c r="BP166" i="2"/>
  <c r="BO166" i="2"/>
  <c r="BN166" i="2"/>
  <c r="BM166" i="2"/>
  <c r="BL166" i="2"/>
  <c r="BK166" i="2"/>
  <c r="BJ166" i="2"/>
  <c r="BI166" i="2"/>
  <c r="BH166" i="2"/>
  <c r="BG166" i="2"/>
  <c r="BF166" i="2"/>
  <c r="BE166" i="2"/>
  <c r="BD166" i="2"/>
  <c r="BC166" i="2"/>
  <c r="BB166" i="2"/>
  <c r="BA166" i="2"/>
  <c r="AZ166" i="2"/>
  <c r="AY166" i="2"/>
  <c r="AX166" i="2"/>
  <c r="AW166" i="2"/>
  <c r="AV166" i="2"/>
  <c r="AU166" i="2"/>
  <c r="AS166" i="2"/>
  <c r="AR166" i="2"/>
  <c r="AQ166" i="2"/>
  <c r="AP166" i="2"/>
  <c r="AO166" i="2"/>
  <c r="AJ166" i="2"/>
  <c r="AI166" i="2"/>
  <c r="AH166" i="2"/>
  <c r="AG166" i="2"/>
  <c r="AF166" i="2"/>
  <c r="AE166" i="2"/>
  <c r="AD166" i="2"/>
  <c r="AC166" i="2"/>
  <c r="AB166" i="2"/>
  <c r="AA166" i="2"/>
  <c r="Z166" i="2"/>
  <c r="Y166" i="2"/>
  <c r="X166" i="2"/>
  <c r="W166" i="2"/>
  <c r="V166" i="2"/>
  <c r="U166" i="2"/>
  <c r="T166" i="2"/>
  <c r="S166" i="2"/>
  <c r="R166" i="2"/>
  <c r="Q166" i="2"/>
  <c r="P166" i="2"/>
  <c r="O166" i="2"/>
  <c r="DJ165" i="2"/>
  <c r="DI165" i="2"/>
  <c r="DH165" i="2"/>
  <c r="DG165" i="2"/>
  <c r="DF165" i="2"/>
  <c r="DE165" i="2"/>
  <c r="DD165" i="2"/>
  <c r="DC165" i="2"/>
  <c r="DB165" i="2"/>
  <c r="DA165" i="2"/>
  <c r="CZ165" i="2"/>
  <c r="CY165" i="2"/>
  <c r="CX165" i="2"/>
  <c r="CW165" i="2"/>
  <c r="CV165" i="2"/>
  <c r="CU165" i="2"/>
  <c r="CT165" i="2"/>
  <c r="CR165" i="2"/>
  <c r="CQ165" i="2"/>
  <c r="CP165" i="2"/>
  <c r="CO165" i="2"/>
  <c r="CN165" i="2"/>
  <c r="CM165" i="2"/>
  <c r="CL165" i="2"/>
  <c r="CK165" i="2"/>
  <c r="CJ165" i="2"/>
  <c r="CI165" i="2"/>
  <c r="CH165" i="2"/>
  <c r="CG165" i="2"/>
  <c r="CF165" i="2"/>
  <c r="CE165" i="2"/>
  <c r="CD165" i="2"/>
  <c r="CC165" i="2"/>
  <c r="CB165" i="2"/>
  <c r="CA165" i="2"/>
  <c r="BZ165" i="2"/>
  <c r="BY165" i="2"/>
  <c r="BX165" i="2"/>
  <c r="BW165" i="2"/>
  <c r="BV165" i="2"/>
  <c r="BU165" i="2"/>
  <c r="BT165" i="2"/>
  <c r="BS165" i="2"/>
  <c r="BR165" i="2"/>
  <c r="BQ165" i="2"/>
  <c r="BP165" i="2"/>
  <c r="BO165" i="2"/>
  <c r="BN165" i="2"/>
  <c r="BM165" i="2"/>
  <c r="BL165" i="2"/>
  <c r="BK165" i="2"/>
  <c r="BJ165" i="2"/>
  <c r="BI165" i="2"/>
  <c r="BH165" i="2"/>
  <c r="BG165" i="2"/>
  <c r="BF165" i="2"/>
  <c r="BE165" i="2"/>
  <c r="BD165" i="2"/>
  <c r="BC165" i="2"/>
  <c r="BB165" i="2"/>
  <c r="BA165" i="2"/>
  <c r="AZ165" i="2"/>
  <c r="AY165" i="2"/>
  <c r="AX165" i="2"/>
  <c r="AW165" i="2"/>
  <c r="AV165" i="2"/>
  <c r="AU165" i="2"/>
  <c r="AS165" i="2"/>
  <c r="AR165" i="2"/>
  <c r="AQ165" i="2"/>
  <c r="AP165" i="2"/>
  <c r="AO165" i="2"/>
  <c r="AJ165" i="2"/>
  <c r="AI165" i="2"/>
  <c r="AH165" i="2"/>
  <c r="AG165" i="2"/>
  <c r="AF165" i="2"/>
  <c r="AE165" i="2"/>
  <c r="AD165" i="2"/>
  <c r="AC165" i="2"/>
  <c r="AB165" i="2"/>
  <c r="AA165" i="2"/>
  <c r="Z165" i="2"/>
  <c r="Y165" i="2"/>
  <c r="X165" i="2"/>
  <c r="W165" i="2"/>
  <c r="V165" i="2"/>
  <c r="U165" i="2"/>
  <c r="T165" i="2"/>
  <c r="S165" i="2"/>
  <c r="R165" i="2"/>
  <c r="Q165" i="2"/>
  <c r="P165" i="2"/>
  <c r="O165" i="2"/>
  <c r="DJ164" i="2"/>
  <c r="DI164" i="2"/>
  <c r="DH164" i="2"/>
  <c r="DG164" i="2"/>
  <c r="DF164" i="2"/>
  <c r="DE164" i="2"/>
  <c r="DD164" i="2"/>
  <c r="DC164" i="2"/>
  <c r="DB164" i="2"/>
  <c r="DA164" i="2"/>
  <c r="CZ164" i="2"/>
  <c r="CY164" i="2"/>
  <c r="CX164" i="2"/>
  <c r="CW164" i="2"/>
  <c r="CV164" i="2"/>
  <c r="CU164" i="2"/>
  <c r="CT164" i="2"/>
  <c r="CR164" i="2"/>
  <c r="CQ164" i="2"/>
  <c r="CP164" i="2"/>
  <c r="CO164" i="2"/>
  <c r="CN164" i="2"/>
  <c r="CM164" i="2"/>
  <c r="CL164" i="2"/>
  <c r="CK164" i="2"/>
  <c r="CJ164" i="2"/>
  <c r="CI164" i="2"/>
  <c r="CH164" i="2"/>
  <c r="CG164" i="2"/>
  <c r="CF164" i="2"/>
  <c r="CE164" i="2"/>
  <c r="CD164" i="2"/>
  <c r="CC164" i="2"/>
  <c r="CB164" i="2"/>
  <c r="CA164" i="2"/>
  <c r="BZ164" i="2"/>
  <c r="BY164" i="2"/>
  <c r="BX164" i="2"/>
  <c r="BW164" i="2"/>
  <c r="BV164" i="2"/>
  <c r="BU164" i="2"/>
  <c r="BT164" i="2"/>
  <c r="BS164" i="2"/>
  <c r="BR164" i="2"/>
  <c r="BQ164" i="2"/>
  <c r="BP164" i="2"/>
  <c r="BO164" i="2"/>
  <c r="BN164" i="2"/>
  <c r="BM164" i="2"/>
  <c r="BL164" i="2"/>
  <c r="BK164" i="2"/>
  <c r="BJ164" i="2"/>
  <c r="BI164" i="2"/>
  <c r="BH164" i="2"/>
  <c r="BG164" i="2"/>
  <c r="BF164" i="2"/>
  <c r="BE164" i="2"/>
  <c r="BD164" i="2"/>
  <c r="BC164" i="2"/>
  <c r="BB164" i="2"/>
  <c r="BA164" i="2"/>
  <c r="AZ164" i="2"/>
  <c r="AY164" i="2"/>
  <c r="AX164" i="2"/>
  <c r="AW164" i="2"/>
  <c r="AV164" i="2"/>
  <c r="AU164" i="2"/>
  <c r="AS164" i="2"/>
  <c r="AR164" i="2"/>
  <c r="AQ164" i="2"/>
  <c r="AP164" i="2"/>
  <c r="AO164" i="2"/>
  <c r="AJ164" i="2"/>
  <c r="AI164" i="2"/>
  <c r="AH164" i="2"/>
  <c r="AG164" i="2"/>
  <c r="AF164" i="2"/>
  <c r="AE164" i="2"/>
  <c r="AD164" i="2"/>
  <c r="AC164" i="2"/>
  <c r="AB164" i="2"/>
  <c r="AA164" i="2"/>
  <c r="Z164" i="2"/>
  <c r="Y164" i="2"/>
  <c r="X164" i="2"/>
  <c r="W164" i="2"/>
  <c r="V164" i="2"/>
  <c r="U164" i="2"/>
  <c r="T164" i="2"/>
  <c r="S164" i="2"/>
  <c r="R164" i="2"/>
  <c r="Q164" i="2"/>
  <c r="P164" i="2"/>
  <c r="O164" i="2"/>
  <c r="DJ163" i="2"/>
  <c r="DI163" i="2"/>
  <c r="DH163" i="2"/>
  <c r="DG163" i="2"/>
  <c r="DF163" i="2"/>
  <c r="DE163" i="2"/>
  <c r="DD163" i="2"/>
  <c r="DC163" i="2"/>
  <c r="DB163" i="2"/>
  <c r="DA163" i="2"/>
  <c r="CZ163" i="2"/>
  <c r="CY163" i="2"/>
  <c r="CX163" i="2"/>
  <c r="CW163" i="2"/>
  <c r="CV163" i="2"/>
  <c r="CU163" i="2"/>
  <c r="CT163" i="2"/>
  <c r="CR163" i="2"/>
  <c r="CQ163" i="2"/>
  <c r="CP163" i="2"/>
  <c r="CO163" i="2"/>
  <c r="CN163" i="2"/>
  <c r="CM163" i="2"/>
  <c r="CL163" i="2"/>
  <c r="CK163" i="2"/>
  <c r="CJ163" i="2"/>
  <c r="CI163" i="2"/>
  <c r="CH163" i="2"/>
  <c r="CG163" i="2"/>
  <c r="CF163" i="2"/>
  <c r="CE163" i="2"/>
  <c r="CD163" i="2"/>
  <c r="CC163" i="2"/>
  <c r="CB163" i="2"/>
  <c r="CA163" i="2"/>
  <c r="BZ163" i="2"/>
  <c r="BY163" i="2"/>
  <c r="BX163" i="2"/>
  <c r="BW163" i="2"/>
  <c r="BV163" i="2"/>
  <c r="BU163" i="2"/>
  <c r="BT163" i="2"/>
  <c r="BS163" i="2"/>
  <c r="BR163" i="2"/>
  <c r="BQ163" i="2"/>
  <c r="BP163" i="2"/>
  <c r="BO163" i="2"/>
  <c r="BN163" i="2"/>
  <c r="BM163" i="2"/>
  <c r="BL163" i="2"/>
  <c r="BK163" i="2"/>
  <c r="BJ163" i="2"/>
  <c r="BI163" i="2"/>
  <c r="BH163" i="2"/>
  <c r="BG163" i="2"/>
  <c r="BF163" i="2"/>
  <c r="BE163" i="2"/>
  <c r="BD163" i="2"/>
  <c r="BC163" i="2"/>
  <c r="BB163" i="2"/>
  <c r="BA163" i="2"/>
  <c r="AZ163" i="2"/>
  <c r="AY163" i="2"/>
  <c r="AX163" i="2"/>
  <c r="AW163" i="2"/>
  <c r="AV163" i="2"/>
  <c r="AU163" i="2"/>
  <c r="AS163" i="2"/>
  <c r="AR163" i="2"/>
  <c r="AQ163" i="2"/>
  <c r="AP163" i="2"/>
  <c r="AO163" i="2"/>
  <c r="AJ163" i="2"/>
  <c r="AI163" i="2"/>
  <c r="AH163" i="2"/>
  <c r="AG163" i="2"/>
  <c r="AF163" i="2"/>
  <c r="AE163" i="2"/>
  <c r="AD163" i="2"/>
  <c r="AC163" i="2"/>
  <c r="AB163" i="2"/>
  <c r="AA163" i="2"/>
  <c r="Z163" i="2"/>
  <c r="Y163" i="2"/>
  <c r="X163" i="2"/>
  <c r="W163" i="2"/>
  <c r="V163" i="2"/>
  <c r="U163" i="2"/>
  <c r="T163" i="2"/>
  <c r="S163" i="2"/>
  <c r="R163" i="2"/>
  <c r="Q163" i="2"/>
  <c r="P163" i="2"/>
  <c r="O163" i="2"/>
  <c r="DJ162" i="2"/>
  <c r="DI162" i="2"/>
  <c r="DH162" i="2"/>
  <c r="DG162" i="2"/>
  <c r="DF162" i="2"/>
  <c r="DE162" i="2"/>
  <c r="DD162" i="2"/>
  <c r="DC162" i="2"/>
  <c r="DB162" i="2"/>
  <c r="DA162" i="2"/>
  <c r="CZ162" i="2"/>
  <c r="CY162" i="2"/>
  <c r="CX162" i="2"/>
  <c r="CW162" i="2"/>
  <c r="CV162" i="2"/>
  <c r="CU162" i="2"/>
  <c r="CT162" i="2"/>
  <c r="CR162" i="2"/>
  <c r="CQ162" i="2"/>
  <c r="CP162" i="2"/>
  <c r="CO162" i="2"/>
  <c r="CN162" i="2"/>
  <c r="CM162" i="2"/>
  <c r="CL162" i="2"/>
  <c r="CK162" i="2"/>
  <c r="CJ162" i="2"/>
  <c r="CI162" i="2"/>
  <c r="CH162" i="2"/>
  <c r="CG162" i="2"/>
  <c r="CF162" i="2"/>
  <c r="CE162" i="2"/>
  <c r="CD162" i="2"/>
  <c r="CC162" i="2"/>
  <c r="CB162" i="2"/>
  <c r="CA162" i="2"/>
  <c r="BZ162" i="2"/>
  <c r="BY162" i="2"/>
  <c r="BX162" i="2"/>
  <c r="BW162" i="2"/>
  <c r="BV162" i="2"/>
  <c r="BU162" i="2"/>
  <c r="BT162" i="2"/>
  <c r="BS162" i="2"/>
  <c r="BR162" i="2"/>
  <c r="BQ162" i="2"/>
  <c r="BP162" i="2"/>
  <c r="BO162" i="2"/>
  <c r="BN162" i="2"/>
  <c r="BM162" i="2"/>
  <c r="BL162" i="2"/>
  <c r="BK162" i="2"/>
  <c r="BJ162" i="2"/>
  <c r="BI162" i="2"/>
  <c r="BH162" i="2"/>
  <c r="BG162" i="2"/>
  <c r="BF162" i="2"/>
  <c r="BE162" i="2"/>
  <c r="BD162" i="2"/>
  <c r="BC162" i="2"/>
  <c r="BB162" i="2"/>
  <c r="BA162" i="2"/>
  <c r="AZ162" i="2"/>
  <c r="AY162" i="2"/>
  <c r="AX162" i="2"/>
  <c r="AW162" i="2"/>
  <c r="AV162" i="2"/>
  <c r="AU162" i="2"/>
  <c r="AS162" i="2"/>
  <c r="AR162" i="2"/>
  <c r="AQ162" i="2"/>
  <c r="AP162" i="2"/>
  <c r="AO162" i="2"/>
  <c r="AJ162" i="2"/>
  <c r="AI162" i="2"/>
  <c r="AH162" i="2"/>
  <c r="AG162" i="2"/>
  <c r="AF162" i="2"/>
  <c r="AE162" i="2"/>
  <c r="AD162" i="2"/>
  <c r="AC162" i="2"/>
  <c r="AB162" i="2"/>
  <c r="AA162" i="2"/>
  <c r="Z162" i="2"/>
  <c r="Y162" i="2"/>
  <c r="X162" i="2"/>
  <c r="W162" i="2"/>
  <c r="V162" i="2"/>
  <c r="U162" i="2"/>
  <c r="T162" i="2"/>
  <c r="S162" i="2"/>
  <c r="R162" i="2"/>
  <c r="Q162" i="2"/>
  <c r="P162" i="2"/>
  <c r="O162" i="2"/>
  <c r="DJ161" i="2"/>
  <c r="DI161" i="2"/>
  <c r="DH161" i="2"/>
  <c r="DG161" i="2"/>
  <c r="DF161" i="2"/>
  <c r="DE161" i="2"/>
  <c r="DD161" i="2"/>
  <c r="DC161" i="2"/>
  <c r="DB161" i="2"/>
  <c r="DA161" i="2"/>
  <c r="CZ161" i="2"/>
  <c r="CY161" i="2"/>
  <c r="CX161" i="2"/>
  <c r="CW161" i="2"/>
  <c r="CV161" i="2"/>
  <c r="CU161" i="2"/>
  <c r="CT161" i="2"/>
  <c r="CR161" i="2"/>
  <c r="CQ161" i="2"/>
  <c r="CP161" i="2"/>
  <c r="CO161" i="2"/>
  <c r="CN161" i="2"/>
  <c r="CM161" i="2"/>
  <c r="CL161" i="2"/>
  <c r="CK161" i="2"/>
  <c r="CJ161" i="2"/>
  <c r="CI161" i="2"/>
  <c r="CH161" i="2"/>
  <c r="CG161" i="2"/>
  <c r="CF161" i="2"/>
  <c r="CE161" i="2"/>
  <c r="CD161" i="2"/>
  <c r="CC161" i="2"/>
  <c r="CB161" i="2"/>
  <c r="CA161" i="2"/>
  <c r="BZ161" i="2"/>
  <c r="BY161" i="2"/>
  <c r="BX161" i="2"/>
  <c r="BW161" i="2"/>
  <c r="BV161" i="2"/>
  <c r="BU161" i="2"/>
  <c r="BT161" i="2"/>
  <c r="BS161" i="2"/>
  <c r="BR161" i="2"/>
  <c r="BQ161" i="2"/>
  <c r="BP161" i="2"/>
  <c r="BO161" i="2"/>
  <c r="BN161" i="2"/>
  <c r="BM161" i="2"/>
  <c r="BL161" i="2"/>
  <c r="BK161" i="2"/>
  <c r="BJ161" i="2"/>
  <c r="BI161" i="2"/>
  <c r="BH161" i="2"/>
  <c r="BG161" i="2"/>
  <c r="BF161" i="2"/>
  <c r="BE161" i="2"/>
  <c r="BD161" i="2"/>
  <c r="BC161" i="2"/>
  <c r="BB161" i="2"/>
  <c r="BA161" i="2"/>
  <c r="AZ161" i="2"/>
  <c r="AY161" i="2"/>
  <c r="AX161" i="2"/>
  <c r="AW161" i="2"/>
  <c r="AV161" i="2"/>
  <c r="AU161" i="2"/>
  <c r="AS161" i="2"/>
  <c r="AR161" i="2"/>
  <c r="AQ161" i="2"/>
  <c r="AP161" i="2"/>
  <c r="AO161" i="2"/>
  <c r="AJ161" i="2"/>
  <c r="AI161" i="2"/>
  <c r="AH161" i="2"/>
  <c r="AG161" i="2"/>
  <c r="AF161" i="2"/>
  <c r="AE161" i="2"/>
  <c r="AD161" i="2"/>
  <c r="AC161" i="2"/>
  <c r="AB161" i="2"/>
  <c r="AA161" i="2"/>
  <c r="Z161" i="2"/>
  <c r="Y161" i="2"/>
  <c r="X161" i="2"/>
  <c r="W161" i="2"/>
  <c r="V161" i="2"/>
  <c r="U161" i="2"/>
  <c r="T161" i="2"/>
  <c r="S161" i="2"/>
  <c r="R161" i="2"/>
  <c r="Q161" i="2"/>
  <c r="P161" i="2"/>
  <c r="O161" i="2"/>
  <c r="DJ160" i="2"/>
  <c r="DI160" i="2"/>
  <c r="DH160" i="2"/>
  <c r="DG160" i="2"/>
  <c r="DF160" i="2"/>
  <c r="DE160" i="2"/>
  <c r="DD160" i="2"/>
  <c r="DC160" i="2"/>
  <c r="DB160" i="2"/>
  <c r="DA160" i="2"/>
  <c r="CZ160" i="2"/>
  <c r="CY160" i="2"/>
  <c r="CX160" i="2"/>
  <c r="CW160" i="2"/>
  <c r="CV160" i="2"/>
  <c r="CU160" i="2"/>
  <c r="CT160" i="2"/>
  <c r="CR160" i="2"/>
  <c r="CQ160" i="2"/>
  <c r="CP160" i="2"/>
  <c r="CO160" i="2"/>
  <c r="CN160" i="2"/>
  <c r="CM160" i="2"/>
  <c r="CL160" i="2"/>
  <c r="CK160" i="2"/>
  <c r="CJ160" i="2"/>
  <c r="CI160" i="2"/>
  <c r="CH160" i="2"/>
  <c r="CG160" i="2"/>
  <c r="CF160" i="2"/>
  <c r="CE160" i="2"/>
  <c r="CD160" i="2"/>
  <c r="CC160" i="2"/>
  <c r="CB160" i="2"/>
  <c r="CA160" i="2"/>
  <c r="BZ160" i="2"/>
  <c r="BY160" i="2"/>
  <c r="BX160" i="2"/>
  <c r="BW160" i="2"/>
  <c r="BV160" i="2"/>
  <c r="BU160" i="2"/>
  <c r="BT160" i="2"/>
  <c r="BS160" i="2"/>
  <c r="BR160" i="2"/>
  <c r="BQ160" i="2"/>
  <c r="BP160" i="2"/>
  <c r="BO160" i="2"/>
  <c r="BN160" i="2"/>
  <c r="BM160" i="2"/>
  <c r="BL160" i="2"/>
  <c r="BK160" i="2"/>
  <c r="BJ160" i="2"/>
  <c r="BI160" i="2"/>
  <c r="BH160" i="2"/>
  <c r="BG160" i="2"/>
  <c r="BF160" i="2"/>
  <c r="BE160" i="2"/>
  <c r="BD160" i="2"/>
  <c r="BC160" i="2"/>
  <c r="BB160" i="2"/>
  <c r="BA160" i="2"/>
  <c r="AZ160" i="2"/>
  <c r="AY160" i="2"/>
  <c r="AX160" i="2"/>
  <c r="AW160" i="2"/>
  <c r="AV160" i="2"/>
  <c r="AU160" i="2"/>
  <c r="AS160" i="2"/>
  <c r="AR160" i="2"/>
  <c r="AQ160" i="2"/>
  <c r="AP160" i="2"/>
  <c r="AO160" i="2"/>
  <c r="AJ160" i="2"/>
  <c r="AI160" i="2"/>
  <c r="AH160" i="2"/>
  <c r="AG160" i="2"/>
  <c r="AF160" i="2"/>
  <c r="AE160" i="2"/>
  <c r="AD160" i="2"/>
  <c r="AC160" i="2"/>
  <c r="AB160" i="2"/>
  <c r="AA160" i="2"/>
  <c r="Z160" i="2"/>
  <c r="Y160" i="2"/>
  <c r="X160" i="2"/>
  <c r="W160" i="2"/>
  <c r="V160" i="2"/>
  <c r="U160" i="2"/>
  <c r="T160" i="2"/>
  <c r="S160" i="2"/>
  <c r="R160" i="2"/>
  <c r="Q160" i="2"/>
  <c r="P160" i="2"/>
  <c r="O160" i="2"/>
  <c r="DJ159" i="2"/>
  <c r="DI159" i="2"/>
  <c r="DH159" i="2"/>
  <c r="DG159" i="2"/>
  <c r="DF159" i="2"/>
  <c r="DE159" i="2"/>
  <c r="DD159" i="2"/>
  <c r="DC159" i="2"/>
  <c r="DB159" i="2"/>
  <c r="DA159" i="2"/>
  <c r="CZ159" i="2"/>
  <c r="CY159" i="2"/>
  <c r="CX159" i="2"/>
  <c r="CW159" i="2"/>
  <c r="CV159" i="2"/>
  <c r="CU159" i="2"/>
  <c r="CT159" i="2"/>
  <c r="CR159" i="2"/>
  <c r="CQ159" i="2"/>
  <c r="CP159" i="2"/>
  <c r="CO159" i="2"/>
  <c r="CN159" i="2"/>
  <c r="CM159" i="2"/>
  <c r="CL159" i="2"/>
  <c r="CK159" i="2"/>
  <c r="CJ159" i="2"/>
  <c r="CI159" i="2"/>
  <c r="CH159" i="2"/>
  <c r="CG159" i="2"/>
  <c r="CF159" i="2"/>
  <c r="CE159" i="2"/>
  <c r="CD159" i="2"/>
  <c r="CC159" i="2"/>
  <c r="CB159" i="2"/>
  <c r="CA159" i="2"/>
  <c r="BZ159" i="2"/>
  <c r="BY159" i="2"/>
  <c r="BX159" i="2"/>
  <c r="BW159" i="2"/>
  <c r="BV159" i="2"/>
  <c r="BU159" i="2"/>
  <c r="BT159" i="2"/>
  <c r="BS159" i="2"/>
  <c r="BR159" i="2"/>
  <c r="BQ159" i="2"/>
  <c r="BP159" i="2"/>
  <c r="BO159" i="2"/>
  <c r="BN159" i="2"/>
  <c r="BM159" i="2"/>
  <c r="BL159" i="2"/>
  <c r="BK159" i="2"/>
  <c r="BJ159" i="2"/>
  <c r="BI159" i="2"/>
  <c r="BH159" i="2"/>
  <c r="BG159" i="2"/>
  <c r="BF159" i="2"/>
  <c r="BE159" i="2"/>
  <c r="BD159" i="2"/>
  <c r="BC159" i="2"/>
  <c r="BB159" i="2"/>
  <c r="BA159" i="2"/>
  <c r="AZ159" i="2"/>
  <c r="AY159" i="2"/>
  <c r="AX159" i="2"/>
  <c r="AW159" i="2"/>
  <c r="AV159" i="2"/>
  <c r="AU159" i="2"/>
  <c r="AS159" i="2"/>
  <c r="AR159" i="2"/>
  <c r="AQ159" i="2"/>
  <c r="AP159" i="2"/>
  <c r="AO159" i="2"/>
  <c r="AJ159" i="2"/>
  <c r="AI159" i="2"/>
  <c r="AH159" i="2"/>
  <c r="AG159" i="2"/>
  <c r="AF159" i="2"/>
  <c r="AE159" i="2"/>
  <c r="AD159" i="2"/>
  <c r="AC159" i="2"/>
  <c r="AB159" i="2"/>
  <c r="AA159" i="2"/>
  <c r="Z159" i="2"/>
  <c r="Y159" i="2"/>
  <c r="X159" i="2"/>
  <c r="W159" i="2"/>
  <c r="V159" i="2"/>
  <c r="U159" i="2"/>
  <c r="T159" i="2"/>
  <c r="S159" i="2"/>
  <c r="R159" i="2"/>
  <c r="Q159" i="2"/>
  <c r="P159" i="2"/>
  <c r="O159" i="2"/>
  <c r="DJ158" i="2"/>
  <c r="DI158" i="2"/>
  <c r="DH158" i="2"/>
  <c r="DG158" i="2"/>
  <c r="DF158" i="2"/>
  <c r="DE158" i="2"/>
  <c r="DD158" i="2"/>
  <c r="DC158" i="2"/>
  <c r="DB158" i="2"/>
  <c r="DA158" i="2"/>
  <c r="CZ158" i="2"/>
  <c r="CY158" i="2"/>
  <c r="CX158" i="2"/>
  <c r="CW158" i="2"/>
  <c r="CV158" i="2"/>
  <c r="CU158" i="2"/>
  <c r="CT158" i="2"/>
  <c r="CR158" i="2"/>
  <c r="CQ158" i="2"/>
  <c r="CP158" i="2"/>
  <c r="CO158" i="2"/>
  <c r="CN158" i="2"/>
  <c r="CM158" i="2"/>
  <c r="CL158" i="2"/>
  <c r="CK158" i="2"/>
  <c r="CJ158" i="2"/>
  <c r="CI158" i="2"/>
  <c r="CH158" i="2"/>
  <c r="CG158" i="2"/>
  <c r="CF158" i="2"/>
  <c r="CE158" i="2"/>
  <c r="CD158" i="2"/>
  <c r="CC158" i="2"/>
  <c r="CB158" i="2"/>
  <c r="CA158" i="2"/>
  <c r="BZ158" i="2"/>
  <c r="BY158" i="2"/>
  <c r="BX158" i="2"/>
  <c r="BW158" i="2"/>
  <c r="BV158" i="2"/>
  <c r="BU158" i="2"/>
  <c r="BT158" i="2"/>
  <c r="BS158" i="2"/>
  <c r="BR158" i="2"/>
  <c r="BQ158" i="2"/>
  <c r="BP158" i="2"/>
  <c r="BO158" i="2"/>
  <c r="BN158" i="2"/>
  <c r="BM158" i="2"/>
  <c r="BL158" i="2"/>
  <c r="BK158" i="2"/>
  <c r="BJ158" i="2"/>
  <c r="BI158" i="2"/>
  <c r="BH158" i="2"/>
  <c r="BG158" i="2"/>
  <c r="BF158" i="2"/>
  <c r="BE158" i="2"/>
  <c r="BD158" i="2"/>
  <c r="BC158" i="2"/>
  <c r="BB158" i="2"/>
  <c r="BA158" i="2"/>
  <c r="AZ158" i="2"/>
  <c r="AY158" i="2"/>
  <c r="AX158" i="2"/>
  <c r="AW158" i="2"/>
  <c r="AV158" i="2"/>
  <c r="AU158" i="2"/>
  <c r="AS158" i="2"/>
  <c r="AR158" i="2"/>
  <c r="AQ158" i="2"/>
  <c r="AP158" i="2"/>
  <c r="AO158" i="2"/>
  <c r="AJ158" i="2"/>
  <c r="AI158" i="2"/>
  <c r="AH158" i="2"/>
  <c r="AG158" i="2"/>
  <c r="AF158" i="2"/>
  <c r="AE158" i="2"/>
  <c r="AD158" i="2"/>
  <c r="AC158" i="2"/>
  <c r="AB158" i="2"/>
  <c r="AA158" i="2"/>
  <c r="Z158" i="2"/>
  <c r="Y158" i="2"/>
  <c r="X158" i="2"/>
  <c r="W158" i="2"/>
  <c r="V158" i="2"/>
  <c r="U158" i="2"/>
  <c r="T158" i="2"/>
  <c r="S158" i="2"/>
  <c r="R158" i="2"/>
  <c r="Q158" i="2"/>
  <c r="P158" i="2"/>
  <c r="O158" i="2"/>
  <c r="DJ157" i="2"/>
  <c r="DI157" i="2"/>
  <c r="DH157" i="2"/>
  <c r="DG157" i="2"/>
  <c r="DF157" i="2"/>
  <c r="DE157" i="2"/>
  <c r="DD157" i="2"/>
  <c r="DC157" i="2"/>
  <c r="DB157" i="2"/>
  <c r="DA157" i="2"/>
  <c r="CZ157" i="2"/>
  <c r="CY157" i="2"/>
  <c r="CX157" i="2"/>
  <c r="CW157" i="2"/>
  <c r="CV157" i="2"/>
  <c r="CU157" i="2"/>
  <c r="CT157" i="2"/>
  <c r="CR157" i="2"/>
  <c r="CQ157" i="2"/>
  <c r="CP157" i="2"/>
  <c r="CO157" i="2"/>
  <c r="CN157" i="2"/>
  <c r="CM157" i="2"/>
  <c r="CL157" i="2"/>
  <c r="CK157" i="2"/>
  <c r="CJ157" i="2"/>
  <c r="CI157" i="2"/>
  <c r="CH157" i="2"/>
  <c r="CG157" i="2"/>
  <c r="CF157" i="2"/>
  <c r="CE157" i="2"/>
  <c r="CD157" i="2"/>
  <c r="CC157" i="2"/>
  <c r="CB157" i="2"/>
  <c r="CA157" i="2"/>
  <c r="BZ157" i="2"/>
  <c r="BY157" i="2"/>
  <c r="BX157" i="2"/>
  <c r="BW157" i="2"/>
  <c r="BV157" i="2"/>
  <c r="BU157" i="2"/>
  <c r="BT157" i="2"/>
  <c r="BS157" i="2"/>
  <c r="BR157" i="2"/>
  <c r="BQ157" i="2"/>
  <c r="BP157" i="2"/>
  <c r="BO157" i="2"/>
  <c r="BN157" i="2"/>
  <c r="BM157" i="2"/>
  <c r="BL157" i="2"/>
  <c r="BK157" i="2"/>
  <c r="BJ157" i="2"/>
  <c r="BI157" i="2"/>
  <c r="BH157" i="2"/>
  <c r="BG157" i="2"/>
  <c r="BF157" i="2"/>
  <c r="BE157" i="2"/>
  <c r="BD157" i="2"/>
  <c r="BC157" i="2"/>
  <c r="BB157" i="2"/>
  <c r="BA157" i="2"/>
  <c r="AZ157" i="2"/>
  <c r="AY157" i="2"/>
  <c r="AX157" i="2"/>
  <c r="AW157" i="2"/>
  <c r="AV157" i="2"/>
  <c r="AU157" i="2"/>
  <c r="AS157" i="2"/>
  <c r="AR157" i="2"/>
  <c r="AQ157" i="2"/>
  <c r="AP157" i="2"/>
  <c r="AO157" i="2"/>
  <c r="AJ157" i="2"/>
  <c r="AI157" i="2"/>
  <c r="AH157" i="2"/>
  <c r="AG157" i="2"/>
  <c r="AF157" i="2"/>
  <c r="AE157" i="2"/>
  <c r="AD157" i="2"/>
  <c r="AC157" i="2"/>
  <c r="AB157" i="2"/>
  <c r="AA157" i="2"/>
  <c r="Z157" i="2"/>
  <c r="Y157" i="2"/>
  <c r="X157" i="2"/>
  <c r="W157" i="2"/>
  <c r="V157" i="2"/>
  <c r="U157" i="2"/>
  <c r="T157" i="2"/>
  <c r="S157" i="2"/>
  <c r="R157" i="2"/>
  <c r="Q157" i="2"/>
  <c r="P157" i="2"/>
  <c r="O157" i="2"/>
  <c r="DJ156" i="2"/>
  <c r="DI156" i="2"/>
  <c r="DH156" i="2"/>
  <c r="DG156" i="2"/>
  <c r="DF156" i="2"/>
  <c r="DE156" i="2"/>
  <c r="DD156" i="2"/>
  <c r="DC156" i="2"/>
  <c r="DB156" i="2"/>
  <c r="DA156" i="2"/>
  <c r="CZ156" i="2"/>
  <c r="CY156" i="2"/>
  <c r="CX156" i="2"/>
  <c r="CW156" i="2"/>
  <c r="CV156" i="2"/>
  <c r="CU156" i="2"/>
  <c r="CT156" i="2"/>
  <c r="CR156" i="2"/>
  <c r="CQ156" i="2"/>
  <c r="CP156" i="2"/>
  <c r="CO156" i="2"/>
  <c r="CN156" i="2"/>
  <c r="CM156" i="2"/>
  <c r="CL156" i="2"/>
  <c r="CK156" i="2"/>
  <c r="CJ156" i="2"/>
  <c r="CI156" i="2"/>
  <c r="CH156" i="2"/>
  <c r="CG156" i="2"/>
  <c r="CF156" i="2"/>
  <c r="CE156" i="2"/>
  <c r="CD156" i="2"/>
  <c r="CC156" i="2"/>
  <c r="CB156" i="2"/>
  <c r="CA156" i="2"/>
  <c r="BZ156" i="2"/>
  <c r="BY156" i="2"/>
  <c r="BX156" i="2"/>
  <c r="BW156" i="2"/>
  <c r="BV156" i="2"/>
  <c r="BU156" i="2"/>
  <c r="BT156" i="2"/>
  <c r="BS156" i="2"/>
  <c r="BR156" i="2"/>
  <c r="BQ156" i="2"/>
  <c r="BP156" i="2"/>
  <c r="BO156" i="2"/>
  <c r="BN156" i="2"/>
  <c r="BM156" i="2"/>
  <c r="BL156" i="2"/>
  <c r="BK156" i="2"/>
  <c r="BJ156" i="2"/>
  <c r="BI156" i="2"/>
  <c r="BH156" i="2"/>
  <c r="BG156" i="2"/>
  <c r="BF156" i="2"/>
  <c r="BE156" i="2"/>
  <c r="BD156" i="2"/>
  <c r="BC156" i="2"/>
  <c r="BB156" i="2"/>
  <c r="BA156" i="2"/>
  <c r="AZ156" i="2"/>
  <c r="AY156" i="2"/>
  <c r="AX156" i="2"/>
  <c r="AW156" i="2"/>
  <c r="AV156" i="2"/>
  <c r="AU156" i="2"/>
  <c r="AS156" i="2"/>
  <c r="AR156" i="2"/>
  <c r="AQ156" i="2"/>
  <c r="AP156" i="2"/>
  <c r="AO156" i="2"/>
  <c r="AJ156" i="2"/>
  <c r="AI156" i="2"/>
  <c r="AH156" i="2"/>
  <c r="AG156" i="2"/>
  <c r="AF156" i="2"/>
  <c r="AE156" i="2"/>
  <c r="AD156" i="2"/>
  <c r="AC156" i="2"/>
  <c r="AB156" i="2"/>
  <c r="AA156" i="2"/>
  <c r="Z156" i="2"/>
  <c r="Y156" i="2"/>
  <c r="X156" i="2"/>
  <c r="W156" i="2"/>
  <c r="V156" i="2"/>
  <c r="U156" i="2"/>
  <c r="T156" i="2"/>
  <c r="S156" i="2"/>
  <c r="R156" i="2"/>
  <c r="Q156" i="2"/>
  <c r="P156" i="2"/>
  <c r="O156" i="2"/>
  <c r="DJ155" i="2"/>
  <c r="DI155" i="2"/>
  <c r="DH155" i="2"/>
  <c r="DG155" i="2"/>
  <c r="DF155" i="2"/>
  <c r="DE155" i="2"/>
  <c r="DD155" i="2"/>
  <c r="DC155" i="2"/>
  <c r="DB155" i="2"/>
  <c r="DA155" i="2"/>
  <c r="CZ155" i="2"/>
  <c r="CY155" i="2"/>
  <c r="CX155" i="2"/>
  <c r="CW155" i="2"/>
  <c r="CV155" i="2"/>
  <c r="CU155" i="2"/>
  <c r="CT155" i="2"/>
  <c r="CR155" i="2"/>
  <c r="CQ155" i="2"/>
  <c r="CP155" i="2"/>
  <c r="CO155" i="2"/>
  <c r="CN155" i="2"/>
  <c r="CM155" i="2"/>
  <c r="CL155" i="2"/>
  <c r="CK155" i="2"/>
  <c r="CJ155" i="2"/>
  <c r="CI155" i="2"/>
  <c r="CH155" i="2"/>
  <c r="CG155" i="2"/>
  <c r="CF155" i="2"/>
  <c r="CE155" i="2"/>
  <c r="CD155" i="2"/>
  <c r="CC155" i="2"/>
  <c r="CB155" i="2"/>
  <c r="CA155" i="2"/>
  <c r="BZ155" i="2"/>
  <c r="BY155" i="2"/>
  <c r="BX155" i="2"/>
  <c r="BW155" i="2"/>
  <c r="BV155" i="2"/>
  <c r="BU155" i="2"/>
  <c r="BT155" i="2"/>
  <c r="BS155" i="2"/>
  <c r="BR155" i="2"/>
  <c r="BQ155" i="2"/>
  <c r="BP155" i="2"/>
  <c r="BO155" i="2"/>
  <c r="BN155" i="2"/>
  <c r="BM155" i="2"/>
  <c r="BL155" i="2"/>
  <c r="BK155" i="2"/>
  <c r="BJ155" i="2"/>
  <c r="BI155" i="2"/>
  <c r="BH155" i="2"/>
  <c r="BG155" i="2"/>
  <c r="BF155" i="2"/>
  <c r="BE155" i="2"/>
  <c r="BD155" i="2"/>
  <c r="BC155" i="2"/>
  <c r="BB155" i="2"/>
  <c r="BA155" i="2"/>
  <c r="AZ155" i="2"/>
  <c r="AY155" i="2"/>
  <c r="AX155" i="2"/>
  <c r="AW155" i="2"/>
  <c r="AV155" i="2"/>
  <c r="AU155" i="2"/>
  <c r="AS155" i="2"/>
  <c r="AR155" i="2"/>
  <c r="AQ155" i="2"/>
  <c r="AP155" i="2"/>
  <c r="AO155" i="2"/>
  <c r="AJ155" i="2"/>
  <c r="AI155" i="2"/>
  <c r="AH155" i="2"/>
  <c r="AG155" i="2"/>
  <c r="AF155" i="2"/>
  <c r="AE155" i="2"/>
  <c r="AD155" i="2"/>
  <c r="AC155" i="2"/>
  <c r="AB155" i="2"/>
  <c r="AA155" i="2"/>
  <c r="Z155" i="2"/>
  <c r="Y155" i="2"/>
  <c r="X155" i="2"/>
  <c r="W155" i="2"/>
  <c r="V155" i="2"/>
  <c r="U155" i="2"/>
  <c r="T155" i="2"/>
  <c r="S155" i="2"/>
  <c r="R155" i="2"/>
  <c r="Q155" i="2"/>
  <c r="P155" i="2"/>
  <c r="O155" i="2"/>
  <c r="DJ154" i="2"/>
  <c r="DI154" i="2"/>
  <c r="DH154" i="2"/>
  <c r="DG154" i="2"/>
  <c r="DF154" i="2"/>
  <c r="DE154" i="2"/>
  <c r="DD154" i="2"/>
  <c r="DC154" i="2"/>
  <c r="DB154" i="2"/>
  <c r="DA154" i="2"/>
  <c r="CZ154" i="2"/>
  <c r="CY154" i="2"/>
  <c r="CX154" i="2"/>
  <c r="CW154" i="2"/>
  <c r="CV154" i="2"/>
  <c r="CU154" i="2"/>
  <c r="CT154" i="2"/>
  <c r="CR154" i="2"/>
  <c r="CQ154" i="2"/>
  <c r="CP154" i="2"/>
  <c r="CO154" i="2"/>
  <c r="CN154" i="2"/>
  <c r="CM154" i="2"/>
  <c r="CL154" i="2"/>
  <c r="CK154" i="2"/>
  <c r="CJ154" i="2"/>
  <c r="CI154" i="2"/>
  <c r="CH154" i="2"/>
  <c r="CG154" i="2"/>
  <c r="CF154" i="2"/>
  <c r="CE154" i="2"/>
  <c r="CD154" i="2"/>
  <c r="CC154" i="2"/>
  <c r="CB154" i="2"/>
  <c r="CA154" i="2"/>
  <c r="BZ154" i="2"/>
  <c r="BY154" i="2"/>
  <c r="BX154" i="2"/>
  <c r="BW154" i="2"/>
  <c r="BV154" i="2"/>
  <c r="BU154" i="2"/>
  <c r="BT154" i="2"/>
  <c r="BS154" i="2"/>
  <c r="BR154" i="2"/>
  <c r="BQ154" i="2"/>
  <c r="BP154" i="2"/>
  <c r="BO154" i="2"/>
  <c r="BN154" i="2"/>
  <c r="BM154" i="2"/>
  <c r="BL154" i="2"/>
  <c r="BK154" i="2"/>
  <c r="BJ154" i="2"/>
  <c r="BI154" i="2"/>
  <c r="BH154" i="2"/>
  <c r="BG154" i="2"/>
  <c r="BF154" i="2"/>
  <c r="BE154" i="2"/>
  <c r="BD154" i="2"/>
  <c r="BC154" i="2"/>
  <c r="BB154" i="2"/>
  <c r="BA154" i="2"/>
  <c r="AZ154" i="2"/>
  <c r="AY154" i="2"/>
  <c r="AX154" i="2"/>
  <c r="AW154" i="2"/>
  <c r="AV154" i="2"/>
  <c r="AU154" i="2"/>
  <c r="AS154" i="2"/>
  <c r="AR154" i="2"/>
  <c r="AQ154" i="2"/>
  <c r="AP154" i="2"/>
  <c r="AO154" i="2"/>
  <c r="AJ154" i="2"/>
  <c r="AI154" i="2"/>
  <c r="AH154" i="2"/>
  <c r="AG154" i="2"/>
  <c r="AF154" i="2"/>
  <c r="AE154" i="2"/>
  <c r="AD154" i="2"/>
  <c r="AC154" i="2"/>
  <c r="AB154" i="2"/>
  <c r="AA154" i="2"/>
  <c r="Z154" i="2"/>
  <c r="Y154" i="2"/>
  <c r="X154" i="2"/>
  <c r="W154" i="2"/>
  <c r="V154" i="2"/>
  <c r="U154" i="2"/>
  <c r="T154" i="2"/>
  <c r="S154" i="2"/>
  <c r="R154" i="2"/>
  <c r="Q154" i="2"/>
  <c r="P154" i="2"/>
  <c r="O154" i="2"/>
  <c r="DJ153" i="2"/>
  <c r="DI153" i="2"/>
  <c r="DH153" i="2"/>
  <c r="DG153" i="2"/>
  <c r="DF153" i="2"/>
  <c r="DE153" i="2"/>
  <c r="DD153" i="2"/>
  <c r="DC153" i="2"/>
  <c r="DB153" i="2"/>
  <c r="DA153" i="2"/>
  <c r="CZ153" i="2"/>
  <c r="CY153" i="2"/>
  <c r="CX153" i="2"/>
  <c r="CW153" i="2"/>
  <c r="CV153" i="2"/>
  <c r="CU153" i="2"/>
  <c r="CT153" i="2"/>
  <c r="CR153" i="2"/>
  <c r="CQ153" i="2"/>
  <c r="CP153" i="2"/>
  <c r="CO153" i="2"/>
  <c r="CN153" i="2"/>
  <c r="CM153" i="2"/>
  <c r="CL153" i="2"/>
  <c r="CK153" i="2"/>
  <c r="CJ153" i="2"/>
  <c r="CI153" i="2"/>
  <c r="CH153" i="2"/>
  <c r="CG153" i="2"/>
  <c r="CF153" i="2"/>
  <c r="CE153" i="2"/>
  <c r="CD153" i="2"/>
  <c r="CC153" i="2"/>
  <c r="CB153" i="2"/>
  <c r="CA153" i="2"/>
  <c r="BZ153" i="2"/>
  <c r="BY153" i="2"/>
  <c r="BX153" i="2"/>
  <c r="BW153" i="2"/>
  <c r="BV153" i="2"/>
  <c r="BU153" i="2"/>
  <c r="BT153" i="2"/>
  <c r="BS153" i="2"/>
  <c r="BR153" i="2"/>
  <c r="BQ153" i="2"/>
  <c r="BP153" i="2"/>
  <c r="BO153" i="2"/>
  <c r="BN153" i="2"/>
  <c r="BM153" i="2"/>
  <c r="BL153" i="2"/>
  <c r="BK153" i="2"/>
  <c r="BJ153" i="2"/>
  <c r="BI153" i="2"/>
  <c r="BH153" i="2"/>
  <c r="BG153" i="2"/>
  <c r="BF153" i="2"/>
  <c r="BE153" i="2"/>
  <c r="BD153" i="2"/>
  <c r="BC153" i="2"/>
  <c r="BB153" i="2"/>
  <c r="BA153" i="2"/>
  <c r="AZ153" i="2"/>
  <c r="AY153" i="2"/>
  <c r="AX153" i="2"/>
  <c r="AW153" i="2"/>
  <c r="AV153" i="2"/>
  <c r="AU153" i="2"/>
  <c r="AS153" i="2"/>
  <c r="AR153" i="2"/>
  <c r="AQ153" i="2"/>
  <c r="AP153" i="2"/>
  <c r="AO153" i="2"/>
  <c r="AJ153" i="2"/>
  <c r="AI153" i="2"/>
  <c r="AH153" i="2"/>
  <c r="AG153" i="2"/>
  <c r="AF153" i="2"/>
  <c r="AE153" i="2"/>
  <c r="AD153" i="2"/>
  <c r="AC153" i="2"/>
  <c r="AB153" i="2"/>
  <c r="AA153" i="2"/>
  <c r="Z153" i="2"/>
  <c r="Y153" i="2"/>
  <c r="X153" i="2"/>
  <c r="W153" i="2"/>
  <c r="V153" i="2"/>
  <c r="U153" i="2"/>
  <c r="T153" i="2"/>
  <c r="S153" i="2"/>
  <c r="R153" i="2"/>
  <c r="Q153" i="2"/>
  <c r="P153" i="2"/>
  <c r="O153" i="2"/>
  <c r="DJ152" i="2"/>
  <c r="DI152" i="2"/>
  <c r="DH152" i="2"/>
  <c r="DG152" i="2"/>
  <c r="DF152" i="2"/>
  <c r="DE152" i="2"/>
  <c r="DD152" i="2"/>
  <c r="DC152" i="2"/>
  <c r="DB152" i="2"/>
  <c r="DA152" i="2"/>
  <c r="CZ152" i="2"/>
  <c r="CY152" i="2"/>
  <c r="CX152" i="2"/>
  <c r="CW152" i="2"/>
  <c r="CV152" i="2"/>
  <c r="CU152" i="2"/>
  <c r="CT152" i="2"/>
  <c r="CR152" i="2"/>
  <c r="CQ152" i="2"/>
  <c r="CP152" i="2"/>
  <c r="CO152" i="2"/>
  <c r="CN152" i="2"/>
  <c r="CM152" i="2"/>
  <c r="CL152" i="2"/>
  <c r="CK152" i="2"/>
  <c r="CJ152" i="2"/>
  <c r="CI152" i="2"/>
  <c r="CH152" i="2"/>
  <c r="CG152" i="2"/>
  <c r="CF152" i="2"/>
  <c r="CE152" i="2"/>
  <c r="CD152" i="2"/>
  <c r="CC152" i="2"/>
  <c r="CB152" i="2"/>
  <c r="CA152" i="2"/>
  <c r="BZ152" i="2"/>
  <c r="BY152" i="2"/>
  <c r="BX152" i="2"/>
  <c r="BW152" i="2"/>
  <c r="BV152" i="2"/>
  <c r="BU152" i="2"/>
  <c r="BT152" i="2"/>
  <c r="BS152" i="2"/>
  <c r="BR152" i="2"/>
  <c r="BQ152" i="2"/>
  <c r="BP152" i="2"/>
  <c r="BO152" i="2"/>
  <c r="BN152" i="2"/>
  <c r="BM152" i="2"/>
  <c r="BL152" i="2"/>
  <c r="BK152" i="2"/>
  <c r="BJ152" i="2"/>
  <c r="BI152" i="2"/>
  <c r="BH152" i="2"/>
  <c r="BG152" i="2"/>
  <c r="BF152" i="2"/>
  <c r="BE152" i="2"/>
  <c r="BD152" i="2"/>
  <c r="BC152" i="2"/>
  <c r="BB152" i="2"/>
  <c r="BA152" i="2"/>
  <c r="AZ152" i="2"/>
  <c r="AY152" i="2"/>
  <c r="AX152" i="2"/>
  <c r="AW152" i="2"/>
  <c r="AV152" i="2"/>
  <c r="AU152" i="2"/>
  <c r="AS152" i="2"/>
  <c r="AR152" i="2"/>
  <c r="AQ152" i="2"/>
  <c r="AP152" i="2"/>
  <c r="AO152" i="2"/>
  <c r="AJ152" i="2"/>
  <c r="AI152" i="2"/>
  <c r="AH152" i="2"/>
  <c r="AG152" i="2"/>
  <c r="AF152" i="2"/>
  <c r="AE152" i="2"/>
  <c r="AD152" i="2"/>
  <c r="AC152" i="2"/>
  <c r="AB152" i="2"/>
  <c r="AA152" i="2"/>
  <c r="Z152" i="2"/>
  <c r="Y152" i="2"/>
  <c r="X152" i="2"/>
  <c r="W152" i="2"/>
  <c r="V152" i="2"/>
  <c r="U152" i="2"/>
  <c r="T152" i="2"/>
  <c r="S152" i="2"/>
  <c r="R152" i="2"/>
  <c r="Q152" i="2"/>
  <c r="P152" i="2"/>
  <c r="O152" i="2"/>
  <c r="DJ151" i="2"/>
  <c r="DI151" i="2"/>
  <c r="DH151" i="2"/>
  <c r="DG151" i="2"/>
  <c r="DF151" i="2"/>
  <c r="DE151" i="2"/>
  <c r="DD151" i="2"/>
  <c r="DC151" i="2"/>
  <c r="DB151" i="2"/>
  <c r="DA151" i="2"/>
  <c r="CZ151" i="2"/>
  <c r="CY151" i="2"/>
  <c r="CX151" i="2"/>
  <c r="CW151" i="2"/>
  <c r="CV151" i="2"/>
  <c r="CU151" i="2"/>
  <c r="CT151" i="2"/>
  <c r="CR151" i="2"/>
  <c r="CQ151" i="2"/>
  <c r="CP151" i="2"/>
  <c r="CO151" i="2"/>
  <c r="CN151" i="2"/>
  <c r="CM151" i="2"/>
  <c r="CL151" i="2"/>
  <c r="CK151" i="2"/>
  <c r="CJ151" i="2"/>
  <c r="CI151" i="2"/>
  <c r="CH151" i="2"/>
  <c r="CG151" i="2"/>
  <c r="CF151" i="2"/>
  <c r="CE151" i="2"/>
  <c r="CD151" i="2"/>
  <c r="CC151" i="2"/>
  <c r="CB151" i="2"/>
  <c r="CA151" i="2"/>
  <c r="BZ151" i="2"/>
  <c r="BY151" i="2"/>
  <c r="BX151" i="2"/>
  <c r="BW151" i="2"/>
  <c r="BV151" i="2"/>
  <c r="BU151" i="2"/>
  <c r="BT151" i="2"/>
  <c r="BS151" i="2"/>
  <c r="BR151" i="2"/>
  <c r="BQ151" i="2"/>
  <c r="BP151" i="2"/>
  <c r="BO151" i="2"/>
  <c r="BN151" i="2"/>
  <c r="BM151" i="2"/>
  <c r="BL151" i="2"/>
  <c r="BK151" i="2"/>
  <c r="BJ151" i="2"/>
  <c r="BI151" i="2"/>
  <c r="BH151" i="2"/>
  <c r="BG151" i="2"/>
  <c r="BF151" i="2"/>
  <c r="BE151" i="2"/>
  <c r="BD151" i="2"/>
  <c r="BC151" i="2"/>
  <c r="BB151" i="2"/>
  <c r="BA151" i="2"/>
  <c r="AZ151" i="2"/>
  <c r="AY151" i="2"/>
  <c r="AX151" i="2"/>
  <c r="AW151" i="2"/>
  <c r="AV151" i="2"/>
  <c r="AU151" i="2"/>
  <c r="AS151" i="2"/>
  <c r="AR151" i="2"/>
  <c r="AQ151" i="2"/>
  <c r="AP151" i="2"/>
  <c r="AO151" i="2"/>
  <c r="AJ151" i="2"/>
  <c r="AI151" i="2"/>
  <c r="AH151" i="2"/>
  <c r="AG151" i="2"/>
  <c r="AF151" i="2"/>
  <c r="AE151" i="2"/>
  <c r="AD151" i="2"/>
  <c r="AC151" i="2"/>
  <c r="AB151" i="2"/>
  <c r="AA151" i="2"/>
  <c r="Z151" i="2"/>
  <c r="Y151" i="2"/>
  <c r="X151" i="2"/>
  <c r="W151" i="2"/>
  <c r="V151" i="2"/>
  <c r="U151" i="2"/>
  <c r="T151" i="2"/>
  <c r="S151" i="2"/>
  <c r="R151" i="2"/>
  <c r="Q151" i="2"/>
  <c r="P151" i="2"/>
  <c r="O151" i="2"/>
  <c r="DJ150" i="2"/>
  <c r="DI150" i="2"/>
  <c r="DH150" i="2"/>
  <c r="DG150" i="2"/>
  <c r="DF150" i="2"/>
  <c r="DE150" i="2"/>
  <c r="DD150" i="2"/>
  <c r="DC150" i="2"/>
  <c r="DB150" i="2"/>
  <c r="DA150" i="2"/>
  <c r="CZ150" i="2"/>
  <c r="CY150" i="2"/>
  <c r="CX150" i="2"/>
  <c r="CW150" i="2"/>
  <c r="CV150" i="2"/>
  <c r="CU150" i="2"/>
  <c r="CT150" i="2"/>
  <c r="CR150" i="2"/>
  <c r="CQ150" i="2"/>
  <c r="CP150" i="2"/>
  <c r="CO150" i="2"/>
  <c r="CN150" i="2"/>
  <c r="CM150" i="2"/>
  <c r="CL150" i="2"/>
  <c r="CK150" i="2"/>
  <c r="CJ150" i="2"/>
  <c r="CI150" i="2"/>
  <c r="CH150" i="2"/>
  <c r="CG150" i="2"/>
  <c r="CF150" i="2"/>
  <c r="CE150" i="2"/>
  <c r="CD150" i="2"/>
  <c r="CC150" i="2"/>
  <c r="CB150" i="2"/>
  <c r="CA150" i="2"/>
  <c r="BZ150" i="2"/>
  <c r="BY150" i="2"/>
  <c r="BX150" i="2"/>
  <c r="BW150" i="2"/>
  <c r="BV150" i="2"/>
  <c r="BU150" i="2"/>
  <c r="BT150" i="2"/>
  <c r="BS150" i="2"/>
  <c r="BR150" i="2"/>
  <c r="BQ150" i="2"/>
  <c r="BP150" i="2"/>
  <c r="BO150" i="2"/>
  <c r="BN150" i="2"/>
  <c r="BM150" i="2"/>
  <c r="BL150" i="2"/>
  <c r="BK150" i="2"/>
  <c r="BJ150" i="2"/>
  <c r="BI150" i="2"/>
  <c r="BH150" i="2"/>
  <c r="BG150" i="2"/>
  <c r="BF150" i="2"/>
  <c r="BE150" i="2"/>
  <c r="BD150" i="2"/>
  <c r="BC150" i="2"/>
  <c r="BB150" i="2"/>
  <c r="BA150" i="2"/>
  <c r="AZ150" i="2"/>
  <c r="AY150" i="2"/>
  <c r="AX150" i="2"/>
  <c r="AW150" i="2"/>
  <c r="AV150" i="2"/>
  <c r="AU150" i="2"/>
  <c r="AS150" i="2"/>
  <c r="AR150" i="2"/>
  <c r="AQ150" i="2"/>
  <c r="AP150" i="2"/>
  <c r="AO150" i="2"/>
  <c r="AJ150" i="2"/>
  <c r="AI150" i="2"/>
  <c r="AH150" i="2"/>
  <c r="AG150" i="2"/>
  <c r="AF150" i="2"/>
  <c r="AE150" i="2"/>
  <c r="AD150" i="2"/>
  <c r="AC150" i="2"/>
  <c r="AB150" i="2"/>
  <c r="AA150" i="2"/>
  <c r="Z150" i="2"/>
  <c r="Y150" i="2"/>
  <c r="X150" i="2"/>
  <c r="W150" i="2"/>
  <c r="V150" i="2"/>
  <c r="U150" i="2"/>
  <c r="T150" i="2"/>
  <c r="S150" i="2"/>
  <c r="R150" i="2"/>
  <c r="Q150" i="2"/>
  <c r="P150" i="2"/>
  <c r="O150" i="2"/>
  <c r="DJ149" i="2"/>
  <c r="DI149" i="2"/>
  <c r="DH149" i="2"/>
  <c r="DG149" i="2"/>
  <c r="DF149" i="2"/>
  <c r="DE149" i="2"/>
  <c r="DD149" i="2"/>
  <c r="DC149" i="2"/>
  <c r="DB149" i="2"/>
  <c r="DA149" i="2"/>
  <c r="CZ149" i="2"/>
  <c r="CY149" i="2"/>
  <c r="CX149" i="2"/>
  <c r="CW149" i="2"/>
  <c r="CV149" i="2"/>
  <c r="CU149" i="2"/>
  <c r="CT149" i="2"/>
  <c r="CR149" i="2"/>
  <c r="CQ149" i="2"/>
  <c r="CP149" i="2"/>
  <c r="CO149" i="2"/>
  <c r="CN149" i="2"/>
  <c r="CM149" i="2"/>
  <c r="CL149" i="2"/>
  <c r="CK149" i="2"/>
  <c r="CJ149" i="2"/>
  <c r="CI149" i="2"/>
  <c r="CH149" i="2"/>
  <c r="CG149" i="2"/>
  <c r="CF149" i="2"/>
  <c r="CE149" i="2"/>
  <c r="CD149" i="2"/>
  <c r="CC149" i="2"/>
  <c r="CB149" i="2"/>
  <c r="CA149" i="2"/>
  <c r="BZ149" i="2"/>
  <c r="BY149" i="2"/>
  <c r="BX149" i="2"/>
  <c r="BW149" i="2"/>
  <c r="BV149" i="2"/>
  <c r="BU149" i="2"/>
  <c r="BT149" i="2"/>
  <c r="BS149" i="2"/>
  <c r="BR149" i="2"/>
  <c r="BQ149" i="2"/>
  <c r="BP149" i="2"/>
  <c r="BO149" i="2"/>
  <c r="BN149" i="2"/>
  <c r="BM149" i="2"/>
  <c r="BL149" i="2"/>
  <c r="BK149" i="2"/>
  <c r="BJ149" i="2"/>
  <c r="BI149" i="2"/>
  <c r="BH149" i="2"/>
  <c r="BG149" i="2"/>
  <c r="BF149" i="2"/>
  <c r="BE149" i="2"/>
  <c r="BD149" i="2"/>
  <c r="BC149" i="2"/>
  <c r="BB149" i="2"/>
  <c r="BA149" i="2"/>
  <c r="AZ149" i="2"/>
  <c r="AY149" i="2"/>
  <c r="AX149" i="2"/>
  <c r="AW149" i="2"/>
  <c r="AV149" i="2"/>
  <c r="AU149" i="2"/>
  <c r="AS149" i="2"/>
  <c r="AR149" i="2"/>
  <c r="AQ149" i="2"/>
  <c r="AP149" i="2"/>
  <c r="AO149" i="2"/>
  <c r="AJ149" i="2"/>
  <c r="AI149" i="2"/>
  <c r="AH149" i="2"/>
  <c r="AG149" i="2"/>
  <c r="AF149" i="2"/>
  <c r="AE149" i="2"/>
  <c r="AD149" i="2"/>
  <c r="AC149" i="2"/>
  <c r="AB149" i="2"/>
  <c r="AA149" i="2"/>
  <c r="Z149" i="2"/>
  <c r="Y149" i="2"/>
  <c r="X149" i="2"/>
  <c r="W149" i="2"/>
  <c r="V149" i="2"/>
  <c r="U149" i="2"/>
  <c r="T149" i="2"/>
  <c r="S149" i="2"/>
  <c r="R149" i="2"/>
  <c r="Q149" i="2"/>
  <c r="P149" i="2"/>
  <c r="O149" i="2"/>
  <c r="DJ148" i="2"/>
  <c r="DI148" i="2"/>
  <c r="DH148" i="2"/>
  <c r="DG148" i="2"/>
  <c r="DF148" i="2"/>
  <c r="DE148" i="2"/>
  <c r="DD148" i="2"/>
  <c r="DC148" i="2"/>
  <c r="DB148" i="2"/>
  <c r="DA148" i="2"/>
  <c r="CZ148" i="2"/>
  <c r="CY148" i="2"/>
  <c r="CX148" i="2"/>
  <c r="CW148" i="2"/>
  <c r="CV148" i="2"/>
  <c r="CU148" i="2"/>
  <c r="CT148" i="2"/>
  <c r="CR148" i="2"/>
  <c r="CQ148" i="2"/>
  <c r="CP148" i="2"/>
  <c r="CO148" i="2"/>
  <c r="CN148" i="2"/>
  <c r="CM148" i="2"/>
  <c r="CL148" i="2"/>
  <c r="CK148" i="2"/>
  <c r="CJ148" i="2"/>
  <c r="CI148" i="2"/>
  <c r="CH148" i="2"/>
  <c r="CG148" i="2"/>
  <c r="CF148" i="2"/>
  <c r="CE148" i="2"/>
  <c r="CD148" i="2"/>
  <c r="CC148" i="2"/>
  <c r="CB148" i="2"/>
  <c r="CA148" i="2"/>
  <c r="BZ148" i="2"/>
  <c r="BY148" i="2"/>
  <c r="BX148" i="2"/>
  <c r="BW148" i="2"/>
  <c r="BV148" i="2"/>
  <c r="BU148" i="2"/>
  <c r="BT148" i="2"/>
  <c r="BS148" i="2"/>
  <c r="BR148" i="2"/>
  <c r="BQ148" i="2"/>
  <c r="BP148" i="2"/>
  <c r="BO148" i="2"/>
  <c r="BN148" i="2"/>
  <c r="BM148" i="2"/>
  <c r="BL148" i="2"/>
  <c r="BK148" i="2"/>
  <c r="BJ148" i="2"/>
  <c r="BI148" i="2"/>
  <c r="BH148" i="2"/>
  <c r="BG148" i="2"/>
  <c r="BF148" i="2"/>
  <c r="BE148" i="2"/>
  <c r="BD148" i="2"/>
  <c r="BC148" i="2"/>
  <c r="BB148" i="2"/>
  <c r="BA148" i="2"/>
  <c r="AZ148" i="2"/>
  <c r="AY148" i="2"/>
  <c r="AX148" i="2"/>
  <c r="AW148" i="2"/>
  <c r="AV148" i="2"/>
  <c r="AU148" i="2"/>
  <c r="AS148" i="2"/>
  <c r="AR148" i="2"/>
  <c r="AQ148" i="2"/>
  <c r="AP148" i="2"/>
  <c r="AO148" i="2"/>
  <c r="AJ148" i="2"/>
  <c r="AI148" i="2"/>
  <c r="AH148" i="2"/>
  <c r="AG148" i="2"/>
  <c r="AF148" i="2"/>
  <c r="AE148" i="2"/>
  <c r="AD148" i="2"/>
  <c r="AC148" i="2"/>
  <c r="AB148" i="2"/>
  <c r="AA148" i="2"/>
  <c r="Z148" i="2"/>
  <c r="Y148" i="2"/>
  <c r="X148" i="2"/>
  <c r="W148" i="2"/>
  <c r="V148" i="2"/>
  <c r="U148" i="2"/>
  <c r="T148" i="2"/>
  <c r="S148" i="2"/>
  <c r="R148" i="2"/>
  <c r="Q148" i="2"/>
  <c r="P148" i="2"/>
  <c r="O148" i="2"/>
  <c r="DJ147" i="2"/>
  <c r="DI147" i="2"/>
  <c r="DH147" i="2"/>
  <c r="DG147" i="2"/>
  <c r="DF147" i="2"/>
  <c r="DE147" i="2"/>
  <c r="DD147" i="2"/>
  <c r="DC147" i="2"/>
  <c r="DB147" i="2"/>
  <c r="DA147" i="2"/>
  <c r="CZ147" i="2"/>
  <c r="CY147" i="2"/>
  <c r="CX147" i="2"/>
  <c r="CW147" i="2"/>
  <c r="CV147" i="2"/>
  <c r="CU147" i="2"/>
  <c r="CT147" i="2"/>
  <c r="CR147" i="2"/>
  <c r="CQ147" i="2"/>
  <c r="CP147" i="2"/>
  <c r="CO147" i="2"/>
  <c r="CN147" i="2"/>
  <c r="CM147" i="2"/>
  <c r="CL147" i="2"/>
  <c r="CK147" i="2"/>
  <c r="CJ147" i="2"/>
  <c r="CI147" i="2"/>
  <c r="CH147" i="2"/>
  <c r="CG147" i="2"/>
  <c r="CF147" i="2"/>
  <c r="CE147" i="2"/>
  <c r="CD147" i="2"/>
  <c r="CC147" i="2"/>
  <c r="CB147" i="2"/>
  <c r="CA147" i="2"/>
  <c r="BZ147" i="2"/>
  <c r="BY147" i="2"/>
  <c r="BX147" i="2"/>
  <c r="BW147" i="2"/>
  <c r="BV147" i="2"/>
  <c r="BU147" i="2"/>
  <c r="BT147" i="2"/>
  <c r="BS147" i="2"/>
  <c r="BR147" i="2"/>
  <c r="BQ147" i="2"/>
  <c r="BP147" i="2"/>
  <c r="BO147" i="2"/>
  <c r="BN147" i="2"/>
  <c r="BM147" i="2"/>
  <c r="BL147" i="2"/>
  <c r="BK147" i="2"/>
  <c r="BJ147" i="2"/>
  <c r="BI147" i="2"/>
  <c r="BH147" i="2"/>
  <c r="BG147" i="2"/>
  <c r="BF147" i="2"/>
  <c r="BE147" i="2"/>
  <c r="BD147" i="2"/>
  <c r="BC147" i="2"/>
  <c r="BB147" i="2"/>
  <c r="BA147" i="2"/>
  <c r="AZ147" i="2"/>
  <c r="AY147" i="2"/>
  <c r="AX147" i="2"/>
  <c r="AW147" i="2"/>
  <c r="AV147" i="2"/>
  <c r="AU147" i="2"/>
  <c r="AS147" i="2"/>
  <c r="AR147" i="2"/>
  <c r="AQ147" i="2"/>
  <c r="AP147" i="2"/>
  <c r="AO147" i="2"/>
  <c r="AJ147" i="2"/>
  <c r="AI147" i="2"/>
  <c r="AH147" i="2"/>
  <c r="AG147" i="2"/>
  <c r="AF147" i="2"/>
  <c r="AE147" i="2"/>
  <c r="AD147" i="2"/>
  <c r="AC147" i="2"/>
  <c r="AB147" i="2"/>
  <c r="AA147" i="2"/>
  <c r="Z147" i="2"/>
  <c r="Y147" i="2"/>
  <c r="X147" i="2"/>
  <c r="W147" i="2"/>
  <c r="V147" i="2"/>
  <c r="U147" i="2"/>
  <c r="T147" i="2"/>
  <c r="S147" i="2"/>
  <c r="R147" i="2"/>
  <c r="Q147" i="2"/>
  <c r="P147" i="2"/>
  <c r="O147" i="2"/>
  <c r="DJ146" i="2"/>
  <c r="DI146" i="2"/>
  <c r="DH146" i="2"/>
  <c r="DG146" i="2"/>
  <c r="DF146" i="2"/>
  <c r="DE146" i="2"/>
  <c r="DD146" i="2"/>
  <c r="DC146" i="2"/>
  <c r="DB146" i="2"/>
  <c r="DA146" i="2"/>
  <c r="CZ146" i="2"/>
  <c r="CY146" i="2"/>
  <c r="CX146" i="2"/>
  <c r="CW146" i="2"/>
  <c r="CV146" i="2"/>
  <c r="CU146" i="2"/>
  <c r="CT146" i="2"/>
  <c r="CR146" i="2"/>
  <c r="CQ146" i="2"/>
  <c r="CP146" i="2"/>
  <c r="CO146" i="2"/>
  <c r="CN146" i="2"/>
  <c r="CM146" i="2"/>
  <c r="CL146" i="2"/>
  <c r="CK146" i="2"/>
  <c r="CJ146" i="2"/>
  <c r="CI146" i="2"/>
  <c r="CH146" i="2"/>
  <c r="CG146" i="2"/>
  <c r="CF146" i="2"/>
  <c r="CE146" i="2"/>
  <c r="CD146" i="2"/>
  <c r="CC146" i="2"/>
  <c r="CB146" i="2"/>
  <c r="CA146" i="2"/>
  <c r="BZ146" i="2"/>
  <c r="BY146" i="2"/>
  <c r="BX146" i="2"/>
  <c r="BW146" i="2"/>
  <c r="BV146" i="2"/>
  <c r="BU146" i="2"/>
  <c r="BT146" i="2"/>
  <c r="BS146" i="2"/>
  <c r="BR146" i="2"/>
  <c r="BQ146" i="2"/>
  <c r="BP146" i="2"/>
  <c r="BO146" i="2"/>
  <c r="BN146" i="2"/>
  <c r="BM146" i="2"/>
  <c r="BL146" i="2"/>
  <c r="BK146" i="2"/>
  <c r="BJ146" i="2"/>
  <c r="BI146" i="2"/>
  <c r="BH146" i="2"/>
  <c r="BG146" i="2"/>
  <c r="BF146" i="2"/>
  <c r="BE146" i="2"/>
  <c r="BD146" i="2"/>
  <c r="BC146" i="2"/>
  <c r="BB146" i="2"/>
  <c r="BA146" i="2"/>
  <c r="AZ146" i="2"/>
  <c r="AY146" i="2"/>
  <c r="AX146" i="2"/>
  <c r="AW146" i="2"/>
  <c r="AV146" i="2"/>
  <c r="AU146" i="2"/>
  <c r="AS146" i="2"/>
  <c r="AR146" i="2"/>
  <c r="AQ146" i="2"/>
  <c r="AP146" i="2"/>
  <c r="AO146" i="2"/>
  <c r="AJ146" i="2"/>
  <c r="AI146" i="2"/>
  <c r="AH146" i="2"/>
  <c r="AG146" i="2"/>
  <c r="AF146" i="2"/>
  <c r="AE146" i="2"/>
  <c r="AD146" i="2"/>
  <c r="AC146" i="2"/>
  <c r="AB146" i="2"/>
  <c r="AA146" i="2"/>
  <c r="Z146" i="2"/>
  <c r="Y146" i="2"/>
  <c r="X146" i="2"/>
  <c r="W146" i="2"/>
  <c r="V146" i="2"/>
  <c r="U146" i="2"/>
  <c r="T146" i="2"/>
  <c r="S146" i="2"/>
  <c r="R146" i="2"/>
  <c r="Q146" i="2"/>
  <c r="P146" i="2"/>
  <c r="O146" i="2"/>
  <c r="DJ145" i="2"/>
  <c r="DI145" i="2"/>
  <c r="DH145" i="2"/>
  <c r="DG145" i="2"/>
  <c r="DF145" i="2"/>
  <c r="DE145" i="2"/>
  <c r="DD145" i="2"/>
  <c r="DC145" i="2"/>
  <c r="DB145" i="2"/>
  <c r="DA145" i="2"/>
  <c r="CZ145" i="2"/>
  <c r="CY145" i="2"/>
  <c r="CX145" i="2"/>
  <c r="CW145" i="2"/>
  <c r="CV145" i="2"/>
  <c r="CU145" i="2"/>
  <c r="CT145" i="2"/>
  <c r="CR145" i="2"/>
  <c r="CQ145" i="2"/>
  <c r="CP145" i="2"/>
  <c r="CO145" i="2"/>
  <c r="CN145" i="2"/>
  <c r="CM145" i="2"/>
  <c r="CL145" i="2"/>
  <c r="CK145" i="2"/>
  <c r="CJ145" i="2"/>
  <c r="CI145" i="2"/>
  <c r="CH145" i="2"/>
  <c r="CG145" i="2"/>
  <c r="CF145" i="2"/>
  <c r="CE145" i="2"/>
  <c r="CD145" i="2"/>
  <c r="CC145" i="2"/>
  <c r="CB145" i="2"/>
  <c r="CA145" i="2"/>
  <c r="BZ145" i="2"/>
  <c r="BY145" i="2"/>
  <c r="BX145" i="2"/>
  <c r="BW145" i="2"/>
  <c r="BV145" i="2"/>
  <c r="BU145" i="2"/>
  <c r="BT145" i="2"/>
  <c r="BS145" i="2"/>
  <c r="BR145" i="2"/>
  <c r="BQ145" i="2"/>
  <c r="BP145" i="2"/>
  <c r="BO145" i="2"/>
  <c r="BN145" i="2"/>
  <c r="BM145" i="2"/>
  <c r="BL145" i="2"/>
  <c r="BK145" i="2"/>
  <c r="BJ145" i="2"/>
  <c r="BI145" i="2"/>
  <c r="BH145" i="2"/>
  <c r="BG145" i="2"/>
  <c r="BF145" i="2"/>
  <c r="BE145" i="2"/>
  <c r="BD145" i="2"/>
  <c r="BC145" i="2"/>
  <c r="BB145" i="2"/>
  <c r="BA145" i="2"/>
  <c r="AZ145" i="2"/>
  <c r="AY145" i="2"/>
  <c r="AX145" i="2"/>
  <c r="AW145" i="2"/>
  <c r="AV145" i="2"/>
  <c r="AU145" i="2"/>
  <c r="AS145" i="2"/>
  <c r="AR145" i="2"/>
  <c r="AQ145" i="2"/>
  <c r="AP145" i="2"/>
  <c r="AO145" i="2"/>
  <c r="AJ145" i="2"/>
  <c r="AI145" i="2"/>
  <c r="AH145" i="2"/>
  <c r="AG145" i="2"/>
  <c r="AF145" i="2"/>
  <c r="AE145" i="2"/>
  <c r="AD145" i="2"/>
  <c r="AC145" i="2"/>
  <c r="AB145" i="2"/>
  <c r="AA145" i="2"/>
  <c r="Z145" i="2"/>
  <c r="Y145" i="2"/>
  <c r="X145" i="2"/>
  <c r="W145" i="2"/>
  <c r="V145" i="2"/>
  <c r="U145" i="2"/>
  <c r="T145" i="2"/>
  <c r="S145" i="2"/>
  <c r="R145" i="2"/>
  <c r="Q145" i="2"/>
  <c r="P145" i="2"/>
  <c r="O145" i="2"/>
  <c r="DJ144" i="2"/>
  <c r="DI144" i="2"/>
  <c r="DH144" i="2"/>
  <c r="DG144" i="2"/>
  <c r="DF144" i="2"/>
  <c r="DE144" i="2"/>
  <c r="DD144" i="2"/>
  <c r="DC144" i="2"/>
  <c r="DB144" i="2"/>
  <c r="DA144" i="2"/>
  <c r="CZ144" i="2"/>
  <c r="CY144" i="2"/>
  <c r="CX144" i="2"/>
  <c r="CW144" i="2"/>
  <c r="CV144" i="2"/>
  <c r="CU144" i="2"/>
  <c r="CT144" i="2"/>
  <c r="CR144" i="2"/>
  <c r="CQ144" i="2"/>
  <c r="CP144" i="2"/>
  <c r="CO144" i="2"/>
  <c r="CN144" i="2"/>
  <c r="CM144" i="2"/>
  <c r="CL144" i="2"/>
  <c r="CK144" i="2"/>
  <c r="CJ144" i="2"/>
  <c r="CI144" i="2"/>
  <c r="CH144" i="2"/>
  <c r="CG144" i="2"/>
  <c r="CF144" i="2"/>
  <c r="CE144" i="2"/>
  <c r="CD144" i="2"/>
  <c r="CC144" i="2"/>
  <c r="CB144" i="2"/>
  <c r="CA144" i="2"/>
  <c r="BZ144" i="2"/>
  <c r="BY144" i="2"/>
  <c r="BX144" i="2"/>
  <c r="BW144" i="2"/>
  <c r="BV144" i="2"/>
  <c r="BU144" i="2"/>
  <c r="BT144" i="2"/>
  <c r="BS144" i="2"/>
  <c r="BR144" i="2"/>
  <c r="BQ144" i="2"/>
  <c r="BP144" i="2"/>
  <c r="BO144" i="2"/>
  <c r="BN144" i="2"/>
  <c r="BM144" i="2"/>
  <c r="BL144" i="2"/>
  <c r="BK144" i="2"/>
  <c r="BJ144" i="2"/>
  <c r="BI144" i="2"/>
  <c r="BH144" i="2"/>
  <c r="BG144" i="2"/>
  <c r="BF144" i="2"/>
  <c r="BE144" i="2"/>
  <c r="BD144" i="2"/>
  <c r="BC144" i="2"/>
  <c r="BB144" i="2"/>
  <c r="BA144" i="2"/>
  <c r="AZ144" i="2"/>
  <c r="AY144" i="2"/>
  <c r="AX144" i="2"/>
  <c r="AW144" i="2"/>
  <c r="AV144" i="2"/>
  <c r="AU144" i="2"/>
  <c r="AS144" i="2"/>
  <c r="AR144" i="2"/>
  <c r="AQ144" i="2"/>
  <c r="AP144" i="2"/>
  <c r="AO144" i="2"/>
  <c r="AJ144" i="2"/>
  <c r="AI144" i="2"/>
  <c r="AH144" i="2"/>
  <c r="AG144" i="2"/>
  <c r="AF144" i="2"/>
  <c r="AE144" i="2"/>
  <c r="AD144" i="2"/>
  <c r="AC144" i="2"/>
  <c r="AB144" i="2"/>
  <c r="AA144" i="2"/>
  <c r="Z144" i="2"/>
  <c r="Y144" i="2"/>
  <c r="X144" i="2"/>
  <c r="W144" i="2"/>
  <c r="V144" i="2"/>
  <c r="U144" i="2"/>
  <c r="T144" i="2"/>
  <c r="S144" i="2"/>
  <c r="R144" i="2"/>
  <c r="Q144" i="2"/>
  <c r="P144" i="2"/>
  <c r="O144" i="2"/>
  <c r="L144" i="2"/>
  <c r="DJ143" i="2"/>
  <c r="DI143" i="2"/>
  <c r="DH143" i="2"/>
  <c r="DG143" i="2"/>
  <c r="DF143" i="2"/>
  <c r="DE143" i="2"/>
  <c r="DD143" i="2"/>
  <c r="DC143" i="2"/>
  <c r="DB143" i="2"/>
  <c r="DA143" i="2"/>
  <c r="CZ143" i="2"/>
  <c r="CY143" i="2"/>
  <c r="CX143" i="2"/>
  <c r="CW143" i="2"/>
  <c r="CV143" i="2"/>
  <c r="CU143" i="2"/>
  <c r="CT143" i="2"/>
  <c r="CR143" i="2"/>
  <c r="CQ143" i="2"/>
  <c r="CP143" i="2"/>
  <c r="CO143" i="2"/>
  <c r="CN143" i="2"/>
  <c r="CM143" i="2"/>
  <c r="CL143" i="2"/>
  <c r="CK143" i="2"/>
  <c r="CJ143" i="2"/>
  <c r="CI143" i="2"/>
  <c r="CH143" i="2"/>
  <c r="CG143" i="2"/>
  <c r="CF143" i="2"/>
  <c r="CE143" i="2"/>
  <c r="CD143" i="2"/>
  <c r="CC143" i="2"/>
  <c r="CB143" i="2"/>
  <c r="CA143" i="2"/>
  <c r="BZ143" i="2"/>
  <c r="BY143" i="2"/>
  <c r="BX143" i="2"/>
  <c r="BW143" i="2"/>
  <c r="BV143" i="2"/>
  <c r="BU143" i="2"/>
  <c r="BT143" i="2"/>
  <c r="BS143" i="2"/>
  <c r="BR143" i="2"/>
  <c r="BQ143" i="2"/>
  <c r="BP143" i="2"/>
  <c r="BO143" i="2"/>
  <c r="BN143" i="2"/>
  <c r="BM143" i="2"/>
  <c r="BL143" i="2"/>
  <c r="BK143" i="2"/>
  <c r="BJ143" i="2"/>
  <c r="BI143" i="2"/>
  <c r="BH143" i="2"/>
  <c r="BG143" i="2"/>
  <c r="BF143" i="2"/>
  <c r="BE143" i="2"/>
  <c r="BD143" i="2"/>
  <c r="BC143" i="2"/>
  <c r="BB143" i="2"/>
  <c r="BA143" i="2"/>
  <c r="AZ143" i="2"/>
  <c r="AY143" i="2"/>
  <c r="AX143" i="2"/>
  <c r="AW143" i="2"/>
  <c r="AV143" i="2"/>
  <c r="AU143" i="2"/>
  <c r="AS143" i="2"/>
  <c r="AR143" i="2"/>
  <c r="AQ143" i="2"/>
  <c r="AP143" i="2"/>
  <c r="AO143" i="2"/>
  <c r="AJ143" i="2"/>
  <c r="AI143" i="2"/>
  <c r="AH143" i="2"/>
  <c r="AG143" i="2"/>
  <c r="AF143" i="2"/>
  <c r="AE143" i="2"/>
  <c r="AD143" i="2"/>
  <c r="AC143" i="2"/>
  <c r="AB143" i="2"/>
  <c r="AA143" i="2"/>
  <c r="Z143" i="2"/>
  <c r="Y143" i="2"/>
  <c r="X143" i="2"/>
  <c r="W143" i="2"/>
  <c r="V143" i="2"/>
  <c r="U143" i="2"/>
  <c r="T143" i="2"/>
  <c r="S143" i="2"/>
  <c r="R143" i="2"/>
  <c r="Q143" i="2"/>
  <c r="P143" i="2"/>
  <c r="O143" i="2"/>
  <c r="DJ142" i="2"/>
  <c r="DI142" i="2"/>
  <c r="DH142" i="2"/>
  <c r="DG142" i="2"/>
  <c r="DF142" i="2"/>
  <c r="DE142" i="2"/>
  <c r="DD142" i="2"/>
  <c r="DC142" i="2"/>
  <c r="DB142" i="2"/>
  <c r="DA142" i="2"/>
  <c r="CZ142" i="2"/>
  <c r="CY142" i="2"/>
  <c r="CX142" i="2"/>
  <c r="CW142" i="2"/>
  <c r="CV142" i="2"/>
  <c r="CU142" i="2"/>
  <c r="CT142" i="2"/>
  <c r="CR142" i="2"/>
  <c r="CQ142" i="2"/>
  <c r="CP142" i="2"/>
  <c r="CO142" i="2"/>
  <c r="CN142" i="2"/>
  <c r="CM142" i="2"/>
  <c r="CL142" i="2"/>
  <c r="CK142" i="2"/>
  <c r="CJ142" i="2"/>
  <c r="CI142" i="2"/>
  <c r="CH142" i="2"/>
  <c r="CG142" i="2"/>
  <c r="CF142" i="2"/>
  <c r="CE142" i="2"/>
  <c r="CD142" i="2"/>
  <c r="CC142" i="2"/>
  <c r="CB142" i="2"/>
  <c r="CA142" i="2"/>
  <c r="BZ142" i="2"/>
  <c r="BY142" i="2"/>
  <c r="BX142" i="2"/>
  <c r="BW142" i="2"/>
  <c r="BV142" i="2"/>
  <c r="BU142" i="2"/>
  <c r="BT142" i="2"/>
  <c r="BS142" i="2"/>
  <c r="BR142" i="2"/>
  <c r="BQ142" i="2"/>
  <c r="BP142" i="2"/>
  <c r="BO142" i="2"/>
  <c r="BN142" i="2"/>
  <c r="BM142" i="2"/>
  <c r="BL142" i="2"/>
  <c r="BK142" i="2"/>
  <c r="BJ142" i="2"/>
  <c r="BI142" i="2"/>
  <c r="BH142" i="2"/>
  <c r="BG142" i="2"/>
  <c r="BF142" i="2"/>
  <c r="BE142" i="2"/>
  <c r="BD142" i="2"/>
  <c r="BC142" i="2"/>
  <c r="BB142" i="2"/>
  <c r="BA142" i="2"/>
  <c r="AZ142" i="2"/>
  <c r="AY142" i="2"/>
  <c r="AX142" i="2"/>
  <c r="AW142" i="2"/>
  <c r="AV142" i="2"/>
  <c r="AU142" i="2"/>
  <c r="AS142" i="2"/>
  <c r="AR142" i="2"/>
  <c r="AQ142" i="2"/>
  <c r="AP142" i="2"/>
  <c r="AO142" i="2"/>
  <c r="AJ142" i="2"/>
  <c r="AI142" i="2"/>
  <c r="AH142" i="2"/>
  <c r="AG142" i="2"/>
  <c r="AF142" i="2"/>
  <c r="AE142" i="2"/>
  <c r="AD142" i="2"/>
  <c r="AC142" i="2"/>
  <c r="AB142" i="2"/>
  <c r="AA142" i="2"/>
  <c r="Z142" i="2"/>
  <c r="Y142" i="2"/>
  <c r="X142" i="2"/>
  <c r="W142" i="2"/>
  <c r="V142" i="2"/>
  <c r="U142" i="2"/>
  <c r="T142" i="2"/>
  <c r="S142" i="2"/>
  <c r="R142" i="2"/>
  <c r="Q142" i="2"/>
  <c r="P142" i="2"/>
  <c r="O142" i="2"/>
  <c r="DJ141" i="2"/>
  <c r="DI141" i="2"/>
  <c r="DH141" i="2"/>
  <c r="DG141" i="2"/>
  <c r="DF141" i="2"/>
  <c r="DE141" i="2"/>
  <c r="DD141" i="2"/>
  <c r="DC141" i="2"/>
  <c r="DB141" i="2"/>
  <c r="DA141" i="2"/>
  <c r="CZ141" i="2"/>
  <c r="CY141" i="2"/>
  <c r="CX141" i="2"/>
  <c r="CW141" i="2"/>
  <c r="CV141" i="2"/>
  <c r="CU141" i="2"/>
  <c r="CT141" i="2"/>
  <c r="CR141" i="2"/>
  <c r="CQ141" i="2"/>
  <c r="CP141" i="2"/>
  <c r="CO141" i="2"/>
  <c r="CN141" i="2"/>
  <c r="CM141" i="2"/>
  <c r="CL141" i="2"/>
  <c r="CK141" i="2"/>
  <c r="CJ141" i="2"/>
  <c r="CI141" i="2"/>
  <c r="CH141" i="2"/>
  <c r="CG141" i="2"/>
  <c r="CF141" i="2"/>
  <c r="CE141" i="2"/>
  <c r="CD141" i="2"/>
  <c r="CC141" i="2"/>
  <c r="CB141" i="2"/>
  <c r="CA141" i="2"/>
  <c r="BZ141" i="2"/>
  <c r="BY141" i="2"/>
  <c r="BX141" i="2"/>
  <c r="BW141" i="2"/>
  <c r="BV141" i="2"/>
  <c r="BU141" i="2"/>
  <c r="BT141" i="2"/>
  <c r="BS141" i="2"/>
  <c r="BR141" i="2"/>
  <c r="BQ141" i="2"/>
  <c r="BP141" i="2"/>
  <c r="BO141" i="2"/>
  <c r="BN141" i="2"/>
  <c r="BM141" i="2"/>
  <c r="BL141" i="2"/>
  <c r="BK141" i="2"/>
  <c r="BJ141" i="2"/>
  <c r="BI141" i="2"/>
  <c r="BH141" i="2"/>
  <c r="BG141" i="2"/>
  <c r="BF141" i="2"/>
  <c r="BE141" i="2"/>
  <c r="BD141" i="2"/>
  <c r="BC141" i="2"/>
  <c r="BB141" i="2"/>
  <c r="BA141" i="2"/>
  <c r="AZ141" i="2"/>
  <c r="AY141" i="2"/>
  <c r="AX141" i="2"/>
  <c r="AW141" i="2"/>
  <c r="AV141" i="2"/>
  <c r="AU141" i="2"/>
  <c r="AS141" i="2"/>
  <c r="AR141" i="2"/>
  <c r="AQ141" i="2"/>
  <c r="AP141" i="2"/>
  <c r="AO141" i="2"/>
  <c r="AJ141" i="2"/>
  <c r="AI141" i="2"/>
  <c r="AH141" i="2"/>
  <c r="AG141" i="2"/>
  <c r="AF141" i="2"/>
  <c r="AE141" i="2"/>
  <c r="AD141" i="2"/>
  <c r="AC141" i="2"/>
  <c r="AB141" i="2"/>
  <c r="AA141" i="2"/>
  <c r="Z141" i="2"/>
  <c r="Y141" i="2"/>
  <c r="X141" i="2"/>
  <c r="W141" i="2"/>
  <c r="V141" i="2"/>
  <c r="U141" i="2"/>
  <c r="T141" i="2"/>
  <c r="S141" i="2"/>
  <c r="R141" i="2"/>
  <c r="Q141" i="2"/>
  <c r="P141" i="2"/>
  <c r="O141" i="2"/>
  <c r="DJ140" i="2"/>
  <c r="DI140" i="2"/>
  <c r="DH140" i="2"/>
  <c r="DG140" i="2"/>
  <c r="DF140" i="2"/>
  <c r="DE140" i="2"/>
  <c r="DD140" i="2"/>
  <c r="DC140" i="2"/>
  <c r="DB140" i="2"/>
  <c r="DA140" i="2"/>
  <c r="CZ140" i="2"/>
  <c r="CY140" i="2"/>
  <c r="CX140" i="2"/>
  <c r="CW140" i="2"/>
  <c r="CV140" i="2"/>
  <c r="CU140" i="2"/>
  <c r="CT140" i="2"/>
  <c r="CR140" i="2"/>
  <c r="CQ140" i="2"/>
  <c r="CP140" i="2"/>
  <c r="CO140" i="2"/>
  <c r="CN140" i="2"/>
  <c r="CM140" i="2"/>
  <c r="CL140" i="2"/>
  <c r="CK140" i="2"/>
  <c r="CJ140" i="2"/>
  <c r="CI140" i="2"/>
  <c r="CH140" i="2"/>
  <c r="CG140" i="2"/>
  <c r="CF140" i="2"/>
  <c r="CE140" i="2"/>
  <c r="CD140" i="2"/>
  <c r="CC140" i="2"/>
  <c r="CB140" i="2"/>
  <c r="CA140" i="2"/>
  <c r="BZ140" i="2"/>
  <c r="BY140" i="2"/>
  <c r="BX140" i="2"/>
  <c r="BW140" i="2"/>
  <c r="BV140" i="2"/>
  <c r="BU140" i="2"/>
  <c r="BT140" i="2"/>
  <c r="BS140" i="2"/>
  <c r="BR140" i="2"/>
  <c r="BQ140" i="2"/>
  <c r="BP140" i="2"/>
  <c r="BO140" i="2"/>
  <c r="BN140" i="2"/>
  <c r="BM140" i="2"/>
  <c r="BL140" i="2"/>
  <c r="BK140" i="2"/>
  <c r="BJ140" i="2"/>
  <c r="BI140" i="2"/>
  <c r="BH140" i="2"/>
  <c r="BG140" i="2"/>
  <c r="BF140" i="2"/>
  <c r="BE140" i="2"/>
  <c r="BD140" i="2"/>
  <c r="BC140" i="2"/>
  <c r="BB140" i="2"/>
  <c r="BA140" i="2"/>
  <c r="AZ140" i="2"/>
  <c r="AY140" i="2"/>
  <c r="AX140" i="2"/>
  <c r="AW140" i="2"/>
  <c r="AV140" i="2"/>
  <c r="AU140" i="2"/>
  <c r="AS140" i="2"/>
  <c r="AR140" i="2"/>
  <c r="AQ140" i="2"/>
  <c r="AP140" i="2"/>
  <c r="AO140" i="2"/>
  <c r="AJ140" i="2"/>
  <c r="AI140" i="2"/>
  <c r="AH140" i="2"/>
  <c r="AG140" i="2"/>
  <c r="AF140" i="2"/>
  <c r="AE140" i="2"/>
  <c r="AD140" i="2"/>
  <c r="AC140" i="2"/>
  <c r="AB140" i="2"/>
  <c r="AA140" i="2"/>
  <c r="Z140" i="2"/>
  <c r="Y140" i="2"/>
  <c r="X140" i="2"/>
  <c r="W140" i="2"/>
  <c r="V140" i="2"/>
  <c r="U140" i="2"/>
  <c r="T140" i="2"/>
  <c r="S140" i="2"/>
  <c r="R140" i="2"/>
  <c r="Q140" i="2"/>
  <c r="P140" i="2"/>
  <c r="O140" i="2"/>
  <c r="DJ139" i="2"/>
  <c r="DI139" i="2"/>
  <c r="DH139" i="2"/>
  <c r="DG139" i="2"/>
  <c r="DF139" i="2"/>
  <c r="DE139" i="2"/>
  <c r="DD139" i="2"/>
  <c r="DC139" i="2"/>
  <c r="DB139" i="2"/>
  <c r="DA139" i="2"/>
  <c r="CZ139" i="2"/>
  <c r="CY139" i="2"/>
  <c r="CX139" i="2"/>
  <c r="CW139" i="2"/>
  <c r="CV139" i="2"/>
  <c r="CU139" i="2"/>
  <c r="CT139" i="2"/>
  <c r="CR139" i="2"/>
  <c r="CQ139" i="2"/>
  <c r="CP139" i="2"/>
  <c r="CO139" i="2"/>
  <c r="CN139" i="2"/>
  <c r="CM139" i="2"/>
  <c r="CL139" i="2"/>
  <c r="CK139" i="2"/>
  <c r="CJ139" i="2"/>
  <c r="CI139" i="2"/>
  <c r="CH139" i="2"/>
  <c r="CG139" i="2"/>
  <c r="CF139" i="2"/>
  <c r="CE139" i="2"/>
  <c r="CD139" i="2"/>
  <c r="CC139" i="2"/>
  <c r="CB139" i="2"/>
  <c r="CA139" i="2"/>
  <c r="BZ139" i="2"/>
  <c r="BY139" i="2"/>
  <c r="BX139" i="2"/>
  <c r="BW139" i="2"/>
  <c r="BV139" i="2"/>
  <c r="BU139" i="2"/>
  <c r="BT139" i="2"/>
  <c r="BS139" i="2"/>
  <c r="BR139" i="2"/>
  <c r="BQ139" i="2"/>
  <c r="BP139" i="2"/>
  <c r="BO139" i="2"/>
  <c r="BN139" i="2"/>
  <c r="BM139" i="2"/>
  <c r="BL139" i="2"/>
  <c r="BK139" i="2"/>
  <c r="BJ139" i="2"/>
  <c r="BI139" i="2"/>
  <c r="BH139" i="2"/>
  <c r="BG139" i="2"/>
  <c r="BF139" i="2"/>
  <c r="BE139" i="2"/>
  <c r="BD139" i="2"/>
  <c r="BC139" i="2"/>
  <c r="BB139" i="2"/>
  <c r="BA139" i="2"/>
  <c r="AZ139" i="2"/>
  <c r="AY139" i="2"/>
  <c r="AX139" i="2"/>
  <c r="AW139" i="2"/>
  <c r="AV139" i="2"/>
  <c r="AU139" i="2"/>
  <c r="AS139" i="2"/>
  <c r="AR139" i="2"/>
  <c r="AQ139" i="2"/>
  <c r="AP139" i="2"/>
  <c r="AO139" i="2"/>
  <c r="AJ139" i="2"/>
  <c r="AI139" i="2"/>
  <c r="AH139" i="2"/>
  <c r="AG139" i="2"/>
  <c r="AF139" i="2"/>
  <c r="AE139" i="2"/>
  <c r="AD139" i="2"/>
  <c r="AC139" i="2"/>
  <c r="AB139" i="2"/>
  <c r="AA139" i="2"/>
  <c r="Z139" i="2"/>
  <c r="Y139" i="2"/>
  <c r="X139" i="2"/>
  <c r="W139" i="2"/>
  <c r="V139" i="2"/>
  <c r="U139" i="2"/>
  <c r="T139" i="2"/>
  <c r="S139" i="2"/>
  <c r="R139" i="2"/>
  <c r="Q139" i="2"/>
  <c r="P139" i="2"/>
  <c r="O139" i="2"/>
  <c r="DJ138" i="2"/>
  <c r="DI138" i="2"/>
  <c r="DH138" i="2"/>
  <c r="DG138" i="2"/>
  <c r="DF138" i="2"/>
  <c r="DE138" i="2"/>
  <c r="DD138" i="2"/>
  <c r="DC138" i="2"/>
  <c r="DB138" i="2"/>
  <c r="DA138" i="2"/>
  <c r="CZ138" i="2"/>
  <c r="CY138" i="2"/>
  <c r="CX138" i="2"/>
  <c r="CW138" i="2"/>
  <c r="CV138" i="2"/>
  <c r="CU138" i="2"/>
  <c r="CT138" i="2"/>
  <c r="CR138" i="2"/>
  <c r="CQ138" i="2"/>
  <c r="CP138" i="2"/>
  <c r="CO138" i="2"/>
  <c r="CN138" i="2"/>
  <c r="CM138" i="2"/>
  <c r="CL138" i="2"/>
  <c r="CK138" i="2"/>
  <c r="CJ138" i="2"/>
  <c r="CI138" i="2"/>
  <c r="CH138" i="2"/>
  <c r="CG138" i="2"/>
  <c r="CF138" i="2"/>
  <c r="CE138" i="2"/>
  <c r="CD138" i="2"/>
  <c r="CC138" i="2"/>
  <c r="CB138" i="2"/>
  <c r="CA138" i="2"/>
  <c r="BZ138" i="2"/>
  <c r="BY138" i="2"/>
  <c r="BX138" i="2"/>
  <c r="BW138" i="2"/>
  <c r="BV138" i="2"/>
  <c r="BU138" i="2"/>
  <c r="BT138" i="2"/>
  <c r="BS138" i="2"/>
  <c r="BR138" i="2"/>
  <c r="BQ138" i="2"/>
  <c r="BP138" i="2"/>
  <c r="BO138" i="2"/>
  <c r="BN138" i="2"/>
  <c r="BM138" i="2"/>
  <c r="BL138" i="2"/>
  <c r="BK138" i="2"/>
  <c r="BJ138" i="2"/>
  <c r="BI138" i="2"/>
  <c r="BH138" i="2"/>
  <c r="BG138" i="2"/>
  <c r="BF138" i="2"/>
  <c r="BE138" i="2"/>
  <c r="BD138" i="2"/>
  <c r="BC138" i="2"/>
  <c r="BB138" i="2"/>
  <c r="BA138" i="2"/>
  <c r="AZ138" i="2"/>
  <c r="AY138" i="2"/>
  <c r="AX138" i="2"/>
  <c r="AW138" i="2"/>
  <c r="AV138" i="2"/>
  <c r="AU138" i="2"/>
  <c r="AS138" i="2"/>
  <c r="AR138" i="2"/>
  <c r="AQ138" i="2"/>
  <c r="AP138" i="2"/>
  <c r="AO138" i="2"/>
  <c r="AJ138" i="2"/>
  <c r="AI138" i="2"/>
  <c r="AH138" i="2"/>
  <c r="AG138" i="2"/>
  <c r="AF138" i="2"/>
  <c r="AE138" i="2"/>
  <c r="AD138" i="2"/>
  <c r="AC138" i="2"/>
  <c r="AB138" i="2"/>
  <c r="AA138" i="2"/>
  <c r="Z138" i="2"/>
  <c r="Y138" i="2"/>
  <c r="X138" i="2"/>
  <c r="W138" i="2"/>
  <c r="V138" i="2"/>
  <c r="U138" i="2"/>
  <c r="T138" i="2"/>
  <c r="S138" i="2"/>
  <c r="R138" i="2"/>
  <c r="Q138" i="2"/>
  <c r="P138" i="2"/>
  <c r="O138" i="2"/>
  <c r="DJ137" i="2"/>
  <c r="DI137" i="2"/>
  <c r="DH137" i="2"/>
  <c r="DG137" i="2"/>
  <c r="DF137" i="2"/>
  <c r="DE137" i="2"/>
  <c r="DD137" i="2"/>
  <c r="DC137" i="2"/>
  <c r="DB137" i="2"/>
  <c r="DA137" i="2"/>
  <c r="CZ137" i="2"/>
  <c r="CY137" i="2"/>
  <c r="CX137" i="2"/>
  <c r="CW137" i="2"/>
  <c r="CV137" i="2"/>
  <c r="CU137" i="2"/>
  <c r="CT137" i="2"/>
  <c r="CR137" i="2"/>
  <c r="CQ137" i="2"/>
  <c r="CP137" i="2"/>
  <c r="CO137" i="2"/>
  <c r="CN137" i="2"/>
  <c r="CM137" i="2"/>
  <c r="CL137" i="2"/>
  <c r="CK137" i="2"/>
  <c r="CJ137" i="2"/>
  <c r="CI137" i="2"/>
  <c r="CH137" i="2"/>
  <c r="CG137" i="2"/>
  <c r="CF137" i="2"/>
  <c r="CE137" i="2"/>
  <c r="CD137" i="2"/>
  <c r="CC137" i="2"/>
  <c r="CB137" i="2"/>
  <c r="CA137" i="2"/>
  <c r="BZ137" i="2"/>
  <c r="BY137" i="2"/>
  <c r="BX137" i="2"/>
  <c r="BW137" i="2"/>
  <c r="BV137" i="2"/>
  <c r="BU137" i="2"/>
  <c r="BT137" i="2"/>
  <c r="BS137" i="2"/>
  <c r="BR137" i="2"/>
  <c r="BQ137" i="2"/>
  <c r="BP137" i="2"/>
  <c r="BO137" i="2"/>
  <c r="BN137" i="2"/>
  <c r="BM137" i="2"/>
  <c r="BL137" i="2"/>
  <c r="BK137" i="2"/>
  <c r="BJ137" i="2"/>
  <c r="BI137" i="2"/>
  <c r="BH137" i="2"/>
  <c r="BG137" i="2"/>
  <c r="BF137" i="2"/>
  <c r="BE137" i="2"/>
  <c r="BD137" i="2"/>
  <c r="BC137" i="2"/>
  <c r="BB137" i="2"/>
  <c r="BA137" i="2"/>
  <c r="AZ137" i="2"/>
  <c r="AY137" i="2"/>
  <c r="AX137" i="2"/>
  <c r="AW137" i="2"/>
  <c r="AV137" i="2"/>
  <c r="AU137" i="2"/>
  <c r="AS137" i="2"/>
  <c r="AR137" i="2"/>
  <c r="AQ137" i="2"/>
  <c r="AP137" i="2"/>
  <c r="AO137" i="2"/>
  <c r="AJ137" i="2"/>
  <c r="AI137" i="2"/>
  <c r="AH137" i="2"/>
  <c r="AG137" i="2"/>
  <c r="AF137" i="2"/>
  <c r="AE137" i="2"/>
  <c r="AD137" i="2"/>
  <c r="AC137" i="2"/>
  <c r="AB137" i="2"/>
  <c r="AA137" i="2"/>
  <c r="Z137" i="2"/>
  <c r="Y137" i="2"/>
  <c r="X137" i="2"/>
  <c r="W137" i="2"/>
  <c r="V137" i="2"/>
  <c r="U137" i="2"/>
  <c r="T137" i="2"/>
  <c r="S137" i="2"/>
  <c r="R137" i="2"/>
  <c r="Q137" i="2"/>
  <c r="P137" i="2"/>
  <c r="O137" i="2"/>
  <c r="DJ136" i="2"/>
  <c r="DI136" i="2"/>
  <c r="DH136" i="2"/>
  <c r="DG136" i="2"/>
  <c r="DF136" i="2"/>
  <c r="DE136" i="2"/>
  <c r="DD136" i="2"/>
  <c r="DC136" i="2"/>
  <c r="DB136" i="2"/>
  <c r="DA136" i="2"/>
  <c r="CZ136" i="2"/>
  <c r="CY136" i="2"/>
  <c r="CX136" i="2"/>
  <c r="CW136" i="2"/>
  <c r="CV136" i="2"/>
  <c r="CU136" i="2"/>
  <c r="CT136" i="2"/>
  <c r="CR136" i="2"/>
  <c r="CQ136" i="2"/>
  <c r="CP136" i="2"/>
  <c r="CO136" i="2"/>
  <c r="CN136" i="2"/>
  <c r="CM136" i="2"/>
  <c r="CL136" i="2"/>
  <c r="CK136" i="2"/>
  <c r="CJ136" i="2"/>
  <c r="CI136" i="2"/>
  <c r="CH136" i="2"/>
  <c r="CG136" i="2"/>
  <c r="CF136" i="2"/>
  <c r="CE136" i="2"/>
  <c r="CD136" i="2"/>
  <c r="CC136" i="2"/>
  <c r="CB136" i="2"/>
  <c r="CA136" i="2"/>
  <c r="BZ136" i="2"/>
  <c r="BY136" i="2"/>
  <c r="BX136" i="2"/>
  <c r="BW136" i="2"/>
  <c r="BV136" i="2"/>
  <c r="BU136" i="2"/>
  <c r="BT136" i="2"/>
  <c r="BS136" i="2"/>
  <c r="BR136" i="2"/>
  <c r="BQ136" i="2"/>
  <c r="BP136" i="2"/>
  <c r="BO136" i="2"/>
  <c r="BN136" i="2"/>
  <c r="BM136" i="2"/>
  <c r="BL136" i="2"/>
  <c r="BK136" i="2"/>
  <c r="BJ136" i="2"/>
  <c r="BI136" i="2"/>
  <c r="BH136" i="2"/>
  <c r="BG136" i="2"/>
  <c r="BF136" i="2"/>
  <c r="BE136" i="2"/>
  <c r="BD136" i="2"/>
  <c r="BC136" i="2"/>
  <c r="BB136" i="2"/>
  <c r="BA136" i="2"/>
  <c r="AZ136" i="2"/>
  <c r="AY136" i="2"/>
  <c r="AX136" i="2"/>
  <c r="AW136" i="2"/>
  <c r="AV136" i="2"/>
  <c r="AU136" i="2"/>
  <c r="AS136" i="2"/>
  <c r="AR136" i="2"/>
  <c r="AQ136" i="2"/>
  <c r="AP136" i="2"/>
  <c r="AO136" i="2"/>
  <c r="AJ136" i="2"/>
  <c r="AI136" i="2"/>
  <c r="AH136" i="2"/>
  <c r="AG136" i="2"/>
  <c r="AF136" i="2"/>
  <c r="AE136" i="2"/>
  <c r="AD136" i="2"/>
  <c r="AC136" i="2"/>
  <c r="AB136" i="2"/>
  <c r="AA136" i="2"/>
  <c r="Z136" i="2"/>
  <c r="Y136" i="2"/>
  <c r="X136" i="2"/>
  <c r="W136" i="2"/>
  <c r="V136" i="2"/>
  <c r="U136" i="2"/>
  <c r="T136" i="2"/>
  <c r="S136" i="2"/>
  <c r="R136" i="2"/>
  <c r="Q136" i="2"/>
  <c r="P136" i="2"/>
  <c r="O136" i="2"/>
  <c r="DJ135" i="2"/>
  <c r="DI135" i="2"/>
  <c r="DH135" i="2"/>
  <c r="DG135" i="2"/>
  <c r="DF135" i="2"/>
  <c r="DE135" i="2"/>
  <c r="DD135" i="2"/>
  <c r="DC135" i="2"/>
  <c r="DB135" i="2"/>
  <c r="DA135" i="2"/>
  <c r="CZ135" i="2"/>
  <c r="CY135" i="2"/>
  <c r="CX135" i="2"/>
  <c r="CW135" i="2"/>
  <c r="CV135" i="2"/>
  <c r="CU135" i="2"/>
  <c r="CT135" i="2"/>
  <c r="CR135" i="2"/>
  <c r="CQ135" i="2"/>
  <c r="CP135" i="2"/>
  <c r="CO135" i="2"/>
  <c r="CN135" i="2"/>
  <c r="CM135" i="2"/>
  <c r="CL135" i="2"/>
  <c r="CK135" i="2"/>
  <c r="CJ135" i="2"/>
  <c r="CI135" i="2"/>
  <c r="CH135" i="2"/>
  <c r="CG135" i="2"/>
  <c r="CF135" i="2"/>
  <c r="CE135" i="2"/>
  <c r="CD135" i="2"/>
  <c r="CC135" i="2"/>
  <c r="CB135" i="2"/>
  <c r="CA135" i="2"/>
  <c r="BZ135" i="2"/>
  <c r="BY135" i="2"/>
  <c r="BX135" i="2"/>
  <c r="BW135" i="2"/>
  <c r="BV135" i="2"/>
  <c r="BU135" i="2"/>
  <c r="BT135" i="2"/>
  <c r="BS135" i="2"/>
  <c r="BR135" i="2"/>
  <c r="BQ135" i="2"/>
  <c r="BP135" i="2"/>
  <c r="BO135" i="2"/>
  <c r="BN135" i="2"/>
  <c r="BM135" i="2"/>
  <c r="BL135" i="2"/>
  <c r="BK135" i="2"/>
  <c r="BJ135" i="2"/>
  <c r="BI135" i="2"/>
  <c r="BH135" i="2"/>
  <c r="BG135" i="2"/>
  <c r="BF135" i="2"/>
  <c r="BE135" i="2"/>
  <c r="BD135" i="2"/>
  <c r="BC135" i="2"/>
  <c r="BB135" i="2"/>
  <c r="BA135" i="2"/>
  <c r="AZ135" i="2"/>
  <c r="AY135" i="2"/>
  <c r="AX135" i="2"/>
  <c r="AW135" i="2"/>
  <c r="AV135" i="2"/>
  <c r="AU135" i="2"/>
  <c r="AS135" i="2"/>
  <c r="AR135" i="2"/>
  <c r="AQ135" i="2"/>
  <c r="AP135" i="2"/>
  <c r="AO135" i="2"/>
  <c r="AJ135" i="2"/>
  <c r="AI135" i="2"/>
  <c r="AH135" i="2"/>
  <c r="AG135" i="2"/>
  <c r="AF135" i="2"/>
  <c r="AE135" i="2"/>
  <c r="AD135" i="2"/>
  <c r="AC135" i="2"/>
  <c r="AB135" i="2"/>
  <c r="AA135" i="2"/>
  <c r="Z135" i="2"/>
  <c r="Y135" i="2"/>
  <c r="X135" i="2"/>
  <c r="W135" i="2"/>
  <c r="V135" i="2"/>
  <c r="U135" i="2"/>
  <c r="T135" i="2"/>
  <c r="S135" i="2"/>
  <c r="R135" i="2"/>
  <c r="Q135" i="2"/>
  <c r="P135" i="2"/>
  <c r="O135" i="2"/>
  <c r="DJ134" i="2"/>
  <c r="DI134" i="2"/>
  <c r="DH134" i="2"/>
  <c r="DG134" i="2"/>
  <c r="DF134" i="2"/>
  <c r="DE134" i="2"/>
  <c r="DD134" i="2"/>
  <c r="DC134" i="2"/>
  <c r="DB134" i="2"/>
  <c r="DA134" i="2"/>
  <c r="CZ134" i="2"/>
  <c r="CY134" i="2"/>
  <c r="CX134" i="2"/>
  <c r="CW134" i="2"/>
  <c r="CV134" i="2"/>
  <c r="CU134" i="2"/>
  <c r="CT134" i="2"/>
  <c r="CR134" i="2"/>
  <c r="CQ134" i="2"/>
  <c r="CP134" i="2"/>
  <c r="CO134" i="2"/>
  <c r="CN134" i="2"/>
  <c r="CM134" i="2"/>
  <c r="CL134" i="2"/>
  <c r="CK134" i="2"/>
  <c r="CJ134" i="2"/>
  <c r="CI134" i="2"/>
  <c r="CH134" i="2"/>
  <c r="CG134" i="2"/>
  <c r="CF134" i="2"/>
  <c r="CE134" i="2"/>
  <c r="CD134" i="2"/>
  <c r="CC134" i="2"/>
  <c r="CB134" i="2"/>
  <c r="CA134" i="2"/>
  <c r="BZ134" i="2"/>
  <c r="BY134" i="2"/>
  <c r="BX134" i="2"/>
  <c r="BW134" i="2"/>
  <c r="BV134" i="2"/>
  <c r="BU134" i="2"/>
  <c r="BT134" i="2"/>
  <c r="BS134" i="2"/>
  <c r="BR134" i="2"/>
  <c r="BQ134" i="2"/>
  <c r="BP134" i="2"/>
  <c r="BO134" i="2"/>
  <c r="BN134" i="2"/>
  <c r="BM134" i="2"/>
  <c r="BL134" i="2"/>
  <c r="BK134" i="2"/>
  <c r="BJ134" i="2"/>
  <c r="BI134" i="2"/>
  <c r="BH134" i="2"/>
  <c r="BG134" i="2"/>
  <c r="BF134" i="2"/>
  <c r="BE134" i="2"/>
  <c r="BD134" i="2"/>
  <c r="BC134" i="2"/>
  <c r="BB134" i="2"/>
  <c r="BA134" i="2"/>
  <c r="AZ134" i="2"/>
  <c r="AY134" i="2"/>
  <c r="AX134" i="2"/>
  <c r="AW134" i="2"/>
  <c r="AV134" i="2"/>
  <c r="AU134" i="2"/>
  <c r="AS134" i="2"/>
  <c r="AR134" i="2"/>
  <c r="AQ134" i="2"/>
  <c r="AP134" i="2"/>
  <c r="AO134" i="2"/>
  <c r="AJ134" i="2"/>
  <c r="AI134" i="2"/>
  <c r="AH134" i="2"/>
  <c r="AG134" i="2"/>
  <c r="AF134" i="2"/>
  <c r="AE134" i="2"/>
  <c r="AD134" i="2"/>
  <c r="AC134" i="2"/>
  <c r="AB134" i="2"/>
  <c r="AA134" i="2"/>
  <c r="Z134" i="2"/>
  <c r="Y134" i="2"/>
  <c r="X134" i="2"/>
  <c r="W134" i="2"/>
  <c r="V134" i="2"/>
  <c r="U134" i="2"/>
  <c r="T134" i="2"/>
  <c r="S134" i="2"/>
  <c r="R134" i="2"/>
  <c r="Q134" i="2"/>
  <c r="P134" i="2"/>
  <c r="O134" i="2"/>
  <c r="N134" i="2"/>
  <c r="DJ133" i="2"/>
  <c r="DI133" i="2"/>
  <c r="DH133" i="2"/>
  <c r="DG133" i="2"/>
  <c r="DF133" i="2"/>
  <c r="DE133" i="2"/>
  <c r="DD133" i="2"/>
  <c r="DC133" i="2"/>
  <c r="DB133" i="2"/>
  <c r="DA133" i="2"/>
  <c r="CZ133" i="2"/>
  <c r="CY133" i="2"/>
  <c r="CX133" i="2"/>
  <c r="CW133" i="2"/>
  <c r="CV133" i="2"/>
  <c r="CU133" i="2"/>
  <c r="CT133" i="2"/>
  <c r="CR133" i="2"/>
  <c r="CQ133" i="2"/>
  <c r="CP133" i="2"/>
  <c r="CO133" i="2"/>
  <c r="CN133" i="2"/>
  <c r="CM133" i="2"/>
  <c r="CL133" i="2"/>
  <c r="CK133" i="2"/>
  <c r="CJ133" i="2"/>
  <c r="CI133" i="2"/>
  <c r="CH133" i="2"/>
  <c r="CG133" i="2"/>
  <c r="CF133" i="2"/>
  <c r="CE133" i="2"/>
  <c r="CD133" i="2"/>
  <c r="CC133" i="2"/>
  <c r="CB133" i="2"/>
  <c r="CA133" i="2"/>
  <c r="BZ133" i="2"/>
  <c r="BY133" i="2"/>
  <c r="BX133" i="2"/>
  <c r="BW133" i="2"/>
  <c r="BV133" i="2"/>
  <c r="BU133" i="2"/>
  <c r="BT133" i="2"/>
  <c r="BS133" i="2"/>
  <c r="BR133" i="2"/>
  <c r="BQ133" i="2"/>
  <c r="BP133" i="2"/>
  <c r="BO133" i="2"/>
  <c r="BN133" i="2"/>
  <c r="BM133" i="2"/>
  <c r="BL133" i="2"/>
  <c r="BK133" i="2"/>
  <c r="BJ133" i="2"/>
  <c r="BI133" i="2"/>
  <c r="BH133" i="2"/>
  <c r="BG133" i="2"/>
  <c r="BF133" i="2"/>
  <c r="BE133" i="2"/>
  <c r="BD133" i="2"/>
  <c r="BC133" i="2"/>
  <c r="BB133" i="2"/>
  <c r="BA133" i="2"/>
  <c r="AZ133" i="2"/>
  <c r="AY133" i="2"/>
  <c r="AX133" i="2"/>
  <c r="AW133" i="2"/>
  <c r="AV133" i="2"/>
  <c r="AU133" i="2"/>
  <c r="AS133" i="2"/>
  <c r="AR133" i="2"/>
  <c r="AQ133" i="2"/>
  <c r="AP133" i="2"/>
  <c r="AO133" i="2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P133" i="2"/>
  <c r="O133" i="2"/>
  <c r="DJ132" i="2"/>
  <c r="DI132" i="2"/>
  <c r="DH132" i="2"/>
  <c r="DG132" i="2"/>
  <c r="DF132" i="2"/>
  <c r="DE132" i="2"/>
  <c r="DD132" i="2"/>
  <c r="DC132" i="2"/>
  <c r="DB132" i="2"/>
  <c r="DA132" i="2"/>
  <c r="CZ132" i="2"/>
  <c r="CY132" i="2"/>
  <c r="CX132" i="2"/>
  <c r="CW132" i="2"/>
  <c r="CV132" i="2"/>
  <c r="CU132" i="2"/>
  <c r="CT132" i="2"/>
  <c r="CR132" i="2"/>
  <c r="CQ132" i="2"/>
  <c r="CP132" i="2"/>
  <c r="CO132" i="2"/>
  <c r="CN132" i="2"/>
  <c r="CM132" i="2"/>
  <c r="CL132" i="2"/>
  <c r="CK132" i="2"/>
  <c r="CJ132" i="2"/>
  <c r="CI132" i="2"/>
  <c r="CH132" i="2"/>
  <c r="CG132" i="2"/>
  <c r="CF132" i="2"/>
  <c r="CE132" i="2"/>
  <c r="CD132" i="2"/>
  <c r="CC132" i="2"/>
  <c r="CB132" i="2"/>
  <c r="CA132" i="2"/>
  <c r="BZ132" i="2"/>
  <c r="BY132" i="2"/>
  <c r="BX132" i="2"/>
  <c r="BW132" i="2"/>
  <c r="BV132" i="2"/>
  <c r="BU132" i="2"/>
  <c r="BT132" i="2"/>
  <c r="BS132" i="2"/>
  <c r="BR132" i="2"/>
  <c r="BQ132" i="2"/>
  <c r="BP132" i="2"/>
  <c r="BO132" i="2"/>
  <c r="BN132" i="2"/>
  <c r="BM132" i="2"/>
  <c r="BL132" i="2"/>
  <c r="BK132" i="2"/>
  <c r="BJ132" i="2"/>
  <c r="BI132" i="2"/>
  <c r="BH132" i="2"/>
  <c r="BG132" i="2"/>
  <c r="BF132" i="2"/>
  <c r="BE132" i="2"/>
  <c r="BD132" i="2"/>
  <c r="BC132" i="2"/>
  <c r="BB132" i="2"/>
  <c r="BA132" i="2"/>
  <c r="AZ132" i="2"/>
  <c r="AY132" i="2"/>
  <c r="AX132" i="2"/>
  <c r="AW132" i="2"/>
  <c r="AV132" i="2"/>
  <c r="AU132" i="2"/>
  <c r="AS132" i="2"/>
  <c r="AR132" i="2"/>
  <c r="AQ132" i="2"/>
  <c r="AP132" i="2"/>
  <c r="AO132" i="2"/>
  <c r="AJ132" i="2"/>
  <c r="AI132" i="2"/>
  <c r="AH132" i="2"/>
  <c r="AG132" i="2"/>
  <c r="AF132" i="2"/>
  <c r="AE132" i="2"/>
  <c r="AD132" i="2"/>
  <c r="AC132" i="2"/>
  <c r="AB132" i="2"/>
  <c r="AA132" i="2"/>
  <c r="Z132" i="2"/>
  <c r="Y132" i="2"/>
  <c r="X132" i="2"/>
  <c r="W132" i="2"/>
  <c r="V132" i="2"/>
  <c r="U132" i="2"/>
  <c r="T132" i="2"/>
  <c r="S132" i="2"/>
  <c r="R132" i="2"/>
  <c r="Q132" i="2"/>
  <c r="P132" i="2"/>
  <c r="O132" i="2"/>
  <c r="DJ131" i="2"/>
  <c r="DI131" i="2"/>
  <c r="DH131" i="2"/>
  <c r="DG131" i="2"/>
  <c r="DF131" i="2"/>
  <c r="DE131" i="2"/>
  <c r="DD131" i="2"/>
  <c r="DC131" i="2"/>
  <c r="DB131" i="2"/>
  <c r="DA131" i="2"/>
  <c r="CZ131" i="2"/>
  <c r="CY131" i="2"/>
  <c r="CX131" i="2"/>
  <c r="CW131" i="2"/>
  <c r="CV131" i="2"/>
  <c r="CU131" i="2"/>
  <c r="CT131" i="2"/>
  <c r="CR131" i="2"/>
  <c r="CQ131" i="2"/>
  <c r="CP131" i="2"/>
  <c r="CO131" i="2"/>
  <c r="CN131" i="2"/>
  <c r="CM131" i="2"/>
  <c r="CL131" i="2"/>
  <c r="CK131" i="2"/>
  <c r="CJ131" i="2"/>
  <c r="CI131" i="2"/>
  <c r="CH131" i="2"/>
  <c r="CG131" i="2"/>
  <c r="CF131" i="2"/>
  <c r="CE131" i="2"/>
  <c r="CD131" i="2"/>
  <c r="CC131" i="2"/>
  <c r="CB131" i="2"/>
  <c r="CA131" i="2"/>
  <c r="BZ131" i="2"/>
  <c r="BY131" i="2"/>
  <c r="BX131" i="2"/>
  <c r="BW131" i="2"/>
  <c r="BV131" i="2"/>
  <c r="BU131" i="2"/>
  <c r="BT131" i="2"/>
  <c r="BS131" i="2"/>
  <c r="BR131" i="2"/>
  <c r="BQ131" i="2"/>
  <c r="BP131" i="2"/>
  <c r="BO131" i="2"/>
  <c r="BN131" i="2"/>
  <c r="BM131" i="2"/>
  <c r="BL131" i="2"/>
  <c r="BK131" i="2"/>
  <c r="BJ131" i="2"/>
  <c r="BI131" i="2"/>
  <c r="BH131" i="2"/>
  <c r="BG131" i="2"/>
  <c r="BF131" i="2"/>
  <c r="BE131" i="2"/>
  <c r="BD131" i="2"/>
  <c r="BC131" i="2"/>
  <c r="BB131" i="2"/>
  <c r="BA131" i="2"/>
  <c r="AZ131" i="2"/>
  <c r="AY131" i="2"/>
  <c r="AX131" i="2"/>
  <c r="AW131" i="2"/>
  <c r="AV131" i="2"/>
  <c r="AU131" i="2"/>
  <c r="AS131" i="2"/>
  <c r="AR131" i="2"/>
  <c r="AQ131" i="2"/>
  <c r="AP131" i="2"/>
  <c r="AO131" i="2"/>
  <c r="AJ131" i="2"/>
  <c r="AI131" i="2"/>
  <c r="AH131" i="2"/>
  <c r="AG131" i="2"/>
  <c r="AF131" i="2"/>
  <c r="AE131" i="2"/>
  <c r="AD131" i="2"/>
  <c r="AC131" i="2"/>
  <c r="AB131" i="2"/>
  <c r="AA131" i="2"/>
  <c r="Z131" i="2"/>
  <c r="Y131" i="2"/>
  <c r="X131" i="2"/>
  <c r="W131" i="2"/>
  <c r="V131" i="2"/>
  <c r="U131" i="2"/>
  <c r="T131" i="2"/>
  <c r="S131" i="2"/>
  <c r="R131" i="2"/>
  <c r="Q131" i="2"/>
  <c r="P131" i="2"/>
  <c r="O131" i="2"/>
  <c r="DJ130" i="2"/>
  <c r="DI130" i="2"/>
  <c r="DH130" i="2"/>
  <c r="DG130" i="2"/>
  <c r="DF130" i="2"/>
  <c r="DE130" i="2"/>
  <c r="DD130" i="2"/>
  <c r="DC130" i="2"/>
  <c r="DB130" i="2"/>
  <c r="DA130" i="2"/>
  <c r="CZ130" i="2"/>
  <c r="CY130" i="2"/>
  <c r="CX130" i="2"/>
  <c r="CW130" i="2"/>
  <c r="CV130" i="2"/>
  <c r="CU130" i="2"/>
  <c r="CT130" i="2"/>
  <c r="CR130" i="2"/>
  <c r="CQ130" i="2"/>
  <c r="CP130" i="2"/>
  <c r="CO130" i="2"/>
  <c r="CN130" i="2"/>
  <c r="CM130" i="2"/>
  <c r="CL130" i="2"/>
  <c r="CK130" i="2"/>
  <c r="CJ130" i="2"/>
  <c r="CI130" i="2"/>
  <c r="CH130" i="2"/>
  <c r="CG130" i="2"/>
  <c r="CF130" i="2"/>
  <c r="CE130" i="2"/>
  <c r="CD130" i="2"/>
  <c r="CC130" i="2"/>
  <c r="CB130" i="2"/>
  <c r="CA130" i="2"/>
  <c r="BZ130" i="2"/>
  <c r="BY130" i="2"/>
  <c r="BX130" i="2"/>
  <c r="BW130" i="2"/>
  <c r="BV130" i="2"/>
  <c r="BU130" i="2"/>
  <c r="BT130" i="2"/>
  <c r="BS130" i="2"/>
  <c r="BR130" i="2"/>
  <c r="BQ130" i="2"/>
  <c r="BP130" i="2"/>
  <c r="BO130" i="2"/>
  <c r="BN130" i="2"/>
  <c r="BM130" i="2"/>
  <c r="BL130" i="2"/>
  <c r="BK130" i="2"/>
  <c r="BJ130" i="2"/>
  <c r="BI130" i="2"/>
  <c r="BH130" i="2"/>
  <c r="BG130" i="2"/>
  <c r="BF130" i="2"/>
  <c r="BE130" i="2"/>
  <c r="BD130" i="2"/>
  <c r="BC130" i="2"/>
  <c r="BB130" i="2"/>
  <c r="BA130" i="2"/>
  <c r="AZ130" i="2"/>
  <c r="AY130" i="2"/>
  <c r="AX130" i="2"/>
  <c r="AW130" i="2"/>
  <c r="AV130" i="2"/>
  <c r="AU130" i="2"/>
  <c r="AS130" i="2"/>
  <c r="AR130" i="2"/>
  <c r="AQ130" i="2"/>
  <c r="AP130" i="2"/>
  <c r="AO130" i="2"/>
  <c r="AJ130" i="2"/>
  <c r="AI130" i="2"/>
  <c r="AH130" i="2"/>
  <c r="AG130" i="2"/>
  <c r="AF130" i="2"/>
  <c r="AE130" i="2"/>
  <c r="AD130" i="2"/>
  <c r="AC130" i="2"/>
  <c r="AB130" i="2"/>
  <c r="AA130" i="2"/>
  <c r="Z130" i="2"/>
  <c r="Y130" i="2"/>
  <c r="X130" i="2"/>
  <c r="W130" i="2"/>
  <c r="V130" i="2"/>
  <c r="U130" i="2"/>
  <c r="T130" i="2"/>
  <c r="S130" i="2"/>
  <c r="R130" i="2"/>
  <c r="Q130" i="2"/>
  <c r="P130" i="2"/>
  <c r="O130" i="2"/>
  <c r="DJ129" i="2"/>
  <c r="DI129" i="2"/>
  <c r="DH129" i="2"/>
  <c r="DG129" i="2"/>
  <c r="DF129" i="2"/>
  <c r="DE129" i="2"/>
  <c r="DD129" i="2"/>
  <c r="DC129" i="2"/>
  <c r="DB129" i="2"/>
  <c r="DA129" i="2"/>
  <c r="CZ129" i="2"/>
  <c r="CY129" i="2"/>
  <c r="CX129" i="2"/>
  <c r="CW129" i="2"/>
  <c r="CV129" i="2"/>
  <c r="CU129" i="2"/>
  <c r="CT129" i="2"/>
  <c r="CR129" i="2"/>
  <c r="CQ129" i="2"/>
  <c r="CP129" i="2"/>
  <c r="CO129" i="2"/>
  <c r="CN129" i="2"/>
  <c r="CM129" i="2"/>
  <c r="CL129" i="2"/>
  <c r="CK129" i="2"/>
  <c r="CJ129" i="2"/>
  <c r="CI129" i="2"/>
  <c r="CH129" i="2"/>
  <c r="CG129" i="2"/>
  <c r="CF129" i="2"/>
  <c r="CE129" i="2"/>
  <c r="CD129" i="2"/>
  <c r="CC129" i="2"/>
  <c r="CB129" i="2"/>
  <c r="CA129" i="2"/>
  <c r="BZ129" i="2"/>
  <c r="BY129" i="2"/>
  <c r="BX129" i="2"/>
  <c r="BW129" i="2"/>
  <c r="BV129" i="2"/>
  <c r="BU129" i="2"/>
  <c r="BT129" i="2"/>
  <c r="BS129" i="2"/>
  <c r="BR129" i="2"/>
  <c r="BQ129" i="2"/>
  <c r="BP129" i="2"/>
  <c r="BO129" i="2"/>
  <c r="BN129" i="2"/>
  <c r="BM129" i="2"/>
  <c r="BL129" i="2"/>
  <c r="BK129" i="2"/>
  <c r="BJ129" i="2"/>
  <c r="BI129" i="2"/>
  <c r="BH129" i="2"/>
  <c r="BG129" i="2"/>
  <c r="BF129" i="2"/>
  <c r="BE129" i="2"/>
  <c r="BD129" i="2"/>
  <c r="BC129" i="2"/>
  <c r="BB129" i="2"/>
  <c r="BA129" i="2"/>
  <c r="AZ129" i="2"/>
  <c r="AY129" i="2"/>
  <c r="AX129" i="2"/>
  <c r="AW129" i="2"/>
  <c r="AV129" i="2"/>
  <c r="AU129" i="2"/>
  <c r="AS129" i="2"/>
  <c r="AR129" i="2"/>
  <c r="AQ129" i="2"/>
  <c r="AP129" i="2"/>
  <c r="AO129" i="2"/>
  <c r="AJ129" i="2"/>
  <c r="AI129" i="2"/>
  <c r="AH129" i="2"/>
  <c r="AG129" i="2"/>
  <c r="AF129" i="2"/>
  <c r="AE129" i="2"/>
  <c r="AD129" i="2"/>
  <c r="AC129" i="2"/>
  <c r="AB129" i="2"/>
  <c r="AA129" i="2"/>
  <c r="Z129" i="2"/>
  <c r="Y129" i="2"/>
  <c r="X129" i="2"/>
  <c r="W129" i="2"/>
  <c r="V129" i="2"/>
  <c r="U129" i="2"/>
  <c r="T129" i="2"/>
  <c r="S129" i="2"/>
  <c r="R129" i="2"/>
  <c r="Q129" i="2"/>
  <c r="P129" i="2"/>
  <c r="O129" i="2"/>
  <c r="DJ128" i="2"/>
  <c r="DI128" i="2"/>
  <c r="DH128" i="2"/>
  <c r="DG128" i="2"/>
  <c r="DF128" i="2"/>
  <c r="DE128" i="2"/>
  <c r="DD128" i="2"/>
  <c r="DC128" i="2"/>
  <c r="DB128" i="2"/>
  <c r="DA128" i="2"/>
  <c r="CZ128" i="2"/>
  <c r="CY128" i="2"/>
  <c r="CX128" i="2"/>
  <c r="CW128" i="2"/>
  <c r="CV128" i="2"/>
  <c r="CU128" i="2"/>
  <c r="CT128" i="2"/>
  <c r="CR128" i="2"/>
  <c r="CQ128" i="2"/>
  <c r="CP128" i="2"/>
  <c r="CO128" i="2"/>
  <c r="CN128" i="2"/>
  <c r="CM128" i="2"/>
  <c r="CL128" i="2"/>
  <c r="CK128" i="2"/>
  <c r="CJ128" i="2"/>
  <c r="CI128" i="2"/>
  <c r="CH128" i="2"/>
  <c r="CG128" i="2"/>
  <c r="CF128" i="2"/>
  <c r="CE128" i="2"/>
  <c r="CD128" i="2"/>
  <c r="CC128" i="2"/>
  <c r="CB128" i="2"/>
  <c r="CA128" i="2"/>
  <c r="BZ128" i="2"/>
  <c r="BY128" i="2"/>
  <c r="BX128" i="2"/>
  <c r="BW128" i="2"/>
  <c r="BV128" i="2"/>
  <c r="BU128" i="2"/>
  <c r="BT128" i="2"/>
  <c r="BS128" i="2"/>
  <c r="BR128" i="2"/>
  <c r="BQ128" i="2"/>
  <c r="BP128" i="2"/>
  <c r="BO128" i="2"/>
  <c r="BN128" i="2"/>
  <c r="BM128" i="2"/>
  <c r="BL128" i="2"/>
  <c r="BK128" i="2"/>
  <c r="BJ128" i="2"/>
  <c r="BI128" i="2"/>
  <c r="BH128" i="2"/>
  <c r="BG128" i="2"/>
  <c r="BF128" i="2"/>
  <c r="BE128" i="2"/>
  <c r="BD128" i="2"/>
  <c r="BC128" i="2"/>
  <c r="BB128" i="2"/>
  <c r="BA128" i="2"/>
  <c r="AZ128" i="2"/>
  <c r="AY128" i="2"/>
  <c r="AX128" i="2"/>
  <c r="AW128" i="2"/>
  <c r="AV128" i="2"/>
  <c r="AU128" i="2"/>
  <c r="AS128" i="2"/>
  <c r="AR128" i="2"/>
  <c r="AQ128" i="2"/>
  <c r="AP128" i="2"/>
  <c r="AO128" i="2"/>
  <c r="AJ128" i="2"/>
  <c r="AI128" i="2"/>
  <c r="AH128" i="2"/>
  <c r="AG128" i="2"/>
  <c r="AF128" i="2"/>
  <c r="AE128" i="2"/>
  <c r="AD128" i="2"/>
  <c r="AC128" i="2"/>
  <c r="AB128" i="2"/>
  <c r="AA128" i="2"/>
  <c r="Z128" i="2"/>
  <c r="Y128" i="2"/>
  <c r="X128" i="2"/>
  <c r="W128" i="2"/>
  <c r="V128" i="2"/>
  <c r="U128" i="2"/>
  <c r="T128" i="2"/>
  <c r="S128" i="2"/>
  <c r="R128" i="2"/>
  <c r="Q128" i="2"/>
  <c r="P128" i="2"/>
  <c r="O128" i="2"/>
  <c r="DJ127" i="2"/>
  <c r="DI127" i="2"/>
  <c r="DH127" i="2"/>
  <c r="DG127" i="2"/>
  <c r="DF127" i="2"/>
  <c r="DE127" i="2"/>
  <c r="DD127" i="2"/>
  <c r="DC127" i="2"/>
  <c r="DB127" i="2"/>
  <c r="DA127" i="2"/>
  <c r="CZ127" i="2"/>
  <c r="CY127" i="2"/>
  <c r="CX127" i="2"/>
  <c r="CW127" i="2"/>
  <c r="CV127" i="2"/>
  <c r="CU127" i="2"/>
  <c r="CT127" i="2"/>
  <c r="CR127" i="2"/>
  <c r="CQ127" i="2"/>
  <c r="CP127" i="2"/>
  <c r="CO127" i="2"/>
  <c r="CN127" i="2"/>
  <c r="CM127" i="2"/>
  <c r="CL127" i="2"/>
  <c r="CK127" i="2"/>
  <c r="CJ127" i="2"/>
  <c r="CI127" i="2"/>
  <c r="CH127" i="2"/>
  <c r="CG127" i="2"/>
  <c r="CF127" i="2"/>
  <c r="CE127" i="2"/>
  <c r="CD127" i="2"/>
  <c r="CC127" i="2"/>
  <c r="CB127" i="2"/>
  <c r="CA127" i="2"/>
  <c r="BZ127" i="2"/>
  <c r="BY127" i="2"/>
  <c r="BX127" i="2"/>
  <c r="BW127" i="2"/>
  <c r="BV127" i="2"/>
  <c r="BU127" i="2"/>
  <c r="BT127" i="2"/>
  <c r="BS127" i="2"/>
  <c r="BR127" i="2"/>
  <c r="BQ127" i="2"/>
  <c r="BP127" i="2"/>
  <c r="BO127" i="2"/>
  <c r="BN127" i="2"/>
  <c r="BM127" i="2"/>
  <c r="BL127" i="2"/>
  <c r="BK127" i="2"/>
  <c r="BJ127" i="2"/>
  <c r="BI127" i="2"/>
  <c r="BH127" i="2"/>
  <c r="BG127" i="2"/>
  <c r="BF127" i="2"/>
  <c r="BE127" i="2"/>
  <c r="BD127" i="2"/>
  <c r="BC127" i="2"/>
  <c r="BB127" i="2"/>
  <c r="BA127" i="2"/>
  <c r="AZ127" i="2"/>
  <c r="AY127" i="2"/>
  <c r="AX127" i="2"/>
  <c r="AW127" i="2"/>
  <c r="AV127" i="2"/>
  <c r="AU127" i="2"/>
  <c r="AS127" i="2"/>
  <c r="AR127" i="2"/>
  <c r="AQ127" i="2"/>
  <c r="AP127" i="2"/>
  <c r="AO127" i="2"/>
  <c r="AJ127" i="2"/>
  <c r="AI127" i="2"/>
  <c r="AH127" i="2"/>
  <c r="AG127" i="2"/>
  <c r="AF127" i="2"/>
  <c r="AE127" i="2"/>
  <c r="AD127" i="2"/>
  <c r="AC127" i="2"/>
  <c r="AB127" i="2"/>
  <c r="AA127" i="2"/>
  <c r="Z127" i="2"/>
  <c r="Y127" i="2"/>
  <c r="X127" i="2"/>
  <c r="W127" i="2"/>
  <c r="V127" i="2"/>
  <c r="U127" i="2"/>
  <c r="T127" i="2"/>
  <c r="S127" i="2"/>
  <c r="R127" i="2"/>
  <c r="Q127" i="2"/>
  <c r="P127" i="2"/>
  <c r="O127" i="2"/>
  <c r="DJ126" i="2"/>
  <c r="DI126" i="2"/>
  <c r="DH126" i="2"/>
  <c r="DG126" i="2"/>
  <c r="DF126" i="2"/>
  <c r="DE126" i="2"/>
  <c r="DD126" i="2"/>
  <c r="DC126" i="2"/>
  <c r="DB126" i="2"/>
  <c r="DA126" i="2"/>
  <c r="CZ126" i="2"/>
  <c r="CY126" i="2"/>
  <c r="CX126" i="2"/>
  <c r="CW126" i="2"/>
  <c r="CV126" i="2"/>
  <c r="CU126" i="2"/>
  <c r="CT126" i="2"/>
  <c r="CR126" i="2"/>
  <c r="CQ126" i="2"/>
  <c r="CP126" i="2"/>
  <c r="CO126" i="2"/>
  <c r="CN126" i="2"/>
  <c r="CM126" i="2"/>
  <c r="CL126" i="2"/>
  <c r="CK126" i="2"/>
  <c r="CJ126" i="2"/>
  <c r="CI126" i="2"/>
  <c r="CH126" i="2"/>
  <c r="CG126" i="2"/>
  <c r="CF126" i="2"/>
  <c r="CE126" i="2"/>
  <c r="CD126" i="2"/>
  <c r="CC126" i="2"/>
  <c r="CB126" i="2"/>
  <c r="CA126" i="2"/>
  <c r="BZ126" i="2"/>
  <c r="BY126" i="2"/>
  <c r="BX126" i="2"/>
  <c r="BW126" i="2"/>
  <c r="BV126" i="2"/>
  <c r="BU126" i="2"/>
  <c r="BT126" i="2"/>
  <c r="BS126" i="2"/>
  <c r="BR126" i="2"/>
  <c r="BQ126" i="2"/>
  <c r="BP126" i="2"/>
  <c r="BO126" i="2"/>
  <c r="BN126" i="2"/>
  <c r="BM126" i="2"/>
  <c r="BL126" i="2"/>
  <c r="BK126" i="2"/>
  <c r="BJ126" i="2"/>
  <c r="BI126" i="2"/>
  <c r="BH126" i="2"/>
  <c r="BG126" i="2"/>
  <c r="BF126" i="2"/>
  <c r="BE126" i="2"/>
  <c r="BD126" i="2"/>
  <c r="BC126" i="2"/>
  <c r="BB126" i="2"/>
  <c r="BA126" i="2"/>
  <c r="AZ126" i="2"/>
  <c r="AY126" i="2"/>
  <c r="AX126" i="2"/>
  <c r="AW126" i="2"/>
  <c r="AV126" i="2"/>
  <c r="AU126" i="2"/>
  <c r="AS126" i="2"/>
  <c r="AR126" i="2"/>
  <c r="AQ126" i="2"/>
  <c r="AP126" i="2"/>
  <c r="AO126" i="2"/>
  <c r="AJ126" i="2"/>
  <c r="AI126" i="2"/>
  <c r="AH126" i="2"/>
  <c r="AG126" i="2"/>
  <c r="AF126" i="2"/>
  <c r="AE126" i="2"/>
  <c r="AD126" i="2"/>
  <c r="AC126" i="2"/>
  <c r="AB126" i="2"/>
  <c r="AA126" i="2"/>
  <c r="Z126" i="2"/>
  <c r="Y126" i="2"/>
  <c r="X126" i="2"/>
  <c r="W126" i="2"/>
  <c r="V126" i="2"/>
  <c r="U126" i="2"/>
  <c r="T126" i="2"/>
  <c r="S126" i="2"/>
  <c r="R126" i="2"/>
  <c r="Q126" i="2"/>
  <c r="P126" i="2"/>
  <c r="O126" i="2"/>
  <c r="DJ125" i="2"/>
  <c r="DI125" i="2"/>
  <c r="DH125" i="2"/>
  <c r="DG125" i="2"/>
  <c r="DF125" i="2"/>
  <c r="DE125" i="2"/>
  <c r="DD125" i="2"/>
  <c r="DC125" i="2"/>
  <c r="DB125" i="2"/>
  <c r="DA125" i="2"/>
  <c r="CZ125" i="2"/>
  <c r="CY125" i="2"/>
  <c r="CX125" i="2"/>
  <c r="CW125" i="2"/>
  <c r="CV125" i="2"/>
  <c r="CU125" i="2"/>
  <c r="CT125" i="2"/>
  <c r="CR125" i="2"/>
  <c r="CQ125" i="2"/>
  <c r="CP125" i="2"/>
  <c r="CO125" i="2"/>
  <c r="CN125" i="2"/>
  <c r="CM125" i="2"/>
  <c r="CL125" i="2"/>
  <c r="CK125" i="2"/>
  <c r="CJ125" i="2"/>
  <c r="CI125" i="2"/>
  <c r="CH125" i="2"/>
  <c r="CG125" i="2"/>
  <c r="CF125" i="2"/>
  <c r="CE125" i="2"/>
  <c r="CD125" i="2"/>
  <c r="CC125" i="2"/>
  <c r="CB125" i="2"/>
  <c r="CA125" i="2"/>
  <c r="BZ125" i="2"/>
  <c r="BY125" i="2"/>
  <c r="BX125" i="2"/>
  <c r="BW125" i="2"/>
  <c r="BV125" i="2"/>
  <c r="BU125" i="2"/>
  <c r="BT125" i="2"/>
  <c r="BS125" i="2"/>
  <c r="BR125" i="2"/>
  <c r="BQ125" i="2"/>
  <c r="BP125" i="2"/>
  <c r="BO125" i="2"/>
  <c r="BN125" i="2"/>
  <c r="BM125" i="2"/>
  <c r="BL125" i="2"/>
  <c r="BK125" i="2"/>
  <c r="BJ125" i="2"/>
  <c r="BI125" i="2"/>
  <c r="BH125" i="2"/>
  <c r="BG125" i="2"/>
  <c r="BF125" i="2"/>
  <c r="BE125" i="2"/>
  <c r="BD125" i="2"/>
  <c r="BC125" i="2"/>
  <c r="BB125" i="2"/>
  <c r="BA125" i="2"/>
  <c r="AZ125" i="2"/>
  <c r="AY125" i="2"/>
  <c r="AX125" i="2"/>
  <c r="AW125" i="2"/>
  <c r="AV125" i="2"/>
  <c r="AU125" i="2"/>
  <c r="AS125" i="2"/>
  <c r="AR125" i="2"/>
  <c r="AQ125" i="2"/>
  <c r="AP125" i="2"/>
  <c r="AO125" i="2"/>
  <c r="AJ125" i="2"/>
  <c r="AI125" i="2"/>
  <c r="AH125" i="2"/>
  <c r="AG125" i="2"/>
  <c r="AF125" i="2"/>
  <c r="AE125" i="2"/>
  <c r="AD125" i="2"/>
  <c r="AC125" i="2"/>
  <c r="AB125" i="2"/>
  <c r="AA125" i="2"/>
  <c r="Z125" i="2"/>
  <c r="Y125" i="2"/>
  <c r="X125" i="2"/>
  <c r="W125" i="2"/>
  <c r="V125" i="2"/>
  <c r="U125" i="2"/>
  <c r="T125" i="2"/>
  <c r="S125" i="2"/>
  <c r="R125" i="2"/>
  <c r="Q125" i="2"/>
  <c r="P125" i="2"/>
  <c r="O125" i="2"/>
  <c r="DJ124" i="2"/>
  <c r="DI124" i="2"/>
  <c r="DH124" i="2"/>
  <c r="DG124" i="2"/>
  <c r="DF124" i="2"/>
  <c r="DE124" i="2"/>
  <c r="DD124" i="2"/>
  <c r="DC124" i="2"/>
  <c r="DB124" i="2"/>
  <c r="DA124" i="2"/>
  <c r="CZ124" i="2"/>
  <c r="CY124" i="2"/>
  <c r="CX124" i="2"/>
  <c r="CW124" i="2"/>
  <c r="CV124" i="2"/>
  <c r="CU124" i="2"/>
  <c r="CT124" i="2"/>
  <c r="CR124" i="2"/>
  <c r="CQ124" i="2"/>
  <c r="CP124" i="2"/>
  <c r="CO124" i="2"/>
  <c r="CN124" i="2"/>
  <c r="CM124" i="2"/>
  <c r="CL124" i="2"/>
  <c r="CK124" i="2"/>
  <c r="CJ124" i="2"/>
  <c r="CI124" i="2"/>
  <c r="CH124" i="2"/>
  <c r="CG124" i="2"/>
  <c r="CF124" i="2"/>
  <c r="CE124" i="2"/>
  <c r="CD124" i="2"/>
  <c r="CC124" i="2"/>
  <c r="CB124" i="2"/>
  <c r="CA124" i="2"/>
  <c r="BZ124" i="2"/>
  <c r="BY124" i="2"/>
  <c r="BX124" i="2"/>
  <c r="BW124" i="2"/>
  <c r="BV124" i="2"/>
  <c r="BU124" i="2"/>
  <c r="BT124" i="2"/>
  <c r="BS124" i="2"/>
  <c r="BR124" i="2"/>
  <c r="BQ124" i="2"/>
  <c r="BP124" i="2"/>
  <c r="BO124" i="2"/>
  <c r="BN124" i="2"/>
  <c r="BM124" i="2"/>
  <c r="BL124" i="2"/>
  <c r="BK124" i="2"/>
  <c r="BJ124" i="2"/>
  <c r="BI124" i="2"/>
  <c r="BH124" i="2"/>
  <c r="BG124" i="2"/>
  <c r="BF124" i="2"/>
  <c r="BE124" i="2"/>
  <c r="BD124" i="2"/>
  <c r="BC124" i="2"/>
  <c r="BB124" i="2"/>
  <c r="BA124" i="2"/>
  <c r="AZ124" i="2"/>
  <c r="AY124" i="2"/>
  <c r="AX124" i="2"/>
  <c r="AW124" i="2"/>
  <c r="AV124" i="2"/>
  <c r="AU124" i="2"/>
  <c r="AS124" i="2"/>
  <c r="AR124" i="2"/>
  <c r="AQ124" i="2"/>
  <c r="AP124" i="2"/>
  <c r="AO124" i="2"/>
  <c r="AJ124" i="2"/>
  <c r="AI124" i="2"/>
  <c r="AH124" i="2"/>
  <c r="AG124" i="2"/>
  <c r="AF124" i="2"/>
  <c r="AE124" i="2"/>
  <c r="AD124" i="2"/>
  <c r="AC124" i="2"/>
  <c r="AB124" i="2"/>
  <c r="AA124" i="2"/>
  <c r="Z124" i="2"/>
  <c r="Y124" i="2"/>
  <c r="X124" i="2"/>
  <c r="W124" i="2"/>
  <c r="V124" i="2"/>
  <c r="U124" i="2"/>
  <c r="T124" i="2"/>
  <c r="S124" i="2"/>
  <c r="R124" i="2"/>
  <c r="Q124" i="2"/>
  <c r="P124" i="2"/>
  <c r="O124" i="2"/>
  <c r="DJ123" i="2"/>
  <c r="DI123" i="2"/>
  <c r="DH123" i="2"/>
  <c r="DG123" i="2"/>
  <c r="DF123" i="2"/>
  <c r="DE123" i="2"/>
  <c r="DD123" i="2"/>
  <c r="DC123" i="2"/>
  <c r="DB123" i="2"/>
  <c r="DA123" i="2"/>
  <c r="CZ123" i="2"/>
  <c r="CY123" i="2"/>
  <c r="CX123" i="2"/>
  <c r="CW123" i="2"/>
  <c r="CV123" i="2"/>
  <c r="CU123" i="2"/>
  <c r="CT123" i="2"/>
  <c r="CR123" i="2"/>
  <c r="CQ123" i="2"/>
  <c r="CP123" i="2"/>
  <c r="CO123" i="2"/>
  <c r="CN123" i="2"/>
  <c r="CM123" i="2"/>
  <c r="CL123" i="2"/>
  <c r="CK123" i="2"/>
  <c r="CJ123" i="2"/>
  <c r="CI123" i="2"/>
  <c r="CH123" i="2"/>
  <c r="CG123" i="2"/>
  <c r="CF123" i="2"/>
  <c r="CE123" i="2"/>
  <c r="CD123" i="2"/>
  <c r="CC123" i="2"/>
  <c r="CB123" i="2"/>
  <c r="CA123" i="2"/>
  <c r="BZ123" i="2"/>
  <c r="BY123" i="2"/>
  <c r="BX123" i="2"/>
  <c r="BW123" i="2"/>
  <c r="BV123" i="2"/>
  <c r="BU123" i="2"/>
  <c r="BT123" i="2"/>
  <c r="BS123" i="2"/>
  <c r="BR123" i="2"/>
  <c r="BQ123" i="2"/>
  <c r="BP123" i="2"/>
  <c r="BO123" i="2"/>
  <c r="BN123" i="2"/>
  <c r="BM123" i="2"/>
  <c r="BL123" i="2"/>
  <c r="BK123" i="2"/>
  <c r="BJ123" i="2"/>
  <c r="BI123" i="2"/>
  <c r="BH123" i="2"/>
  <c r="BG123" i="2"/>
  <c r="BF123" i="2"/>
  <c r="BE123" i="2"/>
  <c r="BD123" i="2"/>
  <c r="BC123" i="2"/>
  <c r="BB123" i="2"/>
  <c r="BA123" i="2"/>
  <c r="AZ123" i="2"/>
  <c r="AY123" i="2"/>
  <c r="AX123" i="2"/>
  <c r="AW123" i="2"/>
  <c r="AV123" i="2"/>
  <c r="AU123" i="2"/>
  <c r="AS123" i="2"/>
  <c r="AR123" i="2"/>
  <c r="AQ123" i="2"/>
  <c r="AP123" i="2"/>
  <c r="AO123" i="2"/>
  <c r="AJ123" i="2"/>
  <c r="AI123" i="2"/>
  <c r="AH123" i="2"/>
  <c r="AG123" i="2"/>
  <c r="AF123" i="2"/>
  <c r="AE123" i="2"/>
  <c r="AD123" i="2"/>
  <c r="AC123" i="2"/>
  <c r="AB123" i="2"/>
  <c r="AA123" i="2"/>
  <c r="Z123" i="2"/>
  <c r="Y123" i="2"/>
  <c r="X123" i="2"/>
  <c r="W123" i="2"/>
  <c r="V123" i="2"/>
  <c r="U123" i="2"/>
  <c r="T123" i="2"/>
  <c r="S123" i="2"/>
  <c r="R123" i="2"/>
  <c r="Q123" i="2"/>
  <c r="P123" i="2"/>
  <c r="O123" i="2"/>
  <c r="DJ122" i="2"/>
  <c r="DI122" i="2"/>
  <c r="DH122" i="2"/>
  <c r="DG122" i="2"/>
  <c r="DF122" i="2"/>
  <c r="DE122" i="2"/>
  <c r="DD122" i="2"/>
  <c r="DC122" i="2"/>
  <c r="DB122" i="2"/>
  <c r="DA122" i="2"/>
  <c r="CZ122" i="2"/>
  <c r="CY122" i="2"/>
  <c r="CX122" i="2"/>
  <c r="CW122" i="2"/>
  <c r="CV122" i="2"/>
  <c r="CU122" i="2"/>
  <c r="CT122" i="2"/>
  <c r="CR122" i="2"/>
  <c r="CQ122" i="2"/>
  <c r="CP122" i="2"/>
  <c r="CO122" i="2"/>
  <c r="CN122" i="2"/>
  <c r="CM122" i="2"/>
  <c r="CL122" i="2"/>
  <c r="CK122" i="2"/>
  <c r="CJ122" i="2"/>
  <c r="CI122" i="2"/>
  <c r="CH122" i="2"/>
  <c r="CG122" i="2"/>
  <c r="CF122" i="2"/>
  <c r="CE122" i="2"/>
  <c r="CD122" i="2"/>
  <c r="CC122" i="2"/>
  <c r="CB122" i="2"/>
  <c r="CA122" i="2"/>
  <c r="BZ122" i="2"/>
  <c r="BY122" i="2"/>
  <c r="BX122" i="2"/>
  <c r="BW122" i="2"/>
  <c r="BV122" i="2"/>
  <c r="BU122" i="2"/>
  <c r="BT122" i="2"/>
  <c r="BS122" i="2"/>
  <c r="BR122" i="2"/>
  <c r="BQ122" i="2"/>
  <c r="BP122" i="2"/>
  <c r="BO122" i="2"/>
  <c r="BN122" i="2"/>
  <c r="BM122" i="2"/>
  <c r="BL122" i="2"/>
  <c r="BK122" i="2"/>
  <c r="BJ122" i="2"/>
  <c r="BI122" i="2"/>
  <c r="BH122" i="2"/>
  <c r="BG122" i="2"/>
  <c r="BF122" i="2"/>
  <c r="BE122" i="2"/>
  <c r="BD122" i="2"/>
  <c r="BC122" i="2"/>
  <c r="BB122" i="2"/>
  <c r="BA122" i="2"/>
  <c r="AZ122" i="2"/>
  <c r="AY122" i="2"/>
  <c r="AX122" i="2"/>
  <c r="AW122" i="2"/>
  <c r="AV122" i="2"/>
  <c r="AU122" i="2"/>
  <c r="AS122" i="2"/>
  <c r="AR122" i="2"/>
  <c r="AQ122" i="2"/>
  <c r="AP122" i="2"/>
  <c r="AO122" i="2"/>
  <c r="AJ122" i="2"/>
  <c r="AI122" i="2"/>
  <c r="AH122" i="2"/>
  <c r="AG122" i="2"/>
  <c r="AF122" i="2"/>
  <c r="AE122" i="2"/>
  <c r="AD122" i="2"/>
  <c r="AC122" i="2"/>
  <c r="AB122" i="2"/>
  <c r="AA122" i="2"/>
  <c r="Z122" i="2"/>
  <c r="Y122" i="2"/>
  <c r="X122" i="2"/>
  <c r="W122" i="2"/>
  <c r="V122" i="2"/>
  <c r="U122" i="2"/>
  <c r="T122" i="2"/>
  <c r="S122" i="2"/>
  <c r="R122" i="2"/>
  <c r="Q122" i="2"/>
  <c r="P122" i="2"/>
  <c r="O122" i="2"/>
  <c r="DJ121" i="2"/>
  <c r="DI121" i="2"/>
  <c r="DH121" i="2"/>
  <c r="DG121" i="2"/>
  <c r="DF121" i="2"/>
  <c r="DE121" i="2"/>
  <c r="DD121" i="2"/>
  <c r="DC121" i="2"/>
  <c r="DB121" i="2"/>
  <c r="DA121" i="2"/>
  <c r="CZ121" i="2"/>
  <c r="CY121" i="2"/>
  <c r="CX121" i="2"/>
  <c r="CW121" i="2"/>
  <c r="CV121" i="2"/>
  <c r="CU121" i="2"/>
  <c r="CT121" i="2"/>
  <c r="CR121" i="2"/>
  <c r="CQ121" i="2"/>
  <c r="CP121" i="2"/>
  <c r="CO121" i="2"/>
  <c r="CN121" i="2"/>
  <c r="CM121" i="2"/>
  <c r="CL121" i="2"/>
  <c r="CK121" i="2"/>
  <c r="CJ121" i="2"/>
  <c r="CI121" i="2"/>
  <c r="CH121" i="2"/>
  <c r="CG121" i="2"/>
  <c r="CF121" i="2"/>
  <c r="CE121" i="2"/>
  <c r="CD121" i="2"/>
  <c r="CC121" i="2"/>
  <c r="CB121" i="2"/>
  <c r="CA121" i="2"/>
  <c r="BZ121" i="2"/>
  <c r="BY121" i="2"/>
  <c r="BX121" i="2"/>
  <c r="BW121" i="2"/>
  <c r="BV121" i="2"/>
  <c r="BU121" i="2"/>
  <c r="BT121" i="2"/>
  <c r="BS121" i="2"/>
  <c r="BR121" i="2"/>
  <c r="BQ121" i="2"/>
  <c r="BP121" i="2"/>
  <c r="BO121" i="2"/>
  <c r="BN121" i="2"/>
  <c r="BM121" i="2"/>
  <c r="BL121" i="2"/>
  <c r="BK121" i="2"/>
  <c r="BJ121" i="2"/>
  <c r="BI121" i="2"/>
  <c r="BH121" i="2"/>
  <c r="BG121" i="2"/>
  <c r="BF121" i="2"/>
  <c r="BE121" i="2"/>
  <c r="BD121" i="2"/>
  <c r="BC121" i="2"/>
  <c r="BB121" i="2"/>
  <c r="BA121" i="2"/>
  <c r="AZ121" i="2"/>
  <c r="AY121" i="2"/>
  <c r="AX121" i="2"/>
  <c r="AW121" i="2"/>
  <c r="AV121" i="2"/>
  <c r="AU121" i="2"/>
  <c r="AS121" i="2"/>
  <c r="AR121" i="2"/>
  <c r="AQ121" i="2"/>
  <c r="AP121" i="2"/>
  <c r="AO121" i="2"/>
  <c r="AJ121" i="2"/>
  <c r="AI121" i="2"/>
  <c r="AH121" i="2"/>
  <c r="AG121" i="2"/>
  <c r="AF121" i="2"/>
  <c r="AE121" i="2"/>
  <c r="AD121" i="2"/>
  <c r="AC121" i="2"/>
  <c r="AB121" i="2"/>
  <c r="AA121" i="2"/>
  <c r="Z121" i="2"/>
  <c r="Y121" i="2"/>
  <c r="X121" i="2"/>
  <c r="W121" i="2"/>
  <c r="V121" i="2"/>
  <c r="U121" i="2"/>
  <c r="T121" i="2"/>
  <c r="S121" i="2"/>
  <c r="R121" i="2"/>
  <c r="Q121" i="2"/>
  <c r="P121" i="2"/>
  <c r="O121" i="2"/>
  <c r="L121" i="2"/>
  <c r="DJ120" i="2"/>
  <c r="DI120" i="2"/>
  <c r="DH120" i="2"/>
  <c r="DG120" i="2"/>
  <c r="DF120" i="2"/>
  <c r="DE120" i="2"/>
  <c r="DD120" i="2"/>
  <c r="DC120" i="2"/>
  <c r="DB120" i="2"/>
  <c r="DA120" i="2"/>
  <c r="CZ120" i="2"/>
  <c r="CY120" i="2"/>
  <c r="CX120" i="2"/>
  <c r="CW120" i="2"/>
  <c r="CV120" i="2"/>
  <c r="CU120" i="2"/>
  <c r="CT120" i="2"/>
  <c r="CR120" i="2"/>
  <c r="CQ120" i="2"/>
  <c r="CP120" i="2"/>
  <c r="CO120" i="2"/>
  <c r="CN120" i="2"/>
  <c r="CM120" i="2"/>
  <c r="CL120" i="2"/>
  <c r="CK120" i="2"/>
  <c r="CJ120" i="2"/>
  <c r="CI120" i="2"/>
  <c r="CH120" i="2"/>
  <c r="CG120" i="2"/>
  <c r="CF120" i="2"/>
  <c r="CE120" i="2"/>
  <c r="CD120" i="2"/>
  <c r="CC120" i="2"/>
  <c r="CB120" i="2"/>
  <c r="CA120" i="2"/>
  <c r="BZ120" i="2"/>
  <c r="BY120" i="2"/>
  <c r="BX120" i="2"/>
  <c r="BW120" i="2"/>
  <c r="BV120" i="2"/>
  <c r="BU120" i="2"/>
  <c r="BT120" i="2"/>
  <c r="BS120" i="2"/>
  <c r="BR120" i="2"/>
  <c r="BQ120" i="2"/>
  <c r="BP120" i="2"/>
  <c r="BO120" i="2"/>
  <c r="BN120" i="2"/>
  <c r="BM120" i="2"/>
  <c r="BL120" i="2"/>
  <c r="BK120" i="2"/>
  <c r="BJ120" i="2"/>
  <c r="BI120" i="2"/>
  <c r="BH120" i="2"/>
  <c r="BG120" i="2"/>
  <c r="BF120" i="2"/>
  <c r="BE120" i="2"/>
  <c r="BD120" i="2"/>
  <c r="BC120" i="2"/>
  <c r="BB120" i="2"/>
  <c r="BA120" i="2"/>
  <c r="AZ120" i="2"/>
  <c r="AY120" i="2"/>
  <c r="AX120" i="2"/>
  <c r="AW120" i="2"/>
  <c r="AV120" i="2"/>
  <c r="AU120" i="2"/>
  <c r="AS120" i="2"/>
  <c r="AR120" i="2"/>
  <c r="AQ120" i="2"/>
  <c r="AP120" i="2"/>
  <c r="AO120" i="2"/>
  <c r="AJ120" i="2"/>
  <c r="AI120" i="2"/>
  <c r="AH120" i="2"/>
  <c r="AG120" i="2"/>
  <c r="AF120" i="2"/>
  <c r="AE120" i="2"/>
  <c r="AD120" i="2"/>
  <c r="AC120" i="2"/>
  <c r="AB120" i="2"/>
  <c r="AA120" i="2"/>
  <c r="Z120" i="2"/>
  <c r="Y120" i="2"/>
  <c r="X120" i="2"/>
  <c r="W120" i="2"/>
  <c r="V120" i="2"/>
  <c r="U120" i="2"/>
  <c r="T120" i="2"/>
  <c r="S120" i="2"/>
  <c r="R120" i="2"/>
  <c r="Q120" i="2"/>
  <c r="P120" i="2"/>
  <c r="O120" i="2"/>
  <c r="DJ119" i="2"/>
  <c r="DI119" i="2"/>
  <c r="DH119" i="2"/>
  <c r="DG119" i="2"/>
  <c r="DF119" i="2"/>
  <c r="DE119" i="2"/>
  <c r="DD119" i="2"/>
  <c r="DC119" i="2"/>
  <c r="DB119" i="2"/>
  <c r="DA119" i="2"/>
  <c r="CZ119" i="2"/>
  <c r="CY119" i="2"/>
  <c r="CX119" i="2"/>
  <c r="CW119" i="2"/>
  <c r="CV119" i="2"/>
  <c r="CU119" i="2"/>
  <c r="CT119" i="2"/>
  <c r="CR119" i="2"/>
  <c r="CQ119" i="2"/>
  <c r="CP119" i="2"/>
  <c r="CO119" i="2"/>
  <c r="CN119" i="2"/>
  <c r="CM119" i="2"/>
  <c r="CL119" i="2"/>
  <c r="CK119" i="2"/>
  <c r="CJ119" i="2"/>
  <c r="CI119" i="2"/>
  <c r="CH119" i="2"/>
  <c r="CG119" i="2"/>
  <c r="CF119" i="2"/>
  <c r="CE119" i="2"/>
  <c r="CD119" i="2"/>
  <c r="CC119" i="2"/>
  <c r="CB119" i="2"/>
  <c r="CA119" i="2"/>
  <c r="BZ119" i="2"/>
  <c r="BY119" i="2"/>
  <c r="BX119" i="2"/>
  <c r="BW119" i="2"/>
  <c r="BV119" i="2"/>
  <c r="BU119" i="2"/>
  <c r="BT119" i="2"/>
  <c r="BS119" i="2"/>
  <c r="BR119" i="2"/>
  <c r="BQ119" i="2"/>
  <c r="BP119" i="2"/>
  <c r="BO119" i="2"/>
  <c r="BN119" i="2"/>
  <c r="BM119" i="2"/>
  <c r="BL119" i="2"/>
  <c r="BK119" i="2"/>
  <c r="BJ119" i="2"/>
  <c r="BI119" i="2"/>
  <c r="BH119" i="2"/>
  <c r="BG119" i="2"/>
  <c r="BF119" i="2"/>
  <c r="BE119" i="2"/>
  <c r="BD119" i="2"/>
  <c r="BC119" i="2"/>
  <c r="BB119" i="2"/>
  <c r="BA119" i="2"/>
  <c r="AZ119" i="2"/>
  <c r="AY119" i="2"/>
  <c r="AX119" i="2"/>
  <c r="AW119" i="2"/>
  <c r="AV119" i="2"/>
  <c r="AU119" i="2"/>
  <c r="AS119" i="2"/>
  <c r="AR119" i="2"/>
  <c r="AQ119" i="2"/>
  <c r="AP119" i="2"/>
  <c r="AO119" i="2"/>
  <c r="AJ119" i="2"/>
  <c r="AI119" i="2"/>
  <c r="AH119" i="2"/>
  <c r="AG119" i="2"/>
  <c r="AF119" i="2"/>
  <c r="AE119" i="2"/>
  <c r="AD119" i="2"/>
  <c r="AC119" i="2"/>
  <c r="AB119" i="2"/>
  <c r="AA119" i="2"/>
  <c r="Z119" i="2"/>
  <c r="Y119" i="2"/>
  <c r="X119" i="2"/>
  <c r="W119" i="2"/>
  <c r="V119" i="2"/>
  <c r="U119" i="2"/>
  <c r="T119" i="2"/>
  <c r="S119" i="2"/>
  <c r="R119" i="2"/>
  <c r="Q119" i="2"/>
  <c r="P119" i="2"/>
  <c r="O119" i="2"/>
  <c r="DJ118" i="2"/>
  <c r="DI118" i="2"/>
  <c r="DH118" i="2"/>
  <c r="DG118" i="2"/>
  <c r="DF118" i="2"/>
  <c r="DE118" i="2"/>
  <c r="DD118" i="2"/>
  <c r="DC118" i="2"/>
  <c r="DB118" i="2"/>
  <c r="DA118" i="2"/>
  <c r="CZ118" i="2"/>
  <c r="CY118" i="2"/>
  <c r="CX118" i="2"/>
  <c r="CW118" i="2"/>
  <c r="CV118" i="2"/>
  <c r="CU118" i="2"/>
  <c r="CT118" i="2"/>
  <c r="CR118" i="2"/>
  <c r="CQ118" i="2"/>
  <c r="CP118" i="2"/>
  <c r="CO118" i="2"/>
  <c r="CN118" i="2"/>
  <c r="CM118" i="2"/>
  <c r="CL118" i="2"/>
  <c r="CK118" i="2"/>
  <c r="CJ118" i="2"/>
  <c r="CI118" i="2"/>
  <c r="CH118" i="2"/>
  <c r="CG118" i="2"/>
  <c r="CF118" i="2"/>
  <c r="CE118" i="2"/>
  <c r="CD118" i="2"/>
  <c r="CC118" i="2"/>
  <c r="CB118" i="2"/>
  <c r="CA118" i="2"/>
  <c r="BZ118" i="2"/>
  <c r="BY118" i="2"/>
  <c r="BX118" i="2"/>
  <c r="BW118" i="2"/>
  <c r="BV118" i="2"/>
  <c r="BU118" i="2"/>
  <c r="BT118" i="2"/>
  <c r="BS118" i="2"/>
  <c r="BR118" i="2"/>
  <c r="BQ118" i="2"/>
  <c r="BP118" i="2"/>
  <c r="BO118" i="2"/>
  <c r="BN118" i="2"/>
  <c r="BM118" i="2"/>
  <c r="BL118" i="2"/>
  <c r="BK118" i="2"/>
  <c r="BJ118" i="2"/>
  <c r="BI118" i="2"/>
  <c r="BH118" i="2"/>
  <c r="BG118" i="2"/>
  <c r="BF118" i="2"/>
  <c r="BE118" i="2"/>
  <c r="BD118" i="2"/>
  <c r="BC118" i="2"/>
  <c r="BB118" i="2"/>
  <c r="BA118" i="2"/>
  <c r="AZ118" i="2"/>
  <c r="AY118" i="2"/>
  <c r="AX118" i="2"/>
  <c r="AW118" i="2"/>
  <c r="AV118" i="2"/>
  <c r="AU118" i="2"/>
  <c r="AS118" i="2"/>
  <c r="AR118" i="2"/>
  <c r="AQ118" i="2"/>
  <c r="AP118" i="2"/>
  <c r="AO118" i="2"/>
  <c r="AJ118" i="2"/>
  <c r="AI118" i="2"/>
  <c r="AH118" i="2"/>
  <c r="AG118" i="2"/>
  <c r="AF118" i="2"/>
  <c r="AE118" i="2"/>
  <c r="AD118" i="2"/>
  <c r="AC118" i="2"/>
  <c r="AB118" i="2"/>
  <c r="AA118" i="2"/>
  <c r="Z118" i="2"/>
  <c r="Y118" i="2"/>
  <c r="X118" i="2"/>
  <c r="W118" i="2"/>
  <c r="V118" i="2"/>
  <c r="U118" i="2"/>
  <c r="T118" i="2"/>
  <c r="S118" i="2"/>
  <c r="R118" i="2"/>
  <c r="Q118" i="2"/>
  <c r="P118" i="2"/>
  <c r="O118" i="2"/>
  <c r="DJ117" i="2"/>
  <c r="DI117" i="2"/>
  <c r="DH117" i="2"/>
  <c r="DG117" i="2"/>
  <c r="DF117" i="2"/>
  <c r="DE117" i="2"/>
  <c r="DD117" i="2"/>
  <c r="DC117" i="2"/>
  <c r="DB117" i="2"/>
  <c r="DA117" i="2"/>
  <c r="CZ117" i="2"/>
  <c r="CY117" i="2"/>
  <c r="CX117" i="2"/>
  <c r="CW117" i="2"/>
  <c r="CV117" i="2"/>
  <c r="CU117" i="2"/>
  <c r="CT117" i="2"/>
  <c r="CR117" i="2"/>
  <c r="CQ117" i="2"/>
  <c r="CP117" i="2"/>
  <c r="CO117" i="2"/>
  <c r="CN117" i="2"/>
  <c r="CM117" i="2"/>
  <c r="CL117" i="2"/>
  <c r="CK117" i="2"/>
  <c r="CJ117" i="2"/>
  <c r="CI117" i="2"/>
  <c r="CH117" i="2"/>
  <c r="CG117" i="2"/>
  <c r="CF117" i="2"/>
  <c r="CE117" i="2"/>
  <c r="CD117" i="2"/>
  <c r="CC117" i="2"/>
  <c r="CB117" i="2"/>
  <c r="CA117" i="2"/>
  <c r="BZ117" i="2"/>
  <c r="BY117" i="2"/>
  <c r="BX117" i="2"/>
  <c r="BW117" i="2"/>
  <c r="BV117" i="2"/>
  <c r="BU117" i="2"/>
  <c r="BT117" i="2"/>
  <c r="BS117" i="2"/>
  <c r="BR117" i="2"/>
  <c r="BQ117" i="2"/>
  <c r="BP117" i="2"/>
  <c r="BO117" i="2"/>
  <c r="BN117" i="2"/>
  <c r="BM117" i="2"/>
  <c r="BL117" i="2"/>
  <c r="BK117" i="2"/>
  <c r="BJ117" i="2"/>
  <c r="BI117" i="2"/>
  <c r="BH117" i="2"/>
  <c r="BG117" i="2"/>
  <c r="BF117" i="2"/>
  <c r="BE117" i="2"/>
  <c r="BD117" i="2"/>
  <c r="BC117" i="2"/>
  <c r="BB117" i="2"/>
  <c r="BA117" i="2"/>
  <c r="AZ117" i="2"/>
  <c r="AY117" i="2"/>
  <c r="AX117" i="2"/>
  <c r="AW117" i="2"/>
  <c r="AV117" i="2"/>
  <c r="AU117" i="2"/>
  <c r="AS117" i="2"/>
  <c r="AR117" i="2"/>
  <c r="AQ117" i="2"/>
  <c r="AP117" i="2"/>
  <c r="AO117" i="2"/>
  <c r="AJ117" i="2"/>
  <c r="AI117" i="2"/>
  <c r="AH117" i="2"/>
  <c r="AG117" i="2"/>
  <c r="AF117" i="2"/>
  <c r="AE117" i="2"/>
  <c r="AD117" i="2"/>
  <c r="AC117" i="2"/>
  <c r="AB117" i="2"/>
  <c r="AA117" i="2"/>
  <c r="Z117" i="2"/>
  <c r="Y117" i="2"/>
  <c r="X117" i="2"/>
  <c r="W117" i="2"/>
  <c r="V117" i="2"/>
  <c r="U117" i="2"/>
  <c r="T117" i="2"/>
  <c r="S117" i="2"/>
  <c r="R117" i="2"/>
  <c r="Q117" i="2"/>
  <c r="P117" i="2"/>
  <c r="O117" i="2"/>
  <c r="DJ116" i="2"/>
  <c r="DI116" i="2"/>
  <c r="DH116" i="2"/>
  <c r="DG116" i="2"/>
  <c r="DF116" i="2"/>
  <c r="DE116" i="2"/>
  <c r="DD116" i="2"/>
  <c r="DC116" i="2"/>
  <c r="DB116" i="2"/>
  <c r="DA116" i="2"/>
  <c r="CZ116" i="2"/>
  <c r="CY116" i="2"/>
  <c r="CX116" i="2"/>
  <c r="CW116" i="2"/>
  <c r="CV116" i="2"/>
  <c r="CU116" i="2"/>
  <c r="CT116" i="2"/>
  <c r="CR116" i="2"/>
  <c r="CQ116" i="2"/>
  <c r="CP116" i="2"/>
  <c r="CO116" i="2"/>
  <c r="CN116" i="2"/>
  <c r="CM116" i="2"/>
  <c r="CL116" i="2"/>
  <c r="CK116" i="2"/>
  <c r="CJ116" i="2"/>
  <c r="CI116" i="2"/>
  <c r="CH116" i="2"/>
  <c r="CG116" i="2"/>
  <c r="CF116" i="2"/>
  <c r="CE116" i="2"/>
  <c r="CD116" i="2"/>
  <c r="CC116" i="2"/>
  <c r="CB116" i="2"/>
  <c r="CA116" i="2"/>
  <c r="BZ116" i="2"/>
  <c r="BY116" i="2"/>
  <c r="BX116" i="2"/>
  <c r="BW116" i="2"/>
  <c r="BV116" i="2"/>
  <c r="BU116" i="2"/>
  <c r="BT116" i="2"/>
  <c r="BS116" i="2"/>
  <c r="BR116" i="2"/>
  <c r="BQ116" i="2"/>
  <c r="BP116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BC116" i="2"/>
  <c r="BB116" i="2"/>
  <c r="BA116" i="2"/>
  <c r="AZ116" i="2"/>
  <c r="AY116" i="2"/>
  <c r="AX116" i="2"/>
  <c r="AW116" i="2"/>
  <c r="AV116" i="2"/>
  <c r="AU116" i="2"/>
  <c r="AS116" i="2"/>
  <c r="AR116" i="2"/>
  <c r="AQ116" i="2"/>
  <c r="AP116" i="2"/>
  <c r="AO116" i="2"/>
  <c r="AJ116" i="2"/>
  <c r="AI116" i="2"/>
  <c r="AH116" i="2"/>
  <c r="AG116" i="2"/>
  <c r="AF116" i="2"/>
  <c r="AE116" i="2"/>
  <c r="AD116" i="2"/>
  <c r="AC116" i="2"/>
  <c r="AB116" i="2"/>
  <c r="AA116" i="2"/>
  <c r="Z116" i="2"/>
  <c r="Y116" i="2"/>
  <c r="X116" i="2"/>
  <c r="W116" i="2"/>
  <c r="V116" i="2"/>
  <c r="U116" i="2"/>
  <c r="T116" i="2"/>
  <c r="S116" i="2"/>
  <c r="R116" i="2"/>
  <c r="Q116" i="2"/>
  <c r="P116" i="2"/>
  <c r="O116" i="2"/>
  <c r="DJ115" i="2"/>
  <c r="DI115" i="2"/>
  <c r="DH115" i="2"/>
  <c r="DG115" i="2"/>
  <c r="DF115" i="2"/>
  <c r="DE115" i="2"/>
  <c r="DD115" i="2"/>
  <c r="DC115" i="2"/>
  <c r="DB115" i="2"/>
  <c r="DA115" i="2"/>
  <c r="CZ115" i="2"/>
  <c r="CY115" i="2"/>
  <c r="CX115" i="2"/>
  <c r="CW115" i="2"/>
  <c r="CV115" i="2"/>
  <c r="CU115" i="2"/>
  <c r="CT115" i="2"/>
  <c r="CR115" i="2"/>
  <c r="CQ115" i="2"/>
  <c r="CP115" i="2"/>
  <c r="CO115" i="2"/>
  <c r="CN115" i="2"/>
  <c r="CM115" i="2"/>
  <c r="CL115" i="2"/>
  <c r="CK115" i="2"/>
  <c r="CJ115" i="2"/>
  <c r="CI115" i="2"/>
  <c r="CH115" i="2"/>
  <c r="CG115" i="2"/>
  <c r="CF115" i="2"/>
  <c r="CE115" i="2"/>
  <c r="CD115" i="2"/>
  <c r="CC115" i="2"/>
  <c r="CB115" i="2"/>
  <c r="CA115" i="2"/>
  <c r="BZ115" i="2"/>
  <c r="BY115" i="2"/>
  <c r="BX115" i="2"/>
  <c r="BW115" i="2"/>
  <c r="BV115" i="2"/>
  <c r="BU115" i="2"/>
  <c r="BT115" i="2"/>
  <c r="BS115" i="2"/>
  <c r="BR115" i="2"/>
  <c r="BQ115" i="2"/>
  <c r="BP115" i="2"/>
  <c r="BO115" i="2"/>
  <c r="BN115" i="2"/>
  <c r="BM115" i="2"/>
  <c r="BL115" i="2"/>
  <c r="BK115" i="2"/>
  <c r="BJ115" i="2"/>
  <c r="BI115" i="2"/>
  <c r="BH115" i="2"/>
  <c r="BG115" i="2"/>
  <c r="BF115" i="2"/>
  <c r="BE115" i="2"/>
  <c r="BD115" i="2"/>
  <c r="BC115" i="2"/>
  <c r="BB115" i="2"/>
  <c r="BA115" i="2"/>
  <c r="AZ115" i="2"/>
  <c r="AY115" i="2"/>
  <c r="AX115" i="2"/>
  <c r="AW115" i="2"/>
  <c r="AV115" i="2"/>
  <c r="AU115" i="2"/>
  <c r="AS115" i="2"/>
  <c r="AR115" i="2"/>
  <c r="AQ115" i="2"/>
  <c r="AP115" i="2"/>
  <c r="AO115" i="2"/>
  <c r="AJ115" i="2"/>
  <c r="AI115" i="2"/>
  <c r="AH115" i="2"/>
  <c r="AG115" i="2"/>
  <c r="AF115" i="2"/>
  <c r="AE115" i="2"/>
  <c r="AD115" i="2"/>
  <c r="AC115" i="2"/>
  <c r="AB115" i="2"/>
  <c r="AA115" i="2"/>
  <c r="Z115" i="2"/>
  <c r="Y115" i="2"/>
  <c r="X115" i="2"/>
  <c r="W115" i="2"/>
  <c r="V115" i="2"/>
  <c r="U115" i="2"/>
  <c r="T115" i="2"/>
  <c r="S115" i="2"/>
  <c r="R115" i="2"/>
  <c r="Q115" i="2"/>
  <c r="P115" i="2"/>
  <c r="O115" i="2"/>
  <c r="DJ114" i="2"/>
  <c r="DI114" i="2"/>
  <c r="DH114" i="2"/>
  <c r="DG114" i="2"/>
  <c r="DF114" i="2"/>
  <c r="DE114" i="2"/>
  <c r="DD114" i="2"/>
  <c r="DC114" i="2"/>
  <c r="DB114" i="2"/>
  <c r="DA114" i="2"/>
  <c r="CZ114" i="2"/>
  <c r="CY114" i="2"/>
  <c r="CX114" i="2"/>
  <c r="CW114" i="2"/>
  <c r="CV114" i="2"/>
  <c r="CU114" i="2"/>
  <c r="CT114" i="2"/>
  <c r="CR114" i="2"/>
  <c r="CQ114" i="2"/>
  <c r="CP114" i="2"/>
  <c r="CO114" i="2"/>
  <c r="CN114" i="2"/>
  <c r="CM114" i="2"/>
  <c r="CL114" i="2"/>
  <c r="CK114" i="2"/>
  <c r="CJ114" i="2"/>
  <c r="CI114" i="2"/>
  <c r="CH114" i="2"/>
  <c r="CG114" i="2"/>
  <c r="CF114" i="2"/>
  <c r="CE114" i="2"/>
  <c r="CD114" i="2"/>
  <c r="CC114" i="2"/>
  <c r="CB114" i="2"/>
  <c r="CA114" i="2"/>
  <c r="BZ114" i="2"/>
  <c r="BY114" i="2"/>
  <c r="BX114" i="2"/>
  <c r="BW114" i="2"/>
  <c r="BV114" i="2"/>
  <c r="BU114" i="2"/>
  <c r="BT114" i="2"/>
  <c r="BS114" i="2"/>
  <c r="BR114" i="2"/>
  <c r="BQ114" i="2"/>
  <c r="BP114" i="2"/>
  <c r="BO114" i="2"/>
  <c r="BN114" i="2"/>
  <c r="BM114" i="2"/>
  <c r="BL114" i="2"/>
  <c r="BK114" i="2"/>
  <c r="BJ114" i="2"/>
  <c r="BI114" i="2"/>
  <c r="BH114" i="2"/>
  <c r="BG114" i="2"/>
  <c r="BF114" i="2"/>
  <c r="BE114" i="2"/>
  <c r="BD114" i="2"/>
  <c r="BC114" i="2"/>
  <c r="BB114" i="2"/>
  <c r="BA114" i="2"/>
  <c r="AZ114" i="2"/>
  <c r="AY114" i="2"/>
  <c r="AX114" i="2"/>
  <c r="AW114" i="2"/>
  <c r="AV114" i="2"/>
  <c r="AU114" i="2"/>
  <c r="AS114" i="2"/>
  <c r="AR114" i="2"/>
  <c r="AQ114" i="2"/>
  <c r="AP114" i="2"/>
  <c r="AO114" i="2"/>
  <c r="AJ114" i="2"/>
  <c r="AI114" i="2"/>
  <c r="AH114" i="2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DJ113" i="2"/>
  <c r="DI113" i="2"/>
  <c r="DH113" i="2"/>
  <c r="DG113" i="2"/>
  <c r="DF113" i="2"/>
  <c r="DE113" i="2"/>
  <c r="DD113" i="2"/>
  <c r="DC113" i="2"/>
  <c r="DB113" i="2"/>
  <c r="DA113" i="2"/>
  <c r="CZ113" i="2"/>
  <c r="CY113" i="2"/>
  <c r="CX113" i="2"/>
  <c r="CW113" i="2"/>
  <c r="CV113" i="2"/>
  <c r="CU113" i="2"/>
  <c r="CT113" i="2"/>
  <c r="CR113" i="2"/>
  <c r="CQ113" i="2"/>
  <c r="CP113" i="2"/>
  <c r="CO113" i="2"/>
  <c r="CN113" i="2"/>
  <c r="CM113" i="2"/>
  <c r="CL113" i="2"/>
  <c r="CK113" i="2"/>
  <c r="CJ113" i="2"/>
  <c r="CI113" i="2"/>
  <c r="CH113" i="2"/>
  <c r="CG113" i="2"/>
  <c r="CF113" i="2"/>
  <c r="CE113" i="2"/>
  <c r="CD113" i="2"/>
  <c r="CC113" i="2"/>
  <c r="CB113" i="2"/>
  <c r="CA113" i="2"/>
  <c r="BZ113" i="2"/>
  <c r="BY113" i="2"/>
  <c r="BX113" i="2"/>
  <c r="BW113" i="2"/>
  <c r="BV113" i="2"/>
  <c r="BU113" i="2"/>
  <c r="BT113" i="2"/>
  <c r="BS113" i="2"/>
  <c r="BR113" i="2"/>
  <c r="BQ113" i="2"/>
  <c r="BP113" i="2"/>
  <c r="BO113" i="2"/>
  <c r="BN113" i="2"/>
  <c r="BM113" i="2"/>
  <c r="BL113" i="2"/>
  <c r="BK113" i="2"/>
  <c r="BJ113" i="2"/>
  <c r="BI113" i="2"/>
  <c r="BH113" i="2"/>
  <c r="BG113" i="2"/>
  <c r="BF113" i="2"/>
  <c r="BE113" i="2"/>
  <c r="BD113" i="2"/>
  <c r="BC113" i="2"/>
  <c r="BB113" i="2"/>
  <c r="BA113" i="2"/>
  <c r="AZ113" i="2"/>
  <c r="AY113" i="2"/>
  <c r="AX113" i="2"/>
  <c r="AW113" i="2"/>
  <c r="AV113" i="2"/>
  <c r="AU113" i="2"/>
  <c r="AS113" i="2"/>
  <c r="AR113" i="2"/>
  <c r="AQ113" i="2"/>
  <c r="AP113" i="2"/>
  <c r="AO113" i="2"/>
  <c r="AJ113" i="2"/>
  <c r="AI113" i="2"/>
  <c r="AH113" i="2"/>
  <c r="AG113" i="2"/>
  <c r="AF113" i="2"/>
  <c r="AE113" i="2"/>
  <c r="AD113" i="2"/>
  <c r="AC113" i="2"/>
  <c r="AB113" i="2"/>
  <c r="AA113" i="2"/>
  <c r="Z113" i="2"/>
  <c r="Y113" i="2"/>
  <c r="X113" i="2"/>
  <c r="W113" i="2"/>
  <c r="V113" i="2"/>
  <c r="U113" i="2"/>
  <c r="T113" i="2"/>
  <c r="S113" i="2"/>
  <c r="R113" i="2"/>
  <c r="Q113" i="2"/>
  <c r="P113" i="2"/>
  <c r="O113" i="2"/>
  <c r="DJ112" i="2"/>
  <c r="DI112" i="2"/>
  <c r="DH112" i="2"/>
  <c r="DG112" i="2"/>
  <c r="DF112" i="2"/>
  <c r="DE112" i="2"/>
  <c r="DD112" i="2"/>
  <c r="DC112" i="2"/>
  <c r="DB112" i="2"/>
  <c r="DA112" i="2"/>
  <c r="CZ112" i="2"/>
  <c r="CY112" i="2"/>
  <c r="CX112" i="2"/>
  <c r="CW112" i="2"/>
  <c r="CV112" i="2"/>
  <c r="CU112" i="2"/>
  <c r="CT112" i="2"/>
  <c r="CR112" i="2"/>
  <c r="CQ112" i="2"/>
  <c r="CP112" i="2"/>
  <c r="CO112" i="2"/>
  <c r="CN112" i="2"/>
  <c r="CM112" i="2"/>
  <c r="CL112" i="2"/>
  <c r="CK112" i="2"/>
  <c r="CJ112" i="2"/>
  <c r="CI112" i="2"/>
  <c r="CH112" i="2"/>
  <c r="CG112" i="2"/>
  <c r="CF112" i="2"/>
  <c r="CE112" i="2"/>
  <c r="CD112" i="2"/>
  <c r="CC112" i="2"/>
  <c r="CB112" i="2"/>
  <c r="CA112" i="2"/>
  <c r="BZ112" i="2"/>
  <c r="BY112" i="2"/>
  <c r="BX112" i="2"/>
  <c r="BW112" i="2"/>
  <c r="BV112" i="2"/>
  <c r="BU112" i="2"/>
  <c r="BT112" i="2"/>
  <c r="BS112" i="2"/>
  <c r="BR112" i="2"/>
  <c r="BQ112" i="2"/>
  <c r="BP112" i="2"/>
  <c r="BO112" i="2"/>
  <c r="BN112" i="2"/>
  <c r="BM112" i="2"/>
  <c r="BL112" i="2"/>
  <c r="BK112" i="2"/>
  <c r="BJ112" i="2"/>
  <c r="BI112" i="2"/>
  <c r="BH112" i="2"/>
  <c r="BG112" i="2"/>
  <c r="BF112" i="2"/>
  <c r="BE112" i="2"/>
  <c r="BD112" i="2"/>
  <c r="BC112" i="2"/>
  <c r="BB112" i="2"/>
  <c r="BA112" i="2"/>
  <c r="AZ112" i="2"/>
  <c r="AY112" i="2"/>
  <c r="AX112" i="2"/>
  <c r="AW112" i="2"/>
  <c r="AV112" i="2"/>
  <c r="AU112" i="2"/>
  <c r="AS112" i="2"/>
  <c r="AR112" i="2"/>
  <c r="AQ112" i="2"/>
  <c r="AP112" i="2"/>
  <c r="AO112" i="2"/>
  <c r="AJ112" i="2"/>
  <c r="AI112" i="2"/>
  <c r="AH112" i="2"/>
  <c r="AG112" i="2"/>
  <c r="AF112" i="2"/>
  <c r="AE112" i="2"/>
  <c r="AD112" i="2"/>
  <c r="AC112" i="2"/>
  <c r="AB112" i="2"/>
  <c r="AA112" i="2"/>
  <c r="Z112" i="2"/>
  <c r="Y112" i="2"/>
  <c r="X112" i="2"/>
  <c r="W112" i="2"/>
  <c r="V112" i="2"/>
  <c r="U112" i="2"/>
  <c r="T112" i="2"/>
  <c r="S112" i="2"/>
  <c r="R112" i="2"/>
  <c r="Q112" i="2"/>
  <c r="P112" i="2"/>
  <c r="O112" i="2"/>
  <c r="DJ111" i="2"/>
  <c r="DI111" i="2"/>
  <c r="DH111" i="2"/>
  <c r="DG111" i="2"/>
  <c r="DF111" i="2"/>
  <c r="DE111" i="2"/>
  <c r="DD111" i="2"/>
  <c r="DC111" i="2"/>
  <c r="DB111" i="2"/>
  <c r="DA111" i="2"/>
  <c r="CZ111" i="2"/>
  <c r="CY111" i="2"/>
  <c r="CX111" i="2"/>
  <c r="CW111" i="2"/>
  <c r="CV111" i="2"/>
  <c r="CU111" i="2"/>
  <c r="CT111" i="2"/>
  <c r="CR111" i="2"/>
  <c r="CQ111" i="2"/>
  <c r="CP111" i="2"/>
  <c r="CO111" i="2"/>
  <c r="CN111" i="2"/>
  <c r="CM111" i="2"/>
  <c r="CL111" i="2"/>
  <c r="CK111" i="2"/>
  <c r="CJ111" i="2"/>
  <c r="CI111" i="2"/>
  <c r="CH111" i="2"/>
  <c r="CG111" i="2"/>
  <c r="CF111" i="2"/>
  <c r="CE111" i="2"/>
  <c r="CD111" i="2"/>
  <c r="CC111" i="2"/>
  <c r="CB111" i="2"/>
  <c r="CA111" i="2"/>
  <c r="BZ111" i="2"/>
  <c r="BY111" i="2"/>
  <c r="BX111" i="2"/>
  <c r="BW111" i="2"/>
  <c r="BV111" i="2"/>
  <c r="BU111" i="2"/>
  <c r="BT111" i="2"/>
  <c r="BS111" i="2"/>
  <c r="BR111" i="2"/>
  <c r="BQ111" i="2"/>
  <c r="BP111" i="2"/>
  <c r="BO111" i="2"/>
  <c r="BN111" i="2"/>
  <c r="BM111" i="2"/>
  <c r="BL111" i="2"/>
  <c r="BK111" i="2"/>
  <c r="BJ111" i="2"/>
  <c r="BI111" i="2"/>
  <c r="BH111" i="2"/>
  <c r="BG111" i="2"/>
  <c r="BF111" i="2"/>
  <c r="BE111" i="2"/>
  <c r="BD111" i="2"/>
  <c r="BC111" i="2"/>
  <c r="BB111" i="2"/>
  <c r="BA111" i="2"/>
  <c r="AZ111" i="2"/>
  <c r="AY111" i="2"/>
  <c r="AX111" i="2"/>
  <c r="AW111" i="2"/>
  <c r="AV111" i="2"/>
  <c r="AU111" i="2"/>
  <c r="AS111" i="2"/>
  <c r="AR111" i="2"/>
  <c r="AQ111" i="2"/>
  <c r="AP111" i="2"/>
  <c r="AO111" i="2"/>
  <c r="AJ111" i="2"/>
  <c r="AI111" i="2"/>
  <c r="AH111" i="2"/>
  <c r="AG111" i="2"/>
  <c r="AF111" i="2"/>
  <c r="AE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O111" i="2"/>
  <c r="DJ110" i="2"/>
  <c r="DI110" i="2"/>
  <c r="DH110" i="2"/>
  <c r="DG110" i="2"/>
  <c r="DF110" i="2"/>
  <c r="DE110" i="2"/>
  <c r="DD110" i="2"/>
  <c r="DC110" i="2"/>
  <c r="DB110" i="2"/>
  <c r="DA110" i="2"/>
  <c r="CZ110" i="2"/>
  <c r="CY110" i="2"/>
  <c r="CX110" i="2"/>
  <c r="CW110" i="2"/>
  <c r="CV110" i="2"/>
  <c r="CU110" i="2"/>
  <c r="CT110" i="2"/>
  <c r="CR110" i="2"/>
  <c r="CQ110" i="2"/>
  <c r="CP110" i="2"/>
  <c r="CO110" i="2"/>
  <c r="CN110" i="2"/>
  <c r="CM110" i="2"/>
  <c r="CL110" i="2"/>
  <c r="CK110" i="2"/>
  <c r="CJ110" i="2"/>
  <c r="CI110" i="2"/>
  <c r="CH110" i="2"/>
  <c r="CG110" i="2"/>
  <c r="CF110" i="2"/>
  <c r="CE110" i="2"/>
  <c r="CD110" i="2"/>
  <c r="CC110" i="2"/>
  <c r="CB110" i="2"/>
  <c r="CA110" i="2"/>
  <c r="BZ110" i="2"/>
  <c r="BY110" i="2"/>
  <c r="BX110" i="2"/>
  <c r="BW110" i="2"/>
  <c r="BV110" i="2"/>
  <c r="BU110" i="2"/>
  <c r="BT110" i="2"/>
  <c r="BS110" i="2"/>
  <c r="BR110" i="2"/>
  <c r="BQ110" i="2"/>
  <c r="BP110" i="2"/>
  <c r="BO110" i="2"/>
  <c r="BN110" i="2"/>
  <c r="BM110" i="2"/>
  <c r="BL110" i="2"/>
  <c r="BK110" i="2"/>
  <c r="BJ110" i="2"/>
  <c r="BI110" i="2"/>
  <c r="BH110" i="2"/>
  <c r="BG110" i="2"/>
  <c r="BF110" i="2"/>
  <c r="BE110" i="2"/>
  <c r="BD110" i="2"/>
  <c r="BC110" i="2"/>
  <c r="BB110" i="2"/>
  <c r="BA110" i="2"/>
  <c r="AZ110" i="2"/>
  <c r="AY110" i="2"/>
  <c r="AX110" i="2"/>
  <c r="AW110" i="2"/>
  <c r="AV110" i="2"/>
  <c r="AU110" i="2"/>
  <c r="AS110" i="2"/>
  <c r="AR110" i="2"/>
  <c r="AQ110" i="2"/>
  <c r="AP110" i="2"/>
  <c r="AO110" i="2"/>
  <c r="AJ110" i="2"/>
  <c r="AI110" i="2"/>
  <c r="AH110" i="2"/>
  <c r="AG110" i="2"/>
  <c r="AF110" i="2"/>
  <c r="AE110" i="2"/>
  <c r="AD110" i="2"/>
  <c r="AC110" i="2"/>
  <c r="AB110" i="2"/>
  <c r="AA110" i="2"/>
  <c r="Z110" i="2"/>
  <c r="Y110" i="2"/>
  <c r="X110" i="2"/>
  <c r="W110" i="2"/>
  <c r="V110" i="2"/>
  <c r="U110" i="2"/>
  <c r="T110" i="2"/>
  <c r="S110" i="2"/>
  <c r="R110" i="2"/>
  <c r="Q110" i="2"/>
  <c r="P110" i="2"/>
  <c r="O110" i="2"/>
  <c r="DJ109" i="2"/>
  <c r="DI109" i="2"/>
  <c r="DH109" i="2"/>
  <c r="DG109" i="2"/>
  <c r="DF109" i="2"/>
  <c r="DE109" i="2"/>
  <c r="DD109" i="2"/>
  <c r="DC109" i="2"/>
  <c r="DB109" i="2"/>
  <c r="DA109" i="2"/>
  <c r="CZ109" i="2"/>
  <c r="CY109" i="2"/>
  <c r="CX109" i="2"/>
  <c r="CW109" i="2"/>
  <c r="CV109" i="2"/>
  <c r="CU109" i="2"/>
  <c r="CT109" i="2"/>
  <c r="CR109" i="2"/>
  <c r="CQ109" i="2"/>
  <c r="CP109" i="2"/>
  <c r="CO109" i="2"/>
  <c r="CN109" i="2"/>
  <c r="CM109" i="2"/>
  <c r="CL109" i="2"/>
  <c r="CK109" i="2"/>
  <c r="CJ109" i="2"/>
  <c r="CI109" i="2"/>
  <c r="CH109" i="2"/>
  <c r="CG109" i="2"/>
  <c r="CF109" i="2"/>
  <c r="CE109" i="2"/>
  <c r="CD109" i="2"/>
  <c r="CC109" i="2"/>
  <c r="CB109" i="2"/>
  <c r="CA109" i="2"/>
  <c r="BZ109" i="2"/>
  <c r="BY109" i="2"/>
  <c r="BX109" i="2"/>
  <c r="BW109" i="2"/>
  <c r="BV109" i="2"/>
  <c r="BU109" i="2"/>
  <c r="BT109" i="2"/>
  <c r="BS109" i="2"/>
  <c r="BR109" i="2"/>
  <c r="BQ109" i="2"/>
  <c r="BP109" i="2"/>
  <c r="BO109" i="2"/>
  <c r="BN109" i="2"/>
  <c r="BM109" i="2"/>
  <c r="BL109" i="2"/>
  <c r="BK109" i="2"/>
  <c r="BJ109" i="2"/>
  <c r="BI109" i="2"/>
  <c r="BH109" i="2"/>
  <c r="BG109" i="2"/>
  <c r="BF109" i="2"/>
  <c r="BE109" i="2"/>
  <c r="BD109" i="2"/>
  <c r="BC109" i="2"/>
  <c r="BB109" i="2"/>
  <c r="BA109" i="2"/>
  <c r="AZ109" i="2"/>
  <c r="AY109" i="2"/>
  <c r="AX109" i="2"/>
  <c r="AW109" i="2"/>
  <c r="AV109" i="2"/>
  <c r="AU109" i="2"/>
  <c r="AS109" i="2"/>
  <c r="AR109" i="2"/>
  <c r="AQ109" i="2"/>
  <c r="AP109" i="2"/>
  <c r="AO109" i="2"/>
  <c r="AJ109" i="2"/>
  <c r="AI109" i="2"/>
  <c r="AH109" i="2"/>
  <c r="AG109" i="2"/>
  <c r="AF109" i="2"/>
  <c r="AE109" i="2"/>
  <c r="AD109" i="2"/>
  <c r="AC109" i="2"/>
  <c r="AB109" i="2"/>
  <c r="AA109" i="2"/>
  <c r="Z109" i="2"/>
  <c r="Y109" i="2"/>
  <c r="X109" i="2"/>
  <c r="W109" i="2"/>
  <c r="V109" i="2"/>
  <c r="U109" i="2"/>
  <c r="T109" i="2"/>
  <c r="S109" i="2"/>
  <c r="R109" i="2"/>
  <c r="Q109" i="2"/>
  <c r="P109" i="2"/>
  <c r="O109" i="2"/>
  <c r="DJ108" i="2"/>
  <c r="DI108" i="2"/>
  <c r="DH108" i="2"/>
  <c r="DG108" i="2"/>
  <c r="DF108" i="2"/>
  <c r="DE108" i="2"/>
  <c r="DD108" i="2"/>
  <c r="DC108" i="2"/>
  <c r="DB108" i="2"/>
  <c r="DA108" i="2"/>
  <c r="CZ108" i="2"/>
  <c r="CY108" i="2"/>
  <c r="CX108" i="2"/>
  <c r="CW108" i="2"/>
  <c r="CV108" i="2"/>
  <c r="CU108" i="2"/>
  <c r="CT108" i="2"/>
  <c r="CR108" i="2"/>
  <c r="CQ108" i="2"/>
  <c r="CP108" i="2"/>
  <c r="CO108" i="2"/>
  <c r="CN108" i="2"/>
  <c r="CM108" i="2"/>
  <c r="CL108" i="2"/>
  <c r="CK108" i="2"/>
  <c r="CJ108" i="2"/>
  <c r="CI108" i="2"/>
  <c r="CH108" i="2"/>
  <c r="CG108" i="2"/>
  <c r="CF108" i="2"/>
  <c r="CE108" i="2"/>
  <c r="CD108" i="2"/>
  <c r="CC108" i="2"/>
  <c r="CB108" i="2"/>
  <c r="CA108" i="2"/>
  <c r="BZ108" i="2"/>
  <c r="BY108" i="2"/>
  <c r="BX108" i="2"/>
  <c r="BW108" i="2"/>
  <c r="BV108" i="2"/>
  <c r="BU108" i="2"/>
  <c r="BT108" i="2"/>
  <c r="BS108" i="2"/>
  <c r="BR108" i="2"/>
  <c r="BQ108" i="2"/>
  <c r="BP108" i="2"/>
  <c r="BO108" i="2"/>
  <c r="BN108" i="2"/>
  <c r="BM108" i="2"/>
  <c r="BL108" i="2"/>
  <c r="BK108" i="2"/>
  <c r="BJ108" i="2"/>
  <c r="BI108" i="2"/>
  <c r="BH108" i="2"/>
  <c r="BG108" i="2"/>
  <c r="BF108" i="2"/>
  <c r="BE108" i="2"/>
  <c r="BD108" i="2"/>
  <c r="BC108" i="2"/>
  <c r="BB108" i="2"/>
  <c r="BA108" i="2"/>
  <c r="AZ108" i="2"/>
  <c r="AY108" i="2"/>
  <c r="AX108" i="2"/>
  <c r="AW108" i="2"/>
  <c r="AV108" i="2"/>
  <c r="AU108" i="2"/>
  <c r="AS108" i="2"/>
  <c r="AR108" i="2"/>
  <c r="AQ108" i="2"/>
  <c r="AP108" i="2"/>
  <c r="AO108" i="2"/>
  <c r="AJ108" i="2"/>
  <c r="AI108" i="2"/>
  <c r="AH108" i="2"/>
  <c r="AG108" i="2"/>
  <c r="AF108" i="2"/>
  <c r="AE108" i="2"/>
  <c r="AD108" i="2"/>
  <c r="AC108" i="2"/>
  <c r="AB108" i="2"/>
  <c r="AA108" i="2"/>
  <c r="Z108" i="2"/>
  <c r="Y108" i="2"/>
  <c r="X108" i="2"/>
  <c r="W108" i="2"/>
  <c r="V108" i="2"/>
  <c r="U108" i="2"/>
  <c r="T108" i="2"/>
  <c r="S108" i="2"/>
  <c r="R108" i="2"/>
  <c r="Q108" i="2"/>
  <c r="P108" i="2"/>
  <c r="O108" i="2"/>
  <c r="DJ107" i="2"/>
  <c r="DI107" i="2"/>
  <c r="DH107" i="2"/>
  <c r="DG107" i="2"/>
  <c r="DF107" i="2"/>
  <c r="DE107" i="2"/>
  <c r="DD107" i="2"/>
  <c r="DC107" i="2"/>
  <c r="DB107" i="2"/>
  <c r="DA107" i="2"/>
  <c r="CZ107" i="2"/>
  <c r="CY107" i="2"/>
  <c r="CX107" i="2"/>
  <c r="CW107" i="2"/>
  <c r="CV107" i="2"/>
  <c r="CU107" i="2"/>
  <c r="CT107" i="2"/>
  <c r="CR107" i="2"/>
  <c r="CQ107" i="2"/>
  <c r="CP107" i="2"/>
  <c r="CO107" i="2"/>
  <c r="CN107" i="2"/>
  <c r="CM107" i="2"/>
  <c r="CL107" i="2"/>
  <c r="CK107" i="2"/>
  <c r="CJ107" i="2"/>
  <c r="CI107" i="2"/>
  <c r="CH107" i="2"/>
  <c r="CG107" i="2"/>
  <c r="CF107" i="2"/>
  <c r="CE107" i="2"/>
  <c r="CD107" i="2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D107" i="2"/>
  <c r="BC107" i="2"/>
  <c r="BB107" i="2"/>
  <c r="BA107" i="2"/>
  <c r="AZ107" i="2"/>
  <c r="AY107" i="2"/>
  <c r="AX107" i="2"/>
  <c r="AW107" i="2"/>
  <c r="AV107" i="2"/>
  <c r="AU107" i="2"/>
  <c r="AS107" i="2"/>
  <c r="AR107" i="2"/>
  <c r="AQ107" i="2"/>
  <c r="AP107" i="2"/>
  <c r="AO107" i="2"/>
  <c r="AJ107" i="2"/>
  <c r="AI107" i="2"/>
  <c r="AH107" i="2"/>
  <c r="AG107" i="2"/>
  <c r="AF107" i="2"/>
  <c r="AE107" i="2"/>
  <c r="AD107" i="2"/>
  <c r="AC107" i="2"/>
  <c r="AB107" i="2"/>
  <c r="AA107" i="2"/>
  <c r="Z107" i="2"/>
  <c r="Y107" i="2"/>
  <c r="X107" i="2"/>
  <c r="W107" i="2"/>
  <c r="V107" i="2"/>
  <c r="U107" i="2"/>
  <c r="T107" i="2"/>
  <c r="S107" i="2"/>
  <c r="R107" i="2"/>
  <c r="Q107" i="2"/>
  <c r="P107" i="2"/>
  <c r="O107" i="2"/>
  <c r="DJ106" i="2"/>
  <c r="DI106" i="2"/>
  <c r="DH106" i="2"/>
  <c r="DG106" i="2"/>
  <c r="DF106" i="2"/>
  <c r="DE106" i="2"/>
  <c r="DD106" i="2"/>
  <c r="DC106" i="2"/>
  <c r="DB106" i="2"/>
  <c r="DA106" i="2"/>
  <c r="CZ106" i="2"/>
  <c r="CY106" i="2"/>
  <c r="CX106" i="2"/>
  <c r="CW106" i="2"/>
  <c r="CV106" i="2"/>
  <c r="CU106" i="2"/>
  <c r="CT106" i="2"/>
  <c r="CR106" i="2"/>
  <c r="CQ106" i="2"/>
  <c r="CP106" i="2"/>
  <c r="CO106" i="2"/>
  <c r="CN106" i="2"/>
  <c r="CM106" i="2"/>
  <c r="CL106" i="2"/>
  <c r="CK106" i="2"/>
  <c r="CJ106" i="2"/>
  <c r="CI106" i="2"/>
  <c r="CH106" i="2"/>
  <c r="CG106" i="2"/>
  <c r="CF106" i="2"/>
  <c r="CE106" i="2"/>
  <c r="CD106" i="2"/>
  <c r="CC106" i="2"/>
  <c r="CB106" i="2"/>
  <c r="CA106" i="2"/>
  <c r="BZ106" i="2"/>
  <c r="BY106" i="2"/>
  <c r="BX106" i="2"/>
  <c r="BW106" i="2"/>
  <c r="BV106" i="2"/>
  <c r="BU106" i="2"/>
  <c r="BT106" i="2"/>
  <c r="BS106" i="2"/>
  <c r="BR106" i="2"/>
  <c r="BQ106" i="2"/>
  <c r="BP106" i="2"/>
  <c r="BO106" i="2"/>
  <c r="BN106" i="2"/>
  <c r="BM106" i="2"/>
  <c r="BL106" i="2"/>
  <c r="BK106" i="2"/>
  <c r="BJ106" i="2"/>
  <c r="BI106" i="2"/>
  <c r="BH106" i="2"/>
  <c r="BG106" i="2"/>
  <c r="BF106" i="2"/>
  <c r="BE106" i="2"/>
  <c r="BD106" i="2"/>
  <c r="BC106" i="2"/>
  <c r="BB106" i="2"/>
  <c r="BA106" i="2"/>
  <c r="AZ106" i="2"/>
  <c r="AY106" i="2"/>
  <c r="AX106" i="2"/>
  <c r="AW106" i="2"/>
  <c r="AV106" i="2"/>
  <c r="AU106" i="2"/>
  <c r="AS106" i="2"/>
  <c r="AR106" i="2"/>
  <c r="AQ106" i="2"/>
  <c r="AP106" i="2"/>
  <c r="AO106" i="2"/>
  <c r="AJ106" i="2"/>
  <c r="AI106" i="2"/>
  <c r="AH106" i="2"/>
  <c r="AG106" i="2"/>
  <c r="AF106" i="2"/>
  <c r="AE106" i="2"/>
  <c r="AD106" i="2"/>
  <c r="AC106" i="2"/>
  <c r="AB106" i="2"/>
  <c r="AA106" i="2"/>
  <c r="Z106" i="2"/>
  <c r="Y106" i="2"/>
  <c r="X106" i="2"/>
  <c r="W106" i="2"/>
  <c r="V106" i="2"/>
  <c r="U106" i="2"/>
  <c r="T106" i="2"/>
  <c r="S106" i="2"/>
  <c r="R106" i="2"/>
  <c r="Q106" i="2"/>
  <c r="P106" i="2"/>
  <c r="O106" i="2"/>
  <c r="DJ105" i="2"/>
  <c r="DI105" i="2"/>
  <c r="DH105" i="2"/>
  <c r="DG105" i="2"/>
  <c r="DF105" i="2"/>
  <c r="DE105" i="2"/>
  <c r="DD105" i="2"/>
  <c r="DC105" i="2"/>
  <c r="DB105" i="2"/>
  <c r="DA105" i="2"/>
  <c r="CZ105" i="2"/>
  <c r="CY105" i="2"/>
  <c r="CX105" i="2"/>
  <c r="CW105" i="2"/>
  <c r="CV105" i="2"/>
  <c r="CU105" i="2"/>
  <c r="CT105" i="2"/>
  <c r="CR105" i="2"/>
  <c r="CQ105" i="2"/>
  <c r="CP105" i="2"/>
  <c r="CO105" i="2"/>
  <c r="CN105" i="2"/>
  <c r="CM105" i="2"/>
  <c r="CL105" i="2"/>
  <c r="CK105" i="2"/>
  <c r="CJ105" i="2"/>
  <c r="CI105" i="2"/>
  <c r="CH105" i="2"/>
  <c r="CG105" i="2"/>
  <c r="CF105" i="2"/>
  <c r="CE105" i="2"/>
  <c r="CD105" i="2"/>
  <c r="CC105" i="2"/>
  <c r="CB105" i="2"/>
  <c r="CA105" i="2"/>
  <c r="BZ105" i="2"/>
  <c r="BY105" i="2"/>
  <c r="BX105" i="2"/>
  <c r="BW105" i="2"/>
  <c r="BV105" i="2"/>
  <c r="BU105" i="2"/>
  <c r="BT105" i="2"/>
  <c r="BS105" i="2"/>
  <c r="BR105" i="2"/>
  <c r="BQ105" i="2"/>
  <c r="BP105" i="2"/>
  <c r="BO105" i="2"/>
  <c r="BN105" i="2"/>
  <c r="BM105" i="2"/>
  <c r="BL105" i="2"/>
  <c r="BK105" i="2"/>
  <c r="BJ105" i="2"/>
  <c r="BI105" i="2"/>
  <c r="BH105" i="2"/>
  <c r="BG105" i="2"/>
  <c r="BF105" i="2"/>
  <c r="BE105" i="2"/>
  <c r="BD105" i="2"/>
  <c r="BC105" i="2"/>
  <c r="BB105" i="2"/>
  <c r="BA105" i="2"/>
  <c r="AZ105" i="2"/>
  <c r="AY105" i="2"/>
  <c r="AX105" i="2"/>
  <c r="AW105" i="2"/>
  <c r="AV105" i="2"/>
  <c r="AU105" i="2"/>
  <c r="AS105" i="2"/>
  <c r="AR105" i="2"/>
  <c r="AQ105" i="2"/>
  <c r="AP105" i="2"/>
  <c r="AO105" i="2"/>
  <c r="AJ105" i="2"/>
  <c r="AI105" i="2"/>
  <c r="AH105" i="2"/>
  <c r="AG105" i="2"/>
  <c r="AF105" i="2"/>
  <c r="AE105" i="2"/>
  <c r="AD10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DJ104" i="2"/>
  <c r="DI104" i="2"/>
  <c r="DH104" i="2"/>
  <c r="DG104" i="2"/>
  <c r="DF104" i="2"/>
  <c r="DE104" i="2"/>
  <c r="DD104" i="2"/>
  <c r="DC104" i="2"/>
  <c r="DB104" i="2"/>
  <c r="DA104" i="2"/>
  <c r="CZ104" i="2"/>
  <c r="CY104" i="2"/>
  <c r="CX104" i="2"/>
  <c r="CW104" i="2"/>
  <c r="CV104" i="2"/>
  <c r="CU104" i="2"/>
  <c r="CT104" i="2"/>
  <c r="CR104" i="2"/>
  <c r="CQ104" i="2"/>
  <c r="CP104" i="2"/>
  <c r="CO104" i="2"/>
  <c r="CN104" i="2"/>
  <c r="CM104" i="2"/>
  <c r="CL104" i="2"/>
  <c r="CK104" i="2"/>
  <c r="CJ104" i="2"/>
  <c r="CI104" i="2"/>
  <c r="CH104" i="2"/>
  <c r="CG104" i="2"/>
  <c r="CF104" i="2"/>
  <c r="CE104" i="2"/>
  <c r="CD104" i="2"/>
  <c r="CC104" i="2"/>
  <c r="CB104" i="2"/>
  <c r="CA104" i="2"/>
  <c r="BZ104" i="2"/>
  <c r="BY104" i="2"/>
  <c r="BX104" i="2"/>
  <c r="BW104" i="2"/>
  <c r="BV104" i="2"/>
  <c r="BU104" i="2"/>
  <c r="BT104" i="2"/>
  <c r="BS104" i="2"/>
  <c r="BR104" i="2"/>
  <c r="BQ104" i="2"/>
  <c r="BP104" i="2"/>
  <c r="BO104" i="2"/>
  <c r="BN104" i="2"/>
  <c r="BM104" i="2"/>
  <c r="BL104" i="2"/>
  <c r="BK104" i="2"/>
  <c r="BJ104" i="2"/>
  <c r="BI104" i="2"/>
  <c r="BH104" i="2"/>
  <c r="BG104" i="2"/>
  <c r="BF104" i="2"/>
  <c r="BE104" i="2"/>
  <c r="BD104" i="2"/>
  <c r="BC104" i="2"/>
  <c r="BB104" i="2"/>
  <c r="BA104" i="2"/>
  <c r="AZ104" i="2"/>
  <c r="AY104" i="2"/>
  <c r="AX104" i="2"/>
  <c r="AW104" i="2"/>
  <c r="AV104" i="2"/>
  <c r="AU104" i="2"/>
  <c r="AS104" i="2"/>
  <c r="AR104" i="2"/>
  <c r="AQ104" i="2"/>
  <c r="AP104" i="2"/>
  <c r="AO104" i="2"/>
  <c r="AJ104" i="2"/>
  <c r="AI104" i="2"/>
  <c r="AH104" i="2"/>
  <c r="AG104" i="2"/>
  <c r="AF104" i="2"/>
  <c r="AE104" i="2"/>
  <c r="AD104" i="2"/>
  <c r="AC104" i="2"/>
  <c r="AB104" i="2"/>
  <c r="AA104" i="2"/>
  <c r="Z104" i="2"/>
  <c r="Y104" i="2"/>
  <c r="X104" i="2"/>
  <c r="W104" i="2"/>
  <c r="V104" i="2"/>
  <c r="U104" i="2"/>
  <c r="T104" i="2"/>
  <c r="S104" i="2"/>
  <c r="R104" i="2"/>
  <c r="Q104" i="2"/>
  <c r="P104" i="2"/>
  <c r="O104" i="2"/>
  <c r="DJ103" i="2"/>
  <c r="DI103" i="2"/>
  <c r="DH103" i="2"/>
  <c r="DG103" i="2"/>
  <c r="DF103" i="2"/>
  <c r="DE103" i="2"/>
  <c r="DD103" i="2"/>
  <c r="DC103" i="2"/>
  <c r="DB103" i="2"/>
  <c r="DA103" i="2"/>
  <c r="CZ103" i="2"/>
  <c r="CY103" i="2"/>
  <c r="CX103" i="2"/>
  <c r="CW103" i="2"/>
  <c r="CV103" i="2"/>
  <c r="CU103" i="2"/>
  <c r="CT103" i="2"/>
  <c r="CR103" i="2"/>
  <c r="CQ103" i="2"/>
  <c r="CP103" i="2"/>
  <c r="CO103" i="2"/>
  <c r="CN103" i="2"/>
  <c r="CM103" i="2"/>
  <c r="CL103" i="2"/>
  <c r="CK103" i="2"/>
  <c r="CJ103" i="2"/>
  <c r="CI103" i="2"/>
  <c r="CH103" i="2"/>
  <c r="CG103" i="2"/>
  <c r="CF103" i="2"/>
  <c r="CE103" i="2"/>
  <c r="CD103" i="2"/>
  <c r="CC103" i="2"/>
  <c r="CB103" i="2"/>
  <c r="CA103" i="2"/>
  <c r="BZ103" i="2"/>
  <c r="BY103" i="2"/>
  <c r="BX103" i="2"/>
  <c r="BW103" i="2"/>
  <c r="BV103" i="2"/>
  <c r="BU103" i="2"/>
  <c r="BT103" i="2"/>
  <c r="BS103" i="2"/>
  <c r="BR103" i="2"/>
  <c r="BQ103" i="2"/>
  <c r="BP103" i="2"/>
  <c r="BO103" i="2"/>
  <c r="BN103" i="2"/>
  <c r="BM103" i="2"/>
  <c r="BL103" i="2"/>
  <c r="BK103" i="2"/>
  <c r="BJ103" i="2"/>
  <c r="BI103" i="2"/>
  <c r="BH103" i="2"/>
  <c r="BG103" i="2"/>
  <c r="BF103" i="2"/>
  <c r="BE103" i="2"/>
  <c r="BD103" i="2"/>
  <c r="BC103" i="2"/>
  <c r="BB103" i="2"/>
  <c r="BA103" i="2"/>
  <c r="AZ103" i="2"/>
  <c r="AY103" i="2"/>
  <c r="AX103" i="2"/>
  <c r="AW103" i="2"/>
  <c r="AV103" i="2"/>
  <c r="AU103" i="2"/>
  <c r="AS103" i="2"/>
  <c r="AR103" i="2"/>
  <c r="AQ103" i="2"/>
  <c r="AP103" i="2"/>
  <c r="AO103" i="2"/>
  <c r="AJ103" i="2"/>
  <c r="AI103" i="2"/>
  <c r="AH103" i="2"/>
  <c r="AG103" i="2"/>
  <c r="AF103" i="2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P103" i="2"/>
  <c r="O103" i="2"/>
  <c r="DJ102" i="2"/>
  <c r="DI102" i="2"/>
  <c r="DH102" i="2"/>
  <c r="DG102" i="2"/>
  <c r="DF102" i="2"/>
  <c r="DE102" i="2"/>
  <c r="DD102" i="2"/>
  <c r="DC102" i="2"/>
  <c r="DB102" i="2"/>
  <c r="DA102" i="2"/>
  <c r="CZ102" i="2"/>
  <c r="CY102" i="2"/>
  <c r="CX102" i="2"/>
  <c r="CW102" i="2"/>
  <c r="CV102" i="2"/>
  <c r="CU102" i="2"/>
  <c r="CT102" i="2"/>
  <c r="CR102" i="2"/>
  <c r="CQ102" i="2"/>
  <c r="CP102" i="2"/>
  <c r="CO102" i="2"/>
  <c r="CN102" i="2"/>
  <c r="CM102" i="2"/>
  <c r="CL102" i="2"/>
  <c r="CK102" i="2"/>
  <c r="CJ102" i="2"/>
  <c r="CI102" i="2"/>
  <c r="CH102" i="2"/>
  <c r="CG102" i="2"/>
  <c r="CF102" i="2"/>
  <c r="CE102" i="2"/>
  <c r="CD102" i="2"/>
  <c r="CC102" i="2"/>
  <c r="CB102" i="2"/>
  <c r="CA102" i="2"/>
  <c r="BZ102" i="2"/>
  <c r="BY102" i="2"/>
  <c r="BX102" i="2"/>
  <c r="BW102" i="2"/>
  <c r="BV102" i="2"/>
  <c r="BU102" i="2"/>
  <c r="BT102" i="2"/>
  <c r="BS102" i="2"/>
  <c r="BR102" i="2"/>
  <c r="BQ102" i="2"/>
  <c r="BP102" i="2"/>
  <c r="BO102" i="2"/>
  <c r="BN102" i="2"/>
  <c r="BM102" i="2"/>
  <c r="BL102" i="2"/>
  <c r="BK102" i="2"/>
  <c r="BJ102" i="2"/>
  <c r="BI102" i="2"/>
  <c r="BH102" i="2"/>
  <c r="BG102" i="2"/>
  <c r="BF102" i="2"/>
  <c r="BE102" i="2"/>
  <c r="BD102" i="2"/>
  <c r="BC102" i="2"/>
  <c r="BB102" i="2"/>
  <c r="BA102" i="2"/>
  <c r="AZ102" i="2"/>
  <c r="AY102" i="2"/>
  <c r="AX102" i="2"/>
  <c r="AW102" i="2"/>
  <c r="AV102" i="2"/>
  <c r="AU102" i="2"/>
  <c r="AS102" i="2"/>
  <c r="AR102" i="2"/>
  <c r="AQ102" i="2"/>
  <c r="AP102" i="2"/>
  <c r="AO102" i="2"/>
  <c r="AJ102" i="2"/>
  <c r="AI102" i="2"/>
  <c r="AH102" i="2"/>
  <c r="AG102" i="2"/>
  <c r="AF102" i="2"/>
  <c r="AE102" i="2"/>
  <c r="AD102" i="2"/>
  <c r="AC102" i="2"/>
  <c r="AB102" i="2"/>
  <c r="AA102" i="2"/>
  <c r="Z102" i="2"/>
  <c r="Y102" i="2"/>
  <c r="X102" i="2"/>
  <c r="W102" i="2"/>
  <c r="V102" i="2"/>
  <c r="U102" i="2"/>
  <c r="T102" i="2"/>
  <c r="S102" i="2"/>
  <c r="R102" i="2"/>
  <c r="Q102" i="2"/>
  <c r="P102" i="2"/>
  <c r="O102" i="2"/>
  <c r="DJ101" i="2"/>
  <c r="DI101" i="2"/>
  <c r="DH101" i="2"/>
  <c r="DG101" i="2"/>
  <c r="DF101" i="2"/>
  <c r="DE101" i="2"/>
  <c r="DD101" i="2"/>
  <c r="DC101" i="2"/>
  <c r="DB101" i="2"/>
  <c r="DA101" i="2"/>
  <c r="CZ101" i="2"/>
  <c r="CY101" i="2"/>
  <c r="CX101" i="2"/>
  <c r="CW101" i="2"/>
  <c r="CV101" i="2"/>
  <c r="CU101" i="2"/>
  <c r="CT101" i="2"/>
  <c r="CR101" i="2"/>
  <c r="CQ101" i="2"/>
  <c r="CP101" i="2"/>
  <c r="CO101" i="2"/>
  <c r="CN101" i="2"/>
  <c r="CM101" i="2"/>
  <c r="CL101" i="2"/>
  <c r="CK101" i="2"/>
  <c r="CJ101" i="2"/>
  <c r="CI101" i="2"/>
  <c r="CH101" i="2"/>
  <c r="CG101" i="2"/>
  <c r="CF101" i="2"/>
  <c r="CE101" i="2"/>
  <c r="CD101" i="2"/>
  <c r="CC101" i="2"/>
  <c r="CB101" i="2"/>
  <c r="CA101" i="2"/>
  <c r="BZ101" i="2"/>
  <c r="BY101" i="2"/>
  <c r="BX101" i="2"/>
  <c r="BW101" i="2"/>
  <c r="BV101" i="2"/>
  <c r="BU101" i="2"/>
  <c r="BT101" i="2"/>
  <c r="BS101" i="2"/>
  <c r="BR101" i="2"/>
  <c r="BQ101" i="2"/>
  <c r="BP101" i="2"/>
  <c r="BO101" i="2"/>
  <c r="BN101" i="2"/>
  <c r="BM101" i="2"/>
  <c r="BL101" i="2"/>
  <c r="BK101" i="2"/>
  <c r="BJ101" i="2"/>
  <c r="BI101" i="2"/>
  <c r="BH101" i="2"/>
  <c r="BG101" i="2"/>
  <c r="BF101" i="2"/>
  <c r="BE101" i="2"/>
  <c r="BD101" i="2"/>
  <c r="BC101" i="2"/>
  <c r="BB101" i="2"/>
  <c r="BA101" i="2"/>
  <c r="AZ101" i="2"/>
  <c r="AY101" i="2"/>
  <c r="AX101" i="2"/>
  <c r="AW101" i="2"/>
  <c r="AV101" i="2"/>
  <c r="AU101" i="2"/>
  <c r="AS101" i="2"/>
  <c r="AR101" i="2"/>
  <c r="AQ101" i="2"/>
  <c r="AP101" i="2"/>
  <c r="AO101" i="2"/>
  <c r="AJ101" i="2"/>
  <c r="AI101" i="2"/>
  <c r="AH101" i="2"/>
  <c r="AG101" i="2"/>
  <c r="AF101" i="2"/>
  <c r="AE101" i="2"/>
  <c r="AD101" i="2"/>
  <c r="AC101" i="2"/>
  <c r="AB101" i="2"/>
  <c r="AA101" i="2"/>
  <c r="Z101" i="2"/>
  <c r="Y101" i="2"/>
  <c r="X101" i="2"/>
  <c r="W101" i="2"/>
  <c r="V101" i="2"/>
  <c r="U101" i="2"/>
  <c r="T101" i="2"/>
  <c r="S101" i="2"/>
  <c r="R101" i="2"/>
  <c r="Q101" i="2"/>
  <c r="P101" i="2"/>
  <c r="O101" i="2"/>
  <c r="DJ100" i="2"/>
  <c r="DI100" i="2"/>
  <c r="DH100" i="2"/>
  <c r="DG100" i="2"/>
  <c r="DF100" i="2"/>
  <c r="DE100" i="2"/>
  <c r="DD100" i="2"/>
  <c r="DC100" i="2"/>
  <c r="DB100" i="2"/>
  <c r="DA100" i="2"/>
  <c r="CZ100" i="2"/>
  <c r="CY100" i="2"/>
  <c r="CX100" i="2"/>
  <c r="CW100" i="2"/>
  <c r="CV100" i="2"/>
  <c r="CU100" i="2"/>
  <c r="CT100" i="2"/>
  <c r="CR100" i="2"/>
  <c r="CQ100" i="2"/>
  <c r="CP100" i="2"/>
  <c r="CO100" i="2"/>
  <c r="CN100" i="2"/>
  <c r="CM100" i="2"/>
  <c r="CL100" i="2"/>
  <c r="CK100" i="2"/>
  <c r="CJ100" i="2"/>
  <c r="CI100" i="2"/>
  <c r="CH100" i="2"/>
  <c r="CG100" i="2"/>
  <c r="CF100" i="2"/>
  <c r="CE100" i="2"/>
  <c r="CD100" i="2"/>
  <c r="CC100" i="2"/>
  <c r="CB100" i="2"/>
  <c r="CA100" i="2"/>
  <c r="BZ100" i="2"/>
  <c r="BY100" i="2"/>
  <c r="BX100" i="2"/>
  <c r="BW100" i="2"/>
  <c r="BV100" i="2"/>
  <c r="BU100" i="2"/>
  <c r="BT100" i="2"/>
  <c r="BS100" i="2"/>
  <c r="BR100" i="2"/>
  <c r="BQ100" i="2"/>
  <c r="BP100" i="2"/>
  <c r="BO100" i="2"/>
  <c r="BN100" i="2"/>
  <c r="BM100" i="2"/>
  <c r="BL100" i="2"/>
  <c r="BK100" i="2"/>
  <c r="BJ100" i="2"/>
  <c r="BI100" i="2"/>
  <c r="BH100" i="2"/>
  <c r="BG100" i="2"/>
  <c r="BF100" i="2"/>
  <c r="BE100" i="2"/>
  <c r="BD100" i="2"/>
  <c r="BC100" i="2"/>
  <c r="BB100" i="2"/>
  <c r="BA100" i="2"/>
  <c r="AZ100" i="2"/>
  <c r="AY100" i="2"/>
  <c r="AX100" i="2"/>
  <c r="AW100" i="2"/>
  <c r="AV100" i="2"/>
  <c r="AU100" i="2"/>
  <c r="AS100" i="2"/>
  <c r="AR100" i="2"/>
  <c r="AQ100" i="2"/>
  <c r="AP100" i="2"/>
  <c r="AO100" i="2"/>
  <c r="AJ100" i="2"/>
  <c r="AI100" i="2"/>
  <c r="AH100" i="2"/>
  <c r="AG100" i="2"/>
  <c r="AF100" i="2"/>
  <c r="AE100" i="2"/>
  <c r="AD100" i="2"/>
  <c r="AC100" i="2"/>
  <c r="AB100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DJ99" i="2"/>
  <c r="DI99" i="2"/>
  <c r="DH99" i="2"/>
  <c r="DG99" i="2"/>
  <c r="DF99" i="2"/>
  <c r="DE99" i="2"/>
  <c r="DD99" i="2"/>
  <c r="DC99" i="2"/>
  <c r="DB99" i="2"/>
  <c r="DA99" i="2"/>
  <c r="CZ99" i="2"/>
  <c r="CY99" i="2"/>
  <c r="CX99" i="2"/>
  <c r="CW99" i="2"/>
  <c r="CV99" i="2"/>
  <c r="CU99" i="2"/>
  <c r="CT99" i="2"/>
  <c r="CR99" i="2"/>
  <c r="CQ99" i="2"/>
  <c r="CP99" i="2"/>
  <c r="CO99" i="2"/>
  <c r="CN99" i="2"/>
  <c r="CM99" i="2"/>
  <c r="CL99" i="2"/>
  <c r="CK99" i="2"/>
  <c r="CJ99" i="2"/>
  <c r="CI99" i="2"/>
  <c r="CH99" i="2"/>
  <c r="CG99" i="2"/>
  <c r="CF99" i="2"/>
  <c r="CE99" i="2"/>
  <c r="CD99" i="2"/>
  <c r="CC99" i="2"/>
  <c r="CB99" i="2"/>
  <c r="CA99" i="2"/>
  <c r="BZ99" i="2"/>
  <c r="BY99" i="2"/>
  <c r="BX99" i="2"/>
  <c r="BW99" i="2"/>
  <c r="BV99" i="2"/>
  <c r="BU99" i="2"/>
  <c r="BT99" i="2"/>
  <c r="BS99" i="2"/>
  <c r="BR99" i="2"/>
  <c r="BQ99" i="2"/>
  <c r="BP99" i="2"/>
  <c r="BO99" i="2"/>
  <c r="BN99" i="2"/>
  <c r="BM99" i="2"/>
  <c r="BL99" i="2"/>
  <c r="BK99" i="2"/>
  <c r="BJ99" i="2"/>
  <c r="BI99" i="2"/>
  <c r="BH99" i="2"/>
  <c r="BG99" i="2"/>
  <c r="BF99" i="2"/>
  <c r="BE99" i="2"/>
  <c r="BD99" i="2"/>
  <c r="BC99" i="2"/>
  <c r="BB99" i="2"/>
  <c r="BA99" i="2"/>
  <c r="AZ99" i="2"/>
  <c r="AY99" i="2"/>
  <c r="AX99" i="2"/>
  <c r="AW99" i="2"/>
  <c r="AV99" i="2"/>
  <c r="AU99" i="2"/>
  <c r="AS99" i="2"/>
  <c r="AR99" i="2"/>
  <c r="AQ99" i="2"/>
  <c r="AP99" i="2"/>
  <c r="AO99" i="2"/>
  <c r="AJ99" i="2"/>
  <c r="AI99" i="2"/>
  <c r="AH99" i="2"/>
  <c r="AG99" i="2"/>
  <c r="AF99" i="2"/>
  <c r="AE99" i="2"/>
  <c r="AD99" i="2"/>
  <c r="AC99" i="2"/>
  <c r="AB99" i="2"/>
  <c r="AA99" i="2"/>
  <c r="Z99" i="2"/>
  <c r="Y99" i="2"/>
  <c r="X99" i="2"/>
  <c r="W99" i="2"/>
  <c r="V99" i="2"/>
  <c r="U99" i="2"/>
  <c r="T99" i="2"/>
  <c r="S99" i="2"/>
  <c r="R99" i="2"/>
  <c r="Q99" i="2"/>
  <c r="P99" i="2"/>
  <c r="O99" i="2"/>
  <c r="DJ98" i="2"/>
  <c r="DI98" i="2"/>
  <c r="DH98" i="2"/>
  <c r="DG98" i="2"/>
  <c r="DF98" i="2"/>
  <c r="DE98" i="2"/>
  <c r="DD98" i="2"/>
  <c r="DC98" i="2"/>
  <c r="DB98" i="2"/>
  <c r="DA98" i="2"/>
  <c r="CZ98" i="2"/>
  <c r="CY98" i="2"/>
  <c r="CX98" i="2"/>
  <c r="CW98" i="2"/>
  <c r="CV98" i="2"/>
  <c r="CU98" i="2"/>
  <c r="CT98" i="2"/>
  <c r="CR98" i="2"/>
  <c r="CQ98" i="2"/>
  <c r="CP98" i="2"/>
  <c r="CO98" i="2"/>
  <c r="CN98" i="2"/>
  <c r="CM98" i="2"/>
  <c r="CL98" i="2"/>
  <c r="CK98" i="2"/>
  <c r="CJ98" i="2"/>
  <c r="CI98" i="2"/>
  <c r="CH98" i="2"/>
  <c r="CG98" i="2"/>
  <c r="CF98" i="2"/>
  <c r="CE98" i="2"/>
  <c r="CD98" i="2"/>
  <c r="CC98" i="2"/>
  <c r="CB98" i="2"/>
  <c r="CA98" i="2"/>
  <c r="BZ98" i="2"/>
  <c r="BY98" i="2"/>
  <c r="BX98" i="2"/>
  <c r="BW98" i="2"/>
  <c r="BV98" i="2"/>
  <c r="BU98" i="2"/>
  <c r="BT98" i="2"/>
  <c r="BS98" i="2"/>
  <c r="BR98" i="2"/>
  <c r="BQ98" i="2"/>
  <c r="BP98" i="2"/>
  <c r="BO98" i="2"/>
  <c r="BN98" i="2"/>
  <c r="BM98" i="2"/>
  <c r="BL98" i="2"/>
  <c r="BK98" i="2"/>
  <c r="BJ98" i="2"/>
  <c r="BI98" i="2"/>
  <c r="BH98" i="2"/>
  <c r="BG98" i="2"/>
  <c r="BF98" i="2"/>
  <c r="BE98" i="2"/>
  <c r="BD98" i="2"/>
  <c r="BC98" i="2"/>
  <c r="BB98" i="2"/>
  <c r="BA98" i="2"/>
  <c r="AZ98" i="2"/>
  <c r="AY98" i="2"/>
  <c r="AX98" i="2"/>
  <c r="AW98" i="2"/>
  <c r="AV98" i="2"/>
  <c r="AU98" i="2"/>
  <c r="AS98" i="2"/>
  <c r="AR98" i="2"/>
  <c r="AQ98" i="2"/>
  <c r="AP98" i="2"/>
  <c r="AO98" i="2"/>
  <c r="AJ98" i="2"/>
  <c r="AI98" i="2"/>
  <c r="AH98" i="2"/>
  <c r="AG98" i="2"/>
  <c r="AF98" i="2"/>
  <c r="AE98" i="2"/>
  <c r="AD98" i="2"/>
  <c r="AC98" i="2"/>
  <c r="AB98" i="2"/>
  <c r="AA98" i="2"/>
  <c r="Z98" i="2"/>
  <c r="Y98" i="2"/>
  <c r="X98" i="2"/>
  <c r="W98" i="2"/>
  <c r="V98" i="2"/>
  <c r="U98" i="2"/>
  <c r="T98" i="2"/>
  <c r="S98" i="2"/>
  <c r="R98" i="2"/>
  <c r="Q98" i="2"/>
  <c r="P98" i="2"/>
  <c r="O98" i="2"/>
  <c r="L98" i="2"/>
  <c r="DJ97" i="2"/>
  <c r="DI97" i="2"/>
  <c r="DH97" i="2"/>
  <c r="DG97" i="2"/>
  <c r="DF97" i="2"/>
  <c r="DE97" i="2"/>
  <c r="DD97" i="2"/>
  <c r="DC97" i="2"/>
  <c r="DB97" i="2"/>
  <c r="DA97" i="2"/>
  <c r="CZ97" i="2"/>
  <c r="CY97" i="2"/>
  <c r="CX97" i="2"/>
  <c r="CW97" i="2"/>
  <c r="CV97" i="2"/>
  <c r="CU97" i="2"/>
  <c r="CT97" i="2"/>
  <c r="CR97" i="2"/>
  <c r="CQ97" i="2"/>
  <c r="CP97" i="2"/>
  <c r="CO97" i="2"/>
  <c r="CN97" i="2"/>
  <c r="CM97" i="2"/>
  <c r="CL97" i="2"/>
  <c r="CK97" i="2"/>
  <c r="CJ97" i="2"/>
  <c r="CI97" i="2"/>
  <c r="CH97" i="2"/>
  <c r="CG97" i="2"/>
  <c r="CF97" i="2"/>
  <c r="CE97" i="2"/>
  <c r="CD97" i="2"/>
  <c r="CC97" i="2"/>
  <c r="CB97" i="2"/>
  <c r="CA97" i="2"/>
  <c r="BZ97" i="2"/>
  <c r="BY97" i="2"/>
  <c r="BX97" i="2"/>
  <c r="BW97" i="2"/>
  <c r="BV97" i="2"/>
  <c r="BU97" i="2"/>
  <c r="BT97" i="2"/>
  <c r="BS97" i="2"/>
  <c r="BR97" i="2"/>
  <c r="BQ97" i="2"/>
  <c r="BP97" i="2"/>
  <c r="BO97" i="2"/>
  <c r="BN97" i="2"/>
  <c r="BM97" i="2"/>
  <c r="BL97" i="2"/>
  <c r="BK97" i="2"/>
  <c r="BJ97" i="2"/>
  <c r="BI97" i="2"/>
  <c r="BH97" i="2"/>
  <c r="BG97" i="2"/>
  <c r="BF97" i="2"/>
  <c r="BE97" i="2"/>
  <c r="BD97" i="2"/>
  <c r="BC97" i="2"/>
  <c r="BB97" i="2"/>
  <c r="BA97" i="2"/>
  <c r="AZ97" i="2"/>
  <c r="AY97" i="2"/>
  <c r="AX97" i="2"/>
  <c r="AW97" i="2"/>
  <c r="AV97" i="2"/>
  <c r="AU97" i="2"/>
  <c r="AS97" i="2"/>
  <c r="AR97" i="2"/>
  <c r="AQ97" i="2"/>
  <c r="AP97" i="2"/>
  <c r="AO97" i="2"/>
  <c r="AJ97" i="2"/>
  <c r="AI97" i="2"/>
  <c r="AH97" i="2"/>
  <c r="AG97" i="2"/>
  <c r="AF97" i="2"/>
  <c r="AE97" i="2"/>
  <c r="AD97" i="2"/>
  <c r="AC97" i="2"/>
  <c r="AB97" i="2"/>
  <c r="AA97" i="2"/>
  <c r="Z97" i="2"/>
  <c r="Y97" i="2"/>
  <c r="X97" i="2"/>
  <c r="W97" i="2"/>
  <c r="V97" i="2"/>
  <c r="U97" i="2"/>
  <c r="T97" i="2"/>
  <c r="S97" i="2"/>
  <c r="R97" i="2"/>
  <c r="Q97" i="2"/>
  <c r="P97" i="2"/>
  <c r="O97" i="2"/>
  <c r="DJ96" i="2"/>
  <c r="DI96" i="2"/>
  <c r="DH96" i="2"/>
  <c r="DG96" i="2"/>
  <c r="DF96" i="2"/>
  <c r="DE96" i="2"/>
  <c r="DD96" i="2"/>
  <c r="DC96" i="2"/>
  <c r="DB96" i="2"/>
  <c r="DA96" i="2"/>
  <c r="CZ96" i="2"/>
  <c r="CY96" i="2"/>
  <c r="CX96" i="2"/>
  <c r="CW96" i="2"/>
  <c r="CV96" i="2"/>
  <c r="CU96" i="2"/>
  <c r="CT96" i="2"/>
  <c r="CR96" i="2"/>
  <c r="CQ96" i="2"/>
  <c r="CP96" i="2"/>
  <c r="CO96" i="2"/>
  <c r="CN96" i="2"/>
  <c r="CM96" i="2"/>
  <c r="CL96" i="2"/>
  <c r="CK96" i="2"/>
  <c r="CJ96" i="2"/>
  <c r="CI96" i="2"/>
  <c r="CH96" i="2"/>
  <c r="CG96" i="2"/>
  <c r="CF96" i="2"/>
  <c r="CE96" i="2"/>
  <c r="CD96" i="2"/>
  <c r="CC96" i="2"/>
  <c r="CB96" i="2"/>
  <c r="CA96" i="2"/>
  <c r="BZ96" i="2"/>
  <c r="BY96" i="2"/>
  <c r="BX96" i="2"/>
  <c r="BW96" i="2"/>
  <c r="BV96" i="2"/>
  <c r="BU96" i="2"/>
  <c r="BT96" i="2"/>
  <c r="BS96" i="2"/>
  <c r="BR96" i="2"/>
  <c r="BQ96" i="2"/>
  <c r="BP96" i="2"/>
  <c r="BO96" i="2"/>
  <c r="BN96" i="2"/>
  <c r="BM96" i="2"/>
  <c r="BL96" i="2"/>
  <c r="BK96" i="2"/>
  <c r="BJ96" i="2"/>
  <c r="BI96" i="2"/>
  <c r="BH96" i="2"/>
  <c r="BG96" i="2"/>
  <c r="BF96" i="2"/>
  <c r="BE96" i="2"/>
  <c r="BD96" i="2"/>
  <c r="BC96" i="2"/>
  <c r="BB96" i="2"/>
  <c r="BA96" i="2"/>
  <c r="AZ96" i="2"/>
  <c r="AY96" i="2"/>
  <c r="AX96" i="2"/>
  <c r="AW96" i="2"/>
  <c r="AV96" i="2"/>
  <c r="AU96" i="2"/>
  <c r="AS96" i="2"/>
  <c r="AR96" i="2"/>
  <c r="AQ96" i="2"/>
  <c r="AP96" i="2"/>
  <c r="AO96" i="2"/>
  <c r="AJ96" i="2"/>
  <c r="AI96" i="2"/>
  <c r="AH96" i="2"/>
  <c r="AG96" i="2"/>
  <c r="AF96" i="2"/>
  <c r="AE96" i="2"/>
  <c r="AD96" i="2"/>
  <c r="AC96" i="2"/>
  <c r="AB96" i="2"/>
  <c r="AA96" i="2"/>
  <c r="Z96" i="2"/>
  <c r="Y96" i="2"/>
  <c r="X96" i="2"/>
  <c r="W96" i="2"/>
  <c r="V96" i="2"/>
  <c r="U96" i="2"/>
  <c r="T96" i="2"/>
  <c r="S96" i="2"/>
  <c r="R96" i="2"/>
  <c r="Q96" i="2"/>
  <c r="P96" i="2"/>
  <c r="O96" i="2"/>
  <c r="DJ95" i="2"/>
  <c r="DI95" i="2"/>
  <c r="DH95" i="2"/>
  <c r="DG95" i="2"/>
  <c r="DF95" i="2"/>
  <c r="DE95" i="2"/>
  <c r="DD95" i="2"/>
  <c r="DC95" i="2"/>
  <c r="DB95" i="2"/>
  <c r="DA95" i="2"/>
  <c r="CZ95" i="2"/>
  <c r="CY95" i="2"/>
  <c r="CX95" i="2"/>
  <c r="CW95" i="2"/>
  <c r="CV95" i="2"/>
  <c r="CU95" i="2"/>
  <c r="CT95" i="2"/>
  <c r="CR95" i="2"/>
  <c r="CQ95" i="2"/>
  <c r="CP95" i="2"/>
  <c r="CO95" i="2"/>
  <c r="CN95" i="2"/>
  <c r="CM95" i="2"/>
  <c r="CL95" i="2"/>
  <c r="CK95" i="2"/>
  <c r="CJ95" i="2"/>
  <c r="CI95" i="2"/>
  <c r="CH95" i="2"/>
  <c r="CG95" i="2"/>
  <c r="CF95" i="2"/>
  <c r="CE95" i="2"/>
  <c r="CD95" i="2"/>
  <c r="CC95" i="2"/>
  <c r="CB95" i="2"/>
  <c r="CA95" i="2"/>
  <c r="BZ95" i="2"/>
  <c r="BY95" i="2"/>
  <c r="BX95" i="2"/>
  <c r="BW95" i="2"/>
  <c r="BV95" i="2"/>
  <c r="BU95" i="2"/>
  <c r="BT95" i="2"/>
  <c r="BS95" i="2"/>
  <c r="BR95" i="2"/>
  <c r="BQ95" i="2"/>
  <c r="BP95" i="2"/>
  <c r="BO95" i="2"/>
  <c r="BN95" i="2"/>
  <c r="BM95" i="2"/>
  <c r="BL95" i="2"/>
  <c r="BK95" i="2"/>
  <c r="BJ95" i="2"/>
  <c r="BI95" i="2"/>
  <c r="BH95" i="2"/>
  <c r="BG95" i="2"/>
  <c r="BF95" i="2"/>
  <c r="BE95" i="2"/>
  <c r="BD95" i="2"/>
  <c r="BC95" i="2"/>
  <c r="BB95" i="2"/>
  <c r="BA95" i="2"/>
  <c r="AZ95" i="2"/>
  <c r="AY95" i="2"/>
  <c r="AX95" i="2"/>
  <c r="AW95" i="2"/>
  <c r="AV95" i="2"/>
  <c r="AU95" i="2"/>
  <c r="AS95" i="2"/>
  <c r="AR95" i="2"/>
  <c r="AQ95" i="2"/>
  <c r="AP95" i="2"/>
  <c r="AO95" i="2"/>
  <c r="AJ95" i="2"/>
  <c r="AI95" i="2"/>
  <c r="AH95" i="2"/>
  <c r="AG95" i="2"/>
  <c r="AF95" i="2"/>
  <c r="AE95" i="2"/>
  <c r="AD95" i="2"/>
  <c r="AC95" i="2"/>
  <c r="AB95" i="2"/>
  <c r="AA95" i="2"/>
  <c r="Z95" i="2"/>
  <c r="Y95" i="2"/>
  <c r="X95" i="2"/>
  <c r="W95" i="2"/>
  <c r="V95" i="2"/>
  <c r="U95" i="2"/>
  <c r="T95" i="2"/>
  <c r="S95" i="2"/>
  <c r="R95" i="2"/>
  <c r="Q95" i="2"/>
  <c r="P95" i="2"/>
  <c r="O95" i="2"/>
  <c r="DJ94" i="2"/>
  <c r="DI94" i="2"/>
  <c r="DH94" i="2"/>
  <c r="DG94" i="2"/>
  <c r="DF94" i="2"/>
  <c r="DE94" i="2"/>
  <c r="DD94" i="2"/>
  <c r="DC94" i="2"/>
  <c r="DB94" i="2"/>
  <c r="DA94" i="2"/>
  <c r="CZ94" i="2"/>
  <c r="CY94" i="2"/>
  <c r="CX94" i="2"/>
  <c r="CW94" i="2"/>
  <c r="CV94" i="2"/>
  <c r="CU94" i="2"/>
  <c r="CT94" i="2"/>
  <c r="CR94" i="2"/>
  <c r="CQ94" i="2"/>
  <c r="CP94" i="2"/>
  <c r="CO94" i="2"/>
  <c r="CN94" i="2"/>
  <c r="CM94" i="2"/>
  <c r="CL94" i="2"/>
  <c r="CK94" i="2"/>
  <c r="CJ94" i="2"/>
  <c r="CI94" i="2"/>
  <c r="CH94" i="2"/>
  <c r="CG94" i="2"/>
  <c r="CF94" i="2"/>
  <c r="CE94" i="2"/>
  <c r="CD94" i="2"/>
  <c r="CC94" i="2"/>
  <c r="CB94" i="2"/>
  <c r="CA94" i="2"/>
  <c r="BZ94" i="2"/>
  <c r="BY94" i="2"/>
  <c r="BX94" i="2"/>
  <c r="BW94" i="2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C94" i="2"/>
  <c r="BB94" i="2"/>
  <c r="BA94" i="2"/>
  <c r="AZ94" i="2"/>
  <c r="AY94" i="2"/>
  <c r="AX94" i="2"/>
  <c r="AW94" i="2"/>
  <c r="AV94" i="2"/>
  <c r="AU94" i="2"/>
  <c r="AS94" i="2"/>
  <c r="AR94" i="2"/>
  <c r="AQ94" i="2"/>
  <c r="AP94" i="2"/>
  <c r="AO94" i="2"/>
  <c r="AJ94" i="2"/>
  <c r="AI94" i="2"/>
  <c r="AH94" i="2"/>
  <c r="AG94" i="2"/>
  <c r="AF94" i="2"/>
  <c r="AE94" i="2"/>
  <c r="AD94" i="2"/>
  <c r="AC94" i="2"/>
  <c r="AB94" i="2"/>
  <c r="AA94" i="2"/>
  <c r="Z94" i="2"/>
  <c r="Y94" i="2"/>
  <c r="X94" i="2"/>
  <c r="W94" i="2"/>
  <c r="V94" i="2"/>
  <c r="U94" i="2"/>
  <c r="T94" i="2"/>
  <c r="S94" i="2"/>
  <c r="R94" i="2"/>
  <c r="Q94" i="2"/>
  <c r="P94" i="2"/>
  <c r="O94" i="2"/>
  <c r="DJ93" i="2"/>
  <c r="DI93" i="2"/>
  <c r="DH93" i="2"/>
  <c r="DG93" i="2"/>
  <c r="DF93" i="2"/>
  <c r="DE93" i="2"/>
  <c r="DD93" i="2"/>
  <c r="DC93" i="2"/>
  <c r="DB93" i="2"/>
  <c r="DA93" i="2"/>
  <c r="CZ93" i="2"/>
  <c r="CY93" i="2"/>
  <c r="CX93" i="2"/>
  <c r="CW93" i="2"/>
  <c r="CV93" i="2"/>
  <c r="CU93" i="2"/>
  <c r="CT93" i="2"/>
  <c r="CR93" i="2"/>
  <c r="CQ93" i="2"/>
  <c r="CP93" i="2"/>
  <c r="CO93" i="2"/>
  <c r="CN93" i="2"/>
  <c r="CM93" i="2"/>
  <c r="CL93" i="2"/>
  <c r="CK93" i="2"/>
  <c r="CJ93" i="2"/>
  <c r="CI93" i="2"/>
  <c r="CH93" i="2"/>
  <c r="CG93" i="2"/>
  <c r="CF93" i="2"/>
  <c r="CE93" i="2"/>
  <c r="CD93" i="2"/>
  <c r="CC93" i="2"/>
  <c r="CB93" i="2"/>
  <c r="CA93" i="2"/>
  <c r="BZ93" i="2"/>
  <c r="BY93" i="2"/>
  <c r="BX93" i="2"/>
  <c r="BW93" i="2"/>
  <c r="BV93" i="2"/>
  <c r="BU93" i="2"/>
  <c r="BT93" i="2"/>
  <c r="BS93" i="2"/>
  <c r="BR93" i="2"/>
  <c r="BQ93" i="2"/>
  <c r="BP93" i="2"/>
  <c r="BO93" i="2"/>
  <c r="BN93" i="2"/>
  <c r="BM93" i="2"/>
  <c r="BL93" i="2"/>
  <c r="BK93" i="2"/>
  <c r="BJ93" i="2"/>
  <c r="BI93" i="2"/>
  <c r="BH93" i="2"/>
  <c r="BG93" i="2"/>
  <c r="BF93" i="2"/>
  <c r="BE93" i="2"/>
  <c r="BD93" i="2"/>
  <c r="BC93" i="2"/>
  <c r="BB93" i="2"/>
  <c r="BA93" i="2"/>
  <c r="AZ93" i="2"/>
  <c r="AY93" i="2"/>
  <c r="AX93" i="2"/>
  <c r="AW93" i="2"/>
  <c r="AV93" i="2"/>
  <c r="AU93" i="2"/>
  <c r="AS93" i="2"/>
  <c r="AR93" i="2"/>
  <c r="AQ93" i="2"/>
  <c r="AP93" i="2"/>
  <c r="AO93" i="2"/>
  <c r="AJ93" i="2"/>
  <c r="AI93" i="2"/>
  <c r="AH93" i="2"/>
  <c r="AG93" i="2"/>
  <c r="AF93" i="2"/>
  <c r="AE93" i="2"/>
  <c r="AD93" i="2"/>
  <c r="AC93" i="2"/>
  <c r="AB93" i="2"/>
  <c r="AA93" i="2"/>
  <c r="Z93" i="2"/>
  <c r="Y93" i="2"/>
  <c r="X93" i="2"/>
  <c r="W93" i="2"/>
  <c r="V93" i="2"/>
  <c r="U93" i="2"/>
  <c r="T93" i="2"/>
  <c r="S93" i="2"/>
  <c r="R93" i="2"/>
  <c r="Q93" i="2"/>
  <c r="P93" i="2"/>
  <c r="O93" i="2"/>
  <c r="DJ92" i="2"/>
  <c r="DI92" i="2"/>
  <c r="DH92" i="2"/>
  <c r="DG92" i="2"/>
  <c r="DF92" i="2"/>
  <c r="DE92" i="2"/>
  <c r="DD92" i="2"/>
  <c r="DC92" i="2"/>
  <c r="DB92" i="2"/>
  <c r="DA92" i="2"/>
  <c r="CZ92" i="2"/>
  <c r="CY92" i="2"/>
  <c r="CX92" i="2"/>
  <c r="CW92" i="2"/>
  <c r="CV92" i="2"/>
  <c r="CU92" i="2"/>
  <c r="CT92" i="2"/>
  <c r="CR92" i="2"/>
  <c r="CQ92" i="2"/>
  <c r="CP92" i="2"/>
  <c r="CO92" i="2"/>
  <c r="CN92" i="2"/>
  <c r="CM92" i="2"/>
  <c r="CL92" i="2"/>
  <c r="CK92" i="2"/>
  <c r="CJ92" i="2"/>
  <c r="CI92" i="2"/>
  <c r="CH92" i="2"/>
  <c r="CG92" i="2"/>
  <c r="CF92" i="2"/>
  <c r="CE92" i="2"/>
  <c r="CD92" i="2"/>
  <c r="CC92" i="2"/>
  <c r="CB92" i="2"/>
  <c r="CA92" i="2"/>
  <c r="BZ92" i="2"/>
  <c r="BY92" i="2"/>
  <c r="BX92" i="2"/>
  <c r="BW92" i="2"/>
  <c r="BV92" i="2"/>
  <c r="BU92" i="2"/>
  <c r="BT92" i="2"/>
  <c r="BS92" i="2"/>
  <c r="BR92" i="2"/>
  <c r="BQ92" i="2"/>
  <c r="BP92" i="2"/>
  <c r="BO92" i="2"/>
  <c r="BN92" i="2"/>
  <c r="BM92" i="2"/>
  <c r="BL92" i="2"/>
  <c r="BK92" i="2"/>
  <c r="BJ92" i="2"/>
  <c r="BI92" i="2"/>
  <c r="BH92" i="2"/>
  <c r="BG92" i="2"/>
  <c r="BF92" i="2"/>
  <c r="BE92" i="2"/>
  <c r="BD92" i="2"/>
  <c r="BC92" i="2"/>
  <c r="BB92" i="2"/>
  <c r="BA92" i="2"/>
  <c r="AZ92" i="2"/>
  <c r="AY92" i="2"/>
  <c r="AX92" i="2"/>
  <c r="AW92" i="2"/>
  <c r="AV92" i="2"/>
  <c r="AU92" i="2"/>
  <c r="AS92" i="2"/>
  <c r="AR92" i="2"/>
  <c r="AQ92" i="2"/>
  <c r="AP92" i="2"/>
  <c r="AO92" i="2"/>
  <c r="AJ92" i="2"/>
  <c r="AI92" i="2"/>
  <c r="AH92" i="2"/>
  <c r="AG92" i="2"/>
  <c r="AF92" i="2"/>
  <c r="AE92" i="2"/>
  <c r="AD92" i="2"/>
  <c r="AC92" i="2"/>
  <c r="AB92" i="2"/>
  <c r="AA92" i="2"/>
  <c r="Z92" i="2"/>
  <c r="Y92" i="2"/>
  <c r="X92" i="2"/>
  <c r="W92" i="2"/>
  <c r="V92" i="2"/>
  <c r="U92" i="2"/>
  <c r="T92" i="2"/>
  <c r="S92" i="2"/>
  <c r="R92" i="2"/>
  <c r="Q92" i="2"/>
  <c r="P92" i="2"/>
  <c r="O92" i="2"/>
  <c r="DJ91" i="2"/>
  <c r="DI91" i="2"/>
  <c r="DH91" i="2"/>
  <c r="DG91" i="2"/>
  <c r="DF91" i="2"/>
  <c r="DE91" i="2"/>
  <c r="DD91" i="2"/>
  <c r="DC91" i="2"/>
  <c r="DB91" i="2"/>
  <c r="DA91" i="2"/>
  <c r="CZ91" i="2"/>
  <c r="CY91" i="2"/>
  <c r="CX91" i="2"/>
  <c r="CW91" i="2"/>
  <c r="CV91" i="2"/>
  <c r="CU91" i="2"/>
  <c r="CT91" i="2"/>
  <c r="CR91" i="2"/>
  <c r="CQ91" i="2"/>
  <c r="CP91" i="2"/>
  <c r="CO91" i="2"/>
  <c r="CN91" i="2"/>
  <c r="CM91" i="2"/>
  <c r="CL91" i="2"/>
  <c r="CK91" i="2"/>
  <c r="CJ91" i="2"/>
  <c r="CI91" i="2"/>
  <c r="CH91" i="2"/>
  <c r="CG91" i="2"/>
  <c r="CF91" i="2"/>
  <c r="CE91" i="2"/>
  <c r="CD91" i="2"/>
  <c r="CC91" i="2"/>
  <c r="CB91" i="2"/>
  <c r="CA91" i="2"/>
  <c r="BZ91" i="2"/>
  <c r="BY91" i="2"/>
  <c r="BX91" i="2"/>
  <c r="BW91" i="2"/>
  <c r="BV91" i="2"/>
  <c r="BU91" i="2"/>
  <c r="BT91" i="2"/>
  <c r="BS91" i="2"/>
  <c r="BR91" i="2"/>
  <c r="BQ91" i="2"/>
  <c r="BP91" i="2"/>
  <c r="BO91" i="2"/>
  <c r="BN91" i="2"/>
  <c r="BM91" i="2"/>
  <c r="BL91" i="2"/>
  <c r="BK91" i="2"/>
  <c r="BJ91" i="2"/>
  <c r="BI91" i="2"/>
  <c r="BH91" i="2"/>
  <c r="BG91" i="2"/>
  <c r="BF91" i="2"/>
  <c r="BE91" i="2"/>
  <c r="BD91" i="2"/>
  <c r="BC91" i="2"/>
  <c r="BB91" i="2"/>
  <c r="BA91" i="2"/>
  <c r="AZ91" i="2"/>
  <c r="AY91" i="2"/>
  <c r="AX91" i="2"/>
  <c r="AW91" i="2"/>
  <c r="AV91" i="2"/>
  <c r="AU91" i="2"/>
  <c r="AS91" i="2"/>
  <c r="AR91" i="2"/>
  <c r="AQ91" i="2"/>
  <c r="AP91" i="2"/>
  <c r="AO91" i="2"/>
  <c r="AJ91" i="2"/>
  <c r="AI91" i="2"/>
  <c r="AH91" i="2"/>
  <c r="AG91" i="2"/>
  <c r="AF91" i="2"/>
  <c r="AE91" i="2"/>
  <c r="AD91" i="2"/>
  <c r="AC91" i="2"/>
  <c r="AB91" i="2"/>
  <c r="AA91" i="2"/>
  <c r="Z91" i="2"/>
  <c r="Y91" i="2"/>
  <c r="X91" i="2"/>
  <c r="W91" i="2"/>
  <c r="V91" i="2"/>
  <c r="U91" i="2"/>
  <c r="T91" i="2"/>
  <c r="S91" i="2"/>
  <c r="R91" i="2"/>
  <c r="Q91" i="2"/>
  <c r="P91" i="2"/>
  <c r="O91" i="2"/>
  <c r="DJ90" i="2"/>
  <c r="DI90" i="2"/>
  <c r="DH90" i="2"/>
  <c r="DG90" i="2"/>
  <c r="DF90" i="2"/>
  <c r="DE90" i="2"/>
  <c r="DD90" i="2"/>
  <c r="DC90" i="2"/>
  <c r="DB90" i="2"/>
  <c r="DA90" i="2"/>
  <c r="CZ90" i="2"/>
  <c r="CY90" i="2"/>
  <c r="CX90" i="2"/>
  <c r="CW90" i="2"/>
  <c r="CV90" i="2"/>
  <c r="CU90" i="2"/>
  <c r="CT90" i="2"/>
  <c r="CR90" i="2"/>
  <c r="CQ90" i="2"/>
  <c r="CP90" i="2"/>
  <c r="CO90" i="2"/>
  <c r="CN90" i="2"/>
  <c r="CM90" i="2"/>
  <c r="CL90" i="2"/>
  <c r="CK90" i="2"/>
  <c r="CJ90" i="2"/>
  <c r="CI90" i="2"/>
  <c r="CH90" i="2"/>
  <c r="CG90" i="2"/>
  <c r="CF90" i="2"/>
  <c r="CE90" i="2"/>
  <c r="CD90" i="2"/>
  <c r="CC90" i="2"/>
  <c r="CB90" i="2"/>
  <c r="CA90" i="2"/>
  <c r="BZ90" i="2"/>
  <c r="BY90" i="2"/>
  <c r="BX90" i="2"/>
  <c r="BW90" i="2"/>
  <c r="BV90" i="2"/>
  <c r="BU90" i="2"/>
  <c r="BT90" i="2"/>
  <c r="BS90" i="2"/>
  <c r="BR90" i="2"/>
  <c r="BQ90" i="2"/>
  <c r="BP90" i="2"/>
  <c r="BO90" i="2"/>
  <c r="BN90" i="2"/>
  <c r="BM90" i="2"/>
  <c r="BL90" i="2"/>
  <c r="BK90" i="2"/>
  <c r="BJ90" i="2"/>
  <c r="BI90" i="2"/>
  <c r="BH90" i="2"/>
  <c r="BG90" i="2"/>
  <c r="BF90" i="2"/>
  <c r="BE90" i="2"/>
  <c r="BD90" i="2"/>
  <c r="BC90" i="2"/>
  <c r="BB90" i="2"/>
  <c r="BA90" i="2"/>
  <c r="AZ90" i="2"/>
  <c r="AY90" i="2"/>
  <c r="AX90" i="2"/>
  <c r="AW90" i="2"/>
  <c r="AV90" i="2"/>
  <c r="AU90" i="2"/>
  <c r="AS90" i="2"/>
  <c r="AR90" i="2"/>
  <c r="AQ90" i="2"/>
  <c r="AP90" i="2"/>
  <c r="AO90" i="2"/>
  <c r="AJ90" i="2"/>
  <c r="AI90" i="2"/>
  <c r="AH90" i="2"/>
  <c r="AG90" i="2"/>
  <c r="AF90" i="2"/>
  <c r="AE90" i="2"/>
  <c r="AD90" i="2"/>
  <c r="AC90" i="2"/>
  <c r="AB90" i="2"/>
  <c r="AA90" i="2"/>
  <c r="Z90" i="2"/>
  <c r="Y90" i="2"/>
  <c r="X90" i="2"/>
  <c r="W90" i="2"/>
  <c r="V90" i="2"/>
  <c r="U90" i="2"/>
  <c r="T90" i="2"/>
  <c r="S90" i="2"/>
  <c r="R90" i="2"/>
  <c r="Q90" i="2"/>
  <c r="P90" i="2"/>
  <c r="O90" i="2"/>
  <c r="DJ89" i="2"/>
  <c r="DI89" i="2"/>
  <c r="DH89" i="2"/>
  <c r="DG89" i="2"/>
  <c r="DF89" i="2"/>
  <c r="DE89" i="2"/>
  <c r="DD89" i="2"/>
  <c r="DC89" i="2"/>
  <c r="DB89" i="2"/>
  <c r="DA89" i="2"/>
  <c r="CZ89" i="2"/>
  <c r="CY89" i="2"/>
  <c r="CX89" i="2"/>
  <c r="CW89" i="2"/>
  <c r="CV89" i="2"/>
  <c r="CU89" i="2"/>
  <c r="CT89" i="2"/>
  <c r="CR89" i="2"/>
  <c r="CQ89" i="2"/>
  <c r="CP89" i="2"/>
  <c r="CO89" i="2"/>
  <c r="CN89" i="2"/>
  <c r="CM89" i="2"/>
  <c r="CL89" i="2"/>
  <c r="CK89" i="2"/>
  <c r="CJ89" i="2"/>
  <c r="CI89" i="2"/>
  <c r="CH89" i="2"/>
  <c r="CG89" i="2"/>
  <c r="CF89" i="2"/>
  <c r="CE89" i="2"/>
  <c r="CD89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BG89" i="2"/>
  <c r="BF89" i="2"/>
  <c r="BE89" i="2"/>
  <c r="BD89" i="2"/>
  <c r="BC89" i="2"/>
  <c r="BB89" i="2"/>
  <c r="BA89" i="2"/>
  <c r="AZ89" i="2"/>
  <c r="AY89" i="2"/>
  <c r="AX89" i="2"/>
  <c r="AW89" i="2"/>
  <c r="AV89" i="2"/>
  <c r="AU89" i="2"/>
  <c r="AS89" i="2"/>
  <c r="AR89" i="2"/>
  <c r="AQ89" i="2"/>
  <c r="AP89" i="2"/>
  <c r="AO89" i="2"/>
  <c r="AJ89" i="2"/>
  <c r="AI89" i="2"/>
  <c r="AH89" i="2"/>
  <c r="AG89" i="2"/>
  <c r="AF89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DJ88" i="2"/>
  <c r="DI88" i="2"/>
  <c r="DH88" i="2"/>
  <c r="DG88" i="2"/>
  <c r="DF88" i="2"/>
  <c r="DE88" i="2"/>
  <c r="DD88" i="2"/>
  <c r="DC88" i="2"/>
  <c r="DB88" i="2"/>
  <c r="DA88" i="2"/>
  <c r="CZ88" i="2"/>
  <c r="CY88" i="2"/>
  <c r="CX88" i="2"/>
  <c r="CW88" i="2"/>
  <c r="CV88" i="2"/>
  <c r="CU88" i="2"/>
  <c r="CT88" i="2"/>
  <c r="CR88" i="2"/>
  <c r="CQ88" i="2"/>
  <c r="CP88" i="2"/>
  <c r="CO88" i="2"/>
  <c r="CN88" i="2"/>
  <c r="CM88" i="2"/>
  <c r="CL88" i="2"/>
  <c r="CK88" i="2"/>
  <c r="CJ88" i="2"/>
  <c r="CI88" i="2"/>
  <c r="CH88" i="2"/>
  <c r="CG88" i="2"/>
  <c r="CF88" i="2"/>
  <c r="CE88" i="2"/>
  <c r="CD88" i="2"/>
  <c r="CC88" i="2"/>
  <c r="CB88" i="2"/>
  <c r="CA88" i="2"/>
  <c r="BZ88" i="2"/>
  <c r="BY88" i="2"/>
  <c r="BX88" i="2"/>
  <c r="BW88" i="2"/>
  <c r="BV88" i="2"/>
  <c r="BU88" i="2"/>
  <c r="BT88" i="2"/>
  <c r="BS88" i="2"/>
  <c r="BR88" i="2"/>
  <c r="BQ88" i="2"/>
  <c r="BP88" i="2"/>
  <c r="BO88" i="2"/>
  <c r="BN88" i="2"/>
  <c r="BM88" i="2"/>
  <c r="BL88" i="2"/>
  <c r="BK88" i="2"/>
  <c r="BJ88" i="2"/>
  <c r="BI88" i="2"/>
  <c r="BH88" i="2"/>
  <c r="BG88" i="2"/>
  <c r="BF88" i="2"/>
  <c r="BE88" i="2"/>
  <c r="BD88" i="2"/>
  <c r="BC88" i="2"/>
  <c r="BB88" i="2"/>
  <c r="BA88" i="2"/>
  <c r="AZ88" i="2"/>
  <c r="AY88" i="2"/>
  <c r="AX88" i="2"/>
  <c r="AW88" i="2"/>
  <c r="AV88" i="2"/>
  <c r="AU88" i="2"/>
  <c r="AS88" i="2"/>
  <c r="AR88" i="2"/>
  <c r="AQ88" i="2"/>
  <c r="AP88" i="2"/>
  <c r="AO88" i="2"/>
  <c r="AJ88" i="2"/>
  <c r="AI88" i="2"/>
  <c r="AH88" i="2"/>
  <c r="AG88" i="2"/>
  <c r="AF88" i="2"/>
  <c r="AE88" i="2"/>
  <c r="AD88" i="2"/>
  <c r="AC88" i="2"/>
  <c r="AB88" i="2"/>
  <c r="AA88" i="2"/>
  <c r="Z88" i="2"/>
  <c r="Y88" i="2"/>
  <c r="X88" i="2"/>
  <c r="W88" i="2"/>
  <c r="V88" i="2"/>
  <c r="U88" i="2"/>
  <c r="T88" i="2"/>
  <c r="S88" i="2"/>
  <c r="R88" i="2"/>
  <c r="Q88" i="2"/>
  <c r="P88" i="2"/>
  <c r="O88" i="2"/>
  <c r="DJ87" i="2"/>
  <c r="DI87" i="2"/>
  <c r="DH87" i="2"/>
  <c r="DG87" i="2"/>
  <c r="DF87" i="2"/>
  <c r="DE87" i="2"/>
  <c r="DD87" i="2"/>
  <c r="DC87" i="2"/>
  <c r="DB87" i="2"/>
  <c r="DA87" i="2"/>
  <c r="CZ87" i="2"/>
  <c r="CY87" i="2"/>
  <c r="CX87" i="2"/>
  <c r="CW87" i="2"/>
  <c r="CV87" i="2"/>
  <c r="CU87" i="2"/>
  <c r="CT87" i="2"/>
  <c r="CR87" i="2"/>
  <c r="CQ87" i="2"/>
  <c r="CP87" i="2"/>
  <c r="CO87" i="2"/>
  <c r="CN87" i="2"/>
  <c r="CM87" i="2"/>
  <c r="CL87" i="2"/>
  <c r="CK87" i="2"/>
  <c r="CJ87" i="2"/>
  <c r="CI87" i="2"/>
  <c r="CH87" i="2"/>
  <c r="CG87" i="2"/>
  <c r="CF87" i="2"/>
  <c r="CE87" i="2"/>
  <c r="CD87" i="2"/>
  <c r="CC87" i="2"/>
  <c r="CB87" i="2"/>
  <c r="CA87" i="2"/>
  <c r="BZ87" i="2"/>
  <c r="BY87" i="2"/>
  <c r="BX87" i="2"/>
  <c r="BW87" i="2"/>
  <c r="BV87" i="2"/>
  <c r="BU87" i="2"/>
  <c r="BT87" i="2"/>
  <c r="BS87" i="2"/>
  <c r="BR87" i="2"/>
  <c r="BQ87" i="2"/>
  <c r="BP87" i="2"/>
  <c r="BO87" i="2"/>
  <c r="BN87" i="2"/>
  <c r="BM87" i="2"/>
  <c r="BL87" i="2"/>
  <c r="BK87" i="2"/>
  <c r="BJ87" i="2"/>
  <c r="BI87" i="2"/>
  <c r="BH87" i="2"/>
  <c r="BG87" i="2"/>
  <c r="BF87" i="2"/>
  <c r="BE87" i="2"/>
  <c r="BD87" i="2"/>
  <c r="BC87" i="2"/>
  <c r="BB87" i="2"/>
  <c r="BA87" i="2"/>
  <c r="AZ87" i="2"/>
  <c r="AY87" i="2"/>
  <c r="AX87" i="2"/>
  <c r="AW87" i="2"/>
  <c r="AV87" i="2"/>
  <c r="AU87" i="2"/>
  <c r="AS87" i="2"/>
  <c r="AR87" i="2"/>
  <c r="AQ87" i="2"/>
  <c r="AP87" i="2"/>
  <c r="AO87" i="2"/>
  <c r="AJ87" i="2"/>
  <c r="AI87" i="2"/>
  <c r="AH87" i="2"/>
  <c r="AG87" i="2"/>
  <c r="AF87" i="2"/>
  <c r="AE87" i="2"/>
  <c r="AD87" i="2"/>
  <c r="AC87" i="2"/>
  <c r="AB87" i="2"/>
  <c r="AA87" i="2"/>
  <c r="Z87" i="2"/>
  <c r="Y87" i="2"/>
  <c r="X87" i="2"/>
  <c r="W87" i="2"/>
  <c r="V87" i="2"/>
  <c r="U87" i="2"/>
  <c r="T87" i="2"/>
  <c r="S87" i="2"/>
  <c r="R87" i="2"/>
  <c r="Q87" i="2"/>
  <c r="P87" i="2"/>
  <c r="O87" i="2"/>
  <c r="DJ86" i="2"/>
  <c r="DI86" i="2"/>
  <c r="DH86" i="2"/>
  <c r="DG86" i="2"/>
  <c r="DF86" i="2"/>
  <c r="DE86" i="2"/>
  <c r="DD86" i="2"/>
  <c r="DC86" i="2"/>
  <c r="DB86" i="2"/>
  <c r="DA86" i="2"/>
  <c r="CZ86" i="2"/>
  <c r="CY86" i="2"/>
  <c r="CX86" i="2"/>
  <c r="CW86" i="2"/>
  <c r="CV86" i="2"/>
  <c r="CU86" i="2"/>
  <c r="CT86" i="2"/>
  <c r="CR86" i="2"/>
  <c r="CQ86" i="2"/>
  <c r="CP86" i="2"/>
  <c r="CO86" i="2"/>
  <c r="CN86" i="2"/>
  <c r="CM86" i="2"/>
  <c r="CL86" i="2"/>
  <c r="CK86" i="2"/>
  <c r="CJ86" i="2"/>
  <c r="CI86" i="2"/>
  <c r="CH86" i="2"/>
  <c r="CG86" i="2"/>
  <c r="CF86" i="2"/>
  <c r="CE86" i="2"/>
  <c r="CD86" i="2"/>
  <c r="CC86" i="2"/>
  <c r="CB86" i="2"/>
  <c r="CA86" i="2"/>
  <c r="BZ86" i="2"/>
  <c r="BY86" i="2"/>
  <c r="BX86" i="2"/>
  <c r="BW86" i="2"/>
  <c r="BV86" i="2"/>
  <c r="BU86" i="2"/>
  <c r="BT86" i="2"/>
  <c r="BS86" i="2"/>
  <c r="BR86" i="2"/>
  <c r="BQ86" i="2"/>
  <c r="BP86" i="2"/>
  <c r="BO86" i="2"/>
  <c r="BN86" i="2"/>
  <c r="BM86" i="2"/>
  <c r="BL86" i="2"/>
  <c r="BK86" i="2"/>
  <c r="BJ86" i="2"/>
  <c r="BI86" i="2"/>
  <c r="BH86" i="2"/>
  <c r="BG86" i="2"/>
  <c r="BF86" i="2"/>
  <c r="BE86" i="2"/>
  <c r="BD86" i="2"/>
  <c r="BC86" i="2"/>
  <c r="BB86" i="2"/>
  <c r="BA86" i="2"/>
  <c r="AZ86" i="2"/>
  <c r="AY86" i="2"/>
  <c r="AX86" i="2"/>
  <c r="AW86" i="2"/>
  <c r="AV86" i="2"/>
  <c r="AU86" i="2"/>
  <c r="AS86" i="2"/>
  <c r="AR86" i="2"/>
  <c r="AQ86" i="2"/>
  <c r="AP86" i="2"/>
  <c r="AO86" i="2"/>
  <c r="AJ86" i="2"/>
  <c r="AI86" i="2"/>
  <c r="AH86" i="2"/>
  <c r="AG86" i="2"/>
  <c r="AF86" i="2"/>
  <c r="AE86" i="2"/>
  <c r="AD86" i="2"/>
  <c r="AC86" i="2"/>
  <c r="AB86" i="2"/>
  <c r="AA86" i="2"/>
  <c r="Z86" i="2"/>
  <c r="Y86" i="2"/>
  <c r="X86" i="2"/>
  <c r="W86" i="2"/>
  <c r="V86" i="2"/>
  <c r="U86" i="2"/>
  <c r="T86" i="2"/>
  <c r="S86" i="2"/>
  <c r="R86" i="2"/>
  <c r="Q86" i="2"/>
  <c r="P86" i="2"/>
  <c r="O86" i="2"/>
  <c r="DJ85" i="2"/>
  <c r="DI85" i="2"/>
  <c r="DH85" i="2"/>
  <c r="DG85" i="2"/>
  <c r="DF85" i="2"/>
  <c r="DE85" i="2"/>
  <c r="DD85" i="2"/>
  <c r="DC85" i="2"/>
  <c r="DB85" i="2"/>
  <c r="DA85" i="2"/>
  <c r="CZ85" i="2"/>
  <c r="CY85" i="2"/>
  <c r="CX85" i="2"/>
  <c r="CW85" i="2"/>
  <c r="CV85" i="2"/>
  <c r="CU85" i="2"/>
  <c r="CT85" i="2"/>
  <c r="CR85" i="2"/>
  <c r="CQ85" i="2"/>
  <c r="CP85" i="2"/>
  <c r="CO85" i="2"/>
  <c r="CN85" i="2"/>
  <c r="CM85" i="2"/>
  <c r="CL85" i="2"/>
  <c r="CK85" i="2"/>
  <c r="CJ85" i="2"/>
  <c r="CI85" i="2"/>
  <c r="CH85" i="2"/>
  <c r="CG85" i="2"/>
  <c r="CF85" i="2"/>
  <c r="CE85" i="2"/>
  <c r="CD85" i="2"/>
  <c r="CC85" i="2"/>
  <c r="CB85" i="2"/>
  <c r="CA85" i="2"/>
  <c r="BZ85" i="2"/>
  <c r="BY85" i="2"/>
  <c r="BX85" i="2"/>
  <c r="BW85" i="2"/>
  <c r="BV85" i="2"/>
  <c r="BU85" i="2"/>
  <c r="BT85" i="2"/>
  <c r="BS85" i="2"/>
  <c r="BR85" i="2"/>
  <c r="BQ85" i="2"/>
  <c r="BP85" i="2"/>
  <c r="BO85" i="2"/>
  <c r="BN85" i="2"/>
  <c r="BM85" i="2"/>
  <c r="BL85" i="2"/>
  <c r="BK85" i="2"/>
  <c r="BJ85" i="2"/>
  <c r="BI85" i="2"/>
  <c r="BH85" i="2"/>
  <c r="BG85" i="2"/>
  <c r="BF85" i="2"/>
  <c r="BE85" i="2"/>
  <c r="BD85" i="2"/>
  <c r="BC85" i="2"/>
  <c r="BB85" i="2"/>
  <c r="BA85" i="2"/>
  <c r="AZ85" i="2"/>
  <c r="AY85" i="2"/>
  <c r="AX85" i="2"/>
  <c r="AW85" i="2"/>
  <c r="AV85" i="2"/>
  <c r="AU85" i="2"/>
  <c r="AS85" i="2"/>
  <c r="AR85" i="2"/>
  <c r="AQ85" i="2"/>
  <c r="AP85" i="2"/>
  <c r="AO85" i="2"/>
  <c r="AJ85" i="2"/>
  <c r="AI85" i="2"/>
  <c r="AH85" i="2"/>
  <c r="AG85" i="2"/>
  <c r="AF85" i="2"/>
  <c r="AE85" i="2"/>
  <c r="AD85" i="2"/>
  <c r="AC85" i="2"/>
  <c r="AB85" i="2"/>
  <c r="AA85" i="2"/>
  <c r="Z85" i="2"/>
  <c r="Y85" i="2"/>
  <c r="X85" i="2"/>
  <c r="W85" i="2"/>
  <c r="V85" i="2"/>
  <c r="U85" i="2"/>
  <c r="T85" i="2"/>
  <c r="S85" i="2"/>
  <c r="R85" i="2"/>
  <c r="Q85" i="2"/>
  <c r="P85" i="2"/>
  <c r="O85" i="2"/>
  <c r="DJ84" i="2"/>
  <c r="DI84" i="2"/>
  <c r="DH84" i="2"/>
  <c r="DG84" i="2"/>
  <c r="DF84" i="2"/>
  <c r="DE84" i="2"/>
  <c r="DD84" i="2"/>
  <c r="DC84" i="2"/>
  <c r="DB84" i="2"/>
  <c r="DA84" i="2"/>
  <c r="CZ84" i="2"/>
  <c r="CY84" i="2"/>
  <c r="CX84" i="2"/>
  <c r="CW84" i="2"/>
  <c r="CV84" i="2"/>
  <c r="CU84" i="2"/>
  <c r="CT84" i="2"/>
  <c r="CR84" i="2"/>
  <c r="CQ84" i="2"/>
  <c r="CP84" i="2"/>
  <c r="CO84" i="2"/>
  <c r="CN84" i="2"/>
  <c r="CM84" i="2"/>
  <c r="CL84" i="2"/>
  <c r="CK84" i="2"/>
  <c r="CJ84" i="2"/>
  <c r="CI84" i="2"/>
  <c r="CH84" i="2"/>
  <c r="CG84" i="2"/>
  <c r="CF84" i="2"/>
  <c r="CE84" i="2"/>
  <c r="CD84" i="2"/>
  <c r="CC84" i="2"/>
  <c r="CB84" i="2"/>
  <c r="CA84" i="2"/>
  <c r="BZ84" i="2"/>
  <c r="BY84" i="2"/>
  <c r="BX84" i="2"/>
  <c r="BW84" i="2"/>
  <c r="BV84" i="2"/>
  <c r="BU84" i="2"/>
  <c r="BT84" i="2"/>
  <c r="BS84" i="2"/>
  <c r="BR84" i="2"/>
  <c r="BQ84" i="2"/>
  <c r="BP84" i="2"/>
  <c r="BO84" i="2"/>
  <c r="BN84" i="2"/>
  <c r="BM84" i="2"/>
  <c r="BL84" i="2"/>
  <c r="BK84" i="2"/>
  <c r="BJ84" i="2"/>
  <c r="BI84" i="2"/>
  <c r="BH84" i="2"/>
  <c r="BG84" i="2"/>
  <c r="BF84" i="2"/>
  <c r="BE84" i="2"/>
  <c r="BD84" i="2"/>
  <c r="BC84" i="2"/>
  <c r="BB84" i="2"/>
  <c r="BA84" i="2"/>
  <c r="AZ84" i="2"/>
  <c r="AY84" i="2"/>
  <c r="AX84" i="2"/>
  <c r="AW84" i="2"/>
  <c r="AV84" i="2"/>
  <c r="AU84" i="2"/>
  <c r="AS84" i="2"/>
  <c r="AR84" i="2"/>
  <c r="AQ84" i="2"/>
  <c r="AP84" i="2"/>
  <c r="AO84" i="2"/>
  <c r="AJ84" i="2"/>
  <c r="AI84" i="2"/>
  <c r="AH84" i="2"/>
  <c r="AG84" i="2"/>
  <c r="AF84" i="2"/>
  <c r="AE84" i="2"/>
  <c r="AD84" i="2"/>
  <c r="AC84" i="2"/>
  <c r="AB84" i="2"/>
  <c r="AA84" i="2"/>
  <c r="Z84" i="2"/>
  <c r="Y84" i="2"/>
  <c r="X84" i="2"/>
  <c r="W84" i="2"/>
  <c r="V84" i="2"/>
  <c r="U84" i="2"/>
  <c r="T84" i="2"/>
  <c r="S84" i="2"/>
  <c r="R84" i="2"/>
  <c r="Q84" i="2"/>
  <c r="P84" i="2"/>
  <c r="O84" i="2"/>
  <c r="DJ83" i="2"/>
  <c r="DI83" i="2"/>
  <c r="DH83" i="2"/>
  <c r="DG83" i="2"/>
  <c r="DF83" i="2"/>
  <c r="DE83" i="2"/>
  <c r="DD83" i="2"/>
  <c r="DC83" i="2"/>
  <c r="DB83" i="2"/>
  <c r="DA83" i="2"/>
  <c r="CZ83" i="2"/>
  <c r="CY83" i="2"/>
  <c r="CX83" i="2"/>
  <c r="CW83" i="2"/>
  <c r="CV83" i="2"/>
  <c r="CU83" i="2"/>
  <c r="CT83" i="2"/>
  <c r="CR83" i="2"/>
  <c r="CQ83" i="2"/>
  <c r="CP83" i="2"/>
  <c r="CO83" i="2"/>
  <c r="CN83" i="2"/>
  <c r="CM83" i="2"/>
  <c r="CL83" i="2"/>
  <c r="CK83" i="2"/>
  <c r="CJ83" i="2"/>
  <c r="CI83" i="2"/>
  <c r="CH83" i="2"/>
  <c r="CG83" i="2"/>
  <c r="CF83" i="2"/>
  <c r="CE83" i="2"/>
  <c r="CD83" i="2"/>
  <c r="CC83" i="2"/>
  <c r="CB83" i="2"/>
  <c r="CA83" i="2"/>
  <c r="BZ83" i="2"/>
  <c r="BY83" i="2"/>
  <c r="BX83" i="2"/>
  <c r="BW83" i="2"/>
  <c r="BV83" i="2"/>
  <c r="BU83" i="2"/>
  <c r="BT83" i="2"/>
  <c r="BS83" i="2"/>
  <c r="BR83" i="2"/>
  <c r="BQ83" i="2"/>
  <c r="BP83" i="2"/>
  <c r="BO83" i="2"/>
  <c r="BN83" i="2"/>
  <c r="BM83" i="2"/>
  <c r="BL83" i="2"/>
  <c r="BK83" i="2"/>
  <c r="BJ83" i="2"/>
  <c r="BI83" i="2"/>
  <c r="BH83" i="2"/>
  <c r="BG83" i="2"/>
  <c r="BF83" i="2"/>
  <c r="BE83" i="2"/>
  <c r="BD83" i="2"/>
  <c r="BC83" i="2"/>
  <c r="BB83" i="2"/>
  <c r="BA83" i="2"/>
  <c r="AZ83" i="2"/>
  <c r="AY83" i="2"/>
  <c r="AX83" i="2"/>
  <c r="AW83" i="2"/>
  <c r="AV83" i="2"/>
  <c r="AU83" i="2"/>
  <c r="AS83" i="2"/>
  <c r="AR83" i="2"/>
  <c r="AQ83" i="2"/>
  <c r="AP83" i="2"/>
  <c r="AO83" i="2"/>
  <c r="AJ83" i="2"/>
  <c r="AI83" i="2"/>
  <c r="AH83" i="2"/>
  <c r="AG83" i="2"/>
  <c r="AF83" i="2"/>
  <c r="AE83" i="2"/>
  <c r="AD83" i="2"/>
  <c r="AC83" i="2"/>
  <c r="AB83" i="2"/>
  <c r="AA83" i="2"/>
  <c r="Z83" i="2"/>
  <c r="Y83" i="2"/>
  <c r="X83" i="2"/>
  <c r="W83" i="2"/>
  <c r="V83" i="2"/>
  <c r="U83" i="2"/>
  <c r="T83" i="2"/>
  <c r="S83" i="2"/>
  <c r="R83" i="2"/>
  <c r="Q83" i="2"/>
  <c r="P83" i="2"/>
  <c r="O83" i="2"/>
  <c r="DJ82" i="2"/>
  <c r="DI82" i="2"/>
  <c r="DH82" i="2"/>
  <c r="DG82" i="2"/>
  <c r="DF82" i="2"/>
  <c r="DE82" i="2"/>
  <c r="DD82" i="2"/>
  <c r="DC82" i="2"/>
  <c r="DB82" i="2"/>
  <c r="DA82" i="2"/>
  <c r="CZ82" i="2"/>
  <c r="CY82" i="2"/>
  <c r="CX82" i="2"/>
  <c r="CW82" i="2"/>
  <c r="CV82" i="2"/>
  <c r="CU82" i="2"/>
  <c r="CT82" i="2"/>
  <c r="CR82" i="2"/>
  <c r="CQ82" i="2"/>
  <c r="CP82" i="2"/>
  <c r="CO82" i="2"/>
  <c r="CN82" i="2"/>
  <c r="CM82" i="2"/>
  <c r="CL82" i="2"/>
  <c r="CK82" i="2"/>
  <c r="CJ82" i="2"/>
  <c r="CI82" i="2"/>
  <c r="CH82" i="2"/>
  <c r="CG82" i="2"/>
  <c r="CF82" i="2"/>
  <c r="CE82" i="2"/>
  <c r="CD82" i="2"/>
  <c r="CC82" i="2"/>
  <c r="CB82" i="2"/>
  <c r="CA82" i="2"/>
  <c r="BZ82" i="2"/>
  <c r="BY82" i="2"/>
  <c r="BX82" i="2"/>
  <c r="BW82" i="2"/>
  <c r="BV82" i="2"/>
  <c r="BU82" i="2"/>
  <c r="BT82" i="2"/>
  <c r="BS82" i="2"/>
  <c r="BR82" i="2"/>
  <c r="BQ82" i="2"/>
  <c r="BP82" i="2"/>
  <c r="BO82" i="2"/>
  <c r="BN82" i="2"/>
  <c r="BM82" i="2"/>
  <c r="BL82" i="2"/>
  <c r="BK82" i="2"/>
  <c r="BJ82" i="2"/>
  <c r="BI82" i="2"/>
  <c r="BH82" i="2"/>
  <c r="BG82" i="2"/>
  <c r="BF82" i="2"/>
  <c r="BE82" i="2"/>
  <c r="BD82" i="2"/>
  <c r="BC82" i="2"/>
  <c r="BB82" i="2"/>
  <c r="BA82" i="2"/>
  <c r="AZ82" i="2"/>
  <c r="AY82" i="2"/>
  <c r="AX82" i="2"/>
  <c r="AW82" i="2"/>
  <c r="AV82" i="2"/>
  <c r="AU82" i="2"/>
  <c r="AS82" i="2"/>
  <c r="AR82" i="2"/>
  <c r="AQ82" i="2"/>
  <c r="AP82" i="2"/>
  <c r="AO82" i="2"/>
  <c r="AJ82" i="2"/>
  <c r="AI82" i="2"/>
  <c r="AH82" i="2"/>
  <c r="AG82" i="2"/>
  <c r="AF82" i="2"/>
  <c r="AE82" i="2"/>
  <c r="AD82" i="2"/>
  <c r="AC82" i="2"/>
  <c r="AB82" i="2"/>
  <c r="AA82" i="2"/>
  <c r="Z82" i="2"/>
  <c r="Y82" i="2"/>
  <c r="X82" i="2"/>
  <c r="W82" i="2"/>
  <c r="V82" i="2"/>
  <c r="U82" i="2"/>
  <c r="T82" i="2"/>
  <c r="S82" i="2"/>
  <c r="R82" i="2"/>
  <c r="Q82" i="2"/>
  <c r="P82" i="2"/>
  <c r="O82" i="2"/>
  <c r="DJ81" i="2"/>
  <c r="DI81" i="2"/>
  <c r="DH81" i="2"/>
  <c r="DG81" i="2"/>
  <c r="DF81" i="2"/>
  <c r="DE81" i="2"/>
  <c r="DD81" i="2"/>
  <c r="DC81" i="2"/>
  <c r="DB81" i="2"/>
  <c r="DA81" i="2"/>
  <c r="CZ81" i="2"/>
  <c r="CY81" i="2"/>
  <c r="CX81" i="2"/>
  <c r="CW81" i="2"/>
  <c r="CV81" i="2"/>
  <c r="CU81" i="2"/>
  <c r="CT81" i="2"/>
  <c r="CR81" i="2"/>
  <c r="CQ81" i="2"/>
  <c r="CP81" i="2"/>
  <c r="CO81" i="2"/>
  <c r="CN81" i="2"/>
  <c r="CM81" i="2"/>
  <c r="CL81" i="2"/>
  <c r="CK81" i="2"/>
  <c r="CJ81" i="2"/>
  <c r="CI81" i="2"/>
  <c r="CH81" i="2"/>
  <c r="CG81" i="2"/>
  <c r="CF81" i="2"/>
  <c r="CE81" i="2"/>
  <c r="CD81" i="2"/>
  <c r="CC81" i="2"/>
  <c r="CB81" i="2"/>
  <c r="CA81" i="2"/>
  <c r="BZ81" i="2"/>
  <c r="BY81" i="2"/>
  <c r="BX81" i="2"/>
  <c r="BW81" i="2"/>
  <c r="BV81" i="2"/>
  <c r="BU81" i="2"/>
  <c r="BT81" i="2"/>
  <c r="BS81" i="2"/>
  <c r="BR81" i="2"/>
  <c r="BQ81" i="2"/>
  <c r="BP81" i="2"/>
  <c r="BO81" i="2"/>
  <c r="BN81" i="2"/>
  <c r="BM81" i="2"/>
  <c r="BL81" i="2"/>
  <c r="BK81" i="2"/>
  <c r="BJ81" i="2"/>
  <c r="BI81" i="2"/>
  <c r="BH81" i="2"/>
  <c r="BG81" i="2"/>
  <c r="BF81" i="2"/>
  <c r="BE81" i="2"/>
  <c r="BD81" i="2"/>
  <c r="BC81" i="2"/>
  <c r="BB81" i="2"/>
  <c r="BA81" i="2"/>
  <c r="AZ81" i="2"/>
  <c r="AY81" i="2"/>
  <c r="AX81" i="2"/>
  <c r="AW81" i="2"/>
  <c r="AV81" i="2"/>
  <c r="AU81" i="2"/>
  <c r="AS81" i="2"/>
  <c r="AR81" i="2"/>
  <c r="AQ81" i="2"/>
  <c r="AP81" i="2"/>
  <c r="AO81" i="2"/>
  <c r="AJ81" i="2"/>
  <c r="AI81" i="2"/>
  <c r="AH81" i="2"/>
  <c r="AG81" i="2"/>
  <c r="AF81" i="2"/>
  <c r="AE81" i="2"/>
  <c r="AD81" i="2"/>
  <c r="AC81" i="2"/>
  <c r="AB81" i="2"/>
  <c r="AA81" i="2"/>
  <c r="Z81" i="2"/>
  <c r="Y81" i="2"/>
  <c r="X81" i="2"/>
  <c r="W81" i="2"/>
  <c r="V81" i="2"/>
  <c r="U81" i="2"/>
  <c r="T81" i="2"/>
  <c r="S81" i="2"/>
  <c r="R81" i="2"/>
  <c r="Q81" i="2"/>
  <c r="P81" i="2"/>
  <c r="O81" i="2"/>
  <c r="DJ80" i="2"/>
  <c r="DI80" i="2"/>
  <c r="DH80" i="2"/>
  <c r="DG80" i="2"/>
  <c r="DF80" i="2"/>
  <c r="DE80" i="2"/>
  <c r="DD80" i="2"/>
  <c r="DC80" i="2"/>
  <c r="DB80" i="2"/>
  <c r="DA80" i="2"/>
  <c r="CZ80" i="2"/>
  <c r="CY80" i="2"/>
  <c r="CX80" i="2"/>
  <c r="CW80" i="2"/>
  <c r="CV80" i="2"/>
  <c r="CU80" i="2"/>
  <c r="CT80" i="2"/>
  <c r="CR80" i="2"/>
  <c r="CQ80" i="2"/>
  <c r="CP80" i="2"/>
  <c r="CO80" i="2"/>
  <c r="CN80" i="2"/>
  <c r="CM80" i="2"/>
  <c r="CL80" i="2"/>
  <c r="CK80" i="2"/>
  <c r="CJ80" i="2"/>
  <c r="CI80" i="2"/>
  <c r="CH80" i="2"/>
  <c r="CG80" i="2"/>
  <c r="CF80" i="2"/>
  <c r="CE80" i="2"/>
  <c r="CD80" i="2"/>
  <c r="CC80" i="2"/>
  <c r="CB80" i="2"/>
  <c r="CA80" i="2"/>
  <c r="BZ80" i="2"/>
  <c r="BY80" i="2"/>
  <c r="BX80" i="2"/>
  <c r="BW80" i="2"/>
  <c r="BV80" i="2"/>
  <c r="BU80" i="2"/>
  <c r="BT80" i="2"/>
  <c r="BS80" i="2"/>
  <c r="BR80" i="2"/>
  <c r="BQ80" i="2"/>
  <c r="BP80" i="2"/>
  <c r="BO80" i="2"/>
  <c r="BN80" i="2"/>
  <c r="BM80" i="2"/>
  <c r="BL80" i="2"/>
  <c r="BK80" i="2"/>
  <c r="BJ80" i="2"/>
  <c r="BI80" i="2"/>
  <c r="BH80" i="2"/>
  <c r="BG80" i="2"/>
  <c r="BF80" i="2"/>
  <c r="BE80" i="2"/>
  <c r="BD80" i="2"/>
  <c r="BC80" i="2"/>
  <c r="BB80" i="2"/>
  <c r="BA80" i="2"/>
  <c r="AZ80" i="2"/>
  <c r="AY80" i="2"/>
  <c r="AX80" i="2"/>
  <c r="AW80" i="2"/>
  <c r="AV80" i="2"/>
  <c r="AU80" i="2"/>
  <c r="AS80" i="2"/>
  <c r="AR80" i="2"/>
  <c r="AQ80" i="2"/>
  <c r="AP80" i="2"/>
  <c r="AO80" i="2"/>
  <c r="AJ80" i="2"/>
  <c r="AI80" i="2"/>
  <c r="AH80" i="2"/>
  <c r="AG80" i="2"/>
  <c r="AF80" i="2"/>
  <c r="AE80" i="2"/>
  <c r="AD80" i="2"/>
  <c r="AC80" i="2"/>
  <c r="AB80" i="2"/>
  <c r="AA80" i="2"/>
  <c r="Z80" i="2"/>
  <c r="Y80" i="2"/>
  <c r="X80" i="2"/>
  <c r="W80" i="2"/>
  <c r="V80" i="2"/>
  <c r="U80" i="2"/>
  <c r="T80" i="2"/>
  <c r="S80" i="2"/>
  <c r="R80" i="2"/>
  <c r="Q80" i="2"/>
  <c r="P80" i="2"/>
  <c r="O80" i="2"/>
  <c r="DJ79" i="2"/>
  <c r="DI79" i="2"/>
  <c r="DH79" i="2"/>
  <c r="DG79" i="2"/>
  <c r="DF79" i="2"/>
  <c r="DE79" i="2"/>
  <c r="DD79" i="2"/>
  <c r="DC79" i="2"/>
  <c r="DB79" i="2"/>
  <c r="DA79" i="2"/>
  <c r="CZ79" i="2"/>
  <c r="CY79" i="2"/>
  <c r="CX79" i="2"/>
  <c r="CW79" i="2"/>
  <c r="CV79" i="2"/>
  <c r="CU79" i="2"/>
  <c r="CT79" i="2"/>
  <c r="CR79" i="2"/>
  <c r="CQ79" i="2"/>
  <c r="CP79" i="2"/>
  <c r="CO79" i="2"/>
  <c r="CN79" i="2"/>
  <c r="CM79" i="2"/>
  <c r="CL79" i="2"/>
  <c r="CK79" i="2"/>
  <c r="CJ79" i="2"/>
  <c r="CI79" i="2"/>
  <c r="CH79" i="2"/>
  <c r="CG79" i="2"/>
  <c r="CF79" i="2"/>
  <c r="CE79" i="2"/>
  <c r="CD79" i="2"/>
  <c r="CC79" i="2"/>
  <c r="CB79" i="2"/>
  <c r="CA79" i="2"/>
  <c r="BZ79" i="2"/>
  <c r="BY79" i="2"/>
  <c r="BX79" i="2"/>
  <c r="BW79" i="2"/>
  <c r="BV79" i="2"/>
  <c r="BU79" i="2"/>
  <c r="BT79" i="2"/>
  <c r="BS79" i="2"/>
  <c r="BR79" i="2"/>
  <c r="BQ79" i="2"/>
  <c r="BP79" i="2"/>
  <c r="BO79" i="2"/>
  <c r="BN79" i="2"/>
  <c r="BM79" i="2"/>
  <c r="BL79" i="2"/>
  <c r="BK79" i="2"/>
  <c r="BJ79" i="2"/>
  <c r="BI79" i="2"/>
  <c r="BH79" i="2"/>
  <c r="BG79" i="2"/>
  <c r="BF79" i="2"/>
  <c r="BE79" i="2"/>
  <c r="BD79" i="2"/>
  <c r="BC79" i="2"/>
  <c r="BB79" i="2"/>
  <c r="BA79" i="2"/>
  <c r="AZ79" i="2"/>
  <c r="AY79" i="2"/>
  <c r="AX79" i="2"/>
  <c r="AW79" i="2"/>
  <c r="AV79" i="2"/>
  <c r="AU79" i="2"/>
  <c r="AS79" i="2"/>
  <c r="AR79" i="2"/>
  <c r="AQ79" i="2"/>
  <c r="AP79" i="2"/>
  <c r="AO79" i="2"/>
  <c r="AJ79" i="2"/>
  <c r="AI79" i="2"/>
  <c r="AH79" i="2"/>
  <c r="AG79" i="2"/>
  <c r="AF79" i="2"/>
  <c r="AE79" i="2"/>
  <c r="AD79" i="2"/>
  <c r="AC79" i="2"/>
  <c r="AB79" i="2"/>
  <c r="AA79" i="2"/>
  <c r="Z79" i="2"/>
  <c r="Y79" i="2"/>
  <c r="X79" i="2"/>
  <c r="W79" i="2"/>
  <c r="V79" i="2"/>
  <c r="U79" i="2"/>
  <c r="T79" i="2"/>
  <c r="S79" i="2"/>
  <c r="R79" i="2"/>
  <c r="Q79" i="2"/>
  <c r="P79" i="2"/>
  <c r="O79" i="2"/>
  <c r="DJ78" i="2"/>
  <c r="DI78" i="2"/>
  <c r="DH78" i="2"/>
  <c r="DG78" i="2"/>
  <c r="DF78" i="2"/>
  <c r="DE78" i="2"/>
  <c r="DD78" i="2"/>
  <c r="DC78" i="2"/>
  <c r="DB78" i="2"/>
  <c r="DA78" i="2"/>
  <c r="CZ78" i="2"/>
  <c r="CY78" i="2"/>
  <c r="CX78" i="2"/>
  <c r="CW78" i="2"/>
  <c r="CV78" i="2"/>
  <c r="CU78" i="2"/>
  <c r="CT78" i="2"/>
  <c r="CR78" i="2"/>
  <c r="CQ78" i="2"/>
  <c r="CP78" i="2"/>
  <c r="CO78" i="2"/>
  <c r="CN78" i="2"/>
  <c r="CM78" i="2"/>
  <c r="CL78" i="2"/>
  <c r="CK78" i="2"/>
  <c r="CJ78" i="2"/>
  <c r="CI78" i="2"/>
  <c r="CH78" i="2"/>
  <c r="CG78" i="2"/>
  <c r="CF78" i="2"/>
  <c r="CE78" i="2"/>
  <c r="CD78" i="2"/>
  <c r="CC78" i="2"/>
  <c r="CB78" i="2"/>
  <c r="CA78" i="2"/>
  <c r="BZ78" i="2"/>
  <c r="BY78" i="2"/>
  <c r="BX78" i="2"/>
  <c r="BW78" i="2"/>
  <c r="BV78" i="2"/>
  <c r="BU78" i="2"/>
  <c r="BT78" i="2"/>
  <c r="BS78" i="2"/>
  <c r="BR78" i="2"/>
  <c r="BQ78" i="2"/>
  <c r="BP78" i="2"/>
  <c r="BO78" i="2"/>
  <c r="BN78" i="2"/>
  <c r="BM78" i="2"/>
  <c r="BL78" i="2"/>
  <c r="BK78" i="2"/>
  <c r="BJ78" i="2"/>
  <c r="BI78" i="2"/>
  <c r="BH78" i="2"/>
  <c r="BG78" i="2"/>
  <c r="BF78" i="2"/>
  <c r="BE78" i="2"/>
  <c r="BD78" i="2"/>
  <c r="BC78" i="2"/>
  <c r="BB78" i="2"/>
  <c r="BA78" i="2"/>
  <c r="AZ78" i="2"/>
  <c r="AY78" i="2"/>
  <c r="AX78" i="2"/>
  <c r="AW78" i="2"/>
  <c r="AV78" i="2"/>
  <c r="AU78" i="2"/>
  <c r="AS78" i="2"/>
  <c r="AR78" i="2"/>
  <c r="AQ78" i="2"/>
  <c r="AP78" i="2"/>
  <c r="AO78" i="2"/>
  <c r="AJ78" i="2"/>
  <c r="AI78" i="2"/>
  <c r="AH78" i="2"/>
  <c r="AG78" i="2"/>
  <c r="AF78" i="2"/>
  <c r="AE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O78" i="2"/>
  <c r="DJ77" i="2"/>
  <c r="DI77" i="2"/>
  <c r="DH77" i="2"/>
  <c r="DG77" i="2"/>
  <c r="DF77" i="2"/>
  <c r="DE77" i="2"/>
  <c r="DD77" i="2"/>
  <c r="DC77" i="2"/>
  <c r="DB77" i="2"/>
  <c r="DA77" i="2"/>
  <c r="CZ77" i="2"/>
  <c r="CY77" i="2"/>
  <c r="CX77" i="2"/>
  <c r="CW77" i="2"/>
  <c r="CV77" i="2"/>
  <c r="CU77" i="2"/>
  <c r="CT77" i="2"/>
  <c r="CR77" i="2"/>
  <c r="CQ77" i="2"/>
  <c r="CP77" i="2"/>
  <c r="CO77" i="2"/>
  <c r="CN77" i="2"/>
  <c r="CM77" i="2"/>
  <c r="CL77" i="2"/>
  <c r="CK77" i="2"/>
  <c r="CJ77" i="2"/>
  <c r="CI77" i="2"/>
  <c r="CH77" i="2"/>
  <c r="CG77" i="2"/>
  <c r="CF77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S77" i="2"/>
  <c r="AR77" i="2"/>
  <c r="AQ77" i="2"/>
  <c r="AP77" i="2"/>
  <c r="AO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DJ76" i="2"/>
  <c r="DI76" i="2"/>
  <c r="DH76" i="2"/>
  <c r="DG76" i="2"/>
  <c r="DF76" i="2"/>
  <c r="DE76" i="2"/>
  <c r="DD76" i="2"/>
  <c r="DC76" i="2"/>
  <c r="DB76" i="2"/>
  <c r="DA76" i="2"/>
  <c r="CZ76" i="2"/>
  <c r="CY76" i="2"/>
  <c r="CX76" i="2"/>
  <c r="CW76" i="2"/>
  <c r="CV76" i="2"/>
  <c r="CU76" i="2"/>
  <c r="CT76" i="2"/>
  <c r="CR76" i="2"/>
  <c r="CQ76" i="2"/>
  <c r="CP76" i="2"/>
  <c r="CO76" i="2"/>
  <c r="CN76" i="2"/>
  <c r="CM76" i="2"/>
  <c r="CL76" i="2"/>
  <c r="CK76" i="2"/>
  <c r="CJ76" i="2"/>
  <c r="CI76" i="2"/>
  <c r="CH76" i="2"/>
  <c r="CG76" i="2"/>
  <c r="CF76" i="2"/>
  <c r="CE76" i="2"/>
  <c r="CD76" i="2"/>
  <c r="CC76" i="2"/>
  <c r="CB76" i="2"/>
  <c r="CA76" i="2"/>
  <c r="BZ76" i="2"/>
  <c r="BY76" i="2"/>
  <c r="BX76" i="2"/>
  <c r="BW76" i="2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C76" i="2"/>
  <c r="BB76" i="2"/>
  <c r="BA76" i="2"/>
  <c r="AZ76" i="2"/>
  <c r="AY76" i="2"/>
  <c r="AX76" i="2"/>
  <c r="AW76" i="2"/>
  <c r="AV76" i="2"/>
  <c r="AU76" i="2"/>
  <c r="AS76" i="2"/>
  <c r="AR76" i="2"/>
  <c r="AQ76" i="2"/>
  <c r="AP76" i="2"/>
  <c r="AO76" i="2"/>
  <c r="AJ76" i="2"/>
  <c r="AI76" i="2"/>
  <c r="AH76" i="2"/>
  <c r="AG76" i="2"/>
  <c r="AF76" i="2"/>
  <c r="AE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Q76" i="2"/>
  <c r="P76" i="2"/>
  <c r="O76" i="2"/>
  <c r="DJ75" i="2"/>
  <c r="DI75" i="2"/>
  <c r="DH75" i="2"/>
  <c r="DG75" i="2"/>
  <c r="DF75" i="2"/>
  <c r="DE75" i="2"/>
  <c r="DD75" i="2"/>
  <c r="DC75" i="2"/>
  <c r="DB75" i="2"/>
  <c r="DA75" i="2"/>
  <c r="CZ75" i="2"/>
  <c r="CY75" i="2"/>
  <c r="CX75" i="2"/>
  <c r="CW75" i="2"/>
  <c r="CV75" i="2"/>
  <c r="CU75" i="2"/>
  <c r="CT75" i="2"/>
  <c r="CR75" i="2"/>
  <c r="CQ75" i="2"/>
  <c r="CP75" i="2"/>
  <c r="CO75" i="2"/>
  <c r="CN75" i="2"/>
  <c r="CM75" i="2"/>
  <c r="CL75" i="2"/>
  <c r="CK75" i="2"/>
  <c r="CJ75" i="2"/>
  <c r="CI75" i="2"/>
  <c r="CH75" i="2"/>
  <c r="CG75" i="2"/>
  <c r="CF75" i="2"/>
  <c r="CE75" i="2"/>
  <c r="CD75" i="2"/>
  <c r="CC75" i="2"/>
  <c r="CB75" i="2"/>
  <c r="CA75" i="2"/>
  <c r="BZ75" i="2"/>
  <c r="BY75" i="2"/>
  <c r="BX75" i="2"/>
  <c r="BW75" i="2"/>
  <c r="BV75" i="2"/>
  <c r="BU75" i="2"/>
  <c r="BT75" i="2"/>
  <c r="BS75" i="2"/>
  <c r="BR75" i="2"/>
  <c r="BQ75" i="2"/>
  <c r="BP75" i="2"/>
  <c r="BO75" i="2"/>
  <c r="BN75" i="2"/>
  <c r="BM75" i="2"/>
  <c r="BL75" i="2"/>
  <c r="BK75" i="2"/>
  <c r="BJ75" i="2"/>
  <c r="BI75" i="2"/>
  <c r="BH75" i="2"/>
  <c r="BG75" i="2"/>
  <c r="BF75" i="2"/>
  <c r="BE75" i="2"/>
  <c r="BD75" i="2"/>
  <c r="BC75" i="2"/>
  <c r="BB75" i="2"/>
  <c r="BA75" i="2"/>
  <c r="AZ75" i="2"/>
  <c r="AY75" i="2"/>
  <c r="AX75" i="2"/>
  <c r="AW75" i="2"/>
  <c r="AV75" i="2"/>
  <c r="AU75" i="2"/>
  <c r="AS75" i="2"/>
  <c r="AR75" i="2"/>
  <c r="AQ75" i="2"/>
  <c r="AP75" i="2"/>
  <c r="AO75" i="2"/>
  <c r="AJ75" i="2"/>
  <c r="AI75" i="2"/>
  <c r="AH75" i="2"/>
  <c r="AG75" i="2"/>
  <c r="AF75" i="2"/>
  <c r="AE75" i="2"/>
  <c r="AD75" i="2"/>
  <c r="AC75" i="2"/>
  <c r="AB75" i="2"/>
  <c r="AA75" i="2"/>
  <c r="Z75" i="2"/>
  <c r="Y75" i="2"/>
  <c r="X75" i="2"/>
  <c r="W75" i="2"/>
  <c r="V75" i="2"/>
  <c r="U75" i="2"/>
  <c r="T75" i="2"/>
  <c r="S75" i="2"/>
  <c r="R75" i="2"/>
  <c r="Q75" i="2"/>
  <c r="P75" i="2"/>
  <c r="O75" i="2"/>
  <c r="L75" i="2"/>
  <c r="DJ74" i="2"/>
  <c r="DI74" i="2"/>
  <c r="DH74" i="2"/>
  <c r="DG74" i="2"/>
  <c r="DF74" i="2"/>
  <c r="DE74" i="2"/>
  <c r="DD74" i="2"/>
  <c r="DC74" i="2"/>
  <c r="DB74" i="2"/>
  <c r="DA74" i="2"/>
  <c r="CZ74" i="2"/>
  <c r="CY74" i="2"/>
  <c r="CX74" i="2"/>
  <c r="CW74" i="2"/>
  <c r="CV74" i="2"/>
  <c r="CU74" i="2"/>
  <c r="CT74" i="2"/>
  <c r="CR74" i="2"/>
  <c r="CQ74" i="2"/>
  <c r="CP74" i="2"/>
  <c r="CO74" i="2"/>
  <c r="CN74" i="2"/>
  <c r="CM74" i="2"/>
  <c r="CL74" i="2"/>
  <c r="CK74" i="2"/>
  <c r="CJ74" i="2"/>
  <c r="CI74" i="2"/>
  <c r="CH74" i="2"/>
  <c r="CG74" i="2"/>
  <c r="CF74" i="2"/>
  <c r="CE74" i="2"/>
  <c r="CD74" i="2"/>
  <c r="CC74" i="2"/>
  <c r="CB74" i="2"/>
  <c r="CA74" i="2"/>
  <c r="BZ74" i="2"/>
  <c r="BY74" i="2"/>
  <c r="BX74" i="2"/>
  <c r="BW74" i="2"/>
  <c r="BV74" i="2"/>
  <c r="BU74" i="2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BA74" i="2"/>
  <c r="AZ74" i="2"/>
  <c r="AY74" i="2"/>
  <c r="AX74" i="2"/>
  <c r="AW74" i="2"/>
  <c r="AV74" i="2"/>
  <c r="AU74" i="2"/>
  <c r="AS74" i="2"/>
  <c r="AR74" i="2"/>
  <c r="AQ74" i="2"/>
  <c r="AP74" i="2"/>
  <c r="AO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DJ73" i="2"/>
  <c r="DI73" i="2"/>
  <c r="DH73" i="2"/>
  <c r="DG73" i="2"/>
  <c r="DF73" i="2"/>
  <c r="DE73" i="2"/>
  <c r="DD73" i="2"/>
  <c r="DC73" i="2"/>
  <c r="DB73" i="2"/>
  <c r="DA73" i="2"/>
  <c r="CZ73" i="2"/>
  <c r="CY73" i="2"/>
  <c r="CX73" i="2"/>
  <c r="CW73" i="2"/>
  <c r="CV73" i="2"/>
  <c r="CU73" i="2"/>
  <c r="CT73" i="2"/>
  <c r="CR73" i="2"/>
  <c r="CQ73" i="2"/>
  <c r="CP73" i="2"/>
  <c r="CO73" i="2"/>
  <c r="CN73" i="2"/>
  <c r="CM73" i="2"/>
  <c r="CL73" i="2"/>
  <c r="CK73" i="2"/>
  <c r="CJ73" i="2"/>
  <c r="CI73" i="2"/>
  <c r="CH73" i="2"/>
  <c r="CG73" i="2"/>
  <c r="CF73" i="2"/>
  <c r="CE73" i="2"/>
  <c r="CD73" i="2"/>
  <c r="CC73" i="2"/>
  <c r="CB73" i="2"/>
  <c r="CA73" i="2"/>
  <c r="BZ73" i="2"/>
  <c r="BY73" i="2"/>
  <c r="BX73" i="2"/>
  <c r="BW73" i="2"/>
  <c r="BV73" i="2"/>
  <c r="BU73" i="2"/>
  <c r="BT73" i="2"/>
  <c r="BS73" i="2"/>
  <c r="BR73" i="2"/>
  <c r="BQ73" i="2"/>
  <c r="BP73" i="2"/>
  <c r="BO73" i="2"/>
  <c r="BN73" i="2"/>
  <c r="BM73" i="2"/>
  <c r="BL73" i="2"/>
  <c r="BK73" i="2"/>
  <c r="BJ73" i="2"/>
  <c r="BI73" i="2"/>
  <c r="BH73" i="2"/>
  <c r="BG73" i="2"/>
  <c r="BF73" i="2"/>
  <c r="BE73" i="2"/>
  <c r="BD73" i="2"/>
  <c r="BC73" i="2"/>
  <c r="BB73" i="2"/>
  <c r="BA73" i="2"/>
  <c r="AZ73" i="2"/>
  <c r="AY73" i="2"/>
  <c r="AX73" i="2"/>
  <c r="AW73" i="2"/>
  <c r="AV73" i="2"/>
  <c r="AU73" i="2"/>
  <c r="AS73" i="2"/>
  <c r="AR73" i="2"/>
  <c r="AQ73" i="2"/>
  <c r="AP73" i="2"/>
  <c r="AO73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DJ72" i="2"/>
  <c r="DI72" i="2"/>
  <c r="DH72" i="2"/>
  <c r="DG72" i="2"/>
  <c r="DF72" i="2"/>
  <c r="DE72" i="2"/>
  <c r="DD72" i="2"/>
  <c r="DC72" i="2"/>
  <c r="DB72" i="2"/>
  <c r="DA72" i="2"/>
  <c r="CZ72" i="2"/>
  <c r="CY72" i="2"/>
  <c r="CX72" i="2"/>
  <c r="CW72" i="2"/>
  <c r="CV72" i="2"/>
  <c r="CU72" i="2"/>
  <c r="CT72" i="2"/>
  <c r="CR72" i="2"/>
  <c r="CQ72" i="2"/>
  <c r="CP72" i="2"/>
  <c r="CO72" i="2"/>
  <c r="CN72" i="2"/>
  <c r="CM72" i="2"/>
  <c r="CL72" i="2"/>
  <c r="CK72" i="2"/>
  <c r="CJ72" i="2"/>
  <c r="CI72" i="2"/>
  <c r="CH72" i="2"/>
  <c r="CG72" i="2"/>
  <c r="CF72" i="2"/>
  <c r="CE72" i="2"/>
  <c r="CD72" i="2"/>
  <c r="CC72" i="2"/>
  <c r="CB72" i="2"/>
  <c r="CA72" i="2"/>
  <c r="BZ72" i="2"/>
  <c r="BY72" i="2"/>
  <c r="BX72" i="2"/>
  <c r="BW72" i="2"/>
  <c r="BV72" i="2"/>
  <c r="BU72" i="2"/>
  <c r="BT72" i="2"/>
  <c r="BS72" i="2"/>
  <c r="BR72" i="2"/>
  <c r="BQ72" i="2"/>
  <c r="BP72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BC72" i="2"/>
  <c r="BB72" i="2"/>
  <c r="BA72" i="2"/>
  <c r="AZ72" i="2"/>
  <c r="AY72" i="2"/>
  <c r="AX72" i="2"/>
  <c r="AW72" i="2"/>
  <c r="AV72" i="2"/>
  <c r="AU72" i="2"/>
  <c r="AS72" i="2"/>
  <c r="AR72" i="2"/>
  <c r="AQ72" i="2"/>
  <c r="AP72" i="2"/>
  <c r="AO72" i="2"/>
  <c r="AJ72" i="2"/>
  <c r="AI72" i="2"/>
  <c r="AH72" i="2"/>
  <c r="AG72" i="2"/>
  <c r="AF72" i="2"/>
  <c r="AE72" i="2"/>
  <c r="AD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DJ71" i="2"/>
  <c r="DI71" i="2"/>
  <c r="DH71" i="2"/>
  <c r="DG71" i="2"/>
  <c r="DF71" i="2"/>
  <c r="DE71" i="2"/>
  <c r="DD71" i="2"/>
  <c r="DC71" i="2"/>
  <c r="DB71" i="2"/>
  <c r="DA71" i="2"/>
  <c r="CZ71" i="2"/>
  <c r="CY71" i="2"/>
  <c r="CX71" i="2"/>
  <c r="CW71" i="2"/>
  <c r="CV71" i="2"/>
  <c r="CU71" i="2"/>
  <c r="CT71" i="2"/>
  <c r="CR71" i="2"/>
  <c r="CQ71" i="2"/>
  <c r="CP71" i="2"/>
  <c r="CO71" i="2"/>
  <c r="CN71" i="2"/>
  <c r="CM71" i="2"/>
  <c r="CL71" i="2"/>
  <c r="CK71" i="2"/>
  <c r="CJ71" i="2"/>
  <c r="CI71" i="2"/>
  <c r="CH71" i="2"/>
  <c r="CG71" i="2"/>
  <c r="CF71" i="2"/>
  <c r="CE71" i="2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BM71" i="2"/>
  <c r="BL71" i="2"/>
  <c r="BK71" i="2"/>
  <c r="BJ71" i="2"/>
  <c r="BI71" i="2"/>
  <c r="BH71" i="2"/>
  <c r="BG71" i="2"/>
  <c r="BF71" i="2"/>
  <c r="BE71" i="2"/>
  <c r="BD71" i="2"/>
  <c r="BC71" i="2"/>
  <c r="BB71" i="2"/>
  <c r="BA71" i="2"/>
  <c r="AZ71" i="2"/>
  <c r="AY71" i="2"/>
  <c r="AX71" i="2"/>
  <c r="AW71" i="2"/>
  <c r="AV71" i="2"/>
  <c r="AU71" i="2"/>
  <c r="AS71" i="2"/>
  <c r="AR71" i="2"/>
  <c r="AQ71" i="2"/>
  <c r="AP71" i="2"/>
  <c r="AO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DJ70" i="2"/>
  <c r="DI70" i="2"/>
  <c r="DH70" i="2"/>
  <c r="DG70" i="2"/>
  <c r="DF70" i="2"/>
  <c r="DE70" i="2"/>
  <c r="DD70" i="2"/>
  <c r="DC70" i="2"/>
  <c r="DB70" i="2"/>
  <c r="DA70" i="2"/>
  <c r="CZ70" i="2"/>
  <c r="CY70" i="2"/>
  <c r="CX70" i="2"/>
  <c r="CW70" i="2"/>
  <c r="CV70" i="2"/>
  <c r="CU70" i="2"/>
  <c r="CT70" i="2"/>
  <c r="CR70" i="2"/>
  <c r="CQ70" i="2"/>
  <c r="CP70" i="2"/>
  <c r="CO70" i="2"/>
  <c r="CN70" i="2"/>
  <c r="CM70" i="2"/>
  <c r="CL70" i="2"/>
  <c r="CK70" i="2"/>
  <c r="CJ70" i="2"/>
  <c r="CI70" i="2"/>
  <c r="CH70" i="2"/>
  <c r="CG70" i="2"/>
  <c r="CF70" i="2"/>
  <c r="CE70" i="2"/>
  <c r="CD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I70" i="2"/>
  <c r="BH70" i="2"/>
  <c r="BG70" i="2"/>
  <c r="BF70" i="2"/>
  <c r="BE70" i="2"/>
  <c r="BD70" i="2"/>
  <c r="BC70" i="2"/>
  <c r="BB70" i="2"/>
  <c r="BA70" i="2"/>
  <c r="AZ70" i="2"/>
  <c r="AY70" i="2"/>
  <c r="AX70" i="2"/>
  <c r="AW70" i="2"/>
  <c r="AV70" i="2"/>
  <c r="AU70" i="2"/>
  <c r="AS70" i="2"/>
  <c r="AR70" i="2"/>
  <c r="AQ70" i="2"/>
  <c r="AP70" i="2"/>
  <c r="AO70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DJ69" i="2"/>
  <c r="DI69" i="2"/>
  <c r="DH69" i="2"/>
  <c r="DG69" i="2"/>
  <c r="DF69" i="2"/>
  <c r="DE69" i="2"/>
  <c r="DD69" i="2"/>
  <c r="DC69" i="2"/>
  <c r="DB69" i="2"/>
  <c r="DA69" i="2"/>
  <c r="CZ69" i="2"/>
  <c r="CY69" i="2"/>
  <c r="CX69" i="2"/>
  <c r="CW69" i="2"/>
  <c r="CV69" i="2"/>
  <c r="CU69" i="2"/>
  <c r="CT69" i="2"/>
  <c r="CR69" i="2"/>
  <c r="CQ69" i="2"/>
  <c r="CP69" i="2"/>
  <c r="CO69" i="2"/>
  <c r="CN69" i="2"/>
  <c r="CM69" i="2"/>
  <c r="CL69" i="2"/>
  <c r="CK69" i="2"/>
  <c r="CJ69" i="2"/>
  <c r="CI69" i="2"/>
  <c r="CH69" i="2"/>
  <c r="CG69" i="2"/>
  <c r="CF69" i="2"/>
  <c r="CE69" i="2"/>
  <c r="CD69" i="2"/>
  <c r="CC69" i="2"/>
  <c r="CB69" i="2"/>
  <c r="CA69" i="2"/>
  <c r="BZ69" i="2"/>
  <c r="BY69" i="2"/>
  <c r="BX69" i="2"/>
  <c r="BW69" i="2"/>
  <c r="BV69" i="2"/>
  <c r="BU69" i="2"/>
  <c r="BT69" i="2"/>
  <c r="BS69" i="2"/>
  <c r="BR69" i="2"/>
  <c r="BQ69" i="2"/>
  <c r="BP69" i="2"/>
  <c r="BO69" i="2"/>
  <c r="BN69" i="2"/>
  <c r="BM69" i="2"/>
  <c r="BL69" i="2"/>
  <c r="BK69" i="2"/>
  <c r="BJ69" i="2"/>
  <c r="BI69" i="2"/>
  <c r="BH69" i="2"/>
  <c r="BG69" i="2"/>
  <c r="BF69" i="2"/>
  <c r="BE69" i="2"/>
  <c r="BD69" i="2"/>
  <c r="BC69" i="2"/>
  <c r="BB69" i="2"/>
  <c r="BA69" i="2"/>
  <c r="AZ69" i="2"/>
  <c r="AY69" i="2"/>
  <c r="AX69" i="2"/>
  <c r="AW69" i="2"/>
  <c r="AV69" i="2"/>
  <c r="AU69" i="2"/>
  <c r="AS69" i="2"/>
  <c r="AR69" i="2"/>
  <c r="AQ69" i="2"/>
  <c r="AP69" i="2"/>
  <c r="AO69" i="2"/>
  <c r="AJ69" i="2"/>
  <c r="AI69" i="2"/>
  <c r="AH69" i="2"/>
  <c r="AG69" i="2"/>
  <c r="AF69" i="2"/>
  <c r="AE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DJ68" i="2"/>
  <c r="DI68" i="2"/>
  <c r="DH68" i="2"/>
  <c r="DG68" i="2"/>
  <c r="DF68" i="2"/>
  <c r="DE68" i="2"/>
  <c r="DD68" i="2"/>
  <c r="DC68" i="2"/>
  <c r="DB68" i="2"/>
  <c r="DA68" i="2"/>
  <c r="CZ68" i="2"/>
  <c r="CY68" i="2"/>
  <c r="CX68" i="2"/>
  <c r="CW68" i="2"/>
  <c r="CV68" i="2"/>
  <c r="CU68" i="2"/>
  <c r="CT68" i="2"/>
  <c r="CR68" i="2"/>
  <c r="CQ68" i="2"/>
  <c r="CP68" i="2"/>
  <c r="CO68" i="2"/>
  <c r="CN68" i="2"/>
  <c r="CM68" i="2"/>
  <c r="CL68" i="2"/>
  <c r="CK68" i="2"/>
  <c r="CJ68" i="2"/>
  <c r="CI68" i="2"/>
  <c r="CH68" i="2"/>
  <c r="CG68" i="2"/>
  <c r="CF68" i="2"/>
  <c r="CE68" i="2"/>
  <c r="CD68" i="2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C68" i="2"/>
  <c r="BB68" i="2"/>
  <c r="BA68" i="2"/>
  <c r="AZ68" i="2"/>
  <c r="AY68" i="2"/>
  <c r="AX68" i="2"/>
  <c r="AW68" i="2"/>
  <c r="AV68" i="2"/>
  <c r="AU68" i="2"/>
  <c r="AS68" i="2"/>
  <c r="AR68" i="2"/>
  <c r="AQ68" i="2"/>
  <c r="AP68" i="2"/>
  <c r="AO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DJ67" i="2"/>
  <c r="DI67" i="2"/>
  <c r="DH67" i="2"/>
  <c r="DG67" i="2"/>
  <c r="DF67" i="2"/>
  <c r="DE67" i="2"/>
  <c r="DD67" i="2"/>
  <c r="DC67" i="2"/>
  <c r="DB67" i="2"/>
  <c r="DA67" i="2"/>
  <c r="CZ67" i="2"/>
  <c r="CY67" i="2"/>
  <c r="CX67" i="2"/>
  <c r="CW67" i="2"/>
  <c r="CV67" i="2"/>
  <c r="CU67" i="2"/>
  <c r="CT67" i="2"/>
  <c r="CR67" i="2"/>
  <c r="CQ67" i="2"/>
  <c r="CP67" i="2"/>
  <c r="CO67" i="2"/>
  <c r="CN67" i="2"/>
  <c r="CM67" i="2"/>
  <c r="CL67" i="2"/>
  <c r="CK67" i="2"/>
  <c r="CJ67" i="2"/>
  <c r="CI67" i="2"/>
  <c r="CH67" i="2"/>
  <c r="CG67" i="2"/>
  <c r="CF67" i="2"/>
  <c r="CE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BA67" i="2"/>
  <c r="AZ67" i="2"/>
  <c r="AY67" i="2"/>
  <c r="AX67" i="2"/>
  <c r="AW67" i="2"/>
  <c r="AV67" i="2"/>
  <c r="AU67" i="2"/>
  <c r="AS67" i="2"/>
  <c r="AR67" i="2"/>
  <c r="AQ67" i="2"/>
  <c r="AP67" i="2"/>
  <c r="AO67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DJ66" i="2"/>
  <c r="DI66" i="2"/>
  <c r="DH66" i="2"/>
  <c r="DG66" i="2"/>
  <c r="DF66" i="2"/>
  <c r="DE66" i="2"/>
  <c r="DD66" i="2"/>
  <c r="DC66" i="2"/>
  <c r="DB66" i="2"/>
  <c r="DA66" i="2"/>
  <c r="CZ66" i="2"/>
  <c r="CY66" i="2"/>
  <c r="CX66" i="2"/>
  <c r="CW66" i="2"/>
  <c r="CV66" i="2"/>
  <c r="CU66" i="2"/>
  <c r="CT66" i="2"/>
  <c r="CR66" i="2"/>
  <c r="CQ66" i="2"/>
  <c r="CP66" i="2"/>
  <c r="CO66" i="2"/>
  <c r="CN66" i="2"/>
  <c r="CM66" i="2"/>
  <c r="CL66" i="2"/>
  <c r="CK66" i="2"/>
  <c r="CJ66" i="2"/>
  <c r="CI66" i="2"/>
  <c r="CH66" i="2"/>
  <c r="CG66" i="2"/>
  <c r="CF66" i="2"/>
  <c r="CE66" i="2"/>
  <c r="CD66" i="2"/>
  <c r="CC66" i="2"/>
  <c r="CB66" i="2"/>
  <c r="CA66" i="2"/>
  <c r="BZ66" i="2"/>
  <c r="BY66" i="2"/>
  <c r="BX66" i="2"/>
  <c r="BW66" i="2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C66" i="2"/>
  <c r="BB66" i="2"/>
  <c r="BA66" i="2"/>
  <c r="AZ66" i="2"/>
  <c r="AY66" i="2"/>
  <c r="AX66" i="2"/>
  <c r="AW66" i="2"/>
  <c r="AV66" i="2"/>
  <c r="AU66" i="2"/>
  <c r="AS66" i="2"/>
  <c r="AR66" i="2"/>
  <c r="AQ66" i="2"/>
  <c r="AP66" i="2"/>
  <c r="AO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DJ65" i="2"/>
  <c r="DI65" i="2"/>
  <c r="DH65" i="2"/>
  <c r="DG65" i="2"/>
  <c r="DF65" i="2"/>
  <c r="DE65" i="2"/>
  <c r="DD65" i="2"/>
  <c r="DC65" i="2"/>
  <c r="DB65" i="2"/>
  <c r="DA65" i="2"/>
  <c r="CZ65" i="2"/>
  <c r="CY65" i="2"/>
  <c r="CX65" i="2"/>
  <c r="CW65" i="2"/>
  <c r="CV65" i="2"/>
  <c r="CU65" i="2"/>
  <c r="CT65" i="2"/>
  <c r="CR65" i="2"/>
  <c r="CQ65" i="2"/>
  <c r="CP65" i="2"/>
  <c r="CO65" i="2"/>
  <c r="CN65" i="2"/>
  <c r="CM65" i="2"/>
  <c r="CL65" i="2"/>
  <c r="CK65" i="2"/>
  <c r="CJ65" i="2"/>
  <c r="CI65" i="2"/>
  <c r="CH65" i="2"/>
  <c r="CG65" i="2"/>
  <c r="CF65" i="2"/>
  <c r="CE65" i="2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BA65" i="2"/>
  <c r="AZ65" i="2"/>
  <c r="AY65" i="2"/>
  <c r="AX65" i="2"/>
  <c r="AW65" i="2"/>
  <c r="AV65" i="2"/>
  <c r="AU65" i="2"/>
  <c r="AS65" i="2"/>
  <c r="AR65" i="2"/>
  <c r="AQ65" i="2"/>
  <c r="AP65" i="2"/>
  <c r="AO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DJ64" i="2"/>
  <c r="DI64" i="2"/>
  <c r="DH64" i="2"/>
  <c r="DG64" i="2"/>
  <c r="DF64" i="2"/>
  <c r="DE64" i="2"/>
  <c r="DD64" i="2"/>
  <c r="DC64" i="2"/>
  <c r="DB64" i="2"/>
  <c r="DA64" i="2"/>
  <c r="CZ64" i="2"/>
  <c r="CY64" i="2"/>
  <c r="CX64" i="2"/>
  <c r="CW64" i="2"/>
  <c r="CV64" i="2"/>
  <c r="CU64" i="2"/>
  <c r="CT64" i="2"/>
  <c r="CR64" i="2"/>
  <c r="CQ64" i="2"/>
  <c r="CP64" i="2"/>
  <c r="CO64" i="2"/>
  <c r="CN64" i="2"/>
  <c r="CM64" i="2"/>
  <c r="CL64" i="2"/>
  <c r="CK64" i="2"/>
  <c r="CJ64" i="2"/>
  <c r="CI64" i="2"/>
  <c r="CH64" i="2"/>
  <c r="CG64" i="2"/>
  <c r="CF64" i="2"/>
  <c r="CE64" i="2"/>
  <c r="CD64" i="2"/>
  <c r="CC64" i="2"/>
  <c r="CB64" i="2"/>
  <c r="CA64" i="2"/>
  <c r="BZ64" i="2"/>
  <c r="BY64" i="2"/>
  <c r="BX64" i="2"/>
  <c r="BW64" i="2"/>
  <c r="BV64" i="2"/>
  <c r="BU64" i="2"/>
  <c r="BT64" i="2"/>
  <c r="BS64" i="2"/>
  <c r="BR64" i="2"/>
  <c r="BQ64" i="2"/>
  <c r="BP64" i="2"/>
  <c r="BO64" i="2"/>
  <c r="BN64" i="2"/>
  <c r="BM64" i="2"/>
  <c r="BL64" i="2"/>
  <c r="BK64" i="2"/>
  <c r="BJ64" i="2"/>
  <c r="BI64" i="2"/>
  <c r="BH64" i="2"/>
  <c r="BG64" i="2"/>
  <c r="BF64" i="2"/>
  <c r="BE64" i="2"/>
  <c r="BD64" i="2"/>
  <c r="BC64" i="2"/>
  <c r="BB64" i="2"/>
  <c r="BA64" i="2"/>
  <c r="AZ64" i="2"/>
  <c r="AY64" i="2"/>
  <c r="AX64" i="2"/>
  <c r="AW64" i="2"/>
  <c r="AV64" i="2"/>
  <c r="AU64" i="2"/>
  <c r="AS64" i="2"/>
  <c r="AR64" i="2"/>
  <c r="AQ64" i="2"/>
  <c r="AP64" i="2"/>
  <c r="AO64" i="2"/>
  <c r="AJ64" i="2"/>
  <c r="AI64" i="2"/>
  <c r="AH64" i="2"/>
  <c r="AG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DJ63" i="2"/>
  <c r="DI63" i="2"/>
  <c r="DH63" i="2"/>
  <c r="DG63" i="2"/>
  <c r="DF63" i="2"/>
  <c r="DE63" i="2"/>
  <c r="DD63" i="2"/>
  <c r="DC63" i="2"/>
  <c r="DB63" i="2"/>
  <c r="DA63" i="2"/>
  <c r="CZ63" i="2"/>
  <c r="CY63" i="2"/>
  <c r="CX63" i="2"/>
  <c r="CW63" i="2"/>
  <c r="CV63" i="2"/>
  <c r="CU63" i="2"/>
  <c r="CT63" i="2"/>
  <c r="CR63" i="2"/>
  <c r="CQ63" i="2"/>
  <c r="CP63" i="2"/>
  <c r="CO63" i="2"/>
  <c r="CN63" i="2"/>
  <c r="CM63" i="2"/>
  <c r="CL63" i="2"/>
  <c r="CK63" i="2"/>
  <c r="CJ63" i="2"/>
  <c r="CI63" i="2"/>
  <c r="CH63" i="2"/>
  <c r="CG63" i="2"/>
  <c r="CF63" i="2"/>
  <c r="CE63" i="2"/>
  <c r="CD63" i="2"/>
  <c r="CC63" i="2"/>
  <c r="CB63" i="2"/>
  <c r="CA63" i="2"/>
  <c r="BZ63" i="2"/>
  <c r="BY63" i="2"/>
  <c r="BX63" i="2"/>
  <c r="BW63" i="2"/>
  <c r="BV63" i="2"/>
  <c r="BU63" i="2"/>
  <c r="BT63" i="2"/>
  <c r="BS63" i="2"/>
  <c r="BR63" i="2"/>
  <c r="BQ63" i="2"/>
  <c r="BP63" i="2"/>
  <c r="BO63" i="2"/>
  <c r="BN63" i="2"/>
  <c r="BM63" i="2"/>
  <c r="BL63" i="2"/>
  <c r="BK63" i="2"/>
  <c r="BJ63" i="2"/>
  <c r="BI63" i="2"/>
  <c r="BH63" i="2"/>
  <c r="BG63" i="2"/>
  <c r="BF63" i="2"/>
  <c r="BE63" i="2"/>
  <c r="BD63" i="2"/>
  <c r="BC63" i="2"/>
  <c r="BB63" i="2"/>
  <c r="BA63" i="2"/>
  <c r="AZ63" i="2"/>
  <c r="AY63" i="2"/>
  <c r="AX63" i="2"/>
  <c r="AW63" i="2"/>
  <c r="AV63" i="2"/>
  <c r="AU63" i="2"/>
  <c r="AS63" i="2"/>
  <c r="AR63" i="2"/>
  <c r="AQ63" i="2"/>
  <c r="AP63" i="2"/>
  <c r="AO63" i="2"/>
  <c r="AJ63" i="2"/>
  <c r="AI63" i="2"/>
  <c r="AH63" i="2"/>
  <c r="AG63" i="2"/>
  <c r="AF63" i="2"/>
  <c r="AE63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DJ62" i="2"/>
  <c r="DI62" i="2"/>
  <c r="DH62" i="2"/>
  <c r="DG62" i="2"/>
  <c r="DF62" i="2"/>
  <c r="DE62" i="2"/>
  <c r="DD62" i="2"/>
  <c r="DC62" i="2"/>
  <c r="DB62" i="2"/>
  <c r="DA62" i="2"/>
  <c r="CZ62" i="2"/>
  <c r="CY62" i="2"/>
  <c r="CX62" i="2"/>
  <c r="CW62" i="2"/>
  <c r="CV62" i="2"/>
  <c r="CU62" i="2"/>
  <c r="CT62" i="2"/>
  <c r="CR62" i="2"/>
  <c r="CQ62" i="2"/>
  <c r="CP62" i="2"/>
  <c r="CO62" i="2"/>
  <c r="CN62" i="2"/>
  <c r="CM62" i="2"/>
  <c r="CL62" i="2"/>
  <c r="CK62" i="2"/>
  <c r="CJ62" i="2"/>
  <c r="CI62" i="2"/>
  <c r="CH62" i="2"/>
  <c r="CG62" i="2"/>
  <c r="CF62" i="2"/>
  <c r="CE62" i="2"/>
  <c r="CD62" i="2"/>
  <c r="CC62" i="2"/>
  <c r="CB62" i="2"/>
  <c r="CA62" i="2"/>
  <c r="BZ62" i="2"/>
  <c r="BY62" i="2"/>
  <c r="BX62" i="2"/>
  <c r="BW62" i="2"/>
  <c r="BV62" i="2"/>
  <c r="BU62" i="2"/>
  <c r="BT62" i="2"/>
  <c r="BS62" i="2"/>
  <c r="BR62" i="2"/>
  <c r="BQ62" i="2"/>
  <c r="BP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BC62" i="2"/>
  <c r="BB62" i="2"/>
  <c r="BA62" i="2"/>
  <c r="AZ62" i="2"/>
  <c r="AY62" i="2"/>
  <c r="AX62" i="2"/>
  <c r="AW62" i="2"/>
  <c r="AV62" i="2"/>
  <c r="AU62" i="2"/>
  <c r="AS62" i="2"/>
  <c r="AR62" i="2"/>
  <c r="AQ62" i="2"/>
  <c r="AP62" i="2"/>
  <c r="AO62" i="2"/>
  <c r="AJ62" i="2"/>
  <c r="AI62" i="2"/>
  <c r="AH62" i="2"/>
  <c r="AG62" i="2"/>
  <c r="AF62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DJ61" i="2"/>
  <c r="DI61" i="2"/>
  <c r="DH61" i="2"/>
  <c r="DG61" i="2"/>
  <c r="DF61" i="2"/>
  <c r="DE61" i="2"/>
  <c r="DD61" i="2"/>
  <c r="DC61" i="2"/>
  <c r="DB61" i="2"/>
  <c r="DA61" i="2"/>
  <c r="CZ61" i="2"/>
  <c r="CY61" i="2"/>
  <c r="CX61" i="2"/>
  <c r="CW61" i="2"/>
  <c r="CV61" i="2"/>
  <c r="CU61" i="2"/>
  <c r="CT61" i="2"/>
  <c r="CR61" i="2"/>
  <c r="CQ61" i="2"/>
  <c r="CP61" i="2"/>
  <c r="CO61" i="2"/>
  <c r="CN61" i="2"/>
  <c r="CM61" i="2"/>
  <c r="CL61" i="2"/>
  <c r="CK61" i="2"/>
  <c r="CJ61" i="2"/>
  <c r="CI61" i="2"/>
  <c r="CH61" i="2"/>
  <c r="CG61" i="2"/>
  <c r="CF61" i="2"/>
  <c r="CE61" i="2"/>
  <c r="CD61" i="2"/>
  <c r="CC61" i="2"/>
  <c r="CB61" i="2"/>
  <c r="CA61" i="2"/>
  <c r="BZ61" i="2"/>
  <c r="BY61" i="2"/>
  <c r="BX61" i="2"/>
  <c r="BW61" i="2"/>
  <c r="BV61" i="2"/>
  <c r="BU61" i="2"/>
  <c r="BT61" i="2"/>
  <c r="BS61" i="2"/>
  <c r="BR61" i="2"/>
  <c r="BQ61" i="2"/>
  <c r="BP61" i="2"/>
  <c r="BO61" i="2"/>
  <c r="BN61" i="2"/>
  <c r="BM61" i="2"/>
  <c r="BL61" i="2"/>
  <c r="BK61" i="2"/>
  <c r="BJ61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S61" i="2"/>
  <c r="AR61" i="2"/>
  <c r="AQ61" i="2"/>
  <c r="AP61" i="2"/>
  <c r="AO61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DJ60" i="2"/>
  <c r="DI60" i="2"/>
  <c r="DH60" i="2"/>
  <c r="DG60" i="2"/>
  <c r="DF60" i="2"/>
  <c r="DE60" i="2"/>
  <c r="DD60" i="2"/>
  <c r="DC60" i="2"/>
  <c r="DB60" i="2"/>
  <c r="DA60" i="2"/>
  <c r="CZ60" i="2"/>
  <c r="CY60" i="2"/>
  <c r="CX60" i="2"/>
  <c r="CW60" i="2"/>
  <c r="CV60" i="2"/>
  <c r="CU60" i="2"/>
  <c r="CT60" i="2"/>
  <c r="CR60" i="2"/>
  <c r="CQ60" i="2"/>
  <c r="CP60" i="2"/>
  <c r="CO60" i="2"/>
  <c r="CN60" i="2"/>
  <c r="CM60" i="2"/>
  <c r="CL60" i="2"/>
  <c r="CK60" i="2"/>
  <c r="CJ60" i="2"/>
  <c r="CI60" i="2"/>
  <c r="CH60" i="2"/>
  <c r="CG60" i="2"/>
  <c r="CF60" i="2"/>
  <c r="CE60" i="2"/>
  <c r="CD60" i="2"/>
  <c r="CC60" i="2"/>
  <c r="CB60" i="2"/>
  <c r="CA60" i="2"/>
  <c r="BZ60" i="2"/>
  <c r="BY60" i="2"/>
  <c r="BX60" i="2"/>
  <c r="BW60" i="2"/>
  <c r="BV60" i="2"/>
  <c r="BU60" i="2"/>
  <c r="BT60" i="2"/>
  <c r="BS60" i="2"/>
  <c r="BR60" i="2"/>
  <c r="BQ60" i="2"/>
  <c r="BP60" i="2"/>
  <c r="BO60" i="2"/>
  <c r="BN60" i="2"/>
  <c r="BM60" i="2"/>
  <c r="BL60" i="2"/>
  <c r="BK60" i="2"/>
  <c r="BJ60" i="2"/>
  <c r="BI60" i="2"/>
  <c r="BH60" i="2"/>
  <c r="BG60" i="2"/>
  <c r="BF60" i="2"/>
  <c r="BE60" i="2"/>
  <c r="BD60" i="2"/>
  <c r="BC60" i="2"/>
  <c r="BB60" i="2"/>
  <c r="BA60" i="2"/>
  <c r="AZ60" i="2"/>
  <c r="AY60" i="2"/>
  <c r="AX60" i="2"/>
  <c r="AW60" i="2"/>
  <c r="AV60" i="2"/>
  <c r="AU60" i="2"/>
  <c r="AS60" i="2"/>
  <c r="AR60" i="2"/>
  <c r="AQ60" i="2"/>
  <c r="AP60" i="2"/>
  <c r="AO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DJ59" i="2"/>
  <c r="DI59" i="2"/>
  <c r="DH59" i="2"/>
  <c r="DG59" i="2"/>
  <c r="DF59" i="2"/>
  <c r="DE59" i="2"/>
  <c r="DD59" i="2"/>
  <c r="DC59" i="2"/>
  <c r="DB59" i="2"/>
  <c r="DA59" i="2"/>
  <c r="CZ59" i="2"/>
  <c r="CY59" i="2"/>
  <c r="CX59" i="2"/>
  <c r="CW59" i="2"/>
  <c r="CV59" i="2"/>
  <c r="CU59" i="2"/>
  <c r="CT59" i="2"/>
  <c r="CR59" i="2"/>
  <c r="CQ59" i="2"/>
  <c r="CP59" i="2"/>
  <c r="CO59" i="2"/>
  <c r="CN59" i="2"/>
  <c r="CM59" i="2"/>
  <c r="CL59" i="2"/>
  <c r="CK59" i="2"/>
  <c r="CJ59" i="2"/>
  <c r="CI59" i="2"/>
  <c r="CH59" i="2"/>
  <c r="CG59" i="2"/>
  <c r="CF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S59" i="2"/>
  <c r="AR59" i="2"/>
  <c r="AQ59" i="2"/>
  <c r="AP59" i="2"/>
  <c r="AO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DJ58" i="2"/>
  <c r="DI58" i="2"/>
  <c r="DH58" i="2"/>
  <c r="DG58" i="2"/>
  <c r="DF58" i="2"/>
  <c r="DE58" i="2"/>
  <c r="DD58" i="2"/>
  <c r="DC58" i="2"/>
  <c r="DB58" i="2"/>
  <c r="DA58" i="2"/>
  <c r="CZ58" i="2"/>
  <c r="CY58" i="2"/>
  <c r="CX58" i="2"/>
  <c r="CW58" i="2"/>
  <c r="CV58" i="2"/>
  <c r="CU58" i="2"/>
  <c r="CT58" i="2"/>
  <c r="CR58" i="2"/>
  <c r="CQ58" i="2"/>
  <c r="CP58" i="2"/>
  <c r="CO58" i="2"/>
  <c r="CN58" i="2"/>
  <c r="CM58" i="2"/>
  <c r="CL58" i="2"/>
  <c r="CK58" i="2"/>
  <c r="CJ58" i="2"/>
  <c r="CI58" i="2"/>
  <c r="CH58" i="2"/>
  <c r="CG58" i="2"/>
  <c r="CF58" i="2"/>
  <c r="CE58" i="2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S58" i="2"/>
  <c r="AR58" i="2"/>
  <c r="AQ58" i="2"/>
  <c r="AP58" i="2"/>
  <c r="AO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DJ57" i="2"/>
  <c r="DI57" i="2"/>
  <c r="DH57" i="2"/>
  <c r="DG57" i="2"/>
  <c r="DF57" i="2"/>
  <c r="DE57" i="2"/>
  <c r="DD57" i="2"/>
  <c r="DC57" i="2"/>
  <c r="DB57" i="2"/>
  <c r="DA57" i="2"/>
  <c r="CZ57" i="2"/>
  <c r="CY57" i="2"/>
  <c r="CX57" i="2"/>
  <c r="CW57" i="2"/>
  <c r="CV57" i="2"/>
  <c r="CU57" i="2"/>
  <c r="CT57" i="2"/>
  <c r="CR57" i="2"/>
  <c r="CQ57" i="2"/>
  <c r="CP57" i="2"/>
  <c r="CO57" i="2"/>
  <c r="CN57" i="2"/>
  <c r="CM57" i="2"/>
  <c r="CL57" i="2"/>
  <c r="CK57" i="2"/>
  <c r="CJ57" i="2"/>
  <c r="CI57" i="2"/>
  <c r="CH57" i="2"/>
  <c r="CG57" i="2"/>
  <c r="CF57" i="2"/>
  <c r="CE57" i="2"/>
  <c r="CD57" i="2"/>
  <c r="CC57" i="2"/>
  <c r="CB57" i="2"/>
  <c r="CA57" i="2"/>
  <c r="BZ57" i="2"/>
  <c r="BY57" i="2"/>
  <c r="BX57" i="2"/>
  <c r="BW57" i="2"/>
  <c r="BV57" i="2"/>
  <c r="BU57" i="2"/>
  <c r="BT57" i="2"/>
  <c r="BS57" i="2"/>
  <c r="BR57" i="2"/>
  <c r="BQ57" i="2"/>
  <c r="BP57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C57" i="2"/>
  <c r="BB57" i="2"/>
  <c r="BA57" i="2"/>
  <c r="AZ57" i="2"/>
  <c r="AY57" i="2"/>
  <c r="AX57" i="2"/>
  <c r="AW57" i="2"/>
  <c r="AV57" i="2"/>
  <c r="AU57" i="2"/>
  <c r="AS57" i="2"/>
  <c r="AR57" i="2"/>
  <c r="AQ57" i="2"/>
  <c r="AP57" i="2"/>
  <c r="AO57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DJ56" i="2"/>
  <c r="DI56" i="2"/>
  <c r="DH56" i="2"/>
  <c r="DG56" i="2"/>
  <c r="DF56" i="2"/>
  <c r="DE56" i="2"/>
  <c r="DD56" i="2"/>
  <c r="DC56" i="2"/>
  <c r="DB56" i="2"/>
  <c r="DA56" i="2"/>
  <c r="CZ56" i="2"/>
  <c r="CY56" i="2"/>
  <c r="CX56" i="2"/>
  <c r="CW56" i="2"/>
  <c r="CV56" i="2"/>
  <c r="CU56" i="2"/>
  <c r="CT56" i="2"/>
  <c r="CR56" i="2"/>
  <c r="CQ56" i="2"/>
  <c r="CP56" i="2"/>
  <c r="CO56" i="2"/>
  <c r="CN56" i="2"/>
  <c r="CM56" i="2"/>
  <c r="CL56" i="2"/>
  <c r="CK56" i="2"/>
  <c r="CJ56" i="2"/>
  <c r="CI56" i="2"/>
  <c r="CH56" i="2"/>
  <c r="CG56" i="2"/>
  <c r="CF56" i="2"/>
  <c r="CE56" i="2"/>
  <c r="CD56" i="2"/>
  <c r="CC56" i="2"/>
  <c r="CB56" i="2"/>
  <c r="CA56" i="2"/>
  <c r="BZ56" i="2"/>
  <c r="BY56" i="2"/>
  <c r="BX56" i="2"/>
  <c r="BW56" i="2"/>
  <c r="BV56" i="2"/>
  <c r="BU56" i="2"/>
  <c r="BT56" i="2"/>
  <c r="BS56" i="2"/>
  <c r="BR56" i="2"/>
  <c r="BQ56" i="2"/>
  <c r="BP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C56" i="2"/>
  <c r="BB56" i="2"/>
  <c r="BA56" i="2"/>
  <c r="AZ56" i="2"/>
  <c r="AY56" i="2"/>
  <c r="AX56" i="2"/>
  <c r="AW56" i="2"/>
  <c r="AV56" i="2"/>
  <c r="AU56" i="2"/>
  <c r="AS56" i="2"/>
  <c r="AR56" i="2"/>
  <c r="AQ56" i="2"/>
  <c r="AP56" i="2"/>
  <c r="AO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DJ55" i="2"/>
  <c r="DI55" i="2"/>
  <c r="DH55" i="2"/>
  <c r="DG55" i="2"/>
  <c r="DF55" i="2"/>
  <c r="DE55" i="2"/>
  <c r="DD55" i="2"/>
  <c r="DC55" i="2"/>
  <c r="DB55" i="2"/>
  <c r="DA55" i="2"/>
  <c r="CZ55" i="2"/>
  <c r="CY55" i="2"/>
  <c r="CX55" i="2"/>
  <c r="CW55" i="2"/>
  <c r="CV55" i="2"/>
  <c r="CU55" i="2"/>
  <c r="CT55" i="2"/>
  <c r="CR55" i="2"/>
  <c r="CQ55" i="2"/>
  <c r="CP55" i="2"/>
  <c r="CO55" i="2"/>
  <c r="CN55" i="2"/>
  <c r="CM55" i="2"/>
  <c r="CL55" i="2"/>
  <c r="CK55" i="2"/>
  <c r="CJ55" i="2"/>
  <c r="CI55" i="2"/>
  <c r="CH55" i="2"/>
  <c r="CG55" i="2"/>
  <c r="CF55" i="2"/>
  <c r="CE55" i="2"/>
  <c r="CD55" i="2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S55" i="2"/>
  <c r="AR55" i="2"/>
  <c r="AQ55" i="2"/>
  <c r="AP55" i="2"/>
  <c r="AO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DJ54" i="2"/>
  <c r="DI54" i="2"/>
  <c r="DH54" i="2"/>
  <c r="DG54" i="2"/>
  <c r="DF54" i="2"/>
  <c r="DE54" i="2"/>
  <c r="DD54" i="2"/>
  <c r="DC54" i="2"/>
  <c r="DB54" i="2"/>
  <c r="DA54" i="2"/>
  <c r="CZ54" i="2"/>
  <c r="CY54" i="2"/>
  <c r="CX54" i="2"/>
  <c r="CW54" i="2"/>
  <c r="CV54" i="2"/>
  <c r="CU54" i="2"/>
  <c r="CT54" i="2"/>
  <c r="CR54" i="2"/>
  <c r="CQ54" i="2"/>
  <c r="CP54" i="2"/>
  <c r="CO54" i="2"/>
  <c r="CN54" i="2"/>
  <c r="CM54" i="2"/>
  <c r="CL54" i="2"/>
  <c r="CK54" i="2"/>
  <c r="CJ54" i="2"/>
  <c r="CI54" i="2"/>
  <c r="CH54" i="2"/>
  <c r="CG54" i="2"/>
  <c r="CF54" i="2"/>
  <c r="CE54" i="2"/>
  <c r="CD54" i="2"/>
  <c r="CC54" i="2"/>
  <c r="CB54" i="2"/>
  <c r="CA54" i="2"/>
  <c r="BZ54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BA54" i="2"/>
  <c r="AZ54" i="2"/>
  <c r="AY54" i="2"/>
  <c r="AX54" i="2"/>
  <c r="AW54" i="2"/>
  <c r="AV54" i="2"/>
  <c r="AU54" i="2"/>
  <c r="AS54" i="2"/>
  <c r="AR54" i="2"/>
  <c r="AQ54" i="2"/>
  <c r="AP54" i="2"/>
  <c r="AO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DJ53" i="2"/>
  <c r="DI53" i="2"/>
  <c r="DH53" i="2"/>
  <c r="DG53" i="2"/>
  <c r="DF53" i="2"/>
  <c r="DE53" i="2"/>
  <c r="DD53" i="2"/>
  <c r="DC53" i="2"/>
  <c r="DB53" i="2"/>
  <c r="DA53" i="2"/>
  <c r="CZ53" i="2"/>
  <c r="CY53" i="2"/>
  <c r="CX53" i="2"/>
  <c r="CW53" i="2"/>
  <c r="CV53" i="2"/>
  <c r="CU53" i="2"/>
  <c r="CT53" i="2"/>
  <c r="CR53" i="2"/>
  <c r="CQ53" i="2"/>
  <c r="CP53" i="2"/>
  <c r="CO53" i="2"/>
  <c r="CN53" i="2"/>
  <c r="CM53" i="2"/>
  <c r="CL53" i="2"/>
  <c r="CK53" i="2"/>
  <c r="CJ53" i="2"/>
  <c r="CI53" i="2"/>
  <c r="CH53" i="2"/>
  <c r="CG53" i="2"/>
  <c r="CF53" i="2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S53" i="2"/>
  <c r="AR53" i="2"/>
  <c r="AQ53" i="2"/>
  <c r="AP53" i="2"/>
  <c r="AO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DJ52" i="2"/>
  <c r="DI52" i="2"/>
  <c r="DH52" i="2"/>
  <c r="DG52" i="2"/>
  <c r="DF52" i="2"/>
  <c r="DE52" i="2"/>
  <c r="DD52" i="2"/>
  <c r="DC52" i="2"/>
  <c r="DB52" i="2"/>
  <c r="DA52" i="2"/>
  <c r="CZ52" i="2"/>
  <c r="CY52" i="2"/>
  <c r="CX52" i="2"/>
  <c r="CW52" i="2"/>
  <c r="CV52" i="2"/>
  <c r="CU52" i="2"/>
  <c r="CT52" i="2"/>
  <c r="CR52" i="2"/>
  <c r="CQ52" i="2"/>
  <c r="CP52" i="2"/>
  <c r="CO52" i="2"/>
  <c r="CN52" i="2"/>
  <c r="CM52" i="2"/>
  <c r="CL52" i="2"/>
  <c r="CK52" i="2"/>
  <c r="CJ52" i="2"/>
  <c r="CI52" i="2"/>
  <c r="CH52" i="2"/>
  <c r="CG52" i="2"/>
  <c r="CF52" i="2"/>
  <c r="CE52" i="2"/>
  <c r="CD52" i="2"/>
  <c r="CC52" i="2"/>
  <c r="CB52" i="2"/>
  <c r="CA52" i="2"/>
  <c r="BZ52" i="2"/>
  <c r="BY52" i="2"/>
  <c r="BX52" i="2"/>
  <c r="BW52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BA52" i="2"/>
  <c r="AZ52" i="2"/>
  <c r="AY52" i="2"/>
  <c r="AX52" i="2"/>
  <c r="AW52" i="2"/>
  <c r="AV52" i="2"/>
  <c r="AU52" i="2"/>
  <c r="AS52" i="2"/>
  <c r="AR52" i="2"/>
  <c r="AQ52" i="2"/>
  <c r="AP52" i="2"/>
  <c r="AO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L52" i="2"/>
  <c r="DJ51" i="2"/>
  <c r="DI51" i="2"/>
  <c r="DH51" i="2"/>
  <c r="DG51" i="2"/>
  <c r="DF51" i="2"/>
  <c r="DE51" i="2"/>
  <c r="DD51" i="2"/>
  <c r="DC51" i="2"/>
  <c r="DB51" i="2"/>
  <c r="DA51" i="2"/>
  <c r="CZ51" i="2"/>
  <c r="CY51" i="2"/>
  <c r="CX51" i="2"/>
  <c r="CW51" i="2"/>
  <c r="CV51" i="2"/>
  <c r="CU51" i="2"/>
  <c r="CT51" i="2"/>
  <c r="CR51" i="2"/>
  <c r="CQ51" i="2"/>
  <c r="CP51" i="2"/>
  <c r="CO51" i="2"/>
  <c r="CN51" i="2"/>
  <c r="CM51" i="2"/>
  <c r="CL51" i="2"/>
  <c r="CK51" i="2"/>
  <c r="CJ51" i="2"/>
  <c r="CI51" i="2"/>
  <c r="CH51" i="2"/>
  <c r="CG51" i="2"/>
  <c r="CF51" i="2"/>
  <c r="CE51" i="2"/>
  <c r="CD51" i="2"/>
  <c r="CC51" i="2"/>
  <c r="CB51" i="2"/>
  <c r="CA51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S51" i="2"/>
  <c r="AR51" i="2"/>
  <c r="AQ51" i="2"/>
  <c r="AP51" i="2"/>
  <c r="AO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DJ50" i="2"/>
  <c r="DI50" i="2"/>
  <c r="DH50" i="2"/>
  <c r="DG50" i="2"/>
  <c r="DF50" i="2"/>
  <c r="DE50" i="2"/>
  <c r="DD50" i="2"/>
  <c r="DC50" i="2"/>
  <c r="DB50" i="2"/>
  <c r="DA50" i="2"/>
  <c r="CZ50" i="2"/>
  <c r="CY50" i="2"/>
  <c r="CX50" i="2"/>
  <c r="CW50" i="2"/>
  <c r="CV50" i="2"/>
  <c r="CU50" i="2"/>
  <c r="CT50" i="2"/>
  <c r="CR50" i="2"/>
  <c r="CQ50" i="2"/>
  <c r="CP50" i="2"/>
  <c r="CO50" i="2"/>
  <c r="CN50" i="2"/>
  <c r="CM50" i="2"/>
  <c r="CL50" i="2"/>
  <c r="CK50" i="2"/>
  <c r="CJ50" i="2"/>
  <c r="CI50" i="2"/>
  <c r="CH50" i="2"/>
  <c r="CG50" i="2"/>
  <c r="CF50" i="2"/>
  <c r="CE50" i="2"/>
  <c r="CD50" i="2"/>
  <c r="CC50" i="2"/>
  <c r="CB50" i="2"/>
  <c r="CA50" i="2"/>
  <c r="BZ50" i="2"/>
  <c r="BY50" i="2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BA50" i="2"/>
  <c r="AZ50" i="2"/>
  <c r="AY50" i="2"/>
  <c r="AX50" i="2"/>
  <c r="AW50" i="2"/>
  <c r="AV50" i="2"/>
  <c r="AU50" i="2"/>
  <c r="AS50" i="2"/>
  <c r="AR50" i="2"/>
  <c r="AQ50" i="2"/>
  <c r="AP50" i="2"/>
  <c r="AO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DJ49" i="2"/>
  <c r="DI49" i="2"/>
  <c r="DH49" i="2"/>
  <c r="DG49" i="2"/>
  <c r="DF49" i="2"/>
  <c r="DE49" i="2"/>
  <c r="DD49" i="2"/>
  <c r="DC49" i="2"/>
  <c r="DB49" i="2"/>
  <c r="DA49" i="2"/>
  <c r="CZ49" i="2"/>
  <c r="CY49" i="2"/>
  <c r="CX49" i="2"/>
  <c r="CW49" i="2"/>
  <c r="CV49" i="2"/>
  <c r="CU49" i="2"/>
  <c r="CT49" i="2"/>
  <c r="CR49" i="2"/>
  <c r="CQ49" i="2"/>
  <c r="CP49" i="2"/>
  <c r="CO49" i="2"/>
  <c r="CN49" i="2"/>
  <c r="CM49" i="2"/>
  <c r="CL49" i="2"/>
  <c r="CK49" i="2"/>
  <c r="CJ49" i="2"/>
  <c r="CI49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S49" i="2"/>
  <c r="AR49" i="2"/>
  <c r="AQ49" i="2"/>
  <c r="AP49" i="2"/>
  <c r="AO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DJ48" i="2"/>
  <c r="DI48" i="2"/>
  <c r="DH48" i="2"/>
  <c r="DG48" i="2"/>
  <c r="DF48" i="2"/>
  <c r="DE48" i="2"/>
  <c r="DD48" i="2"/>
  <c r="DC48" i="2"/>
  <c r="DB48" i="2"/>
  <c r="DA48" i="2"/>
  <c r="CZ48" i="2"/>
  <c r="CY48" i="2"/>
  <c r="CX48" i="2"/>
  <c r="CW48" i="2"/>
  <c r="CV48" i="2"/>
  <c r="CU48" i="2"/>
  <c r="CT48" i="2"/>
  <c r="CR48" i="2"/>
  <c r="CQ48" i="2"/>
  <c r="CP48" i="2"/>
  <c r="CO48" i="2"/>
  <c r="CN48" i="2"/>
  <c r="CM48" i="2"/>
  <c r="CL48" i="2"/>
  <c r="CK48" i="2"/>
  <c r="CJ48" i="2"/>
  <c r="CI48" i="2"/>
  <c r="CH48" i="2"/>
  <c r="CG48" i="2"/>
  <c r="CF48" i="2"/>
  <c r="CE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S48" i="2"/>
  <c r="AR48" i="2"/>
  <c r="AQ48" i="2"/>
  <c r="AP48" i="2"/>
  <c r="AO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DJ47" i="2"/>
  <c r="DI47" i="2"/>
  <c r="DH47" i="2"/>
  <c r="DG47" i="2"/>
  <c r="DF47" i="2"/>
  <c r="DE47" i="2"/>
  <c r="DD47" i="2"/>
  <c r="DC47" i="2"/>
  <c r="DB47" i="2"/>
  <c r="DA47" i="2"/>
  <c r="CZ47" i="2"/>
  <c r="CY47" i="2"/>
  <c r="CX47" i="2"/>
  <c r="CW47" i="2"/>
  <c r="CV47" i="2"/>
  <c r="CU47" i="2"/>
  <c r="CT47" i="2"/>
  <c r="CR47" i="2"/>
  <c r="CQ47" i="2"/>
  <c r="CP47" i="2"/>
  <c r="CO47" i="2"/>
  <c r="CN47" i="2"/>
  <c r="CM47" i="2"/>
  <c r="CL47" i="2"/>
  <c r="CK47" i="2"/>
  <c r="CJ47" i="2"/>
  <c r="CI47" i="2"/>
  <c r="CH47" i="2"/>
  <c r="CG47" i="2"/>
  <c r="CF47" i="2"/>
  <c r="CE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S47" i="2"/>
  <c r="AR47" i="2"/>
  <c r="AQ47" i="2"/>
  <c r="AP47" i="2"/>
  <c r="AO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DJ46" i="2"/>
  <c r="DI46" i="2"/>
  <c r="DH46" i="2"/>
  <c r="DG46" i="2"/>
  <c r="DF46" i="2"/>
  <c r="DE46" i="2"/>
  <c r="DD46" i="2"/>
  <c r="DC46" i="2"/>
  <c r="DB46" i="2"/>
  <c r="DA46" i="2"/>
  <c r="CZ46" i="2"/>
  <c r="CY46" i="2"/>
  <c r="CX46" i="2"/>
  <c r="CW46" i="2"/>
  <c r="CV46" i="2"/>
  <c r="CU46" i="2"/>
  <c r="CT46" i="2"/>
  <c r="CR46" i="2"/>
  <c r="CQ46" i="2"/>
  <c r="CP46" i="2"/>
  <c r="CO46" i="2"/>
  <c r="CN46" i="2"/>
  <c r="CM46" i="2"/>
  <c r="CL46" i="2"/>
  <c r="CK46" i="2"/>
  <c r="CJ46" i="2"/>
  <c r="CI46" i="2"/>
  <c r="CH46" i="2"/>
  <c r="CG46" i="2"/>
  <c r="CF46" i="2"/>
  <c r="CE46" i="2"/>
  <c r="CD46" i="2"/>
  <c r="CC46" i="2"/>
  <c r="CB46" i="2"/>
  <c r="CA46" i="2"/>
  <c r="BZ46" i="2"/>
  <c r="BY46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S46" i="2"/>
  <c r="AR46" i="2"/>
  <c r="AQ46" i="2"/>
  <c r="AP46" i="2"/>
  <c r="AO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DJ45" i="2"/>
  <c r="DI45" i="2"/>
  <c r="DH45" i="2"/>
  <c r="DG45" i="2"/>
  <c r="DF45" i="2"/>
  <c r="DE45" i="2"/>
  <c r="DD45" i="2"/>
  <c r="DC45" i="2"/>
  <c r="DB45" i="2"/>
  <c r="DA45" i="2"/>
  <c r="CZ45" i="2"/>
  <c r="CY45" i="2"/>
  <c r="CX45" i="2"/>
  <c r="CW45" i="2"/>
  <c r="CV45" i="2"/>
  <c r="CU45" i="2"/>
  <c r="CT45" i="2"/>
  <c r="CR45" i="2"/>
  <c r="CQ45" i="2"/>
  <c r="CP45" i="2"/>
  <c r="CO45" i="2"/>
  <c r="CN45" i="2"/>
  <c r="CM45" i="2"/>
  <c r="CL45" i="2"/>
  <c r="CK45" i="2"/>
  <c r="CJ45" i="2"/>
  <c r="CI45" i="2"/>
  <c r="CH45" i="2"/>
  <c r="CG45" i="2"/>
  <c r="CF45" i="2"/>
  <c r="CE45" i="2"/>
  <c r="CD45" i="2"/>
  <c r="CC45" i="2"/>
  <c r="CB45" i="2"/>
  <c r="CA45" i="2"/>
  <c r="BZ45" i="2"/>
  <c r="BY45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S45" i="2"/>
  <c r="AR45" i="2"/>
  <c r="AQ45" i="2"/>
  <c r="AP45" i="2"/>
  <c r="AO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DJ44" i="2"/>
  <c r="DI44" i="2"/>
  <c r="DH44" i="2"/>
  <c r="DG44" i="2"/>
  <c r="DF44" i="2"/>
  <c r="DE44" i="2"/>
  <c r="DD44" i="2"/>
  <c r="DC44" i="2"/>
  <c r="DB44" i="2"/>
  <c r="DA44" i="2"/>
  <c r="CZ44" i="2"/>
  <c r="CY44" i="2"/>
  <c r="CX44" i="2"/>
  <c r="CW44" i="2"/>
  <c r="CV44" i="2"/>
  <c r="CU44" i="2"/>
  <c r="CT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S44" i="2"/>
  <c r="AR44" i="2"/>
  <c r="AQ44" i="2"/>
  <c r="AP44" i="2"/>
  <c r="AO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DJ43" i="2"/>
  <c r="DI43" i="2"/>
  <c r="DH43" i="2"/>
  <c r="DG43" i="2"/>
  <c r="DF43" i="2"/>
  <c r="DE43" i="2"/>
  <c r="DD43" i="2"/>
  <c r="DC43" i="2"/>
  <c r="DB43" i="2"/>
  <c r="DA43" i="2"/>
  <c r="CZ43" i="2"/>
  <c r="CY43" i="2"/>
  <c r="CX43" i="2"/>
  <c r="CW43" i="2"/>
  <c r="CV43" i="2"/>
  <c r="CU43" i="2"/>
  <c r="CT43" i="2"/>
  <c r="CR43" i="2"/>
  <c r="CQ43" i="2"/>
  <c r="CP43" i="2"/>
  <c r="CO43" i="2"/>
  <c r="CN43" i="2"/>
  <c r="CM43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S43" i="2"/>
  <c r="AR43" i="2"/>
  <c r="AQ43" i="2"/>
  <c r="AP43" i="2"/>
  <c r="AO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DJ42" i="2"/>
  <c r="DI42" i="2"/>
  <c r="DH42" i="2"/>
  <c r="DG42" i="2"/>
  <c r="DF42" i="2"/>
  <c r="DE42" i="2"/>
  <c r="DD42" i="2"/>
  <c r="DC42" i="2"/>
  <c r="DB42" i="2"/>
  <c r="DA42" i="2"/>
  <c r="CZ42" i="2"/>
  <c r="CY42" i="2"/>
  <c r="CX42" i="2"/>
  <c r="CW42" i="2"/>
  <c r="CV42" i="2"/>
  <c r="CU42" i="2"/>
  <c r="CT42" i="2"/>
  <c r="CR42" i="2"/>
  <c r="CQ42" i="2"/>
  <c r="CP42" i="2"/>
  <c r="CO42" i="2"/>
  <c r="CN42" i="2"/>
  <c r="CM42" i="2"/>
  <c r="CL42" i="2"/>
  <c r="CK42" i="2"/>
  <c r="CJ42" i="2"/>
  <c r="CI42" i="2"/>
  <c r="CH42" i="2"/>
  <c r="CG42" i="2"/>
  <c r="CF42" i="2"/>
  <c r="CE42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S42" i="2"/>
  <c r="AR42" i="2"/>
  <c r="AQ42" i="2"/>
  <c r="AP42" i="2"/>
  <c r="AO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S41" i="2"/>
  <c r="AR41" i="2"/>
  <c r="AQ41" i="2"/>
  <c r="AP41" i="2"/>
  <c r="AO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S40" i="2"/>
  <c r="AR40" i="2"/>
  <c r="AQ40" i="2"/>
  <c r="AP40" i="2"/>
  <c r="AO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DJ39" i="2"/>
  <c r="DI39" i="2"/>
  <c r="DH39" i="2"/>
  <c r="DG39" i="2"/>
  <c r="DF39" i="2"/>
  <c r="DE39" i="2"/>
  <c r="DD39" i="2"/>
  <c r="DC39" i="2"/>
  <c r="DB39" i="2"/>
  <c r="DA39" i="2"/>
  <c r="CZ39" i="2"/>
  <c r="CY39" i="2"/>
  <c r="CX39" i="2"/>
  <c r="CW39" i="2"/>
  <c r="CV39" i="2"/>
  <c r="CU39" i="2"/>
  <c r="CT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S39" i="2"/>
  <c r="AR39" i="2"/>
  <c r="AQ39" i="2"/>
  <c r="AP39" i="2"/>
  <c r="AO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DJ38" i="2"/>
  <c r="DI38" i="2"/>
  <c r="DH38" i="2"/>
  <c r="DG38" i="2"/>
  <c r="DF38" i="2"/>
  <c r="DE38" i="2"/>
  <c r="DD38" i="2"/>
  <c r="DC38" i="2"/>
  <c r="DB38" i="2"/>
  <c r="DA38" i="2"/>
  <c r="CZ38" i="2"/>
  <c r="CY38" i="2"/>
  <c r="CX38" i="2"/>
  <c r="CW38" i="2"/>
  <c r="CV38" i="2"/>
  <c r="CU38" i="2"/>
  <c r="CT38" i="2"/>
  <c r="CR38" i="2"/>
  <c r="CQ38" i="2"/>
  <c r="CP38" i="2"/>
  <c r="CO38" i="2"/>
  <c r="CN38" i="2"/>
  <c r="CM38" i="2"/>
  <c r="CL38" i="2"/>
  <c r="CK38" i="2"/>
  <c r="CJ38" i="2"/>
  <c r="CI38" i="2"/>
  <c r="CH38" i="2"/>
  <c r="CG38" i="2"/>
  <c r="CF38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S38" i="2"/>
  <c r="AR38" i="2"/>
  <c r="AQ38" i="2"/>
  <c r="AP38" i="2"/>
  <c r="AO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DJ37" i="2"/>
  <c r="DI37" i="2"/>
  <c r="DH37" i="2"/>
  <c r="DG37" i="2"/>
  <c r="DF37" i="2"/>
  <c r="DE37" i="2"/>
  <c r="DD37" i="2"/>
  <c r="DC37" i="2"/>
  <c r="DB37" i="2"/>
  <c r="DA37" i="2"/>
  <c r="CZ37" i="2"/>
  <c r="CY37" i="2"/>
  <c r="CX37" i="2"/>
  <c r="CW37" i="2"/>
  <c r="CV37" i="2"/>
  <c r="CU37" i="2"/>
  <c r="CT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S37" i="2"/>
  <c r="AR37" i="2"/>
  <c r="AQ37" i="2"/>
  <c r="AP37" i="2"/>
  <c r="AO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S36" i="2"/>
  <c r="AR36" i="2"/>
  <c r="AQ36" i="2"/>
  <c r="AP36" i="2"/>
  <c r="AO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DJ35" i="2"/>
  <c r="DI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S35" i="2"/>
  <c r="AR35" i="2"/>
  <c r="AQ35" i="2"/>
  <c r="AP35" i="2"/>
  <c r="AO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DJ34" i="2"/>
  <c r="DI34" i="2"/>
  <c r="DH34" i="2"/>
  <c r="DG34" i="2"/>
  <c r="DF34" i="2"/>
  <c r="DE34" i="2"/>
  <c r="DD34" i="2"/>
  <c r="DC34" i="2"/>
  <c r="DB34" i="2"/>
  <c r="DA34" i="2"/>
  <c r="CZ34" i="2"/>
  <c r="CY34" i="2"/>
  <c r="CX34" i="2"/>
  <c r="CW34" i="2"/>
  <c r="CV34" i="2"/>
  <c r="CU34" i="2"/>
  <c r="CT34" i="2"/>
  <c r="CR34" i="2"/>
  <c r="CQ34" i="2"/>
  <c r="CP34" i="2"/>
  <c r="CO34" i="2"/>
  <c r="CN34" i="2"/>
  <c r="CM34" i="2"/>
  <c r="CL34" i="2"/>
  <c r="CK34" i="2"/>
  <c r="CJ34" i="2"/>
  <c r="CI34" i="2"/>
  <c r="CH34" i="2"/>
  <c r="CG34" i="2"/>
  <c r="CF34" i="2"/>
  <c r="CE34" i="2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S34" i="2"/>
  <c r="AR34" i="2"/>
  <c r="AQ34" i="2"/>
  <c r="AP34" i="2"/>
  <c r="AO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DJ33" i="2"/>
  <c r="DI33" i="2"/>
  <c r="DH33" i="2"/>
  <c r="DG33" i="2"/>
  <c r="DF33" i="2"/>
  <c r="DE33" i="2"/>
  <c r="DD33" i="2"/>
  <c r="DC33" i="2"/>
  <c r="DB33" i="2"/>
  <c r="DA33" i="2"/>
  <c r="CZ33" i="2"/>
  <c r="CY33" i="2"/>
  <c r="CX33" i="2"/>
  <c r="CW33" i="2"/>
  <c r="CV33" i="2"/>
  <c r="CU33" i="2"/>
  <c r="CT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S33" i="2"/>
  <c r="AR33" i="2"/>
  <c r="AQ33" i="2"/>
  <c r="AP33" i="2"/>
  <c r="AO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DJ32" i="2"/>
  <c r="DI32" i="2"/>
  <c r="DH32" i="2"/>
  <c r="DG32" i="2"/>
  <c r="DF32" i="2"/>
  <c r="DE32" i="2"/>
  <c r="DD32" i="2"/>
  <c r="DC32" i="2"/>
  <c r="DB32" i="2"/>
  <c r="DA32" i="2"/>
  <c r="CZ32" i="2"/>
  <c r="CY32" i="2"/>
  <c r="CX32" i="2"/>
  <c r="CW32" i="2"/>
  <c r="CV32" i="2"/>
  <c r="CU32" i="2"/>
  <c r="CT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S32" i="2"/>
  <c r="AR32" i="2"/>
  <c r="AQ32" i="2"/>
  <c r="AP32" i="2"/>
  <c r="AO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DJ31" i="2"/>
  <c r="DI31" i="2"/>
  <c r="DH31" i="2"/>
  <c r="DG31" i="2"/>
  <c r="DF31" i="2"/>
  <c r="DE31" i="2"/>
  <c r="DD31" i="2"/>
  <c r="DC31" i="2"/>
  <c r="DB31" i="2"/>
  <c r="DA31" i="2"/>
  <c r="CZ31" i="2"/>
  <c r="CY31" i="2"/>
  <c r="CX31" i="2"/>
  <c r="CW31" i="2"/>
  <c r="CV31" i="2"/>
  <c r="CU31" i="2"/>
  <c r="CT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S31" i="2"/>
  <c r="AR31" i="2"/>
  <c r="AQ31" i="2"/>
  <c r="AP31" i="2"/>
  <c r="AO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DJ30" i="2"/>
  <c r="DI30" i="2"/>
  <c r="DH30" i="2"/>
  <c r="DG30" i="2"/>
  <c r="DF30" i="2"/>
  <c r="DE30" i="2"/>
  <c r="DD30" i="2"/>
  <c r="DC30" i="2"/>
  <c r="DB30" i="2"/>
  <c r="DA30" i="2"/>
  <c r="CZ30" i="2"/>
  <c r="CY30" i="2"/>
  <c r="CX30" i="2"/>
  <c r="CW30" i="2"/>
  <c r="CV30" i="2"/>
  <c r="CU30" i="2"/>
  <c r="CT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S30" i="2"/>
  <c r="AR30" i="2"/>
  <c r="AQ30" i="2"/>
  <c r="AP30" i="2"/>
  <c r="AO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DJ29" i="2"/>
  <c r="DI29" i="2"/>
  <c r="DH29" i="2"/>
  <c r="DG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S29" i="2"/>
  <c r="AR29" i="2"/>
  <c r="AQ29" i="2"/>
  <c r="AP29" i="2"/>
  <c r="AO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L29" i="2"/>
  <c r="DJ28" i="2"/>
  <c r="DI28" i="2"/>
  <c r="DH28" i="2"/>
  <c r="DG28" i="2"/>
  <c r="DF28" i="2"/>
  <c r="DE28" i="2"/>
  <c r="DD28" i="2"/>
  <c r="DC28" i="2"/>
  <c r="DB28" i="2"/>
  <c r="DA28" i="2"/>
  <c r="CZ28" i="2"/>
  <c r="CY28" i="2"/>
  <c r="CX28" i="2"/>
  <c r="CW28" i="2"/>
  <c r="CV28" i="2"/>
  <c r="CU28" i="2"/>
  <c r="CT28" i="2"/>
  <c r="CR28" i="2"/>
  <c r="CQ28" i="2"/>
  <c r="CP28" i="2"/>
  <c r="CO28" i="2"/>
  <c r="CN28" i="2"/>
  <c r="CM28" i="2"/>
  <c r="CL28" i="2"/>
  <c r="CK28" i="2"/>
  <c r="CJ28" i="2"/>
  <c r="CI28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S28" i="2"/>
  <c r="AR28" i="2"/>
  <c r="AQ28" i="2"/>
  <c r="AP28" i="2"/>
  <c r="AO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DJ27" i="2"/>
  <c r="DI27" i="2"/>
  <c r="DH27" i="2"/>
  <c r="DG27" i="2"/>
  <c r="DF27" i="2"/>
  <c r="DE27" i="2"/>
  <c r="DD27" i="2"/>
  <c r="DC27" i="2"/>
  <c r="DB27" i="2"/>
  <c r="DA27" i="2"/>
  <c r="CZ27" i="2"/>
  <c r="CY27" i="2"/>
  <c r="CX27" i="2"/>
  <c r="CW27" i="2"/>
  <c r="CV27" i="2"/>
  <c r="CU27" i="2"/>
  <c r="CT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S27" i="2"/>
  <c r="AR27" i="2"/>
  <c r="AQ27" i="2"/>
  <c r="AP27" i="2"/>
  <c r="AO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DJ26" i="2"/>
  <c r="DI26" i="2"/>
  <c r="DH26" i="2"/>
  <c r="DG26" i="2"/>
  <c r="DF26" i="2"/>
  <c r="DE26" i="2"/>
  <c r="DD26" i="2"/>
  <c r="DC26" i="2"/>
  <c r="DB26" i="2"/>
  <c r="DA26" i="2"/>
  <c r="CZ26" i="2"/>
  <c r="CY26" i="2"/>
  <c r="CX26" i="2"/>
  <c r="CW26" i="2"/>
  <c r="CV26" i="2"/>
  <c r="CU26" i="2"/>
  <c r="CT26" i="2"/>
  <c r="CR26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S26" i="2"/>
  <c r="AR26" i="2"/>
  <c r="AQ26" i="2"/>
  <c r="AP26" i="2"/>
  <c r="AO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DJ25" i="2"/>
  <c r="DI25" i="2"/>
  <c r="DH25" i="2"/>
  <c r="DG25" i="2"/>
  <c r="DF25" i="2"/>
  <c r="DE25" i="2"/>
  <c r="DD25" i="2"/>
  <c r="DC25" i="2"/>
  <c r="DB25" i="2"/>
  <c r="DA25" i="2"/>
  <c r="CZ25" i="2"/>
  <c r="CY25" i="2"/>
  <c r="CX25" i="2"/>
  <c r="CW25" i="2"/>
  <c r="CV25" i="2"/>
  <c r="CU25" i="2"/>
  <c r="CT25" i="2"/>
  <c r="CR25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S25" i="2"/>
  <c r="AR25" i="2"/>
  <c r="AQ25" i="2"/>
  <c r="AP25" i="2"/>
  <c r="AO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DJ24" i="2"/>
  <c r="DI24" i="2"/>
  <c r="DH24" i="2"/>
  <c r="DG24" i="2"/>
  <c r="DF24" i="2"/>
  <c r="DE24" i="2"/>
  <c r="DD24" i="2"/>
  <c r="DC24" i="2"/>
  <c r="DB24" i="2"/>
  <c r="DA24" i="2"/>
  <c r="CZ24" i="2"/>
  <c r="CY24" i="2"/>
  <c r="CX24" i="2"/>
  <c r="CW24" i="2"/>
  <c r="CV24" i="2"/>
  <c r="CU24" i="2"/>
  <c r="CT24" i="2"/>
  <c r="CR24" i="2"/>
  <c r="CQ24" i="2"/>
  <c r="CP24" i="2"/>
  <c r="CO24" i="2"/>
  <c r="CN24" i="2"/>
  <c r="CM24" i="2"/>
  <c r="CL24" i="2"/>
  <c r="CK24" i="2"/>
  <c r="CJ24" i="2"/>
  <c r="CI24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S24" i="2"/>
  <c r="AR24" i="2"/>
  <c r="AQ24" i="2"/>
  <c r="AP24" i="2"/>
  <c r="AO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DJ23" i="2"/>
  <c r="DI23" i="2"/>
  <c r="DH23" i="2"/>
  <c r="DG23" i="2"/>
  <c r="DF23" i="2"/>
  <c r="DE23" i="2"/>
  <c r="DD23" i="2"/>
  <c r="DC23" i="2"/>
  <c r="DB23" i="2"/>
  <c r="DA23" i="2"/>
  <c r="CZ23" i="2"/>
  <c r="CY23" i="2"/>
  <c r="CX23" i="2"/>
  <c r="CW23" i="2"/>
  <c r="CV23" i="2"/>
  <c r="CU23" i="2"/>
  <c r="CT23" i="2"/>
  <c r="CR23" i="2"/>
  <c r="CQ23" i="2"/>
  <c r="CP23" i="2"/>
  <c r="CO23" i="2"/>
  <c r="CN23" i="2"/>
  <c r="CM23" i="2"/>
  <c r="CL23" i="2"/>
  <c r="CK23" i="2"/>
  <c r="CJ23" i="2"/>
  <c r="CI23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S23" i="2"/>
  <c r="AR23" i="2"/>
  <c r="AQ23" i="2"/>
  <c r="AP23" i="2"/>
  <c r="AO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DJ22" i="2"/>
  <c r="DI22" i="2"/>
  <c r="DH22" i="2"/>
  <c r="DG22" i="2"/>
  <c r="DF22" i="2"/>
  <c r="DE22" i="2"/>
  <c r="DD22" i="2"/>
  <c r="DC22" i="2"/>
  <c r="DB22" i="2"/>
  <c r="DA22" i="2"/>
  <c r="CZ22" i="2"/>
  <c r="CY22" i="2"/>
  <c r="CX22" i="2"/>
  <c r="CW22" i="2"/>
  <c r="CV22" i="2"/>
  <c r="CU22" i="2"/>
  <c r="CT22" i="2"/>
  <c r="CR22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S22" i="2"/>
  <c r="AR22" i="2"/>
  <c r="AQ22" i="2"/>
  <c r="AP22" i="2"/>
  <c r="AO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DJ21" i="2"/>
  <c r="DI21" i="2"/>
  <c r="DH21" i="2"/>
  <c r="DG21" i="2"/>
  <c r="DF21" i="2"/>
  <c r="DE21" i="2"/>
  <c r="DD21" i="2"/>
  <c r="DC21" i="2"/>
  <c r="DB21" i="2"/>
  <c r="DA21" i="2"/>
  <c r="CZ21" i="2"/>
  <c r="CY21" i="2"/>
  <c r="CX21" i="2"/>
  <c r="CW21" i="2"/>
  <c r="CV21" i="2"/>
  <c r="CU21" i="2"/>
  <c r="CT21" i="2"/>
  <c r="CR21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S21" i="2"/>
  <c r="AR21" i="2"/>
  <c r="AQ21" i="2"/>
  <c r="AP21" i="2"/>
  <c r="AO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DJ20" i="2"/>
  <c r="DI20" i="2"/>
  <c r="DH20" i="2"/>
  <c r="DG20" i="2"/>
  <c r="DF20" i="2"/>
  <c r="DE20" i="2"/>
  <c r="DD20" i="2"/>
  <c r="DC20" i="2"/>
  <c r="DB20" i="2"/>
  <c r="DA20" i="2"/>
  <c r="CZ20" i="2"/>
  <c r="CY20" i="2"/>
  <c r="CX20" i="2"/>
  <c r="CW20" i="2"/>
  <c r="CV20" i="2"/>
  <c r="CU20" i="2"/>
  <c r="CT20" i="2"/>
  <c r="CR20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S20" i="2"/>
  <c r="AR20" i="2"/>
  <c r="AQ20" i="2"/>
  <c r="AP20" i="2"/>
  <c r="AO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DJ19" i="2"/>
  <c r="DI19" i="2"/>
  <c r="DH19" i="2"/>
  <c r="DG19" i="2"/>
  <c r="DF19" i="2"/>
  <c r="DE19" i="2"/>
  <c r="DD19" i="2"/>
  <c r="DC19" i="2"/>
  <c r="DB19" i="2"/>
  <c r="DA19" i="2"/>
  <c r="CZ19" i="2"/>
  <c r="CY19" i="2"/>
  <c r="CX19" i="2"/>
  <c r="CW19" i="2"/>
  <c r="CV19" i="2"/>
  <c r="CU19" i="2"/>
  <c r="CT19" i="2"/>
  <c r="CR19" i="2"/>
  <c r="CQ19" i="2"/>
  <c r="CP19" i="2"/>
  <c r="CO19" i="2"/>
  <c r="CN19" i="2"/>
  <c r="CM19" i="2"/>
  <c r="CL19" i="2"/>
  <c r="CK19" i="2"/>
  <c r="CJ19" i="2"/>
  <c r="CI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S19" i="2"/>
  <c r="AR19" i="2"/>
  <c r="AQ19" i="2"/>
  <c r="AP19" i="2"/>
  <c r="AO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DJ18" i="2"/>
  <c r="DI18" i="2"/>
  <c r="DH18" i="2"/>
  <c r="DG18" i="2"/>
  <c r="DF18" i="2"/>
  <c r="DE18" i="2"/>
  <c r="DD18" i="2"/>
  <c r="DC18" i="2"/>
  <c r="DB18" i="2"/>
  <c r="DA18" i="2"/>
  <c r="CZ18" i="2"/>
  <c r="CY18" i="2"/>
  <c r="CX18" i="2"/>
  <c r="CW18" i="2"/>
  <c r="CV18" i="2"/>
  <c r="CU18" i="2"/>
  <c r="CT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S18" i="2"/>
  <c r="AR18" i="2"/>
  <c r="AQ18" i="2"/>
  <c r="AP18" i="2"/>
  <c r="AO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DJ17" i="2"/>
  <c r="DI17" i="2"/>
  <c r="DH17" i="2"/>
  <c r="DG17" i="2"/>
  <c r="DF17" i="2"/>
  <c r="DE17" i="2"/>
  <c r="DD17" i="2"/>
  <c r="DC17" i="2"/>
  <c r="DB17" i="2"/>
  <c r="DA17" i="2"/>
  <c r="CZ17" i="2"/>
  <c r="CY17" i="2"/>
  <c r="CX17" i="2"/>
  <c r="CW17" i="2"/>
  <c r="CV17" i="2"/>
  <c r="CU17" i="2"/>
  <c r="CT17" i="2"/>
  <c r="CR17" i="2"/>
  <c r="CQ17" i="2"/>
  <c r="CP17" i="2"/>
  <c r="CO17" i="2"/>
  <c r="CN17" i="2"/>
  <c r="CM17" i="2"/>
  <c r="CL17" i="2"/>
  <c r="CK17" i="2"/>
  <c r="CJ17" i="2"/>
  <c r="CI17" i="2"/>
  <c r="CH17" i="2"/>
  <c r="CG17" i="2"/>
  <c r="CF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S17" i="2"/>
  <c r="AR17" i="2"/>
  <c r="AQ17" i="2"/>
  <c r="AP17" i="2"/>
  <c r="AO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DJ16" i="2"/>
  <c r="DI16" i="2"/>
  <c r="DH16" i="2"/>
  <c r="DG16" i="2"/>
  <c r="DF16" i="2"/>
  <c r="DE16" i="2"/>
  <c r="DD16" i="2"/>
  <c r="DC16" i="2"/>
  <c r="DB16" i="2"/>
  <c r="DA16" i="2"/>
  <c r="CZ16" i="2"/>
  <c r="CY16" i="2"/>
  <c r="CX16" i="2"/>
  <c r="CW16" i="2"/>
  <c r="CV16" i="2"/>
  <c r="CU16" i="2"/>
  <c r="CT16" i="2"/>
  <c r="CR16" i="2"/>
  <c r="CQ16" i="2"/>
  <c r="CP16" i="2"/>
  <c r="CO16" i="2"/>
  <c r="CN16" i="2"/>
  <c r="CM16" i="2"/>
  <c r="CL16" i="2"/>
  <c r="CK16" i="2"/>
  <c r="CJ16" i="2"/>
  <c r="CI16" i="2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S16" i="2"/>
  <c r="AR16" i="2"/>
  <c r="AQ16" i="2"/>
  <c r="AP16" i="2"/>
  <c r="AO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DJ15" i="2"/>
  <c r="DI15" i="2"/>
  <c r="DH15" i="2"/>
  <c r="DG15" i="2"/>
  <c r="DF15" i="2"/>
  <c r="DE15" i="2"/>
  <c r="DD15" i="2"/>
  <c r="DC15" i="2"/>
  <c r="DB15" i="2"/>
  <c r="DA15" i="2"/>
  <c r="CZ15" i="2"/>
  <c r="CY15" i="2"/>
  <c r="CX15" i="2"/>
  <c r="CW15" i="2"/>
  <c r="CV15" i="2"/>
  <c r="CU15" i="2"/>
  <c r="CT15" i="2"/>
  <c r="CR15" i="2"/>
  <c r="CQ15" i="2"/>
  <c r="CP15" i="2"/>
  <c r="CO15" i="2"/>
  <c r="CN15" i="2"/>
  <c r="CM15" i="2"/>
  <c r="CL15" i="2"/>
  <c r="CK15" i="2"/>
  <c r="CJ15" i="2"/>
  <c r="CI15" i="2"/>
  <c r="CH15" i="2"/>
  <c r="CG15" i="2"/>
  <c r="CF15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S15" i="2"/>
  <c r="AR15" i="2"/>
  <c r="AQ15" i="2"/>
  <c r="AP15" i="2"/>
  <c r="AO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DJ14" i="2"/>
  <c r="DI14" i="2"/>
  <c r="DH14" i="2"/>
  <c r="DG14" i="2"/>
  <c r="DF14" i="2"/>
  <c r="DE14" i="2"/>
  <c r="DD14" i="2"/>
  <c r="DC14" i="2"/>
  <c r="DB14" i="2"/>
  <c r="DA14" i="2"/>
  <c r="CZ14" i="2"/>
  <c r="CY14" i="2"/>
  <c r="CX14" i="2"/>
  <c r="CW14" i="2"/>
  <c r="CV14" i="2"/>
  <c r="CU14" i="2"/>
  <c r="CT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S14" i="2"/>
  <c r="AR14" i="2"/>
  <c r="AQ14" i="2"/>
  <c r="AP14" i="2"/>
  <c r="AO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DJ13" i="2"/>
  <c r="DI13" i="2"/>
  <c r="DH13" i="2"/>
  <c r="DG13" i="2"/>
  <c r="DF13" i="2"/>
  <c r="DE13" i="2"/>
  <c r="DD13" i="2"/>
  <c r="DC13" i="2"/>
  <c r="DB13" i="2"/>
  <c r="DA13" i="2"/>
  <c r="CZ13" i="2"/>
  <c r="CY13" i="2"/>
  <c r="CX13" i="2"/>
  <c r="CW13" i="2"/>
  <c r="CV13" i="2"/>
  <c r="CU13" i="2"/>
  <c r="CT13" i="2"/>
  <c r="CR13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S13" i="2"/>
  <c r="AR13" i="2"/>
  <c r="AQ13" i="2"/>
  <c r="AP13" i="2"/>
  <c r="AO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DJ12" i="2"/>
  <c r="DI12" i="2"/>
  <c r="DH12" i="2"/>
  <c r="DG12" i="2"/>
  <c r="DF12" i="2"/>
  <c r="DE12" i="2"/>
  <c r="DD12" i="2"/>
  <c r="DC12" i="2"/>
  <c r="DB12" i="2"/>
  <c r="DA12" i="2"/>
  <c r="CZ12" i="2"/>
  <c r="CY12" i="2"/>
  <c r="CX12" i="2"/>
  <c r="CW12" i="2"/>
  <c r="CV12" i="2"/>
  <c r="CU12" i="2"/>
  <c r="CT12" i="2"/>
  <c r="CR12" i="2"/>
  <c r="CQ12" i="2"/>
  <c r="CP12" i="2"/>
  <c r="CO12" i="2"/>
  <c r="CN12" i="2"/>
  <c r="CM12" i="2"/>
  <c r="CL12" i="2"/>
  <c r="CK12" i="2"/>
  <c r="CJ12" i="2"/>
  <c r="CI12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S12" i="2"/>
  <c r="AR12" i="2"/>
  <c r="AQ12" i="2"/>
  <c r="AP12" i="2"/>
  <c r="AO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DJ11" i="2"/>
  <c r="DI11" i="2"/>
  <c r="DH11" i="2"/>
  <c r="DG11" i="2"/>
  <c r="DF11" i="2"/>
  <c r="DE11" i="2"/>
  <c r="DD11" i="2"/>
  <c r="DC11" i="2"/>
  <c r="DB11" i="2"/>
  <c r="DA11" i="2"/>
  <c r="CZ11" i="2"/>
  <c r="CY11" i="2"/>
  <c r="CX11" i="2"/>
  <c r="CW11" i="2"/>
  <c r="CV11" i="2"/>
  <c r="CU11" i="2"/>
  <c r="CT11" i="2"/>
  <c r="CR11" i="2"/>
  <c r="CQ11" i="2"/>
  <c r="CP11" i="2"/>
  <c r="CO11" i="2"/>
  <c r="CN11" i="2"/>
  <c r="CM11" i="2"/>
  <c r="CL11" i="2"/>
  <c r="CK11" i="2"/>
  <c r="CJ11" i="2"/>
  <c r="CI11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S11" i="2"/>
  <c r="AR11" i="2"/>
  <c r="AQ11" i="2"/>
  <c r="AP11" i="2"/>
  <c r="AO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DL10" i="2"/>
  <c r="DL11" i="2" s="1"/>
  <c r="DL12" i="2" s="1"/>
  <c r="DL13" i="2" s="1"/>
  <c r="DL14" i="2" s="1"/>
  <c r="DL15" i="2" s="1"/>
  <c r="DL16" i="2" s="1"/>
  <c r="DL17" i="2" s="1"/>
  <c r="DL18" i="2" s="1"/>
  <c r="DL19" i="2" s="1"/>
  <c r="DL20" i="2" s="1"/>
  <c r="DL21" i="2" s="1"/>
  <c r="DL22" i="2" s="1"/>
  <c r="DL23" i="2" s="1"/>
  <c r="DL24" i="2" s="1"/>
  <c r="DL25" i="2" s="1"/>
  <c r="DL26" i="2" s="1"/>
  <c r="DL27" i="2" s="1"/>
  <c r="DL28" i="2" s="1"/>
  <c r="DL29" i="2" s="1"/>
  <c r="DL30" i="2" s="1"/>
  <c r="DL31" i="2" s="1"/>
  <c r="DL32" i="2" s="1"/>
  <c r="DL33" i="2" s="1"/>
  <c r="DL34" i="2" s="1"/>
  <c r="DL35" i="2" s="1"/>
  <c r="DL36" i="2" s="1"/>
  <c r="DL37" i="2" s="1"/>
  <c r="DL38" i="2" s="1"/>
  <c r="DL39" i="2" s="1"/>
  <c r="DL40" i="2" s="1"/>
  <c r="DL41" i="2" s="1"/>
  <c r="DL42" i="2" s="1"/>
  <c r="DL43" i="2" s="1"/>
  <c r="DL44" i="2" s="1"/>
  <c r="DL45" i="2" s="1"/>
  <c r="DL46" i="2" s="1"/>
  <c r="DL47" i="2" s="1"/>
  <c r="DL48" i="2" s="1"/>
  <c r="DL49" i="2" s="1"/>
  <c r="DL50" i="2" s="1"/>
  <c r="DL51" i="2" s="1"/>
  <c r="DL52" i="2" s="1"/>
  <c r="DL53" i="2" s="1"/>
  <c r="DL54" i="2" s="1"/>
  <c r="DL55" i="2" s="1"/>
  <c r="DL56" i="2" s="1"/>
  <c r="DL57" i="2" s="1"/>
  <c r="DL58" i="2" s="1"/>
  <c r="DL59" i="2" s="1"/>
  <c r="DL60" i="2" s="1"/>
  <c r="DL61" i="2" s="1"/>
  <c r="DL62" i="2" s="1"/>
  <c r="DL63" i="2" s="1"/>
  <c r="DL64" i="2" s="1"/>
  <c r="DL65" i="2" s="1"/>
  <c r="DL66" i="2" s="1"/>
  <c r="DL67" i="2" s="1"/>
  <c r="DL68" i="2" s="1"/>
  <c r="DL69" i="2" s="1"/>
  <c r="DL70" i="2" s="1"/>
  <c r="DL71" i="2" s="1"/>
  <c r="DL72" i="2" s="1"/>
  <c r="DL73" i="2" s="1"/>
  <c r="DL74" i="2" s="1"/>
  <c r="DL75" i="2" s="1"/>
  <c r="DL76" i="2" s="1"/>
  <c r="DL77" i="2" s="1"/>
  <c r="DL78" i="2" s="1"/>
  <c r="DL79" i="2" s="1"/>
  <c r="DL80" i="2" s="1"/>
  <c r="DL81" i="2" s="1"/>
  <c r="DL82" i="2" s="1"/>
  <c r="DL83" i="2" s="1"/>
  <c r="DL84" i="2" s="1"/>
  <c r="DL85" i="2" s="1"/>
  <c r="DL86" i="2" s="1"/>
  <c r="DL87" i="2" s="1"/>
  <c r="DL88" i="2" s="1"/>
  <c r="DL89" i="2" s="1"/>
  <c r="DL90" i="2" s="1"/>
  <c r="DL91" i="2" s="1"/>
  <c r="DL92" i="2" s="1"/>
  <c r="DL93" i="2" s="1"/>
  <c r="DL94" i="2" s="1"/>
  <c r="DL95" i="2" s="1"/>
  <c r="DL96" i="2" s="1"/>
  <c r="DL97" i="2" s="1"/>
  <c r="DL98" i="2" s="1"/>
  <c r="DL99" i="2" s="1"/>
  <c r="DL100" i="2" s="1"/>
  <c r="DL101" i="2" s="1"/>
  <c r="DL102" i="2" s="1"/>
  <c r="DL103" i="2" s="1"/>
  <c r="DL104" i="2" s="1"/>
  <c r="DL105" i="2" s="1"/>
  <c r="DL106" i="2" s="1"/>
  <c r="DL107" i="2" s="1"/>
  <c r="DL108" i="2" s="1"/>
  <c r="DL109" i="2" s="1"/>
  <c r="DL110" i="2" s="1"/>
  <c r="DL111" i="2" s="1"/>
  <c r="DL112" i="2" s="1"/>
  <c r="DL113" i="2" s="1"/>
  <c r="DL114" i="2" s="1"/>
  <c r="DL115" i="2" s="1"/>
  <c r="DL116" i="2" s="1"/>
  <c r="DL117" i="2" s="1"/>
  <c r="DL118" i="2" s="1"/>
  <c r="DL119" i="2" s="1"/>
  <c r="DL120" i="2" s="1"/>
  <c r="DL121" i="2" s="1"/>
  <c r="DL122" i="2" s="1"/>
  <c r="DL123" i="2" s="1"/>
  <c r="DL124" i="2" s="1"/>
  <c r="DL125" i="2" s="1"/>
  <c r="DL126" i="2" s="1"/>
  <c r="DL127" i="2" s="1"/>
  <c r="DL128" i="2" s="1"/>
  <c r="DL129" i="2" s="1"/>
  <c r="DL130" i="2" s="1"/>
  <c r="DL131" i="2" s="1"/>
  <c r="DL132" i="2" s="1"/>
  <c r="DL133" i="2" s="1"/>
  <c r="DL134" i="2" s="1"/>
  <c r="DL135" i="2" s="1"/>
  <c r="DL136" i="2" s="1"/>
  <c r="DL137" i="2" s="1"/>
  <c r="DL138" i="2" s="1"/>
  <c r="DL139" i="2" s="1"/>
  <c r="DL140" i="2" s="1"/>
  <c r="DL141" i="2" s="1"/>
  <c r="DL142" i="2" s="1"/>
  <c r="DL143" i="2" s="1"/>
  <c r="DL144" i="2" s="1"/>
  <c r="DL145" i="2" s="1"/>
  <c r="DL146" i="2" s="1"/>
  <c r="DL147" i="2" s="1"/>
  <c r="DL148" i="2" s="1"/>
  <c r="DL149" i="2" s="1"/>
  <c r="DL150" i="2" s="1"/>
  <c r="DL151" i="2" s="1"/>
  <c r="DL152" i="2" s="1"/>
  <c r="DL153" i="2" s="1"/>
  <c r="DL154" i="2" s="1"/>
  <c r="DL155" i="2" s="1"/>
  <c r="DL156" i="2" s="1"/>
  <c r="DL157" i="2" s="1"/>
  <c r="DL158" i="2" s="1"/>
  <c r="DL159" i="2" s="1"/>
  <c r="DL160" i="2" s="1"/>
  <c r="DL161" i="2" s="1"/>
  <c r="DL162" i="2" s="1"/>
  <c r="DL163" i="2" s="1"/>
  <c r="DL164" i="2" s="1"/>
  <c r="DL165" i="2" s="1"/>
  <c r="DL166" i="2" s="1"/>
  <c r="DL167" i="2" s="1"/>
  <c r="DL168" i="2" s="1"/>
  <c r="DL169" i="2" s="1"/>
  <c r="DL170" i="2" s="1"/>
  <c r="DL171" i="2" s="1"/>
  <c r="DL172" i="2" s="1"/>
  <c r="DL173" i="2" s="1"/>
  <c r="DL174" i="2" s="1"/>
  <c r="DL175" i="2" s="1"/>
  <c r="DL176" i="2" s="1"/>
  <c r="DL177" i="2" s="1"/>
  <c r="DL178" i="2" s="1"/>
  <c r="DL179" i="2" s="1"/>
  <c r="DL180" i="2" s="1"/>
  <c r="DL181" i="2" s="1"/>
  <c r="DL182" i="2" s="1"/>
  <c r="DL183" i="2" s="1"/>
  <c r="DL184" i="2" s="1"/>
  <c r="DL185" i="2" s="1"/>
  <c r="DL186" i="2" s="1"/>
  <c r="DL187" i="2" s="1"/>
  <c r="DL188" i="2" s="1"/>
  <c r="DL189" i="2" s="1"/>
  <c r="DL190" i="2" s="1"/>
  <c r="DL191" i="2" s="1"/>
  <c r="DL192" i="2" s="1"/>
  <c r="DL193" i="2" s="1"/>
  <c r="DL194" i="2" s="1"/>
  <c r="DL195" i="2" s="1"/>
  <c r="DL196" i="2" s="1"/>
  <c r="DL197" i="2" s="1"/>
  <c r="DL198" i="2" s="1"/>
  <c r="DL199" i="2" s="1"/>
  <c r="DL200" i="2" s="1"/>
  <c r="DL201" i="2" s="1"/>
  <c r="DL202" i="2" s="1"/>
  <c r="DL203" i="2" s="1"/>
  <c r="DL204" i="2" s="1"/>
  <c r="DL205" i="2" s="1"/>
  <c r="DL206" i="2" s="1"/>
  <c r="DL207" i="2" s="1"/>
  <c r="DL208" i="2" s="1"/>
  <c r="DL209" i="2" s="1"/>
  <c r="DL210" i="2" s="1"/>
  <c r="DL211" i="2" s="1"/>
  <c r="DL212" i="2" s="1"/>
  <c r="DL213" i="2" s="1"/>
  <c r="DL214" i="2" s="1"/>
  <c r="DL215" i="2" s="1"/>
  <c r="DL216" i="2" s="1"/>
  <c r="DL217" i="2" s="1"/>
  <c r="DL218" i="2" s="1"/>
  <c r="DL219" i="2" s="1"/>
  <c r="DL220" i="2" s="1"/>
  <c r="DL221" i="2" s="1"/>
  <c r="DL222" i="2" s="1"/>
  <c r="DL223" i="2" s="1"/>
  <c r="DL224" i="2" s="1"/>
  <c r="DL225" i="2" s="1"/>
  <c r="DL226" i="2" s="1"/>
  <c r="DL227" i="2" s="1"/>
  <c r="DL228" i="2" s="1"/>
  <c r="DL229" i="2" s="1"/>
  <c r="DL230" i="2" s="1"/>
  <c r="DL231" i="2" s="1"/>
  <c r="DL232" i="2" s="1"/>
  <c r="DL233" i="2" s="1"/>
  <c r="DL234" i="2" s="1"/>
  <c r="DL235" i="2" s="1"/>
  <c r="DL236" i="2" s="1"/>
  <c r="DL237" i="2" s="1"/>
  <c r="DL238" i="2" s="1"/>
  <c r="DL239" i="2" s="1"/>
  <c r="DL240" i="2" s="1"/>
  <c r="DL241" i="2" s="1"/>
  <c r="DL242" i="2" s="1"/>
  <c r="DL243" i="2" s="1"/>
  <c r="DL244" i="2" s="1"/>
  <c r="DL245" i="2" s="1"/>
  <c r="DL246" i="2" s="1"/>
  <c r="DL247" i="2" s="1"/>
  <c r="DL248" i="2" s="1"/>
  <c r="DL249" i="2" s="1"/>
  <c r="DL250" i="2" s="1"/>
  <c r="DL251" i="2" s="1"/>
  <c r="DL252" i="2" s="1"/>
  <c r="DL253" i="2" s="1"/>
  <c r="DL254" i="2" s="1"/>
  <c r="DL255" i="2" s="1"/>
  <c r="DL256" i="2" s="1"/>
  <c r="DL257" i="2" s="1"/>
  <c r="DL258" i="2" s="1"/>
  <c r="DL259" i="2" s="1"/>
  <c r="DL260" i="2" s="1"/>
  <c r="DL261" i="2" s="1"/>
  <c r="DL262" i="2" s="1"/>
  <c r="DL263" i="2" s="1"/>
  <c r="DL264" i="2" s="1"/>
  <c r="DL265" i="2" s="1"/>
  <c r="DL266" i="2" s="1"/>
  <c r="DL267" i="2" s="1"/>
  <c r="DL268" i="2" s="1"/>
  <c r="DL269" i="2" s="1"/>
  <c r="DL270" i="2" s="1"/>
  <c r="DL271" i="2" s="1"/>
  <c r="DL272" i="2" s="1"/>
  <c r="DL273" i="2" s="1"/>
  <c r="DL274" i="2" s="1"/>
  <c r="DL275" i="2" s="1"/>
  <c r="DL276" i="2" s="1"/>
  <c r="DL277" i="2" s="1"/>
  <c r="DL278" i="2" s="1"/>
  <c r="DL279" i="2" s="1"/>
  <c r="DL280" i="2" s="1"/>
  <c r="DL281" i="2" s="1"/>
  <c r="DL282" i="2" s="1"/>
  <c r="DL283" i="2" s="1"/>
  <c r="DL284" i="2" s="1"/>
  <c r="DL285" i="2" s="1"/>
  <c r="DL286" i="2" s="1"/>
  <c r="DL287" i="2" s="1"/>
  <c r="DL288" i="2" s="1"/>
  <c r="DL289" i="2" s="1"/>
  <c r="DL290" i="2" s="1"/>
  <c r="DL291" i="2" s="1"/>
  <c r="DL292" i="2" s="1"/>
  <c r="DL293" i="2" s="1"/>
  <c r="DL294" i="2" s="1"/>
  <c r="DL295" i="2" s="1"/>
  <c r="DL296" i="2" s="1"/>
  <c r="DL297" i="2" s="1"/>
  <c r="DL298" i="2" s="1"/>
  <c r="DL299" i="2" s="1"/>
  <c r="DL300" i="2" s="1"/>
  <c r="DL301" i="2" s="1"/>
  <c r="DL302" i="2" s="1"/>
  <c r="DL303" i="2" s="1"/>
  <c r="DL304" i="2" s="1"/>
  <c r="DL305" i="2" s="1"/>
  <c r="DL306" i="2" s="1"/>
  <c r="DL307" i="2" s="1"/>
  <c r="DL308" i="2" s="1"/>
  <c r="DL309" i="2" s="1"/>
  <c r="DL310" i="2" s="1"/>
  <c r="DL311" i="2" s="1"/>
  <c r="DL312" i="2" s="1"/>
  <c r="DL313" i="2" s="1"/>
  <c r="DL314" i="2" s="1"/>
  <c r="DL315" i="2" s="1"/>
  <c r="DL316" i="2" s="1"/>
  <c r="DL317" i="2" s="1"/>
  <c r="DL318" i="2" s="1"/>
  <c r="DL319" i="2" s="1"/>
  <c r="DL320" i="2" s="1"/>
  <c r="DL321" i="2" s="1"/>
  <c r="DL322" i="2" s="1"/>
  <c r="DL323" i="2" s="1"/>
  <c r="DL324" i="2" s="1"/>
  <c r="DL325" i="2" s="1"/>
  <c r="DL326" i="2" s="1"/>
  <c r="DL327" i="2" s="1"/>
  <c r="DL328" i="2" s="1"/>
  <c r="DL329" i="2" s="1"/>
  <c r="DL330" i="2" s="1"/>
  <c r="DL331" i="2" s="1"/>
  <c r="DL332" i="2" s="1"/>
  <c r="DL333" i="2" s="1"/>
  <c r="DL334" i="2" s="1"/>
  <c r="DL335" i="2" s="1"/>
  <c r="DL336" i="2" s="1"/>
  <c r="DL337" i="2" s="1"/>
  <c r="DL338" i="2" s="1"/>
  <c r="DL339" i="2" s="1"/>
  <c r="DL340" i="2" s="1"/>
  <c r="DL341" i="2" s="1"/>
  <c r="DL342" i="2" s="1"/>
  <c r="DL343" i="2" s="1"/>
  <c r="DL344" i="2" s="1"/>
  <c r="DL345" i="2" s="1"/>
  <c r="DL346" i="2" s="1"/>
  <c r="DL347" i="2" s="1"/>
  <c r="DL348" i="2" s="1"/>
  <c r="DL349" i="2" s="1"/>
  <c r="DL350" i="2" s="1"/>
  <c r="DL351" i="2" s="1"/>
  <c r="DL352" i="2" s="1"/>
  <c r="DL353" i="2" s="1"/>
  <c r="DL354" i="2" s="1"/>
  <c r="DL355" i="2" s="1"/>
  <c r="DL356" i="2" s="1"/>
  <c r="DL357" i="2" s="1"/>
  <c r="DL358" i="2" s="1"/>
  <c r="DL359" i="2" s="1"/>
  <c r="DL360" i="2" s="1"/>
  <c r="DL361" i="2" s="1"/>
  <c r="DL362" i="2" s="1"/>
  <c r="DL363" i="2" s="1"/>
  <c r="DL364" i="2" s="1"/>
  <c r="DL365" i="2" s="1"/>
  <c r="DL366" i="2" s="1"/>
  <c r="DL367" i="2" s="1"/>
  <c r="DL368" i="2" s="1"/>
  <c r="DL369" i="2" s="1"/>
  <c r="DL370" i="2" s="1"/>
  <c r="DL371" i="2" s="1"/>
  <c r="DL372" i="2" s="1"/>
  <c r="DL373" i="2" s="1"/>
  <c r="DL374" i="2" s="1"/>
  <c r="DL375" i="2" s="1"/>
  <c r="DL376" i="2" s="1"/>
  <c r="DL377" i="2" s="1"/>
  <c r="DL378" i="2" s="1"/>
  <c r="DL379" i="2" s="1"/>
  <c r="DL380" i="2" s="1"/>
  <c r="DL381" i="2" s="1"/>
  <c r="DL382" i="2" s="1"/>
  <c r="DL383" i="2" s="1"/>
  <c r="DL384" i="2" s="1"/>
  <c r="DL385" i="2" s="1"/>
  <c r="DL386" i="2" s="1"/>
  <c r="DL387" i="2" s="1"/>
  <c r="DL388" i="2" s="1"/>
  <c r="DL389" i="2" s="1"/>
  <c r="DL390" i="2" s="1"/>
  <c r="DL391" i="2" s="1"/>
  <c r="DL392" i="2" s="1"/>
  <c r="DL393" i="2" s="1"/>
  <c r="DL394" i="2" s="1"/>
  <c r="DL395" i="2" s="1"/>
  <c r="DL396" i="2" s="1"/>
  <c r="DL397" i="2" s="1"/>
  <c r="DL398" i="2" s="1"/>
  <c r="DL399" i="2" s="1"/>
  <c r="DL400" i="2" s="1"/>
  <c r="DL401" i="2" s="1"/>
  <c r="DL402" i="2" s="1"/>
  <c r="DL403" i="2" s="1"/>
  <c r="DL404" i="2" s="1"/>
  <c r="DL405" i="2" s="1"/>
  <c r="DL406" i="2" s="1"/>
  <c r="DL407" i="2" s="1"/>
  <c r="DL408" i="2" s="1"/>
  <c r="DL409" i="2" s="1"/>
  <c r="DL410" i="2" s="1"/>
  <c r="DL411" i="2" s="1"/>
  <c r="DL412" i="2" s="1"/>
  <c r="DL413" i="2" s="1"/>
  <c r="DL414" i="2" s="1"/>
  <c r="DL415" i="2" s="1"/>
  <c r="DL416" i="2" s="1"/>
  <c r="DL417" i="2" s="1"/>
  <c r="DL418" i="2" s="1"/>
  <c r="DL419" i="2" s="1"/>
  <c r="DL420" i="2" s="1"/>
  <c r="DL421" i="2" s="1"/>
  <c r="DL422" i="2" s="1"/>
  <c r="DL423" i="2" s="1"/>
  <c r="DL424" i="2" s="1"/>
  <c r="DL425" i="2" s="1"/>
  <c r="DL426" i="2" s="1"/>
  <c r="DL427" i="2" s="1"/>
  <c r="DL428" i="2" s="1"/>
  <c r="DL429" i="2" s="1"/>
  <c r="DL430" i="2" s="1"/>
  <c r="DL431" i="2" s="1"/>
  <c r="DL432" i="2" s="1"/>
  <c r="DL433" i="2" s="1"/>
  <c r="DL434" i="2" s="1"/>
  <c r="DL435" i="2" s="1"/>
  <c r="DL436" i="2" s="1"/>
  <c r="DL437" i="2" s="1"/>
  <c r="DL438" i="2" s="1"/>
  <c r="DL439" i="2" s="1"/>
  <c r="DL440" i="2" s="1"/>
  <c r="DL441" i="2" s="1"/>
  <c r="DL442" i="2" s="1"/>
  <c r="DL443" i="2" s="1"/>
  <c r="DL444" i="2" s="1"/>
  <c r="DL445" i="2" s="1"/>
  <c r="DL446" i="2" s="1"/>
  <c r="DL447" i="2" s="1"/>
  <c r="DL448" i="2" s="1"/>
  <c r="DL449" i="2" s="1"/>
  <c r="DL450" i="2" s="1"/>
  <c r="DL451" i="2" s="1"/>
  <c r="DL452" i="2" s="1"/>
  <c r="DL453" i="2" s="1"/>
  <c r="DL454" i="2" s="1"/>
  <c r="DL455" i="2" s="1"/>
  <c r="DL456" i="2" s="1"/>
  <c r="DL457" i="2" s="1"/>
  <c r="DL458" i="2" s="1"/>
  <c r="DL459" i="2" s="1"/>
  <c r="DL460" i="2" s="1"/>
  <c r="DL461" i="2" s="1"/>
  <c r="DL462" i="2" s="1"/>
  <c r="DL463" i="2" s="1"/>
  <c r="DL464" i="2" s="1"/>
  <c r="DL465" i="2" s="1"/>
  <c r="DL466" i="2" s="1"/>
  <c r="DL467" i="2" s="1"/>
  <c r="DL468" i="2" s="1"/>
  <c r="DL469" i="2" s="1"/>
  <c r="DL470" i="2" s="1"/>
  <c r="DL471" i="2" s="1"/>
  <c r="DL472" i="2" s="1"/>
  <c r="DL473" i="2" s="1"/>
  <c r="DL474" i="2" s="1"/>
  <c r="DL475" i="2" s="1"/>
  <c r="DL476" i="2" s="1"/>
  <c r="DL477" i="2" s="1"/>
  <c r="DL478" i="2" s="1"/>
  <c r="DL479" i="2" s="1"/>
  <c r="DL480" i="2" s="1"/>
  <c r="DL481" i="2" s="1"/>
  <c r="DL482" i="2" s="1"/>
  <c r="DL483" i="2" s="1"/>
  <c r="DL484" i="2" s="1"/>
  <c r="DL485" i="2" s="1"/>
  <c r="DL486" i="2" s="1"/>
  <c r="DL487" i="2" s="1"/>
  <c r="DL488" i="2" s="1"/>
  <c r="DL489" i="2" s="1"/>
  <c r="DL490" i="2" s="1"/>
  <c r="DL491" i="2" s="1"/>
  <c r="DL492" i="2" s="1"/>
  <c r="DL493" i="2" s="1"/>
  <c r="DL494" i="2" s="1"/>
  <c r="DL495" i="2" s="1"/>
  <c r="DL496" i="2" s="1"/>
  <c r="DL497" i="2" s="1"/>
  <c r="DL498" i="2" s="1"/>
  <c r="DL499" i="2" s="1"/>
  <c r="DL500" i="2" s="1"/>
  <c r="DL501" i="2" s="1"/>
  <c r="DL502" i="2" s="1"/>
  <c r="DL503" i="2" s="1"/>
  <c r="DL504" i="2" s="1"/>
  <c r="DL505" i="2" s="1"/>
  <c r="DL506" i="2" s="1"/>
  <c r="DL507" i="2" s="1"/>
  <c r="DL508" i="2" s="1"/>
  <c r="DL509" i="2" s="1"/>
  <c r="DL510" i="2" s="1"/>
  <c r="DL511" i="2" s="1"/>
  <c r="DL512" i="2" s="1"/>
  <c r="DL513" i="2" s="1"/>
  <c r="DL514" i="2" s="1"/>
  <c r="DL515" i="2" s="1"/>
  <c r="DL516" i="2" s="1"/>
  <c r="DL517" i="2" s="1"/>
  <c r="DL518" i="2" s="1"/>
  <c r="DL519" i="2" s="1"/>
  <c r="DL520" i="2" s="1"/>
  <c r="DL521" i="2" s="1"/>
  <c r="DL522" i="2" s="1"/>
  <c r="DL523" i="2" s="1"/>
  <c r="DL524" i="2" s="1"/>
  <c r="DL525" i="2" s="1"/>
  <c r="DL526" i="2" s="1"/>
  <c r="DL527" i="2" s="1"/>
  <c r="DL528" i="2" s="1"/>
  <c r="DL529" i="2" s="1"/>
  <c r="DL530" i="2" s="1"/>
  <c r="DL531" i="2" s="1"/>
  <c r="DL532" i="2" s="1"/>
  <c r="DL533" i="2" s="1"/>
  <c r="DL534" i="2" s="1"/>
  <c r="DL535" i="2" s="1"/>
  <c r="DL536" i="2" s="1"/>
  <c r="DL537" i="2" s="1"/>
  <c r="DL538" i="2" s="1"/>
  <c r="DL539" i="2" s="1"/>
  <c r="DL540" i="2" s="1"/>
  <c r="DL541" i="2" s="1"/>
  <c r="DL542" i="2" s="1"/>
  <c r="DL543" i="2" s="1"/>
  <c r="DL544" i="2" s="1"/>
  <c r="DL545" i="2" s="1"/>
  <c r="DL546" i="2" s="1"/>
  <c r="DL547" i="2" s="1"/>
  <c r="DL548" i="2" s="1"/>
  <c r="DL549" i="2" s="1"/>
  <c r="DL550" i="2" s="1"/>
  <c r="DL551" i="2" s="1"/>
  <c r="DL552" i="2" s="1"/>
  <c r="DL553" i="2" s="1"/>
  <c r="DL554" i="2" s="1"/>
  <c r="DL555" i="2" s="1"/>
  <c r="DL556" i="2" s="1"/>
  <c r="DL557" i="2" s="1"/>
  <c r="DL558" i="2" s="1"/>
  <c r="DL559" i="2" s="1"/>
  <c r="DL560" i="2" s="1"/>
  <c r="DL561" i="2" s="1"/>
  <c r="DL562" i="2" s="1"/>
  <c r="DL563" i="2" s="1"/>
  <c r="DL564" i="2" s="1"/>
  <c r="DL565" i="2" s="1"/>
  <c r="DL566" i="2" s="1"/>
  <c r="DL567" i="2" s="1"/>
  <c r="DL568" i="2" s="1"/>
  <c r="DL569" i="2" s="1"/>
  <c r="DL570" i="2" s="1"/>
  <c r="DL571" i="2" s="1"/>
  <c r="DL572" i="2" s="1"/>
  <c r="DL573" i="2" s="1"/>
  <c r="DL574" i="2" s="1"/>
  <c r="DL575" i="2" s="1"/>
  <c r="DL576" i="2" s="1"/>
  <c r="DL577" i="2" s="1"/>
  <c r="DL578" i="2" s="1"/>
  <c r="DL579" i="2" s="1"/>
  <c r="DL580" i="2" s="1"/>
  <c r="DL581" i="2" s="1"/>
  <c r="DL582" i="2" s="1"/>
  <c r="DL583" i="2" s="1"/>
  <c r="DL584" i="2" s="1"/>
  <c r="DL585" i="2" s="1"/>
  <c r="DL586" i="2" s="1"/>
  <c r="DL587" i="2" s="1"/>
  <c r="DL588" i="2" s="1"/>
  <c r="DL589" i="2" s="1"/>
  <c r="DL590" i="2" s="1"/>
  <c r="DL591" i="2" s="1"/>
  <c r="DL592" i="2" s="1"/>
  <c r="DL593" i="2" s="1"/>
  <c r="DL594" i="2" s="1"/>
  <c r="DL595" i="2" s="1"/>
  <c r="DL596" i="2" s="1"/>
  <c r="DL597" i="2" s="1"/>
  <c r="DL598" i="2" s="1"/>
  <c r="DL599" i="2" s="1"/>
  <c r="DL600" i="2" s="1"/>
  <c r="DL601" i="2" s="1"/>
  <c r="DL602" i="2" s="1"/>
  <c r="DL603" i="2" s="1"/>
  <c r="DL604" i="2" s="1"/>
  <c r="DL605" i="2" s="1"/>
  <c r="DL606" i="2" s="1"/>
  <c r="DL607" i="2" s="1"/>
  <c r="DL608" i="2" s="1"/>
  <c r="DL609" i="2" s="1"/>
  <c r="DL610" i="2" s="1"/>
  <c r="DL611" i="2" s="1"/>
  <c r="DL612" i="2" s="1"/>
  <c r="DL613" i="2" s="1"/>
  <c r="DL614" i="2" s="1"/>
  <c r="DL615" i="2" s="1"/>
  <c r="DL616" i="2" s="1"/>
  <c r="DL617" i="2" s="1"/>
  <c r="DL618" i="2" s="1"/>
  <c r="DL619" i="2" s="1"/>
  <c r="DL620" i="2" s="1"/>
  <c r="DL621" i="2" s="1"/>
  <c r="DL622" i="2" s="1"/>
  <c r="DL623" i="2" s="1"/>
  <c r="DL624" i="2" s="1"/>
  <c r="DL625" i="2" s="1"/>
  <c r="DL626" i="2" s="1"/>
  <c r="DL627" i="2" s="1"/>
  <c r="DL628" i="2" s="1"/>
  <c r="DL629" i="2" s="1"/>
  <c r="DL630" i="2" s="1"/>
  <c r="DL631" i="2" s="1"/>
  <c r="DL632" i="2" s="1"/>
  <c r="DL633" i="2" s="1"/>
  <c r="DL634" i="2" s="1"/>
  <c r="DL635" i="2" s="1"/>
  <c r="DL636" i="2" s="1"/>
  <c r="DL637" i="2" s="1"/>
  <c r="DL638" i="2" s="1"/>
  <c r="DL639" i="2" s="1"/>
  <c r="DL640" i="2" s="1"/>
  <c r="DL641" i="2" s="1"/>
  <c r="DL642" i="2" s="1"/>
  <c r="DL643" i="2" s="1"/>
  <c r="DL644" i="2" s="1"/>
  <c r="DL645" i="2" s="1"/>
  <c r="DL646" i="2" s="1"/>
  <c r="DL647" i="2" s="1"/>
  <c r="DL648" i="2" s="1"/>
  <c r="DL649" i="2" s="1"/>
  <c r="DL650" i="2" s="1"/>
  <c r="DL651" i="2" s="1"/>
  <c r="DL652" i="2" s="1"/>
  <c r="DL653" i="2" s="1"/>
  <c r="DL654" i="2" s="1"/>
  <c r="DL655" i="2" s="1"/>
  <c r="DL656" i="2" s="1"/>
  <c r="DL657" i="2" s="1"/>
  <c r="DL658" i="2" s="1"/>
  <c r="DL659" i="2" s="1"/>
  <c r="DL660" i="2" s="1"/>
  <c r="DL661" i="2" s="1"/>
  <c r="DL662" i="2" s="1"/>
  <c r="DL663" i="2" s="1"/>
  <c r="DL664" i="2" s="1"/>
  <c r="DL665" i="2" s="1"/>
  <c r="DL666" i="2" s="1"/>
  <c r="DL667" i="2" s="1"/>
  <c r="DL668" i="2" s="1"/>
  <c r="DL669" i="2" s="1"/>
  <c r="DL670" i="2" s="1"/>
  <c r="DL671" i="2" s="1"/>
  <c r="DL672" i="2" s="1"/>
  <c r="DL673" i="2" s="1"/>
  <c r="DL674" i="2" s="1"/>
  <c r="DL675" i="2" s="1"/>
  <c r="DL676" i="2" s="1"/>
  <c r="DL677" i="2" s="1"/>
  <c r="DL678" i="2" s="1"/>
  <c r="DL679" i="2" s="1"/>
  <c r="DL680" i="2" s="1"/>
  <c r="DL681" i="2" s="1"/>
  <c r="DL682" i="2" s="1"/>
  <c r="DL683" i="2" s="1"/>
  <c r="DL684" i="2" s="1"/>
  <c r="DL685" i="2" s="1"/>
  <c r="DL686" i="2" s="1"/>
  <c r="DL687" i="2" s="1"/>
  <c r="DL688" i="2" s="1"/>
  <c r="DL689" i="2" s="1"/>
  <c r="DL690" i="2" s="1"/>
  <c r="DL691" i="2" s="1"/>
  <c r="DL692" i="2" s="1"/>
  <c r="DL693" i="2" s="1"/>
  <c r="DL694" i="2" s="1"/>
  <c r="DL695" i="2" s="1"/>
  <c r="DL696" i="2" s="1"/>
  <c r="DL697" i="2" s="1"/>
  <c r="DL698" i="2" s="1"/>
  <c r="DL699" i="2" s="1"/>
  <c r="DL700" i="2" s="1"/>
  <c r="DL701" i="2" s="1"/>
  <c r="DL702" i="2" s="1"/>
  <c r="DL703" i="2" s="1"/>
  <c r="DL704" i="2" s="1"/>
  <c r="DL705" i="2" s="1"/>
  <c r="DL706" i="2" s="1"/>
  <c r="DL707" i="2" s="1"/>
  <c r="DL708" i="2" s="1"/>
  <c r="DL709" i="2" s="1"/>
  <c r="DL710" i="2" s="1"/>
  <c r="DL711" i="2" s="1"/>
  <c r="DL712" i="2" s="1"/>
  <c r="DL713" i="2" s="1"/>
  <c r="DL714" i="2" s="1"/>
  <c r="DL715" i="2" s="1"/>
  <c r="DL716" i="2" s="1"/>
  <c r="DL717" i="2" s="1"/>
  <c r="DL718" i="2" s="1"/>
  <c r="DL719" i="2" s="1"/>
  <c r="DL720" i="2" s="1"/>
  <c r="DL721" i="2" s="1"/>
  <c r="DL722" i="2" s="1"/>
  <c r="DL723" i="2" s="1"/>
  <c r="DL724" i="2" s="1"/>
  <c r="DL725" i="2" s="1"/>
  <c r="DL726" i="2" s="1"/>
  <c r="DL727" i="2" s="1"/>
  <c r="DL728" i="2" s="1"/>
  <c r="DL729" i="2" s="1"/>
  <c r="DL730" i="2" s="1"/>
  <c r="DL731" i="2" s="1"/>
  <c r="DL732" i="2" s="1"/>
  <c r="DL733" i="2" s="1"/>
  <c r="DL734" i="2" s="1"/>
  <c r="DL735" i="2" s="1"/>
  <c r="DL736" i="2" s="1"/>
  <c r="DL737" i="2" s="1"/>
  <c r="DL738" i="2" s="1"/>
  <c r="DL739" i="2" s="1"/>
  <c r="DL740" i="2" s="1"/>
  <c r="DL741" i="2" s="1"/>
  <c r="DL742" i="2" s="1"/>
  <c r="DL743" i="2" s="1"/>
  <c r="DL744" i="2" s="1"/>
  <c r="DL745" i="2" s="1"/>
  <c r="DL746" i="2" s="1"/>
  <c r="DL747" i="2" s="1"/>
  <c r="DL748" i="2" s="1"/>
  <c r="DL749" i="2" s="1"/>
  <c r="DL750" i="2" s="1"/>
  <c r="DL751" i="2" s="1"/>
  <c r="DL752" i="2" s="1"/>
  <c r="DL753" i="2" s="1"/>
  <c r="DL754" i="2" s="1"/>
  <c r="DL755" i="2" s="1"/>
  <c r="DL756" i="2" s="1"/>
  <c r="DL757" i="2" s="1"/>
  <c r="DL758" i="2" s="1"/>
  <c r="DL759" i="2" s="1"/>
  <c r="DL760" i="2" s="1"/>
  <c r="DL761" i="2" s="1"/>
  <c r="DL762" i="2" s="1"/>
  <c r="DL763" i="2" s="1"/>
  <c r="DL764" i="2" s="1"/>
  <c r="DL765" i="2" s="1"/>
  <c r="DL766" i="2" s="1"/>
  <c r="DL767" i="2" s="1"/>
  <c r="DL768" i="2" s="1"/>
  <c r="DL769" i="2" s="1"/>
  <c r="DL770" i="2" s="1"/>
  <c r="DL771" i="2" s="1"/>
  <c r="DL772" i="2" s="1"/>
  <c r="DL773" i="2" s="1"/>
  <c r="DL774" i="2" s="1"/>
  <c r="DL775" i="2" s="1"/>
  <c r="DL776" i="2" s="1"/>
  <c r="DL777" i="2" s="1"/>
  <c r="DL778" i="2" s="1"/>
  <c r="DL779" i="2" s="1"/>
  <c r="DL780" i="2" s="1"/>
  <c r="DL781" i="2" s="1"/>
  <c r="DL782" i="2" s="1"/>
  <c r="DL783" i="2" s="1"/>
  <c r="DL784" i="2" s="1"/>
  <c r="DL785" i="2" s="1"/>
  <c r="DL786" i="2" s="1"/>
  <c r="DL787" i="2" s="1"/>
  <c r="DL788" i="2" s="1"/>
  <c r="DL789" i="2" s="1"/>
  <c r="DL790" i="2" s="1"/>
  <c r="DL791" i="2" s="1"/>
  <c r="DL792" i="2" s="1"/>
  <c r="DL793" i="2" s="1"/>
  <c r="DL794" i="2" s="1"/>
  <c r="DL795" i="2" s="1"/>
  <c r="DL796" i="2" s="1"/>
  <c r="DL797" i="2" s="1"/>
  <c r="DL798" i="2" s="1"/>
  <c r="DL799" i="2" s="1"/>
  <c r="DL800" i="2" s="1"/>
  <c r="DL801" i="2" s="1"/>
  <c r="DL802" i="2" s="1"/>
  <c r="DL803" i="2" s="1"/>
  <c r="DL804" i="2" s="1"/>
  <c r="DL805" i="2" s="1"/>
  <c r="DL806" i="2" s="1"/>
  <c r="DL807" i="2" s="1"/>
  <c r="DL808" i="2" s="1"/>
  <c r="DL809" i="2" s="1"/>
  <c r="DL810" i="2" s="1"/>
  <c r="DL811" i="2" s="1"/>
  <c r="DL812" i="2" s="1"/>
  <c r="DL813" i="2" s="1"/>
  <c r="DL814" i="2" s="1"/>
  <c r="DL815" i="2" s="1"/>
  <c r="DL816" i="2" s="1"/>
  <c r="DL817" i="2" s="1"/>
  <c r="DL818" i="2" s="1"/>
  <c r="DL819" i="2" s="1"/>
  <c r="DL820" i="2" s="1"/>
  <c r="DL821" i="2" s="1"/>
  <c r="DL822" i="2" s="1"/>
  <c r="DL823" i="2" s="1"/>
  <c r="DL824" i="2" s="1"/>
  <c r="DL825" i="2" s="1"/>
  <c r="DL826" i="2" s="1"/>
  <c r="DL827" i="2" s="1"/>
  <c r="DL828" i="2" s="1"/>
  <c r="DL829" i="2" s="1"/>
  <c r="DL830" i="2" s="1"/>
  <c r="DL831" i="2" s="1"/>
  <c r="DL832" i="2" s="1"/>
  <c r="DL833" i="2" s="1"/>
  <c r="DL834" i="2" s="1"/>
  <c r="DL835" i="2" s="1"/>
  <c r="DL836" i="2" s="1"/>
  <c r="DL837" i="2" s="1"/>
  <c r="DL838" i="2" s="1"/>
  <c r="DL839" i="2" s="1"/>
  <c r="DL840" i="2" s="1"/>
  <c r="DL841" i="2" s="1"/>
  <c r="DL842" i="2" s="1"/>
  <c r="DL843" i="2" s="1"/>
  <c r="DL844" i="2" s="1"/>
  <c r="DL845" i="2" s="1"/>
  <c r="DL846" i="2" s="1"/>
  <c r="DL847" i="2" s="1"/>
  <c r="DL848" i="2" s="1"/>
  <c r="DL849" i="2" s="1"/>
  <c r="DL850" i="2" s="1"/>
  <c r="DL851" i="2" s="1"/>
  <c r="DL852" i="2" s="1"/>
  <c r="DL853" i="2" s="1"/>
  <c r="DL854" i="2" s="1"/>
  <c r="DL855" i="2" s="1"/>
  <c r="DL856" i="2" s="1"/>
  <c r="DL857" i="2" s="1"/>
  <c r="DL858" i="2" s="1"/>
  <c r="DL859" i="2" s="1"/>
  <c r="DL860" i="2" s="1"/>
  <c r="DL861" i="2" s="1"/>
  <c r="DL862" i="2" s="1"/>
  <c r="DL863" i="2" s="1"/>
  <c r="DL864" i="2" s="1"/>
  <c r="DL865" i="2" s="1"/>
  <c r="DL866" i="2" s="1"/>
  <c r="DL867" i="2" s="1"/>
  <c r="DL868" i="2" s="1"/>
  <c r="DL869" i="2" s="1"/>
  <c r="DL870" i="2" s="1"/>
  <c r="DL871" i="2" s="1"/>
  <c r="DL872" i="2" s="1"/>
  <c r="DL873" i="2" s="1"/>
  <c r="DL874" i="2" s="1"/>
  <c r="DL875" i="2" s="1"/>
  <c r="DL876" i="2" s="1"/>
  <c r="DL877" i="2" s="1"/>
  <c r="DL878" i="2" s="1"/>
  <c r="DL879" i="2" s="1"/>
  <c r="DL880" i="2" s="1"/>
  <c r="DL881" i="2" s="1"/>
  <c r="DL882" i="2" s="1"/>
  <c r="DL883" i="2" s="1"/>
  <c r="DL884" i="2" s="1"/>
  <c r="DL885" i="2" s="1"/>
  <c r="DL886" i="2" s="1"/>
  <c r="DL887" i="2" s="1"/>
  <c r="DL888" i="2" s="1"/>
  <c r="DL889" i="2" s="1"/>
  <c r="DL890" i="2" s="1"/>
  <c r="DL891" i="2" s="1"/>
  <c r="DL892" i="2" s="1"/>
  <c r="DL893" i="2" s="1"/>
  <c r="DL894" i="2" s="1"/>
  <c r="DL895" i="2" s="1"/>
  <c r="DL896" i="2" s="1"/>
  <c r="DL897" i="2" s="1"/>
  <c r="DL898" i="2" s="1"/>
  <c r="DL899" i="2" s="1"/>
  <c r="DL900" i="2" s="1"/>
  <c r="DL901" i="2" s="1"/>
  <c r="DL902" i="2" s="1"/>
  <c r="DL903" i="2" s="1"/>
  <c r="DL904" i="2" s="1"/>
  <c r="DL905" i="2" s="1"/>
  <c r="DL906" i="2" s="1"/>
  <c r="DL907" i="2" s="1"/>
  <c r="DL908" i="2" s="1"/>
  <c r="DL909" i="2" s="1"/>
  <c r="DL910" i="2" s="1"/>
  <c r="DL911" i="2" s="1"/>
  <c r="DL912" i="2" s="1"/>
  <c r="DL913" i="2" s="1"/>
  <c r="DL914" i="2" s="1"/>
  <c r="DL915" i="2" s="1"/>
  <c r="DL916" i="2" s="1"/>
  <c r="DL917" i="2" s="1"/>
  <c r="DL918" i="2" s="1"/>
  <c r="DL919" i="2" s="1"/>
  <c r="DL920" i="2" s="1"/>
  <c r="DL921" i="2" s="1"/>
  <c r="DL922" i="2" s="1"/>
  <c r="DL923" i="2" s="1"/>
  <c r="DL924" i="2" s="1"/>
  <c r="DL925" i="2" s="1"/>
  <c r="DL926" i="2" s="1"/>
  <c r="DL927" i="2" s="1"/>
  <c r="DL928" i="2" s="1"/>
  <c r="DL929" i="2" s="1"/>
  <c r="DL930" i="2" s="1"/>
  <c r="DL931" i="2" s="1"/>
  <c r="DL932" i="2" s="1"/>
  <c r="DL933" i="2" s="1"/>
  <c r="DL934" i="2" s="1"/>
  <c r="DL935" i="2" s="1"/>
  <c r="DL936" i="2" s="1"/>
  <c r="DL937" i="2" s="1"/>
  <c r="DL938" i="2" s="1"/>
  <c r="DL939" i="2" s="1"/>
  <c r="DL940" i="2" s="1"/>
  <c r="DL941" i="2" s="1"/>
  <c r="DL942" i="2" s="1"/>
  <c r="DL943" i="2" s="1"/>
  <c r="DL944" i="2" s="1"/>
  <c r="DL945" i="2" s="1"/>
  <c r="DJ10" i="2"/>
  <c r="DI10" i="2"/>
  <c r="DH10" i="2"/>
  <c r="DG10" i="2"/>
  <c r="DF10" i="2"/>
  <c r="DE10" i="2"/>
  <c r="DD10" i="2"/>
  <c r="DC10" i="2"/>
  <c r="DB10" i="2"/>
  <c r="DA10" i="2"/>
  <c r="CZ10" i="2"/>
  <c r="CY10" i="2"/>
  <c r="CX10" i="2"/>
  <c r="CW10" i="2"/>
  <c r="CV10" i="2"/>
  <c r="CU10" i="2"/>
  <c r="CT10" i="2"/>
  <c r="CR10" i="2"/>
  <c r="CQ10" i="2"/>
  <c r="CP10" i="2"/>
  <c r="CO10" i="2"/>
  <c r="CN10" i="2"/>
  <c r="CM10" i="2"/>
  <c r="CL10" i="2"/>
  <c r="CK10" i="2"/>
  <c r="CJ10" i="2"/>
  <c r="CI10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S10" i="2"/>
  <c r="AR10" i="2"/>
  <c r="AQ10" i="2"/>
  <c r="AP10" i="2"/>
  <c r="AO10" i="2"/>
  <c r="AN10" i="2"/>
  <c r="AN11" i="2" s="1"/>
  <c r="AN12" i="2" s="1"/>
  <c r="AN13" i="2" s="1"/>
  <c r="AN14" i="2" s="1"/>
  <c r="AN15" i="2" s="1"/>
  <c r="AN16" i="2" s="1"/>
  <c r="AN17" i="2" s="1"/>
  <c r="AN18" i="2" s="1"/>
  <c r="AN19" i="2" s="1"/>
  <c r="AN20" i="2" s="1"/>
  <c r="AN21" i="2" s="1"/>
  <c r="AN22" i="2" s="1"/>
  <c r="AN23" i="2" s="1"/>
  <c r="AN24" i="2" s="1"/>
  <c r="AN25" i="2" s="1"/>
  <c r="AN26" i="2" s="1"/>
  <c r="AN27" i="2" s="1"/>
  <c r="AN28" i="2" s="1"/>
  <c r="AN29" i="2" s="1"/>
  <c r="AN30" i="2" s="1"/>
  <c r="AN31" i="2" s="1"/>
  <c r="AN32" i="2" s="1"/>
  <c r="AN33" i="2" s="1"/>
  <c r="AN34" i="2" s="1"/>
  <c r="AN35" i="2" s="1"/>
  <c r="AN36" i="2" s="1"/>
  <c r="AN37" i="2" s="1"/>
  <c r="AN38" i="2" s="1"/>
  <c r="AN39" i="2" s="1"/>
  <c r="AN40" i="2" s="1"/>
  <c r="AN41" i="2" s="1"/>
  <c r="AN42" i="2" s="1"/>
  <c r="AN43" i="2" s="1"/>
  <c r="AN44" i="2" s="1"/>
  <c r="AN45" i="2" s="1"/>
  <c r="AN46" i="2" s="1"/>
  <c r="AN47" i="2" s="1"/>
  <c r="AN48" i="2" s="1"/>
  <c r="AN49" i="2" s="1"/>
  <c r="AN50" i="2" s="1"/>
  <c r="AN51" i="2" s="1"/>
  <c r="AN52" i="2" s="1"/>
  <c r="AN53" i="2" s="1"/>
  <c r="AN54" i="2" s="1"/>
  <c r="AN55" i="2" s="1"/>
  <c r="AN56" i="2" s="1"/>
  <c r="AN57" i="2" s="1"/>
  <c r="AN58" i="2" s="1"/>
  <c r="AN59" i="2" s="1"/>
  <c r="AN60" i="2" s="1"/>
  <c r="AN61" i="2" s="1"/>
  <c r="AN62" i="2" s="1"/>
  <c r="AN63" i="2" s="1"/>
  <c r="AN64" i="2" s="1"/>
  <c r="AN65" i="2" s="1"/>
  <c r="AN66" i="2" s="1"/>
  <c r="AN67" i="2" s="1"/>
  <c r="AN68" i="2" s="1"/>
  <c r="AN69" i="2" s="1"/>
  <c r="AN70" i="2" s="1"/>
  <c r="AN71" i="2" s="1"/>
  <c r="AN72" i="2" s="1"/>
  <c r="AN73" i="2" s="1"/>
  <c r="AN74" i="2" s="1"/>
  <c r="AN75" i="2" s="1"/>
  <c r="AN76" i="2" s="1"/>
  <c r="AN77" i="2" s="1"/>
  <c r="AN78" i="2" s="1"/>
  <c r="AN79" i="2" s="1"/>
  <c r="AN80" i="2" s="1"/>
  <c r="AN81" i="2" s="1"/>
  <c r="AN82" i="2" s="1"/>
  <c r="AN83" i="2" s="1"/>
  <c r="AN84" i="2" s="1"/>
  <c r="AN85" i="2" s="1"/>
  <c r="AN86" i="2" s="1"/>
  <c r="AN87" i="2" s="1"/>
  <c r="AN88" i="2" s="1"/>
  <c r="AN89" i="2" s="1"/>
  <c r="AN90" i="2" s="1"/>
  <c r="AN91" i="2" s="1"/>
  <c r="AN92" i="2" s="1"/>
  <c r="AN93" i="2" s="1"/>
  <c r="AN94" i="2" s="1"/>
  <c r="AN95" i="2" s="1"/>
  <c r="AN96" i="2" s="1"/>
  <c r="AN97" i="2" s="1"/>
  <c r="AN98" i="2" s="1"/>
  <c r="AN99" i="2" s="1"/>
  <c r="AN100" i="2" s="1"/>
  <c r="AN101" i="2" s="1"/>
  <c r="AN102" i="2" s="1"/>
  <c r="AN103" i="2" s="1"/>
  <c r="AN104" i="2" s="1"/>
  <c r="AN105" i="2" s="1"/>
  <c r="AN106" i="2" s="1"/>
  <c r="AN107" i="2" s="1"/>
  <c r="AN108" i="2" s="1"/>
  <c r="AN109" i="2" s="1"/>
  <c r="AN110" i="2" s="1"/>
  <c r="AN111" i="2" s="1"/>
  <c r="AN112" i="2" s="1"/>
  <c r="AN113" i="2" s="1"/>
  <c r="AN114" i="2" s="1"/>
  <c r="AN115" i="2" s="1"/>
  <c r="AN116" i="2" s="1"/>
  <c r="AN117" i="2" s="1"/>
  <c r="AN118" i="2" s="1"/>
  <c r="AN119" i="2" s="1"/>
  <c r="AN120" i="2" s="1"/>
  <c r="AN121" i="2" s="1"/>
  <c r="AN122" i="2" s="1"/>
  <c r="AN123" i="2" s="1"/>
  <c r="AN124" i="2" s="1"/>
  <c r="AN125" i="2" s="1"/>
  <c r="AN126" i="2" s="1"/>
  <c r="AN127" i="2" s="1"/>
  <c r="AN128" i="2" s="1"/>
  <c r="AN129" i="2" s="1"/>
  <c r="AN130" i="2" s="1"/>
  <c r="AN131" i="2" s="1"/>
  <c r="AN132" i="2" s="1"/>
  <c r="AN133" i="2" s="1"/>
  <c r="AN134" i="2" s="1"/>
  <c r="AN135" i="2" s="1"/>
  <c r="AN136" i="2" s="1"/>
  <c r="AN137" i="2" s="1"/>
  <c r="AN138" i="2" s="1"/>
  <c r="AN139" i="2" s="1"/>
  <c r="AN140" i="2" s="1"/>
  <c r="AN141" i="2" s="1"/>
  <c r="AN142" i="2" s="1"/>
  <c r="AN143" i="2" s="1"/>
  <c r="AN144" i="2" s="1"/>
  <c r="AN145" i="2" s="1"/>
  <c r="AN146" i="2" s="1"/>
  <c r="AN147" i="2" s="1"/>
  <c r="AN148" i="2" s="1"/>
  <c r="AN149" i="2" s="1"/>
  <c r="AN150" i="2" s="1"/>
  <c r="AN151" i="2" s="1"/>
  <c r="AN152" i="2" s="1"/>
  <c r="AN153" i="2" s="1"/>
  <c r="AN154" i="2" s="1"/>
  <c r="AN155" i="2" s="1"/>
  <c r="AN156" i="2" s="1"/>
  <c r="AN157" i="2" s="1"/>
  <c r="AN158" i="2" s="1"/>
  <c r="AN159" i="2" s="1"/>
  <c r="AN160" i="2" s="1"/>
  <c r="AN161" i="2" s="1"/>
  <c r="AN162" i="2" s="1"/>
  <c r="AN163" i="2" s="1"/>
  <c r="AN164" i="2" s="1"/>
  <c r="AN165" i="2" s="1"/>
  <c r="AN166" i="2" s="1"/>
  <c r="AN167" i="2" s="1"/>
  <c r="AN168" i="2" s="1"/>
  <c r="AN169" i="2" s="1"/>
  <c r="AN170" i="2" s="1"/>
  <c r="AN171" i="2" s="1"/>
  <c r="AN172" i="2" s="1"/>
  <c r="AN173" i="2" s="1"/>
  <c r="AN174" i="2" s="1"/>
  <c r="AN175" i="2" s="1"/>
  <c r="AN176" i="2" s="1"/>
  <c r="AN177" i="2" s="1"/>
  <c r="AN178" i="2" s="1"/>
  <c r="AN179" i="2" s="1"/>
  <c r="AN180" i="2" s="1"/>
  <c r="AN181" i="2" s="1"/>
  <c r="AN182" i="2" s="1"/>
  <c r="AN183" i="2" s="1"/>
  <c r="AN184" i="2" s="1"/>
  <c r="AN185" i="2" s="1"/>
  <c r="AN186" i="2" s="1"/>
  <c r="AN187" i="2" s="1"/>
  <c r="AN188" i="2" s="1"/>
  <c r="AN189" i="2" s="1"/>
  <c r="AN190" i="2" s="1"/>
  <c r="AN191" i="2" s="1"/>
  <c r="AN192" i="2" s="1"/>
  <c r="AN193" i="2" s="1"/>
  <c r="AN194" i="2" s="1"/>
  <c r="AN195" i="2" s="1"/>
  <c r="AN196" i="2" s="1"/>
  <c r="AN197" i="2" s="1"/>
  <c r="AN198" i="2" s="1"/>
  <c r="AN199" i="2" s="1"/>
  <c r="AN200" i="2" s="1"/>
  <c r="AN201" i="2" s="1"/>
  <c r="AN202" i="2" s="1"/>
  <c r="AN203" i="2" s="1"/>
  <c r="AN204" i="2" s="1"/>
  <c r="AN205" i="2" s="1"/>
  <c r="AN206" i="2" s="1"/>
  <c r="AN207" i="2" s="1"/>
  <c r="AN208" i="2" s="1"/>
  <c r="AN209" i="2" s="1"/>
  <c r="AN210" i="2" s="1"/>
  <c r="AN211" i="2" s="1"/>
  <c r="AN212" i="2" s="1"/>
  <c r="AN213" i="2" s="1"/>
  <c r="AN214" i="2" s="1"/>
  <c r="AN215" i="2" s="1"/>
  <c r="AN216" i="2" s="1"/>
  <c r="AN217" i="2" s="1"/>
  <c r="AN218" i="2" s="1"/>
  <c r="AN219" i="2" s="1"/>
  <c r="AN220" i="2" s="1"/>
  <c r="AN221" i="2" s="1"/>
  <c r="AN222" i="2" s="1"/>
  <c r="AN223" i="2" s="1"/>
  <c r="AN224" i="2" s="1"/>
  <c r="AN225" i="2" s="1"/>
  <c r="AN226" i="2" s="1"/>
  <c r="AN227" i="2" s="1"/>
  <c r="AN228" i="2" s="1"/>
  <c r="AN229" i="2" s="1"/>
  <c r="AN230" i="2" s="1"/>
  <c r="AN231" i="2" s="1"/>
  <c r="AN232" i="2" s="1"/>
  <c r="AN233" i="2" s="1"/>
  <c r="AN234" i="2" s="1"/>
  <c r="AN235" i="2" s="1"/>
  <c r="AN236" i="2" s="1"/>
  <c r="AN237" i="2" s="1"/>
  <c r="AN238" i="2" s="1"/>
  <c r="AN239" i="2" s="1"/>
  <c r="AN240" i="2" s="1"/>
  <c r="AN241" i="2" s="1"/>
  <c r="AN242" i="2" s="1"/>
  <c r="AN243" i="2" s="1"/>
  <c r="AN244" i="2" s="1"/>
  <c r="AN245" i="2" s="1"/>
  <c r="AN246" i="2" s="1"/>
  <c r="AN247" i="2" s="1"/>
  <c r="AN248" i="2" s="1"/>
  <c r="AN249" i="2" s="1"/>
  <c r="AN250" i="2" s="1"/>
  <c r="AN251" i="2" s="1"/>
  <c r="AN252" i="2" s="1"/>
  <c r="AN253" i="2" s="1"/>
  <c r="AN254" i="2" s="1"/>
  <c r="AN255" i="2" s="1"/>
  <c r="AN256" i="2" s="1"/>
  <c r="AN257" i="2" s="1"/>
  <c r="AN258" i="2" s="1"/>
  <c r="AN259" i="2" s="1"/>
  <c r="AN260" i="2" s="1"/>
  <c r="AN261" i="2" s="1"/>
  <c r="AN262" i="2" s="1"/>
  <c r="AN263" i="2" s="1"/>
  <c r="AN264" i="2" s="1"/>
  <c r="AN265" i="2" s="1"/>
  <c r="AN266" i="2" s="1"/>
  <c r="AN267" i="2" s="1"/>
  <c r="AN268" i="2" s="1"/>
  <c r="AN269" i="2" s="1"/>
  <c r="AN270" i="2" s="1"/>
  <c r="AN271" i="2" s="1"/>
  <c r="AN272" i="2" s="1"/>
  <c r="AN273" i="2" s="1"/>
  <c r="AN274" i="2" s="1"/>
  <c r="AN275" i="2" s="1"/>
  <c r="AN276" i="2" s="1"/>
  <c r="AN277" i="2" s="1"/>
  <c r="AN278" i="2" s="1"/>
  <c r="AN279" i="2" s="1"/>
  <c r="AN280" i="2" s="1"/>
  <c r="AN281" i="2" s="1"/>
  <c r="AN282" i="2" s="1"/>
  <c r="AN283" i="2" s="1"/>
  <c r="AN284" i="2" s="1"/>
  <c r="AN285" i="2" s="1"/>
  <c r="AN286" i="2" s="1"/>
  <c r="AN287" i="2" s="1"/>
  <c r="AN288" i="2" s="1"/>
  <c r="AN289" i="2" s="1"/>
  <c r="AN290" i="2" s="1"/>
  <c r="AN291" i="2" s="1"/>
  <c r="AN292" i="2" s="1"/>
  <c r="AN293" i="2" s="1"/>
  <c r="AN294" i="2" s="1"/>
  <c r="AN295" i="2" s="1"/>
  <c r="AN296" i="2" s="1"/>
  <c r="AN297" i="2" s="1"/>
  <c r="AN298" i="2" s="1"/>
  <c r="AN299" i="2" s="1"/>
  <c r="AN300" i="2" s="1"/>
  <c r="AN301" i="2" s="1"/>
  <c r="AN302" i="2" s="1"/>
  <c r="AN303" i="2" s="1"/>
  <c r="AN304" i="2" s="1"/>
  <c r="AN305" i="2" s="1"/>
  <c r="AN306" i="2" s="1"/>
  <c r="AN307" i="2" s="1"/>
  <c r="AN308" i="2" s="1"/>
  <c r="AN309" i="2" s="1"/>
  <c r="AN310" i="2" s="1"/>
  <c r="AN311" i="2" s="1"/>
  <c r="AN312" i="2" s="1"/>
  <c r="AN313" i="2" s="1"/>
  <c r="AN314" i="2" s="1"/>
  <c r="AN315" i="2" s="1"/>
  <c r="AN316" i="2" s="1"/>
  <c r="AN317" i="2" s="1"/>
  <c r="AN318" i="2" s="1"/>
  <c r="AN319" i="2" s="1"/>
  <c r="AN320" i="2" s="1"/>
  <c r="AN321" i="2" s="1"/>
  <c r="AN322" i="2" s="1"/>
  <c r="AN323" i="2" s="1"/>
  <c r="AN324" i="2" s="1"/>
  <c r="AN325" i="2" s="1"/>
  <c r="AN326" i="2" s="1"/>
  <c r="AN327" i="2" s="1"/>
  <c r="AN328" i="2" s="1"/>
  <c r="AN329" i="2" s="1"/>
  <c r="AN330" i="2" s="1"/>
  <c r="AN331" i="2" s="1"/>
  <c r="AN332" i="2" s="1"/>
  <c r="AN333" i="2" s="1"/>
  <c r="AN334" i="2" s="1"/>
  <c r="AN335" i="2" s="1"/>
  <c r="AN336" i="2" s="1"/>
  <c r="AN337" i="2" s="1"/>
  <c r="AN338" i="2" s="1"/>
  <c r="AN339" i="2" s="1"/>
  <c r="AN340" i="2" s="1"/>
  <c r="AN341" i="2" s="1"/>
  <c r="AN342" i="2" s="1"/>
  <c r="AN343" i="2" s="1"/>
  <c r="AN344" i="2" s="1"/>
  <c r="AN345" i="2" s="1"/>
  <c r="AN346" i="2" s="1"/>
  <c r="AN347" i="2" s="1"/>
  <c r="AN348" i="2" s="1"/>
  <c r="AN349" i="2" s="1"/>
  <c r="AN350" i="2" s="1"/>
  <c r="AN351" i="2" s="1"/>
  <c r="AN352" i="2" s="1"/>
  <c r="AN353" i="2" s="1"/>
  <c r="AN354" i="2" s="1"/>
  <c r="AN355" i="2" s="1"/>
  <c r="AN356" i="2" s="1"/>
  <c r="AN357" i="2" s="1"/>
  <c r="AN358" i="2" s="1"/>
  <c r="AN359" i="2" s="1"/>
  <c r="AN360" i="2" s="1"/>
  <c r="AN361" i="2" s="1"/>
  <c r="AN362" i="2" s="1"/>
  <c r="AN363" i="2" s="1"/>
  <c r="AN364" i="2" s="1"/>
  <c r="AN365" i="2" s="1"/>
  <c r="AN366" i="2" s="1"/>
  <c r="AN367" i="2" s="1"/>
  <c r="AN368" i="2" s="1"/>
  <c r="AN369" i="2" s="1"/>
  <c r="AN370" i="2" s="1"/>
  <c r="AN371" i="2" s="1"/>
  <c r="AN372" i="2" s="1"/>
  <c r="AN373" i="2" s="1"/>
  <c r="AN374" i="2" s="1"/>
  <c r="AN375" i="2" s="1"/>
  <c r="AN376" i="2" s="1"/>
  <c r="AN377" i="2" s="1"/>
  <c r="AN378" i="2" s="1"/>
  <c r="AN379" i="2" s="1"/>
  <c r="AN380" i="2" s="1"/>
  <c r="AN381" i="2" s="1"/>
  <c r="AN382" i="2" s="1"/>
  <c r="AN383" i="2" s="1"/>
  <c r="AN384" i="2" s="1"/>
  <c r="AN385" i="2" s="1"/>
  <c r="AN386" i="2" s="1"/>
  <c r="AN387" i="2" s="1"/>
  <c r="AN388" i="2" s="1"/>
  <c r="AN389" i="2" s="1"/>
  <c r="AN390" i="2" s="1"/>
  <c r="AN391" i="2" s="1"/>
  <c r="AN392" i="2" s="1"/>
  <c r="AN393" i="2" s="1"/>
  <c r="AN394" i="2" s="1"/>
  <c r="AN395" i="2" s="1"/>
  <c r="AN396" i="2" s="1"/>
  <c r="AN397" i="2" s="1"/>
  <c r="AN398" i="2" s="1"/>
  <c r="AN399" i="2" s="1"/>
  <c r="AN400" i="2" s="1"/>
  <c r="AN401" i="2" s="1"/>
  <c r="AN402" i="2" s="1"/>
  <c r="AN403" i="2" s="1"/>
  <c r="AN404" i="2" s="1"/>
  <c r="AN405" i="2" s="1"/>
  <c r="AN406" i="2" s="1"/>
  <c r="AN407" i="2" s="1"/>
  <c r="AN408" i="2" s="1"/>
  <c r="AN409" i="2" s="1"/>
  <c r="AN410" i="2" s="1"/>
  <c r="AN411" i="2" s="1"/>
  <c r="AN412" i="2" s="1"/>
  <c r="AN413" i="2" s="1"/>
  <c r="AN414" i="2" s="1"/>
  <c r="AN415" i="2" s="1"/>
  <c r="AN416" i="2" s="1"/>
  <c r="AN417" i="2" s="1"/>
  <c r="AN418" i="2" s="1"/>
  <c r="AN419" i="2" s="1"/>
  <c r="AN420" i="2" s="1"/>
  <c r="AN421" i="2" s="1"/>
  <c r="AN422" i="2" s="1"/>
  <c r="AN423" i="2" s="1"/>
  <c r="AN424" i="2" s="1"/>
  <c r="AN425" i="2" s="1"/>
  <c r="AN426" i="2" s="1"/>
  <c r="AN427" i="2" s="1"/>
  <c r="AN428" i="2" s="1"/>
  <c r="AN429" i="2" s="1"/>
  <c r="AN430" i="2" s="1"/>
  <c r="AN431" i="2" s="1"/>
  <c r="AN432" i="2" s="1"/>
  <c r="AN433" i="2" s="1"/>
  <c r="AN434" i="2" s="1"/>
  <c r="AN435" i="2" s="1"/>
  <c r="AN436" i="2" s="1"/>
  <c r="AN437" i="2" s="1"/>
  <c r="AN438" i="2" s="1"/>
  <c r="AN439" i="2" s="1"/>
  <c r="AN440" i="2" s="1"/>
  <c r="AN441" i="2" s="1"/>
  <c r="AN442" i="2" s="1"/>
  <c r="AN443" i="2" s="1"/>
  <c r="AN444" i="2" s="1"/>
  <c r="AN445" i="2" s="1"/>
  <c r="AN446" i="2" s="1"/>
  <c r="AN447" i="2" s="1"/>
  <c r="AN448" i="2" s="1"/>
  <c r="AN449" i="2" s="1"/>
  <c r="AN450" i="2" s="1"/>
  <c r="AN451" i="2" s="1"/>
  <c r="AN452" i="2" s="1"/>
  <c r="AN453" i="2" s="1"/>
  <c r="AN454" i="2" s="1"/>
  <c r="AN455" i="2" s="1"/>
  <c r="AN456" i="2" s="1"/>
  <c r="AN457" i="2" s="1"/>
  <c r="AN458" i="2" s="1"/>
  <c r="AN459" i="2" s="1"/>
  <c r="AN460" i="2" s="1"/>
  <c r="AN461" i="2" s="1"/>
  <c r="AN462" i="2" s="1"/>
  <c r="AN463" i="2" s="1"/>
  <c r="AN464" i="2" s="1"/>
  <c r="AN465" i="2" s="1"/>
  <c r="AN466" i="2" s="1"/>
  <c r="AN467" i="2" s="1"/>
  <c r="AN468" i="2" s="1"/>
  <c r="AN469" i="2" s="1"/>
  <c r="AN470" i="2" s="1"/>
  <c r="AN471" i="2" s="1"/>
  <c r="AN472" i="2" s="1"/>
  <c r="AN473" i="2" s="1"/>
  <c r="AN474" i="2" s="1"/>
  <c r="AN475" i="2" s="1"/>
  <c r="AN476" i="2" s="1"/>
  <c r="AN477" i="2" s="1"/>
  <c r="AN478" i="2" s="1"/>
  <c r="AN479" i="2" s="1"/>
  <c r="AN480" i="2" s="1"/>
  <c r="AN481" i="2" s="1"/>
  <c r="AN482" i="2" s="1"/>
  <c r="AN483" i="2" s="1"/>
  <c r="AN484" i="2" s="1"/>
  <c r="AN485" i="2" s="1"/>
  <c r="AN486" i="2" s="1"/>
  <c r="AN487" i="2" s="1"/>
  <c r="AN488" i="2" s="1"/>
  <c r="AN489" i="2" s="1"/>
  <c r="AN490" i="2" s="1"/>
  <c r="AN491" i="2" s="1"/>
  <c r="AN492" i="2" s="1"/>
  <c r="AN493" i="2" s="1"/>
  <c r="AN494" i="2" s="1"/>
  <c r="AN495" i="2" s="1"/>
  <c r="AN496" i="2" s="1"/>
  <c r="AN497" i="2" s="1"/>
  <c r="AN498" i="2" s="1"/>
  <c r="AN499" i="2" s="1"/>
  <c r="AN500" i="2" s="1"/>
  <c r="AN501" i="2" s="1"/>
  <c r="AN502" i="2" s="1"/>
  <c r="AN503" i="2" s="1"/>
  <c r="AN504" i="2" s="1"/>
  <c r="AN505" i="2" s="1"/>
  <c r="AN506" i="2" s="1"/>
  <c r="AN507" i="2" s="1"/>
  <c r="AN508" i="2" s="1"/>
  <c r="AN509" i="2" s="1"/>
  <c r="AN510" i="2" s="1"/>
  <c r="AN511" i="2" s="1"/>
  <c r="AN512" i="2" s="1"/>
  <c r="AN513" i="2" s="1"/>
  <c r="AN514" i="2" s="1"/>
  <c r="AN515" i="2" s="1"/>
  <c r="AN516" i="2" s="1"/>
  <c r="AN517" i="2" s="1"/>
  <c r="AN518" i="2" s="1"/>
  <c r="AN519" i="2" s="1"/>
  <c r="AN520" i="2" s="1"/>
  <c r="AN521" i="2" s="1"/>
  <c r="AN522" i="2" s="1"/>
  <c r="AN523" i="2" s="1"/>
  <c r="AN524" i="2" s="1"/>
  <c r="AN525" i="2" s="1"/>
  <c r="AN526" i="2" s="1"/>
  <c r="AN527" i="2" s="1"/>
  <c r="AN528" i="2" s="1"/>
  <c r="AN529" i="2" s="1"/>
  <c r="AN530" i="2" s="1"/>
  <c r="AN531" i="2" s="1"/>
  <c r="AN532" i="2" s="1"/>
  <c r="AN533" i="2" s="1"/>
  <c r="AN534" i="2" s="1"/>
  <c r="AN535" i="2" s="1"/>
  <c r="AN536" i="2" s="1"/>
  <c r="AN537" i="2" s="1"/>
  <c r="AN538" i="2" s="1"/>
  <c r="AN539" i="2" s="1"/>
  <c r="AN540" i="2" s="1"/>
  <c r="AN541" i="2" s="1"/>
  <c r="AN542" i="2" s="1"/>
  <c r="AN543" i="2" s="1"/>
  <c r="AN544" i="2" s="1"/>
  <c r="AN545" i="2" s="1"/>
  <c r="AN546" i="2" s="1"/>
  <c r="AN547" i="2" s="1"/>
  <c r="AN548" i="2" s="1"/>
  <c r="AN549" i="2" s="1"/>
  <c r="AN550" i="2" s="1"/>
  <c r="AN551" i="2" s="1"/>
  <c r="AN552" i="2" s="1"/>
  <c r="AN553" i="2" s="1"/>
  <c r="AN554" i="2" s="1"/>
  <c r="AN555" i="2" s="1"/>
  <c r="AN556" i="2" s="1"/>
  <c r="AN557" i="2" s="1"/>
  <c r="AN558" i="2" s="1"/>
  <c r="AN559" i="2" s="1"/>
  <c r="AN560" i="2" s="1"/>
  <c r="AN561" i="2" s="1"/>
  <c r="AN562" i="2" s="1"/>
  <c r="AN563" i="2" s="1"/>
  <c r="AN564" i="2" s="1"/>
  <c r="AN565" i="2" s="1"/>
  <c r="AN566" i="2" s="1"/>
  <c r="AN567" i="2" s="1"/>
  <c r="AN568" i="2" s="1"/>
  <c r="AN569" i="2" s="1"/>
  <c r="AN570" i="2" s="1"/>
  <c r="AN571" i="2" s="1"/>
  <c r="AN572" i="2" s="1"/>
  <c r="AN573" i="2" s="1"/>
  <c r="AN574" i="2" s="1"/>
  <c r="AN575" i="2" s="1"/>
  <c r="AN576" i="2" s="1"/>
  <c r="AN577" i="2" s="1"/>
  <c r="AN578" i="2" s="1"/>
  <c r="AN579" i="2" s="1"/>
  <c r="AN580" i="2" s="1"/>
  <c r="AN581" i="2" s="1"/>
  <c r="AN582" i="2" s="1"/>
  <c r="AN583" i="2" s="1"/>
  <c r="AN584" i="2" s="1"/>
  <c r="AN585" i="2" s="1"/>
  <c r="AN586" i="2" s="1"/>
  <c r="AN587" i="2" s="1"/>
  <c r="AN588" i="2" s="1"/>
  <c r="AN589" i="2" s="1"/>
  <c r="AN590" i="2" s="1"/>
  <c r="AN591" i="2" s="1"/>
  <c r="AN592" i="2" s="1"/>
  <c r="AN593" i="2" s="1"/>
  <c r="AN594" i="2" s="1"/>
  <c r="AN595" i="2" s="1"/>
  <c r="AN596" i="2" s="1"/>
  <c r="AN597" i="2" s="1"/>
  <c r="AN598" i="2" s="1"/>
  <c r="AN599" i="2" s="1"/>
  <c r="AN600" i="2" s="1"/>
  <c r="AN601" i="2" s="1"/>
  <c r="AN602" i="2" s="1"/>
  <c r="AN603" i="2" s="1"/>
  <c r="AN604" i="2" s="1"/>
  <c r="AN605" i="2" s="1"/>
  <c r="AN606" i="2" s="1"/>
  <c r="AN607" i="2" s="1"/>
  <c r="AN608" i="2" s="1"/>
  <c r="AN609" i="2" s="1"/>
  <c r="AN610" i="2" s="1"/>
  <c r="AN611" i="2" s="1"/>
  <c r="AN612" i="2" s="1"/>
  <c r="AN613" i="2" s="1"/>
  <c r="AN614" i="2" s="1"/>
  <c r="AN615" i="2" s="1"/>
  <c r="AN616" i="2" s="1"/>
  <c r="AN617" i="2" s="1"/>
  <c r="AN618" i="2" s="1"/>
  <c r="AN619" i="2" s="1"/>
  <c r="AN620" i="2" s="1"/>
  <c r="AN621" i="2" s="1"/>
  <c r="AN622" i="2" s="1"/>
  <c r="AN623" i="2" s="1"/>
  <c r="AN624" i="2" s="1"/>
  <c r="AN625" i="2" s="1"/>
  <c r="AN626" i="2" s="1"/>
  <c r="AN627" i="2" s="1"/>
  <c r="AN628" i="2" s="1"/>
  <c r="AN629" i="2" s="1"/>
  <c r="AN630" i="2" s="1"/>
  <c r="AN631" i="2" s="1"/>
  <c r="AN632" i="2" s="1"/>
  <c r="AN633" i="2" s="1"/>
  <c r="AN634" i="2" s="1"/>
  <c r="AN635" i="2" s="1"/>
  <c r="AN636" i="2" s="1"/>
  <c r="AN637" i="2" s="1"/>
  <c r="AN638" i="2" s="1"/>
  <c r="AN639" i="2" s="1"/>
  <c r="AN640" i="2" s="1"/>
  <c r="AN641" i="2" s="1"/>
  <c r="AN642" i="2" s="1"/>
  <c r="AN643" i="2" s="1"/>
  <c r="AN644" i="2" s="1"/>
  <c r="AN645" i="2" s="1"/>
  <c r="AN646" i="2" s="1"/>
  <c r="AN647" i="2" s="1"/>
  <c r="AN648" i="2" s="1"/>
  <c r="AN649" i="2" s="1"/>
  <c r="AN650" i="2" s="1"/>
  <c r="AN651" i="2" s="1"/>
  <c r="AN652" i="2" s="1"/>
  <c r="AN653" i="2" s="1"/>
  <c r="AN654" i="2" s="1"/>
  <c r="AN655" i="2" s="1"/>
  <c r="AN656" i="2" s="1"/>
  <c r="AN657" i="2" s="1"/>
  <c r="AN658" i="2" s="1"/>
  <c r="AN659" i="2" s="1"/>
  <c r="AN660" i="2" s="1"/>
  <c r="AN661" i="2" s="1"/>
  <c r="AN662" i="2" s="1"/>
  <c r="AN663" i="2" s="1"/>
  <c r="AN664" i="2" s="1"/>
  <c r="AN665" i="2" s="1"/>
  <c r="AN666" i="2" s="1"/>
  <c r="AN667" i="2" s="1"/>
  <c r="AN668" i="2" s="1"/>
  <c r="AN669" i="2" s="1"/>
  <c r="AN670" i="2" s="1"/>
  <c r="AN671" i="2" s="1"/>
  <c r="AN672" i="2" s="1"/>
  <c r="AN673" i="2" s="1"/>
  <c r="AN674" i="2" s="1"/>
  <c r="AN675" i="2" s="1"/>
  <c r="AN676" i="2" s="1"/>
  <c r="AN677" i="2" s="1"/>
  <c r="AN678" i="2" s="1"/>
  <c r="AN679" i="2" s="1"/>
  <c r="AN680" i="2" s="1"/>
  <c r="AN681" i="2" s="1"/>
  <c r="AN682" i="2" s="1"/>
  <c r="AN683" i="2" s="1"/>
  <c r="AN684" i="2" s="1"/>
  <c r="AN685" i="2" s="1"/>
  <c r="AN686" i="2" s="1"/>
  <c r="AN687" i="2" s="1"/>
  <c r="AN688" i="2" s="1"/>
  <c r="AN689" i="2" s="1"/>
  <c r="AN690" i="2" s="1"/>
  <c r="AN691" i="2" s="1"/>
  <c r="AN692" i="2" s="1"/>
  <c r="AN693" i="2" s="1"/>
  <c r="AN694" i="2" s="1"/>
  <c r="AN695" i="2" s="1"/>
  <c r="AN696" i="2" s="1"/>
  <c r="AN697" i="2" s="1"/>
  <c r="AN698" i="2" s="1"/>
  <c r="AN699" i="2" s="1"/>
  <c r="AN700" i="2" s="1"/>
  <c r="AN701" i="2" s="1"/>
  <c r="AN702" i="2" s="1"/>
  <c r="AN703" i="2" s="1"/>
  <c r="AN704" i="2" s="1"/>
  <c r="AN705" i="2" s="1"/>
  <c r="AN706" i="2" s="1"/>
  <c r="AN707" i="2" s="1"/>
  <c r="AN708" i="2" s="1"/>
  <c r="AN709" i="2" s="1"/>
  <c r="AN710" i="2" s="1"/>
  <c r="AN711" i="2" s="1"/>
  <c r="AN712" i="2" s="1"/>
  <c r="AN713" i="2" s="1"/>
  <c r="AN714" i="2" s="1"/>
  <c r="AN715" i="2" s="1"/>
  <c r="AN716" i="2" s="1"/>
  <c r="AN717" i="2" s="1"/>
  <c r="AN718" i="2" s="1"/>
  <c r="AN719" i="2" s="1"/>
  <c r="AN720" i="2" s="1"/>
  <c r="AN721" i="2" s="1"/>
  <c r="AN722" i="2" s="1"/>
  <c r="AN723" i="2" s="1"/>
  <c r="AN724" i="2" s="1"/>
  <c r="AN725" i="2" s="1"/>
  <c r="AN726" i="2" s="1"/>
  <c r="AN727" i="2" s="1"/>
  <c r="AN728" i="2" s="1"/>
  <c r="AN729" i="2" s="1"/>
  <c r="AN730" i="2" s="1"/>
  <c r="AN731" i="2" s="1"/>
  <c r="AN732" i="2" s="1"/>
  <c r="AN733" i="2" s="1"/>
  <c r="AN734" i="2" s="1"/>
  <c r="AN735" i="2" s="1"/>
  <c r="AN736" i="2" s="1"/>
  <c r="AN737" i="2" s="1"/>
  <c r="AN738" i="2" s="1"/>
  <c r="AN739" i="2" s="1"/>
  <c r="AN740" i="2" s="1"/>
  <c r="AN741" i="2" s="1"/>
  <c r="AN742" i="2" s="1"/>
  <c r="AN743" i="2" s="1"/>
  <c r="AN744" i="2" s="1"/>
  <c r="AN745" i="2" s="1"/>
  <c r="AN746" i="2" s="1"/>
  <c r="AN747" i="2" s="1"/>
  <c r="AN748" i="2" s="1"/>
  <c r="AN749" i="2" s="1"/>
  <c r="AN750" i="2" s="1"/>
  <c r="AN751" i="2" s="1"/>
  <c r="AN752" i="2" s="1"/>
  <c r="AN753" i="2" s="1"/>
  <c r="AN754" i="2" s="1"/>
  <c r="AN755" i="2" s="1"/>
  <c r="AN756" i="2" s="1"/>
  <c r="AN757" i="2" s="1"/>
  <c r="AN758" i="2" s="1"/>
  <c r="AN759" i="2" s="1"/>
  <c r="AN760" i="2" s="1"/>
  <c r="AN761" i="2" s="1"/>
  <c r="AN762" i="2" s="1"/>
  <c r="AN763" i="2" s="1"/>
  <c r="AN764" i="2" s="1"/>
  <c r="AN765" i="2" s="1"/>
  <c r="AN766" i="2" s="1"/>
  <c r="AN767" i="2" s="1"/>
  <c r="AN768" i="2" s="1"/>
  <c r="AN769" i="2" s="1"/>
  <c r="AN770" i="2" s="1"/>
  <c r="AN771" i="2" s="1"/>
  <c r="AN772" i="2" s="1"/>
  <c r="AN773" i="2" s="1"/>
  <c r="AN774" i="2" s="1"/>
  <c r="AN775" i="2" s="1"/>
  <c r="AN776" i="2" s="1"/>
  <c r="AN777" i="2" s="1"/>
  <c r="AN778" i="2" s="1"/>
  <c r="AN779" i="2" s="1"/>
  <c r="AN780" i="2" s="1"/>
  <c r="AN781" i="2" s="1"/>
  <c r="AN782" i="2" s="1"/>
  <c r="AN783" i="2" s="1"/>
  <c r="AN784" i="2" s="1"/>
  <c r="AN785" i="2" s="1"/>
  <c r="AN786" i="2" s="1"/>
  <c r="AN787" i="2" s="1"/>
  <c r="AN788" i="2" s="1"/>
  <c r="AN789" i="2" s="1"/>
  <c r="AN790" i="2" s="1"/>
  <c r="AN791" i="2" s="1"/>
  <c r="AN792" i="2" s="1"/>
  <c r="AN793" i="2" s="1"/>
  <c r="AN794" i="2" s="1"/>
  <c r="AN795" i="2" s="1"/>
  <c r="AN796" i="2" s="1"/>
  <c r="AN797" i="2" s="1"/>
  <c r="AN798" i="2" s="1"/>
  <c r="AN799" i="2" s="1"/>
  <c r="AN800" i="2" s="1"/>
  <c r="AN801" i="2" s="1"/>
  <c r="AN802" i="2" s="1"/>
  <c r="AN803" i="2" s="1"/>
  <c r="AN804" i="2" s="1"/>
  <c r="AN805" i="2" s="1"/>
  <c r="AN806" i="2" s="1"/>
  <c r="AN807" i="2" s="1"/>
  <c r="AN808" i="2" s="1"/>
  <c r="AN809" i="2" s="1"/>
  <c r="AN810" i="2" s="1"/>
  <c r="AN811" i="2" s="1"/>
  <c r="AN812" i="2" s="1"/>
  <c r="AN813" i="2" s="1"/>
  <c r="AN814" i="2" s="1"/>
  <c r="AN815" i="2" s="1"/>
  <c r="AN816" i="2" s="1"/>
  <c r="AN817" i="2" s="1"/>
  <c r="AN818" i="2" s="1"/>
  <c r="AN819" i="2" s="1"/>
  <c r="AN820" i="2" s="1"/>
  <c r="AN821" i="2" s="1"/>
  <c r="AN822" i="2" s="1"/>
  <c r="AN823" i="2" s="1"/>
  <c r="AN824" i="2" s="1"/>
  <c r="AN825" i="2" s="1"/>
  <c r="AN826" i="2" s="1"/>
  <c r="AN827" i="2" s="1"/>
  <c r="AN828" i="2" s="1"/>
  <c r="AN829" i="2" s="1"/>
  <c r="AN830" i="2" s="1"/>
  <c r="AN831" i="2" s="1"/>
  <c r="AN832" i="2" s="1"/>
  <c r="AN833" i="2" s="1"/>
  <c r="AN834" i="2" s="1"/>
  <c r="AN835" i="2" s="1"/>
  <c r="AN836" i="2" s="1"/>
  <c r="AN837" i="2" s="1"/>
  <c r="AN838" i="2" s="1"/>
  <c r="AN839" i="2" s="1"/>
  <c r="AN840" i="2" s="1"/>
  <c r="AN841" i="2" s="1"/>
  <c r="AN842" i="2" s="1"/>
  <c r="AN843" i="2" s="1"/>
  <c r="AN844" i="2" s="1"/>
  <c r="AN845" i="2" s="1"/>
  <c r="AN846" i="2" s="1"/>
  <c r="AN847" i="2" s="1"/>
  <c r="AN848" i="2" s="1"/>
  <c r="AN849" i="2" s="1"/>
  <c r="AN850" i="2" s="1"/>
  <c r="AN851" i="2" s="1"/>
  <c r="AN852" i="2" s="1"/>
  <c r="AN853" i="2" s="1"/>
  <c r="AN854" i="2" s="1"/>
  <c r="AN855" i="2" s="1"/>
  <c r="AN856" i="2" s="1"/>
  <c r="AN857" i="2" s="1"/>
  <c r="AN858" i="2" s="1"/>
  <c r="AN859" i="2" s="1"/>
  <c r="AN860" i="2" s="1"/>
  <c r="AN861" i="2" s="1"/>
  <c r="AN862" i="2" s="1"/>
  <c r="AN863" i="2" s="1"/>
  <c r="AN864" i="2" s="1"/>
  <c r="AN865" i="2" s="1"/>
  <c r="AN866" i="2" s="1"/>
  <c r="AN867" i="2" s="1"/>
  <c r="AN868" i="2" s="1"/>
  <c r="AN869" i="2" s="1"/>
  <c r="AN870" i="2" s="1"/>
  <c r="AN871" i="2" s="1"/>
  <c r="AN872" i="2" s="1"/>
  <c r="AN873" i="2" s="1"/>
  <c r="AN874" i="2" s="1"/>
  <c r="AN875" i="2" s="1"/>
  <c r="AN876" i="2" s="1"/>
  <c r="AN877" i="2" s="1"/>
  <c r="AN878" i="2" s="1"/>
  <c r="AN879" i="2" s="1"/>
  <c r="AN880" i="2" s="1"/>
  <c r="AN881" i="2" s="1"/>
  <c r="AN882" i="2" s="1"/>
  <c r="AN883" i="2" s="1"/>
  <c r="AN884" i="2" s="1"/>
  <c r="AN885" i="2" s="1"/>
  <c r="AN886" i="2" s="1"/>
  <c r="AN887" i="2" s="1"/>
  <c r="AN888" i="2" s="1"/>
  <c r="AN889" i="2" s="1"/>
  <c r="AN890" i="2" s="1"/>
  <c r="AN891" i="2" s="1"/>
  <c r="AN892" i="2" s="1"/>
  <c r="AN893" i="2" s="1"/>
  <c r="AN894" i="2" s="1"/>
  <c r="AN895" i="2" s="1"/>
  <c r="AN896" i="2" s="1"/>
  <c r="AN897" i="2" s="1"/>
  <c r="AN898" i="2" s="1"/>
  <c r="AN899" i="2" s="1"/>
  <c r="AN900" i="2" s="1"/>
  <c r="AN901" i="2" s="1"/>
  <c r="AN902" i="2" s="1"/>
  <c r="AN903" i="2" s="1"/>
  <c r="AN904" i="2" s="1"/>
  <c r="AN905" i="2" s="1"/>
  <c r="AN906" i="2" s="1"/>
  <c r="AN907" i="2" s="1"/>
  <c r="AN908" i="2" s="1"/>
  <c r="AN909" i="2" s="1"/>
  <c r="AN910" i="2" s="1"/>
  <c r="AN911" i="2" s="1"/>
  <c r="AN912" i="2" s="1"/>
  <c r="AN913" i="2" s="1"/>
  <c r="AN914" i="2" s="1"/>
  <c r="AN915" i="2" s="1"/>
  <c r="AN916" i="2" s="1"/>
  <c r="AN917" i="2" s="1"/>
  <c r="AN918" i="2" s="1"/>
  <c r="AN919" i="2" s="1"/>
  <c r="AN920" i="2" s="1"/>
  <c r="AN921" i="2" s="1"/>
  <c r="AN922" i="2" s="1"/>
  <c r="AN923" i="2" s="1"/>
  <c r="AN924" i="2" s="1"/>
  <c r="AN925" i="2" s="1"/>
  <c r="AN926" i="2" s="1"/>
  <c r="AN927" i="2" s="1"/>
  <c r="AN928" i="2" s="1"/>
  <c r="AN929" i="2" s="1"/>
  <c r="AN930" i="2" s="1"/>
  <c r="AN931" i="2" s="1"/>
  <c r="AN932" i="2" s="1"/>
  <c r="AN933" i="2" s="1"/>
  <c r="AN934" i="2" s="1"/>
  <c r="AN935" i="2" s="1"/>
  <c r="AN936" i="2" s="1"/>
  <c r="AN937" i="2" s="1"/>
  <c r="AN938" i="2" s="1"/>
  <c r="AN939" i="2" s="1"/>
  <c r="AN940" i="2" s="1"/>
  <c r="AN941" i="2" s="1"/>
  <c r="AN942" i="2" s="1"/>
  <c r="AN943" i="2" s="1"/>
  <c r="AN944" i="2" s="1"/>
  <c r="AN945" i="2" s="1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DL9" i="2"/>
  <c r="DJ9" i="2"/>
  <c r="DI9" i="2"/>
  <c r="DH9" i="2"/>
  <c r="DG9" i="2"/>
  <c r="DF9" i="2"/>
  <c r="DE9" i="2"/>
  <c r="DD9" i="2"/>
  <c r="DC9" i="2"/>
  <c r="DB9" i="2"/>
  <c r="DA9" i="2"/>
  <c r="CZ9" i="2"/>
  <c r="CY9" i="2"/>
  <c r="CX9" i="2"/>
  <c r="CW9" i="2"/>
  <c r="CV9" i="2"/>
  <c r="CU9" i="2"/>
  <c r="CT9" i="2"/>
  <c r="CR9" i="2"/>
  <c r="CQ9" i="2"/>
  <c r="CP9" i="2"/>
  <c r="CO9" i="2"/>
  <c r="CN9" i="2"/>
  <c r="CM9" i="2"/>
  <c r="CL9" i="2"/>
  <c r="CK9" i="2"/>
  <c r="CJ9" i="2"/>
  <c r="CI9" i="2"/>
  <c r="CH9" i="2"/>
  <c r="CG9" i="2"/>
  <c r="CF9" i="2"/>
  <c r="CE9" i="2"/>
  <c r="CD9" i="2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S9" i="2"/>
  <c r="AR9" i="2"/>
  <c r="AQ9" i="2"/>
  <c r="AP9" i="2"/>
  <c r="AO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K9" i="2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K194" i="2" s="1"/>
  <c r="K195" i="2" s="1"/>
  <c r="K196" i="2" s="1"/>
  <c r="K197" i="2" s="1"/>
  <c r="K198" i="2" s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K237" i="2" s="1"/>
  <c r="K238" i="2" s="1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6" i="2" s="1"/>
  <c r="K257" i="2" s="1"/>
  <c r="K258" i="2" s="1"/>
  <c r="K259" i="2" s="1"/>
  <c r="K260" i="2" s="1"/>
  <c r="K261" i="2" s="1"/>
  <c r="K262" i="2" s="1"/>
  <c r="K263" i="2" s="1"/>
  <c r="K264" i="2" s="1"/>
  <c r="K265" i="2" s="1"/>
  <c r="K266" i="2" s="1"/>
  <c r="K267" i="2" s="1"/>
  <c r="K268" i="2" s="1"/>
  <c r="K269" i="2" s="1"/>
  <c r="K270" i="2" s="1"/>
  <c r="K271" i="2" s="1"/>
  <c r="K272" i="2" s="1"/>
  <c r="K273" i="2" s="1"/>
  <c r="K274" i="2" s="1"/>
  <c r="K275" i="2" s="1"/>
  <c r="K276" i="2" s="1"/>
  <c r="K277" i="2" s="1"/>
  <c r="K278" i="2" s="1"/>
  <c r="K279" i="2" s="1"/>
  <c r="K280" i="2" s="1"/>
  <c r="K281" i="2" s="1"/>
  <c r="K282" i="2" s="1"/>
  <c r="K283" i="2" s="1"/>
  <c r="K284" i="2" s="1"/>
  <c r="K285" i="2" s="1"/>
  <c r="K286" i="2" s="1"/>
  <c r="K287" i="2" s="1"/>
  <c r="K288" i="2" s="1"/>
  <c r="K289" i="2" s="1"/>
  <c r="K290" i="2" s="1"/>
  <c r="K291" i="2" s="1"/>
  <c r="K292" i="2" s="1"/>
  <c r="K293" i="2" s="1"/>
  <c r="K294" i="2" s="1"/>
  <c r="K295" i="2" s="1"/>
  <c r="K296" i="2" s="1"/>
  <c r="K297" i="2" s="1"/>
  <c r="K298" i="2" s="1"/>
  <c r="K299" i="2" s="1"/>
  <c r="K300" i="2" s="1"/>
  <c r="K301" i="2" s="1"/>
  <c r="K302" i="2" s="1"/>
  <c r="K303" i="2" s="1"/>
  <c r="K304" i="2" s="1"/>
  <c r="K305" i="2" s="1"/>
  <c r="K306" i="2" s="1"/>
  <c r="K307" i="2" s="1"/>
  <c r="K308" i="2" s="1"/>
  <c r="K309" i="2" s="1"/>
  <c r="K310" i="2" s="1"/>
  <c r="K311" i="2" s="1"/>
  <c r="K312" i="2" s="1"/>
  <c r="K313" i="2" s="1"/>
  <c r="K314" i="2" s="1"/>
  <c r="K315" i="2" s="1"/>
  <c r="K316" i="2" s="1"/>
  <c r="K317" i="2" s="1"/>
  <c r="K318" i="2" s="1"/>
  <c r="K319" i="2" s="1"/>
  <c r="K320" i="2" s="1"/>
  <c r="K321" i="2" s="1"/>
  <c r="K322" i="2" s="1"/>
  <c r="K323" i="2" s="1"/>
  <c r="K324" i="2" s="1"/>
  <c r="K325" i="2" s="1"/>
  <c r="K326" i="2" s="1"/>
  <c r="K327" i="2" s="1"/>
  <c r="K328" i="2" s="1"/>
  <c r="K329" i="2" s="1"/>
  <c r="K330" i="2" s="1"/>
  <c r="K331" i="2" s="1"/>
  <c r="K332" i="2" s="1"/>
  <c r="K333" i="2" s="1"/>
  <c r="K334" i="2" s="1"/>
  <c r="K335" i="2" s="1"/>
  <c r="K336" i="2" s="1"/>
  <c r="K337" i="2" s="1"/>
  <c r="K338" i="2" s="1"/>
  <c r="K339" i="2" s="1"/>
  <c r="K340" i="2" s="1"/>
  <c r="K341" i="2" s="1"/>
  <c r="K342" i="2" s="1"/>
  <c r="K343" i="2" s="1"/>
  <c r="K344" i="2" s="1"/>
  <c r="K345" i="2" s="1"/>
  <c r="K346" i="2" s="1"/>
  <c r="K347" i="2" s="1"/>
  <c r="K348" i="2" s="1"/>
  <c r="K349" i="2" s="1"/>
  <c r="K350" i="2" s="1"/>
  <c r="K351" i="2" s="1"/>
  <c r="K352" i="2" s="1"/>
  <c r="K353" i="2" s="1"/>
  <c r="K354" i="2" s="1"/>
  <c r="K355" i="2" s="1"/>
  <c r="K356" i="2" s="1"/>
  <c r="K357" i="2" s="1"/>
  <c r="K358" i="2" s="1"/>
  <c r="K359" i="2" s="1"/>
  <c r="K360" i="2" s="1"/>
  <c r="K361" i="2" s="1"/>
  <c r="K362" i="2" s="1"/>
  <c r="K363" i="2" s="1"/>
  <c r="K364" i="2" s="1"/>
  <c r="K365" i="2" s="1"/>
  <c r="K366" i="2" s="1"/>
  <c r="K367" i="2" s="1"/>
  <c r="K368" i="2" s="1"/>
  <c r="K369" i="2" s="1"/>
  <c r="K370" i="2" s="1"/>
  <c r="K371" i="2" s="1"/>
  <c r="K372" i="2" s="1"/>
  <c r="K373" i="2" s="1"/>
  <c r="K374" i="2" s="1"/>
  <c r="K375" i="2" s="1"/>
  <c r="K376" i="2" s="1"/>
  <c r="K377" i="2" s="1"/>
  <c r="K378" i="2" s="1"/>
  <c r="K379" i="2" s="1"/>
  <c r="K380" i="2" s="1"/>
  <c r="K381" i="2" s="1"/>
  <c r="K382" i="2" s="1"/>
  <c r="K383" i="2" s="1"/>
  <c r="K384" i="2" s="1"/>
  <c r="K385" i="2" s="1"/>
  <c r="K386" i="2" s="1"/>
  <c r="K387" i="2" s="1"/>
  <c r="K388" i="2" s="1"/>
  <c r="K389" i="2" s="1"/>
  <c r="K390" i="2" s="1"/>
  <c r="K391" i="2" s="1"/>
  <c r="K392" i="2" s="1"/>
  <c r="K393" i="2" s="1"/>
  <c r="K394" i="2" s="1"/>
  <c r="K395" i="2" s="1"/>
  <c r="K396" i="2" s="1"/>
  <c r="K397" i="2" s="1"/>
  <c r="K398" i="2" s="1"/>
  <c r="K399" i="2" s="1"/>
  <c r="K400" i="2" s="1"/>
  <c r="K401" i="2" s="1"/>
  <c r="K402" i="2" s="1"/>
  <c r="K403" i="2" s="1"/>
  <c r="K404" i="2" s="1"/>
  <c r="K405" i="2" s="1"/>
  <c r="K406" i="2" s="1"/>
  <c r="K407" i="2" s="1"/>
  <c r="K408" i="2" s="1"/>
  <c r="K409" i="2" s="1"/>
  <c r="K410" i="2" s="1"/>
  <c r="K411" i="2" s="1"/>
  <c r="K412" i="2" s="1"/>
  <c r="K413" i="2" s="1"/>
  <c r="K414" i="2" s="1"/>
  <c r="K415" i="2" s="1"/>
  <c r="K416" i="2" s="1"/>
  <c r="K417" i="2" s="1"/>
  <c r="K418" i="2" s="1"/>
  <c r="K419" i="2" s="1"/>
  <c r="K420" i="2" s="1"/>
  <c r="K421" i="2" s="1"/>
  <c r="K422" i="2" s="1"/>
  <c r="K423" i="2" s="1"/>
  <c r="K424" i="2" s="1"/>
  <c r="K425" i="2" s="1"/>
  <c r="K426" i="2" s="1"/>
  <c r="K427" i="2" s="1"/>
  <c r="K428" i="2" s="1"/>
  <c r="K429" i="2" s="1"/>
  <c r="K430" i="2" s="1"/>
  <c r="K431" i="2" s="1"/>
  <c r="K432" i="2" s="1"/>
  <c r="K433" i="2" s="1"/>
  <c r="K434" i="2" s="1"/>
  <c r="K435" i="2" s="1"/>
  <c r="K436" i="2" s="1"/>
  <c r="K437" i="2" s="1"/>
  <c r="K438" i="2" s="1"/>
  <c r="K439" i="2" s="1"/>
  <c r="K440" i="2" s="1"/>
  <c r="K441" i="2" s="1"/>
  <c r="K442" i="2" s="1"/>
  <c r="K443" i="2" s="1"/>
  <c r="K444" i="2" s="1"/>
  <c r="K445" i="2" s="1"/>
  <c r="K446" i="2" s="1"/>
  <c r="K447" i="2" s="1"/>
  <c r="K448" i="2" s="1"/>
  <c r="K449" i="2" s="1"/>
  <c r="K450" i="2" s="1"/>
  <c r="K451" i="2" s="1"/>
  <c r="K452" i="2" s="1"/>
  <c r="K453" i="2" s="1"/>
  <c r="K454" i="2" s="1"/>
  <c r="K455" i="2" s="1"/>
  <c r="K456" i="2" s="1"/>
  <c r="K457" i="2" s="1"/>
  <c r="K458" i="2" s="1"/>
  <c r="K459" i="2" s="1"/>
  <c r="K460" i="2" s="1"/>
  <c r="K461" i="2" s="1"/>
  <c r="K462" i="2" s="1"/>
  <c r="K463" i="2" s="1"/>
  <c r="K464" i="2" s="1"/>
  <c r="K465" i="2" s="1"/>
  <c r="K466" i="2" s="1"/>
  <c r="K467" i="2" s="1"/>
  <c r="K468" i="2" s="1"/>
  <c r="K469" i="2" s="1"/>
  <c r="K470" i="2" s="1"/>
  <c r="K471" i="2" s="1"/>
  <c r="K472" i="2" s="1"/>
  <c r="K473" i="2" s="1"/>
  <c r="K474" i="2" s="1"/>
  <c r="K475" i="2" s="1"/>
  <c r="K476" i="2" s="1"/>
  <c r="K477" i="2" s="1"/>
  <c r="K478" i="2" s="1"/>
  <c r="K479" i="2" s="1"/>
  <c r="K480" i="2" s="1"/>
  <c r="K481" i="2" s="1"/>
  <c r="K482" i="2" s="1"/>
  <c r="K483" i="2" s="1"/>
  <c r="K484" i="2" s="1"/>
  <c r="K485" i="2" s="1"/>
  <c r="K486" i="2" s="1"/>
  <c r="K487" i="2" s="1"/>
  <c r="K488" i="2" s="1"/>
  <c r="K489" i="2" s="1"/>
  <c r="K490" i="2" s="1"/>
  <c r="K491" i="2" s="1"/>
  <c r="K492" i="2" s="1"/>
  <c r="K493" i="2" s="1"/>
  <c r="K494" i="2" s="1"/>
  <c r="K495" i="2" s="1"/>
  <c r="K496" i="2" s="1"/>
  <c r="K497" i="2" s="1"/>
  <c r="K498" i="2" s="1"/>
  <c r="K499" i="2" s="1"/>
  <c r="K500" i="2" s="1"/>
  <c r="K501" i="2" s="1"/>
  <c r="K502" i="2" s="1"/>
  <c r="K503" i="2" s="1"/>
  <c r="K504" i="2" s="1"/>
  <c r="K505" i="2" s="1"/>
  <c r="K506" i="2" s="1"/>
  <c r="K507" i="2" s="1"/>
  <c r="K508" i="2" s="1"/>
  <c r="K509" i="2" s="1"/>
  <c r="K510" i="2" s="1"/>
  <c r="K511" i="2" s="1"/>
  <c r="K512" i="2" s="1"/>
  <c r="K513" i="2" s="1"/>
  <c r="K514" i="2" s="1"/>
  <c r="K515" i="2" s="1"/>
  <c r="K516" i="2" s="1"/>
  <c r="K517" i="2" s="1"/>
  <c r="K518" i="2" s="1"/>
  <c r="K519" i="2" s="1"/>
  <c r="K520" i="2" s="1"/>
  <c r="K521" i="2" s="1"/>
  <c r="K522" i="2" s="1"/>
  <c r="K523" i="2" s="1"/>
  <c r="K524" i="2" s="1"/>
  <c r="K525" i="2" s="1"/>
  <c r="K526" i="2" s="1"/>
  <c r="K527" i="2" s="1"/>
  <c r="K528" i="2" s="1"/>
  <c r="K529" i="2" s="1"/>
  <c r="K530" i="2" s="1"/>
  <c r="K531" i="2" s="1"/>
  <c r="K532" i="2" s="1"/>
  <c r="K533" i="2" s="1"/>
  <c r="K534" i="2" s="1"/>
  <c r="K535" i="2" s="1"/>
  <c r="K536" i="2" s="1"/>
  <c r="K537" i="2" s="1"/>
  <c r="K538" i="2" s="1"/>
  <c r="K539" i="2" s="1"/>
  <c r="K540" i="2" s="1"/>
  <c r="K541" i="2" s="1"/>
  <c r="K542" i="2" s="1"/>
  <c r="K543" i="2" s="1"/>
  <c r="K544" i="2" s="1"/>
  <c r="K545" i="2" s="1"/>
  <c r="K546" i="2" s="1"/>
  <c r="K547" i="2" s="1"/>
  <c r="K548" i="2" s="1"/>
  <c r="K549" i="2" s="1"/>
  <c r="K550" i="2" s="1"/>
  <c r="K551" i="2" s="1"/>
  <c r="K552" i="2" s="1"/>
  <c r="K553" i="2" s="1"/>
  <c r="K554" i="2" s="1"/>
  <c r="K555" i="2" s="1"/>
  <c r="K556" i="2" s="1"/>
  <c r="K557" i="2" s="1"/>
  <c r="K558" i="2" s="1"/>
  <c r="K559" i="2" s="1"/>
  <c r="K560" i="2" s="1"/>
  <c r="K561" i="2" s="1"/>
  <c r="K562" i="2" s="1"/>
  <c r="K563" i="2" s="1"/>
  <c r="K564" i="2" s="1"/>
  <c r="K565" i="2" s="1"/>
  <c r="K566" i="2" s="1"/>
  <c r="K567" i="2" s="1"/>
  <c r="K568" i="2" s="1"/>
  <c r="K569" i="2" s="1"/>
  <c r="K570" i="2" s="1"/>
  <c r="K571" i="2" s="1"/>
  <c r="K572" i="2" s="1"/>
  <c r="K573" i="2" s="1"/>
  <c r="K574" i="2" s="1"/>
  <c r="K575" i="2" s="1"/>
  <c r="K576" i="2" s="1"/>
  <c r="K577" i="2" s="1"/>
  <c r="K578" i="2" s="1"/>
  <c r="K579" i="2" s="1"/>
  <c r="K580" i="2" s="1"/>
  <c r="K581" i="2" s="1"/>
  <c r="K582" i="2" s="1"/>
  <c r="K583" i="2" s="1"/>
  <c r="K584" i="2" s="1"/>
  <c r="K585" i="2" s="1"/>
  <c r="K586" i="2" s="1"/>
  <c r="K587" i="2" s="1"/>
  <c r="K588" i="2" s="1"/>
  <c r="K589" i="2" s="1"/>
  <c r="K590" i="2" s="1"/>
  <c r="K591" i="2" s="1"/>
  <c r="K592" i="2" s="1"/>
  <c r="K593" i="2" s="1"/>
  <c r="K594" i="2" s="1"/>
  <c r="K595" i="2" s="1"/>
  <c r="K596" i="2" s="1"/>
  <c r="K597" i="2" s="1"/>
  <c r="K598" i="2" s="1"/>
  <c r="K599" i="2" s="1"/>
  <c r="K600" i="2" s="1"/>
  <c r="K601" i="2" s="1"/>
  <c r="K602" i="2" s="1"/>
  <c r="K603" i="2" s="1"/>
  <c r="K604" i="2" s="1"/>
  <c r="K605" i="2" s="1"/>
  <c r="K606" i="2" s="1"/>
  <c r="K607" i="2" s="1"/>
  <c r="K608" i="2" s="1"/>
  <c r="K609" i="2" s="1"/>
  <c r="K610" i="2" s="1"/>
  <c r="K611" i="2" s="1"/>
  <c r="K612" i="2" s="1"/>
  <c r="K613" i="2" s="1"/>
  <c r="K614" i="2" s="1"/>
  <c r="K615" i="2" s="1"/>
  <c r="K616" i="2" s="1"/>
  <c r="K617" i="2" s="1"/>
  <c r="K618" i="2" s="1"/>
  <c r="K619" i="2" s="1"/>
  <c r="K620" i="2" s="1"/>
  <c r="K621" i="2" s="1"/>
  <c r="K622" i="2" s="1"/>
  <c r="K623" i="2" s="1"/>
  <c r="K624" i="2" s="1"/>
  <c r="K625" i="2" s="1"/>
  <c r="K626" i="2" s="1"/>
  <c r="K627" i="2" s="1"/>
  <c r="K628" i="2" s="1"/>
  <c r="K629" i="2" s="1"/>
  <c r="K630" i="2" s="1"/>
  <c r="K631" i="2" s="1"/>
  <c r="K632" i="2" s="1"/>
  <c r="K633" i="2" s="1"/>
  <c r="K634" i="2" s="1"/>
  <c r="K635" i="2" s="1"/>
  <c r="K636" i="2" s="1"/>
  <c r="K637" i="2" s="1"/>
  <c r="K638" i="2" s="1"/>
  <c r="K639" i="2" s="1"/>
  <c r="K640" i="2" s="1"/>
  <c r="K641" i="2" s="1"/>
  <c r="K642" i="2" s="1"/>
  <c r="K643" i="2" s="1"/>
  <c r="K644" i="2" s="1"/>
  <c r="K645" i="2" s="1"/>
  <c r="K646" i="2" s="1"/>
  <c r="K647" i="2" s="1"/>
  <c r="K648" i="2" s="1"/>
  <c r="K649" i="2" s="1"/>
  <c r="K650" i="2" s="1"/>
  <c r="K651" i="2" s="1"/>
  <c r="K652" i="2" s="1"/>
  <c r="K653" i="2" s="1"/>
  <c r="K654" i="2" s="1"/>
  <c r="K655" i="2" s="1"/>
  <c r="K656" i="2" s="1"/>
  <c r="K657" i="2" s="1"/>
  <c r="K658" i="2" s="1"/>
  <c r="K659" i="2" s="1"/>
  <c r="K660" i="2" s="1"/>
  <c r="K661" i="2" s="1"/>
  <c r="K662" i="2" s="1"/>
  <c r="K663" i="2" s="1"/>
  <c r="K664" i="2" s="1"/>
  <c r="K665" i="2" s="1"/>
  <c r="K666" i="2" s="1"/>
  <c r="K667" i="2" s="1"/>
  <c r="K668" i="2" s="1"/>
  <c r="K669" i="2" s="1"/>
  <c r="K670" i="2" s="1"/>
  <c r="K671" i="2" s="1"/>
  <c r="K672" i="2" s="1"/>
  <c r="K673" i="2" s="1"/>
  <c r="K674" i="2" s="1"/>
  <c r="K675" i="2" s="1"/>
  <c r="K676" i="2" s="1"/>
  <c r="K677" i="2" s="1"/>
  <c r="K678" i="2" s="1"/>
  <c r="K679" i="2" s="1"/>
  <c r="K680" i="2" s="1"/>
  <c r="K681" i="2" s="1"/>
  <c r="K682" i="2" s="1"/>
  <c r="K683" i="2" s="1"/>
  <c r="K684" i="2" s="1"/>
  <c r="K685" i="2" s="1"/>
  <c r="K686" i="2" s="1"/>
  <c r="K687" i="2" s="1"/>
  <c r="K688" i="2" s="1"/>
  <c r="K689" i="2" s="1"/>
  <c r="K690" i="2" s="1"/>
  <c r="K691" i="2" s="1"/>
  <c r="K692" i="2" s="1"/>
  <c r="K693" i="2" s="1"/>
  <c r="K694" i="2" s="1"/>
  <c r="K695" i="2" s="1"/>
  <c r="K696" i="2" s="1"/>
  <c r="K697" i="2" s="1"/>
  <c r="K698" i="2" s="1"/>
  <c r="K699" i="2" s="1"/>
  <c r="K700" i="2" s="1"/>
  <c r="K701" i="2" s="1"/>
  <c r="K702" i="2" s="1"/>
  <c r="K703" i="2" s="1"/>
  <c r="K704" i="2" s="1"/>
  <c r="K705" i="2" s="1"/>
  <c r="K706" i="2" s="1"/>
  <c r="K707" i="2" s="1"/>
  <c r="K708" i="2" s="1"/>
  <c r="K709" i="2" s="1"/>
  <c r="K710" i="2" s="1"/>
  <c r="K711" i="2" s="1"/>
  <c r="K712" i="2" s="1"/>
  <c r="K713" i="2" s="1"/>
  <c r="K714" i="2" s="1"/>
  <c r="K715" i="2" s="1"/>
  <c r="K716" i="2" s="1"/>
  <c r="K717" i="2" s="1"/>
  <c r="K718" i="2" s="1"/>
  <c r="K719" i="2" s="1"/>
  <c r="K720" i="2" s="1"/>
  <c r="K721" i="2" s="1"/>
  <c r="K722" i="2" s="1"/>
  <c r="K723" i="2" s="1"/>
  <c r="K724" i="2" s="1"/>
  <c r="K725" i="2" s="1"/>
  <c r="K726" i="2" s="1"/>
  <c r="K727" i="2" s="1"/>
  <c r="K728" i="2" s="1"/>
  <c r="K729" i="2" s="1"/>
  <c r="K730" i="2" s="1"/>
  <c r="K731" i="2" s="1"/>
  <c r="K732" i="2" s="1"/>
  <c r="K733" i="2" s="1"/>
  <c r="K734" i="2" s="1"/>
  <c r="K735" i="2" s="1"/>
  <c r="K736" i="2" s="1"/>
  <c r="K737" i="2" s="1"/>
  <c r="K738" i="2" s="1"/>
  <c r="K739" i="2" s="1"/>
  <c r="K740" i="2" s="1"/>
  <c r="K741" i="2" s="1"/>
  <c r="K742" i="2" s="1"/>
  <c r="K743" i="2" s="1"/>
  <c r="K744" i="2" s="1"/>
  <c r="K745" i="2" s="1"/>
  <c r="K746" i="2" s="1"/>
  <c r="K747" i="2" s="1"/>
  <c r="K748" i="2" s="1"/>
  <c r="K749" i="2" s="1"/>
  <c r="K750" i="2" s="1"/>
  <c r="K751" i="2" s="1"/>
  <c r="K752" i="2" s="1"/>
  <c r="K753" i="2" s="1"/>
  <c r="K754" i="2" s="1"/>
  <c r="K755" i="2" s="1"/>
  <c r="K756" i="2" s="1"/>
  <c r="K757" i="2" s="1"/>
  <c r="K758" i="2" s="1"/>
  <c r="K759" i="2" s="1"/>
  <c r="K760" i="2" s="1"/>
  <c r="K761" i="2" s="1"/>
  <c r="K762" i="2" s="1"/>
  <c r="K763" i="2" s="1"/>
  <c r="K764" i="2" s="1"/>
  <c r="K765" i="2" s="1"/>
  <c r="K766" i="2" s="1"/>
  <c r="K767" i="2" s="1"/>
  <c r="K768" i="2" s="1"/>
  <c r="K769" i="2" s="1"/>
  <c r="K770" i="2" s="1"/>
  <c r="K771" i="2" s="1"/>
  <c r="K772" i="2" s="1"/>
  <c r="K773" i="2" s="1"/>
  <c r="K774" i="2" s="1"/>
  <c r="K775" i="2" s="1"/>
  <c r="K776" i="2" s="1"/>
  <c r="K777" i="2" s="1"/>
  <c r="K778" i="2" s="1"/>
  <c r="K779" i="2" s="1"/>
  <c r="K780" i="2" s="1"/>
  <c r="K781" i="2" s="1"/>
  <c r="K782" i="2" s="1"/>
  <c r="K783" i="2" s="1"/>
  <c r="K784" i="2" s="1"/>
  <c r="K785" i="2" s="1"/>
  <c r="K786" i="2" s="1"/>
  <c r="K787" i="2" s="1"/>
  <c r="K788" i="2" s="1"/>
  <c r="K789" i="2" s="1"/>
  <c r="K790" i="2" s="1"/>
  <c r="K791" i="2" s="1"/>
  <c r="K792" i="2" s="1"/>
  <c r="K793" i="2" s="1"/>
  <c r="K794" i="2" s="1"/>
  <c r="K795" i="2" s="1"/>
  <c r="K796" i="2" s="1"/>
  <c r="K797" i="2" s="1"/>
  <c r="K798" i="2" s="1"/>
  <c r="K799" i="2" s="1"/>
  <c r="K800" i="2" s="1"/>
  <c r="K801" i="2" s="1"/>
  <c r="K802" i="2" s="1"/>
  <c r="K803" i="2" s="1"/>
  <c r="K804" i="2" s="1"/>
  <c r="K805" i="2" s="1"/>
  <c r="K806" i="2" s="1"/>
  <c r="K807" i="2" s="1"/>
  <c r="K808" i="2" s="1"/>
  <c r="K809" i="2" s="1"/>
  <c r="K810" i="2" s="1"/>
  <c r="K811" i="2" s="1"/>
  <c r="K812" i="2" s="1"/>
  <c r="K813" i="2" s="1"/>
  <c r="K814" i="2" s="1"/>
  <c r="K815" i="2" s="1"/>
  <c r="K816" i="2" s="1"/>
  <c r="K817" i="2" s="1"/>
  <c r="K818" i="2" s="1"/>
  <c r="K819" i="2" s="1"/>
  <c r="K820" i="2" s="1"/>
  <c r="K821" i="2" s="1"/>
  <c r="K822" i="2" s="1"/>
  <c r="K823" i="2" s="1"/>
  <c r="K824" i="2" s="1"/>
  <c r="K825" i="2" s="1"/>
  <c r="K826" i="2" s="1"/>
  <c r="K827" i="2" s="1"/>
  <c r="K828" i="2" s="1"/>
  <c r="K829" i="2" s="1"/>
  <c r="K830" i="2" s="1"/>
  <c r="K831" i="2" s="1"/>
  <c r="K832" i="2" s="1"/>
  <c r="K833" i="2" s="1"/>
  <c r="K834" i="2" s="1"/>
  <c r="K835" i="2" s="1"/>
  <c r="K836" i="2" s="1"/>
  <c r="K837" i="2" s="1"/>
  <c r="K838" i="2" s="1"/>
  <c r="K839" i="2" s="1"/>
  <c r="K840" i="2" s="1"/>
  <c r="K841" i="2" s="1"/>
  <c r="K842" i="2" s="1"/>
  <c r="K843" i="2" s="1"/>
  <c r="K844" i="2" s="1"/>
  <c r="K845" i="2" s="1"/>
  <c r="K846" i="2" s="1"/>
  <c r="K847" i="2" s="1"/>
  <c r="K848" i="2" s="1"/>
  <c r="K849" i="2" s="1"/>
  <c r="K850" i="2" s="1"/>
  <c r="K851" i="2" s="1"/>
  <c r="K852" i="2" s="1"/>
  <c r="K853" i="2" s="1"/>
  <c r="K854" i="2" s="1"/>
  <c r="K855" i="2" s="1"/>
  <c r="K856" i="2" s="1"/>
  <c r="K857" i="2" s="1"/>
  <c r="K858" i="2" s="1"/>
  <c r="K859" i="2" s="1"/>
  <c r="K860" i="2" s="1"/>
  <c r="K861" i="2" s="1"/>
  <c r="K862" i="2" s="1"/>
  <c r="K863" i="2" s="1"/>
  <c r="K864" i="2" s="1"/>
  <c r="K865" i="2" s="1"/>
  <c r="K866" i="2" s="1"/>
  <c r="K867" i="2" s="1"/>
  <c r="K868" i="2" s="1"/>
  <c r="K869" i="2" s="1"/>
  <c r="K870" i="2" s="1"/>
  <c r="K871" i="2" s="1"/>
  <c r="K872" i="2" s="1"/>
  <c r="K873" i="2" s="1"/>
  <c r="K874" i="2" s="1"/>
  <c r="K875" i="2" s="1"/>
  <c r="K876" i="2" s="1"/>
  <c r="K877" i="2" s="1"/>
  <c r="K878" i="2" s="1"/>
  <c r="K879" i="2" s="1"/>
  <c r="K880" i="2" s="1"/>
  <c r="K881" i="2" s="1"/>
  <c r="K882" i="2" s="1"/>
  <c r="K883" i="2" s="1"/>
  <c r="K884" i="2" s="1"/>
  <c r="K885" i="2" s="1"/>
  <c r="K886" i="2" s="1"/>
  <c r="K887" i="2" s="1"/>
  <c r="K888" i="2" s="1"/>
  <c r="K889" i="2" s="1"/>
  <c r="K890" i="2" s="1"/>
  <c r="K891" i="2" s="1"/>
  <c r="K892" i="2" s="1"/>
  <c r="K893" i="2" s="1"/>
  <c r="K894" i="2" s="1"/>
  <c r="K895" i="2" s="1"/>
  <c r="K896" i="2" s="1"/>
  <c r="K897" i="2" s="1"/>
  <c r="K898" i="2" s="1"/>
  <c r="K899" i="2" s="1"/>
  <c r="K900" i="2" s="1"/>
  <c r="K901" i="2" s="1"/>
  <c r="K902" i="2" s="1"/>
  <c r="K903" i="2" s="1"/>
  <c r="K904" i="2" s="1"/>
  <c r="K905" i="2" s="1"/>
  <c r="K906" i="2" s="1"/>
  <c r="K907" i="2" s="1"/>
  <c r="K908" i="2" s="1"/>
  <c r="K909" i="2" s="1"/>
  <c r="K910" i="2" s="1"/>
  <c r="K911" i="2" s="1"/>
  <c r="K912" i="2" s="1"/>
  <c r="K913" i="2" s="1"/>
  <c r="K914" i="2" s="1"/>
  <c r="K915" i="2" s="1"/>
  <c r="K916" i="2" s="1"/>
  <c r="K917" i="2" s="1"/>
  <c r="K918" i="2" s="1"/>
  <c r="K919" i="2" s="1"/>
  <c r="K920" i="2" s="1"/>
  <c r="K921" i="2" s="1"/>
  <c r="K922" i="2" s="1"/>
  <c r="K923" i="2" s="1"/>
  <c r="K924" i="2" s="1"/>
  <c r="K925" i="2" s="1"/>
  <c r="K926" i="2" s="1"/>
  <c r="K927" i="2" s="1"/>
  <c r="K928" i="2" s="1"/>
  <c r="K929" i="2" s="1"/>
  <c r="K930" i="2" s="1"/>
  <c r="K931" i="2" s="1"/>
  <c r="K932" i="2" s="1"/>
  <c r="K933" i="2" s="1"/>
  <c r="K934" i="2" s="1"/>
  <c r="K935" i="2" s="1"/>
  <c r="K936" i="2" s="1"/>
  <c r="K937" i="2" s="1"/>
  <c r="K938" i="2" s="1"/>
  <c r="K939" i="2" s="1"/>
  <c r="K940" i="2" s="1"/>
  <c r="K941" i="2" s="1"/>
  <c r="K942" i="2" s="1"/>
  <c r="K943" i="2" s="1"/>
  <c r="K944" i="2" s="1"/>
  <c r="K945" i="2" s="1"/>
  <c r="K946" i="2" s="1"/>
  <c r="DL8" i="2"/>
  <c r="DJ8" i="2"/>
  <c r="DI8" i="2"/>
  <c r="DH8" i="2"/>
  <c r="DG8" i="2"/>
  <c r="DF8" i="2"/>
  <c r="DE8" i="2"/>
  <c r="DD8" i="2"/>
  <c r="DC8" i="2"/>
  <c r="DB8" i="2"/>
  <c r="DA8" i="2"/>
  <c r="CZ8" i="2"/>
  <c r="CY8" i="2"/>
  <c r="CX8" i="2"/>
  <c r="CW8" i="2"/>
  <c r="CV8" i="2"/>
  <c r="CU8" i="2"/>
  <c r="CT8" i="2"/>
  <c r="CR8" i="2"/>
  <c r="CQ8" i="2"/>
  <c r="CP8" i="2"/>
  <c r="CO8" i="2"/>
  <c r="CN8" i="2"/>
  <c r="CM8" i="2"/>
  <c r="CL8" i="2"/>
  <c r="CK8" i="2"/>
  <c r="CJ8" i="2"/>
  <c r="CI8" i="2"/>
  <c r="CH8" i="2"/>
  <c r="CG8" i="2"/>
  <c r="CF8" i="2"/>
  <c r="CE8" i="2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S8" i="2"/>
  <c r="AR8" i="2"/>
  <c r="AQ8" i="2"/>
  <c r="AP8" i="2"/>
  <c r="AO8" i="2"/>
  <c r="AN8" i="2"/>
  <c r="AN9" i="2" s="1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K8" i="2"/>
  <c r="C8" i="2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C488" i="2" s="1"/>
  <c r="C489" i="2" s="1"/>
  <c r="C490" i="2" s="1"/>
  <c r="C491" i="2" s="1"/>
  <c r="C492" i="2" s="1"/>
  <c r="C493" i="2" s="1"/>
  <c r="C494" i="2" s="1"/>
  <c r="C495" i="2" s="1"/>
  <c r="C496" i="2" s="1"/>
  <c r="C497" i="2" s="1"/>
  <c r="C498" i="2" s="1"/>
  <c r="C499" i="2" s="1"/>
  <c r="C500" i="2" s="1"/>
  <c r="C501" i="2" s="1"/>
  <c r="C502" i="2" s="1"/>
  <c r="C503" i="2" s="1"/>
  <c r="C504" i="2" s="1"/>
  <c r="C505" i="2" s="1"/>
  <c r="C506" i="2" s="1"/>
  <c r="C507" i="2" s="1"/>
  <c r="C508" i="2" s="1"/>
  <c r="C509" i="2" s="1"/>
  <c r="C510" i="2" s="1"/>
  <c r="C511" i="2" s="1"/>
  <c r="C512" i="2" s="1"/>
  <c r="C513" i="2" s="1"/>
  <c r="C514" i="2" s="1"/>
  <c r="C515" i="2" s="1"/>
  <c r="C516" i="2" s="1"/>
  <c r="C517" i="2" s="1"/>
  <c r="C518" i="2" s="1"/>
  <c r="C519" i="2" s="1"/>
  <c r="C520" i="2" s="1"/>
  <c r="C521" i="2" s="1"/>
  <c r="C522" i="2" s="1"/>
  <c r="C523" i="2" s="1"/>
  <c r="C524" i="2" s="1"/>
  <c r="C525" i="2" s="1"/>
  <c r="C526" i="2" s="1"/>
  <c r="C527" i="2" s="1"/>
  <c r="C528" i="2" s="1"/>
  <c r="C529" i="2" s="1"/>
  <c r="C530" i="2" s="1"/>
  <c r="C531" i="2" s="1"/>
  <c r="C532" i="2" s="1"/>
  <c r="C533" i="2" s="1"/>
  <c r="C534" i="2" s="1"/>
  <c r="C535" i="2" s="1"/>
  <c r="C536" i="2" s="1"/>
  <c r="C537" i="2" s="1"/>
  <c r="C538" i="2" s="1"/>
  <c r="C539" i="2" s="1"/>
  <c r="C540" i="2" s="1"/>
  <c r="C541" i="2" s="1"/>
  <c r="C542" i="2" s="1"/>
  <c r="C543" i="2" s="1"/>
  <c r="C544" i="2" s="1"/>
  <c r="C545" i="2" s="1"/>
  <c r="C546" i="2" s="1"/>
  <c r="C547" i="2" s="1"/>
  <c r="C548" i="2" s="1"/>
  <c r="C549" i="2" s="1"/>
  <c r="C550" i="2" s="1"/>
  <c r="C551" i="2" s="1"/>
  <c r="C552" i="2" s="1"/>
  <c r="C553" i="2" s="1"/>
  <c r="C554" i="2" s="1"/>
  <c r="C555" i="2" s="1"/>
  <c r="C556" i="2" s="1"/>
  <c r="C557" i="2" s="1"/>
  <c r="C558" i="2" s="1"/>
  <c r="C559" i="2" s="1"/>
  <c r="C560" i="2" s="1"/>
  <c r="C561" i="2" s="1"/>
  <c r="C562" i="2" s="1"/>
  <c r="C563" i="2" s="1"/>
  <c r="C564" i="2" s="1"/>
  <c r="C565" i="2" s="1"/>
  <c r="C566" i="2" s="1"/>
  <c r="C567" i="2" s="1"/>
  <c r="C568" i="2" s="1"/>
  <c r="C569" i="2" s="1"/>
  <c r="C570" i="2" s="1"/>
  <c r="C571" i="2" s="1"/>
  <c r="C572" i="2" s="1"/>
  <c r="C573" i="2" s="1"/>
  <c r="C574" i="2" s="1"/>
  <c r="C575" i="2" s="1"/>
  <c r="C576" i="2" s="1"/>
  <c r="C577" i="2" s="1"/>
  <c r="C578" i="2" s="1"/>
  <c r="C579" i="2" s="1"/>
  <c r="C580" i="2" s="1"/>
  <c r="C581" i="2" s="1"/>
  <c r="C582" i="2" s="1"/>
  <c r="C583" i="2" s="1"/>
  <c r="C584" i="2" s="1"/>
  <c r="C585" i="2" s="1"/>
  <c r="C586" i="2" s="1"/>
  <c r="C587" i="2" s="1"/>
  <c r="C588" i="2" s="1"/>
  <c r="C589" i="2" s="1"/>
  <c r="C590" i="2" s="1"/>
  <c r="C591" i="2" s="1"/>
  <c r="C592" i="2" s="1"/>
  <c r="C593" i="2" s="1"/>
  <c r="C594" i="2" s="1"/>
  <c r="C595" i="2" s="1"/>
  <c r="C596" i="2" s="1"/>
  <c r="C597" i="2" s="1"/>
  <c r="C598" i="2" s="1"/>
  <c r="C599" i="2" s="1"/>
  <c r="C600" i="2" s="1"/>
  <c r="C601" i="2" s="1"/>
  <c r="C602" i="2" s="1"/>
  <c r="C603" i="2" s="1"/>
  <c r="C604" i="2" s="1"/>
  <c r="C605" i="2" s="1"/>
  <c r="C606" i="2" s="1"/>
  <c r="C607" i="2" s="1"/>
  <c r="C608" i="2" s="1"/>
  <c r="C609" i="2" s="1"/>
  <c r="C610" i="2" s="1"/>
  <c r="C611" i="2" s="1"/>
  <c r="C612" i="2" s="1"/>
  <c r="C613" i="2" s="1"/>
  <c r="C614" i="2" s="1"/>
  <c r="C615" i="2" s="1"/>
  <c r="C616" i="2" s="1"/>
  <c r="C617" i="2" s="1"/>
  <c r="C618" i="2" s="1"/>
  <c r="C619" i="2" s="1"/>
  <c r="C620" i="2" s="1"/>
  <c r="C621" i="2" s="1"/>
  <c r="C622" i="2" s="1"/>
  <c r="C623" i="2" s="1"/>
  <c r="C624" i="2" s="1"/>
  <c r="C625" i="2" s="1"/>
  <c r="C626" i="2" s="1"/>
  <c r="C627" i="2" s="1"/>
  <c r="C628" i="2" s="1"/>
  <c r="C629" i="2" s="1"/>
  <c r="C630" i="2" s="1"/>
  <c r="C631" i="2" s="1"/>
  <c r="C632" i="2" s="1"/>
  <c r="C633" i="2" s="1"/>
  <c r="C634" i="2" s="1"/>
  <c r="C635" i="2" s="1"/>
  <c r="C636" i="2" s="1"/>
  <c r="C637" i="2" s="1"/>
  <c r="C638" i="2" s="1"/>
  <c r="C639" i="2" s="1"/>
  <c r="C640" i="2" s="1"/>
  <c r="C641" i="2" s="1"/>
  <c r="C642" i="2" s="1"/>
  <c r="C643" i="2" s="1"/>
  <c r="C644" i="2" s="1"/>
  <c r="C645" i="2" s="1"/>
  <c r="C646" i="2" s="1"/>
  <c r="C647" i="2" s="1"/>
  <c r="C648" i="2" s="1"/>
  <c r="C649" i="2" s="1"/>
  <c r="C650" i="2" s="1"/>
  <c r="C651" i="2" s="1"/>
  <c r="C652" i="2" s="1"/>
  <c r="C653" i="2" s="1"/>
  <c r="C654" i="2" s="1"/>
  <c r="C655" i="2" s="1"/>
  <c r="C656" i="2" s="1"/>
  <c r="C657" i="2" s="1"/>
  <c r="C658" i="2" s="1"/>
  <c r="C659" i="2" s="1"/>
  <c r="C660" i="2" s="1"/>
  <c r="C661" i="2" s="1"/>
  <c r="C662" i="2" s="1"/>
  <c r="C663" i="2" s="1"/>
  <c r="C664" i="2" s="1"/>
  <c r="C665" i="2" s="1"/>
  <c r="C666" i="2" s="1"/>
  <c r="C667" i="2" s="1"/>
  <c r="C668" i="2" s="1"/>
  <c r="C669" i="2" s="1"/>
  <c r="C670" i="2" s="1"/>
  <c r="C671" i="2" s="1"/>
  <c r="C672" i="2" s="1"/>
  <c r="C673" i="2" s="1"/>
  <c r="C674" i="2" s="1"/>
  <c r="C675" i="2" s="1"/>
  <c r="C676" i="2" s="1"/>
  <c r="C677" i="2" s="1"/>
  <c r="C678" i="2" s="1"/>
  <c r="C679" i="2" s="1"/>
  <c r="C680" i="2" s="1"/>
  <c r="C681" i="2" s="1"/>
  <c r="C682" i="2" s="1"/>
  <c r="C683" i="2" s="1"/>
  <c r="C684" i="2" s="1"/>
  <c r="C685" i="2" s="1"/>
  <c r="C686" i="2" s="1"/>
  <c r="C687" i="2" s="1"/>
  <c r="C688" i="2" s="1"/>
  <c r="C689" i="2" s="1"/>
  <c r="C690" i="2" s="1"/>
  <c r="C691" i="2" s="1"/>
  <c r="C692" i="2" s="1"/>
  <c r="C693" i="2" s="1"/>
  <c r="C694" i="2" s="1"/>
  <c r="C695" i="2" s="1"/>
  <c r="C696" i="2" s="1"/>
  <c r="C697" i="2" s="1"/>
  <c r="C698" i="2" s="1"/>
  <c r="C699" i="2" s="1"/>
  <c r="C700" i="2" s="1"/>
  <c r="C701" i="2" s="1"/>
  <c r="C702" i="2" s="1"/>
  <c r="C703" i="2" s="1"/>
  <c r="C704" i="2" s="1"/>
  <c r="C705" i="2" s="1"/>
  <c r="C706" i="2" s="1"/>
  <c r="C707" i="2" s="1"/>
  <c r="C708" i="2" s="1"/>
  <c r="C709" i="2" s="1"/>
  <c r="C710" i="2" s="1"/>
  <c r="C711" i="2" s="1"/>
  <c r="C712" i="2" s="1"/>
  <c r="C713" i="2" s="1"/>
  <c r="C714" i="2" s="1"/>
  <c r="C715" i="2" s="1"/>
  <c r="C716" i="2" s="1"/>
  <c r="C717" i="2" s="1"/>
  <c r="C718" i="2" s="1"/>
  <c r="C719" i="2" s="1"/>
  <c r="C720" i="2" s="1"/>
  <c r="C721" i="2" s="1"/>
  <c r="C722" i="2" s="1"/>
  <c r="C723" i="2" s="1"/>
  <c r="C724" i="2" s="1"/>
  <c r="C725" i="2" s="1"/>
  <c r="C726" i="2" s="1"/>
  <c r="C727" i="2" s="1"/>
  <c r="C728" i="2" s="1"/>
  <c r="C729" i="2" s="1"/>
  <c r="C730" i="2" s="1"/>
  <c r="C731" i="2" s="1"/>
  <c r="C732" i="2" s="1"/>
  <c r="C733" i="2" s="1"/>
  <c r="C734" i="2" s="1"/>
  <c r="C735" i="2" s="1"/>
  <c r="C736" i="2" s="1"/>
  <c r="C737" i="2" s="1"/>
  <c r="C738" i="2" s="1"/>
  <c r="C739" i="2" s="1"/>
  <c r="C740" i="2" s="1"/>
  <c r="C741" i="2" s="1"/>
  <c r="C742" i="2" s="1"/>
  <c r="C743" i="2" s="1"/>
  <c r="C744" i="2" s="1"/>
  <c r="C745" i="2" s="1"/>
  <c r="C746" i="2" s="1"/>
  <c r="C747" i="2" s="1"/>
  <c r="C748" i="2" s="1"/>
  <c r="C749" i="2" s="1"/>
  <c r="C750" i="2" s="1"/>
  <c r="C751" i="2" s="1"/>
  <c r="C752" i="2" s="1"/>
  <c r="C753" i="2" s="1"/>
  <c r="C754" i="2" s="1"/>
  <c r="C755" i="2" s="1"/>
  <c r="C756" i="2" s="1"/>
  <c r="C757" i="2" s="1"/>
  <c r="C758" i="2" s="1"/>
  <c r="C759" i="2" s="1"/>
  <c r="C760" i="2" s="1"/>
  <c r="C761" i="2" s="1"/>
  <c r="C762" i="2" s="1"/>
  <c r="C763" i="2" s="1"/>
  <c r="C764" i="2" s="1"/>
  <c r="C765" i="2" s="1"/>
  <c r="C766" i="2" s="1"/>
  <c r="C767" i="2" s="1"/>
  <c r="C768" i="2" s="1"/>
  <c r="C769" i="2" s="1"/>
  <c r="C770" i="2" s="1"/>
  <c r="C771" i="2" s="1"/>
  <c r="C772" i="2" s="1"/>
  <c r="C773" i="2" s="1"/>
  <c r="C774" i="2" s="1"/>
  <c r="C775" i="2" s="1"/>
  <c r="C776" i="2" s="1"/>
  <c r="C777" i="2" s="1"/>
  <c r="C778" i="2" s="1"/>
  <c r="C779" i="2" s="1"/>
  <c r="C780" i="2" s="1"/>
  <c r="C781" i="2" s="1"/>
  <c r="C782" i="2" s="1"/>
  <c r="C783" i="2" s="1"/>
  <c r="C784" i="2" s="1"/>
  <c r="C785" i="2" s="1"/>
  <c r="C786" i="2" s="1"/>
  <c r="C787" i="2" s="1"/>
  <c r="C788" i="2" s="1"/>
  <c r="C789" i="2" s="1"/>
  <c r="C790" i="2" s="1"/>
  <c r="C791" i="2" s="1"/>
  <c r="C792" i="2" s="1"/>
  <c r="C793" i="2" s="1"/>
  <c r="C794" i="2" s="1"/>
  <c r="C795" i="2" s="1"/>
  <c r="C796" i="2" s="1"/>
  <c r="C797" i="2" s="1"/>
  <c r="C798" i="2" s="1"/>
  <c r="C799" i="2" s="1"/>
  <c r="C800" i="2" s="1"/>
  <c r="C801" i="2" s="1"/>
  <c r="C802" i="2" s="1"/>
  <c r="C803" i="2" s="1"/>
  <c r="C804" i="2" s="1"/>
  <c r="C805" i="2" s="1"/>
  <c r="C806" i="2" s="1"/>
  <c r="C807" i="2" s="1"/>
  <c r="C808" i="2" s="1"/>
  <c r="C809" i="2" s="1"/>
  <c r="C810" i="2" s="1"/>
  <c r="C811" i="2" s="1"/>
  <c r="C812" i="2" s="1"/>
  <c r="C813" i="2" s="1"/>
  <c r="C814" i="2" s="1"/>
  <c r="C815" i="2" s="1"/>
  <c r="C816" i="2" s="1"/>
  <c r="C817" i="2" s="1"/>
  <c r="C818" i="2" s="1"/>
  <c r="C819" i="2" s="1"/>
  <c r="C820" i="2" s="1"/>
  <c r="C821" i="2" s="1"/>
  <c r="C822" i="2" s="1"/>
  <c r="C823" i="2" s="1"/>
  <c r="C824" i="2" s="1"/>
  <c r="C825" i="2" s="1"/>
  <c r="C826" i="2" s="1"/>
  <c r="C827" i="2" s="1"/>
  <c r="C828" i="2" s="1"/>
  <c r="C829" i="2" s="1"/>
  <c r="C830" i="2" s="1"/>
  <c r="C831" i="2" s="1"/>
  <c r="C832" i="2" s="1"/>
  <c r="C833" i="2" s="1"/>
  <c r="C834" i="2" s="1"/>
  <c r="C835" i="2" s="1"/>
  <c r="C836" i="2" s="1"/>
  <c r="C837" i="2" s="1"/>
  <c r="C838" i="2" s="1"/>
  <c r="C839" i="2" s="1"/>
  <c r="C840" i="2" s="1"/>
  <c r="C841" i="2" s="1"/>
  <c r="C842" i="2" s="1"/>
  <c r="C843" i="2" s="1"/>
  <c r="C844" i="2" s="1"/>
  <c r="C845" i="2" s="1"/>
  <c r="C846" i="2" s="1"/>
  <c r="C847" i="2" s="1"/>
  <c r="C848" i="2" s="1"/>
  <c r="C849" i="2" s="1"/>
  <c r="C850" i="2" s="1"/>
  <c r="C851" i="2" s="1"/>
  <c r="C852" i="2" s="1"/>
  <c r="C853" i="2" s="1"/>
  <c r="C854" i="2" s="1"/>
  <c r="C855" i="2" s="1"/>
  <c r="C856" i="2" s="1"/>
  <c r="C857" i="2" s="1"/>
  <c r="C858" i="2" s="1"/>
  <c r="C859" i="2" s="1"/>
  <c r="C860" i="2" s="1"/>
  <c r="C861" i="2" s="1"/>
  <c r="C862" i="2" s="1"/>
  <c r="C863" i="2" s="1"/>
  <c r="C864" i="2" s="1"/>
  <c r="C865" i="2" s="1"/>
  <c r="C866" i="2" s="1"/>
  <c r="C867" i="2" s="1"/>
  <c r="C868" i="2" s="1"/>
  <c r="C869" i="2" s="1"/>
  <c r="C870" i="2" s="1"/>
  <c r="C871" i="2" s="1"/>
  <c r="C872" i="2" s="1"/>
  <c r="C873" i="2" s="1"/>
  <c r="C874" i="2" s="1"/>
  <c r="C875" i="2" s="1"/>
  <c r="C876" i="2" s="1"/>
  <c r="C877" i="2" s="1"/>
  <c r="C878" i="2" s="1"/>
  <c r="C879" i="2" s="1"/>
  <c r="C880" i="2" s="1"/>
  <c r="C881" i="2" s="1"/>
  <c r="C882" i="2" s="1"/>
  <c r="C883" i="2" s="1"/>
  <c r="C884" i="2" s="1"/>
  <c r="C885" i="2" s="1"/>
  <c r="C886" i="2" s="1"/>
  <c r="C887" i="2" s="1"/>
  <c r="C888" i="2" s="1"/>
  <c r="C889" i="2" s="1"/>
  <c r="C890" i="2" s="1"/>
  <c r="C891" i="2" s="1"/>
  <c r="C892" i="2" s="1"/>
  <c r="C893" i="2" s="1"/>
  <c r="C894" i="2" s="1"/>
  <c r="C895" i="2" s="1"/>
  <c r="C896" i="2" s="1"/>
  <c r="C897" i="2" s="1"/>
  <c r="C898" i="2" s="1"/>
  <c r="C899" i="2" s="1"/>
  <c r="C900" i="2" s="1"/>
  <c r="C901" i="2" s="1"/>
  <c r="C902" i="2" s="1"/>
  <c r="C903" i="2" s="1"/>
  <c r="C904" i="2" s="1"/>
  <c r="C905" i="2" s="1"/>
  <c r="C906" i="2" s="1"/>
  <c r="C907" i="2" s="1"/>
  <c r="C908" i="2" s="1"/>
  <c r="C909" i="2" s="1"/>
  <c r="C910" i="2" s="1"/>
  <c r="C911" i="2" s="1"/>
  <c r="C912" i="2" s="1"/>
  <c r="C913" i="2" s="1"/>
  <c r="C914" i="2" s="1"/>
  <c r="C915" i="2" s="1"/>
  <c r="C916" i="2" s="1"/>
  <c r="C917" i="2" s="1"/>
  <c r="C918" i="2" s="1"/>
  <c r="C919" i="2" s="1"/>
  <c r="C920" i="2" s="1"/>
  <c r="C921" i="2" s="1"/>
  <c r="C922" i="2" s="1"/>
  <c r="C923" i="2" s="1"/>
  <c r="C924" i="2" s="1"/>
  <c r="C925" i="2" s="1"/>
  <c r="C926" i="2" s="1"/>
  <c r="C927" i="2" s="1"/>
  <c r="C928" i="2" s="1"/>
  <c r="C929" i="2" s="1"/>
  <c r="C930" i="2" s="1"/>
  <c r="C931" i="2" s="1"/>
  <c r="C932" i="2" s="1"/>
  <c r="C933" i="2" s="1"/>
  <c r="C934" i="2" s="1"/>
  <c r="C935" i="2" s="1"/>
  <c r="C936" i="2" s="1"/>
  <c r="C937" i="2" s="1"/>
  <c r="C938" i="2" s="1"/>
  <c r="C939" i="2" s="1"/>
  <c r="C940" i="2" s="1"/>
  <c r="C941" i="2" s="1"/>
  <c r="C942" i="2" s="1"/>
  <c r="C943" i="2" s="1"/>
  <c r="C944" i="2" s="1"/>
  <c r="C945" i="2" s="1"/>
  <c r="DJ7" i="2"/>
  <c r="DJ946" i="2" s="1"/>
  <c r="DI7" i="2"/>
  <c r="DH7" i="2"/>
  <c r="DG7" i="2"/>
  <c r="DF7" i="2"/>
  <c r="DE7" i="2"/>
  <c r="DD7" i="2"/>
  <c r="DC7" i="2"/>
  <c r="DB7" i="2"/>
  <c r="DA7" i="2"/>
  <c r="CZ7" i="2"/>
  <c r="CZ946" i="2" s="1"/>
  <c r="CY7" i="2"/>
  <c r="CX7" i="2"/>
  <c r="CW7" i="2"/>
  <c r="CV7" i="2"/>
  <c r="CU7" i="2"/>
  <c r="CT7" i="2"/>
  <c r="CR7" i="2"/>
  <c r="CQ7" i="2"/>
  <c r="CP7" i="2"/>
  <c r="CO7" i="2"/>
  <c r="CO946" i="2" s="1"/>
  <c r="CN7" i="2"/>
  <c r="CM7" i="2"/>
  <c r="CL7" i="2"/>
  <c r="CK7" i="2"/>
  <c r="CJ7" i="2"/>
  <c r="CI7" i="2"/>
  <c r="CH7" i="2"/>
  <c r="CG7" i="2"/>
  <c r="CF7" i="2"/>
  <c r="CE7" i="2"/>
  <c r="CE946" i="2" s="1"/>
  <c r="CD7" i="2"/>
  <c r="CC7" i="2"/>
  <c r="CB7" i="2"/>
  <c r="CA7" i="2"/>
  <c r="BZ7" i="2"/>
  <c r="BY7" i="2"/>
  <c r="BX7" i="2"/>
  <c r="BW7" i="2"/>
  <c r="BV7" i="2"/>
  <c r="BU7" i="2"/>
  <c r="BU946" i="2" s="1"/>
  <c r="BT7" i="2"/>
  <c r="BS7" i="2"/>
  <c r="BR7" i="2"/>
  <c r="BQ7" i="2"/>
  <c r="BP7" i="2"/>
  <c r="BO7" i="2"/>
  <c r="BN7" i="2"/>
  <c r="BM7" i="2"/>
  <c r="BL7" i="2"/>
  <c r="BK7" i="2"/>
  <c r="BK946" i="2" s="1"/>
  <c r="BJ7" i="2"/>
  <c r="BI7" i="2"/>
  <c r="BH7" i="2"/>
  <c r="BG7" i="2"/>
  <c r="BF7" i="2"/>
  <c r="BE7" i="2"/>
  <c r="BD7" i="2"/>
  <c r="BC7" i="2"/>
  <c r="BB7" i="2"/>
  <c r="BA7" i="2"/>
  <c r="BA946" i="2" s="1"/>
  <c r="AZ7" i="2"/>
  <c r="AY7" i="2"/>
  <c r="AX7" i="2"/>
  <c r="AW7" i="2"/>
  <c r="AV7" i="2"/>
  <c r="AU7" i="2"/>
  <c r="AS7" i="2"/>
  <c r="AR7" i="2"/>
  <c r="AQ7" i="2"/>
  <c r="AP7" i="2"/>
  <c r="AP946" i="2" s="1"/>
  <c r="AO7" i="2"/>
  <c r="AJ7" i="2"/>
  <c r="AI7" i="2"/>
  <c r="AH7" i="2"/>
  <c r="AG7" i="2"/>
  <c r="AF7" i="2"/>
  <c r="AE7" i="2"/>
  <c r="AD7" i="2"/>
  <c r="AC7" i="2"/>
  <c r="AB7" i="2"/>
  <c r="AB946" i="2" s="1"/>
  <c r="AA7" i="2"/>
  <c r="Z7" i="2"/>
  <c r="Y7" i="2"/>
  <c r="X7" i="2"/>
  <c r="W7" i="2"/>
  <c r="V7" i="2"/>
  <c r="U7" i="2"/>
  <c r="T7" i="2"/>
  <c r="S7" i="2"/>
  <c r="R7" i="2"/>
  <c r="R946" i="2" s="1"/>
  <c r="Q7" i="2"/>
  <c r="P7" i="2"/>
  <c r="O7" i="2"/>
  <c r="L7" i="2"/>
  <c r="K7" i="2"/>
  <c r="AI4" i="2"/>
  <c r="AG4" i="2"/>
  <c r="H39" i="1"/>
  <c r="B18" i="1"/>
  <c r="BV946" i="2" l="1"/>
  <c r="BC946" i="2"/>
  <c r="AS946" i="2"/>
  <c r="BY946" i="2"/>
  <c r="AV946" i="2"/>
  <c r="CJ946" i="2"/>
  <c r="Q946" i="2"/>
  <c r="AA946" i="2"/>
  <c r="AO946" i="2"/>
  <c r="AZ946" i="2"/>
  <c r="BJ946" i="2"/>
  <c r="BT946" i="2"/>
  <c r="CD946" i="2"/>
  <c r="CN946" i="2"/>
  <c r="G68" i="8" s="1"/>
  <c r="H68" i="8" s="1"/>
  <c r="CY946" i="2"/>
  <c r="DI946" i="2"/>
  <c r="CP946" i="2"/>
  <c r="BL946" i="2"/>
  <c r="T946" i="2"/>
  <c r="CQ946" i="2"/>
  <c r="AQ946" i="2"/>
  <c r="AR946" i="2"/>
  <c r="AE946" i="2"/>
  <c r="CR946" i="2"/>
  <c r="G72" i="8" s="1"/>
  <c r="H72" i="8" s="1"/>
  <c r="AF946" i="2"/>
  <c r="AC946" i="2"/>
  <c r="BM946" i="2"/>
  <c r="CH946" i="2"/>
  <c r="V946" i="2"/>
  <c r="BB946" i="2"/>
  <c r="AD946" i="2"/>
  <c r="DB946" i="2"/>
  <c r="U946" i="2"/>
  <c r="BN946" i="2"/>
  <c r="AU946" i="2"/>
  <c r="CI946" i="2"/>
  <c r="BF946" i="2"/>
  <c r="CU946" i="2"/>
  <c r="AH946" i="2"/>
  <c r="BG946" i="2"/>
  <c r="CK946" i="2"/>
  <c r="DF946" i="2"/>
  <c r="S946" i="2"/>
  <c r="DA946" i="2"/>
  <c r="CG946" i="2"/>
  <c r="BD946" i="2"/>
  <c r="BE946" i="2"/>
  <c r="DD946" i="2"/>
  <c r="W946" i="2"/>
  <c r="BP946" i="2"/>
  <c r="DE946" i="2"/>
  <c r="X946" i="2"/>
  <c r="AW946" i="2"/>
  <c r="BQ946" i="2"/>
  <c r="CA946" i="2"/>
  <c r="CV946" i="2"/>
  <c r="O946" i="2"/>
  <c r="I948" i="2" s="1"/>
  <c r="I949" i="2" s="1"/>
  <c r="Y946" i="2"/>
  <c r="AI946" i="2"/>
  <c r="AX946" i="2"/>
  <c r="BH946" i="2"/>
  <c r="BR946" i="2"/>
  <c r="CB946" i="2"/>
  <c r="CL946" i="2"/>
  <c r="CW946" i="2"/>
  <c r="DG946" i="2"/>
  <c r="CF946" i="2"/>
  <c r="BW946" i="2"/>
  <c r="BX946" i="2"/>
  <c r="BO946" i="2"/>
  <c r="CT946" i="2"/>
  <c r="AG946" i="2"/>
  <c r="BZ946" i="2"/>
  <c r="P946" i="2"/>
  <c r="Z946" i="2"/>
  <c r="AJ946" i="2"/>
  <c r="AY946" i="2"/>
  <c r="BI946" i="2"/>
  <c r="BS946" i="2"/>
  <c r="CC946" i="2"/>
  <c r="CM946" i="2"/>
  <c r="CX946" i="2"/>
  <c r="DH946" i="2"/>
  <c r="DC946" i="2"/>
  <c r="G85" i="8" s="1"/>
  <c r="E22" i="6"/>
  <c r="F22" i="6" s="1"/>
  <c r="E32" i="6"/>
  <c r="F32" i="6" s="1"/>
  <c r="G21" i="8"/>
  <c r="H21" i="8" s="1"/>
  <c r="G32" i="8"/>
  <c r="H32" i="8" s="1"/>
  <c r="G43" i="8"/>
  <c r="H43" i="8" s="1"/>
  <c r="G55" i="8"/>
  <c r="H55" i="8" s="1"/>
  <c r="G22" i="7"/>
  <c r="E12" i="6"/>
  <c r="F12" i="6" s="1"/>
  <c r="E28" i="6"/>
  <c r="F28" i="6" s="1"/>
  <c r="AY128" i="3"/>
  <c r="BI128" i="3"/>
  <c r="G28" i="8" s="1"/>
  <c r="H28" i="8" s="1"/>
  <c r="BS128" i="3"/>
  <c r="G39" i="8" s="1"/>
  <c r="H39" i="8" s="1"/>
  <c r="CC128" i="3"/>
  <c r="G50" i="8" s="1"/>
  <c r="H50" i="8" s="1"/>
  <c r="CX128" i="3"/>
  <c r="DH128" i="3"/>
  <c r="G91" i="8" s="1"/>
  <c r="H91" i="8" s="1"/>
  <c r="S128" i="3"/>
  <c r="AC128" i="3"/>
  <c r="E31" i="6" s="1"/>
  <c r="F31" i="6" s="1"/>
  <c r="AQ128" i="3"/>
  <c r="BB128" i="3"/>
  <c r="G20" i="8" s="1"/>
  <c r="H20" i="8" s="1"/>
  <c r="BL128" i="3"/>
  <c r="BV128" i="3"/>
  <c r="G42" i="8" s="1"/>
  <c r="H42" i="8" s="1"/>
  <c r="CF128" i="3"/>
  <c r="CP128" i="3"/>
  <c r="DA128" i="3"/>
  <c r="G83" i="8" s="1"/>
  <c r="H83" i="8" s="1"/>
  <c r="V128" i="3"/>
  <c r="E24" i="6" s="1"/>
  <c r="F24" i="6" s="1"/>
  <c r="AF128" i="3"/>
  <c r="E34" i="6" s="1"/>
  <c r="F34" i="6" s="1"/>
  <c r="AU128" i="3"/>
  <c r="G12" i="8" s="1"/>
  <c r="H12" i="8" s="1"/>
  <c r="BE128" i="3"/>
  <c r="G24" i="8" s="1"/>
  <c r="W128" i="3"/>
  <c r="E25" i="6" s="1"/>
  <c r="F25" i="6" s="1"/>
  <c r="AG128" i="3"/>
  <c r="E35" i="6" s="1"/>
  <c r="F35" i="6" s="1"/>
  <c r="AV128" i="3"/>
  <c r="G13" i="8" s="1"/>
  <c r="H13" i="8" s="1"/>
  <c r="BF128" i="3"/>
  <c r="BP128" i="3"/>
  <c r="BZ128" i="3"/>
  <c r="CJ128" i="3"/>
  <c r="G58" i="8" s="1"/>
  <c r="H58" i="8" s="1"/>
  <c r="CU128" i="3"/>
  <c r="G77" i="8" s="1"/>
  <c r="H77" i="8" s="1"/>
  <c r="DE128" i="3"/>
  <c r="G88" i="8" s="1"/>
  <c r="H88" i="8" s="1"/>
  <c r="N128" i="3"/>
  <c r="X128" i="3"/>
  <c r="E26" i="6" s="1"/>
  <c r="F26" i="6" s="1"/>
  <c r="AH128" i="3"/>
  <c r="E36" i="6" s="1"/>
  <c r="F36" i="6" s="1"/>
  <c r="AW128" i="3"/>
  <c r="BG128" i="3"/>
  <c r="G26" i="8" s="1"/>
  <c r="H26" i="8" s="1"/>
  <c r="BQ128" i="3"/>
  <c r="G36" i="8" s="1"/>
  <c r="H36" i="8" s="1"/>
  <c r="CA128" i="3"/>
  <c r="G48" i="8" s="1"/>
  <c r="H48" i="8" s="1"/>
  <c r="CK128" i="3"/>
  <c r="G59" i="8" s="1"/>
  <c r="H59" i="8" s="1"/>
  <c r="CV128" i="3"/>
  <c r="G78" i="8" s="1"/>
  <c r="H78" i="8" s="1"/>
  <c r="DF128" i="3"/>
  <c r="G89" i="8" s="1"/>
  <c r="H89" i="8" s="1"/>
  <c r="U128" i="3"/>
  <c r="E23" i="6" s="1"/>
  <c r="F23" i="6" s="1"/>
  <c r="AE128" i="3"/>
  <c r="E33" i="6" s="1"/>
  <c r="F33" i="6" s="1"/>
  <c r="AT128" i="3"/>
  <c r="G11" i="8" s="1"/>
  <c r="BD128" i="3"/>
  <c r="G22" i="8" s="1"/>
  <c r="H22" i="8" s="1"/>
  <c r="BN128" i="3"/>
  <c r="BX128" i="3"/>
  <c r="G45" i="8" s="1"/>
  <c r="CH128" i="3"/>
  <c r="CS128" i="3"/>
  <c r="G75" i="8" s="1"/>
  <c r="DC128" i="3"/>
  <c r="G86" i="8" s="1"/>
  <c r="H86" i="8" s="1"/>
  <c r="BO128" i="3"/>
  <c r="G34" i="8" s="1"/>
  <c r="H34" i="8" s="1"/>
  <c r="BY128" i="3"/>
  <c r="G46" i="8" s="1"/>
  <c r="H46" i="8" s="1"/>
  <c r="CI128" i="3"/>
  <c r="CT128" i="3"/>
  <c r="G76" i="8" s="1"/>
  <c r="H76" i="8" s="1"/>
  <c r="DD128" i="3"/>
  <c r="G87" i="8" s="1"/>
  <c r="H87" i="8" s="1"/>
  <c r="O128" i="3"/>
  <c r="Y128" i="3"/>
  <c r="E27" i="6" s="1"/>
  <c r="F27" i="6" s="1"/>
  <c r="AI128" i="3"/>
  <c r="E37" i="6" s="1"/>
  <c r="F37" i="6" s="1"/>
  <c r="AX128" i="3"/>
  <c r="G15" i="8" s="1"/>
  <c r="H15" i="8" s="1"/>
  <c r="BH128" i="3"/>
  <c r="G27" i="8" s="1"/>
  <c r="H27" i="8" s="1"/>
  <c r="BR128" i="3"/>
  <c r="G38" i="8" s="1"/>
  <c r="CB128" i="3"/>
  <c r="CL128" i="3"/>
  <c r="G67" i="8" s="1"/>
  <c r="CW128" i="3"/>
  <c r="G79" i="8" s="1"/>
  <c r="H79" i="8" s="1"/>
  <c r="DG128" i="3"/>
  <c r="G90" i="8" s="1"/>
  <c r="H90" i="8" s="1"/>
  <c r="E94" i="8"/>
  <c r="Q128" i="3"/>
  <c r="AA128" i="3"/>
  <c r="E29" i="6" s="1"/>
  <c r="F29" i="6" s="1"/>
  <c r="AO128" i="3"/>
  <c r="AZ128" i="3"/>
  <c r="G18" i="8" s="1"/>
  <c r="BJ128" i="3"/>
  <c r="G29" i="8" s="1"/>
  <c r="H29" i="8" s="1"/>
  <c r="BT128" i="3"/>
  <c r="G40" i="8" s="1"/>
  <c r="H40" i="8" s="1"/>
  <c r="CD128" i="3"/>
  <c r="G51" i="8" s="1"/>
  <c r="H51" i="8" s="1"/>
  <c r="CN128" i="3"/>
  <c r="G69" i="8" s="1"/>
  <c r="H69" i="8" s="1"/>
  <c r="CY128" i="3"/>
  <c r="G81" i="8" s="1"/>
  <c r="H81" i="8" s="1"/>
  <c r="DI128" i="3"/>
  <c r="R128" i="3"/>
  <c r="AB128" i="3"/>
  <c r="E30" i="6" s="1"/>
  <c r="F30" i="6" s="1"/>
  <c r="AP128" i="3"/>
  <c r="BA128" i="3"/>
  <c r="G19" i="8" s="1"/>
  <c r="H19" i="8" s="1"/>
  <c r="BK128" i="3"/>
  <c r="BU128" i="3"/>
  <c r="G41" i="8" s="1"/>
  <c r="H41" i="8" s="1"/>
  <c r="CE128" i="3"/>
  <c r="G53" i="8" s="1"/>
  <c r="CO128" i="3"/>
  <c r="G70" i="8" s="1"/>
  <c r="H70" i="8" s="1"/>
  <c r="CZ128" i="3"/>
  <c r="G82" i="8" s="1"/>
  <c r="H82" i="8" s="1"/>
  <c r="H65" i="8"/>
  <c r="H19" i="7"/>
  <c r="H18" i="7" s="1"/>
  <c r="H32" i="7"/>
  <c r="H31" i="7" s="1"/>
  <c r="C17" i="6"/>
  <c r="C40" i="6" s="1"/>
  <c r="C41" i="6" s="1"/>
  <c r="H85" i="8" l="1"/>
  <c r="H11" i="8"/>
  <c r="G31" i="8"/>
  <c r="H31" i="8" s="1"/>
  <c r="G16" i="8"/>
  <c r="H16" i="8" s="1"/>
  <c r="J948" i="2"/>
  <c r="J949" i="2" s="1"/>
  <c r="I130" i="3"/>
  <c r="I131" i="3" s="1"/>
  <c r="E8" i="6"/>
  <c r="G12" i="7"/>
  <c r="H24" i="8"/>
  <c r="H22" i="7"/>
  <c r="H21" i="7" s="1"/>
  <c r="G21" i="7"/>
  <c r="G37" i="8"/>
  <c r="H38" i="8"/>
  <c r="H37" i="8" s="1"/>
  <c r="G92" i="8"/>
  <c r="H92" i="8" s="1"/>
  <c r="G57" i="8"/>
  <c r="H57" i="8" s="1"/>
  <c r="H75" i="8"/>
  <c r="G74" i="8"/>
  <c r="G17" i="8"/>
  <c r="H18" i="8"/>
  <c r="H17" i="8" s="1"/>
  <c r="E14" i="6"/>
  <c r="F14" i="6" s="1"/>
  <c r="G30" i="7"/>
  <c r="E13" i="6"/>
  <c r="F13" i="6" s="1"/>
  <c r="G24" i="7"/>
  <c r="H45" i="8"/>
  <c r="H44" i="8" s="1"/>
  <c r="G44" i="8"/>
  <c r="G35" i="8"/>
  <c r="H35" i="8" s="1"/>
  <c r="G80" i="8"/>
  <c r="H80" i="8" s="1"/>
  <c r="J130" i="3"/>
  <c r="J131" i="3" s="1"/>
  <c r="E21" i="6"/>
  <c r="H53" i="8"/>
  <c r="G56" i="8"/>
  <c r="H56" i="8" s="1"/>
  <c r="G47" i="8"/>
  <c r="H47" i="8" s="1"/>
  <c r="G30" i="8"/>
  <c r="H30" i="8" s="1"/>
  <c r="H67" i="8"/>
  <c r="H66" i="8" s="1"/>
  <c r="G66" i="8"/>
  <c r="G33" i="8"/>
  <c r="H33" i="8" s="1"/>
  <c r="G25" i="8"/>
  <c r="H25" i="8" s="1"/>
  <c r="G71" i="8"/>
  <c r="H71" i="8" s="1"/>
  <c r="E9" i="6"/>
  <c r="F9" i="6" s="1"/>
  <c r="G15" i="7"/>
  <c r="G49" i="8"/>
  <c r="H49" i="8" s="1"/>
  <c r="G14" i="8"/>
  <c r="H14" i="8" s="1"/>
  <c r="G54" i="8"/>
  <c r="H54" i="8" s="1"/>
  <c r="H12" i="7" l="1"/>
  <c r="H10" i="7" s="1"/>
  <c r="G10" i="7"/>
  <c r="F8" i="6"/>
  <c r="F15" i="6" s="1"/>
  <c r="F17" i="6" s="1"/>
  <c r="E15" i="6"/>
  <c r="H74" i="8"/>
  <c r="H93" i="8" s="1"/>
  <c r="G14" i="7"/>
  <c r="H15" i="7"/>
  <c r="H14" i="7" s="1"/>
  <c r="H52" i="8"/>
  <c r="H30" i="7"/>
  <c r="H26" i="7" s="1"/>
  <c r="G26" i="7"/>
  <c r="H10" i="8"/>
  <c r="F21" i="6"/>
  <c r="E38" i="6"/>
  <c r="G23" i="8"/>
  <c r="G84" i="8"/>
  <c r="G93" i="8" s="1"/>
  <c r="H24" i="7"/>
  <c r="H23" i="7" s="1"/>
  <c r="G23" i="7"/>
  <c r="G10" i="8"/>
  <c r="G52" i="8"/>
  <c r="H23" i="8"/>
  <c r="H84" i="8"/>
  <c r="G73" i="8" l="1"/>
  <c r="G94" i="8" s="1"/>
  <c r="J37" i="6" s="1"/>
  <c r="J36" i="6"/>
  <c r="F38" i="6"/>
  <c r="H73" i="8"/>
  <c r="H94" i="8" s="1"/>
  <c r="E39" i="6"/>
  <c r="E17" i="6"/>
  <c r="E40" i="6" s="1"/>
  <c r="E41" i="6" s="1"/>
  <c r="J15" i="6"/>
  <c r="G33" i="7"/>
  <c r="J16" i="6" s="1"/>
  <c r="H33" i="7"/>
  <c r="K17" i="6" l="1"/>
  <c r="J17" i="6"/>
  <c r="K38" i="6"/>
  <c r="J38" i="6"/>
</calcChain>
</file>

<file path=xl/sharedStrings.xml><?xml version="1.0" encoding="utf-8"?>
<sst xmlns="http://schemas.openxmlformats.org/spreadsheetml/2006/main" count="16834" uniqueCount="392">
  <si>
    <t>令和 ７年</t>
  </si>
  <si>
    <t>第 １ 期</t>
  </si>
  <si>
    <t xml:space="preserve">               －１～４月　会 計 報 告 書</t>
  </si>
  <si>
    <t>兵庫県政を正常に戻す会</t>
  </si>
  <si>
    <t>上席承認日 ：</t>
  </si>
  <si>
    <t>確認印</t>
  </si>
  <si>
    <t>会長・会計局長　署名捺印欄</t>
  </si>
  <si>
    <t>会 計 局 欄</t>
  </si>
  <si>
    <t>会計局長</t>
  </si>
  <si>
    <t>作成者</t>
  </si>
  <si>
    <t>会　長　：</t>
  </si>
  <si>
    <t>印　　</t>
  </si>
  <si>
    <t>会計局長 ：</t>
  </si>
  <si>
    <t>👇ここより右の欄は自動入力のため、セルを触らないように</t>
  </si>
  <si>
    <r>
      <rPr>
        <b/>
        <sz val="14"/>
        <color rgb="FFFF0000"/>
        <rFont val="游ゴシック"/>
        <family val="3"/>
        <charset val="128"/>
      </rPr>
      <t xml:space="preserve">色塗り部のみ記入 </t>
    </r>
    <r>
      <rPr>
        <b/>
        <sz val="16"/>
        <color rgb="FFFF0000"/>
        <rFont val="Segoe UI Symbol"/>
        <family val="2"/>
      </rPr>
      <t>👇</t>
    </r>
  </si>
  <si>
    <t xml:space="preserve"> 2025(R7)年１～４月 【 預 金 出 納 帳 】</t>
  </si>
  <si>
    <t>作成：</t>
  </si>
  <si>
    <r>
      <rPr>
        <b/>
        <sz val="14"/>
        <color rgb="FFFF0000"/>
        <rFont val="HG丸ｺﾞｼｯｸM-PRO"/>
        <family val="2"/>
        <charset val="128"/>
      </rPr>
      <t>　</t>
    </r>
    <r>
      <rPr>
        <b/>
        <sz val="16"/>
        <color rgb="FFFF0000"/>
        <rFont val="Segoe UI Symbol"/>
        <family val="2"/>
      </rPr>
      <t>👉</t>
    </r>
    <r>
      <rPr>
        <b/>
        <sz val="14"/>
        <color rgb="FFFF0000"/>
        <rFont val="HG丸ｺﾞｼｯｸM-PRO"/>
        <family val="2"/>
        <charset val="128"/>
      </rPr>
      <t>右の欄も自動入力のため、セルを触らないように</t>
    </r>
  </si>
  <si>
    <t>収入-活動引当金</t>
  </si>
  <si>
    <t>収入-会費収入</t>
  </si>
  <si>
    <t>収入-寄付金収入</t>
  </si>
  <si>
    <t>収入-受取利息</t>
  </si>
  <si>
    <t>収入-その他収入</t>
  </si>
  <si>
    <t>会議費</t>
  </si>
  <si>
    <t>役員会等活動費</t>
  </si>
  <si>
    <t>事務局＆運営総括費</t>
  </si>
  <si>
    <t>会計局活動費</t>
  </si>
  <si>
    <t>広報局活動費</t>
  </si>
  <si>
    <t>行動局活動費</t>
  </si>
  <si>
    <t>地域部活動費</t>
  </si>
  <si>
    <t>県民集会活動費</t>
  </si>
  <si>
    <t>署名活動費</t>
  </si>
  <si>
    <t>通帳「行」
整理-№</t>
  </si>
  <si>
    <t>勘定
年月日</t>
  </si>
  <si>
    <t>収入源／支払先</t>
  </si>
  <si>
    <t>内　容</t>
  </si>
  <si>
    <r>
      <rPr>
        <sz val="11"/>
        <color theme="1"/>
        <rFont val="游ゴシック"/>
        <family val="3"/>
        <charset val="128"/>
      </rPr>
      <t>部局区分
[</t>
    </r>
    <r>
      <rPr>
        <i/>
        <sz val="11"/>
        <color rgb="FFFF0000"/>
        <rFont val="游ゴシック"/>
        <family val="3"/>
        <charset val="128"/>
      </rPr>
      <t>選択入力</t>
    </r>
    <r>
      <rPr>
        <sz val="11"/>
        <color theme="1"/>
        <rFont val="游ゴシック"/>
        <family val="3"/>
        <charset val="128"/>
      </rPr>
      <t>]</t>
    </r>
  </si>
  <si>
    <r>
      <rPr>
        <sz val="11"/>
        <color theme="1"/>
        <rFont val="游ゴシック"/>
        <family val="3"/>
        <charset val="128"/>
      </rPr>
      <t>科　目
[</t>
    </r>
    <r>
      <rPr>
        <i/>
        <sz val="11"/>
        <color rgb="FFFF0000"/>
        <rFont val="游ゴシック"/>
        <family val="3"/>
        <charset val="128"/>
      </rPr>
      <t>選択入力</t>
    </r>
    <r>
      <rPr>
        <sz val="11"/>
        <color theme="1"/>
        <rFont val="游ゴシック"/>
        <family val="3"/>
        <charset val="128"/>
      </rPr>
      <t>]</t>
    </r>
  </si>
  <si>
    <t>入金額</t>
  </si>
  <si>
    <t>出金額</t>
  </si>
  <si>
    <t>残 高</t>
  </si>
  <si>
    <t>通帳スキャン画像</t>
  </si>
  <si>
    <t>現金出納帳へのリンク</t>
  </si>
  <si>
    <t>請求書
見積書</t>
  </si>
  <si>
    <t>収入-借入金</t>
  </si>
  <si>
    <t>収入-会費(個人)</t>
  </si>
  <si>
    <t>収入-寄付金</t>
  </si>
  <si>
    <t>収入-利息</t>
  </si>
  <si>
    <t>収入-その他</t>
  </si>
  <si>
    <t>事務室賃貸料</t>
  </si>
  <si>
    <t>事務用品費</t>
  </si>
  <si>
    <t>会場費</t>
  </si>
  <si>
    <t>交通費</t>
  </si>
  <si>
    <t>運搬費</t>
  </si>
  <si>
    <t>印刷費</t>
  </si>
  <si>
    <t>通信費</t>
  </si>
  <si>
    <t>図書費</t>
  </si>
  <si>
    <t>リース料</t>
  </si>
  <si>
    <t>備品費</t>
  </si>
  <si>
    <t>慶弔費</t>
  </si>
  <si>
    <t>租税公課</t>
  </si>
  <si>
    <t>製作費</t>
  </si>
  <si>
    <t>総会経費</t>
  </si>
  <si>
    <t>謝 金</t>
  </si>
  <si>
    <t>その他運営費</t>
  </si>
  <si>
    <t>予備費</t>
  </si>
  <si>
    <t>リース代</t>
  </si>
  <si>
    <t>謝金</t>
  </si>
  <si>
    <t>Y-</t>
  </si>
  <si>
    <t>寄付者</t>
  </si>
  <si>
    <t>寄付金</t>
  </si>
  <si>
    <t>神戸北野興産</t>
  </si>
  <si>
    <t>事務所賃貸契約料</t>
  </si>
  <si>
    <t>三菱UFJ銀行</t>
  </si>
  <si>
    <t>振込手数料</t>
  </si>
  <si>
    <t>利息</t>
  </si>
  <si>
    <t>Studio KOBE 株式会社</t>
  </si>
  <si>
    <t>施設等使用料(ﾗﾋﾟｽﾎｰﾙ,ﾗｽﾞﾘｶﾌｪ)</t>
  </si>
  <si>
    <t>時間外手数料</t>
  </si>
  <si>
    <t>株式会社レントシーバー</t>
  </si>
  <si>
    <t>ﾄﾗﾝｼｰﾊﾞｰIPﾌﾟﾗﾝ標準ｾｯﾄ＠5000＊15ST,送料</t>
  </si>
  <si>
    <t>三井住友海上火災保険株式会社</t>
  </si>
  <si>
    <t>イベント保険</t>
  </si>
  <si>
    <t>湊川神社　楠公会館</t>
  </si>
  <si>
    <t>施設等使用料（楠公会館）</t>
  </si>
  <si>
    <t>(公財)神戸市民文化振興財団/神戸文化ﾎｰﾙ</t>
  </si>
  <si>
    <t>施設等使用料（神戸文化ホール 備品）</t>
  </si>
  <si>
    <t>ﾄﾗﾝｼｰﾊﾞｰIPﾌﾟﾗﾝ標準ｾｯﾄ＠10700＊5ST,送料</t>
  </si>
  <si>
    <t>小口現金</t>
  </si>
  <si>
    <t>小口現金へ振替</t>
  </si>
  <si>
    <t>現金出納帳G-1</t>
  </si>
  <si>
    <t>現金出納帳G-76</t>
  </si>
  <si>
    <t>現金出納帳G-89</t>
  </si>
  <si>
    <t>Y-909の寄付者</t>
  </si>
  <si>
    <t>過入金に対する返金</t>
  </si>
  <si>
    <t>預金出納帳Y-909</t>
  </si>
  <si>
    <t>事務所大家</t>
  </si>
  <si>
    <t>事務所賃料</t>
  </si>
  <si>
    <t>ﾄﾗﾝｼｰﾊﾞｰIPﾌﾟﾗﾝ標準ｾｯﾄ延長料金＠450＊15ST</t>
  </si>
  <si>
    <t>フリコミ　テスウリヨウ</t>
  </si>
  <si>
    <t>ベンゴシ</t>
  </si>
  <si>
    <t>７７５８９０</t>
  </si>
  <si>
    <t>会費</t>
  </si>
  <si>
    <t>会員</t>
  </si>
  <si>
    <t>２１７０７８</t>
  </si>
  <si>
    <r>
      <rPr>
        <sz val="12"/>
        <color rgb="FF000000"/>
        <rFont val="游ゴシック"/>
        <family val="3"/>
        <charset val="128"/>
      </rPr>
      <t xml:space="preserve">　　　　   </t>
    </r>
    <r>
      <rPr>
        <sz val="14"/>
        <color rgb="FF000000"/>
        <rFont val="游ゴシック"/>
        <family val="3"/>
        <charset val="128"/>
      </rPr>
      <t xml:space="preserve">実 績 合 計 </t>
    </r>
    <r>
      <rPr>
        <sz val="12"/>
        <color rgb="FF000000"/>
        <rFont val="游ゴシック"/>
        <family val="3"/>
        <charset val="128"/>
      </rPr>
      <t>　</t>
    </r>
    <r>
      <rPr>
        <sz val="16"/>
        <color rgb="FF000000"/>
        <rFont val="Segoe UI Emoji"/>
      </rPr>
      <t>👉</t>
    </r>
    <r>
      <rPr>
        <sz val="16"/>
        <color rgb="FF000000"/>
        <rFont val="游ゴシック"/>
        <family val="3"/>
        <charset val="128"/>
      </rPr>
      <t>　</t>
    </r>
  </si>
  <si>
    <t>☝</t>
  </si>
  <si>
    <t>毎月末, 通帳残高確認</t>
  </si>
  <si>
    <t>年度末, 残高証明書との確認</t>
  </si>
  <si>
    <t>収入</t>
  </si>
  <si>
    <t>支出</t>
  </si>
  <si>
    <t>謝　金</t>
  </si>
  <si>
    <t>部局区分</t>
  </si>
  <si>
    <r>
      <rPr>
        <b/>
        <sz val="14"/>
        <color rgb="FFFF0000"/>
        <rFont val="游ゴシック"/>
        <family val="3"/>
        <charset val="128"/>
      </rPr>
      <t xml:space="preserve">色塗り部のみ記入 </t>
    </r>
    <r>
      <rPr>
        <b/>
        <sz val="16"/>
        <color rgb="FFFF0000"/>
        <rFont val="Segoe UI Symbol"/>
        <family val="2"/>
      </rPr>
      <t>👇</t>
    </r>
  </si>
  <si>
    <t xml:space="preserve"> 2025(R7)年１～４月 【 現 金 出 納 帳 】</t>
  </si>
  <si>
    <r>
      <rPr>
        <b/>
        <sz val="14"/>
        <color rgb="FFFF0000"/>
        <rFont val="HG丸ｺﾞｼｯｸM-PRO"/>
        <family val="2"/>
        <charset val="128"/>
      </rPr>
      <t>　</t>
    </r>
    <r>
      <rPr>
        <b/>
        <sz val="16"/>
        <color rgb="FFFF0000"/>
        <rFont val="Segoe UI Symbol"/>
        <family val="2"/>
      </rPr>
      <t>👉</t>
    </r>
    <r>
      <rPr>
        <b/>
        <sz val="14"/>
        <color rgb="FFFF0000"/>
        <rFont val="HG丸ｺﾞｼｯｸM-PRO"/>
        <family val="2"/>
        <charset val="128"/>
      </rPr>
      <t>右の欄も自動入力のため、セルを触らないように</t>
    </r>
  </si>
  <si>
    <r>
      <rPr>
        <sz val="11"/>
        <color rgb="FF000000"/>
        <rFont val="游ゴシック"/>
        <family val="3"/>
        <charset val="128"/>
      </rPr>
      <t xml:space="preserve">現金出納帳
</t>
    </r>
    <r>
      <rPr>
        <sz val="10"/>
        <color rgb="FF000000"/>
        <rFont val="游ゴシック"/>
        <family val="3"/>
        <charset val="128"/>
      </rPr>
      <t>「行」整理-№</t>
    </r>
  </si>
  <si>
    <r>
      <rPr>
        <sz val="11"/>
        <color theme="1"/>
        <rFont val="游ゴシック"/>
        <family val="3"/>
        <charset val="128"/>
      </rPr>
      <t>部局区分
[</t>
    </r>
    <r>
      <rPr>
        <i/>
        <sz val="11"/>
        <color rgb="FFFF0000"/>
        <rFont val="游ゴシック"/>
        <family val="3"/>
        <charset val="128"/>
      </rPr>
      <t>選択入力</t>
    </r>
    <r>
      <rPr>
        <sz val="11"/>
        <color theme="1"/>
        <rFont val="游ゴシック"/>
        <family val="3"/>
        <charset val="128"/>
      </rPr>
      <t>]</t>
    </r>
  </si>
  <si>
    <r>
      <rPr>
        <sz val="11"/>
        <color rgb="FF000000"/>
        <rFont val="游ゴシック"/>
        <family val="3"/>
        <charset val="128"/>
      </rPr>
      <t>科　目
[</t>
    </r>
    <r>
      <rPr>
        <i/>
        <sz val="11"/>
        <color rgb="FFFF0000"/>
        <rFont val="游ゴシック"/>
        <family val="3"/>
        <charset val="128"/>
      </rPr>
      <t>選択入力</t>
    </r>
    <r>
      <rPr>
        <sz val="11"/>
        <color rgb="FF000000"/>
        <rFont val="游ゴシック"/>
        <family val="3"/>
        <charset val="128"/>
      </rPr>
      <t>]</t>
    </r>
  </si>
  <si>
    <t>領収書/
預金出納帳へのリンク</t>
  </si>
  <si>
    <t>請求書等</t>
  </si>
  <si>
    <r>
      <rPr>
        <sz val="11"/>
        <color rgb="FF000000"/>
        <rFont val="游ゴシック"/>
        <family val="3"/>
        <charset val="128"/>
      </rPr>
      <t xml:space="preserve">現金出納帳
</t>
    </r>
    <r>
      <rPr>
        <sz val="10"/>
        <color rgb="FF000000"/>
        <rFont val="游ゴシック"/>
        <family val="3"/>
        <charset val="128"/>
      </rPr>
      <t>「行」整理-№</t>
    </r>
  </si>
  <si>
    <r>
      <rPr>
        <sz val="11"/>
        <color rgb="FF000000"/>
        <rFont val="游ゴシック"/>
        <family val="3"/>
        <charset val="128"/>
      </rPr>
      <t xml:space="preserve">現金出納帳
</t>
    </r>
    <r>
      <rPr>
        <sz val="10"/>
        <color rgb="FF000000"/>
        <rFont val="游ゴシック"/>
        <family val="3"/>
        <charset val="128"/>
      </rPr>
      <t>「行」整理-№</t>
    </r>
  </si>
  <si>
    <t>G-</t>
  </si>
  <si>
    <t>三菱UFJ銀行 (普) 0515164</t>
  </si>
  <si>
    <t>活動資金引当(振替)</t>
  </si>
  <si>
    <t>預金出納帳Y-868</t>
  </si>
  <si>
    <t>現金書留による寄付</t>
  </si>
  <si>
    <t>会員（立替払いの精算）</t>
  </si>
  <si>
    <t>署名紙の運送費,ﾚﾝﾀｶｰ3台分</t>
  </si>
  <si>
    <t>コピー代</t>
  </si>
  <si>
    <t>コピーA4*12枚、ラミネートA4*12枚</t>
  </si>
  <si>
    <t>コピーA4*70枚、ラミネートA4*40枚</t>
  </si>
  <si>
    <t>署名郵便の料金不足</t>
  </si>
  <si>
    <t>保存袋 角2*12枚*3ST、角0*10枚*5ST</t>
  </si>
  <si>
    <t>電卓＠400*2台、付箋@100*3個</t>
  </si>
  <si>
    <t>封筒角2＠100*4個,朱藍鉛筆3本ST＠100*4個</t>
  </si>
  <si>
    <t>ボールペン黒5P*@100*5個</t>
  </si>
  <si>
    <t>折りたたみコンテナ ＠910*12個</t>
  </si>
  <si>
    <t>レンタカーガソリン代*1.7ℓ</t>
  </si>
  <si>
    <t>問い合わせ電話（03plus）初期費用</t>
  </si>
  <si>
    <t>問い合わせ電話（03plus）月額</t>
  </si>
  <si>
    <t>文化ホール立て看板用の印刷代</t>
  </si>
  <si>
    <t>コピー代　[レシート*3枚]</t>
  </si>
  <si>
    <t>レンタカーガソリン代*3.39ℓ</t>
  </si>
  <si>
    <t>クリアーブック＠648*5個</t>
  </si>
  <si>
    <t>クラフト封筒(マチ付き宅配封筒)</t>
  </si>
  <si>
    <t>印刷代</t>
  </si>
  <si>
    <t>クリアフォルダー＠100*6点(画板材料)</t>
  </si>
  <si>
    <t>合板(画板材料),カット代</t>
  </si>
  <si>
    <t>郵送代速達＠140*40通（県民集会案内）</t>
  </si>
  <si>
    <t>糊＠225*2本</t>
  </si>
  <si>
    <t>コピー代＠30*40枚,＠8*120枚(準備会)</t>
  </si>
  <si>
    <t>画板＠2,200*3点</t>
  </si>
  <si>
    <t>コピー、ラミネート</t>
  </si>
  <si>
    <t>ｺﾋﾟｰ代＠40*62,＠30*76枚,＠8*60枚(準備会)</t>
  </si>
  <si>
    <t>コピー代＠40*60枚（準備会）</t>
  </si>
  <si>
    <t>カラーコピー＠60*146枚（整理券）</t>
  </si>
  <si>
    <t>カラーコピー＠60*300枚(整理券)</t>
  </si>
  <si>
    <t>白黒コピー＠10*270枚(整理券)</t>
  </si>
  <si>
    <t>白黒コピー＠10*600枚(整理券)</t>
  </si>
  <si>
    <t>資材レンタル代(本部テント等)</t>
  </si>
  <si>
    <t>蓋付き衣装ケース*1点</t>
  </si>
  <si>
    <t>カラー紐＠66*42ｍ(画板材料)</t>
  </si>
  <si>
    <t>ｸﾘｯﾌﾟ＠305*2,養生ﾃｰﾌﾟ＠470*3(画板材料)</t>
  </si>
  <si>
    <t>プリント代＠10*20枚</t>
  </si>
  <si>
    <t>コピー代＠10*20枚</t>
  </si>
  <si>
    <t>ソニック腕章10枚ST*14点</t>
  </si>
  <si>
    <t>ビブス10枚ST*4点</t>
  </si>
  <si>
    <t>ビブス10枚ST*7点、4枚ST*1点</t>
  </si>
  <si>
    <t>ネームホルダー100枚ST*2点</t>
  </si>
  <si>
    <t>ﾌﾞﾙｰｼｰﾄ＠2,728*1,養生ﾃｰﾌﾟ＠305*10</t>
  </si>
  <si>
    <t>会議室使用料</t>
  </si>
  <si>
    <t>文具代(A4ｸﾘｯﾌﾟﾎﾞｰﾄﾞ＠100*12個その他)</t>
  </si>
  <si>
    <t>文具代(スタンプ台＠836*2個)</t>
  </si>
  <si>
    <t>文具代(A4ｸﾘｯﾌﾟﾎﾞｰﾄﾞ＠100*13個,その他)</t>
  </si>
  <si>
    <t>文具代(ﾎﾞｰﾙﾍﾟﾝ＠100*8点,その他)</t>
  </si>
  <si>
    <t>ゴム印代＠750*10個</t>
  </si>
  <si>
    <t>ｼﾞｯﾌﾟﾛｯｸ＠110*2箱,ﾏﾄﾞﾗｰ＠110*2箱</t>
  </si>
  <si>
    <t>ペーパーカップ＠110*2ST</t>
  </si>
  <si>
    <t>ﾍﾟｰﾊﾟｰｶｯﾌﾟ＠110*1ST,ｳｴｯﾄﾃｨｯｼｭ他</t>
  </si>
  <si>
    <t>コーヒー＠398*2箱、紅茶@398*1箱,その他</t>
  </si>
  <si>
    <t>クリーミーポーション＠111*2袋</t>
  </si>
  <si>
    <t>ｺｰﾋｰｽﾃｨｯｸ＠398*１箱、ﾗﾃ,その他</t>
  </si>
  <si>
    <t>文具代(ボールペン＠100*4点,その他)</t>
  </si>
  <si>
    <t>文化ホールごみ回収費、振込手数料</t>
  </si>
  <si>
    <t>講演者用菓子</t>
  </si>
  <si>
    <t>講演者用ペーパーカップ</t>
  </si>
  <si>
    <t>講演者用菓子(千鳥屋宗家)</t>
  </si>
  <si>
    <t>講演者用ﾍﾟｰﾊﾟｰｶｯﾌﾟ,ｳｴｯﾄﾃｨｯｼｭ</t>
  </si>
  <si>
    <t>講演者タクシー代</t>
  </si>
  <si>
    <t>講演者用お弁当代</t>
  </si>
  <si>
    <t>結束ﾊﾞﾝﾄﾞ100本入*1袋,緩衝材(画板材料)</t>
  </si>
  <si>
    <t>雑巾3枚入＠110*8袋(画板材料)</t>
  </si>
  <si>
    <t>預金出納帳Y-895</t>
  </si>
  <si>
    <t>施設等使用料（文化ホール）</t>
  </si>
  <si>
    <t>印鑑</t>
  </si>
  <si>
    <t>施設等使用料（福祉センター）</t>
  </si>
  <si>
    <t>配信機器レンタル料</t>
  </si>
  <si>
    <t>キズテープ＠187*2点</t>
  </si>
  <si>
    <t>事務所補助鍵交換</t>
  </si>
  <si>
    <t>チラシ印刷代A4*5,500部</t>
  </si>
  <si>
    <t>HPペライチ有料プラン</t>
  </si>
  <si>
    <t>テナント保険（火災）</t>
  </si>
  <si>
    <t>ガスコード</t>
  </si>
  <si>
    <t>大阪ガスFH</t>
  </si>
  <si>
    <t>ｱｲﾘｽｵｰﾔﾏ ｵｰﾄﾌｨｰﾄﾞｼｭﾚｯﾀﾞｰ</t>
  </si>
  <si>
    <t>預金出納帳Y-900</t>
  </si>
  <si>
    <t>ふせん,マイクロタップ</t>
  </si>
  <si>
    <t>ﾄﾗﾍﾞﾙﾛｯｸ,ｽﾃﾝYHﾛｰﾌﾟ</t>
  </si>
  <si>
    <t>防犯カメラセット一式</t>
  </si>
  <si>
    <t>配達証明郵便料金</t>
  </si>
  <si>
    <t>寄付金収入</t>
  </si>
  <si>
    <t>寄付金*○件</t>
  </si>
  <si>
    <t>事務所ガス代3月分(2/17～3/21）</t>
  </si>
  <si>
    <t>事務所水道代3月分(2/14～3/6)</t>
  </si>
  <si>
    <t>事務所電気代3月分(2/15～3/11)</t>
  </si>
  <si>
    <t>県民集会プログラム印刷2000部</t>
  </si>
  <si>
    <t>新幹線（新神戸～新横浜）</t>
  </si>
  <si>
    <t>横浜市営地下鉄（新横浜～仲町台）</t>
  </si>
  <si>
    <t>横浜市営地下鉄（仲町台～新横浜）</t>
  </si>
  <si>
    <t>新幹線（新横浜～新神戸）</t>
  </si>
  <si>
    <t>駐車場Times（8：55～17：41）</t>
  </si>
  <si>
    <t>チラシ片面カラーコート</t>
  </si>
  <si>
    <t>コピー代＠8＊40枚</t>
  </si>
  <si>
    <t>封筒印刷代</t>
  </si>
  <si>
    <t>チラシ印刷代</t>
  </si>
  <si>
    <t>3月29日会場費</t>
  </si>
  <si>
    <t>Q.ENEST でんき株式会社</t>
  </si>
  <si>
    <t>事務所電気代4月分(3/12～4/8)</t>
  </si>
  <si>
    <t>NTTファイナンス株式会社</t>
  </si>
  <si>
    <t>契約料工事費＠22300,ｲﾝﾀｰﾈｯﾄ3月分＠6837</t>
  </si>
  <si>
    <t>大阪ガス株式会社</t>
  </si>
  <si>
    <t>事務所ガス代4月分(3/22～4/21）</t>
  </si>
  <si>
    <t>ふろしき＠1710＊4枚</t>
  </si>
  <si>
    <t>綴込表紙＠540＊14，綴り紐＠377</t>
  </si>
  <si>
    <r>
      <rPr>
        <sz val="12"/>
        <color rgb="FF000000"/>
        <rFont val="游ゴシック"/>
        <family val="3"/>
        <charset val="128"/>
      </rPr>
      <t xml:space="preserve">　　　　   </t>
    </r>
    <r>
      <rPr>
        <sz val="14"/>
        <color rgb="FF000000"/>
        <rFont val="游ゴシック"/>
        <family val="3"/>
        <charset val="128"/>
      </rPr>
      <t>実 績 合 計</t>
    </r>
    <r>
      <rPr>
        <sz val="12"/>
        <color rgb="FF000000"/>
        <rFont val="游ゴシック"/>
        <family val="3"/>
        <charset val="128"/>
      </rPr>
      <t xml:space="preserve"> 　</t>
    </r>
    <r>
      <rPr>
        <sz val="16"/>
        <color rgb="FF000000"/>
        <rFont val="Segoe UI Emoji"/>
      </rPr>
      <t>👉</t>
    </r>
    <r>
      <rPr>
        <sz val="12"/>
        <color rgb="FF000000"/>
        <rFont val="游ゴシック"/>
        <family val="3"/>
        <charset val="128"/>
      </rPr>
      <t>　</t>
    </r>
  </si>
  <si>
    <t>毎月末, 小口現金残高確認</t>
  </si>
  <si>
    <t>「行」整理-№</t>
  </si>
  <si>
    <t>科　目</t>
  </si>
  <si>
    <t>領収書</t>
  </si>
  <si>
    <t/>
  </si>
  <si>
    <r>
      <rPr>
        <sz val="12"/>
        <color rgb="FF000000"/>
        <rFont val="游ゴシック"/>
        <family val="3"/>
        <charset val="128"/>
      </rPr>
      <t xml:space="preserve"> </t>
    </r>
    <r>
      <rPr>
        <sz val="14"/>
        <color rgb="FF000000"/>
        <rFont val="游ゴシック"/>
        <family val="3"/>
        <charset val="128"/>
      </rPr>
      <t>実 績 合 計</t>
    </r>
    <r>
      <rPr>
        <sz val="12"/>
        <color rgb="FF000000"/>
        <rFont val="游ゴシック"/>
        <family val="3"/>
        <charset val="128"/>
      </rPr>
      <t xml:space="preserve"> 　</t>
    </r>
    <r>
      <rPr>
        <sz val="16"/>
        <color rgb="FF000000"/>
        <rFont val="游ゴシック"/>
        <family val="3"/>
        <charset val="128"/>
      </rPr>
      <t>👉</t>
    </r>
    <r>
      <rPr>
        <sz val="12"/>
        <color rgb="FF000000"/>
        <rFont val="游ゴシック"/>
        <family val="3"/>
        <charset val="128"/>
      </rPr>
      <t>　</t>
    </r>
  </si>
  <si>
    <t>支出内訳書</t>
  </si>
  <si>
    <t>現金出納帳
「行」整理-№</t>
  </si>
  <si>
    <t>通帳</t>
  </si>
  <si>
    <t>振込明細
領収書</t>
  </si>
  <si>
    <t>請求書</t>
  </si>
  <si>
    <r>
      <rPr>
        <sz val="14"/>
        <color rgb="FF000000"/>
        <rFont val="游ゴシック"/>
        <family val="3"/>
        <charset val="128"/>
      </rPr>
      <t>実 績 合 計</t>
    </r>
    <r>
      <rPr>
        <sz val="12"/>
        <color rgb="FF000000"/>
        <rFont val="游ゴシック"/>
        <family val="3"/>
        <charset val="128"/>
      </rPr>
      <t xml:space="preserve"> 　</t>
    </r>
    <r>
      <rPr>
        <sz val="16"/>
        <color rgb="FF000000"/>
        <rFont val="Segoe UI Emoji"/>
      </rPr>
      <t>👉</t>
    </r>
    <r>
      <rPr>
        <sz val="12"/>
        <color rgb="FF000000"/>
        <rFont val="游ゴシック"/>
        <family val="3"/>
        <charset val="128"/>
      </rPr>
      <t>　</t>
    </r>
  </si>
  <si>
    <t xml:space="preserve"> 収 支 計 算 書</t>
  </si>
  <si>
    <t>[収入の部]</t>
  </si>
  <si>
    <t>(単位：円)</t>
  </si>
  <si>
    <t>2025(R7)年
予算額</t>
  </si>
  <si>
    <t>先月までの
実績額累計</t>
  </si>
  <si>
    <t xml:space="preserve">2025(R7)年
実績額 </t>
  </si>
  <si>
    <t>予算ー実績額</t>
  </si>
  <si>
    <t>摘　　要</t>
  </si>
  <si>
    <t>繰越金</t>
  </si>
  <si>
    <t>現金***　普通預金***</t>
  </si>
  <si>
    <t>借入金</t>
  </si>
  <si>
    <t>金融機関／個人借入</t>
  </si>
  <si>
    <t>個人会費</t>
  </si>
  <si>
    <t>個人会員収入3名</t>
  </si>
  <si>
    <t>賛助会費</t>
  </si>
  <si>
    <r>
      <rPr>
        <sz val="9"/>
        <color theme="1"/>
        <rFont val="游ゴシック"/>
        <family val="3"/>
        <charset val="128"/>
      </rPr>
      <t>賛助収入@***</t>
    </r>
    <r>
      <rPr>
        <sz val="9"/>
        <color theme="1"/>
        <rFont val="Segoe UI Symbol"/>
        <family val="2"/>
      </rPr>
      <t>✕</t>
    </r>
    <r>
      <rPr>
        <sz val="9"/>
        <color theme="1"/>
        <rFont val="游ゴシック"/>
        <family val="3"/>
        <charset val="128"/>
      </rPr>
      <t>***名</t>
    </r>
  </si>
  <si>
    <t>助成金</t>
  </si>
  <si>
    <t>預金利息</t>
  </si>
  <si>
    <t xml:space="preserve">三菱UFJ銀行 普通預金 5164 </t>
  </si>
  <si>
    <t>その他収入</t>
  </si>
  <si>
    <t>預金より活動資金引当</t>
  </si>
  <si>
    <t>検  算</t>
  </si>
  <si>
    <t>当期収入合計　(ィ)</t>
  </si>
  <si>
    <t>収支計算書-収入</t>
  </si>
  <si>
    <t>前期繰越収支差額</t>
  </si>
  <si>
    <t>収支内訳書-収入</t>
  </si>
  <si>
    <t>収入合計　　　(ロ)</t>
  </si>
  <si>
    <t>⇒</t>
  </si>
  <si>
    <t>[支出の部]</t>
  </si>
  <si>
    <t>賃貸契約料,事務所賃貸料,光熱費</t>
  </si>
  <si>
    <t>事務消耗品費,コピー用紙代,PC用品費</t>
  </si>
  <si>
    <t>会場使用料,付帯設備使用料</t>
  </si>
  <si>
    <t>業務交通費,監査交通費</t>
  </si>
  <si>
    <t>物品の運搬に関わる車代,ガスリン代</t>
  </si>
  <si>
    <t>コピー代,冊子印刷代</t>
  </si>
  <si>
    <t>ネット回線費,文書発送費,切手振込手数料</t>
  </si>
  <si>
    <t>研修書籍,県政便覧購入費,新聞購読料</t>
  </si>
  <si>
    <t>リース料,保守契約料</t>
  </si>
  <si>
    <t>什器類購入費,電化製品購入費(耐年数)</t>
  </si>
  <si>
    <t>慶弔規約に沿った費用(祝電･弔電)</t>
  </si>
  <si>
    <t>法人税,消費税</t>
  </si>
  <si>
    <t>活動に関わる物品製作費</t>
  </si>
  <si>
    <t>年次総会経費,会場費,総会資料制作費</t>
  </si>
  <si>
    <t>講師,後援者謝礼金</t>
  </si>
  <si>
    <t>役員会,部局運営に関わる上記科目外経費</t>
  </si>
  <si>
    <t>収支計算書-支出</t>
  </si>
  <si>
    <t>収支内訳書-支出</t>
  </si>
  <si>
    <t>当期支出合計　(ハ)=①</t>
  </si>
  <si>
    <t>当期支出差額 (ィ)ー(ハ)</t>
  </si>
  <si>
    <t>次期繰越収支差額(ロ)ー(ハ)＝②</t>
  </si>
  <si>
    <t>(次月／次年度に繰越し)</t>
  </si>
  <si>
    <t>支出合計　①＋②</t>
  </si>
  <si>
    <t>通常非表示</t>
  </si>
  <si>
    <t>　</t>
  </si>
  <si>
    <t xml:space="preserve"> 収  入  内  訳  書</t>
  </si>
  <si>
    <t>（単位・円）</t>
  </si>
  <si>
    <t>令 和 ７ 年 予 算
積　算　根　拠</t>
  </si>
  <si>
    <t>１．活動経費引当金</t>
  </si>
  <si>
    <t>金融機関借入金</t>
  </si>
  <si>
    <t>＊＊＊銀行</t>
  </si>
  <si>
    <t>個人借入金</t>
  </si>
  <si>
    <t>その他引当金</t>
  </si>
  <si>
    <t>２．会費収入</t>
  </si>
  <si>
    <t>個人会費収入</t>
  </si>
  <si>
    <t>個人会員　　　３名</t>
  </si>
  <si>
    <t>協賛会費収入</t>
  </si>
  <si>
    <t>協賛会員　　＊＊名</t>
  </si>
  <si>
    <t>団体会費収入</t>
  </si>
  <si>
    <t>団体会員　＊＊団体</t>
  </si>
  <si>
    <t>３．助成金･補助金収入</t>
  </si>
  <si>
    <t>助成金収入</t>
  </si>
  <si>
    <t>団体目的計画による助成</t>
  </si>
  <si>
    <t>補助金収入</t>
  </si>
  <si>
    <t>運営費の一部援助補助</t>
  </si>
  <si>
    <t>４．寄付金収入</t>
  </si>
  <si>
    <t>５．受取利息</t>
  </si>
  <si>
    <t>三菱UFJ銀行(普)0515164</t>
  </si>
  <si>
    <t>貯金利息</t>
  </si>
  <si>
    <t>ゆうちょ銀行</t>
  </si>
  <si>
    <t>６．その他収入</t>
  </si>
  <si>
    <t>コピー配賦収入</t>
  </si>
  <si>
    <t>部局等のコピー代金割当</t>
  </si>
  <si>
    <t>コピー製本収入</t>
  </si>
  <si>
    <t>部局外のコピー代金収入</t>
  </si>
  <si>
    <t>広告収入</t>
  </si>
  <si>
    <t>機関誌掲載広告収入</t>
  </si>
  <si>
    <t>７．参加費</t>
  </si>
  <si>
    <t>参加費収入</t>
  </si>
  <si>
    <t>事業参加者負担費</t>
  </si>
  <si>
    <t xml:space="preserve"> 当期収入合計</t>
  </si>
  <si>
    <t>【凡例】△：予算に対して収入不足</t>
  </si>
  <si>
    <t xml:space="preserve"> 支  出  内  訳  書</t>
  </si>
  <si>
    <t>１．会議費‥‥総会,全体会議</t>
  </si>
  <si>
    <t>年次総会会場費,資料印刷費</t>
  </si>
  <si>
    <t>全体会議会場費</t>
  </si>
  <si>
    <t>全体会議資料印刷費</t>
  </si>
  <si>
    <t>２．役員会等活動費</t>
  </si>
  <si>
    <t>役員会等会場費</t>
  </si>
  <si>
    <t>役員会等資料印刷費</t>
  </si>
  <si>
    <t>３．事務局＆運営総括費</t>
  </si>
  <si>
    <t>賃貸契約料,賃貸料,光熱費</t>
  </si>
  <si>
    <t>事務消耗品,ｺﾋﾟｰ用紙,PC用品</t>
  </si>
  <si>
    <t>ｺﾋﾟｰ代,冊子印刷代</t>
  </si>
  <si>
    <t>電話料,ﾈｯﾄ回線費,文書発送費</t>
  </si>
  <si>
    <t>県政便覧,新聞代</t>
  </si>
  <si>
    <t>○○ﾘｰｽ代,保守契約</t>
  </si>
  <si>
    <t>什器･電化製品購入費</t>
  </si>
  <si>
    <t>慶弔規約,祝電,弔電</t>
  </si>
  <si>
    <t>講師謝礼</t>
  </si>
  <si>
    <t>役員会･部局運営外の経費</t>
  </si>
  <si>
    <t>４．会計局活動費</t>
  </si>
  <si>
    <t>会計局部会会場費</t>
  </si>
  <si>
    <t>会計局ﾒﾝﾊﾞｰ用</t>
  </si>
  <si>
    <t>郵便代</t>
  </si>
  <si>
    <t>５．広報局活動費</t>
  </si>
  <si>
    <t>広報局部会会場費</t>
  </si>
  <si>
    <t>広報局ﾒﾝﾊﾞｰ用</t>
  </si>
  <si>
    <t>その他活動費</t>
  </si>
  <si>
    <t>６．行動局活動費</t>
  </si>
  <si>
    <t>行動局部会会場費</t>
  </si>
  <si>
    <t>行動局ﾒﾝﾊﾞｰ用</t>
  </si>
  <si>
    <t>【凡例】△：予算に対して支払超過</t>
  </si>
  <si>
    <t>７．地域部活動費</t>
  </si>
  <si>
    <t>地域部会会場費</t>
  </si>
  <si>
    <t>地域部ﾒﾝﾊﾞｰ用</t>
  </si>
  <si>
    <t>　常設部局等活動費　合  計</t>
  </si>
  <si>
    <t>(１) 県民集会活動費</t>
  </si>
  <si>
    <t>神戸文化会館等</t>
  </si>
  <si>
    <t>物品運搬の車代,ｶﾞｿﾘﾝ代</t>
  </si>
  <si>
    <t>集会チラシ代,ｺﾋﾟｰ代等</t>
  </si>
  <si>
    <t>電話代,郵便代</t>
  </si>
  <si>
    <t>集会案内板,垂幕等</t>
  </si>
  <si>
    <t>講演者謝礼</t>
  </si>
  <si>
    <t>(２) 署名活動費</t>
  </si>
  <si>
    <t>○○寺施設代</t>
  </si>
  <si>
    <t>署名活動ﾒﾝﾊﾞｰ用</t>
  </si>
  <si>
    <t>ﾚﾝﾀｶ-３台,ｶﾞｿﾘﾝ代</t>
  </si>
  <si>
    <t>署名用紙ｺﾋﾟｰ代</t>
  </si>
  <si>
    <t>署名案内板,画板代</t>
  </si>
  <si>
    <t>　個別事業・特別事業活動費　合  計</t>
  </si>
  <si>
    <t xml:space="preserve"> 当期支出合計</t>
  </si>
  <si>
    <t xml:space="preserve">               － 会 計 決 算 報 告 書</t>
  </si>
  <si>
    <t>至 令和7年12月31日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</si>
</sst>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&quot;自&quot;\ ggge&quot;年&quot;m&quot;月&quot;\ d&quot;日&quot;"/>
    <numFmt numFmtId="177" formatCode="[$-411]&quot;至&quot;\ ggge&quot;年&quot;m&quot;月&quot;d&quot;日&quot;"/>
    <numFmt numFmtId="178" formatCode="[$-411]&quot;振&quot;&quot;替日&quot;\ \ ggge&quot;年&quot;m&quot;月&quot;d&quot;日&quot;"/>
    <numFmt numFmtId="179" formatCode="#,##0;&quot;△ &quot;#,##0"/>
    <numFmt numFmtId="180" formatCode="#,##0_ ;[Red]\-#,##0\ "/>
    <numFmt numFmtId="181" formatCode="[$-411]&quot;自&quot;\ ggge&quot;年&quot;m&quot;月&quot;d&quot;日&quot;"/>
    <numFmt numFmtId="182" formatCode="#,##0_ "/>
    <numFmt numFmtId="183" formatCode="0&quot;隊&quot;"/>
    <numFmt numFmtId="184" formatCode="#,##0&quot;名&quot;\-\7\6\7\7"/>
    <numFmt numFmtId="185" formatCode="#,##0&quot;名&quot;"/>
    <numFmt numFmtId="186" formatCode="#,##0\ &quot;名&quot;"/>
  </numFmts>
  <fonts count="86">
    <font>
      <sz val="11"/>
      <color rgb="FF000000"/>
      <name val="Calibri"/>
      <scheme val="minor"/>
    </font>
    <font>
      <sz val="11"/>
      <color theme="1"/>
      <name val="MS PMincho"/>
      <family val="1"/>
      <charset val="128"/>
    </font>
    <font>
      <sz val="24"/>
      <color theme="1"/>
      <name val="MS PMincho"/>
      <family val="1"/>
      <charset val="128"/>
    </font>
    <font>
      <sz val="11"/>
      <name val="Calibri"/>
      <family val="2"/>
    </font>
    <font>
      <sz val="22"/>
      <color theme="1"/>
      <name val="MS PMincho"/>
      <family val="1"/>
      <charset val="128"/>
    </font>
    <font>
      <sz val="26"/>
      <color theme="1"/>
      <name val="MS PMincho"/>
      <family val="1"/>
      <charset val="128"/>
    </font>
    <font>
      <sz val="20"/>
      <color theme="1"/>
      <name val="MS PMincho"/>
      <family val="1"/>
      <charset val="128"/>
    </font>
    <font>
      <sz val="12"/>
      <color theme="1"/>
      <name val="MS PMincho"/>
      <family val="1"/>
      <charset val="128"/>
    </font>
    <font>
      <sz val="18"/>
      <color theme="1"/>
      <name val="MS PMincho"/>
      <family val="1"/>
      <charset val="128"/>
    </font>
    <font>
      <u/>
      <sz val="12"/>
      <color rgb="FF0000FF"/>
      <name val="MS PMincho"/>
      <family val="1"/>
      <charset val="128"/>
    </font>
    <font>
      <sz val="11"/>
      <color theme="0"/>
      <name val="MS PMincho"/>
      <family val="1"/>
      <charset val="128"/>
    </font>
    <font>
      <sz val="14"/>
      <color theme="1"/>
      <name val="MS PMincho"/>
      <family val="1"/>
      <charset val="128"/>
    </font>
    <font>
      <sz val="11"/>
      <color rgb="FF000000"/>
      <name val="Calibri"/>
      <family val="2"/>
    </font>
    <font>
      <sz val="10"/>
      <color rgb="FFFF0000"/>
      <name val="MS PMincho"/>
      <family val="1"/>
      <charset val="128"/>
    </font>
    <font>
      <sz val="11"/>
      <color theme="1"/>
      <name val="Calibri"/>
      <family val="2"/>
    </font>
    <font>
      <sz val="11"/>
      <color rgb="FF000000"/>
      <name val="MS PGothic"/>
      <family val="2"/>
      <charset val="128"/>
    </font>
    <font>
      <sz val="11"/>
      <color theme="1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4"/>
      <color rgb="FFFF0000"/>
      <name val="HG丸ｺﾞｼｯｸM-PRO"/>
      <family val="2"/>
      <charset val="128"/>
    </font>
    <font>
      <sz val="11"/>
      <color rgb="FF000000"/>
      <name val="游ゴシック"/>
      <family val="3"/>
      <charset val="128"/>
    </font>
    <font>
      <sz val="16"/>
      <color rgb="FF000000"/>
      <name val="MS PGothic"/>
      <family val="2"/>
      <charset val="128"/>
    </font>
    <font>
      <b/>
      <sz val="22"/>
      <color theme="1"/>
      <name val="HG丸ｺﾞｼｯｸM-PRO"/>
      <family val="2"/>
      <charset val="128"/>
    </font>
    <font>
      <sz val="11"/>
      <color rgb="FF000000"/>
      <name val="HG丸ｺﾞｼｯｸM-PRO"/>
      <family val="2"/>
      <charset val="128"/>
    </font>
    <font>
      <b/>
      <sz val="20"/>
      <color theme="1"/>
      <name val="HG丸ｺﾞｼｯｸM-PRO"/>
      <family val="2"/>
      <charset val="128"/>
    </font>
    <font>
      <b/>
      <sz val="24"/>
      <color theme="1"/>
      <name val="HG丸ｺﾞｼｯｸM-PRO"/>
      <family val="2"/>
      <charset val="128"/>
    </font>
    <font>
      <sz val="16"/>
      <color rgb="FF000000"/>
      <name val="HG丸ｺﾞｼｯｸM-PRO"/>
      <family val="2"/>
      <charset val="128"/>
    </font>
    <font>
      <sz val="16"/>
      <color rgb="FF000000"/>
      <name val="游ゴシック"/>
      <family val="3"/>
      <charset val="128"/>
    </font>
    <font>
      <b/>
      <sz val="16"/>
      <color theme="1"/>
      <name val="MS PGothic"/>
      <family val="2"/>
      <charset val="128"/>
    </font>
    <font>
      <sz val="12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sz val="11"/>
      <color theme="1"/>
      <name val="MS PGothic"/>
      <family val="2"/>
      <charset val="128"/>
    </font>
    <font>
      <sz val="10"/>
      <color theme="1"/>
      <name val="游ゴシック"/>
      <family val="3"/>
      <charset val="128"/>
    </font>
    <font>
      <u/>
      <sz val="11"/>
      <color theme="10"/>
      <name val="Calibri"/>
      <family val="2"/>
    </font>
    <font>
      <sz val="11"/>
      <color rgb="FFFF0000"/>
      <name val="游ゴシック"/>
      <family val="3"/>
      <charset val="128"/>
    </font>
    <font>
      <sz val="11"/>
      <color rgb="FFFF0000"/>
      <name val="MS PGothic"/>
      <family val="2"/>
      <charset val="128"/>
    </font>
    <font>
      <u/>
      <sz val="11"/>
      <color theme="10"/>
      <name val="Calibri"/>
      <family val="2"/>
    </font>
    <font>
      <sz val="9"/>
      <color theme="1"/>
      <name val="游ゴシック"/>
      <family val="3"/>
      <charset val="128"/>
    </font>
    <font>
      <sz val="11"/>
      <color theme="10"/>
      <name val="游ゴシック"/>
      <family val="3"/>
      <charset val="128"/>
    </font>
    <font>
      <u/>
      <sz val="11"/>
      <color theme="10"/>
      <name val="Calibri"/>
      <family val="2"/>
    </font>
    <font>
      <u/>
      <sz val="11"/>
      <color theme="10"/>
      <name val="游ゴシック"/>
      <family val="3"/>
      <charset val="128"/>
    </font>
    <font>
      <u/>
      <sz val="11"/>
      <color theme="10"/>
      <name val="Calibri"/>
      <family val="2"/>
    </font>
    <font>
      <sz val="12"/>
      <color rgb="FF000000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24"/>
      <color rgb="FFFF0000"/>
      <name val="HG丸ｺﾞｼｯｸM-PRO"/>
      <family val="2"/>
      <charset val="128"/>
    </font>
    <font>
      <sz val="9"/>
      <color theme="1"/>
      <name val="MS Mincho"/>
      <family val="1"/>
      <charset val="128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游ゴシック"/>
      <family val="3"/>
      <charset val="128"/>
    </font>
    <font>
      <u/>
      <sz val="11"/>
      <color rgb="FF0000FF"/>
      <name val="游ゴシック"/>
      <family val="3"/>
      <charset val="128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u/>
      <sz val="9"/>
      <color theme="10"/>
      <name val="游ゴシック"/>
      <family val="3"/>
      <charset val="128"/>
    </font>
    <font>
      <u/>
      <sz val="11"/>
      <color rgb="FF0000FF"/>
      <name val="游ゴシック"/>
      <family val="3"/>
      <charset val="128"/>
    </font>
    <font>
      <u/>
      <sz val="11"/>
      <color rgb="FF0000FF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u/>
      <sz val="11"/>
      <color theme="10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游ゴシック"/>
      <family val="3"/>
      <charset val="128"/>
    </font>
    <font>
      <sz val="12"/>
      <color theme="1"/>
      <name val="HGSｺﾞｼｯｸM"/>
      <family val="3"/>
      <charset val="128"/>
    </font>
    <font>
      <sz val="14"/>
      <color theme="1"/>
      <name val="HG丸ｺﾞｼｯｸM-PRO"/>
      <family val="2"/>
      <charset val="128"/>
    </font>
    <font>
      <sz val="16"/>
      <color theme="1"/>
      <name val="HG丸ｺﾞｼｯｸM-PRO"/>
      <family val="2"/>
      <charset val="128"/>
    </font>
    <font>
      <sz val="12"/>
      <color theme="1"/>
      <name val="HG丸ｺﾞｼｯｸM-PRO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HGSｺﾞｼｯｸM"/>
    </font>
    <font>
      <b/>
      <sz val="12"/>
      <color rgb="FFFF0000"/>
      <name val="游ゴシック"/>
      <family val="3"/>
      <charset val="128"/>
    </font>
    <font>
      <b/>
      <sz val="16"/>
      <color rgb="FFFF0000"/>
      <name val="HG丸ｺﾞｼｯｸM-PRO"/>
      <family val="2"/>
      <charset val="128"/>
    </font>
    <font>
      <b/>
      <sz val="12"/>
      <color theme="1"/>
      <name val="MS PGothic"/>
      <family val="2"/>
      <charset val="128"/>
    </font>
    <font>
      <b/>
      <sz val="12"/>
      <color rgb="FFFF0000"/>
      <name val="MS PGothic"/>
      <family val="2"/>
      <charset val="128"/>
    </font>
    <font>
      <sz val="12"/>
      <color theme="1"/>
      <name val="MS PGothic"/>
      <family val="2"/>
      <charset val="128"/>
    </font>
    <font>
      <sz val="14"/>
      <color theme="1"/>
      <name val="MS PGothic"/>
      <family val="2"/>
      <charset val="128"/>
    </font>
    <font>
      <b/>
      <sz val="16"/>
      <color theme="1"/>
      <name val="MS PMincho"/>
      <family val="1"/>
      <charset val="128"/>
    </font>
    <font>
      <b/>
      <sz val="16"/>
      <color theme="1"/>
      <name val="游ゴシック"/>
      <family val="3"/>
      <charset val="128"/>
    </font>
    <font>
      <b/>
      <sz val="12"/>
      <color rgb="FFFF0000"/>
      <name val="HG丸ｺﾞｼｯｸM-PRO"/>
      <family val="2"/>
      <charset val="128"/>
    </font>
    <font>
      <b/>
      <sz val="16"/>
      <color theme="1"/>
      <name val="HG丸ｺﾞｼｯｸM-PRO"/>
      <family val="2"/>
      <charset val="128"/>
    </font>
    <font>
      <sz val="11"/>
      <color theme="1"/>
      <name val="HG丸ｺﾞｼｯｸM-PRO"/>
      <family val="2"/>
      <charset val="128"/>
    </font>
    <font>
      <b/>
      <sz val="12"/>
      <color theme="1"/>
      <name val="MS PMincho"/>
      <family val="1"/>
      <charset val="128"/>
    </font>
    <font>
      <b/>
      <sz val="16"/>
      <color rgb="FFFF0000"/>
      <name val="Segoe UI Symbol"/>
      <family val="2"/>
    </font>
    <font>
      <i/>
      <sz val="11"/>
      <color rgb="FFFF0000"/>
      <name val="游ゴシック"/>
      <family val="3"/>
      <charset val="128"/>
    </font>
    <font>
      <sz val="16"/>
      <color rgb="FF000000"/>
      <name val="Segoe UI Emoji"/>
    </font>
    <font>
      <sz val="10"/>
      <color rgb="FF000000"/>
      <name val="游ゴシック"/>
      <family val="3"/>
      <charset val="128"/>
    </font>
    <font>
      <sz val="9"/>
      <color theme="1"/>
      <name val="Segoe UI Symbol"/>
      <family val="2"/>
    </font>
    <font>
      <sz val="6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ECFF"/>
        <bgColor rgb="FFCCECFF"/>
      </patternFill>
    </fill>
    <fill>
      <patternFill patternType="solid">
        <fgColor rgb="FFFFFF99"/>
        <bgColor rgb="FFFFFF99"/>
      </patternFill>
    </fill>
    <fill>
      <patternFill patternType="solid">
        <fgColor rgb="FFFFFF66"/>
        <bgColor rgb="FFFFFF66"/>
      </patternFill>
    </fill>
  </fills>
  <borders count="1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rgb="FF00000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/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</borders>
  <cellStyleXfs count="1">
    <xf numFmtId="0" fontId="0" fillId="0" borderId="0"/>
  </cellStyleXfs>
  <cellXfs count="680">
    <xf numFmtId="0" fontId="0" fillId="0" borderId="0" xfId="0" applyAlignment="1">
      <alignment vertical="center"/>
    </xf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31" fontId="10" fillId="0" borderId="7" xfId="0" applyNumberFormat="1" applyFont="1" applyBorder="1" applyAlignment="1">
      <alignment horizontal="right" vertical="center"/>
    </xf>
    <xf numFmtId="31" fontId="10" fillId="0" borderId="8" xfId="0" applyNumberFormat="1" applyFont="1" applyBorder="1" applyAlignment="1">
      <alignment horizontal="center" vertical="center"/>
    </xf>
    <xf numFmtId="178" fontId="11" fillId="0" borderId="5" xfId="0" applyNumberFormat="1" applyFont="1" applyBorder="1" applyAlignment="1">
      <alignment horizontal="center" vertical="center"/>
    </xf>
    <xf numFmtId="178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58" fontId="1" fillId="0" borderId="15" xfId="0" applyNumberFormat="1" applyFont="1" applyBorder="1" applyAlignment="1">
      <alignment horizontal="center" vertical="center" shrinkToFit="1"/>
    </xf>
    <xf numFmtId="0" fontId="1" fillId="0" borderId="16" xfId="0" applyFont="1" applyBorder="1"/>
    <xf numFmtId="0" fontId="1" fillId="0" borderId="14" xfId="0" applyFont="1" applyBorder="1"/>
    <xf numFmtId="56" fontId="1" fillId="0" borderId="14" xfId="0" applyNumberFormat="1" applyFont="1" applyBorder="1"/>
    <xf numFmtId="0" fontId="1" fillId="0" borderId="17" xfId="0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2" borderId="1" xfId="0" applyFont="1" applyFill="1" applyBorder="1" applyAlignment="1">
      <alignment horizontal="center" vertical="top"/>
    </xf>
    <xf numFmtId="0" fontId="19" fillId="2" borderId="1" xfId="0" applyFont="1" applyFill="1" applyBorder="1" applyAlignment="1">
      <alignment horizontal="center" vertical="center"/>
    </xf>
    <xf numFmtId="0" fontId="15" fillId="0" borderId="0" xfId="0" applyFont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31" fontId="28" fillId="0" borderId="0" xfId="0" applyNumberFormat="1" applyFont="1" applyAlignment="1">
      <alignment horizontal="right" vertical="center"/>
    </xf>
    <xf numFmtId="0" fontId="29" fillId="0" borderId="20" xfId="0" applyFont="1" applyBorder="1" applyAlignment="1">
      <alignment horizontal="left" vertical="center" shrinkToFit="1"/>
    </xf>
    <xf numFmtId="0" fontId="29" fillId="0" borderId="21" xfId="0" applyFont="1" applyBorder="1" applyAlignment="1">
      <alignment horizontal="left" vertical="center" shrinkToFit="1"/>
    </xf>
    <xf numFmtId="0" fontId="29" fillId="0" borderId="22" xfId="0" applyFont="1" applyBorder="1" applyAlignment="1">
      <alignment horizontal="left" vertical="center" shrinkToFit="1"/>
    </xf>
    <xf numFmtId="0" fontId="15" fillId="0" borderId="27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center"/>
    </xf>
    <xf numFmtId="14" fontId="31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29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15" fillId="0" borderId="31" xfId="0" applyFont="1" applyBorder="1" applyAlignment="1">
      <alignment vertical="center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shrinkToFit="1"/>
    </xf>
    <xf numFmtId="0" fontId="16" fillId="0" borderId="37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 shrinkToFit="1"/>
    </xf>
    <xf numFmtId="0" fontId="32" fillId="0" borderId="18" xfId="0" applyFont="1" applyBorder="1" applyAlignment="1">
      <alignment horizontal="center" vertical="center" shrinkToFit="1"/>
    </xf>
    <xf numFmtId="0" fontId="32" fillId="0" borderId="38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shrinkToFit="1"/>
    </xf>
    <xf numFmtId="0" fontId="32" fillId="0" borderId="19" xfId="0" applyFont="1" applyBorder="1" applyAlignment="1">
      <alignment horizontal="center" vertical="center" shrinkToFit="1"/>
    </xf>
    <xf numFmtId="0" fontId="16" fillId="0" borderId="38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16" fillId="0" borderId="44" xfId="0" applyFont="1" applyBorder="1" applyAlignment="1">
      <alignment horizontal="left" vertical="center" shrinkToFit="1"/>
    </xf>
    <xf numFmtId="0" fontId="16" fillId="0" borderId="45" xfId="0" applyFont="1" applyBorder="1" applyAlignment="1">
      <alignment horizontal="left" vertical="center" shrinkToFit="1"/>
    </xf>
    <xf numFmtId="0" fontId="16" fillId="0" borderId="46" xfId="0" applyFont="1" applyBorder="1" applyAlignment="1">
      <alignment horizontal="left" vertical="center" shrinkToFit="1"/>
    </xf>
    <xf numFmtId="0" fontId="31" fillId="0" borderId="0" xfId="0" applyFont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 shrinkToFit="1"/>
    </xf>
    <xf numFmtId="14" fontId="16" fillId="3" borderId="55" xfId="0" applyNumberFormat="1" applyFont="1" applyFill="1" applyBorder="1" applyAlignment="1">
      <alignment horizontal="center" vertical="center"/>
    </xf>
    <xf numFmtId="0" fontId="16" fillId="3" borderId="56" xfId="0" applyFont="1" applyFill="1" applyBorder="1" applyAlignment="1">
      <alignment horizontal="left" vertical="center" shrinkToFit="1"/>
    </xf>
    <xf numFmtId="0" fontId="16" fillId="3" borderId="57" xfId="0" applyFont="1" applyFill="1" applyBorder="1" applyAlignment="1">
      <alignment vertical="center" shrinkToFit="1"/>
    </xf>
    <xf numFmtId="0" fontId="16" fillId="3" borderId="58" xfId="0" applyFont="1" applyFill="1" applyBorder="1" applyAlignment="1">
      <alignment vertical="center" shrinkToFit="1"/>
    </xf>
    <xf numFmtId="0" fontId="16" fillId="3" borderId="59" xfId="0" applyFont="1" applyFill="1" applyBorder="1" applyAlignment="1">
      <alignment horizontal="left" vertical="center" shrinkToFit="1"/>
    </xf>
    <xf numFmtId="179" fontId="16" fillId="3" borderId="55" xfId="0" applyNumberFormat="1" applyFont="1" applyFill="1" applyBorder="1" applyAlignment="1">
      <alignment horizontal="right" vertical="center"/>
    </xf>
    <xf numFmtId="179" fontId="16" fillId="3" borderId="12" xfId="0" applyNumberFormat="1" applyFont="1" applyFill="1" applyBorder="1" applyAlignment="1">
      <alignment horizontal="right" vertical="center"/>
    </xf>
    <xf numFmtId="179" fontId="16" fillId="0" borderId="60" xfId="0" applyNumberFormat="1" applyFont="1" applyBorder="1" applyAlignment="1">
      <alignment horizontal="right" vertical="center"/>
    </xf>
    <xf numFmtId="180" fontId="16" fillId="0" borderId="14" xfId="0" applyNumberFormat="1" applyFont="1" applyBorder="1" applyAlignment="1">
      <alignment horizontal="center" vertical="center"/>
    </xf>
    <xf numFmtId="180" fontId="16" fillId="0" borderId="54" xfId="0" applyNumberFormat="1" applyFont="1" applyBorder="1" applyAlignment="1">
      <alignment horizontal="right" vertical="center"/>
    </xf>
    <xf numFmtId="180" fontId="16" fillId="0" borderId="15" xfId="0" applyNumberFormat="1" applyFont="1" applyBorder="1" applyAlignment="1">
      <alignment horizontal="right" vertical="center"/>
    </xf>
    <xf numFmtId="179" fontId="16" fillId="0" borderId="15" xfId="0" applyNumberFormat="1" applyFont="1" applyBorder="1" applyAlignment="1">
      <alignment horizontal="right" vertical="center"/>
    </xf>
    <xf numFmtId="179" fontId="16" fillId="0" borderId="61" xfId="0" applyNumberFormat="1" applyFont="1" applyBorder="1" applyAlignment="1">
      <alignment horizontal="right" vertical="center"/>
    </xf>
    <xf numFmtId="38" fontId="16" fillId="0" borderId="17" xfId="0" applyNumberFormat="1" applyFont="1" applyBorder="1" applyAlignment="1">
      <alignment vertical="center"/>
    </xf>
    <xf numFmtId="38" fontId="16" fillId="0" borderId="15" xfId="0" applyNumberFormat="1" applyFont="1" applyBorder="1" applyAlignment="1">
      <alignment vertical="center"/>
    </xf>
    <xf numFmtId="38" fontId="16" fillId="0" borderId="62" xfId="0" applyNumberFormat="1" applyFont="1" applyBorder="1" applyAlignment="1">
      <alignment vertical="center"/>
    </xf>
    <xf numFmtId="179" fontId="16" fillId="0" borderId="63" xfId="0" applyNumberFormat="1" applyFont="1" applyBorder="1" applyAlignment="1">
      <alignment vertical="center"/>
    </xf>
    <xf numFmtId="179" fontId="16" fillId="0" borderId="64" xfId="0" applyNumberFormat="1" applyFont="1" applyBorder="1" applyAlignment="1">
      <alignment vertical="center"/>
    </xf>
    <xf numFmtId="179" fontId="15" fillId="0" borderId="0" xfId="0" applyNumberFormat="1" applyFont="1" applyAlignment="1">
      <alignment vertical="center"/>
    </xf>
    <xf numFmtId="179" fontId="16" fillId="0" borderId="20" xfId="0" applyNumberFormat="1" applyFont="1" applyBorder="1" applyAlignment="1">
      <alignment vertical="center"/>
    </xf>
    <xf numFmtId="179" fontId="16" fillId="0" borderId="21" xfId="0" applyNumberFormat="1" applyFont="1" applyBorder="1" applyAlignment="1">
      <alignment vertical="center"/>
    </xf>
    <xf numFmtId="179" fontId="16" fillId="0" borderId="65" xfId="0" applyNumberFormat="1" applyFont="1" applyBorder="1" applyAlignment="1">
      <alignment vertical="center"/>
    </xf>
    <xf numFmtId="179" fontId="16" fillId="0" borderId="17" xfId="0" applyNumberFormat="1" applyFont="1" applyBorder="1" applyAlignment="1">
      <alignment vertical="center"/>
    </xf>
    <xf numFmtId="179" fontId="16" fillId="0" borderId="15" xfId="0" applyNumberFormat="1" applyFont="1" applyBorder="1" applyAlignment="1">
      <alignment vertical="center"/>
    </xf>
    <xf numFmtId="179" fontId="16" fillId="0" borderId="66" xfId="0" applyNumberFormat="1" applyFont="1" applyBorder="1" applyAlignment="1">
      <alignment vertical="center"/>
    </xf>
    <xf numFmtId="179" fontId="16" fillId="0" borderId="13" xfId="0" applyNumberFormat="1" applyFont="1" applyBorder="1" applyAlignment="1">
      <alignment vertical="center"/>
    </xf>
    <xf numFmtId="179" fontId="16" fillId="0" borderId="67" xfId="0" applyNumberFormat="1" applyFont="1" applyBorder="1" applyAlignment="1">
      <alignment vertical="center"/>
    </xf>
    <xf numFmtId="179" fontId="15" fillId="0" borderId="27" xfId="0" applyNumberFormat="1" applyFont="1" applyBorder="1" applyAlignment="1">
      <alignment vertical="center"/>
    </xf>
    <xf numFmtId="179" fontId="16" fillId="0" borderId="68" xfId="0" applyNumberFormat="1" applyFont="1" applyBorder="1" applyAlignment="1">
      <alignment vertical="center"/>
    </xf>
    <xf numFmtId="179" fontId="16" fillId="0" borderId="62" xfId="0" applyNumberFormat="1" applyFont="1" applyBorder="1" applyAlignment="1">
      <alignment vertical="center"/>
    </xf>
    <xf numFmtId="0" fontId="19" fillId="0" borderId="10" xfId="0" applyFont="1" applyBorder="1" applyAlignment="1">
      <alignment horizontal="center" vertical="center" shrinkToFit="1"/>
    </xf>
    <xf numFmtId="0" fontId="16" fillId="3" borderId="69" xfId="0" applyFont="1" applyFill="1" applyBorder="1" applyAlignment="1">
      <alignment horizontal="left" vertical="center" shrinkToFit="1"/>
    </xf>
    <xf numFmtId="179" fontId="16" fillId="3" borderId="70" xfId="0" applyNumberFormat="1" applyFont="1" applyFill="1" applyBorder="1" applyAlignment="1">
      <alignment horizontal="right" vertical="center"/>
    </xf>
    <xf numFmtId="180" fontId="16" fillId="0" borderId="11" xfId="0" applyNumberFormat="1" applyFont="1" applyBorder="1" applyAlignment="1">
      <alignment horizontal="center" vertical="center"/>
    </xf>
    <xf numFmtId="180" fontId="16" fillId="0" borderId="72" xfId="0" applyNumberFormat="1" applyFont="1" applyBorder="1" applyAlignment="1">
      <alignment horizontal="right" vertical="center"/>
    </xf>
    <xf numFmtId="180" fontId="16" fillId="0" borderId="12" xfId="0" applyNumberFormat="1" applyFont="1" applyBorder="1" applyAlignment="1">
      <alignment horizontal="right" vertical="center"/>
    </xf>
    <xf numFmtId="179" fontId="16" fillId="0" borderId="12" xfId="0" applyNumberFormat="1" applyFont="1" applyBorder="1" applyAlignment="1">
      <alignment horizontal="right" vertical="center"/>
    </xf>
    <xf numFmtId="179" fontId="16" fillId="0" borderId="73" xfId="0" applyNumberFormat="1" applyFont="1" applyBorder="1" applyAlignment="1">
      <alignment horizontal="right" vertical="center"/>
    </xf>
    <xf numFmtId="179" fontId="16" fillId="0" borderId="74" xfId="0" applyNumberFormat="1" applyFont="1" applyBorder="1" applyAlignment="1">
      <alignment vertical="center"/>
    </xf>
    <xf numFmtId="179" fontId="16" fillId="0" borderId="12" xfId="0" applyNumberFormat="1" applyFont="1" applyBorder="1" applyAlignment="1">
      <alignment vertical="center"/>
    </xf>
    <xf numFmtId="179" fontId="16" fillId="0" borderId="75" xfId="0" applyNumberFormat="1" applyFont="1" applyBorder="1" applyAlignment="1">
      <alignment vertical="center"/>
    </xf>
    <xf numFmtId="179" fontId="16" fillId="0" borderId="76" xfId="0" applyNumberFormat="1" applyFont="1" applyBorder="1" applyAlignment="1">
      <alignment vertical="center"/>
    </xf>
    <xf numFmtId="179" fontId="16" fillId="0" borderId="77" xfId="0" applyNumberFormat="1" applyFont="1" applyBorder="1" applyAlignment="1">
      <alignment vertical="center"/>
    </xf>
    <xf numFmtId="179" fontId="16" fillId="0" borderId="78" xfId="0" applyNumberFormat="1" applyFont="1" applyBorder="1" applyAlignment="1">
      <alignment vertical="center"/>
    </xf>
    <xf numFmtId="179" fontId="16" fillId="0" borderId="79" xfId="0" applyNumberFormat="1" applyFont="1" applyBorder="1" applyAlignment="1">
      <alignment vertical="center"/>
    </xf>
    <xf numFmtId="179" fontId="16" fillId="0" borderId="2" xfId="0" applyNumberFormat="1" applyFont="1" applyBorder="1" applyAlignment="1">
      <alignment vertical="center"/>
    </xf>
    <xf numFmtId="14" fontId="16" fillId="3" borderId="70" xfId="0" applyNumberFormat="1" applyFont="1" applyFill="1" applyBorder="1" applyAlignment="1">
      <alignment horizontal="center" vertical="center"/>
    </xf>
    <xf numFmtId="180" fontId="34" fillId="0" borderId="14" xfId="0" applyNumberFormat="1" applyFont="1" applyBorder="1" applyAlignment="1">
      <alignment horizontal="center" vertical="center"/>
    </xf>
    <xf numFmtId="180" fontId="34" fillId="0" borderId="11" xfId="0" applyNumberFormat="1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right" vertical="center"/>
    </xf>
    <xf numFmtId="180" fontId="34" fillId="0" borderId="12" xfId="0" applyNumberFormat="1" applyFont="1" applyBorder="1" applyAlignment="1">
      <alignment horizontal="right" vertical="center"/>
    </xf>
    <xf numFmtId="179" fontId="34" fillId="0" borderId="73" xfId="0" applyNumberFormat="1" applyFont="1" applyBorder="1" applyAlignment="1">
      <alignment horizontal="right" vertical="center"/>
    </xf>
    <xf numFmtId="0" fontId="35" fillId="2" borderId="1" xfId="0" applyFont="1" applyFill="1" applyBorder="1" applyAlignment="1">
      <alignment vertical="center"/>
    </xf>
    <xf numFmtId="179" fontId="35" fillId="0" borderId="0" xfId="0" applyNumberFormat="1" applyFont="1" applyAlignment="1">
      <alignment vertical="center"/>
    </xf>
    <xf numFmtId="179" fontId="16" fillId="0" borderId="9" xfId="0" applyNumberFormat="1" applyFont="1" applyBorder="1" applyAlignment="1">
      <alignment vertical="center"/>
    </xf>
    <xf numFmtId="0" fontId="16" fillId="3" borderId="12" xfId="0" applyFont="1" applyFill="1" applyBorder="1" applyAlignment="1">
      <alignment horizontal="left" vertical="center" shrinkToFit="1"/>
    </xf>
    <xf numFmtId="0" fontId="16" fillId="3" borderId="80" xfId="0" applyFont="1" applyFill="1" applyBorder="1" applyAlignment="1">
      <alignment horizontal="left" vertical="center" shrinkToFit="1"/>
    </xf>
    <xf numFmtId="0" fontId="16" fillId="3" borderId="81" xfId="0" applyFont="1" applyFill="1" applyBorder="1" applyAlignment="1">
      <alignment vertical="center" shrinkToFit="1"/>
    </xf>
    <xf numFmtId="0" fontId="16" fillId="3" borderId="58" xfId="0" applyFont="1" applyFill="1" applyBorder="1" applyAlignment="1">
      <alignment horizontal="left" vertical="center" shrinkToFit="1"/>
    </xf>
    <xf numFmtId="180" fontId="36" fillId="0" borderId="82" xfId="0" applyNumberFormat="1" applyFont="1" applyBorder="1" applyAlignment="1">
      <alignment horizontal="center" vertical="top"/>
    </xf>
    <xf numFmtId="14" fontId="16" fillId="3" borderId="83" xfId="0" applyNumberFormat="1" applyFont="1" applyFill="1" applyBorder="1" applyAlignment="1">
      <alignment horizontal="center" vertical="center"/>
    </xf>
    <xf numFmtId="0" fontId="16" fillId="3" borderId="84" xfId="0" applyFont="1" applyFill="1" applyBorder="1" applyAlignment="1">
      <alignment horizontal="left" vertical="center" shrinkToFit="1"/>
    </xf>
    <xf numFmtId="179" fontId="16" fillId="3" borderId="83" xfId="0" applyNumberFormat="1" applyFont="1" applyFill="1" applyBorder="1" applyAlignment="1">
      <alignment horizontal="right" vertical="center"/>
    </xf>
    <xf numFmtId="180" fontId="16" fillId="0" borderId="3" xfId="0" applyNumberFormat="1" applyFont="1" applyBorder="1" applyAlignment="1">
      <alignment horizontal="center" vertical="center"/>
    </xf>
    <xf numFmtId="180" fontId="37" fillId="0" borderId="11" xfId="0" applyNumberFormat="1" applyFont="1" applyBorder="1" applyAlignment="1">
      <alignment horizontal="center" vertical="center"/>
    </xf>
    <xf numFmtId="0" fontId="16" fillId="3" borderId="85" xfId="0" applyFont="1" applyFill="1" applyBorder="1" applyAlignment="1">
      <alignment horizontal="left" vertical="center"/>
    </xf>
    <xf numFmtId="0" fontId="38" fillId="0" borderId="11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16" fillId="3" borderId="85" xfId="0" applyFont="1" applyFill="1" applyBorder="1" applyAlignment="1">
      <alignment horizontal="left" vertical="center" shrinkToFit="1"/>
    </xf>
    <xf numFmtId="0" fontId="40" fillId="0" borderId="11" xfId="0" applyFont="1" applyBorder="1" applyAlignment="1">
      <alignment horizontal="center" vertical="center"/>
    </xf>
    <xf numFmtId="0" fontId="16" fillId="3" borderId="85" xfId="0" applyFont="1" applyFill="1" applyBorder="1" applyAlignment="1">
      <alignment vertical="center" shrinkToFit="1"/>
    </xf>
    <xf numFmtId="0" fontId="37" fillId="3" borderId="12" xfId="0" applyFont="1" applyFill="1" applyBorder="1" applyAlignment="1">
      <alignment horizontal="left" vertical="center" shrinkToFit="1"/>
    </xf>
    <xf numFmtId="180" fontId="41" fillId="0" borderId="11" xfId="0" applyNumberFormat="1" applyFont="1" applyBorder="1" applyAlignment="1">
      <alignment horizontal="center" vertical="center"/>
    </xf>
    <xf numFmtId="180" fontId="38" fillId="0" borderId="11" xfId="0" applyNumberFormat="1" applyFont="1" applyBorder="1" applyAlignment="1">
      <alignment horizontal="center" vertical="center"/>
    </xf>
    <xf numFmtId="0" fontId="16" fillId="3" borderId="86" xfId="0" applyFont="1" applyFill="1" applyBorder="1" applyAlignment="1">
      <alignment horizontal="left" vertical="center" shrinkToFit="1"/>
    </xf>
    <xf numFmtId="0" fontId="16" fillId="3" borderId="86" xfId="0" applyFont="1" applyFill="1" applyBorder="1" applyAlignment="1">
      <alignment horizontal="left" vertical="center"/>
    </xf>
    <xf numFmtId="0" fontId="16" fillId="3" borderId="87" xfId="0" applyFont="1" applyFill="1" applyBorder="1" applyAlignment="1">
      <alignment horizontal="left" vertical="center" shrinkToFit="1"/>
    </xf>
    <xf numFmtId="180" fontId="16" fillId="0" borderId="11" xfId="0" applyNumberFormat="1" applyFont="1" applyBorder="1" applyAlignment="1">
      <alignment horizontal="center" vertical="top"/>
    </xf>
    <xf numFmtId="179" fontId="16" fillId="0" borderId="88" xfId="0" applyNumberFormat="1" applyFont="1" applyBorder="1" applyAlignment="1">
      <alignment vertical="center"/>
    </xf>
    <xf numFmtId="179" fontId="16" fillId="0" borderId="89" xfId="0" applyNumberFormat="1" applyFont="1" applyBorder="1" applyAlignment="1">
      <alignment vertical="center"/>
    </xf>
    <xf numFmtId="179" fontId="16" fillId="0" borderId="90" xfId="0" applyNumberFormat="1" applyFont="1" applyBorder="1" applyAlignment="1">
      <alignment vertical="center"/>
    </xf>
    <xf numFmtId="0" fontId="19" fillId="0" borderId="91" xfId="0" applyFont="1" applyBorder="1" applyAlignment="1">
      <alignment vertical="center"/>
    </xf>
    <xf numFmtId="179" fontId="16" fillId="0" borderId="94" xfId="0" applyNumberFormat="1" applyFont="1" applyBorder="1" applyAlignment="1">
      <alignment horizontal="right" vertical="center"/>
    </xf>
    <xf numFmtId="179" fontId="16" fillId="0" borderId="45" xfId="0" applyNumberFormat="1" applyFont="1" applyBorder="1" applyAlignment="1">
      <alignment horizontal="right" vertical="center"/>
    </xf>
    <xf numFmtId="179" fontId="16" fillId="0" borderId="46" xfId="0" applyNumberFormat="1" applyFont="1" applyBorder="1" applyAlignment="1">
      <alignment horizontal="right" vertical="center"/>
    </xf>
    <xf numFmtId="180" fontId="16" fillId="0" borderId="92" xfId="0" applyNumberFormat="1" applyFont="1" applyBorder="1" applyAlignment="1">
      <alignment horizontal="center" vertical="top"/>
    </xf>
    <xf numFmtId="180" fontId="16" fillId="0" borderId="92" xfId="0" applyNumberFormat="1" applyFont="1" applyBorder="1" applyAlignment="1">
      <alignment horizontal="center" vertical="center"/>
    </xf>
    <xf numFmtId="180" fontId="16" fillId="0" borderId="91" xfId="0" applyNumberFormat="1" applyFont="1" applyBorder="1" applyAlignment="1">
      <alignment horizontal="right" vertical="center"/>
    </xf>
    <xf numFmtId="180" fontId="16" fillId="0" borderId="45" xfId="0" applyNumberFormat="1" applyFont="1" applyBorder="1" applyAlignment="1">
      <alignment horizontal="right" vertical="center"/>
    </xf>
    <xf numFmtId="179" fontId="16" fillId="0" borderId="95" xfId="0" applyNumberFormat="1" applyFont="1" applyBorder="1" applyAlignment="1">
      <alignment horizontal="right" vertical="center"/>
    </xf>
    <xf numFmtId="38" fontId="16" fillId="0" borderId="94" xfId="0" applyNumberFormat="1" applyFont="1" applyBorder="1" applyAlignment="1">
      <alignment vertical="center"/>
    </xf>
    <xf numFmtId="38" fontId="16" fillId="0" borderId="45" xfId="0" applyNumberFormat="1" applyFont="1" applyBorder="1" applyAlignment="1">
      <alignment vertical="center"/>
    </xf>
    <xf numFmtId="38" fontId="16" fillId="0" borderId="46" xfId="0" applyNumberFormat="1" applyFont="1" applyBorder="1" applyAlignment="1">
      <alignment vertical="center"/>
    </xf>
    <xf numFmtId="179" fontId="16" fillId="0" borderId="91" xfId="0" applyNumberFormat="1" applyFont="1" applyBorder="1" applyAlignment="1">
      <alignment horizontal="right" vertical="center"/>
    </xf>
    <xf numFmtId="179" fontId="16" fillId="0" borderId="44" xfId="0" applyNumberFormat="1" applyFont="1" applyBorder="1" applyAlignment="1">
      <alignment horizontal="right" vertical="center"/>
    </xf>
    <xf numFmtId="179" fontId="16" fillId="0" borderId="96" xfId="0" applyNumberFormat="1" applyFont="1" applyBorder="1" applyAlignment="1">
      <alignment horizontal="right" vertical="center"/>
    </xf>
    <xf numFmtId="179" fontId="16" fillId="0" borderId="97" xfId="0" applyNumberFormat="1" applyFont="1" applyBorder="1" applyAlignment="1">
      <alignment horizontal="right" vertical="center"/>
    </xf>
    <xf numFmtId="179" fontId="16" fillId="0" borderId="98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shrinkToFit="1"/>
    </xf>
    <xf numFmtId="179" fontId="19" fillId="0" borderId="0" xfId="0" applyNumberFormat="1" applyFont="1" applyAlignment="1">
      <alignment vertical="center"/>
    </xf>
    <xf numFmtId="179" fontId="43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/>
    </xf>
    <xf numFmtId="38" fontId="19" fillId="0" borderId="0" xfId="0" applyNumberFormat="1" applyFont="1" applyAlignment="1">
      <alignment vertical="center"/>
    </xf>
    <xf numFmtId="38" fontId="14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78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 shrinkToFit="1"/>
    </xf>
    <xf numFmtId="38" fontId="16" fillId="0" borderId="0" xfId="0" applyNumberFormat="1" applyFont="1" applyAlignment="1">
      <alignment vertical="center"/>
    </xf>
    <xf numFmtId="0" fontId="16" fillId="0" borderId="99" xfId="0" applyFont="1" applyBorder="1" applyAlignment="1">
      <alignment horizontal="left" vertical="center" shrinkToFit="1"/>
    </xf>
    <xf numFmtId="0" fontId="16" fillId="0" borderId="100" xfId="0" applyFont="1" applyBorder="1" applyAlignment="1">
      <alignment horizontal="left" vertical="center" shrinkToFit="1"/>
    </xf>
    <xf numFmtId="0" fontId="16" fillId="0" borderId="101" xfId="0" applyFont="1" applyBorder="1" applyAlignment="1">
      <alignment horizontal="left" vertical="center" shrinkToFit="1"/>
    </xf>
    <xf numFmtId="0" fontId="16" fillId="0" borderId="102" xfId="0" applyFont="1" applyBorder="1" applyAlignment="1">
      <alignment horizontal="left" vertical="center" shrinkToFit="1"/>
    </xf>
    <xf numFmtId="0" fontId="16" fillId="0" borderId="0" xfId="0" applyFont="1" applyAlignment="1">
      <alignment vertical="center"/>
    </xf>
    <xf numFmtId="0" fontId="37" fillId="0" borderId="0" xfId="0" applyFont="1" applyAlignment="1">
      <alignment horizontal="center" vertical="top" wrapText="1"/>
    </xf>
    <xf numFmtId="0" fontId="37" fillId="0" borderId="0" xfId="0" applyFont="1" applyAlignment="1">
      <alignment horizontal="center" vertical="top"/>
    </xf>
    <xf numFmtId="0" fontId="31" fillId="0" borderId="0" xfId="0" applyFont="1" applyAlignment="1">
      <alignment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16" fillId="0" borderId="99" xfId="0" applyFont="1" applyBorder="1" applyAlignment="1">
      <alignment vertical="center"/>
    </xf>
    <xf numFmtId="0" fontId="16" fillId="0" borderId="103" xfId="0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19" fillId="0" borderId="78" xfId="0" applyFont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99" xfId="0" applyFont="1" applyBorder="1" applyAlignment="1">
      <alignment vertical="center"/>
    </xf>
    <xf numFmtId="0" fontId="45" fillId="0" borderId="0" xfId="0" applyFont="1" applyAlignment="1">
      <alignment vertical="center"/>
    </xf>
    <xf numFmtId="0" fontId="15" fillId="0" borderId="15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19" fillId="2" borderId="1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19" fillId="0" borderId="17" xfId="0" applyFont="1" applyBorder="1" applyAlignment="1">
      <alignment vertical="center"/>
    </xf>
    <xf numFmtId="14" fontId="16" fillId="4" borderId="55" xfId="0" applyNumberFormat="1" applyFont="1" applyFill="1" applyBorder="1" applyAlignment="1">
      <alignment horizontal="center" vertical="center"/>
    </xf>
    <xf numFmtId="0" fontId="19" fillId="4" borderId="56" xfId="0" applyFont="1" applyFill="1" applyBorder="1" applyAlignment="1">
      <alignment horizontal="left" vertical="center" shrinkToFit="1"/>
    </xf>
    <xf numFmtId="0" fontId="19" fillId="4" borderId="57" xfId="0" applyFont="1" applyFill="1" applyBorder="1" applyAlignment="1">
      <alignment vertical="center" shrinkToFit="1"/>
    </xf>
    <xf numFmtId="0" fontId="19" fillId="4" borderId="58" xfId="0" applyFont="1" applyFill="1" applyBorder="1" applyAlignment="1">
      <alignment vertical="center" shrinkToFit="1"/>
    </xf>
    <xf numFmtId="0" fontId="16" fillId="4" borderId="59" xfId="0" applyFont="1" applyFill="1" applyBorder="1" applyAlignment="1">
      <alignment horizontal="left" vertical="center" shrinkToFit="1"/>
    </xf>
    <xf numFmtId="179" fontId="19" fillId="4" borderId="55" xfId="0" applyNumberFormat="1" applyFont="1" applyFill="1" applyBorder="1" applyAlignment="1">
      <alignment horizontal="right" vertical="center"/>
    </xf>
    <xf numFmtId="179" fontId="16" fillId="4" borderId="12" xfId="0" applyNumberFormat="1" applyFont="1" applyFill="1" applyBorder="1" applyAlignment="1">
      <alignment horizontal="right" vertical="center"/>
    </xf>
    <xf numFmtId="179" fontId="46" fillId="0" borderId="14" xfId="0" applyNumberFormat="1" applyFont="1" applyBorder="1" applyAlignment="1">
      <alignment horizontal="center" vertical="center"/>
    </xf>
    <xf numFmtId="179" fontId="19" fillId="0" borderId="14" xfId="0" applyNumberFormat="1" applyFont="1" applyBorder="1" applyAlignment="1">
      <alignment horizontal="center" vertical="center"/>
    </xf>
    <xf numFmtId="179" fontId="16" fillId="0" borderId="54" xfId="0" applyNumberFormat="1" applyFont="1" applyBorder="1" applyAlignment="1">
      <alignment horizontal="right" vertical="center"/>
    </xf>
    <xf numFmtId="179" fontId="16" fillId="0" borderId="104" xfId="0" applyNumberFormat="1" applyFont="1" applyBorder="1" applyAlignment="1">
      <alignment vertical="center"/>
    </xf>
    <xf numFmtId="179" fontId="16" fillId="0" borderId="105" xfId="0" applyNumberFormat="1" applyFont="1" applyBorder="1" applyAlignment="1">
      <alignment vertical="center"/>
    </xf>
    <xf numFmtId="179" fontId="16" fillId="0" borderId="106" xfId="0" applyNumberFormat="1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4" borderId="81" xfId="0" applyFont="1" applyFill="1" applyBorder="1" applyAlignment="1">
      <alignment vertical="center" shrinkToFit="1"/>
    </xf>
    <xf numFmtId="179" fontId="47" fillId="0" borderId="11" xfId="0" applyNumberFormat="1" applyFont="1" applyBorder="1" applyAlignment="1">
      <alignment horizontal="center" vertical="center"/>
    </xf>
    <xf numFmtId="179" fontId="16" fillId="0" borderId="107" xfId="0" applyNumberFormat="1" applyFont="1" applyBorder="1" applyAlignment="1">
      <alignment vertical="center"/>
    </xf>
    <xf numFmtId="179" fontId="16" fillId="0" borderId="108" xfId="0" applyNumberFormat="1" applyFont="1" applyBorder="1" applyAlignment="1">
      <alignment vertical="center"/>
    </xf>
    <xf numFmtId="179" fontId="16" fillId="0" borderId="4" xfId="0" applyNumberFormat="1" applyFont="1" applyBorder="1" applyAlignment="1">
      <alignment vertical="center"/>
    </xf>
    <xf numFmtId="0" fontId="16" fillId="4" borderId="69" xfId="0" applyFont="1" applyFill="1" applyBorder="1" applyAlignment="1">
      <alignment horizontal="left" vertical="center" shrinkToFit="1"/>
    </xf>
    <xf numFmtId="179" fontId="19" fillId="4" borderId="70" xfId="0" applyNumberFormat="1" applyFont="1" applyFill="1" applyBorder="1" applyAlignment="1">
      <alignment horizontal="right" vertical="center"/>
    </xf>
    <xf numFmtId="179" fontId="48" fillId="0" borderId="11" xfId="0" applyNumberFormat="1" applyFont="1" applyBorder="1" applyAlignment="1">
      <alignment horizontal="center" vertical="center"/>
    </xf>
    <xf numFmtId="179" fontId="19" fillId="0" borderId="11" xfId="0" applyNumberFormat="1" applyFont="1" applyBorder="1" applyAlignment="1">
      <alignment horizontal="center" vertical="center"/>
    </xf>
    <xf numFmtId="179" fontId="16" fillId="0" borderId="72" xfId="0" applyNumberFormat="1" applyFont="1" applyBorder="1" applyAlignment="1">
      <alignment horizontal="right" vertical="center"/>
    </xf>
    <xf numFmtId="14" fontId="16" fillId="4" borderId="70" xfId="0" applyNumberFormat="1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left" vertical="center" shrinkToFit="1"/>
    </xf>
    <xf numFmtId="0" fontId="19" fillId="4" borderId="85" xfId="0" applyFont="1" applyFill="1" applyBorder="1" applyAlignment="1">
      <alignment vertical="center" shrinkToFit="1"/>
    </xf>
    <xf numFmtId="180" fontId="19" fillId="4" borderId="70" xfId="0" applyNumberFormat="1" applyFont="1" applyFill="1" applyBorder="1" applyAlignment="1">
      <alignment horizontal="right" vertical="center"/>
    </xf>
    <xf numFmtId="180" fontId="16" fillId="4" borderId="12" xfId="0" applyNumberFormat="1" applyFont="1" applyFill="1" applyBorder="1" applyAlignment="1">
      <alignment horizontal="right" vertical="center"/>
    </xf>
    <xf numFmtId="179" fontId="49" fillId="0" borderId="11" xfId="0" applyNumberFormat="1" applyFont="1" applyBorder="1" applyAlignment="1">
      <alignment horizontal="center" vertical="center"/>
    </xf>
    <xf numFmtId="179" fontId="34" fillId="0" borderId="72" xfId="0" applyNumberFormat="1" applyFont="1" applyBorder="1" applyAlignment="1">
      <alignment horizontal="right" vertical="center"/>
    </xf>
    <xf numFmtId="179" fontId="34" fillId="0" borderId="12" xfId="0" applyNumberFormat="1" applyFont="1" applyBorder="1" applyAlignment="1">
      <alignment horizontal="right" vertical="center"/>
    </xf>
    <xf numFmtId="179" fontId="50" fillId="0" borderId="11" xfId="0" applyNumberFormat="1" applyFont="1" applyBorder="1" applyAlignment="1">
      <alignment horizontal="center" vertical="center"/>
    </xf>
    <xf numFmtId="0" fontId="16" fillId="4" borderId="80" xfId="0" applyFont="1" applyFill="1" applyBorder="1" applyAlignment="1">
      <alignment horizontal="left" vertical="center" shrinkToFit="1"/>
    </xf>
    <xf numFmtId="0" fontId="51" fillId="4" borderId="85" xfId="0" applyFont="1" applyFill="1" applyBorder="1" applyAlignment="1">
      <alignment vertical="center" shrinkToFit="1"/>
    </xf>
    <xf numFmtId="180" fontId="16" fillId="4" borderId="70" xfId="0" applyNumberFormat="1" applyFont="1" applyFill="1" applyBorder="1" applyAlignment="1">
      <alignment horizontal="right" vertical="center"/>
    </xf>
    <xf numFmtId="0" fontId="16" fillId="4" borderId="85" xfId="0" applyFont="1" applyFill="1" applyBorder="1" applyAlignment="1">
      <alignment horizontal="left" vertical="center" shrinkToFit="1"/>
    </xf>
    <xf numFmtId="0" fontId="16" fillId="4" borderId="58" xfId="0" applyFont="1" applyFill="1" applyBorder="1" applyAlignment="1">
      <alignment horizontal="left" vertical="center" shrinkToFit="1"/>
    </xf>
    <xf numFmtId="0" fontId="52" fillId="4" borderId="85" xfId="0" applyFont="1" applyFill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32" fillId="4" borderId="85" xfId="0" applyFont="1" applyFill="1" applyBorder="1" applyAlignment="1">
      <alignment horizontal="left" vertical="center" shrinkToFit="1"/>
    </xf>
    <xf numFmtId="0" fontId="37" fillId="4" borderId="85" xfId="0" applyFont="1" applyFill="1" applyBorder="1" applyAlignment="1">
      <alignment horizontal="left" vertical="center" shrinkToFit="1"/>
    </xf>
    <xf numFmtId="0" fontId="53" fillId="4" borderId="85" xfId="0" applyFont="1" applyFill="1" applyBorder="1" applyAlignment="1">
      <alignment horizontal="left" vertical="center" shrinkToFit="1"/>
    </xf>
    <xf numFmtId="0" fontId="16" fillId="4" borderId="58" xfId="0" applyFont="1" applyFill="1" applyBorder="1" applyAlignment="1">
      <alignment horizontal="left" vertical="center"/>
    </xf>
    <xf numFmtId="179" fontId="16" fillId="0" borderId="3" xfId="0" applyNumberFormat="1" applyFont="1" applyBorder="1" applyAlignment="1">
      <alignment horizontal="center" vertical="center"/>
    </xf>
    <xf numFmtId="0" fontId="16" fillId="4" borderId="56" xfId="0" applyFont="1" applyFill="1" applyBorder="1" applyAlignment="1">
      <alignment horizontal="left" vertical="center" shrinkToFit="1"/>
    </xf>
    <xf numFmtId="0" fontId="16" fillId="4" borderId="12" xfId="0" applyFont="1" applyFill="1" applyBorder="1" applyAlignment="1">
      <alignment horizontal="left" vertical="center" shrinkToFit="1"/>
    </xf>
    <xf numFmtId="179" fontId="54" fillId="0" borderId="11" xfId="0" applyNumberFormat="1" applyFont="1" applyBorder="1" applyAlignment="1">
      <alignment horizontal="center" vertical="center"/>
    </xf>
    <xf numFmtId="0" fontId="52" fillId="4" borderId="85" xfId="0" quotePrefix="1" applyFont="1" applyFill="1" applyBorder="1" applyAlignment="1">
      <alignment vertical="center" shrinkToFit="1"/>
    </xf>
    <xf numFmtId="179" fontId="16" fillId="0" borderId="11" xfId="0" applyNumberFormat="1" applyFont="1" applyBorder="1" applyAlignment="1">
      <alignment horizontal="center" vertical="center"/>
    </xf>
    <xf numFmtId="179" fontId="38" fillId="0" borderId="11" xfId="0" applyNumberFormat="1" applyFont="1" applyBorder="1" applyAlignment="1">
      <alignment horizontal="center" vertical="center"/>
    </xf>
    <xf numFmtId="14" fontId="16" fillId="4" borderId="83" xfId="0" applyNumberFormat="1" applyFont="1" applyFill="1" applyBorder="1" applyAlignment="1">
      <alignment horizontal="left" vertical="center"/>
    </xf>
    <xf numFmtId="0" fontId="16" fillId="4" borderId="84" xfId="0" applyFont="1" applyFill="1" applyBorder="1" applyAlignment="1">
      <alignment horizontal="left" vertical="center"/>
    </xf>
    <xf numFmtId="0" fontId="16" fillId="4" borderId="86" xfId="0" applyFont="1" applyFill="1" applyBorder="1" applyAlignment="1">
      <alignment horizontal="left" vertical="center"/>
    </xf>
    <xf numFmtId="179" fontId="16" fillId="4" borderId="83" xfId="0" applyNumberFormat="1" applyFont="1" applyFill="1" applyBorder="1" applyAlignment="1">
      <alignment horizontal="right" vertical="center"/>
    </xf>
    <xf numFmtId="179" fontId="19" fillId="0" borderId="3" xfId="0" applyNumberFormat="1" applyFont="1" applyBorder="1" applyAlignment="1">
      <alignment horizontal="center" vertical="center"/>
    </xf>
    <xf numFmtId="179" fontId="16" fillId="0" borderId="92" xfId="0" applyNumberFormat="1" applyFont="1" applyBorder="1" applyAlignment="1">
      <alignment horizontal="right" vertical="center"/>
    </xf>
    <xf numFmtId="179" fontId="16" fillId="0" borderId="94" xfId="0" applyNumberFormat="1" applyFont="1" applyBorder="1" applyAlignment="1">
      <alignment vertical="center"/>
    </xf>
    <xf numFmtId="179" fontId="16" fillId="0" borderId="45" xfId="0" applyNumberFormat="1" applyFont="1" applyBorder="1" applyAlignment="1">
      <alignment vertical="center"/>
    </xf>
    <xf numFmtId="179" fontId="16" fillId="0" borderId="46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14" fontId="16" fillId="0" borderId="0" xfId="0" applyNumberFormat="1" applyFont="1" applyAlignment="1">
      <alignment horizontal="center" vertical="center"/>
    </xf>
    <xf numFmtId="180" fontId="16" fillId="0" borderId="0" xfId="0" applyNumberFormat="1" applyFont="1" applyAlignment="1">
      <alignment horizontal="right" vertical="center"/>
    </xf>
    <xf numFmtId="179" fontId="16" fillId="0" borderId="0" xfId="0" applyNumberFormat="1" applyFont="1" applyAlignment="1">
      <alignment horizontal="center" vertical="center"/>
    </xf>
    <xf numFmtId="179" fontId="55" fillId="0" borderId="0" xfId="0" applyNumberFormat="1" applyFont="1" applyAlignment="1">
      <alignment horizontal="center" vertical="center"/>
    </xf>
    <xf numFmtId="179" fontId="16" fillId="0" borderId="0" xfId="0" applyNumberFormat="1" applyFont="1" applyAlignment="1">
      <alignment horizontal="right" vertical="center"/>
    </xf>
    <xf numFmtId="179" fontId="16" fillId="0" borderId="0" xfId="0" applyNumberFormat="1" applyFont="1" applyAlignment="1">
      <alignment vertical="center"/>
    </xf>
    <xf numFmtId="0" fontId="16" fillId="0" borderId="20" xfId="0" applyFont="1" applyBorder="1" applyAlignment="1">
      <alignment horizontal="left" vertical="center" shrinkToFit="1"/>
    </xf>
    <xf numFmtId="0" fontId="16" fillId="0" borderId="109" xfId="0" applyFont="1" applyBorder="1" applyAlignment="1">
      <alignment horizontal="left" vertical="center" shrinkToFit="1"/>
    </xf>
    <xf numFmtId="0" fontId="16" fillId="0" borderId="22" xfId="0" applyFont="1" applyBorder="1" applyAlignment="1">
      <alignment horizontal="left" vertical="center" shrinkToFit="1"/>
    </xf>
    <xf numFmtId="0" fontId="16" fillId="0" borderId="115" xfId="0" applyFont="1" applyBorder="1" applyAlignment="1">
      <alignment horizontal="center" vertical="center"/>
    </xf>
    <xf numFmtId="0" fontId="19" fillId="0" borderId="72" xfId="0" applyFont="1" applyBorder="1" applyAlignment="1">
      <alignment horizontal="right" vertical="center"/>
    </xf>
    <xf numFmtId="180" fontId="16" fillId="4" borderId="116" xfId="0" applyNumberFormat="1" applyFont="1" applyFill="1" applyBorder="1" applyAlignment="1">
      <alignment horizontal="right" vertical="center"/>
    </xf>
    <xf numFmtId="179" fontId="16" fillId="0" borderId="72" xfId="0" applyNumberFormat="1" applyFont="1" applyBorder="1" applyAlignment="1">
      <alignment horizontal="center" vertical="center"/>
    </xf>
    <xf numFmtId="0" fontId="16" fillId="4" borderId="81" xfId="0" applyFont="1" applyFill="1" applyBorder="1" applyAlignment="1">
      <alignment horizontal="left" vertical="center" shrinkToFit="1"/>
    </xf>
    <xf numFmtId="179" fontId="56" fillId="0" borderId="72" xfId="0" applyNumberFormat="1" applyFont="1" applyBorder="1" applyAlignment="1">
      <alignment horizontal="center" vertical="center"/>
    </xf>
    <xf numFmtId="179" fontId="38" fillId="0" borderId="72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 shrinkToFit="1"/>
    </xf>
    <xf numFmtId="179" fontId="16" fillId="3" borderId="116" xfId="0" applyNumberFormat="1" applyFont="1" applyFill="1" applyBorder="1" applyAlignment="1">
      <alignment horizontal="right" vertical="center"/>
    </xf>
    <xf numFmtId="0" fontId="19" fillId="0" borderId="10" xfId="0" applyFont="1" applyBorder="1" applyAlignment="1">
      <alignment horizontal="right" vertical="center" shrinkToFit="1"/>
    </xf>
    <xf numFmtId="0" fontId="29" fillId="3" borderId="56" xfId="0" applyFont="1" applyFill="1" applyBorder="1" applyAlignment="1">
      <alignment horizontal="left" vertical="center" shrinkToFit="1"/>
    </xf>
    <xf numFmtId="0" fontId="32" fillId="3" borderId="86" xfId="0" applyFont="1" applyFill="1" applyBorder="1" applyAlignment="1">
      <alignment horizontal="left" vertical="center" shrinkToFit="1"/>
    </xf>
    <xf numFmtId="0" fontId="29" fillId="3" borderId="12" xfId="0" applyFont="1" applyFill="1" applyBorder="1" applyAlignment="1">
      <alignment horizontal="left" vertical="center" shrinkToFit="1"/>
    </xf>
    <xf numFmtId="179" fontId="16" fillId="0" borderId="117" xfId="0" applyNumberFormat="1" applyFont="1" applyBorder="1" applyAlignment="1">
      <alignment horizontal="right" vertical="center"/>
    </xf>
    <xf numFmtId="179" fontId="57" fillId="0" borderId="91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19" fillId="0" borderId="71" xfId="0" applyFont="1" applyBorder="1" applyAlignment="1">
      <alignment horizontal="right" vertical="center"/>
    </xf>
    <xf numFmtId="179" fontId="16" fillId="0" borderId="11" xfId="0" applyNumberFormat="1" applyFont="1" applyBorder="1" applyAlignment="1">
      <alignment horizontal="right" vertical="center"/>
    </xf>
    <xf numFmtId="0" fontId="19" fillId="0" borderId="82" xfId="0" applyFont="1" applyBorder="1" applyAlignment="1">
      <alignment horizontal="right" vertical="center"/>
    </xf>
    <xf numFmtId="179" fontId="34" fillId="0" borderId="11" xfId="0" applyNumberFormat="1" applyFont="1" applyBorder="1" applyAlignment="1">
      <alignment horizontal="right" vertical="center"/>
    </xf>
    <xf numFmtId="0" fontId="52" fillId="4" borderId="57" xfId="0" applyFont="1" applyFill="1" applyBorder="1" applyAlignment="1">
      <alignment horizontal="left" vertical="center" shrinkToFit="1"/>
    </xf>
    <xf numFmtId="179" fontId="16" fillId="0" borderId="14" xfId="0" applyNumberFormat="1" applyFont="1" applyBorder="1" applyAlignment="1">
      <alignment horizontal="center" vertical="center"/>
    </xf>
    <xf numFmtId="179" fontId="16" fillId="0" borderId="14" xfId="0" applyNumberFormat="1" applyFont="1" applyBorder="1" applyAlignment="1">
      <alignment horizontal="right" vertical="center"/>
    </xf>
    <xf numFmtId="0" fontId="16" fillId="4" borderId="57" xfId="0" applyFont="1" applyFill="1" applyBorder="1" applyAlignment="1">
      <alignment horizontal="left" vertical="center" shrinkToFit="1"/>
    </xf>
    <xf numFmtId="179" fontId="61" fillId="0" borderId="92" xfId="0" applyNumberFormat="1" applyFont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62" fillId="2" borderId="1" xfId="0" applyFont="1" applyFill="1" applyBorder="1" applyAlignment="1">
      <alignment vertical="center"/>
    </xf>
    <xf numFmtId="0" fontId="15" fillId="0" borderId="0" xfId="0" applyFont="1" applyAlignment="1">
      <alignment horizontal="right"/>
    </xf>
    <xf numFmtId="0" fontId="64" fillId="0" borderId="0" xfId="0" applyFont="1" applyAlignment="1">
      <alignment horizontal="left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vertical="center"/>
    </xf>
    <xf numFmtId="177" fontId="16" fillId="0" borderId="0" xfId="0" applyNumberFormat="1" applyFont="1" applyAlignment="1">
      <alignment horizontal="left" vertical="center"/>
    </xf>
    <xf numFmtId="31" fontId="16" fillId="0" borderId="0" xfId="0" applyNumberFormat="1" applyFont="1" applyAlignment="1">
      <alignment horizontal="right"/>
    </xf>
    <xf numFmtId="31" fontId="16" fillId="0" borderId="0" xfId="0" applyNumberFormat="1" applyFont="1" applyAlignment="1">
      <alignment horizontal="right" vertical="top"/>
    </xf>
    <xf numFmtId="0" fontId="66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2" fillId="0" borderId="0" xfId="0" applyFont="1" applyAlignment="1">
      <alignment horizontal="right"/>
    </xf>
    <xf numFmtId="0" fontId="67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32" fillId="5" borderId="38" xfId="0" applyFont="1" applyFill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0" fontId="67" fillId="0" borderId="0" xfId="0" applyFont="1" applyAlignment="1">
      <alignment vertical="center"/>
    </xf>
    <xf numFmtId="0" fontId="16" fillId="0" borderId="18" xfId="0" applyFont="1" applyBorder="1" applyAlignment="1">
      <alignment vertical="center"/>
    </xf>
    <xf numFmtId="3" fontId="16" fillId="0" borderId="38" xfId="0" applyNumberFormat="1" applyFont="1" applyBorder="1" applyAlignment="1">
      <alignment vertical="center"/>
    </xf>
    <xf numFmtId="3" fontId="16" fillId="5" borderId="38" xfId="0" applyNumberFormat="1" applyFont="1" applyFill="1" applyBorder="1" applyAlignment="1">
      <alignment vertical="center"/>
    </xf>
    <xf numFmtId="0" fontId="37" fillId="0" borderId="19" xfId="0" applyFont="1" applyBorder="1" applyAlignment="1">
      <alignment vertical="center"/>
    </xf>
    <xf numFmtId="0" fontId="67" fillId="2" borderId="1" xfId="0" applyFont="1" applyFill="1" applyBorder="1" applyAlignment="1">
      <alignment vertical="center"/>
    </xf>
    <xf numFmtId="0" fontId="16" fillId="0" borderId="54" xfId="0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3" fontId="16" fillId="5" borderId="56" xfId="0" applyNumberFormat="1" applyFont="1" applyFill="1" applyBorder="1" applyAlignment="1">
      <alignment vertical="center"/>
    </xf>
    <xf numFmtId="0" fontId="37" fillId="0" borderId="61" xfId="0" applyFont="1" applyBorder="1" applyAlignment="1">
      <alignment vertical="center"/>
    </xf>
    <xf numFmtId="0" fontId="16" fillId="0" borderId="72" xfId="0" applyFont="1" applyBorder="1" applyAlignment="1">
      <alignment vertical="center"/>
    </xf>
    <xf numFmtId="3" fontId="16" fillId="0" borderId="12" xfId="0" applyNumberFormat="1" applyFont="1" applyBorder="1" applyAlignment="1">
      <alignment vertical="center"/>
    </xf>
    <xf numFmtId="3" fontId="16" fillId="5" borderId="12" xfId="0" applyNumberFormat="1" applyFont="1" applyFill="1" applyBorder="1" applyAlignment="1">
      <alignment vertical="center"/>
    </xf>
    <xf numFmtId="49" fontId="37" fillId="0" borderId="73" xfId="0" applyNumberFormat="1" applyFont="1" applyBorder="1" applyAlignment="1">
      <alignment vertical="center"/>
    </xf>
    <xf numFmtId="0" fontId="16" fillId="0" borderId="82" xfId="0" applyFont="1" applyBorder="1" applyAlignment="1">
      <alignment vertical="center"/>
    </xf>
    <xf numFmtId="3" fontId="16" fillId="0" borderId="78" xfId="0" applyNumberFormat="1" applyFont="1" applyBorder="1" applyAlignment="1">
      <alignment vertical="center"/>
    </xf>
    <xf numFmtId="3" fontId="16" fillId="5" borderId="84" xfId="0" applyNumberFormat="1" applyFont="1" applyFill="1" applyBorder="1" applyAlignment="1">
      <alignment vertical="center"/>
    </xf>
    <xf numFmtId="49" fontId="37" fillId="0" borderId="118" xfId="0" applyNumberFormat="1" applyFont="1" applyBorder="1" applyAlignment="1">
      <alignment vertical="center"/>
    </xf>
    <xf numFmtId="0" fontId="37" fillId="0" borderId="118" xfId="0" applyFont="1" applyBorder="1" applyAlignment="1">
      <alignment vertical="center"/>
    </xf>
    <xf numFmtId="0" fontId="68" fillId="0" borderId="12" xfId="0" applyFont="1" applyBorder="1" applyAlignment="1">
      <alignment horizontal="center" vertical="center"/>
    </xf>
    <xf numFmtId="0" fontId="16" fillId="0" borderId="23" xfId="0" applyFont="1" applyBorder="1" applyAlignment="1">
      <alignment vertical="center" shrinkToFit="1"/>
    </xf>
    <xf numFmtId="3" fontId="16" fillId="0" borderId="21" xfId="0" applyNumberFormat="1" applyFont="1" applyBorder="1" applyAlignment="1">
      <alignment vertical="center"/>
    </xf>
    <xf numFmtId="3" fontId="16" fillId="5" borderId="119" xfId="0" applyNumberFormat="1" applyFont="1" applyFill="1" applyBorder="1" applyAlignment="1">
      <alignment vertical="center"/>
    </xf>
    <xf numFmtId="0" fontId="37" fillId="0" borderId="28" xfId="0" applyFont="1" applyBorder="1" applyAlignment="1">
      <alignment vertical="center"/>
    </xf>
    <xf numFmtId="0" fontId="16" fillId="0" borderId="74" xfId="0" applyFont="1" applyBorder="1" applyAlignment="1">
      <alignment vertical="center" shrinkToFit="1"/>
    </xf>
    <xf numFmtId="0" fontId="37" fillId="0" borderId="73" xfId="0" applyFont="1" applyBorder="1" applyAlignment="1">
      <alignment vertical="center"/>
    </xf>
    <xf numFmtId="179" fontId="16" fillId="0" borderId="14" xfId="0" applyNumberFormat="1" applyFont="1" applyBorder="1" applyAlignment="1">
      <alignment vertical="center"/>
    </xf>
    <xf numFmtId="0" fontId="16" fillId="0" borderId="120" xfId="0" applyFont="1" applyBorder="1" applyAlignment="1">
      <alignment vertical="center" shrinkToFit="1"/>
    </xf>
    <xf numFmtId="179" fontId="16" fillId="0" borderId="48" xfId="0" applyNumberFormat="1" applyFont="1" applyBorder="1" applyAlignment="1">
      <alignment vertical="center"/>
    </xf>
    <xf numFmtId="179" fontId="16" fillId="5" borderId="121" xfId="0" applyNumberFormat="1" applyFont="1" applyFill="1" applyBorder="1" applyAlignment="1">
      <alignment vertical="center"/>
    </xf>
    <xf numFmtId="0" fontId="37" fillId="0" borderId="53" xfId="0" applyFont="1" applyBorder="1" applyAlignment="1">
      <alignment vertical="center"/>
    </xf>
    <xf numFmtId="0" fontId="69" fillId="0" borderId="0" xfId="0" applyFont="1" applyAlignment="1">
      <alignment horizontal="right" vertical="center"/>
    </xf>
    <xf numFmtId="179" fontId="28" fillId="0" borderId="0" xfId="0" applyNumberFormat="1" applyFont="1" applyAlignment="1">
      <alignment vertical="center"/>
    </xf>
    <xf numFmtId="179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vertical="center"/>
    </xf>
    <xf numFmtId="38" fontId="16" fillId="5" borderId="56" xfId="0" applyNumberFormat="1" applyFont="1" applyFill="1" applyBorder="1" applyAlignment="1">
      <alignment vertical="center"/>
    </xf>
    <xf numFmtId="0" fontId="37" fillId="0" borderId="73" xfId="0" applyFont="1" applyBorder="1" applyAlignment="1">
      <alignment vertical="center" shrinkToFit="1"/>
    </xf>
    <xf numFmtId="179" fontId="16" fillId="5" borderId="56" xfId="0" applyNumberFormat="1" applyFont="1" applyFill="1" applyBorder="1" applyAlignment="1">
      <alignment vertical="center"/>
    </xf>
    <xf numFmtId="179" fontId="16" fillId="5" borderId="12" xfId="0" applyNumberFormat="1" applyFont="1" applyFill="1" applyBorder="1" applyAlignment="1">
      <alignment vertical="center"/>
    </xf>
    <xf numFmtId="38" fontId="16" fillId="5" borderId="84" xfId="0" applyNumberFormat="1" applyFont="1" applyFill="1" applyBorder="1" applyAlignment="1">
      <alignment vertical="center"/>
    </xf>
    <xf numFmtId="0" fontId="37" fillId="0" borderId="118" xfId="0" applyFont="1" applyBorder="1" applyAlignment="1">
      <alignment vertical="center" shrinkToFit="1"/>
    </xf>
    <xf numFmtId="179" fontId="16" fillId="5" borderId="84" xfId="0" applyNumberFormat="1" applyFont="1" applyFill="1" applyBorder="1" applyAlignment="1">
      <alignment vertical="center"/>
    </xf>
    <xf numFmtId="179" fontId="16" fillId="5" borderId="119" xfId="0" applyNumberFormat="1" applyFont="1" applyFill="1" applyBorder="1" applyAlignment="1">
      <alignment vertical="center"/>
    </xf>
    <xf numFmtId="0" fontId="16" fillId="0" borderId="28" xfId="0" applyFont="1" applyBorder="1" applyAlignment="1">
      <alignment vertical="center" shrinkToFit="1"/>
    </xf>
    <xf numFmtId="0" fontId="16" fillId="0" borderId="72" xfId="0" applyFont="1" applyBorder="1" applyAlignment="1">
      <alignment vertical="center" shrinkToFit="1"/>
    </xf>
    <xf numFmtId="0" fontId="16" fillId="0" borderId="73" xfId="0" applyFont="1" applyBorder="1" applyAlignment="1">
      <alignment vertical="center" shrinkToFit="1"/>
    </xf>
    <xf numFmtId="0" fontId="16" fillId="0" borderId="53" xfId="0" applyFont="1" applyBorder="1" applyAlignment="1">
      <alignment vertical="center" shrinkToFit="1"/>
    </xf>
    <xf numFmtId="49" fontId="14" fillId="0" borderId="0" xfId="0" applyNumberFormat="1" applyFont="1"/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38" fontId="72" fillId="0" borderId="0" xfId="0" applyNumberFormat="1" applyFont="1" applyAlignment="1">
      <alignment horizontal="right" vertical="center"/>
    </xf>
    <xf numFmtId="38" fontId="70" fillId="0" borderId="0" xfId="0" applyNumberFormat="1" applyFont="1" applyAlignment="1">
      <alignment vertical="center"/>
    </xf>
    <xf numFmtId="0" fontId="73" fillId="0" borderId="0" xfId="0" applyFont="1" applyAlignment="1">
      <alignment vertical="center"/>
    </xf>
    <xf numFmtId="0" fontId="73" fillId="2" borderId="1" xfId="0" applyFont="1" applyFill="1" applyBorder="1" applyAlignment="1">
      <alignment vertical="center"/>
    </xf>
    <xf numFmtId="3" fontId="1" fillId="0" borderId="0" xfId="0" applyNumberFormat="1" applyFont="1" applyAlignment="1">
      <alignment vertical="center" shrinkToFit="1"/>
    </xf>
    <xf numFmtId="0" fontId="74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 shrinkToFit="1"/>
    </xf>
    <xf numFmtId="58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58" fontId="1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vertical="center"/>
    </xf>
    <xf numFmtId="3" fontId="68" fillId="0" borderId="0" xfId="0" applyNumberFormat="1" applyFont="1" applyAlignment="1">
      <alignment vertical="center"/>
    </xf>
    <xf numFmtId="0" fontId="75" fillId="0" borderId="0" xfId="0" applyFont="1" applyAlignment="1">
      <alignment vertical="center"/>
    </xf>
    <xf numFmtId="58" fontId="16" fillId="0" borderId="0" xfId="0" applyNumberFormat="1" applyFont="1" applyAlignment="1">
      <alignment horizontal="center" vertical="center" shrinkToFit="1"/>
    </xf>
    <xf numFmtId="179" fontId="28" fillId="0" borderId="0" xfId="0" applyNumberFormat="1" applyFont="1" applyAlignment="1">
      <alignment horizontal="right" vertical="center"/>
    </xf>
    <xf numFmtId="58" fontId="66" fillId="0" borderId="0" xfId="0" applyNumberFormat="1" applyFont="1" applyAlignment="1">
      <alignment vertical="center"/>
    </xf>
    <xf numFmtId="0" fontId="17" fillId="2" borderId="1" xfId="0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3" fontId="76" fillId="0" borderId="0" xfId="0" applyNumberFormat="1" applyFont="1" applyAlignment="1">
      <alignment vertical="center"/>
    </xf>
    <xf numFmtId="0" fontId="77" fillId="0" borderId="0" xfId="0" applyFont="1" applyAlignment="1">
      <alignment vertical="center"/>
    </xf>
    <xf numFmtId="58" fontId="78" fillId="0" borderId="0" xfId="0" applyNumberFormat="1" applyFont="1" applyAlignment="1">
      <alignment horizontal="center" vertical="center" shrinkToFit="1"/>
    </xf>
    <xf numFmtId="179" fontId="65" fillId="0" borderId="0" xfId="0" applyNumberFormat="1" applyFont="1" applyAlignment="1">
      <alignment horizontal="right" vertical="center"/>
    </xf>
    <xf numFmtId="58" fontId="63" fillId="0" borderId="0" xfId="0" applyNumberFormat="1" applyFont="1" applyAlignment="1">
      <alignment vertical="center"/>
    </xf>
    <xf numFmtId="0" fontId="64" fillId="0" borderId="0" xfId="0" applyFont="1" applyAlignment="1">
      <alignment horizontal="right" vertical="center"/>
    </xf>
    <xf numFmtId="0" fontId="78" fillId="0" borderId="0" xfId="0" applyFont="1" applyAlignment="1">
      <alignment vertical="center"/>
    </xf>
    <xf numFmtId="176" fontId="16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22" fontId="16" fillId="0" borderId="0" xfId="0" applyNumberFormat="1" applyFont="1" applyAlignment="1">
      <alignment horizontal="left" vertical="center"/>
    </xf>
    <xf numFmtId="0" fontId="16" fillId="0" borderId="0" xfId="0" applyFont="1"/>
    <xf numFmtId="0" fontId="28" fillId="0" borderId="0" xfId="0" applyFont="1" applyAlignment="1">
      <alignment horizontal="right" vertical="center"/>
    </xf>
    <xf numFmtId="179" fontId="32" fillId="0" borderId="0" xfId="0" applyNumberFormat="1" applyFont="1" applyAlignment="1">
      <alignment horizontal="right" vertical="center"/>
    </xf>
    <xf numFmtId="0" fontId="16" fillId="2" borderId="1" xfId="0" applyFont="1" applyFill="1" applyBorder="1" applyAlignment="1">
      <alignment vertical="center"/>
    </xf>
    <xf numFmtId="3" fontId="28" fillId="0" borderId="78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79" fillId="0" borderId="0" xfId="0" applyFont="1" applyAlignment="1">
      <alignment vertical="center"/>
    </xf>
    <xf numFmtId="3" fontId="16" fillId="0" borderId="2" xfId="0" applyNumberFormat="1" applyFont="1" applyBorder="1" applyAlignment="1">
      <alignment vertical="center"/>
    </xf>
    <xf numFmtId="3" fontId="16" fillId="0" borderId="11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179" fontId="28" fillId="0" borderId="5" xfId="0" applyNumberFormat="1" applyFont="1" applyBorder="1" applyAlignment="1">
      <alignment horizontal="right" vertical="center" shrinkToFit="1"/>
    </xf>
    <xf numFmtId="179" fontId="28" fillId="5" borderId="122" xfId="0" applyNumberFormat="1" applyFont="1" applyFill="1" applyBorder="1" applyAlignment="1">
      <alignment horizontal="right" vertical="center" shrinkToFit="1"/>
    </xf>
    <xf numFmtId="182" fontId="29" fillId="0" borderId="12" xfId="0" applyNumberFormat="1" applyFont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3" fillId="2" borderId="1" xfId="0" applyFont="1" applyFill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4" xfId="0" applyFont="1" applyBorder="1" applyAlignment="1">
      <alignment vertical="center" shrinkToFit="1"/>
    </xf>
    <xf numFmtId="179" fontId="28" fillId="4" borderId="123" xfId="0" applyNumberFormat="1" applyFont="1" applyFill="1" applyBorder="1" applyAlignment="1">
      <alignment horizontal="right" vertical="center"/>
    </xf>
    <xf numFmtId="179" fontId="28" fillId="5" borderId="123" xfId="0" applyNumberFormat="1" applyFont="1" applyFill="1" applyBorder="1" applyAlignment="1">
      <alignment horizontal="right" vertical="center"/>
    </xf>
    <xf numFmtId="179" fontId="28" fillId="0" borderId="2" xfId="0" applyNumberFormat="1" applyFont="1" applyBorder="1" applyAlignment="1">
      <alignment horizontal="right" vertical="center"/>
    </xf>
    <xf numFmtId="3" fontId="16" fillId="0" borderId="5" xfId="0" applyNumberFormat="1" applyFont="1" applyBorder="1" applyAlignment="1">
      <alignment vertical="center"/>
    </xf>
    <xf numFmtId="0" fontId="16" fillId="0" borderId="124" xfId="0" applyFont="1" applyBorder="1" applyAlignment="1">
      <alignment horizontal="left" vertical="center"/>
    </xf>
    <xf numFmtId="183" fontId="16" fillId="0" borderId="125" xfId="0" applyNumberFormat="1" applyFont="1" applyBorder="1" applyAlignment="1">
      <alignment horizontal="right" vertical="center" shrinkToFit="1"/>
    </xf>
    <xf numFmtId="179" fontId="28" fillId="4" borderId="126" xfId="0" applyNumberFormat="1" applyFont="1" applyFill="1" applyBorder="1" applyAlignment="1">
      <alignment horizontal="right" vertical="center" shrinkToFit="1"/>
    </xf>
    <xf numFmtId="179" fontId="28" fillId="5" borderId="126" xfId="0" applyNumberFormat="1" applyFont="1" applyFill="1" applyBorder="1" applyAlignment="1">
      <alignment horizontal="right" vertical="center" shrinkToFit="1"/>
    </xf>
    <xf numFmtId="179" fontId="28" fillId="4" borderId="126" xfId="0" applyNumberFormat="1" applyFont="1" applyFill="1" applyBorder="1" applyAlignment="1">
      <alignment horizontal="right" vertical="center"/>
    </xf>
    <xf numFmtId="179" fontId="28" fillId="0" borderId="126" xfId="0" applyNumberFormat="1" applyFont="1" applyBorder="1" applyAlignment="1">
      <alignment horizontal="right" vertical="center" shrinkToFit="1"/>
    </xf>
    <xf numFmtId="184" fontId="43" fillId="0" borderId="126" xfId="0" applyNumberFormat="1" applyFont="1" applyBorder="1" applyAlignment="1">
      <alignment horizontal="right" vertical="center" shrinkToFit="1"/>
    </xf>
    <xf numFmtId="0" fontId="16" fillId="0" borderId="5" xfId="0" applyFont="1" applyBorder="1" applyAlignment="1">
      <alignment horizontal="left" vertical="center"/>
    </xf>
    <xf numFmtId="185" fontId="16" fillId="0" borderId="6" xfId="0" applyNumberFormat="1" applyFont="1" applyBorder="1" applyAlignment="1">
      <alignment horizontal="right" vertical="center" shrinkToFit="1"/>
    </xf>
    <xf numFmtId="179" fontId="28" fillId="4" borderId="127" xfId="0" applyNumberFormat="1" applyFont="1" applyFill="1" applyBorder="1" applyAlignment="1">
      <alignment horizontal="right" vertical="center" shrinkToFit="1"/>
    </xf>
    <xf numFmtId="179" fontId="28" fillId="5" borderId="127" xfId="0" applyNumberFormat="1" applyFont="1" applyFill="1" applyBorder="1" applyAlignment="1">
      <alignment horizontal="right" vertical="center" shrinkToFit="1"/>
    </xf>
    <xf numFmtId="179" fontId="28" fillId="4" borderId="128" xfId="0" applyNumberFormat="1" applyFont="1" applyFill="1" applyBorder="1" applyAlignment="1">
      <alignment horizontal="right" vertical="center"/>
    </xf>
    <xf numFmtId="179" fontId="28" fillId="0" borderId="13" xfId="0" applyNumberFormat="1" applyFont="1" applyBorder="1" applyAlignment="1">
      <alignment horizontal="right" vertical="center" shrinkToFit="1"/>
    </xf>
    <xf numFmtId="186" fontId="32" fillId="0" borderId="13" xfId="0" applyNumberFormat="1" applyFont="1" applyBorder="1" applyAlignment="1">
      <alignment horizontal="right" vertical="center" shrinkToFit="1"/>
    </xf>
    <xf numFmtId="3" fontId="16" fillId="0" borderId="11" xfId="0" applyNumberFormat="1" applyFont="1" applyBorder="1" applyAlignment="1">
      <alignment horizontal="right" vertical="center"/>
    </xf>
    <xf numFmtId="185" fontId="16" fillId="0" borderId="10" xfId="0" applyNumberFormat="1" applyFont="1" applyBorder="1" applyAlignment="1">
      <alignment horizontal="right" vertical="center" shrinkToFit="1"/>
    </xf>
    <xf numFmtId="179" fontId="28" fillId="0" borderId="12" xfId="0" applyNumberFormat="1" applyFont="1" applyBorder="1" applyAlignment="1">
      <alignment horizontal="right" vertical="center" shrinkToFit="1"/>
    </xf>
    <xf numFmtId="179" fontId="28" fillId="5" borderId="12" xfId="0" applyNumberFormat="1" applyFont="1" applyFill="1" applyBorder="1" applyAlignment="1">
      <alignment horizontal="right" vertical="center" shrinkToFit="1"/>
    </xf>
    <xf numFmtId="186" fontId="32" fillId="0" borderId="12" xfId="0" applyNumberFormat="1" applyFont="1" applyBorder="1" applyAlignment="1">
      <alignment horizontal="right" vertical="center" shrinkToFit="1"/>
    </xf>
    <xf numFmtId="3" fontId="16" fillId="0" borderId="5" xfId="0" applyNumberFormat="1" applyFont="1" applyBorder="1" applyAlignment="1">
      <alignment horizontal="left" vertical="center"/>
    </xf>
    <xf numFmtId="185" fontId="16" fillId="0" borderId="6" xfId="0" applyNumberFormat="1" applyFont="1" applyBorder="1" applyAlignment="1">
      <alignment horizontal="left" vertical="center" shrinkToFit="1"/>
    </xf>
    <xf numFmtId="179" fontId="28" fillId="4" borderId="129" xfId="0" applyNumberFormat="1" applyFont="1" applyFill="1" applyBorder="1" applyAlignment="1">
      <alignment horizontal="right" vertical="center" shrinkToFit="1"/>
    </xf>
    <xf numFmtId="179" fontId="28" fillId="5" borderId="129" xfId="0" applyNumberFormat="1" applyFont="1" applyFill="1" applyBorder="1" applyAlignment="1">
      <alignment horizontal="right" vertical="center" shrinkToFit="1"/>
    </xf>
    <xf numFmtId="185" fontId="16" fillId="0" borderId="125" xfId="0" applyNumberFormat="1" applyFont="1" applyBorder="1" applyAlignment="1">
      <alignment vertical="center" shrinkToFit="1"/>
    </xf>
    <xf numFmtId="186" fontId="32" fillId="0" borderId="126" xfId="0" applyNumberFormat="1" applyFont="1" applyBorder="1" applyAlignment="1">
      <alignment horizontal="right" vertical="center" shrinkToFit="1"/>
    </xf>
    <xf numFmtId="179" fontId="28" fillId="4" borderId="128" xfId="0" applyNumberFormat="1" applyFont="1" applyFill="1" applyBorder="1" applyAlignment="1">
      <alignment horizontal="right" vertical="center" shrinkToFit="1"/>
    </xf>
    <xf numFmtId="179" fontId="28" fillId="5" borderId="128" xfId="0" applyNumberFormat="1" applyFont="1" applyFill="1" applyBorder="1" applyAlignment="1">
      <alignment horizontal="right" vertical="center" shrinkToFit="1"/>
    </xf>
    <xf numFmtId="186" fontId="28" fillId="0" borderId="13" xfId="0" applyNumberFormat="1" applyFont="1" applyBorder="1" applyAlignment="1">
      <alignment horizontal="right" vertical="center" shrinkToFit="1"/>
    </xf>
    <xf numFmtId="0" fontId="16" fillId="0" borderId="11" xfId="0" applyFont="1" applyBorder="1" applyAlignment="1">
      <alignment horizontal="left" vertical="center"/>
    </xf>
    <xf numFmtId="3" fontId="16" fillId="0" borderId="10" xfId="0" applyNumberFormat="1" applyFont="1" applyBorder="1" applyAlignment="1">
      <alignment horizontal="right" vertical="center" shrinkToFit="1"/>
    </xf>
    <xf numFmtId="186" fontId="28" fillId="0" borderId="12" xfId="0" applyNumberFormat="1" applyFont="1" applyBorder="1" applyAlignment="1">
      <alignment horizontal="right" vertical="center" shrinkToFit="1"/>
    </xf>
    <xf numFmtId="49" fontId="16" fillId="0" borderId="5" xfId="0" applyNumberFormat="1" applyFont="1" applyBorder="1" applyAlignment="1">
      <alignment horizontal="left" vertical="center"/>
    </xf>
    <xf numFmtId="179" fontId="28" fillId="0" borderId="130" xfId="0" applyNumberFormat="1" applyFont="1" applyBorder="1" applyAlignment="1">
      <alignment horizontal="right" vertical="center"/>
    </xf>
    <xf numFmtId="49" fontId="16" fillId="0" borderId="131" xfId="0" applyNumberFormat="1" applyFont="1" applyBorder="1" applyAlignment="1">
      <alignment horizontal="left" vertical="center"/>
    </xf>
    <xf numFmtId="185" fontId="16" fillId="0" borderId="132" xfId="0" applyNumberFormat="1" applyFont="1" applyBorder="1" applyAlignment="1">
      <alignment horizontal="left" vertical="center" shrinkToFit="1"/>
    </xf>
    <xf numFmtId="179" fontId="28" fillId="4" borderId="133" xfId="0" applyNumberFormat="1" applyFont="1" applyFill="1" applyBorder="1" applyAlignment="1">
      <alignment horizontal="right" vertical="center" shrinkToFit="1"/>
    </xf>
    <xf numFmtId="179" fontId="28" fillId="5" borderId="133" xfId="0" applyNumberFormat="1" applyFont="1" applyFill="1" applyBorder="1" applyAlignment="1">
      <alignment horizontal="right" vertical="center" shrinkToFit="1"/>
    </xf>
    <xf numFmtId="179" fontId="28" fillId="4" borderId="133" xfId="0" applyNumberFormat="1" applyFont="1" applyFill="1" applyBorder="1" applyAlignment="1">
      <alignment horizontal="right" vertical="center"/>
    </xf>
    <xf numFmtId="179" fontId="28" fillId="0" borderId="15" xfId="0" applyNumberFormat="1" applyFont="1" applyBorder="1" applyAlignment="1">
      <alignment horizontal="right" vertical="center" shrinkToFit="1"/>
    </xf>
    <xf numFmtId="186" fontId="28" fillId="0" borderId="133" xfId="0" applyNumberFormat="1" applyFont="1" applyBorder="1" applyAlignment="1">
      <alignment horizontal="right" vertical="center" shrinkToFit="1"/>
    </xf>
    <xf numFmtId="49" fontId="16" fillId="0" borderId="0" xfId="0" applyNumberFormat="1" applyFont="1" applyAlignment="1">
      <alignment horizontal="right" vertical="center"/>
    </xf>
    <xf numFmtId="185" fontId="16" fillId="0" borderId="6" xfId="0" applyNumberFormat="1" applyFont="1" applyBorder="1" applyAlignment="1">
      <alignment horizontal="right" vertical="center"/>
    </xf>
    <xf numFmtId="179" fontId="28" fillId="5" borderId="134" xfId="0" applyNumberFormat="1" applyFont="1" applyFill="1" applyBorder="1" applyAlignment="1">
      <alignment horizontal="right" vertical="center" shrinkToFit="1"/>
    </xf>
    <xf numFmtId="49" fontId="16" fillId="0" borderId="9" xfId="0" applyNumberFormat="1" applyFont="1" applyBorder="1" applyAlignment="1">
      <alignment horizontal="left" vertical="center"/>
    </xf>
    <xf numFmtId="179" fontId="28" fillId="4" borderId="12" xfId="0" applyNumberFormat="1" applyFont="1" applyFill="1" applyBorder="1" applyAlignment="1">
      <alignment horizontal="right" vertical="center" shrinkToFit="1"/>
    </xf>
    <xf numFmtId="179" fontId="28" fillId="4" borderId="12" xfId="0" applyNumberFormat="1" applyFont="1" applyFill="1" applyBorder="1" applyAlignment="1">
      <alignment horizontal="right" vertical="center"/>
    </xf>
    <xf numFmtId="49" fontId="16" fillId="0" borderId="135" xfId="0" applyNumberFormat="1" applyFont="1" applyBorder="1" applyAlignment="1">
      <alignment horizontal="left" vertical="center"/>
    </xf>
    <xf numFmtId="185" fontId="16" fillId="0" borderId="136" xfId="0" applyNumberFormat="1" applyFont="1" applyBorder="1" applyAlignment="1">
      <alignment horizontal="left" vertical="center" shrinkToFit="1"/>
    </xf>
    <xf numFmtId="179" fontId="28" fillId="4" borderId="130" xfId="0" applyNumberFormat="1" applyFont="1" applyFill="1" applyBorder="1" applyAlignment="1">
      <alignment horizontal="right" vertical="center" shrinkToFit="1"/>
    </xf>
    <xf numFmtId="179" fontId="28" fillId="5" borderId="130" xfId="0" applyNumberFormat="1" applyFont="1" applyFill="1" applyBorder="1" applyAlignment="1">
      <alignment horizontal="right" vertical="center" shrinkToFit="1"/>
    </xf>
    <xf numFmtId="186" fontId="28" fillId="0" borderId="130" xfId="0" applyNumberFormat="1" applyFont="1" applyBorder="1" applyAlignment="1">
      <alignment horizontal="right" vertical="center" shrinkToFit="1"/>
    </xf>
    <xf numFmtId="0" fontId="16" fillId="0" borderId="16" xfId="0" applyFont="1" applyBorder="1" applyAlignment="1">
      <alignment horizontal="left" vertical="center"/>
    </xf>
    <xf numFmtId="3" fontId="16" fillId="0" borderId="17" xfId="0" quotePrefix="1" applyNumberFormat="1" applyFont="1" applyBorder="1" applyAlignment="1">
      <alignment horizontal="left" vertical="center" shrinkToFit="1"/>
    </xf>
    <xf numFmtId="3" fontId="28" fillId="0" borderId="15" xfId="0" applyNumberFormat="1" applyFont="1" applyBorder="1" applyAlignment="1">
      <alignment horizontal="right" vertical="center" shrinkToFit="1"/>
    </xf>
    <xf numFmtId="0" fontId="16" fillId="0" borderId="3" xfId="0" applyFont="1" applyBorder="1" applyAlignment="1">
      <alignment horizontal="left" vertical="center"/>
    </xf>
    <xf numFmtId="0" fontId="43" fillId="0" borderId="3" xfId="0" applyFont="1" applyBorder="1" applyAlignment="1">
      <alignment vertical="center"/>
    </xf>
    <xf numFmtId="179" fontId="28" fillId="0" borderId="2" xfId="0" applyNumberFormat="1" applyFont="1" applyBorder="1" applyAlignment="1">
      <alignment horizontal="right" vertical="center" shrinkToFit="1"/>
    </xf>
    <xf numFmtId="179" fontId="28" fillId="5" borderId="86" xfId="0" applyNumberFormat="1" applyFont="1" applyFill="1" applyBorder="1" applyAlignment="1">
      <alignment horizontal="right" vertical="center" shrinkToFit="1"/>
    </xf>
    <xf numFmtId="3" fontId="28" fillId="0" borderId="13" xfId="0" applyNumberFormat="1" applyFont="1" applyBorder="1" applyAlignment="1">
      <alignment horizontal="right" vertical="center" shrinkToFit="1"/>
    </xf>
    <xf numFmtId="3" fontId="16" fillId="0" borderId="136" xfId="0" applyNumberFormat="1" applyFont="1" applyBorder="1" applyAlignment="1">
      <alignment vertical="center" shrinkToFit="1"/>
    </xf>
    <xf numFmtId="3" fontId="28" fillId="0" borderId="130" xfId="0" applyNumberFormat="1" applyFont="1" applyBorder="1" applyAlignment="1">
      <alignment horizontal="right" vertical="center" shrinkToFit="1"/>
    </xf>
    <xf numFmtId="49" fontId="16" fillId="0" borderId="124" xfId="0" applyNumberFormat="1" applyFont="1" applyBorder="1" applyAlignment="1">
      <alignment horizontal="left" vertical="center"/>
    </xf>
    <xf numFmtId="3" fontId="16" fillId="0" borderId="125" xfId="0" applyNumberFormat="1" applyFont="1" applyBorder="1" applyAlignment="1">
      <alignment vertical="center" shrinkToFit="1"/>
    </xf>
    <xf numFmtId="3" fontId="28" fillId="0" borderId="126" xfId="0" applyNumberFormat="1" applyFont="1" applyBorder="1" applyAlignment="1">
      <alignment horizontal="right" vertical="center" shrinkToFit="1"/>
    </xf>
    <xf numFmtId="179" fontId="28" fillId="4" borderId="137" xfId="0" applyNumberFormat="1" applyFont="1" applyFill="1" applyBorder="1" applyAlignment="1">
      <alignment horizontal="right" vertical="center"/>
    </xf>
    <xf numFmtId="3" fontId="16" fillId="0" borderId="6" xfId="0" applyNumberFormat="1" applyFont="1" applyBorder="1" applyAlignment="1">
      <alignment vertical="center" shrinkToFit="1"/>
    </xf>
    <xf numFmtId="179" fontId="28" fillId="0" borderId="133" xfId="0" applyNumberFormat="1" applyFont="1" applyBorder="1" applyAlignment="1">
      <alignment horizontal="right" vertical="center" shrinkToFit="1"/>
    </xf>
    <xf numFmtId="49" fontId="16" fillId="0" borderId="3" xfId="0" applyNumberFormat="1" applyFont="1" applyBorder="1" applyAlignment="1">
      <alignment horizontal="left" vertical="center"/>
    </xf>
    <xf numFmtId="3" fontId="16" fillId="0" borderId="4" xfId="0" applyNumberFormat="1" applyFont="1" applyBorder="1" applyAlignment="1">
      <alignment vertical="center" shrinkToFit="1"/>
    </xf>
    <xf numFmtId="179" fontId="28" fillId="0" borderId="78" xfId="0" applyNumberFormat="1" applyFont="1" applyBorder="1" applyAlignment="1">
      <alignment horizontal="right" vertical="center" shrinkToFit="1"/>
    </xf>
    <xf numFmtId="179" fontId="28" fillId="5" borderId="84" xfId="0" applyNumberFormat="1" applyFont="1" applyFill="1" applyBorder="1" applyAlignment="1">
      <alignment horizontal="right" vertical="center" shrinkToFit="1"/>
    </xf>
    <xf numFmtId="3" fontId="28" fillId="0" borderId="78" xfId="0" applyNumberFormat="1" applyFont="1" applyBorder="1" applyAlignment="1">
      <alignment horizontal="right" vertical="center" shrinkToFit="1"/>
    </xf>
    <xf numFmtId="49" fontId="16" fillId="0" borderId="2" xfId="0" applyNumberFormat="1" applyFont="1" applyBorder="1" applyAlignment="1">
      <alignment horizontal="left" vertical="center"/>
    </xf>
    <xf numFmtId="179" fontId="28" fillId="4" borderId="84" xfId="0" applyNumberFormat="1" applyFont="1" applyFill="1" applyBorder="1" applyAlignment="1">
      <alignment horizontal="right" vertical="center" shrinkToFit="1"/>
    </xf>
    <xf numFmtId="3" fontId="66" fillId="0" borderId="138" xfId="0" applyNumberFormat="1" applyFont="1" applyBorder="1" applyAlignment="1">
      <alignment vertical="center"/>
    </xf>
    <xf numFmtId="49" fontId="16" fillId="0" borderId="139" xfId="0" applyNumberFormat="1" applyFont="1" applyBorder="1" applyAlignment="1">
      <alignment horizontal="left" vertical="center"/>
    </xf>
    <xf numFmtId="3" fontId="16" fillId="0" borderId="140" xfId="0" applyNumberFormat="1" applyFont="1" applyBorder="1" applyAlignment="1">
      <alignment vertical="center" shrinkToFit="1"/>
    </xf>
    <xf numFmtId="179" fontId="28" fillId="0" borderId="141" xfId="0" applyNumberFormat="1" applyFont="1" applyBorder="1" applyAlignment="1">
      <alignment horizontal="right" vertical="center" shrinkToFit="1"/>
    </xf>
    <xf numFmtId="179" fontId="28" fillId="5" borderId="141" xfId="0" applyNumberFormat="1" applyFont="1" applyFill="1" applyBorder="1" applyAlignment="1">
      <alignment horizontal="right" vertical="center" shrinkToFit="1"/>
    </xf>
    <xf numFmtId="3" fontId="28" fillId="0" borderId="141" xfId="0" applyNumberFormat="1" applyFont="1" applyBorder="1" applyAlignment="1">
      <alignment horizontal="right" vertical="center" shrinkToFit="1"/>
    </xf>
    <xf numFmtId="3" fontId="16" fillId="0" borderId="3" xfId="0" applyNumberFormat="1" applyFont="1" applyBorder="1" applyAlignment="1">
      <alignment vertical="center"/>
    </xf>
    <xf numFmtId="3" fontId="16" fillId="0" borderId="3" xfId="0" applyNumberFormat="1" applyFont="1" applyBorder="1" applyAlignment="1">
      <alignment vertical="center" shrinkToFit="1"/>
    </xf>
    <xf numFmtId="179" fontId="28" fillId="0" borderId="3" xfId="0" applyNumberFormat="1" applyFont="1" applyBorder="1" applyAlignment="1">
      <alignment horizontal="right" vertical="center" shrinkToFit="1"/>
    </xf>
    <xf numFmtId="179" fontId="32" fillId="0" borderId="3" xfId="0" applyNumberFormat="1" applyFont="1" applyBorder="1" applyAlignment="1">
      <alignment horizontal="left" vertical="center"/>
    </xf>
    <xf numFmtId="179" fontId="32" fillId="0" borderId="3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49" fontId="16" fillId="0" borderId="0" xfId="0" applyNumberFormat="1" applyFont="1" applyAlignment="1">
      <alignment horizontal="left" vertical="center"/>
    </xf>
    <xf numFmtId="3" fontId="16" fillId="0" borderId="0" xfId="0" applyNumberFormat="1" applyFont="1" applyAlignment="1">
      <alignment vertical="center" shrinkToFit="1"/>
    </xf>
    <xf numFmtId="179" fontId="28" fillId="0" borderId="0" xfId="0" applyNumberFormat="1" applyFont="1" applyAlignment="1">
      <alignment horizontal="right" vertical="center" shrinkToFit="1"/>
    </xf>
    <xf numFmtId="3" fontId="28" fillId="0" borderId="0" xfId="0" applyNumberFormat="1" applyFont="1" applyAlignment="1">
      <alignment horizontal="right" vertical="center" shrinkToFit="1"/>
    </xf>
    <xf numFmtId="179" fontId="66" fillId="0" borderId="0" xfId="0" applyNumberFormat="1" applyFont="1" applyAlignment="1">
      <alignment vertical="center"/>
    </xf>
    <xf numFmtId="179" fontId="32" fillId="0" borderId="0" xfId="0" applyNumberFormat="1" applyFont="1" applyAlignment="1">
      <alignment vertical="center"/>
    </xf>
    <xf numFmtId="3" fontId="28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0" fontId="16" fillId="0" borderId="136" xfId="0" applyFont="1" applyBorder="1" applyAlignment="1">
      <alignment horizontal="left" vertical="center" shrinkToFit="1"/>
    </xf>
    <xf numFmtId="179" fontId="28" fillId="3" borderId="123" xfId="0" applyNumberFormat="1" applyFont="1" applyFill="1" applyBorder="1" applyAlignment="1">
      <alignment horizontal="right" vertical="center"/>
    </xf>
    <xf numFmtId="179" fontId="28" fillId="3" borderId="130" xfId="0" applyNumberFormat="1" applyFont="1" applyFill="1" applyBorder="1" applyAlignment="1">
      <alignment horizontal="right" vertical="center"/>
    </xf>
    <xf numFmtId="179" fontId="28" fillId="0" borderId="135" xfId="0" applyNumberFormat="1" applyFont="1" applyBorder="1" applyAlignment="1">
      <alignment horizontal="right" vertical="center"/>
    </xf>
    <xf numFmtId="0" fontId="16" fillId="0" borderId="142" xfId="0" applyFont="1" applyBorder="1" applyAlignment="1">
      <alignment vertical="center"/>
    </xf>
    <xf numFmtId="183" fontId="16" fillId="0" borderId="125" xfId="0" applyNumberFormat="1" applyFont="1" applyBorder="1" applyAlignment="1">
      <alignment horizontal="left" vertical="center" shrinkToFit="1"/>
    </xf>
    <xf numFmtId="179" fontId="28" fillId="3" borderId="126" xfId="0" applyNumberFormat="1" applyFont="1" applyFill="1" applyBorder="1" applyAlignment="1">
      <alignment horizontal="right" vertical="center" shrinkToFit="1"/>
    </xf>
    <xf numFmtId="179" fontId="28" fillId="3" borderId="126" xfId="0" applyNumberFormat="1" applyFont="1" applyFill="1" applyBorder="1" applyAlignment="1">
      <alignment horizontal="right" vertical="center"/>
    </xf>
    <xf numFmtId="179" fontId="28" fillId="0" borderId="126" xfId="0" applyNumberFormat="1" applyFont="1" applyBorder="1" applyAlignment="1">
      <alignment horizontal="right" vertical="center"/>
    </xf>
    <xf numFmtId="185" fontId="16" fillId="0" borderId="143" xfId="0" applyNumberFormat="1" applyFont="1" applyBorder="1" applyAlignment="1">
      <alignment horizontal="left" vertical="center" shrinkToFit="1"/>
    </xf>
    <xf numFmtId="179" fontId="28" fillId="3" borderId="127" xfId="0" applyNumberFormat="1" applyFont="1" applyFill="1" applyBorder="1" applyAlignment="1">
      <alignment horizontal="right" vertical="center" shrinkToFit="1"/>
    </xf>
    <xf numFmtId="179" fontId="28" fillId="0" borderId="144" xfId="0" applyNumberFormat="1" applyFont="1" applyBorder="1" applyAlignment="1">
      <alignment horizontal="right" vertical="center"/>
    </xf>
    <xf numFmtId="186" fontId="32" fillId="0" borderId="145" xfId="0" applyNumberFormat="1" applyFont="1" applyBorder="1" applyAlignment="1">
      <alignment horizontal="right" vertical="center" shrinkToFit="1"/>
    </xf>
    <xf numFmtId="186" fontId="32" fillId="0" borderId="142" xfId="0" applyNumberFormat="1" applyFont="1" applyBorder="1" applyAlignment="1">
      <alignment horizontal="right" vertical="center" shrinkToFit="1"/>
    </xf>
    <xf numFmtId="185" fontId="16" fillId="0" borderId="143" xfId="0" applyNumberFormat="1" applyFont="1" applyBorder="1" applyAlignment="1">
      <alignment horizontal="right" vertical="center" shrinkToFit="1"/>
    </xf>
    <xf numFmtId="186" fontId="28" fillId="0" borderId="145" xfId="0" applyNumberFormat="1" applyFont="1" applyBorder="1" applyAlignment="1">
      <alignment horizontal="right" vertical="center" shrinkToFit="1"/>
    </xf>
    <xf numFmtId="185" fontId="16" fillId="0" borderId="146" xfId="0" applyNumberFormat="1" applyFont="1" applyBorder="1" applyAlignment="1">
      <alignment horizontal="left" vertical="center" shrinkToFit="1"/>
    </xf>
    <xf numFmtId="179" fontId="28" fillId="3" borderId="129" xfId="0" applyNumberFormat="1" applyFont="1" applyFill="1" applyBorder="1" applyAlignment="1">
      <alignment horizontal="right" vertical="center" shrinkToFit="1"/>
    </xf>
    <xf numFmtId="186" fontId="28" fillId="0" borderId="142" xfId="0" applyNumberFormat="1" applyFont="1" applyBorder="1" applyAlignment="1">
      <alignment horizontal="right" vertical="center" shrinkToFit="1"/>
    </xf>
    <xf numFmtId="185" fontId="16" fillId="0" borderId="125" xfId="0" applyNumberFormat="1" applyFont="1" applyBorder="1" applyAlignment="1">
      <alignment horizontal="left" vertical="center" shrinkToFit="1"/>
    </xf>
    <xf numFmtId="186" fontId="28" fillId="0" borderId="126" xfId="0" applyNumberFormat="1" applyFont="1" applyBorder="1" applyAlignment="1">
      <alignment horizontal="right" vertical="center" shrinkToFit="1"/>
    </xf>
    <xf numFmtId="49" fontId="16" fillId="0" borderId="16" xfId="0" applyNumberFormat="1" applyFont="1" applyBorder="1" applyAlignment="1">
      <alignment horizontal="left" vertical="center"/>
    </xf>
    <xf numFmtId="179" fontId="28" fillId="3" borderId="133" xfId="0" applyNumberFormat="1" applyFont="1" applyFill="1" applyBorder="1" applyAlignment="1">
      <alignment horizontal="right" vertical="center" shrinkToFit="1"/>
    </xf>
    <xf numFmtId="179" fontId="28" fillId="3" borderId="133" xfId="0" applyNumberFormat="1" applyFont="1" applyFill="1" applyBorder="1" applyAlignment="1">
      <alignment horizontal="right" vertical="center"/>
    </xf>
    <xf numFmtId="179" fontId="28" fillId="0" borderId="133" xfId="0" applyNumberFormat="1" applyFont="1" applyBorder="1" applyAlignment="1">
      <alignment horizontal="right" vertical="center"/>
    </xf>
    <xf numFmtId="179" fontId="28" fillId="3" borderId="130" xfId="0" applyNumberFormat="1" applyFont="1" applyFill="1" applyBorder="1" applyAlignment="1">
      <alignment horizontal="right" vertical="center" shrinkToFit="1"/>
    </xf>
    <xf numFmtId="179" fontId="28" fillId="0" borderId="145" xfId="0" applyNumberFormat="1" applyFont="1" applyBorder="1" applyAlignment="1">
      <alignment horizontal="right" vertical="center"/>
    </xf>
    <xf numFmtId="3" fontId="16" fillId="0" borderId="16" xfId="0" applyNumberFormat="1" applyFont="1" applyBorder="1" applyAlignment="1">
      <alignment vertical="center"/>
    </xf>
    <xf numFmtId="185" fontId="16" fillId="0" borderId="3" xfId="0" applyNumberFormat="1" applyFont="1" applyBorder="1" applyAlignment="1">
      <alignment horizontal="left" vertical="center" shrinkToFit="1"/>
    </xf>
    <xf numFmtId="0" fontId="28" fillId="0" borderId="3" xfId="0" applyFont="1" applyBorder="1" applyAlignment="1">
      <alignment horizontal="right" vertical="center" shrinkToFit="1"/>
    </xf>
    <xf numFmtId="186" fontId="28" fillId="0" borderId="3" xfId="0" applyNumberFormat="1" applyFont="1" applyBorder="1" applyAlignment="1">
      <alignment horizontal="right" vertical="center" shrinkToFit="1"/>
    </xf>
    <xf numFmtId="185" fontId="16" fillId="0" borderId="0" xfId="0" applyNumberFormat="1" applyFont="1" applyAlignment="1">
      <alignment horizontal="left" vertical="center" shrinkToFit="1"/>
    </xf>
    <xf numFmtId="0" fontId="28" fillId="0" borderId="0" xfId="0" applyFont="1" applyAlignment="1">
      <alignment horizontal="right" vertical="center" shrinkToFit="1"/>
    </xf>
    <xf numFmtId="186" fontId="28" fillId="0" borderId="0" xfId="0" applyNumberFormat="1" applyFont="1" applyAlignment="1">
      <alignment horizontal="right" vertical="center" shrinkToFit="1"/>
    </xf>
    <xf numFmtId="0" fontId="16" fillId="0" borderId="14" xfId="0" applyFont="1" applyBorder="1" applyAlignment="1">
      <alignment vertical="center"/>
    </xf>
    <xf numFmtId="22" fontId="16" fillId="0" borderId="14" xfId="0" applyNumberFormat="1" applyFont="1" applyBorder="1" applyAlignment="1">
      <alignment horizontal="left" vertical="center"/>
    </xf>
    <xf numFmtId="0" fontId="16" fillId="0" borderId="14" xfId="0" applyFont="1" applyBorder="1"/>
    <xf numFmtId="0" fontId="28" fillId="0" borderId="14" xfId="0" applyFont="1" applyBorder="1" applyAlignment="1">
      <alignment horizontal="right" vertical="center"/>
    </xf>
    <xf numFmtId="58" fontId="16" fillId="0" borderId="14" xfId="0" applyNumberFormat="1" applyFont="1" applyBorder="1" applyAlignment="1">
      <alignment horizontal="center" vertical="center" shrinkToFit="1"/>
    </xf>
    <xf numFmtId="179" fontId="28" fillId="0" borderId="14" xfId="0" applyNumberFormat="1" applyFont="1" applyBorder="1" applyAlignment="1">
      <alignment horizontal="right" vertical="center"/>
    </xf>
    <xf numFmtId="179" fontId="32" fillId="0" borderId="14" xfId="0" applyNumberFormat="1" applyFont="1" applyBorder="1" applyAlignment="1">
      <alignment horizontal="right" vertical="center"/>
    </xf>
    <xf numFmtId="3" fontId="28" fillId="0" borderId="12" xfId="0" applyNumberFormat="1" applyFont="1" applyBorder="1" applyAlignment="1">
      <alignment horizontal="center" vertical="center"/>
    </xf>
    <xf numFmtId="0" fontId="16" fillId="5" borderId="85" xfId="0" applyFont="1" applyFill="1" applyBorder="1" applyAlignment="1">
      <alignment horizontal="center" vertical="center" wrapText="1"/>
    </xf>
    <xf numFmtId="49" fontId="16" fillId="0" borderId="144" xfId="0" applyNumberFormat="1" applyFont="1" applyBorder="1" applyAlignment="1">
      <alignment horizontal="left" vertical="center"/>
    </xf>
    <xf numFmtId="3" fontId="28" fillId="0" borderId="147" xfId="0" applyNumberFormat="1" applyFont="1" applyBorder="1" applyAlignment="1">
      <alignment vertical="center"/>
    </xf>
    <xf numFmtId="49" fontId="16" fillId="0" borderId="148" xfId="0" applyNumberFormat="1" applyFont="1" applyBorder="1" applyAlignment="1">
      <alignment horizontal="left" vertical="center"/>
    </xf>
    <xf numFmtId="185" fontId="16" fillId="0" borderId="149" xfId="0" applyNumberFormat="1" applyFont="1" applyBorder="1" applyAlignment="1">
      <alignment horizontal="left" vertical="center" shrinkToFit="1"/>
    </xf>
    <xf numFmtId="179" fontId="28" fillId="0" borderId="89" xfId="0" applyNumberFormat="1" applyFont="1" applyBorder="1" applyAlignment="1">
      <alignment horizontal="right" vertical="center" shrinkToFit="1"/>
    </xf>
    <xf numFmtId="179" fontId="28" fillId="5" borderId="89" xfId="0" applyNumberFormat="1" applyFont="1" applyFill="1" applyBorder="1" applyAlignment="1">
      <alignment horizontal="right" vertical="center" shrinkToFit="1"/>
    </xf>
    <xf numFmtId="186" fontId="28" fillId="0" borderId="89" xfId="0" applyNumberFormat="1" applyFont="1" applyBorder="1" applyAlignment="1">
      <alignment horizontal="right" vertical="center" shrinkToFit="1"/>
    </xf>
    <xf numFmtId="0" fontId="16" fillId="0" borderId="5" xfId="0" quotePrefix="1" applyFont="1" applyBorder="1" applyAlignment="1">
      <alignment vertical="center"/>
    </xf>
    <xf numFmtId="185" fontId="16" fillId="0" borderId="140" xfId="0" applyNumberFormat="1" applyFont="1" applyBorder="1" applyAlignment="1">
      <alignment horizontal="left" vertical="center" shrinkToFit="1"/>
    </xf>
    <xf numFmtId="186" fontId="28" fillId="0" borderId="141" xfId="0" applyNumberFormat="1" applyFont="1" applyBorder="1" applyAlignment="1">
      <alignment horizontal="right" vertical="center" shrinkToFit="1"/>
    </xf>
    <xf numFmtId="0" fontId="16" fillId="0" borderId="2" xfId="0" quotePrefix="1" applyFont="1" applyBorder="1" applyAlignment="1">
      <alignment vertical="center"/>
    </xf>
    <xf numFmtId="49" fontId="16" fillId="0" borderId="11" xfId="0" applyNumberFormat="1" applyFont="1" applyBorder="1" applyAlignment="1">
      <alignment horizontal="left" vertical="center"/>
    </xf>
    <xf numFmtId="185" fontId="16" fillId="0" borderId="10" xfId="0" applyNumberFormat="1" applyFont="1" applyBorder="1" applyAlignment="1">
      <alignment horizontal="left" vertical="center" shrinkToFit="1"/>
    </xf>
    <xf numFmtId="179" fontId="32" fillId="0" borderId="0" xfId="0" applyNumberFormat="1" applyFont="1" applyAlignment="1">
      <alignment horizontal="left" vertical="center"/>
    </xf>
    <xf numFmtId="179" fontId="28" fillId="0" borderId="0" xfId="0" applyNumberFormat="1" applyFont="1" applyAlignment="1">
      <alignment horizontal="center" vertical="center" shrinkToFit="1"/>
    </xf>
    <xf numFmtId="31" fontId="1" fillId="0" borderId="2" xfId="0" applyNumberFormat="1" applyFont="1" applyBorder="1" applyAlignment="1">
      <alignment horizontal="right" vertical="center"/>
    </xf>
    <xf numFmtId="31" fontId="1" fillId="0" borderId="1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150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1" fontId="1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10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6" fillId="0" borderId="5" xfId="0" applyNumberFormat="1" applyFont="1" applyBorder="1" applyAlignment="1">
      <alignment horizontal="center"/>
    </xf>
    <xf numFmtId="177" fontId="6" fillId="0" borderId="5" xfId="0" applyNumberFormat="1" applyFont="1" applyBorder="1" applyAlignment="1">
      <alignment horizontal="center"/>
    </xf>
    <xf numFmtId="0" fontId="30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0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6" fillId="0" borderId="18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/>
    </xf>
    <xf numFmtId="180" fontId="33" fillId="0" borderId="23" xfId="0" applyNumberFormat="1" applyFont="1" applyBorder="1" applyAlignment="1">
      <alignment horizontal="center" vertical="top"/>
    </xf>
    <xf numFmtId="0" fontId="3" fillId="0" borderId="71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180" fontId="36" fillId="0" borderId="82" xfId="0" applyNumberFormat="1" applyFont="1" applyBorder="1" applyAlignment="1">
      <alignment horizontal="center" vertical="top"/>
    </xf>
    <xf numFmtId="0" fontId="19" fillId="0" borderId="91" xfId="0" applyFont="1" applyBorder="1" applyAlignment="1">
      <alignment vertical="center"/>
    </xf>
    <xf numFmtId="0" fontId="3" fillId="0" borderId="92" xfId="0" applyFont="1" applyBorder="1" applyAlignment="1">
      <alignment vertical="center"/>
    </xf>
    <xf numFmtId="0" fontId="42" fillId="0" borderId="91" xfId="0" applyFont="1" applyBorder="1" applyAlignment="1">
      <alignment horizontal="left" vertical="center"/>
    </xf>
    <xf numFmtId="0" fontId="3" fillId="0" borderId="93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7" fillId="3" borderId="18" xfId="0" applyFont="1" applyFill="1" applyBorder="1" applyAlignment="1">
      <alignment horizontal="center"/>
    </xf>
    <xf numFmtId="0" fontId="3" fillId="0" borderId="19" xfId="0" applyFont="1" applyBorder="1" applyAlignment="1">
      <alignment vertical="center"/>
    </xf>
    <xf numFmtId="31" fontId="2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top" textRotation="255"/>
    </xf>
    <xf numFmtId="0" fontId="30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19" fillId="0" borderId="18" xfId="0" applyFont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/>
    </xf>
    <xf numFmtId="0" fontId="30" fillId="0" borderId="111" xfId="0" applyFont="1" applyBorder="1" applyAlignment="1">
      <alignment horizontal="center" vertical="center"/>
    </xf>
    <xf numFmtId="0" fontId="3" fillId="0" borderId="111" xfId="0" applyFont="1" applyBorder="1" applyAlignment="1">
      <alignment vertical="center"/>
    </xf>
    <xf numFmtId="0" fontId="3" fillId="0" borderId="112" xfId="0" applyFont="1" applyBorder="1" applyAlignment="1">
      <alignment vertical="center"/>
    </xf>
    <xf numFmtId="0" fontId="30" fillId="0" borderId="113" xfId="0" applyFont="1" applyBorder="1" applyAlignment="1">
      <alignment horizontal="center" vertical="center"/>
    </xf>
    <xf numFmtId="0" fontId="3" fillId="0" borderId="114" xfId="0" applyFont="1" applyBorder="1" applyAlignment="1">
      <alignment vertical="center"/>
    </xf>
    <xf numFmtId="0" fontId="42" fillId="0" borderId="91" xfId="0" applyFont="1" applyBorder="1" applyAlignment="1">
      <alignment horizontal="center" vertical="center"/>
    </xf>
    <xf numFmtId="0" fontId="30" fillId="0" borderId="110" xfId="0" applyFont="1" applyBorder="1" applyAlignment="1">
      <alignment horizontal="center" vertical="center"/>
    </xf>
    <xf numFmtId="55" fontId="63" fillId="0" borderId="0" xfId="0" applyNumberFormat="1" applyFont="1" applyAlignment="1">
      <alignment horizontal="right"/>
    </xf>
    <xf numFmtId="0" fontId="64" fillId="0" borderId="0" xfId="0" applyFont="1" applyAlignment="1">
      <alignment horizontal="left"/>
    </xf>
    <xf numFmtId="181" fontId="16" fillId="0" borderId="0" xfId="0" applyNumberFormat="1" applyFont="1" applyAlignment="1">
      <alignment horizontal="right" vertical="center" shrinkToFit="1"/>
    </xf>
    <xf numFmtId="177" fontId="16" fillId="0" borderId="0" xfId="0" applyNumberFormat="1" applyFont="1" applyAlignment="1">
      <alignment horizontal="left" vertical="center"/>
    </xf>
    <xf numFmtId="0" fontId="64" fillId="0" borderId="0" xfId="0" applyFont="1" applyAlignment="1">
      <alignment horizontal="center" vertical="center"/>
    </xf>
    <xf numFmtId="176" fontId="16" fillId="0" borderId="0" xfId="0" applyNumberFormat="1" applyFont="1" applyAlignment="1">
      <alignment horizontal="right" vertical="center"/>
    </xf>
    <xf numFmtId="3" fontId="16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504825</xdr:colOff>
      <xdr:row>13</xdr:row>
      <xdr:rowOff>9525</xdr:rowOff>
    </xdr:from>
    <xdr:ext cx="1143000" cy="762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79263" y="3403763"/>
          <a:ext cx="1133475" cy="752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MS PMincho"/>
            <a:buNone/>
          </a:pPr>
          <a:r>
            <a:rPr lang="en-US" sz="1600" b="1">
              <a:solidFill>
                <a:schemeClr val="dk1"/>
              </a:solidFill>
              <a:latin typeface="MS PMincho"/>
              <a:ea typeface="MS PMincho"/>
              <a:cs typeface="MS PMincho"/>
              <a:sym typeface="MS PMincho"/>
            </a:rPr>
            <a:t>２０２５年</a:t>
          </a:r>
          <a:endParaRPr sz="1600" b="1">
            <a:latin typeface="MS PMincho"/>
            <a:ea typeface="MS PMincho"/>
            <a:cs typeface="MS PMincho"/>
            <a:sym typeface="MS PMincho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MS PMincho"/>
            <a:buNone/>
          </a:pPr>
          <a:r>
            <a:rPr lang="en-US" sz="1200" b="1">
              <a:solidFill>
                <a:schemeClr val="dk1"/>
              </a:solidFill>
              <a:latin typeface="MS PMincho"/>
              <a:ea typeface="MS PMincho"/>
              <a:cs typeface="MS PMincho"/>
              <a:sym typeface="MS PMincho"/>
            </a:rPr>
            <a:t>(令和７年)</a:t>
          </a:r>
          <a:endParaRPr sz="1200" b="1">
            <a:latin typeface="MS PMincho"/>
            <a:ea typeface="MS PMincho"/>
            <a:cs typeface="MS PMincho"/>
            <a:sym typeface="MS PMinch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43</xdr:row>
      <xdr:rowOff>0</xdr:rowOff>
    </xdr:from>
    <xdr:ext cx="371475" cy="371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5165025" y="3599025"/>
          <a:ext cx="361950" cy="361950"/>
        </a:xfrm>
        <a:prstGeom prst="upArrow">
          <a:avLst>
            <a:gd name="adj1" fmla="val 50000"/>
            <a:gd name="adj2" fmla="val 48077"/>
          </a:avLst>
        </a:prstGeom>
        <a:solidFill>
          <a:srgbClr val="FFFF66"/>
        </a:solidFill>
        <a:ln w="9525" cap="flat" cmpd="sng">
          <a:solidFill>
            <a:srgbClr val="21364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44</xdr:row>
      <xdr:rowOff>0</xdr:rowOff>
    </xdr:from>
    <xdr:ext cx="819150" cy="3238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4941188" y="3622838"/>
          <a:ext cx="8096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247650</xdr:colOff>
      <xdr:row>34</xdr:row>
      <xdr:rowOff>47625</xdr:rowOff>
    </xdr:from>
    <xdr:ext cx="371475" cy="3429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5165025" y="3613313"/>
          <a:ext cx="361950" cy="333375"/>
        </a:xfrm>
        <a:prstGeom prst="upArrow">
          <a:avLst>
            <a:gd name="adj1" fmla="val 50000"/>
            <a:gd name="adj2" fmla="val 48077"/>
          </a:avLst>
        </a:prstGeom>
        <a:solidFill>
          <a:srgbClr val="FFFF66"/>
        </a:solidFill>
        <a:ln w="9525" cap="flat" cmpd="sng">
          <a:solidFill>
            <a:srgbClr val="21364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115</xdr:row>
      <xdr:rowOff>0</xdr:rowOff>
    </xdr:from>
    <xdr:ext cx="819150" cy="3333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4941188" y="3618075"/>
          <a:ext cx="8096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247650</xdr:colOff>
      <xdr:row>95</xdr:row>
      <xdr:rowOff>47625</xdr:rowOff>
    </xdr:from>
    <xdr:ext cx="371475" cy="3429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5165025" y="3613313"/>
          <a:ext cx="361950" cy="333375"/>
        </a:xfrm>
        <a:prstGeom prst="upArrow">
          <a:avLst>
            <a:gd name="adj1" fmla="val 50000"/>
            <a:gd name="adj2" fmla="val 48077"/>
          </a:avLst>
        </a:prstGeom>
        <a:solidFill>
          <a:srgbClr val="FFFF66"/>
        </a:solidFill>
        <a:ln w="9525" cap="flat" cmpd="sng">
          <a:solidFill>
            <a:srgbClr val="21364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504825</xdr:colOff>
      <xdr:row>13</xdr:row>
      <xdr:rowOff>9525</xdr:rowOff>
    </xdr:from>
    <xdr:ext cx="1143000" cy="7620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4779263" y="3403763"/>
          <a:ext cx="1133475" cy="752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MS PMincho"/>
            <a:buNone/>
          </a:pPr>
          <a:r>
            <a:rPr lang="en-US" sz="1600" b="1">
              <a:solidFill>
                <a:schemeClr val="dk1"/>
              </a:solidFill>
              <a:latin typeface="MS PMincho"/>
              <a:ea typeface="MS PMincho"/>
              <a:cs typeface="MS PMincho"/>
              <a:sym typeface="MS PMincho"/>
            </a:rPr>
            <a:t>２０２５年</a:t>
          </a:r>
          <a:endParaRPr sz="1600" b="1">
            <a:latin typeface="MS PMincho"/>
            <a:ea typeface="MS PMincho"/>
            <a:cs typeface="MS PMincho"/>
            <a:sym typeface="MS PMincho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MS PMincho"/>
            <a:buNone/>
          </a:pPr>
          <a:r>
            <a:rPr lang="en-US" sz="1200" b="1">
              <a:solidFill>
                <a:schemeClr val="dk1"/>
              </a:solidFill>
              <a:latin typeface="MS PMincho"/>
              <a:ea typeface="MS PMincho"/>
              <a:cs typeface="MS PMincho"/>
              <a:sym typeface="MS PMincho"/>
            </a:rPr>
            <a:t>(令和７年)</a:t>
          </a:r>
          <a:endParaRPr sz="1200" b="1">
            <a:latin typeface="MS PMincho"/>
            <a:ea typeface="MS PMincho"/>
            <a:cs typeface="MS PMincho"/>
            <a:sym typeface="MS PMincho"/>
          </a:endParaRPr>
        </a:p>
      </xdr:txBody>
    </xdr:sp>
    <xdr:clientData fLocksWithSheet="0"/>
  </xdr:oneCellAnchor>
  <xdr:oneCellAnchor>
    <xdr:from>
      <xdr:col>1</xdr:col>
      <xdr:colOff>47625</xdr:colOff>
      <xdr:row>1</xdr:row>
      <xdr:rowOff>38100</xdr:rowOff>
    </xdr:from>
    <xdr:ext cx="1590675" cy="4762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4555425" y="3546638"/>
          <a:ext cx="1581150" cy="466725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800"/>
            <a:buFont typeface="Arial"/>
            <a:buNone/>
          </a:pPr>
          <a:r>
            <a:rPr lang="en-US" sz="18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決算報告書</a:t>
          </a:r>
          <a:endParaRPr sz="18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66"/>
  </sheetPr>
  <dimension ref="A1:P1000"/>
  <sheetViews>
    <sheetView workbookViewId="0">
      <selection activeCell="C32" sqref="C32:I32"/>
    </sheetView>
  </sheetViews>
  <sheetFormatPr baseColWidth="10" defaultColWidth="14.5" defaultRowHeight="15" customHeight="1"/>
  <cols>
    <col min="1" max="1" width="1.6640625" customWidth="1"/>
    <col min="2" max="2" width="4.6640625" customWidth="1"/>
    <col min="3" max="3" width="1.1640625" customWidth="1"/>
    <col min="4" max="4" width="20.5" hidden="1" customWidth="1"/>
    <col min="5" max="5" width="28.83203125" hidden="1" customWidth="1"/>
    <col min="6" max="6" width="17.1640625" customWidth="1"/>
    <col min="7" max="7" width="36.83203125" customWidth="1"/>
    <col min="8" max="8" width="14.5" customWidth="1"/>
    <col min="9" max="9" width="11.83203125" customWidth="1"/>
    <col min="10" max="10" width="2.83203125" customWidth="1"/>
    <col min="11" max="11" width="4" customWidth="1"/>
    <col min="12" max="12" width="4.5" customWidth="1"/>
    <col min="13" max="16" width="9" customWidth="1"/>
  </cols>
  <sheetData>
    <row r="1" spans="1:16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  <c r="N1" s="1"/>
      <c r="O1" s="1"/>
      <c r="P1" s="1"/>
    </row>
    <row r="2" spans="1:16" ht="15" customHeight="1">
      <c r="A2" s="1"/>
      <c r="B2" s="3"/>
      <c r="C2" s="4"/>
      <c r="D2" s="4"/>
      <c r="E2" s="4"/>
      <c r="F2" s="4"/>
      <c r="G2" s="4"/>
      <c r="H2" s="4"/>
      <c r="I2" s="4"/>
      <c r="J2" s="5"/>
      <c r="K2" s="1"/>
      <c r="L2" s="2"/>
      <c r="M2" s="1"/>
      <c r="N2" s="1"/>
      <c r="O2" s="1"/>
      <c r="P2" s="1"/>
    </row>
    <row r="3" spans="1:16" ht="15" customHeight="1">
      <c r="A3" s="1"/>
      <c r="B3" s="6"/>
      <c r="C3" s="1"/>
      <c r="D3" s="1"/>
      <c r="E3" s="1"/>
      <c r="F3" s="1"/>
      <c r="G3" s="1"/>
      <c r="H3" s="1"/>
      <c r="I3" s="1"/>
      <c r="J3" s="7"/>
      <c r="K3" s="1"/>
      <c r="L3" s="2"/>
      <c r="M3" s="1"/>
      <c r="N3" s="1"/>
      <c r="O3" s="1"/>
      <c r="P3" s="1"/>
    </row>
    <row r="4" spans="1:16" ht="15" customHeight="1">
      <c r="A4" s="1"/>
      <c r="B4" s="6"/>
      <c r="C4" s="1"/>
      <c r="D4" s="1"/>
      <c r="E4" s="1"/>
      <c r="F4" s="1"/>
      <c r="G4" s="1"/>
      <c r="H4" s="1"/>
      <c r="I4" s="1"/>
      <c r="J4" s="7"/>
      <c r="K4" s="1"/>
      <c r="L4" s="2"/>
      <c r="M4" s="1"/>
      <c r="N4" s="1"/>
      <c r="O4" s="1"/>
      <c r="P4" s="1"/>
    </row>
    <row r="5" spans="1:16" ht="15" customHeight="1">
      <c r="A5" s="1"/>
      <c r="B5" s="6"/>
      <c r="C5" s="1"/>
      <c r="D5" s="1"/>
      <c r="E5" s="1"/>
      <c r="F5" s="1"/>
      <c r="G5" s="1"/>
      <c r="H5" s="1"/>
      <c r="I5" s="1"/>
      <c r="J5" s="7"/>
      <c r="K5" s="1"/>
      <c r="L5" s="2"/>
      <c r="M5" s="1"/>
      <c r="N5" s="1"/>
      <c r="O5" s="1"/>
      <c r="P5" s="1"/>
    </row>
    <row r="6" spans="1:16" ht="15" customHeight="1">
      <c r="A6" s="1"/>
      <c r="B6" s="6"/>
      <c r="C6" s="1"/>
      <c r="D6" s="1"/>
      <c r="E6" s="1"/>
      <c r="F6" s="1"/>
      <c r="G6" s="1"/>
      <c r="H6" s="1"/>
      <c r="I6" s="1"/>
      <c r="J6" s="7"/>
      <c r="K6" s="1"/>
      <c r="L6" s="2"/>
      <c r="M6" s="1"/>
      <c r="N6" s="1"/>
      <c r="O6" s="1"/>
      <c r="P6" s="1"/>
    </row>
    <row r="7" spans="1:16" ht="15.75" customHeight="1">
      <c r="A7" s="1"/>
      <c r="B7" s="6"/>
      <c r="C7" s="1"/>
      <c r="D7" s="1"/>
      <c r="E7" s="1"/>
      <c r="F7" s="1"/>
      <c r="G7" s="1"/>
      <c r="H7" s="1"/>
      <c r="I7" s="1"/>
      <c r="J7" s="7"/>
      <c r="K7" s="1"/>
      <c r="L7" s="2"/>
      <c r="M7" s="1"/>
      <c r="N7" s="1"/>
      <c r="O7" s="1"/>
      <c r="P7" s="1"/>
    </row>
    <row r="8" spans="1:16" ht="15.75" customHeight="1">
      <c r="A8" s="1"/>
      <c r="B8" s="6"/>
      <c r="C8" s="1"/>
      <c r="D8" s="1"/>
      <c r="E8" s="1"/>
      <c r="F8" s="1"/>
      <c r="G8" s="1"/>
      <c r="H8" s="1"/>
      <c r="I8" s="1"/>
      <c r="J8" s="7"/>
      <c r="K8" s="1"/>
      <c r="L8" s="2"/>
      <c r="M8" s="1"/>
      <c r="N8" s="1"/>
      <c r="O8" s="1"/>
      <c r="P8" s="1"/>
    </row>
    <row r="9" spans="1:16" ht="15.75" customHeight="1">
      <c r="A9" s="1"/>
      <c r="B9" s="6"/>
      <c r="C9" s="1"/>
      <c r="D9" s="1"/>
      <c r="E9" s="1"/>
      <c r="F9" s="1"/>
      <c r="G9" s="1"/>
      <c r="H9" s="1"/>
      <c r="I9" s="1"/>
      <c r="J9" s="7"/>
      <c r="K9" s="1"/>
      <c r="L9" s="2"/>
      <c r="M9" s="1"/>
      <c r="N9" s="1"/>
      <c r="O9" s="1"/>
      <c r="P9" s="1"/>
    </row>
    <row r="10" spans="1:16" ht="24" customHeight="1">
      <c r="A10" s="1"/>
      <c r="B10" s="627" t="s">
        <v>0</v>
      </c>
      <c r="C10" s="617"/>
      <c r="D10" s="617"/>
      <c r="E10" s="617"/>
      <c r="F10" s="617"/>
      <c r="G10" s="617"/>
      <c r="H10" s="617"/>
      <c r="I10" s="617"/>
      <c r="J10" s="628"/>
      <c r="K10" s="1"/>
      <c r="L10" s="2"/>
      <c r="M10" s="1"/>
      <c r="N10" s="1"/>
      <c r="O10" s="1"/>
      <c r="P10" s="1"/>
    </row>
    <row r="11" spans="1:16" ht="15.75" customHeight="1">
      <c r="A11" s="1"/>
      <c r="B11" s="6"/>
      <c r="C11" s="8"/>
      <c r="D11" s="8"/>
      <c r="E11" s="8"/>
      <c r="F11" s="8"/>
      <c r="G11" s="8"/>
      <c r="H11" s="8"/>
      <c r="I11" s="8"/>
      <c r="J11" s="7"/>
      <c r="K11" s="1"/>
      <c r="L11" s="2"/>
      <c r="M11" s="1"/>
      <c r="N11" s="1"/>
      <c r="O11" s="1"/>
      <c r="P11" s="1"/>
    </row>
    <row r="12" spans="1:16" ht="24" customHeight="1">
      <c r="A12" s="1"/>
      <c r="B12" s="629" t="s">
        <v>1</v>
      </c>
      <c r="C12" s="617"/>
      <c r="D12" s="617"/>
      <c r="E12" s="617"/>
      <c r="F12" s="617"/>
      <c r="G12" s="617"/>
      <c r="H12" s="617"/>
      <c r="I12" s="617"/>
      <c r="J12" s="628"/>
      <c r="K12" s="1"/>
      <c r="L12" s="2"/>
      <c r="M12" s="1"/>
      <c r="N12" s="1"/>
      <c r="O12" s="1"/>
      <c r="P12" s="1"/>
    </row>
    <row r="13" spans="1:16" ht="15.75" customHeight="1">
      <c r="A13" s="1"/>
      <c r="B13" s="6"/>
      <c r="C13" s="1"/>
      <c r="D13" s="1"/>
      <c r="E13" s="1"/>
      <c r="F13" s="1"/>
      <c r="G13" s="1"/>
      <c r="H13" s="1"/>
      <c r="I13" s="1"/>
      <c r="J13" s="7"/>
      <c r="K13" s="1"/>
      <c r="L13" s="2"/>
      <c r="M13" s="1"/>
      <c r="N13" s="1"/>
      <c r="O13" s="1"/>
      <c r="P13" s="1"/>
    </row>
    <row r="14" spans="1:16" ht="15.75" customHeight="1">
      <c r="A14" s="1"/>
      <c r="B14" s="6"/>
      <c r="C14" s="1"/>
      <c r="D14" s="1"/>
      <c r="E14" s="1"/>
      <c r="F14" s="1"/>
      <c r="G14" s="1"/>
      <c r="H14" s="1"/>
      <c r="I14" s="1"/>
      <c r="J14" s="7"/>
      <c r="K14" s="1"/>
      <c r="L14" s="2"/>
      <c r="M14" s="1"/>
      <c r="N14" s="1"/>
      <c r="O14" s="1"/>
      <c r="P14" s="1"/>
    </row>
    <row r="15" spans="1:16" ht="35.25" customHeight="1">
      <c r="A15" s="1"/>
      <c r="B15" s="6"/>
      <c r="C15" s="630" t="s">
        <v>2</v>
      </c>
      <c r="D15" s="617"/>
      <c r="E15" s="617"/>
      <c r="F15" s="617"/>
      <c r="G15" s="617"/>
      <c r="H15" s="617"/>
      <c r="I15" s="617"/>
      <c r="J15" s="7"/>
      <c r="K15" s="1"/>
      <c r="L15" s="2"/>
      <c r="M15" s="1"/>
      <c r="N15" s="1"/>
      <c r="O15" s="1"/>
      <c r="P15" s="1"/>
    </row>
    <row r="16" spans="1:16" ht="15.75" customHeight="1">
      <c r="A16" s="1"/>
      <c r="B16" s="6"/>
      <c r="C16" s="1"/>
      <c r="D16" s="1"/>
      <c r="E16" s="1"/>
      <c r="F16" s="1"/>
      <c r="G16" s="1"/>
      <c r="H16" s="1"/>
      <c r="I16" s="1"/>
      <c r="J16" s="7"/>
      <c r="K16" s="1"/>
      <c r="L16" s="2"/>
      <c r="M16" s="1"/>
      <c r="N16" s="1"/>
      <c r="O16" s="1"/>
      <c r="P16" s="1"/>
    </row>
    <row r="17" spans="1:16" ht="15.75" customHeight="1">
      <c r="A17" s="1"/>
      <c r="B17" s="6"/>
      <c r="C17" s="1"/>
      <c r="D17" s="1"/>
      <c r="E17" s="1"/>
      <c r="F17" s="1"/>
      <c r="G17" s="1"/>
      <c r="H17" s="1"/>
      <c r="I17" s="1"/>
      <c r="J17" s="7"/>
      <c r="K17" s="1"/>
      <c r="L17" s="2"/>
      <c r="M17" s="1"/>
      <c r="N17" s="1"/>
      <c r="O17" s="1"/>
      <c r="P17" s="1"/>
    </row>
    <row r="18" spans="1:16" ht="22.5" customHeight="1">
      <c r="A18" s="1"/>
      <c r="B18" s="631">
        <f>'収支計算書(収支決算書)'!C3</f>
        <v>45671</v>
      </c>
      <c r="C18" s="617"/>
      <c r="D18" s="617"/>
      <c r="E18" s="617"/>
      <c r="F18" s="617"/>
      <c r="G18" s="617"/>
      <c r="H18" s="617"/>
      <c r="I18" s="617"/>
      <c r="J18" s="628"/>
      <c r="K18" s="1"/>
      <c r="L18" s="2"/>
      <c r="M18" s="1"/>
      <c r="N18" s="1"/>
      <c r="O18" s="1"/>
      <c r="P18" s="1"/>
    </row>
    <row r="19" spans="1:16" ht="22.5" customHeight="1">
      <c r="A19" s="1"/>
      <c r="B19" s="632">
        <f>'収支計算書(収支決算書)'!F3</f>
        <v>45777</v>
      </c>
      <c r="C19" s="617"/>
      <c r="D19" s="617"/>
      <c r="E19" s="617"/>
      <c r="F19" s="617"/>
      <c r="G19" s="617"/>
      <c r="H19" s="617"/>
      <c r="I19" s="617"/>
      <c r="J19" s="628"/>
      <c r="K19" s="1"/>
      <c r="L19" s="2"/>
      <c r="M19" s="1"/>
      <c r="N19" s="1"/>
      <c r="O19" s="1"/>
      <c r="P19" s="1"/>
    </row>
    <row r="20" spans="1:16" ht="15.75" customHeight="1">
      <c r="A20" s="1"/>
      <c r="B20" s="6"/>
      <c r="C20" s="1"/>
      <c r="D20" s="1"/>
      <c r="E20" s="1"/>
      <c r="F20" s="1"/>
      <c r="G20" s="1"/>
      <c r="H20" s="1"/>
      <c r="I20" s="1"/>
      <c r="J20" s="7"/>
      <c r="K20" s="1"/>
      <c r="L20" s="2"/>
      <c r="M20" s="1"/>
      <c r="N20" s="1"/>
      <c r="O20" s="1"/>
      <c r="P20" s="1"/>
    </row>
    <row r="21" spans="1:16" ht="15.75" customHeight="1">
      <c r="A21" s="1"/>
      <c r="B21" s="6"/>
      <c r="C21" s="1"/>
      <c r="D21" s="1"/>
      <c r="E21" s="1"/>
      <c r="F21" s="1"/>
      <c r="G21" s="1"/>
      <c r="H21" s="1"/>
      <c r="I21" s="1"/>
      <c r="J21" s="7"/>
      <c r="K21" s="1"/>
      <c r="L21" s="2"/>
      <c r="M21" s="1"/>
      <c r="N21" s="1"/>
      <c r="O21" s="1"/>
      <c r="P21" s="1"/>
    </row>
    <row r="22" spans="1:16" ht="15.75" customHeight="1">
      <c r="A22" s="1"/>
      <c r="B22" s="6"/>
      <c r="C22" s="9"/>
      <c r="D22" s="1"/>
      <c r="E22" s="1"/>
      <c r="F22" s="1"/>
      <c r="G22" s="1"/>
      <c r="H22" s="1"/>
      <c r="I22" s="1"/>
      <c r="J22" s="7"/>
      <c r="K22" s="1"/>
      <c r="L22" s="2"/>
      <c r="M22" s="1"/>
      <c r="N22" s="1"/>
      <c r="O22" s="1"/>
      <c r="P22" s="1"/>
    </row>
    <row r="23" spans="1:16" ht="15.75" customHeight="1">
      <c r="A23" s="1"/>
      <c r="B23" s="6"/>
      <c r="C23" s="9"/>
      <c r="D23" s="1"/>
      <c r="E23" s="1"/>
      <c r="F23" s="1"/>
      <c r="G23" s="1"/>
      <c r="H23" s="1"/>
      <c r="I23" s="1"/>
      <c r="J23" s="7"/>
      <c r="K23" s="1"/>
      <c r="L23" s="2"/>
      <c r="M23" s="1"/>
      <c r="N23" s="1"/>
      <c r="O23" s="1"/>
      <c r="P23" s="1"/>
    </row>
    <row r="24" spans="1:16" ht="15.75" customHeight="1">
      <c r="A24" s="1"/>
      <c r="B24" s="6"/>
      <c r="C24" s="9"/>
      <c r="D24" s="1"/>
      <c r="E24" s="1"/>
      <c r="F24" s="1"/>
      <c r="G24" s="1"/>
      <c r="H24" s="1"/>
      <c r="I24" s="1"/>
      <c r="J24" s="7"/>
      <c r="K24" s="1"/>
      <c r="L24" s="2"/>
      <c r="M24" s="1"/>
      <c r="N24" s="1"/>
      <c r="O24" s="1"/>
      <c r="P24" s="1"/>
    </row>
    <row r="25" spans="1:16" ht="15.75" customHeight="1">
      <c r="A25" s="1"/>
      <c r="B25" s="6"/>
      <c r="C25" s="9"/>
      <c r="D25" s="1"/>
      <c r="E25" s="1"/>
      <c r="F25" s="1"/>
      <c r="G25" s="1"/>
      <c r="H25" s="1"/>
      <c r="I25" s="1"/>
      <c r="J25" s="7"/>
      <c r="K25" s="1"/>
      <c r="L25" s="2"/>
      <c r="M25" s="1"/>
      <c r="N25" s="1"/>
      <c r="O25" s="1"/>
      <c r="P25" s="1"/>
    </row>
    <row r="26" spans="1:16" ht="15.75" customHeight="1">
      <c r="A26" s="1"/>
      <c r="B26" s="6"/>
      <c r="C26" s="9"/>
      <c r="D26" s="1"/>
      <c r="E26" s="1"/>
      <c r="F26" s="1"/>
      <c r="G26" s="1"/>
      <c r="H26" s="1"/>
      <c r="I26" s="1"/>
      <c r="J26" s="7"/>
      <c r="K26" s="1"/>
      <c r="L26" s="2"/>
      <c r="M26" s="1"/>
      <c r="N26" s="1"/>
      <c r="O26" s="1"/>
      <c r="P26" s="1"/>
    </row>
    <row r="27" spans="1:16" ht="15.75" customHeight="1">
      <c r="A27" s="1"/>
      <c r="B27" s="6"/>
      <c r="C27" s="9"/>
      <c r="D27" s="1"/>
      <c r="E27" s="1"/>
      <c r="F27" s="1"/>
      <c r="G27" s="1"/>
      <c r="H27" s="1"/>
      <c r="I27" s="1"/>
      <c r="J27" s="7"/>
      <c r="K27" s="1"/>
      <c r="L27" s="2"/>
      <c r="M27" s="1"/>
      <c r="N27" s="1"/>
      <c r="O27" s="1"/>
      <c r="P27" s="1"/>
    </row>
    <row r="28" spans="1:16" ht="15.75" customHeight="1">
      <c r="A28" s="1"/>
      <c r="B28" s="6"/>
      <c r="C28" s="9"/>
      <c r="D28" s="1"/>
      <c r="E28" s="1"/>
      <c r="F28" s="1"/>
      <c r="G28" s="1"/>
      <c r="H28" s="1"/>
      <c r="I28" s="1"/>
      <c r="J28" s="7"/>
      <c r="K28" s="1"/>
      <c r="L28" s="2"/>
      <c r="M28" s="1"/>
      <c r="N28" s="1"/>
      <c r="O28" s="1"/>
      <c r="P28" s="1"/>
    </row>
    <row r="29" spans="1:16" ht="15.75" customHeight="1">
      <c r="A29" s="1"/>
      <c r="B29" s="6"/>
      <c r="C29" s="9"/>
      <c r="D29" s="1"/>
      <c r="E29" s="1"/>
      <c r="F29" s="1"/>
      <c r="G29" s="1"/>
      <c r="H29" s="1"/>
      <c r="I29" s="1"/>
      <c r="J29" s="7"/>
      <c r="K29" s="1"/>
      <c r="L29" s="2"/>
      <c r="M29" s="1"/>
      <c r="N29" s="1"/>
      <c r="O29" s="1"/>
      <c r="P29" s="1"/>
    </row>
    <row r="30" spans="1:16" ht="15.75" customHeight="1">
      <c r="A30" s="1"/>
      <c r="B30" s="6"/>
      <c r="C30" s="9"/>
      <c r="D30" s="1"/>
      <c r="E30" s="1"/>
      <c r="F30" s="1"/>
      <c r="G30" s="1"/>
      <c r="H30" s="1"/>
      <c r="I30" s="1"/>
      <c r="J30" s="7"/>
      <c r="K30" s="1"/>
      <c r="L30" s="2"/>
      <c r="M30" s="1"/>
      <c r="N30" s="1"/>
      <c r="O30" s="1"/>
      <c r="P30" s="1"/>
    </row>
    <row r="31" spans="1:16" ht="15.75" customHeight="1">
      <c r="A31" s="1"/>
      <c r="B31" s="6"/>
      <c r="C31" s="9"/>
      <c r="D31" s="1"/>
      <c r="E31" s="1"/>
      <c r="F31" s="1"/>
      <c r="G31" s="1"/>
      <c r="H31" s="1"/>
      <c r="I31" s="1"/>
      <c r="J31" s="7"/>
      <c r="K31" s="1"/>
      <c r="L31" s="2"/>
      <c r="M31" s="1"/>
      <c r="N31" s="1"/>
      <c r="O31" s="1"/>
      <c r="P31" s="1"/>
    </row>
    <row r="32" spans="1:16" ht="24.75" customHeight="1">
      <c r="A32" s="1"/>
      <c r="B32" s="6"/>
      <c r="C32" s="625" t="s">
        <v>3</v>
      </c>
      <c r="D32" s="617"/>
      <c r="E32" s="617"/>
      <c r="F32" s="617"/>
      <c r="G32" s="617"/>
      <c r="H32" s="617"/>
      <c r="I32" s="617"/>
      <c r="J32" s="7"/>
      <c r="K32" s="1"/>
      <c r="L32" s="2"/>
      <c r="M32" s="1"/>
      <c r="N32" s="1"/>
      <c r="O32" s="1"/>
      <c r="P32" s="1"/>
    </row>
    <row r="33" spans="1:16" ht="15.75" customHeight="1">
      <c r="A33" s="1"/>
      <c r="B33" s="6"/>
      <c r="C33" s="9"/>
      <c r="D33" s="1"/>
      <c r="E33" s="1"/>
      <c r="F33" s="1"/>
      <c r="G33" s="1"/>
      <c r="H33" s="1"/>
      <c r="I33" s="1"/>
      <c r="J33" s="7"/>
      <c r="K33" s="1"/>
      <c r="L33" s="2"/>
      <c r="M33" s="1"/>
      <c r="N33" s="1"/>
      <c r="O33" s="1"/>
      <c r="P33" s="1"/>
    </row>
    <row r="34" spans="1:16" ht="18" customHeight="1">
      <c r="A34" s="1"/>
      <c r="B34" s="6"/>
      <c r="C34" s="626"/>
      <c r="D34" s="617"/>
      <c r="E34" s="617"/>
      <c r="F34" s="617"/>
      <c r="G34" s="617"/>
      <c r="H34" s="617"/>
      <c r="I34" s="617"/>
      <c r="J34" s="7"/>
      <c r="K34" s="1"/>
      <c r="L34" s="2"/>
      <c r="M34" s="1"/>
      <c r="N34" s="1"/>
      <c r="O34" s="1"/>
      <c r="P34" s="1"/>
    </row>
    <row r="35" spans="1:16" ht="18" customHeight="1">
      <c r="A35" s="1"/>
      <c r="B35" s="6"/>
      <c r="C35" s="9"/>
      <c r="D35" s="1"/>
      <c r="E35" s="1"/>
      <c r="F35" s="1"/>
      <c r="G35" s="11"/>
      <c r="H35" s="1"/>
      <c r="I35" s="1"/>
      <c r="J35" s="7"/>
      <c r="K35" s="1"/>
      <c r="L35" s="2"/>
      <c r="M35" s="1"/>
      <c r="N35" s="1"/>
      <c r="O35" s="1"/>
      <c r="P35" s="1"/>
    </row>
    <row r="36" spans="1:16" ht="18" customHeight="1">
      <c r="A36" s="1"/>
      <c r="B36" s="6"/>
      <c r="C36" s="616"/>
      <c r="D36" s="617"/>
      <c r="E36" s="617"/>
      <c r="F36" s="617"/>
      <c r="G36" s="617"/>
      <c r="H36" s="617"/>
      <c r="I36" s="617"/>
      <c r="J36" s="7"/>
      <c r="K36" s="1"/>
      <c r="L36" s="2"/>
      <c r="M36" s="1"/>
      <c r="N36" s="1"/>
      <c r="O36" s="1"/>
      <c r="P36" s="1"/>
    </row>
    <row r="37" spans="1:16" ht="18" customHeight="1">
      <c r="A37" s="1"/>
      <c r="B37" s="6"/>
      <c r="C37" s="10"/>
      <c r="D37" s="10"/>
      <c r="E37" s="10"/>
      <c r="F37" s="10"/>
      <c r="G37" s="10"/>
      <c r="H37" s="10"/>
      <c r="I37" s="10"/>
      <c r="J37" s="7"/>
      <c r="K37" s="1"/>
      <c r="L37" s="2"/>
      <c r="M37" s="1"/>
      <c r="N37" s="1"/>
      <c r="O37" s="1"/>
      <c r="P37" s="1"/>
    </row>
    <row r="38" spans="1:16" ht="18" customHeight="1">
      <c r="A38" s="1"/>
      <c r="B38" s="6"/>
      <c r="C38" s="10"/>
      <c r="D38" s="10"/>
      <c r="E38" s="10"/>
      <c r="F38" s="10"/>
      <c r="G38" s="10"/>
      <c r="H38" s="10"/>
      <c r="I38" s="10"/>
      <c r="J38" s="7"/>
      <c r="K38" s="1"/>
      <c r="L38" s="2"/>
      <c r="M38" s="1"/>
      <c r="N38" s="1"/>
      <c r="O38" s="1"/>
      <c r="P38" s="1"/>
    </row>
    <row r="39" spans="1:16" ht="18" customHeight="1">
      <c r="A39" s="1"/>
      <c r="B39" s="6"/>
      <c r="C39" s="10"/>
      <c r="D39" s="10"/>
      <c r="E39" s="10"/>
      <c r="F39" s="12" t="s">
        <v>4</v>
      </c>
      <c r="G39" s="13">
        <v>46127</v>
      </c>
      <c r="H39" s="618">
        <f>'収支計算書(収支決算書)'!G4</f>
        <v>45791</v>
      </c>
      <c r="I39" s="619"/>
      <c r="J39" s="7"/>
      <c r="K39" s="1"/>
      <c r="L39" s="2"/>
      <c r="M39" s="1"/>
      <c r="N39" s="1"/>
      <c r="O39" s="1"/>
      <c r="P39" s="1"/>
    </row>
    <row r="40" spans="1:16" ht="18" customHeight="1">
      <c r="A40" s="1"/>
      <c r="B40" s="14"/>
      <c r="C40" s="15"/>
      <c r="D40" s="16"/>
      <c r="E40" s="17" t="s">
        <v>5</v>
      </c>
      <c r="F40" s="620" t="s">
        <v>6</v>
      </c>
      <c r="G40" s="621"/>
      <c r="H40" s="622" t="s">
        <v>7</v>
      </c>
      <c r="I40" s="619"/>
      <c r="J40" s="7"/>
      <c r="K40" s="1"/>
      <c r="L40" s="2"/>
      <c r="M40" s="1"/>
      <c r="N40" s="1"/>
      <c r="O40" s="1"/>
      <c r="P40" s="1"/>
    </row>
    <row r="41" spans="1:16" ht="15.75" customHeight="1">
      <c r="A41" s="1"/>
      <c r="B41" s="14"/>
      <c r="C41" s="15"/>
      <c r="D41" s="16"/>
      <c r="E41" s="623"/>
      <c r="F41" s="18"/>
      <c r="G41" s="19"/>
      <c r="H41" s="20" t="s">
        <v>8</v>
      </c>
      <c r="I41" s="20" t="s">
        <v>9</v>
      </c>
      <c r="J41" s="7"/>
      <c r="K41" s="1"/>
      <c r="L41" s="2"/>
      <c r="M41" s="1"/>
      <c r="N41" s="1"/>
      <c r="O41" s="1"/>
      <c r="P41" s="1"/>
    </row>
    <row r="42" spans="1:16" ht="15.75" customHeight="1">
      <c r="A42" s="1"/>
      <c r="B42" s="14"/>
      <c r="C42" s="15"/>
      <c r="D42" s="16"/>
      <c r="E42" s="617"/>
      <c r="F42" s="21" t="s">
        <v>10</v>
      </c>
      <c r="G42" s="22" t="s">
        <v>11</v>
      </c>
      <c r="H42" s="23"/>
      <c r="I42" s="24"/>
      <c r="J42" s="7"/>
      <c r="K42" s="1"/>
      <c r="L42" s="2"/>
      <c r="M42" s="1"/>
      <c r="N42" s="1"/>
      <c r="O42" s="1"/>
      <c r="P42" s="1"/>
    </row>
    <row r="43" spans="1:16" ht="15.75" customHeight="1">
      <c r="A43" s="1"/>
      <c r="B43" s="14"/>
      <c r="C43" s="15"/>
      <c r="D43" s="16"/>
      <c r="E43" s="617"/>
      <c r="F43" s="21"/>
      <c r="G43" s="19"/>
      <c r="H43" s="23"/>
      <c r="I43" s="23"/>
      <c r="J43" s="7"/>
      <c r="K43" s="1"/>
      <c r="L43" s="2"/>
      <c r="M43" s="1"/>
      <c r="N43" s="1"/>
      <c r="O43" s="1"/>
      <c r="P43" s="1"/>
    </row>
    <row r="44" spans="1:16" ht="15.75" customHeight="1">
      <c r="A44" s="1"/>
      <c r="B44" s="25"/>
      <c r="C44" s="26"/>
      <c r="D44" s="27"/>
      <c r="E44" s="617"/>
      <c r="F44" s="18"/>
      <c r="G44" s="19"/>
      <c r="H44" s="28"/>
      <c r="I44" s="28"/>
      <c r="J44" s="7"/>
      <c r="K44" s="1"/>
      <c r="L44" s="2"/>
      <c r="M44" s="1"/>
      <c r="N44" s="1"/>
      <c r="O44" s="1"/>
      <c r="P44" s="1"/>
    </row>
    <row r="45" spans="1:16" ht="15.75" customHeight="1">
      <c r="A45" s="1"/>
      <c r="B45" s="25"/>
      <c r="C45" s="26"/>
      <c r="D45" s="27"/>
      <c r="E45" s="617"/>
      <c r="F45" s="21" t="s">
        <v>12</v>
      </c>
      <c r="G45" s="22" t="s">
        <v>11</v>
      </c>
      <c r="H45" s="28"/>
      <c r="I45" s="28"/>
      <c r="J45" s="7"/>
      <c r="K45" s="1"/>
      <c r="L45" s="2"/>
      <c r="M45" s="1"/>
      <c r="N45" s="1"/>
      <c r="O45" s="1"/>
      <c r="P45" s="1"/>
    </row>
    <row r="46" spans="1:16" ht="15.75" customHeight="1">
      <c r="A46" s="1"/>
      <c r="B46" s="6"/>
      <c r="C46" s="1"/>
      <c r="D46" s="27"/>
      <c r="E46" s="624"/>
      <c r="F46" s="21"/>
      <c r="G46" s="19"/>
      <c r="H46" s="29"/>
      <c r="I46" s="29"/>
      <c r="J46" s="7"/>
      <c r="K46" s="1"/>
      <c r="L46" s="2"/>
      <c r="M46" s="1"/>
      <c r="N46" s="1"/>
      <c r="O46" s="1"/>
      <c r="P46" s="1"/>
    </row>
    <row r="47" spans="1:16" ht="15.75" customHeight="1">
      <c r="A47" s="1"/>
      <c r="B47" s="30"/>
      <c r="C47" s="31"/>
      <c r="D47" s="31"/>
      <c r="E47" s="31"/>
      <c r="F47" s="31"/>
      <c r="G47" s="31"/>
      <c r="H47" s="31"/>
      <c r="I47" s="32"/>
      <c r="J47" s="33"/>
      <c r="K47" s="1"/>
      <c r="L47" s="2"/>
      <c r="M47" s="1"/>
      <c r="N47" s="1"/>
      <c r="O47" s="1"/>
      <c r="P47" s="1"/>
    </row>
    <row r="48" spans="1:1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"/>
      <c r="M48" s="1"/>
      <c r="N48" s="1"/>
      <c r="O48" s="1"/>
      <c r="P48" s="1"/>
    </row>
    <row r="49" spans="1:1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sheetProtection algorithmName="SHA-512" hashValue="uJWN6uhgrhzOz2oCu+HMfgxgmX5YAgeJZ97JbtwS++0EE0XqgSFJSo5lbvRSStMkAKhErR7O0S2rpRlMoFlGNQ==" saltValue="E+7Wuia6Ba92I25u24Jc2Q==" spinCount="100000" sheet="1" objects="1" scenarios="1"/>
  <mergeCells count="12">
    <mergeCell ref="C32:I32"/>
    <mergeCell ref="C34:I34"/>
    <mergeCell ref="B10:J10"/>
    <mergeCell ref="B12:J12"/>
    <mergeCell ref="C15:I15"/>
    <mergeCell ref="B18:J18"/>
    <mergeCell ref="B19:J19"/>
    <mergeCell ref="C36:I36"/>
    <mergeCell ref="H39:I39"/>
    <mergeCell ref="F40:G40"/>
    <mergeCell ref="H40:I40"/>
    <mergeCell ref="E41:E46"/>
  </mergeCells>
  <phoneticPr fontId="85"/>
  <printOptions horizontalCentered="1" verticalCentered="1"/>
  <pageMargins left="0.59055118110236227" right="0.39370078740157483" top="0.39370078740157483" bottom="0.1968503937007874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ECFF"/>
    <pageSetUpPr fitToPage="1"/>
  </sheetPr>
  <dimension ref="B1:DN1197"/>
  <sheetViews>
    <sheetView workbookViewId="0"/>
  </sheetViews>
  <sheetFormatPr baseColWidth="10" defaultColWidth="14.5" defaultRowHeight="15" customHeight="1"/>
  <cols>
    <col min="1" max="1" width="1.5" customWidth="1"/>
    <col min="2" max="2" width="6.5" customWidth="1"/>
    <col min="3" max="3" width="5.5" customWidth="1"/>
    <col min="4" max="4" width="11.6640625" customWidth="1"/>
    <col min="5" max="5" width="22.6640625" customWidth="1"/>
    <col min="6" max="6" width="32.6640625" customWidth="1"/>
    <col min="7" max="8" width="13.83203125" customWidth="1"/>
    <col min="9" max="11" width="10.83203125" customWidth="1"/>
    <col min="12" max="13" width="17.83203125" customWidth="1"/>
    <col min="14" max="14" width="22.5" customWidth="1"/>
    <col min="15" max="16" width="10.6640625" customWidth="1"/>
    <col min="17" max="17" width="11.83203125" customWidth="1"/>
    <col min="18" max="19" width="10.6640625" customWidth="1"/>
    <col min="20" max="36" width="8.6640625" customWidth="1"/>
    <col min="37" max="37" width="6.6640625" customWidth="1"/>
    <col min="38" max="38" width="3.6640625" customWidth="1"/>
    <col min="39" max="39" width="6.5" customWidth="1"/>
    <col min="40" max="40" width="5.5" customWidth="1"/>
    <col min="41" max="45" width="10.6640625" customWidth="1"/>
    <col min="46" max="46" width="0.6640625" customWidth="1"/>
    <col min="47" max="96" width="8.6640625" customWidth="1"/>
    <col min="97" max="97" width="1" customWidth="1"/>
    <col min="98" max="114" width="8.6640625" customWidth="1"/>
    <col min="115" max="115" width="6.5" customWidth="1"/>
    <col min="116" max="116" width="5.5" customWidth="1"/>
    <col min="117" max="118" width="12.5" customWidth="1"/>
  </cols>
  <sheetData>
    <row r="1" spans="2:117" ht="9.75" customHeight="1">
      <c r="B1" s="16"/>
      <c r="C1" s="34"/>
      <c r="D1" s="16"/>
      <c r="E1" s="16"/>
      <c r="F1" s="16"/>
      <c r="G1" s="16"/>
      <c r="H1" s="35"/>
      <c r="I1" s="16"/>
      <c r="J1" s="16"/>
      <c r="K1" s="16"/>
      <c r="L1" s="36"/>
      <c r="M1" s="37"/>
      <c r="N1" s="37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38"/>
      <c r="AM1" s="16"/>
      <c r="AN1" s="34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34"/>
      <c r="DM1" s="16"/>
    </row>
    <row r="2" spans="2:117" ht="24" customHeight="1">
      <c r="B2" s="16"/>
      <c r="C2" s="34"/>
      <c r="D2" s="16"/>
      <c r="E2" s="16"/>
      <c r="F2" s="16"/>
      <c r="G2" s="16"/>
      <c r="H2" s="35"/>
      <c r="I2" s="16"/>
      <c r="J2" s="16"/>
      <c r="K2" s="16"/>
      <c r="L2" s="39"/>
      <c r="M2" s="40"/>
      <c r="N2" s="40"/>
      <c r="O2" s="41" t="s">
        <v>13</v>
      </c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38"/>
      <c r="AM2" s="16"/>
      <c r="AN2" s="34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34"/>
      <c r="DM2" s="16"/>
    </row>
    <row r="3" spans="2:117" ht="12" customHeight="1">
      <c r="B3" s="16"/>
      <c r="C3" s="34"/>
      <c r="D3" s="16"/>
      <c r="E3" s="16"/>
      <c r="F3" s="16"/>
      <c r="G3" s="16"/>
      <c r="H3" s="35"/>
      <c r="I3" s="16"/>
      <c r="J3" s="16"/>
      <c r="K3" s="16"/>
      <c r="L3" s="42"/>
      <c r="M3" s="43"/>
      <c r="N3" s="43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16"/>
      <c r="AL3" s="38"/>
      <c r="AM3" s="16"/>
      <c r="AN3" s="34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34"/>
      <c r="DM3" s="16"/>
    </row>
    <row r="4" spans="2:117" ht="25.5" customHeight="1">
      <c r="B4" s="44"/>
      <c r="C4" s="45"/>
      <c r="D4" s="657" t="s">
        <v>14</v>
      </c>
      <c r="E4" s="658"/>
      <c r="F4" s="46" t="s">
        <v>15</v>
      </c>
      <c r="G4" s="47"/>
      <c r="H4" s="48"/>
      <c r="I4" s="49"/>
      <c r="J4" s="50"/>
      <c r="K4" s="51"/>
      <c r="L4" s="52"/>
      <c r="M4" s="53"/>
      <c r="N4" s="53"/>
      <c r="O4" s="51"/>
      <c r="P4" s="51"/>
      <c r="Q4" s="51"/>
      <c r="R4" s="51"/>
      <c r="S4" s="54"/>
      <c r="T4" s="55"/>
      <c r="U4" s="54"/>
      <c r="V4" s="54"/>
      <c r="W4" s="54"/>
      <c r="X4" s="54"/>
      <c r="Y4" s="54"/>
      <c r="Z4" s="54"/>
      <c r="AA4" s="54"/>
      <c r="AB4" s="54"/>
      <c r="AC4" s="56"/>
      <c r="AD4" s="56"/>
      <c r="AE4" s="56"/>
      <c r="AF4" s="56"/>
      <c r="AG4" s="57" t="str">
        <f>現金出納帳!AF4</f>
        <v>兵庫県政を正常に戻す会</v>
      </c>
      <c r="AH4" s="57" t="s">
        <v>16</v>
      </c>
      <c r="AI4" s="659">
        <f>現金出納帳!AH4</f>
        <v>45777</v>
      </c>
      <c r="AJ4" s="617"/>
      <c r="AK4" s="660" t="s">
        <v>17</v>
      </c>
      <c r="AL4" s="38"/>
      <c r="AM4" s="44"/>
      <c r="AN4" s="45"/>
      <c r="AO4" s="58" t="s">
        <v>18</v>
      </c>
      <c r="AP4" s="59" t="s">
        <v>19</v>
      </c>
      <c r="AQ4" s="59" t="s">
        <v>20</v>
      </c>
      <c r="AR4" s="59" t="s">
        <v>21</v>
      </c>
      <c r="AS4" s="60" t="s">
        <v>22</v>
      </c>
      <c r="AT4" s="56"/>
      <c r="AU4" s="661" t="s">
        <v>23</v>
      </c>
      <c r="AV4" s="634"/>
      <c r="AW4" s="634"/>
      <c r="AX4" s="634"/>
      <c r="AY4" s="634"/>
      <c r="AZ4" s="635"/>
      <c r="BA4" s="633" t="s">
        <v>24</v>
      </c>
      <c r="BB4" s="634"/>
      <c r="BC4" s="634"/>
      <c r="BD4" s="634"/>
      <c r="BE4" s="635"/>
      <c r="BF4" s="633" t="s">
        <v>25</v>
      </c>
      <c r="BG4" s="634"/>
      <c r="BH4" s="634"/>
      <c r="BI4" s="634"/>
      <c r="BJ4" s="634"/>
      <c r="BK4" s="634"/>
      <c r="BL4" s="634"/>
      <c r="BM4" s="634"/>
      <c r="BN4" s="634"/>
      <c r="BO4" s="634"/>
      <c r="BP4" s="634"/>
      <c r="BQ4" s="634"/>
      <c r="BR4" s="635"/>
      <c r="BS4" s="633" t="s">
        <v>26</v>
      </c>
      <c r="BT4" s="634"/>
      <c r="BU4" s="634"/>
      <c r="BV4" s="634"/>
      <c r="BW4" s="634"/>
      <c r="BX4" s="635"/>
      <c r="BY4" s="633" t="s">
        <v>27</v>
      </c>
      <c r="BZ4" s="634"/>
      <c r="CA4" s="634"/>
      <c r="CB4" s="634"/>
      <c r="CC4" s="634"/>
      <c r="CD4" s="634"/>
      <c r="CE4" s="635"/>
      <c r="CF4" s="633" t="s">
        <v>28</v>
      </c>
      <c r="CG4" s="634"/>
      <c r="CH4" s="634"/>
      <c r="CI4" s="634"/>
      <c r="CJ4" s="634"/>
      <c r="CK4" s="634"/>
      <c r="CL4" s="635"/>
      <c r="CM4" s="633" t="s">
        <v>29</v>
      </c>
      <c r="CN4" s="634"/>
      <c r="CO4" s="634"/>
      <c r="CP4" s="634"/>
      <c r="CQ4" s="634"/>
      <c r="CR4" s="634"/>
      <c r="CS4" s="61"/>
      <c r="CT4" s="639" t="s">
        <v>30</v>
      </c>
      <c r="CU4" s="634"/>
      <c r="CV4" s="634"/>
      <c r="CW4" s="634"/>
      <c r="CX4" s="634"/>
      <c r="CY4" s="634"/>
      <c r="CZ4" s="634"/>
      <c r="DA4" s="634"/>
      <c r="DB4" s="635"/>
      <c r="DC4" s="633" t="s">
        <v>31</v>
      </c>
      <c r="DD4" s="634"/>
      <c r="DE4" s="634"/>
      <c r="DF4" s="634"/>
      <c r="DG4" s="634"/>
      <c r="DH4" s="634"/>
      <c r="DI4" s="634"/>
      <c r="DJ4" s="640"/>
      <c r="DK4" s="44"/>
      <c r="DL4" s="45"/>
      <c r="DM4" s="56"/>
    </row>
    <row r="5" spans="2:117" ht="6" customHeight="1">
      <c r="B5" s="56"/>
      <c r="C5" s="62"/>
      <c r="D5" s="63"/>
      <c r="E5" s="56"/>
      <c r="F5" s="56"/>
      <c r="G5" s="56"/>
      <c r="H5" s="35"/>
      <c r="I5" s="56"/>
      <c r="J5" s="56"/>
      <c r="K5" s="56"/>
      <c r="L5" s="64"/>
      <c r="M5" s="65"/>
      <c r="N5" s="65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66"/>
      <c r="AG5" s="67"/>
      <c r="AH5" s="56"/>
      <c r="AI5" s="67"/>
      <c r="AJ5" s="56"/>
      <c r="AK5" s="617"/>
      <c r="AL5" s="38"/>
      <c r="AM5" s="56"/>
      <c r="AN5" s="62"/>
      <c r="AO5" s="68"/>
      <c r="AP5" s="69"/>
      <c r="AQ5" s="69"/>
      <c r="AR5" s="69"/>
      <c r="AS5" s="70"/>
      <c r="AT5" s="56"/>
      <c r="AU5" s="662"/>
      <c r="AV5" s="637"/>
      <c r="AW5" s="637"/>
      <c r="AX5" s="637"/>
      <c r="AY5" s="637"/>
      <c r="AZ5" s="638"/>
      <c r="BA5" s="636"/>
      <c r="BB5" s="637"/>
      <c r="BC5" s="637"/>
      <c r="BD5" s="637"/>
      <c r="BE5" s="638"/>
      <c r="BF5" s="636"/>
      <c r="BG5" s="637"/>
      <c r="BH5" s="637"/>
      <c r="BI5" s="637"/>
      <c r="BJ5" s="637"/>
      <c r="BK5" s="637"/>
      <c r="BL5" s="637"/>
      <c r="BM5" s="637"/>
      <c r="BN5" s="637"/>
      <c r="BO5" s="637"/>
      <c r="BP5" s="637"/>
      <c r="BQ5" s="637"/>
      <c r="BR5" s="638"/>
      <c r="BS5" s="636"/>
      <c r="BT5" s="637"/>
      <c r="BU5" s="637"/>
      <c r="BV5" s="637"/>
      <c r="BW5" s="637"/>
      <c r="BX5" s="638"/>
      <c r="BY5" s="636"/>
      <c r="BZ5" s="637"/>
      <c r="CA5" s="637"/>
      <c r="CB5" s="637"/>
      <c r="CC5" s="637"/>
      <c r="CD5" s="637"/>
      <c r="CE5" s="638"/>
      <c r="CF5" s="636"/>
      <c r="CG5" s="637"/>
      <c r="CH5" s="637"/>
      <c r="CI5" s="637"/>
      <c r="CJ5" s="637"/>
      <c r="CK5" s="637"/>
      <c r="CL5" s="638"/>
      <c r="CM5" s="636"/>
      <c r="CN5" s="637"/>
      <c r="CO5" s="637"/>
      <c r="CP5" s="637"/>
      <c r="CQ5" s="637"/>
      <c r="CR5" s="637"/>
      <c r="CS5" s="61"/>
      <c r="CT5" s="637"/>
      <c r="CU5" s="637"/>
      <c r="CV5" s="637"/>
      <c r="CW5" s="637"/>
      <c r="CX5" s="637"/>
      <c r="CY5" s="637"/>
      <c r="CZ5" s="637"/>
      <c r="DA5" s="637"/>
      <c r="DB5" s="638"/>
      <c r="DC5" s="636"/>
      <c r="DD5" s="637"/>
      <c r="DE5" s="637"/>
      <c r="DF5" s="637"/>
      <c r="DG5" s="637"/>
      <c r="DH5" s="637"/>
      <c r="DI5" s="637"/>
      <c r="DJ5" s="641"/>
      <c r="DK5" s="56"/>
      <c r="DL5" s="62"/>
      <c r="DM5" s="56"/>
    </row>
    <row r="6" spans="2:117" ht="35.25" customHeight="1">
      <c r="B6" s="642" t="s">
        <v>32</v>
      </c>
      <c r="C6" s="643"/>
      <c r="D6" s="71" t="s">
        <v>33</v>
      </c>
      <c r="E6" s="72" t="s">
        <v>34</v>
      </c>
      <c r="F6" s="73" t="s">
        <v>35</v>
      </c>
      <c r="G6" s="74" t="s">
        <v>36</v>
      </c>
      <c r="H6" s="75" t="s">
        <v>37</v>
      </c>
      <c r="I6" s="76" t="s">
        <v>38</v>
      </c>
      <c r="J6" s="72" t="s">
        <v>39</v>
      </c>
      <c r="K6" s="77" t="s">
        <v>40</v>
      </c>
      <c r="L6" s="78" t="s">
        <v>41</v>
      </c>
      <c r="M6" s="78" t="s">
        <v>42</v>
      </c>
      <c r="N6" s="78" t="s">
        <v>43</v>
      </c>
      <c r="O6" s="79" t="s">
        <v>44</v>
      </c>
      <c r="P6" s="80" t="s">
        <v>45</v>
      </c>
      <c r="Q6" s="81" t="s">
        <v>46</v>
      </c>
      <c r="R6" s="81" t="s">
        <v>47</v>
      </c>
      <c r="S6" s="82" t="s">
        <v>48</v>
      </c>
      <c r="T6" s="83" t="s">
        <v>49</v>
      </c>
      <c r="U6" s="83" t="s">
        <v>50</v>
      </c>
      <c r="V6" s="83" t="s">
        <v>51</v>
      </c>
      <c r="W6" s="83" t="s">
        <v>52</v>
      </c>
      <c r="X6" s="83" t="s">
        <v>53</v>
      </c>
      <c r="Y6" s="83" t="s">
        <v>54</v>
      </c>
      <c r="Z6" s="83" t="s">
        <v>55</v>
      </c>
      <c r="AA6" s="83" t="s">
        <v>56</v>
      </c>
      <c r="AB6" s="83" t="s">
        <v>57</v>
      </c>
      <c r="AC6" s="83" t="s">
        <v>58</v>
      </c>
      <c r="AD6" s="83" t="s">
        <v>59</v>
      </c>
      <c r="AE6" s="83" t="s">
        <v>60</v>
      </c>
      <c r="AF6" s="83" t="s">
        <v>61</v>
      </c>
      <c r="AG6" s="83" t="s">
        <v>62</v>
      </c>
      <c r="AH6" s="83" t="s">
        <v>63</v>
      </c>
      <c r="AI6" s="71" t="s">
        <v>64</v>
      </c>
      <c r="AJ6" s="84" t="s">
        <v>65</v>
      </c>
      <c r="AK6" s="617"/>
      <c r="AL6" s="85"/>
      <c r="AM6" s="642" t="s">
        <v>32</v>
      </c>
      <c r="AN6" s="643"/>
      <c r="AO6" s="86" t="s">
        <v>44</v>
      </c>
      <c r="AP6" s="87" t="s">
        <v>45</v>
      </c>
      <c r="AQ6" s="87" t="s">
        <v>46</v>
      </c>
      <c r="AR6" s="87" t="s">
        <v>47</v>
      </c>
      <c r="AS6" s="88" t="s">
        <v>48</v>
      </c>
      <c r="AT6" s="89"/>
      <c r="AU6" s="90" t="s">
        <v>62</v>
      </c>
      <c r="AV6" s="91" t="s">
        <v>51</v>
      </c>
      <c r="AW6" s="91" t="s">
        <v>52</v>
      </c>
      <c r="AX6" s="91" t="s">
        <v>54</v>
      </c>
      <c r="AY6" s="91" t="s">
        <v>55</v>
      </c>
      <c r="AZ6" s="92" t="s">
        <v>64</v>
      </c>
      <c r="BA6" s="91" t="s">
        <v>51</v>
      </c>
      <c r="BB6" s="91" t="s">
        <v>52</v>
      </c>
      <c r="BC6" s="91" t="s">
        <v>54</v>
      </c>
      <c r="BD6" s="91" t="s">
        <v>55</v>
      </c>
      <c r="BE6" s="92" t="s">
        <v>64</v>
      </c>
      <c r="BF6" s="93" t="s">
        <v>49</v>
      </c>
      <c r="BG6" s="93" t="s">
        <v>50</v>
      </c>
      <c r="BH6" s="91" t="s">
        <v>52</v>
      </c>
      <c r="BI6" s="91" t="s">
        <v>54</v>
      </c>
      <c r="BJ6" s="93" t="s">
        <v>55</v>
      </c>
      <c r="BK6" s="91" t="s">
        <v>56</v>
      </c>
      <c r="BL6" s="91" t="s">
        <v>66</v>
      </c>
      <c r="BM6" s="91" t="s">
        <v>58</v>
      </c>
      <c r="BN6" s="91" t="s">
        <v>59</v>
      </c>
      <c r="BO6" s="91" t="s">
        <v>60</v>
      </c>
      <c r="BP6" s="91" t="s">
        <v>67</v>
      </c>
      <c r="BQ6" s="94" t="s">
        <v>64</v>
      </c>
      <c r="BR6" s="92" t="s">
        <v>65</v>
      </c>
      <c r="BS6" s="91" t="s">
        <v>50</v>
      </c>
      <c r="BT6" s="91" t="s">
        <v>51</v>
      </c>
      <c r="BU6" s="91" t="s">
        <v>52</v>
      </c>
      <c r="BV6" s="91" t="s">
        <v>54</v>
      </c>
      <c r="BW6" s="91" t="s">
        <v>55</v>
      </c>
      <c r="BX6" s="92" t="s">
        <v>64</v>
      </c>
      <c r="BY6" s="91" t="s">
        <v>50</v>
      </c>
      <c r="BZ6" s="91" t="s">
        <v>51</v>
      </c>
      <c r="CA6" s="91" t="s">
        <v>52</v>
      </c>
      <c r="CB6" s="91" t="s">
        <v>54</v>
      </c>
      <c r="CC6" s="91" t="s">
        <v>55</v>
      </c>
      <c r="CD6" s="91" t="s">
        <v>61</v>
      </c>
      <c r="CE6" s="92" t="s">
        <v>64</v>
      </c>
      <c r="CF6" s="91" t="s">
        <v>50</v>
      </c>
      <c r="CG6" s="91" t="s">
        <v>51</v>
      </c>
      <c r="CH6" s="91" t="s">
        <v>52</v>
      </c>
      <c r="CI6" s="91" t="s">
        <v>54</v>
      </c>
      <c r="CJ6" s="91" t="s">
        <v>55</v>
      </c>
      <c r="CK6" s="91" t="s">
        <v>61</v>
      </c>
      <c r="CL6" s="92" t="s">
        <v>64</v>
      </c>
      <c r="CM6" s="91" t="s">
        <v>50</v>
      </c>
      <c r="CN6" s="91" t="s">
        <v>51</v>
      </c>
      <c r="CO6" s="91" t="s">
        <v>52</v>
      </c>
      <c r="CP6" s="91" t="s">
        <v>54</v>
      </c>
      <c r="CQ6" s="91" t="s">
        <v>55</v>
      </c>
      <c r="CR6" s="95" t="s">
        <v>64</v>
      </c>
      <c r="CS6" s="61"/>
      <c r="CT6" s="93" t="s">
        <v>50</v>
      </c>
      <c r="CU6" s="91" t="s">
        <v>51</v>
      </c>
      <c r="CV6" s="91" t="s">
        <v>52</v>
      </c>
      <c r="CW6" s="91" t="s">
        <v>53</v>
      </c>
      <c r="CX6" s="91" t="s">
        <v>54</v>
      </c>
      <c r="CY6" s="91" t="s">
        <v>55</v>
      </c>
      <c r="CZ6" s="91" t="s">
        <v>61</v>
      </c>
      <c r="DA6" s="91" t="s">
        <v>63</v>
      </c>
      <c r="DB6" s="92" t="s">
        <v>64</v>
      </c>
      <c r="DC6" s="96" t="s">
        <v>50</v>
      </c>
      <c r="DD6" s="91" t="s">
        <v>51</v>
      </c>
      <c r="DE6" s="91" t="s">
        <v>52</v>
      </c>
      <c r="DF6" s="91" t="s">
        <v>53</v>
      </c>
      <c r="DG6" s="91" t="s">
        <v>54</v>
      </c>
      <c r="DH6" s="91" t="s">
        <v>55</v>
      </c>
      <c r="DI6" s="91" t="s">
        <v>61</v>
      </c>
      <c r="DJ6" s="97" t="s">
        <v>64</v>
      </c>
      <c r="DK6" s="642" t="s">
        <v>32</v>
      </c>
      <c r="DL6" s="643"/>
      <c r="DM6" s="56"/>
    </row>
    <row r="7" spans="2:117" ht="22.5" customHeight="1">
      <c r="B7" s="98" t="s">
        <v>68</v>
      </c>
      <c r="C7" s="99">
        <v>1</v>
      </c>
      <c r="D7" s="100">
        <v>45692</v>
      </c>
      <c r="E7" s="101" t="s">
        <v>69</v>
      </c>
      <c r="F7" s="102" t="s">
        <v>70</v>
      </c>
      <c r="G7" s="103" t="s">
        <v>20</v>
      </c>
      <c r="H7" s="104" t="s">
        <v>46</v>
      </c>
      <c r="I7" s="105">
        <v>5000</v>
      </c>
      <c r="J7" s="106"/>
      <c r="K7" s="107">
        <f>SUM(I7:J7)</f>
        <v>5000</v>
      </c>
      <c r="L7" s="644" t="str">
        <f>HYPERLINK("./通帳_公開用/外通帳Y1-22.pdf","通帳Y1-Y22")</f>
        <v>通帳Y1-Y22</v>
      </c>
      <c r="M7" s="108"/>
      <c r="N7" s="108"/>
      <c r="O7" s="109" t="str">
        <f t="shared" ref="O7:S7" si="0">IF($H7=O$6,$I7,"")</f>
        <v/>
      </c>
      <c r="P7" s="110" t="str">
        <f t="shared" si="0"/>
        <v/>
      </c>
      <c r="Q7" s="111">
        <f t="shared" si="0"/>
        <v>5000</v>
      </c>
      <c r="R7" s="110" t="str">
        <f t="shared" si="0"/>
        <v/>
      </c>
      <c r="S7" s="112" t="str">
        <f t="shared" si="0"/>
        <v/>
      </c>
      <c r="T7" s="113" t="str">
        <f t="shared" ref="T7:AJ7" si="1">IF($H7=T$6,$J7,"")</f>
        <v/>
      </c>
      <c r="U7" s="114" t="str">
        <f t="shared" si="1"/>
        <v/>
      </c>
      <c r="V7" s="114" t="str">
        <f t="shared" si="1"/>
        <v/>
      </c>
      <c r="W7" s="114" t="str">
        <f t="shared" si="1"/>
        <v/>
      </c>
      <c r="X7" s="113" t="str">
        <f t="shared" si="1"/>
        <v/>
      </c>
      <c r="Y7" s="114" t="str">
        <f t="shared" si="1"/>
        <v/>
      </c>
      <c r="Z7" s="114" t="str">
        <f t="shared" si="1"/>
        <v/>
      </c>
      <c r="AA7" s="114" t="str">
        <f t="shared" si="1"/>
        <v/>
      </c>
      <c r="AB7" s="113" t="str">
        <f t="shared" si="1"/>
        <v/>
      </c>
      <c r="AC7" s="114" t="str">
        <f t="shared" si="1"/>
        <v/>
      </c>
      <c r="AD7" s="114" t="str">
        <f t="shared" si="1"/>
        <v/>
      </c>
      <c r="AE7" s="114" t="str">
        <f t="shared" si="1"/>
        <v/>
      </c>
      <c r="AF7" s="114" t="str">
        <f t="shared" si="1"/>
        <v/>
      </c>
      <c r="AG7" s="114" t="str">
        <f t="shared" si="1"/>
        <v/>
      </c>
      <c r="AH7" s="114" t="str">
        <f t="shared" si="1"/>
        <v/>
      </c>
      <c r="AI7" s="113" t="str">
        <f t="shared" si="1"/>
        <v/>
      </c>
      <c r="AJ7" s="115" t="str">
        <f t="shared" si="1"/>
        <v/>
      </c>
      <c r="AK7" s="617"/>
      <c r="AL7" s="38"/>
      <c r="AM7" s="98" t="s">
        <v>68</v>
      </c>
      <c r="AN7" s="99">
        <v>1</v>
      </c>
      <c r="AO7" s="116" t="str">
        <f t="shared" ref="AO7:AS7" si="2">IF(AND($G7=AO$4,$H7=AO$6),$I7,"")</f>
        <v/>
      </c>
      <c r="AP7" s="117" t="str">
        <f t="shared" si="2"/>
        <v/>
      </c>
      <c r="AQ7" s="117">
        <f t="shared" si="2"/>
        <v>5000</v>
      </c>
      <c r="AR7" s="117" t="str">
        <f t="shared" si="2"/>
        <v/>
      </c>
      <c r="AS7" s="117" t="str">
        <f t="shared" si="2"/>
        <v/>
      </c>
      <c r="AT7" s="118"/>
      <c r="AU7" s="119" t="str">
        <f t="shared" ref="AU7:AU261" si="3">IF(AND($G7=AU$4,$H7=AU$6),$J7,"")</f>
        <v/>
      </c>
      <c r="AV7" s="120" t="str">
        <f t="shared" ref="AV7:AV261" si="4">IF(AND($G7=AU$4,$H7=AV$6),$J7,"")</f>
        <v/>
      </c>
      <c r="AW7" s="120" t="str">
        <f t="shared" ref="AW7:AW261" si="5">IF(AND($G7=AU$4,$H7=AW$6),$J7,"")</f>
        <v/>
      </c>
      <c r="AX7" s="120" t="str">
        <f t="shared" ref="AX7:AX261" si="6">IF(AND($G7=AU$4,$H7=AX$6),$J7,"")</f>
        <v/>
      </c>
      <c r="AY7" s="120" t="str">
        <f t="shared" ref="AY7:AY261" si="7">IF(AND($G7=AU$4,$H7=AY$6),$J7,"")</f>
        <v/>
      </c>
      <c r="AZ7" s="121" t="str">
        <f t="shared" ref="AZ7:AZ261" si="8">IF(AND($G7=AU$4,$H7=AZ$6),$J7,"")</f>
        <v/>
      </c>
      <c r="BA7" s="120" t="str">
        <f t="shared" ref="BA7:BA261" si="9">IF(AND($G7=BA$4,$H7=BA$6),$J7,"")</f>
        <v/>
      </c>
      <c r="BB7" s="120" t="str">
        <f t="shared" ref="BB7:BB261" si="10">IF(AND($G7=BA$4,$H7=BB$6),$J7,"")</f>
        <v/>
      </c>
      <c r="BC7" s="120" t="str">
        <f t="shared" ref="BC7:BC261" si="11">IF(AND($G7=BA$4,$H7=BC$6),$J7,"")</f>
        <v/>
      </c>
      <c r="BD7" s="120" t="str">
        <f t="shared" ref="BD7:BD261" si="12">IF(AND($G7=BA$4,$H7=BD$6),$J7,"")</f>
        <v/>
      </c>
      <c r="BE7" s="121" t="str">
        <f t="shared" ref="BE7:BE261" si="13">IF(AND($G7=BA$4,$H7=BE$6),$J7,"")</f>
        <v/>
      </c>
      <c r="BF7" s="122" t="str">
        <f t="shared" ref="BF7:BF261" si="14">IF(AND($G7=BF$4,$H7=BF$6),$J7,"")</f>
        <v/>
      </c>
      <c r="BG7" s="123" t="str">
        <f t="shared" ref="BG7:BG261" si="15">IF(AND($G7=BF$4,$H7=BG$6),$J7,"")</f>
        <v/>
      </c>
      <c r="BH7" s="123" t="str">
        <f t="shared" ref="BH7:BH261" si="16">IF(AND($G7=BF$4,$H7=BH$6),$J7,"")</f>
        <v/>
      </c>
      <c r="BI7" s="123" t="str">
        <f t="shared" ref="BI7:BI261" si="17">IF(AND($G7=BF$4,$H7=BI$6),$J7,"")</f>
        <v/>
      </c>
      <c r="BJ7" s="122" t="str">
        <f t="shared" ref="BJ7:BJ261" si="18">IF(AND($G7=BF$4,$H7=BJ$6),$J7,"")</f>
        <v/>
      </c>
      <c r="BK7" s="123" t="str">
        <f t="shared" ref="BK7:BK261" si="19">IF(AND($G7=BF$4,$H7=BK$6),$J7,"")</f>
        <v/>
      </c>
      <c r="BL7" s="123" t="str">
        <f t="shared" ref="BL7:BL261" si="20">IF(AND($G7=BF$4,$H7=BL$6),$J7,"")</f>
        <v/>
      </c>
      <c r="BM7" s="123" t="str">
        <f t="shared" ref="BM7:BM261" si="21">IF(AND($G7=BF$4,$H7=BM$6),$J7,"")</f>
        <v/>
      </c>
      <c r="BN7" s="123" t="str">
        <f t="shared" ref="BN7:BN261" si="22">IF(AND($G7=BF$4,$H7=BN$6),$J7,"")</f>
        <v/>
      </c>
      <c r="BO7" s="123" t="str">
        <f t="shared" ref="BO7:BO261" si="23">IF(AND($G7=BF$4,$H7=BO$6),$J7,"")</f>
        <v/>
      </c>
      <c r="BP7" s="123" t="str">
        <f t="shared" ref="BP7:BP261" si="24">IF(AND($G7=BF$4,$H7=BP$6),$J7,"")</f>
        <v/>
      </c>
      <c r="BQ7" s="123" t="str">
        <f t="shared" ref="BQ7:BQ261" si="25">IF(AND($G7=BF$4,$H7=BQ$6),$J7,"")</f>
        <v/>
      </c>
      <c r="BR7" s="124" t="str">
        <f t="shared" ref="BR7:BR261" si="26">IF(AND($G7=BF$4,$H7=BR$6),$J7,"")</f>
        <v/>
      </c>
      <c r="BS7" s="120" t="str">
        <f t="shared" ref="BS7:BS261" si="27">IF(AND($G7=BS$4,$H7=BS$6),$J7,"")</f>
        <v/>
      </c>
      <c r="BT7" s="120" t="str">
        <f t="shared" ref="BT7:BT261" si="28">IF(AND($G7=BS$4,$H7=BT$6),$J7,"")</f>
        <v/>
      </c>
      <c r="BU7" s="120" t="str">
        <f t="shared" ref="BU7:BU261" si="29">IF(AND($G7=BS$4,$H7=BU$6),$J7,"")</f>
        <v/>
      </c>
      <c r="BV7" s="120" t="str">
        <f t="shared" ref="BV7:BV261" si="30">IF(AND($G7=BS$4,$H7=BV$6),$J7,"")</f>
        <v/>
      </c>
      <c r="BW7" s="120" t="str">
        <f t="shared" ref="BW7:BW261" si="31">IF(AND($G7=BS$4,$H7=BW$6),$J7,"")</f>
        <v/>
      </c>
      <c r="BX7" s="121" t="str">
        <f t="shared" ref="BX7:BX261" si="32">IF(AND($G7=BS$4,$H7=BX$6),$J7,"")</f>
        <v/>
      </c>
      <c r="BY7" s="120" t="str">
        <f t="shared" ref="BY7:BY261" si="33">IF(AND($G7=BY$4,$H7=BY$6),$J7,"")</f>
        <v/>
      </c>
      <c r="BZ7" s="120" t="str">
        <f t="shared" ref="BZ7:BZ261" si="34">IF(AND($G7=BY$4,$H7=BZ$6),$J7,"")</f>
        <v/>
      </c>
      <c r="CA7" s="120" t="str">
        <f t="shared" ref="CA7:CA261" si="35">IF(AND($G7=BY$4,$H7=CA$6),$J7,"")</f>
        <v/>
      </c>
      <c r="CB7" s="120" t="str">
        <f t="shared" ref="CB7:CB261" si="36">IF(AND($G7=BY$4,$H7=CB$6),$J7,"")</f>
        <v/>
      </c>
      <c r="CC7" s="120" t="str">
        <f t="shared" ref="CC7:CC261" si="37">IF(AND($G7=BY$4,$H7=CC$6),$J7,"")</f>
        <v/>
      </c>
      <c r="CD7" s="125" t="str">
        <f t="shared" ref="CD7:CD261" si="38">IF(AND($G7=BY$4,$H7=CD$6),$J7,"")</f>
        <v/>
      </c>
      <c r="CE7" s="121" t="str">
        <f t="shared" ref="CE7:CE261" si="39">IF(AND($G7=BY$4,$H7=CE$6),$J7,"")</f>
        <v/>
      </c>
      <c r="CF7" s="120" t="str">
        <f t="shared" ref="CF7:CF261" si="40">IF(AND($G7=CF$4,$H7=CF$6),$J7,"")</f>
        <v/>
      </c>
      <c r="CG7" s="120" t="str">
        <f t="shared" ref="CG7:CG261" si="41">IF(AND($G7=CF$4,$H7=CG$6),$J7,"")</f>
        <v/>
      </c>
      <c r="CH7" s="120" t="str">
        <f t="shared" ref="CH7:CH261" si="42">IF(AND($G7=CF$4,$H7=CH$6),$J7,"")</f>
        <v/>
      </c>
      <c r="CI7" s="120" t="str">
        <f t="shared" ref="CI7:CI261" si="43">IF(AND($G7=CF$4,$H7=CI$6),$J7,"")</f>
        <v/>
      </c>
      <c r="CJ7" s="120" t="str">
        <f t="shared" ref="CJ7:CJ261" si="44">IF(AND($G7=CF$4,$H7=CJ$6),$J7,"")</f>
        <v/>
      </c>
      <c r="CK7" s="125" t="str">
        <f t="shared" ref="CK7:CK261" si="45">IF(AND($G7=CF$4,$H7=CK$6),$J7,"")</f>
        <v/>
      </c>
      <c r="CL7" s="121" t="str">
        <f t="shared" ref="CL7:CL261" si="46">IF(AND($G7=CF$4,$H7=CL$6),$J7,"")</f>
        <v/>
      </c>
      <c r="CM7" s="120" t="str">
        <f t="shared" ref="CM7:CM261" si="47">IF(AND($G7=CM$4,$H7=CM$6),$J7,"")</f>
        <v/>
      </c>
      <c r="CN7" s="120" t="str">
        <f t="shared" ref="CN7:CN261" si="48">IF(AND($G7=CM$4,$H7=CN$6),$J7,"")</f>
        <v/>
      </c>
      <c r="CO7" s="120" t="str">
        <f t="shared" ref="CO7:CO261" si="49">IF(AND($G7=CM$4,$H7=CO$6),$J7,"")</f>
        <v/>
      </c>
      <c r="CP7" s="120" t="str">
        <f t="shared" ref="CP7:CP261" si="50">IF(AND($G7=CM$4,$H7=CP$6),$J7,"")</f>
        <v/>
      </c>
      <c r="CQ7" s="120" t="str">
        <f t="shared" ref="CQ7:CQ261" si="51">IF(AND($G7=CM$4,$H7=CQ$6),$J7,"")</f>
        <v/>
      </c>
      <c r="CR7" s="126" t="str">
        <f t="shared" ref="CR7:CR261" si="52">IF(AND($G7=CM$4,$H7=CR$6),$J7,"")</f>
        <v/>
      </c>
      <c r="CS7" s="127"/>
      <c r="CT7" s="122" t="str">
        <f t="shared" ref="CT7:CT261" si="53">IF(AND($G7=CT$4,$H7=CT$6),$J7,"")</f>
        <v/>
      </c>
      <c r="CU7" s="123" t="str">
        <f t="shared" ref="CU7:CU261" si="54">IF(AND($G7=CT$4,$H7=CU$6),$J7,"")</f>
        <v/>
      </c>
      <c r="CV7" s="123" t="str">
        <f t="shared" ref="CV7:CV261" si="55">IF(AND($G7=CT$4,$H7=CV$6),$J7,"")</f>
        <v/>
      </c>
      <c r="CW7" s="123" t="str">
        <f t="shared" ref="CW7:CW261" si="56">IF(AND($G7=CT$4,$H7=CW$6),$J7,"")</f>
        <v/>
      </c>
      <c r="CX7" s="123" t="str">
        <f t="shared" ref="CX7:CX261" si="57">IF(AND($G7=CT$4,$H7=CX$6),$J7,"")</f>
        <v/>
      </c>
      <c r="CY7" s="123" t="str">
        <f t="shared" ref="CY7:CY261" si="58">IF(AND($G7=CT$4,$H7=CY$6),$J7,"")</f>
        <v/>
      </c>
      <c r="CZ7" s="123" t="str">
        <f t="shared" ref="CZ7:CZ261" si="59">IF(AND($G7=CT$4,$H7=CZ$6),$J7,"")</f>
        <v/>
      </c>
      <c r="DA7" s="123" t="str">
        <f t="shared" ref="DA7:DA261" si="60">IF(AND($G7=CT$4,$H7=DA$6),$J7,"")</f>
        <v/>
      </c>
      <c r="DB7" s="124" t="str">
        <f t="shared" ref="DB7:DB261" si="61">IF(AND($G7=CT$4,$H7=DB$6),$J7,"")</f>
        <v/>
      </c>
      <c r="DC7" s="128" t="str">
        <f t="shared" ref="DC7:DC261" si="62">IF(AND($G7=DC$4,$H7=DC$6),$J7,"")</f>
        <v/>
      </c>
      <c r="DD7" s="123" t="str">
        <f t="shared" ref="DD7:DD261" si="63">IF(AND($G7=DC$4,$H7=DD$6),$J7,"")</f>
        <v/>
      </c>
      <c r="DE7" s="123" t="str">
        <f t="shared" ref="DE7:DE261" si="64">IF(AND($G7=DC$4,$H7=DE$6),$J7,"")</f>
        <v/>
      </c>
      <c r="DF7" s="123" t="str">
        <f t="shared" ref="DF7:DF261" si="65">IF(AND($G7=DC$4,$H7=DF$6),$J7,"")</f>
        <v/>
      </c>
      <c r="DG7" s="123" t="str">
        <f t="shared" ref="DG7:DG261" si="66">IF(AND($G7=DC$4,$H7=DG$6),$J7,"")</f>
        <v/>
      </c>
      <c r="DH7" s="123" t="str">
        <f t="shared" ref="DH7:DH261" si="67">IF(AND($G7=DC$4,$H7=DH$6),$J7,"")</f>
        <v/>
      </c>
      <c r="DI7" s="123" t="str">
        <f t="shared" ref="DI7:DI261" si="68">IF(AND($G7=DC$4,$H7=DI$6),$J7,"")</f>
        <v/>
      </c>
      <c r="DJ7" s="129" t="str">
        <f t="shared" ref="DJ7:DJ261" si="69">IF(AND($G7=DC$4,$H7=DJ$6),$J7,"")</f>
        <v/>
      </c>
      <c r="DK7" s="98" t="s">
        <v>68</v>
      </c>
      <c r="DL7" s="99">
        <v>1</v>
      </c>
      <c r="DM7" s="56"/>
    </row>
    <row r="8" spans="2:117" ht="22.5" customHeight="1">
      <c r="B8" s="98" t="s">
        <v>68</v>
      </c>
      <c r="C8" s="130">
        <f t="shared" ref="C8:C262" si="70">C7+1</f>
        <v>2</v>
      </c>
      <c r="D8" s="100">
        <v>45692</v>
      </c>
      <c r="E8" s="101" t="s">
        <v>69</v>
      </c>
      <c r="F8" s="102" t="s">
        <v>70</v>
      </c>
      <c r="G8" s="103" t="s">
        <v>20</v>
      </c>
      <c r="H8" s="131" t="s">
        <v>46</v>
      </c>
      <c r="I8" s="132">
        <v>5555</v>
      </c>
      <c r="J8" s="106"/>
      <c r="K8" s="107">
        <f t="shared" ref="K8:K262" si="71">K7+I8-J8</f>
        <v>10555</v>
      </c>
      <c r="L8" s="645"/>
      <c r="M8" s="108"/>
      <c r="N8" s="133"/>
      <c r="O8" s="134" t="str">
        <f t="shared" ref="O8:S8" si="72">IF($H8=O$6,$I8,"")</f>
        <v/>
      </c>
      <c r="P8" s="135" t="str">
        <f t="shared" si="72"/>
        <v/>
      </c>
      <c r="Q8" s="136">
        <f t="shared" si="72"/>
        <v>5555</v>
      </c>
      <c r="R8" s="135" t="str">
        <f t="shared" si="72"/>
        <v/>
      </c>
      <c r="S8" s="137" t="str">
        <f t="shared" si="72"/>
        <v/>
      </c>
      <c r="T8" s="113" t="str">
        <f t="shared" ref="T8:AJ8" si="73">IF($H8=T$6,$J8,"")</f>
        <v/>
      </c>
      <c r="U8" s="114" t="str">
        <f t="shared" si="73"/>
        <v/>
      </c>
      <c r="V8" s="114" t="str">
        <f t="shared" si="73"/>
        <v/>
      </c>
      <c r="W8" s="114" t="str">
        <f t="shared" si="73"/>
        <v/>
      </c>
      <c r="X8" s="113" t="str">
        <f t="shared" si="73"/>
        <v/>
      </c>
      <c r="Y8" s="114" t="str">
        <f t="shared" si="73"/>
        <v/>
      </c>
      <c r="Z8" s="114" t="str">
        <f t="shared" si="73"/>
        <v/>
      </c>
      <c r="AA8" s="114" t="str">
        <f t="shared" si="73"/>
        <v/>
      </c>
      <c r="AB8" s="113" t="str">
        <f t="shared" si="73"/>
        <v/>
      </c>
      <c r="AC8" s="114" t="str">
        <f t="shared" si="73"/>
        <v/>
      </c>
      <c r="AD8" s="114" t="str">
        <f t="shared" si="73"/>
        <v/>
      </c>
      <c r="AE8" s="114" t="str">
        <f t="shared" si="73"/>
        <v/>
      </c>
      <c r="AF8" s="114" t="str">
        <f t="shared" si="73"/>
        <v/>
      </c>
      <c r="AG8" s="114" t="str">
        <f t="shared" si="73"/>
        <v/>
      </c>
      <c r="AH8" s="114" t="str">
        <f t="shared" si="73"/>
        <v/>
      </c>
      <c r="AI8" s="113" t="str">
        <f t="shared" si="73"/>
        <v/>
      </c>
      <c r="AJ8" s="115" t="str">
        <f t="shared" si="73"/>
        <v/>
      </c>
      <c r="AK8" s="617"/>
      <c r="AL8" s="38"/>
      <c r="AM8" s="98" t="s">
        <v>68</v>
      </c>
      <c r="AN8" s="130">
        <f t="shared" ref="AN8:AN262" si="74">AN7+1</f>
        <v>2</v>
      </c>
      <c r="AO8" s="138" t="str">
        <f t="shared" ref="AO8:AS8" si="75">IF(AND($G8=AO$4,$H8=AO$6),$I8,"")</f>
        <v/>
      </c>
      <c r="AP8" s="139" t="str">
        <f t="shared" si="75"/>
        <v/>
      </c>
      <c r="AQ8" s="139">
        <f t="shared" si="75"/>
        <v>5555</v>
      </c>
      <c r="AR8" s="139" t="str">
        <f t="shared" si="75"/>
        <v/>
      </c>
      <c r="AS8" s="139" t="str">
        <f t="shared" si="75"/>
        <v/>
      </c>
      <c r="AT8" s="118"/>
      <c r="AU8" s="138" t="str">
        <f t="shared" si="3"/>
        <v/>
      </c>
      <c r="AV8" s="139" t="str">
        <f t="shared" si="4"/>
        <v/>
      </c>
      <c r="AW8" s="139" t="str">
        <f t="shared" si="5"/>
        <v/>
      </c>
      <c r="AX8" s="139" t="str">
        <f t="shared" si="6"/>
        <v/>
      </c>
      <c r="AY8" s="139" t="str">
        <f t="shared" si="7"/>
        <v/>
      </c>
      <c r="AZ8" s="140" t="str">
        <f t="shared" si="8"/>
        <v/>
      </c>
      <c r="BA8" s="141" t="str">
        <f t="shared" si="9"/>
        <v/>
      </c>
      <c r="BB8" s="139" t="str">
        <f t="shared" si="10"/>
        <v/>
      </c>
      <c r="BC8" s="139" t="str">
        <f t="shared" si="11"/>
        <v/>
      </c>
      <c r="BD8" s="139" t="str">
        <f t="shared" si="12"/>
        <v/>
      </c>
      <c r="BE8" s="140" t="str">
        <f t="shared" si="13"/>
        <v/>
      </c>
      <c r="BF8" s="122" t="str">
        <f t="shared" si="14"/>
        <v/>
      </c>
      <c r="BG8" s="123" t="str">
        <f t="shared" si="15"/>
        <v/>
      </c>
      <c r="BH8" s="123" t="str">
        <f t="shared" si="16"/>
        <v/>
      </c>
      <c r="BI8" s="123" t="str">
        <f t="shared" si="17"/>
        <v/>
      </c>
      <c r="BJ8" s="122" t="str">
        <f t="shared" si="18"/>
        <v/>
      </c>
      <c r="BK8" s="123" t="str">
        <f t="shared" si="19"/>
        <v/>
      </c>
      <c r="BL8" s="123" t="str">
        <f t="shared" si="20"/>
        <v/>
      </c>
      <c r="BM8" s="123" t="str">
        <f t="shared" si="21"/>
        <v/>
      </c>
      <c r="BN8" s="123" t="str">
        <f t="shared" si="22"/>
        <v/>
      </c>
      <c r="BO8" s="123" t="str">
        <f t="shared" si="23"/>
        <v/>
      </c>
      <c r="BP8" s="123" t="str">
        <f t="shared" si="24"/>
        <v/>
      </c>
      <c r="BQ8" s="123" t="str">
        <f t="shared" si="25"/>
        <v/>
      </c>
      <c r="BR8" s="124" t="str">
        <f t="shared" si="26"/>
        <v/>
      </c>
      <c r="BS8" s="142" t="str">
        <f t="shared" si="27"/>
        <v/>
      </c>
      <c r="BT8" s="143" t="str">
        <f t="shared" si="28"/>
        <v/>
      </c>
      <c r="BU8" s="143" t="str">
        <f t="shared" si="29"/>
        <v/>
      </c>
      <c r="BV8" s="143" t="str">
        <f t="shared" si="30"/>
        <v/>
      </c>
      <c r="BW8" s="143" t="str">
        <f t="shared" si="31"/>
        <v/>
      </c>
      <c r="BX8" s="144" t="str">
        <f t="shared" si="32"/>
        <v/>
      </c>
      <c r="BY8" s="141" t="str">
        <f t="shared" si="33"/>
        <v/>
      </c>
      <c r="BZ8" s="139" t="str">
        <f t="shared" si="34"/>
        <v/>
      </c>
      <c r="CA8" s="139" t="str">
        <f t="shared" si="35"/>
        <v/>
      </c>
      <c r="CB8" s="139" t="str">
        <f t="shared" si="36"/>
        <v/>
      </c>
      <c r="CC8" s="139" t="str">
        <f t="shared" si="37"/>
        <v/>
      </c>
      <c r="CD8" s="139" t="str">
        <f t="shared" si="38"/>
        <v/>
      </c>
      <c r="CE8" s="140" t="str">
        <f t="shared" si="39"/>
        <v/>
      </c>
      <c r="CF8" s="141" t="str">
        <f t="shared" si="40"/>
        <v/>
      </c>
      <c r="CG8" s="139" t="str">
        <f t="shared" si="41"/>
        <v/>
      </c>
      <c r="CH8" s="139" t="str">
        <f t="shared" si="42"/>
        <v/>
      </c>
      <c r="CI8" s="139" t="str">
        <f t="shared" si="43"/>
        <v/>
      </c>
      <c r="CJ8" s="139" t="str">
        <f t="shared" si="44"/>
        <v/>
      </c>
      <c r="CK8" s="139" t="str">
        <f t="shared" si="45"/>
        <v/>
      </c>
      <c r="CL8" s="140" t="str">
        <f t="shared" si="46"/>
        <v/>
      </c>
      <c r="CM8" s="142" t="str">
        <f t="shared" si="47"/>
        <v/>
      </c>
      <c r="CN8" s="143" t="str">
        <f t="shared" si="48"/>
        <v/>
      </c>
      <c r="CO8" s="143" t="str">
        <f t="shared" si="49"/>
        <v/>
      </c>
      <c r="CP8" s="143" t="str">
        <f t="shared" si="50"/>
        <v/>
      </c>
      <c r="CQ8" s="143" t="str">
        <f t="shared" si="51"/>
        <v/>
      </c>
      <c r="CR8" s="145" t="str">
        <f t="shared" si="52"/>
        <v/>
      </c>
      <c r="CS8" s="127"/>
      <c r="CT8" s="122" t="str">
        <f t="shared" si="53"/>
        <v/>
      </c>
      <c r="CU8" s="123" t="str">
        <f t="shared" si="54"/>
        <v/>
      </c>
      <c r="CV8" s="123" t="str">
        <f t="shared" si="55"/>
        <v/>
      </c>
      <c r="CW8" s="123" t="str">
        <f t="shared" si="56"/>
        <v/>
      </c>
      <c r="CX8" s="123" t="str">
        <f t="shared" si="57"/>
        <v/>
      </c>
      <c r="CY8" s="123" t="str">
        <f t="shared" si="58"/>
        <v/>
      </c>
      <c r="CZ8" s="123" t="str">
        <f t="shared" si="59"/>
        <v/>
      </c>
      <c r="DA8" s="123" t="str">
        <f t="shared" si="60"/>
        <v/>
      </c>
      <c r="DB8" s="124" t="str">
        <f t="shared" si="61"/>
        <v/>
      </c>
      <c r="DC8" s="128" t="str">
        <f t="shared" si="62"/>
        <v/>
      </c>
      <c r="DD8" s="123" t="str">
        <f t="shared" si="63"/>
        <v/>
      </c>
      <c r="DE8" s="123" t="str">
        <f t="shared" si="64"/>
        <v/>
      </c>
      <c r="DF8" s="123" t="str">
        <f t="shared" si="65"/>
        <v/>
      </c>
      <c r="DG8" s="123" t="str">
        <f t="shared" si="66"/>
        <v/>
      </c>
      <c r="DH8" s="123" t="str">
        <f t="shared" si="67"/>
        <v/>
      </c>
      <c r="DI8" s="123" t="str">
        <f t="shared" si="68"/>
        <v/>
      </c>
      <c r="DJ8" s="129" t="str">
        <f t="shared" si="69"/>
        <v/>
      </c>
      <c r="DK8" s="98" t="s">
        <v>68</v>
      </c>
      <c r="DL8" s="130">
        <f t="shared" ref="DL8:DL262" si="76">DL7+1</f>
        <v>2</v>
      </c>
      <c r="DM8" s="56"/>
    </row>
    <row r="9" spans="2:117" ht="22.5" customHeight="1">
      <c r="B9" s="98" t="s">
        <v>68</v>
      </c>
      <c r="C9" s="130">
        <f t="shared" si="70"/>
        <v>3</v>
      </c>
      <c r="D9" s="146">
        <v>45692</v>
      </c>
      <c r="E9" s="101" t="s">
        <v>69</v>
      </c>
      <c r="F9" s="102" t="s">
        <v>70</v>
      </c>
      <c r="G9" s="103" t="s">
        <v>20</v>
      </c>
      <c r="H9" s="131" t="s">
        <v>46</v>
      </c>
      <c r="I9" s="132">
        <v>10000</v>
      </c>
      <c r="J9" s="106"/>
      <c r="K9" s="107">
        <f t="shared" si="71"/>
        <v>20555</v>
      </c>
      <c r="L9" s="645"/>
      <c r="M9" s="147"/>
      <c r="N9" s="148"/>
      <c r="O9" s="149" t="str">
        <f t="shared" ref="O9:S9" si="77">IF($H9=O$6,$I9,"")</f>
        <v/>
      </c>
      <c r="P9" s="150" t="str">
        <f t="shared" si="77"/>
        <v/>
      </c>
      <c r="Q9" s="136">
        <f t="shared" si="77"/>
        <v>10000</v>
      </c>
      <c r="R9" s="150" t="str">
        <f t="shared" si="77"/>
        <v/>
      </c>
      <c r="S9" s="151" t="str">
        <f t="shared" si="77"/>
        <v/>
      </c>
      <c r="T9" s="113" t="str">
        <f t="shared" ref="T9:AJ9" si="78">IF($H9=T$6,$J9,"")</f>
        <v/>
      </c>
      <c r="U9" s="114" t="str">
        <f t="shared" si="78"/>
        <v/>
      </c>
      <c r="V9" s="114" t="str">
        <f t="shared" si="78"/>
        <v/>
      </c>
      <c r="W9" s="114" t="str">
        <f t="shared" si="78"/>
        <v/>
      </c>
      <c r="X9" s="113" t="str">
        <f t="shared" si="78"/>
        <v/>
      </c>
      <c r="Y9" s="114" t="str">
        <f t="shared" si="78"/>
        <v/>
      </c>
      <c r="Z9" s="114" t="str">
        <f t="shared" si="78"/>
        <v/>
      </c>
      <c r="AA9" s="114" t="str">
        <f t="shared" si="78"/>
        <v/>
      </c>
      <c r="AB9" s="113" t="str">
        <f t="shared" si="78"/>
        <v/>
      </c>
      <c r="AC9" s="114" t="str">
        <f t="shared" si="78"/>
        <v/>
      </c>
      <c r="AD9" s="114" t="str">
        <f t="shared" si="78"/>
        <v/>
      </c>
      <c r="AE9" s="114" t="str">
        <f t="shared" si="78"/>
        <v/>
      </c>
      <c r="AF9" s="114" t="str">
        <f t="shared" si="78"/>
        <v/>
      </c>
      <c r="AG9" s="114" t="str">
        <f t="shared" si="78"/>
        <v/>
      </c>
      <c r="AH9" s="114" t="str">
        <f t="shared" si="78"/>
        <v/>
      </c>
      <c r="AI9" s="113" t="str">
        <f t="shared" si="78"/>
        <v/>
      </c>
      <c r="AJ9" s="115" t="str">
        <f t="shared" si="78"/>
        <v/>
      </c>
      <c r="AK9" s="617"/>
      <c r="AL9" s="152"/>
      <c r="AM9" s="98" t="s">
        <v>68</v>
      </c>
      <c r="AN9" s="130">
        <f t="shared" si="74"/>
        <v>3</v>
      </c>
      <c r="AO9" s="138" t="str">
        <f t="shared" ref="AO9:AS9" si="79">IF(AND($G9=AO$4,$H9=AO$6),$I9,"")</f>
        <v/>
      </c>
      <c r="AP9" s="139" t="str">
        <f t="shared" si="79"/>
        <v/>
      </c>
      <c r="AQ9" s="139">
        <f t="shared" si="79"/>
        <v>10000</v>
      </c>
      <c r="AR9" s="139" t="str">
        <f t="shared" si="79"/>
        <v/>
      </c>
      <c r="AS9" s="139" t="str">
        <f t="shared" si="79"/>
        <v/>
      </c>
      <c r="AT9" s="153"/>
      <c r="AU9" s="138" t="str">
        <f t="shared" si="3"/>
        <v/>
      </c>
      <c r="AV9" s="139" t="str">
        <f t="shared" si="4"/>
        <v/>
      </c>
      <c r="AW9" s="139" t="str">
        <f t="shared" si="5"/>
        <v/>
      </c>
      <c r="AX9" s="139" t="str">
        <f t="shared" si="6"/>
        <v/>
      </c>
      <c r="AY9" s="139" t="str">
        <f t="shared" si="7"/>
        <v/>
      </c>
      <c r="AZ9" s="140" t="str">
        <f t="shared" si="8"/>
        <v/>
      </c>
      <c r="BA9" s="141" t="str">
        <f t="shared" si="9"/>
        <v/>
      </c>
      <c r="BB9" s="139" t="str">
        <f t="shared" si="10"/>
        <v/>
      </c>
      <c r="BC9" s="139" t="str">
        <f t="shared" si="11"/>
        <v/>
      </c>
      <c r="BD9" s="139" t="str">
        <f t="shared" si="12"/>
        <v/>
      </c>
      <c r="BE9" s="140" t="str">
        <f t="shared" si="13"/>
        <v/>
      </c>
      <c r="BF9" s="122" t="str">
        <f t="shared" si="14"/>
        <v/>
      </c>
      <c r="BG9" s="123" t="str">
        <f t="shared" si="15"/>
        <v/>
      </c>
      <c r="BH9" s="123" t="str">
        <f t="shared" si="16"/>
        <v/>
      </c>
      <c r="BI9" s="123" t="str">
        <f t="shared" si="17"/>
        <v/>
      </c>
      <c r="BJ9" s="122" t="str">
        <f t="shared" si="18"/>
        <v/>
      </c>
      <c r="BK9" s="123" t="str">
        <f t="shared" si="19"/>
        <v/>
      </c>
      <c r="BL9" s="123" t="str">
        <f t="shared" si="20"/>
        <v/>
      </c>
      <c r="BM9" s="123" t="str">
        <f t="shared" si="21"/>
        <v/>
      </c>
      <c r="BN9" s="123" t="str">
        <f t="shared" si="22"/>
        <v/>
      </c>
      <c r="BO9" s="123" t="str">
        <f t="shared" si="23"/>
        <v/>
      </c>
      <c r="BP9" s="123" t="str">
        <f t="shared" si="24"/>
        <v/>
      </c>
      <c r="BQ9" s="123" t="str">
        <f t="shared" si="25"/>
        <v/>
      </c>
      <c r="BR9" s="124" t="str">
        <f t="shared" si="26"/>
        <v/>
      </c>
      <c r="BS9" s="141" t="str">
        <f t="shared" si="27"/>
        <v/>
      </c>
      <c r="BT9" s="139" t="str">
        <f t="shared" si="28"/>
        <v/>
      </c>
      <c r="BU9" s="139" t="str">
        <f t="shared" si="29"/>
        <v/>
      </c>
      <c r="BV9" s="139" t="str">
        <f t="shared" si="30"/>
        <v/>
      </c>
      <c r="BW9" s="139" t="str">
        <f t="shared" si="31"/>
        <v/>
      </c>
      <c r="BX9" s="140" t="str">
        <f t="shared" si="32"/>
        <v/>
      </c>
      <c r="BY9" s="141" t="str">
        <f t="shared" si="33"/>
        <v/>
      </c>
      <c r="BZ9" s="139" t="str">
        <f t="shared" si="34"/>
        <v/>
      </c>
      <c r="CA9" s="139" t="str">
        <f t="shared" si="35"/>
        <v/>
      </c>
      <c r="CB9" s="139" t="str">
        <f t="shared" si="36"/>
        <v/>
      </c>
      <c r="CC9" s="139" t="str">
        <f t="shared" si="37"/>
        <v/>
      </c>
      <c r="CD9" s="139" t="str">
        <f t="shared" si="38"/>
        <v/>
      </c>
      <c r="CE9" s="140" t="str">
        <f t="shared" si="39"/>
        <v/>
      </c>
      <c r="CF9" s="141" t="str">
        <f t="shared" si="40"/>
        <v/>
      </c>
      <c r="CG9" s="139" t="str">
        <f t="shared" si="41"/>
        <v/>
      </c>
      <c r="CH9" s="139" t="str">
        <f t="shared" si="42"/>
        <v/>
      </c>
      <c r="CI9" s="139" t="str">
        <f t="shared" si="43"/>
        <v/>
      </c>
      <c r="CJ9" s="139" t="str">
        <f t="shared" si="44"/>
        <v/>
      </c>
      <c r="CK9" s="139" t="str">
        <f t="shared" si="45"/>
        <v/>
      </c>
      <c r="CL9" s="140" t="str">
        <f t="shared" si="46"/>
        <v/>
      </c>
      <c r="CM9" s="141" t="str">
        <f t="shared" si="47"/>
        <v/>
      </c>
      <c r="CN9" s="139" t="str">
        <f t="shared" si="48"/>
        <v/>
      </c>
      <c r="CO9" s="139" t="str">
        <f t="shared" si="49"/>
        <v/>
      </c>
      <c r="CP9" s="139" t="str">
        <f t="shared" si="50"/>
        <v/>
      </c>
      <c r="CQ9" s="139" t="str">
        <f t="shared" si="51"/>
        <v/>
      </c>
      <c r="CR9" s="154" t="str">
        <f t="shared" si="52"/>
        <v/>
      </c>
      <c r="CS9" s="127"/>
      <c r="CT9" s="122" t="str">
        <f t="shared" si="53"/>
        <v/>
      </c>
      <c r="CU9" s="123" t="str">
        <f t="shared" si="54"/>
        <v/>
      </c>
      <c r="CV9" s="123" t="str">
        <f t="shared" si="55"/>
        <v/>
      </c>
      <c r="CW9" s="123" t="str">
        <f t="shared" si="56"/>
        <v/>
      </c>
      <c r="CX9" s="123" t="str">
        <f t="shared" si="57"/>
        <v/>
      </c>
      <c r="CY9" s="123" t="str">
        <f t="shared" si="58"/>
        <v/>
      </c>
      <c r="CZ9" s="123" t="str">
        <f t="shared" si="59"/>
        <v/>
      </c>
      <c r="DA9" s="123" t="str">
        <f t="shared" si="60"/>
        <v/>
      </c>
      <c r="DB9" s="124" t="str">
        <f t="shared" si="61"/>
        <v/>
      </c>
      <c r="DC9" s="128" t="str">
        <f t="shared" si="62"/>
        <v/>
      </c>
      <c r="DD9" s="123" t="str">
        <f t="shared" si="63"/>
        <v/>
      </c>
      <c r="DE9" s="123" t="str">
        <f t="shared" si="64"/>
        <v/>
      </c>
      <c r="DF9" s="123" t="str">
        <f t="shared" si="65"/>
        <v/>
      </c>
      <c r="DG9" s="123" t="str">
        <f t="shared" si="66"/>
        <v/>
      </c>
      <c r="DH9" s="123" t="str">
        <f t="shared" si="67"/>
        <v/>
      </c>
      <c r="DI9" s="123" t="str">
        <f t="shared" si="68"/>
        <v/>
      </c>
      <c r="DJ9" s="129" t="str">
        <f t="shared" si="69"/>
        <v/>
      </c>
      <c r="DK9" s="98" t="s">
        <v>68</v>
      </c>
      <c r="DL9" s="130">
        <f t="shared" si="76"/>
        <v>3</v>
      </c>
      <c r="DM9" s="56"/>
    </row>
    <row r="10" spans="2:117" ht="22.5" customHeight="1">
      <c r="B10" s="98" t="s">
        <v>68</v>
      </c>
      <c r="C10" s="130">
        <f t="shared" si="70"/>
        <v>4</v>
      </c>
      <c r="D10" s="146">
        <v>45692</v>
      </c>
      <c r="E10" s="155" t="s">
        <v>69</v>
      </c>
      <c r="F10" s="102" t="s">
        <v>70</v>
      </c>
      <c r="G10" s="103" t="s">
        <v>20</v>
      </c>
      <c r="H10" s="131" t="s">
        <v>46</v>
      </c>
      <c r="I10" s="132">
        <v>500</v>
      </c>
      <c r="J10" s="106"/>
      <c r="K10" s="107">
        <f t="shared" si="71"/>
        <v>21055</v>
      </c>
      <c r="L10" s="645"/>
      <c r="M10" s="108"/>
      <c r="N10" s="133"/>
      <c r="O10" s="134" t="str">
        <f t="shared" ref="O10:S10" si="80">IF($H10=O$6,$I10,"")</f>
        <v/>
      </c>
      <c r="P10" s="135" t="str">
        <f t="shared" si="80"/>
        <v/>
      </c>
      <c r="Q10" s="136">
        <f t="shared" si="80"/>
        <v>500</v>
      </c>
      <c r="R10" s="135" t="str">
        <f t="shared" si="80"/>
        <v/>
      </c>
      <c r="S10" s="137" t="str">
        <f t="shared" si="80"/>
        <v/>
      </c>
      <c r="T10" s="113" t="str">
        <f t="shared" ref="T10:AJ10" si="81">IF($H10=T$6,$J10,"")</f>
        <v/>
      </c>
      <c r="U10" s="114" t="str">
        <f t="shared" si="81"/>
        <v/>
      </c>
      <c r="V10" s="114" t="str">
        <f t="shared" si="81"/>
        <v/>
      </c>
      <c r="W10" s="114" t="str">
        <f t="shared" si="81"/>
        <v/>
      </c>
      <c r="X10" s="113" t="str">
        <f t="shared" si="81"/>
        <v/>
      </c>
      <c r="Y10" s="114" t="str">
        <f t="shared" si="81"/>
        <v/>
      </c>
      <c r="Z10" s="114" t="str">
        <f t="shared" si="81"/>
        <v/>
      </c>
      <c r="AA10" s="114" t="str">
        <f t="shared" si="81"/>
        <v/>
      </c>
      <c r="AB10" s="113" t="str">
        <f t="shared" si="81"/>
        <v/>
      </c>
      <c r="AC10" s="114" t="str">
        <f t="shared" si="81"/>
        <v/>
      </c>
      <c r="AD10" s="114" t="str">
        <f t="shared" si="81"/>
        <v/>
      </c>
      <c r="AE10" s="114" t="str">
        <f t="shared" si="81"/>
        <v/>
      </c>
      <c r="AF10" s="114" t="str">
        <f t="shared" si="81"/>
        <v/>
      </c>
      <c r="AG10" s="114" t="str">
        <f t="shared" si="81"/>
        <v/>
      </c>
      <c r="AH10" s="114" t="str">
        <f t="shared" si="81"/>
        <v/>
      </c>
      <c r="AI10" s="113" t="str">
        <f t="shared" si="81"/>
        <v/>
      </c>
      <c r="AJ10" s="115" t="str">
        <f t="shared" si="81"/>
        <v/>
      </c>
      <c r="AK10" s="617"/>
      <c r="AL10" s="38"/>
      <c r="AM10" s="98" t="s">
        <v>68</v>
      </c>
      <c r="AN10" s="130">
        <f t="shared" si="74"/>
        <v>4</v>
      </c>
      <c r="AO10" s="138" t="str">
        <f t="shared" ref="AO10:AS10" si="82">IF(AND($G10=AO$4,$H10=AO$6),$I10,"")</f>
        <v/>
      </c>
      <c r="AP10" s="139" t="str">
        <f t="shared" si="82"/>
        <v/>
      </c>
      <c r="AQ10" s="139">
        <f t="shared" si="82"/>
        <v>500</v>
      </c>
      <c r="AR10" s="139" t="str">
        <f t="shared" si="82"/>
        <v/>
      </c>
      <c r="AS10" s="139" t="str">
        <f t="shared" si="82"/>
        <v/>
      </c>
      <c r="AT10" s="118"/>
      <c r="AU10" s="138" t="str">
        <f t="shared" si="3"/>
        <v/>
      </c>
      <c r="AV10" s="139" t="str">
        <f t="shared" si="4"/>
        <v/>
      </c>
      <c r="AW10" s="139" t="str">
        <f t="shared" si="5"/>
        <v/>
      </c>
      <c r="AX10" s="139" t="str">
        <f t="shared" si="6"/>
        <v/>
      </c>
      <c r="AY10" s="139" t="str">
        <f t="shared" si="7"/>
        <v/>
      </c>
      <c r="AZ10" s="140" t="str">
        <f t="shared" si="8"/>
        <v/>
      </c>
      <c r="BA10" s="141" t="str">
        <f t="shared" si="9"/>
        <v/>
      </c>
      <c r="BB10" s="139" t="str">
        <f t="shared" si="10"/>
        <v/>
      </c>
      <c r="BC10" s="139" t="str">
        <f t="shared" si="11"/>
        <v/>
      </c>
      <c r="BD10" s="139" t="str">
        <f t="shared" si="12"/>
        <v/>
      </c>
      <c r="BE10" s="140" t="str">
        <f t="shared" si="13"/>
        <v/>
      </c>
      <c r="BF10" s="122" t="str">
        <f t="shared" si="14"/>
        <v/>
      </c>
      <c r="BG10" s="123" t="str">
        <f t="shared" si="15"/>
        <v/>
      </c>
      <c r="BH10" s="123" t="str">
        <f t="shared" si="16"/>
        <v/>
      </c>
      <c r="BI10" s="123" t="str">
        <f t="shared" si="17"/>
        <v/>
      </c>
      <c r="BJ10" s="122" t="str">
        <f t="shared" si="18"/>
        <v/>
      </c>
      <c r="BK10" s="123" t="str">
        <f t="shared" si="19"/>
        <v/>
      </c>
      <c r="BL10" s="123" t="str">
        <f t="shared" si="20"/>
        <v/>
      </c>
      <c r="BM10" s="123" t="str">
        <f t="shared" si="21"/>
        <v/>
      </c>
      <c r="BN10" s="123" t="str">
        <f t="shared" si="22"/>
        <v/>
      </c>
      <c r="BO10" s="123" t="str">
        <f t="shared" si="23"/>
        <v/>
      </c>
      <c r="BP10" s="123" t="str">
        <f t="shared" si="24"/>
        <v/>
      </c>
      <c r="BQ10" s="123" t="str">
        <f t="shared" si="25"/>
        <v/>
      </c>
      <c r="BR10" s="124" t="str">
        <f t="shared" si="26"/>
        <v/>
      </c>
      <c r="BS10" s="141" t="str">
        <f t="shared" si="27"/>
        <v/>
      </c>
      <c r="BT10" s="139" t="str">
        <f t="shared" si="28"/>
        <v/>
      </c>
      <c r="BU10" s="139" t="str">
        <f t="shared" si="29"/>
        <v/>
      </c>
      <c r="BV10" s="139" t="str">
        <f t="shared" si="30"/>
        <v/>
      </c>
      <c r="BW10" s="139" t="str">
        <f t="shared" si="31"/>
        <v/>
      </c>
      <c r="BX10" s="140" t="str">
        <f t="shared" si="32"/>
        <v/>
      </c>
      <c r="BY10" s="141" t="str">
        <f t="shared" si="33"/>
        <v/>
      </c>
      <c r="BZ10" s="139" t="str">
        <f t="shared" si="34"/>
        <v/>
      </c>
      <c r="CA10" s="139" t="str">
        <f t="shared" si="35"/>
        <v/>
      </c>
      <c r="CB10" s="139" t="str">
        <f t="shared" si="36"/>
        <v/>
      </c>
      <c r="CC10" s="139" t="str">
        <f t="shared" si="37"/>
        <v/>
      </c>
      <c r="CD10" s="139" t="str">
        <f t="shared" si="38"/>
        <v/>
      </c>
      <c r="CE10" s="140" t="str">
        <f t="shared" si="39"/>
        <v/>
      </c>
      <c r="CF10" s="141" t="str">
        <f t="shared" si="40"/>
        <v/>
      </c>
      <c r="CG10" s="139" t="str">
        <f t="shared" si="41"/>
        <v/>
      </c>
      <c r="CH10" s="139" t="str">
        <f t="shared" si="42"/>
        <v/>
      </c>
      <c r="CI10" s="139" t="str">
        <f t="shared" si="43"/>
        <v/>
      </c>
      <c r="CJ10" s="139" t="str">
        <f t="shared" si="44"/>
        <v/>
      </c>
      <c r="CK10" s="139" t="str">
        <f t="shared" si="45"/>
        <v/>
      </c>
      <c r="CL10" s="140" t="str">
        <f t="shared" si="46"/>
        <v/>
      </c>
      <c r="CM10" s="141" t="str">
        <f t="shared" si="47"/>
        <v/>
      </c>
      <c r="CN10" s="139" t="str">
        <f t="shared" si="48"/>
        <v/>
      </c>
      <c r="CO10" s="139" t="str">
        <f t="shared" si="49"/>
        <v/>
      </c>
      <c r="CP10" s="139" t="str">
        <f t="shared" si="50"/>
        <v/>
      </c>
      <c r="CQ10" s="139" t="str">
        <f t="shared" si="51"/>
        <v/>
      </c>
      <c r="CR10" s="154" t="str">
        <f t="shared" si="52"/>
        <v/>
      </c>
      <c r="CS10" s="127"/>
      <c r="CT10" s="122" t="str">
        <f t="shared" si="53"/>
        <v/>
      </c>
      <c r="CU10" s="123" t="str">
        <f t="shared" si="54"/>
        <v/>
      </c>
      <c r="CV10" s="123" t="str">
        <f t="shared" si="55"/>
        <v/>
      </c>
      <c r="CW10" s="123" t="str">
        <f t="shared" si="56"/>
        <v/>
      </c>
      <c r="CX10" s="123" t="str">
        <f t="shared" si="57"/>
        <v/>
      </c>
      <c r="CY10" s="123" t="str">
        <f t="shared" si="58"/>
        <v/>
      </c>
      <c r="CZ10" s="123" t="str">
        <f t="shared" si="59"/>
        <v/>
      </c>
      <c r="DA10" s="123" t="str">
        <f t="shared" si="60"/>
        <v/>
      </c>
      <c r="DB10" s="124" t="str">
        <f t="shared" si="61"/>
        <v/>
      </c>
      <c r="DC10" s="128" t="str">
        <f t="shared" si="62"/>
        <v/>
      </c>
      <c r="DD10" s="123" t="str">
        <f t="shared" si="63"/>
        <v/>
      </c>
      <c r="DE10" s="123" t="str">
        <f t="shared" si="64"/>
        <v/>
      </c>
      <c r="DF10" s="123" t="str">
        <f t="shared" si="65"/>
        <v/>
      </c>
      <c r="DG10" s="123" t="str">
        <f t="shared" si="66"/>
        <v/>
      </c>
      <c r="DH10" s="123" t="str">
        <f t="shared" si="67"/>
        <v/>
      </c>
      <c r="DI10" s="123" t="str">
        <f t="shared" si="68"/>
        <v/>
      </c>
      <c r="DJ10" s="129" t="str">
        <f t="shared" si="69"/>
        <v/>
      </c>
      <c r="DK10" s="98" t="s">
        <v>68</v>
      </c>
      <c r="DL10" s="130">
        <f t="shared" si="76"/>
        <v>4</v>
      </c>
      <c r="DM10" s="56"/>
    </row>
    <row r="11" spans="2:117" ht="22.5" customHeight="1">
      <c r="B11" s="98" t="s">
        <v>68</v>
      </c>
      <c r="C11" s="130">
        <f t="shared" si="70"/>
        <v>5</v>
      </c>
      <c r="D11" s="146">
        <v>45692</v>
      </c>
      <c r="E11" s="155" t="s">
        <v>69</v>
      </c>
      <c r="F11" s="102" t="s">
        <v>70</v>
      </c>
      <c r="G11" s="103" t="s">
        <v>20</v>
      </c>
      <c r="H11" s="131" t="s">
        <v>46</v>
      </c>
      <c r="I11" s="132">
        <v>3000</v>
      </c>
      <c r="J11" s="106"/>
      <c r="K11" s="107">
        <f t="shared" si="71"/>
        <v>24055</v>
      </c>
      <c r="L11" s="645"/>
      <c r="M11" s="108"/>
      <c r="N11" s="133"/>
      <c r="O11" s="134" t="str">
        <f t="shared" ref="O11:S11" si="83">IF($H11=O$6,$I11,"")</f>
        <v/>
      </c>
      <c r="P11" s="135" t="str">
        <f t="shared" si="83"/>
        <v/>
      </c>
      <c r="Q11" s="136">
        <f t="shared" si="83"/>
        <v>3000</v>
      </c>
      <c r="R11" s="135" t="str">
        <f t="shared" si="83"/>
        <v/>
      </c>
      <c r="S11" s="137" t="str">
        <f t="shared" si="83"/>
        <v/>
      </c>
      <c r="T11" s="113" t="str">
        <f t="shared" ref="T11:AJ11" si="84">IF($H11=T$6,$J11,"")</f>
        <v/>
      </c>
      <c r="U11" s="114" t="str">
        <f t="shared" si="84"/>
        <v/>
      </c>
      <c r="V11" s="114" t="str">
        <f t="shared" si="84"/>
        <v/>
      </c>
      <c r="W11" s="114" t="str">
        <f t="shared" si="84"/>
        <v/>
      </c>
      <c r="X11" s="113" t="str">
        <f t="shared" si="84"/>
        <v/>
      </c>
      <c r="Y11" s="114" t="str">
        <f t="shared" si="84"/>
        <v/>
      </c>
      <c r="Z11" s="114" t="str">
        <f t="shared" si="84"/>
        <v/>
      </c>
      <c r="AA11" s="114" t="str">
        <f t="shared" si="84"/>
        <v/>
      </c>
      <c r="AB11" s="113" t="str">
        <f t="shared" si="84"/>
        <v/>
      </c>
      <c r="AC11" s="114" t="str">
        <f t="shared" si="84"/>
        <v/>
      </c>
      <c r="AD11" s="114" t="str">
        <f t="shared" si="84"/>
        <v/>
      </c>
      <c r="AE11" s="114" t="str">
        <f t="shared" si="84"/>
        <v/>
      </c>
      <c r="AF11" s="114" t="str">
        <f t="shared" si="84"/>
        <v/>
      </c>
      <c r="AG11" s="114" t="str">
        <f t="shared" si="84"/>
        <v/>
      </c>
      <c r="AH11" s="114" t="str">
        <f t="shared" si="84"/>
        <v/>
      </c>
      <c r="AI11" s="113" t="str">
        <f t="shared" si="84"/>
        <v/>
      </c>
      <c r="AJ11" s="115" t="str">
        <f t="shared" si="84"/>
        <v/>
      </c>
      <c r="AK11" s="617"/>
      <c r="AL11" s="38"/>
      <c r="AM11" s="98" t="s">
        <v>68</v>
      </c>
      <c r="AN11" s="130">
        <f t="shared" si="74"/>
        <v>5</v>
      </c>
      <c r="AO11" s="138" t="str">
        <f t="shared" ref="AO11:AS11" si="85">IF(AND($G11=AO$4,$H11=AO$6),$I11,"")</f>
        <v/>
      </c>
      <c r="AP11" s="139" t="str">
        <f t="shared" si="85"/>
        <v/>
      </c>
      <c r="AQ11" s="139">
        <f t="shared" si="85"/>
        <v>3000</v>
      </c>
      <c r="AR11" s="139" t="str">
        <f t="shared" si="85"/>
        <v/>
      </c>
      <c r="AS11" s="139" t="str">
        <f t="shared" si="85"/>
        <v/>
      </c>
      <c r="AT11" s="118"/>
      <c r="AU11" s="138" t="str">
        <f t="shared" si="3"/>
        <v/>
      </c>
      <c r="AV11" s="139" t="str">
        <f t="shared" si="4"/>
        <v/>
      </c>
      <c r="AW11" s="139" t="str">
        <f t="shared" si="5"/>
        <v/>
      </c>
      <c r="AX11" s="139" t="str">
        <f t="shared" si="6"/>
        <v/>
      </c>
      <c r="AY11" s="139" t="str">
        <f t="shared" si="7"/>
        <v/>
      </c>
      <c r="AZ11" s="140" t="str">
        <f t="shared" si="8"/>
        <v/>
      </c>
      <c r="BA11" s="141" t="str">
        <f t="shared" si="9"/>
        <v/>
      </c>
      <c r="BB11" s="139" t="str">
        <f t="shared" si="10"/>
        <v/>
      </c>
      <c r="BC11" s="139" t="str">
        <f t="shared" si="11"/>
        <v/>
      </c>
      <c r="BD11" s="139" t="str">
        <f t="shared" si="12"/>
        <v/>
      </c>
      <c r="BE11" s="140" t="str">
        <f t="shared" si="13"/>
        <v/>
      </c>
      <c r="BF11" s="122" t="str">
        <f t="shared" si="14"/>
        <v/>
      </c>
      <c r="BG11" s="123" t="str">
        <f t="shared" si="15"/>
        <v/>
      </c>
      <c r="BH11" s="123" t="str">
        <f t="shared" si="16"/>
        <v/>
      </c>
      <c r="BI11" s="123" t="str">
        <f t="shared" si="17"/>
        <v/>
      </c>
      <c r="BJ11" s="122" t="str">
        <f t="shared" si="18"/>
        <v/>
      </c>
      <c r="BK11" s="123" t="str">
        <f t="shared" si="19"/>
        <v/>
      </c>
      <c r="BL11" s="123" t="str">
        <f t="shared" si="20"/>
        <v/>
      </c>
      <c r="BM11" s="123" t="str">
        <f t="shared" si="21"/>
        <v/>
      </c>
      <c r="BN11" s="123" t="str">
        <f t="shared" si="22"/>
        <v/>
      </c>
      <c r="BO11" s="123" t="str">
        <f t="shared" si="23"/>
        <v/>
      </c>
      <c r="BP11" s="123" t="str">
        <f t="shared" si="24"/>
        <v/>
      </c>
      <c r="BQ11" s="123" t="str">
        <f t="shared" si="25"/>
        <v/>
      </c>
      <c r="BR11" s="124" t="str">
        <f t="shared" si="26"/>
        <v/>
      </c>
      <c r="BS11" s="142" t="str">
        <f t="shared" si="27"/>
        <v/>
      </c>
      <c r="BT11" s="143" t="str">
        <f t="shared" si="28"/>
        <v/>
      </c>
      <c r="BU11" s="143" t="str">
        <f t="shared" si="29"/>
        <v/>
      </c>
      <c r="BV11" s="143" t="str">
        <f t="shared" si="30"/>
        <v/>
      </c>
      <c r="BW11" s="143" t="str">
        <f t="shared" si="31"/>
        <v/>
      </c>
      <c r="BX11" s="144" t="str">
        <f t="shared" si="32"/>
        <v/>
      </c>
      <c r="BY11" s="141" t="str">
        <f t="shared" si="33"/>
        <v/>
      </c>
      <c r="BZ11" s="139" t="str">
        <f t="shared" si="34"/>
        <v/>
      </c>
      <c r="CA11" s="139" t="str">
        <f t="shared" si="35"/>
        <v/>
      </c>
      <c r="CB11" s="139" t="str">
        <f t="shared" si="36"/>
        <v/>
      </c>
      <c r="CC11" s="139" t="str">
        <f t="shared" si="37"/>
        <v/>
      </c>
      <c r="CD11" s="139" t="str">
        <f t="shared" si="38"/>
        <v/>
      </c>
      <c r="CE11" s="140" t="str">
        <f t="shared" si="39"/>
        <v/>
      </c>
      <c r="CF11" s="141" t="str">
        <f t="shared" si="40"/>
        <v/>
      </c>
      <c r="CG11" s="139" t="str">
        <f t="shared" si="41"/>
        <v/>
      </c>
      <c r="CH11" s="139" t="str">
        <f t="shared" si="42"/>
        <v/>
      </c>
      <c r="CI11" s="139" t="str">
        <f t="shared" si="43"/>
        <v/>
      </c>
      <c r="CJ11" s="139" t="str">
        <f t="shared" si="44"/>
        <v/>
      </c>
      <c r="CK11" s="139" t="str">
        <f t="shared" si="45"/>
        <v/>
      </c>
      <c r="CL11" s="140" t="str">
        <f t="shared" si="46"/>
        <v/>
      </c>
      <c r="CM11" s="142" t="str">
        <f t="shared" si="47"/>
        <v/>
      </c>
      <c r="CN11" s="143" t="str">
        <f t="shared" si="48"/>
        <v/>
      </c>
      <c r="CO11" s="143" t="str">
        <f t="shared" si="49"/>
        <v/>
      </c>
      <c r="CP11" s="143" t="str">
        <f t="shared" si="50"/>
        <v/>
      </c>
      <c r="CQ11" s="143" t="str">
        <f t="shared" si="51"/>
        <v/>
      </c>
      <c r="CR11" s="145" t="str">
        <f t="shared" si="52"/>
        <v/>
      </c>
      <c r="CS11" s="127"/>
      <c r="CT11" s="122" t="str">
        <f t="shared" si="53"/>
        <v/>
      </c>
      <c r="CU11" s="123" t="str">
        <f t="shared" si="54"/>
        <v/>
      </c>
      <c r="CV11" s="123" t="str">
        <f t="shared" si="55"/>
        <v/>
      </c>
      <c r="CW11" s="123" t="str">
        <f t="shared" si="56"/>
        <v/>
      </c>
      <c r="CX11" s="123" t="str">
        <f t="shared" si="57"/>
        <v/>
      </c>
      <c r="CY11" s="123" t="str">
        <f t="shared" si="58"/>
        <v/>
      </c>
      <c r="CZ11" s="123" t="str">
        <f t="shared" si="59"/>
        <v/>
      </c>
      <c r="DA11" s="123" t="str">
        <f t="shared" si="60"/>
        <v/>
      </c>
      <c r="DB11" s="124" t="str">
        <f t="shared" si="61"/>
        <v/>
      </c>
      <c r="DC11" s="128" t="str">
        <f t="shared" si="62"/>
        <v/>
      </c>
      <c r="DD11" s="123" t="str">
        <f t="shared" si="63"/>
        <v/>
      </c>
      <c r="DE11" s="123" t="str">
        <f t="shared" si="64"/>
        <v/>
      </c>
      <c r="DF11" s="123" t="str">
        <f t="shared" si="65"/>
        <v/>
      </c>
      <c r="DG11" s="123" t="str">
        <f t="shared" si="66"/>
        <v/>
      </c>
      <c r="DH11" s="123" t="str">
        <f t="shared" si="67"/>
        <v/>
      </c>
      <c r="DI11" s="123" t="str">
        <f t="shared" si="68"/>
        <v/>
      </c>
      <c r="DJ11" s="129" t="str">
        <f t="shared" si="69"/>
        <v/>
      </c>
      <c r="DK11" s="98" t="s">
        <v>68</v>
      </c>
      <c r="DL11" s="130">
        <f t="shared" si="76"/>
        <v>5</v>
      </c>
      <c r="DM11" s="56"/>
    </row>
    <row r="12" spans="2:117" ht="22.5" customHeight="1">
      <c r="B12" s="98" t="s">
        <v>68</v>
      </c>
      <c r="C12" s="130">
        <f t="shared" si="70"/>
        <v>6</v>
      </c>
      <c r="D12" s="146">
        <v>45692</v>
      </c>
      <c r="E12" s="155" t="s">
        <v>69</v>
      </c>
      <c r="F12" s="102" t="s">
        <v>70</v>
      </c>
      <c r="G12" s="156" t="s">
        <v>20</v>
      </c>
      <c r="H12" s="131" t="s">
        <v>46</v>
      </c>
      <c r="I12" s="132">
        <v>50000</v>
      </c>
      <c r="J12" s="106"/>
      <c r="K12" s="107">
        <f t="shared" si="71"/>
        <v>74055</v>
      </c>
      <c r="L12" s="645"/>
      <c r="M12" s="108"/>
      <c r="N12" s="133"/>
      <c r="O12" s="134" t="str">
        <f t="shared" ref="O12:S12" si="86">IF($H12=O$6,$I12,"")</f>
        <v/>
      </c>
      <c r="P12" s="135" t="str">
        <f t="shared" si="86"/>
        <v/>
      </c>
      <c r="Q12" s="136">
        <f t="shared" si="86"/>
        <v>50000</v>
      </c>
      <c r="R12" s="135" t="str">
        <f t="shared" si="86"/>
        <v/>
      </c>
      <c r="S12" s="137" t="str">
        <f t="shared" si="86"/>
        <v/>
      </c>
      <c r="T12" s="113" t="str">
        <f t="shared" ref="T12:AJ12" si="87">IF($H12=T$6,$J12,"")</f>
        <v/>
      </c>
      <c r="U12" s="114" t="str">
        <f t="shared" si="87"/>
        <v/>
      </c>
      <c r="V12" s="114" t="str">
        <f t="shared" si="87"/>
        <v/>
      </c>
      <c r="W12" s="114" t="str">
        <f t="shared" si="87"/>
        <v/>
      </c>
      <c r="X12" s="113" t="str">
        <f t="shared" si="87"/>
        <v/>
      </c>
      <c r="Y12" s="114" t="str">
        <f t="shared" si="87"/>
        <v/>
      </c>
      <c r="Z12" s="114" t="str">
        <f t="shared" si="87"/>
        <v/>
      </c>
      <c r="AA12" s="114" t="str">
        <f t="shared" si="87"/>
        <v/>
      </c>
      <c r="AB12" s="113" t="str">
        <f t="shared" si="87"/>
        <v/>
      </c>
      <c r="AC12" s="114" t="str">
        <f t="shared" si="87"/>
        <v/>
      </c>
      <c r="AD12" s="114" t="str">
        <f t="shared" si="87"/>
        <v/>
      </c>
      <c r="AE12" s="114" t="str">
        <f t="shared" si="87"/>
        <v/>
      </c>
      <c r="AF12" s="114" t="str">
        <f t="shared" si="87"/>
        <v/>
      </c>
      <c r="AG12" s="114" t="str">
        <f t="shared" si="87"/>
        <v/>
      </c>
      <c r="AH12" s="114" t="str">
        <f t="shared" si="87"/>
        <v/>
      </c>
      <c r="AI12" s="113" t="str">
        <f t="shared" si="87"/>
        <v/>
      </c>
      <c r="AJ12" s="115" t="str">
        <f t="shared" si="87"/>
        <v/>
      </c>
      <c r="AK12" s="617"/>
      <c r="AL12" s="38"/>
      <c r="AM12" s="98" t="s">
        <v>68</v>
      </c>
      <c r="AN12" s="130">
        <f t="shared" si="74"/>
        <v>6</v>
      </c>
      <c r="AO12" s="138" t="str">
        <f t="shared" ref="AO12:AS12" si="88">IF(AND($G12=AO$4,$H12=AO$6),$I12,"")</f>
        <v/>
      </c>
      <c r="AP12" s="139" t="str">
        <f t="shared" si="88"/>
        <v/>
      </c>
      <c r="AQ12" s="139">
        <f t="shared" si="88"/>
        <v>50000</v>
      </c>
      <c r="AR12" s="139" t="str">
        <f t="shared" si="88"/>
        <v/>
      </c>
      <c r="AS12" s="139" t="str">
        <f t="shared" si="88"/>
        <v/>
      </c>
      <c r="AT12" s="118"/>
      <c r="AU12" s="138" t="str">
        <f t="shared" si="3"/>
        <v/>
      </c>
      <c r="AV12" s="139" t="str">
        <f t="shared" si="4"/>
        <v/>
      </c>
      <c r="AW12" s="139" t="str">
        <f t="shared" si="5"/>
        <v/>
      </c>
      <c r="AX12" s="139" t="str">
        <f t="shared" si="6"/>
        <v/>
      </c>
      <c r="AY12" s="139" t="str">
        <f t="shared" si="7"/>
        <v/>
      </c>
      <c r="AZ12" s="140" t="str">
        <f t="shared" si="8"/>
        <v/>
      </c>
      <c r="BA12" s="141" t="str">
        <f t="shared" si="9"/>
        <v/>
      </c>
      <c r="BB12" s="139" t="str">
        <f t="shared" si="10"/>
        <v/>
      </c>
      <c r="BC12" s="139" t="str">
        <f t="shared" si="11"/>
        <v/>
      </c>
      <c r="BD12" s="139" t="str">
        <f t="shared" si="12"/>
        <v/>
      </c>
      <c r="BE12" s="140" t="str">
        <f t="shared" si="13"/>
        <v/>
      </c>
      <c r="BF12" s="122" t="str">
        <f t="shared" si="14"/>
        <v/>
      </c>
      <c r="BG12" s="123" t="str">
        <f t="shared" si="15"/>
        <v/>
      </c>
      <c r="BH12" s="123" t="str">
        <f t="shared" si="16"/>
        <v/>
      </c>
      <c r="BI12" s="123" t="str">
        <f t="shared" si="17"/>
        <v/>
      </c>
      <c r="BJ12" s="122" t="str">
        <f t="shared" si="18"/>
        <v/>
      </c>
      <c r="BK12" s="123" t="str">
        <f t="shared" si="19"/>
        <v/>
      </c>
      <c r="BL12" s="123" t="str">
        <f t="shared" si="20"/>
        <v/>
      </c>
      <c r="BM12" s="123" t="str">
        <f t="shared" si="21"/>
        <v/>
      </c>
      <c r="BN12" s="123" t="str">
        <f t="shared" si="22"/>
        <v/>
      </c>
      <c r="BO12" s="123" t="str">
        <f t="shared" si="23"/>
        <v/>
      </c>
      <c r="BP12" s="123" t="str">
        <f t="shared" si="24"/>
        <v/>
      </c>
      <c r="BQ12" s="123" t="str">
        <f t="shared" si="25"/>
        <v/>
      </c>
      <c r="BR12" s="124" t="str">
        <f t="shared" si="26"/>
        <v/>
      </c>
      <c r="BS12" s="141" t="str">
        <f t="shared" si="27"/>
        <v/>
      </c>
      <c r="BT12" s="139" t="str">
        <f t="shared" si="28"/>
        <v/>
      </c>
      <c r="BU12" s="139" t="str">
        <f t="shared" si="29"/>
        <v/>
      </c>
      <c r="BV12" s="139" t="str">
        <f t="shared" si="30"/>
        <v/>
      </c>
      <c r="BW12" s="139" t="str">
        <f t="shared" si="31"/>
        <v/>
      </c>
      <c r="BX12" s="140" t="str">
        <f t="shared" si="32"/>
        <v/>
      </c>
      <c r="BY12" s="141" t="str">
        <f t="shared" si="33"/>
        <v/>
      </c>
      <c r="BZ12" s="139" t="str">
        <f t="shared" si="34"/>
        <v/>
      </c>
      <c r="CA12" s="139" t="str">
        <f t="shared" si="35"/>
        <v/>
      </c>
      <c r="CB12" s="139" t="str">
        <f t="shared" si="36"/>
        <v/>
      </c>
      <c r="CC12" s="139" t="str">
        <f t="shared" si="37"/>
        <v/>
      </c>
      <c r="CD12" s="139" t="str">
        <f t="shared" si="38"/>
        <v/>
      </c>
      <c r="CE12" s="140" t="str">
        <f t="shared" si="39"/>
        <v/>
      </c>
      <c r="CF12" s="141" t="str">
        <f t="shared" si="40"/>
        <v/>
      </c>
      <c r="CG12" s="139" t="str">
        <f t="shared" si="41"/>
        <v/>
      </c>
      <c r="CH12" s="139" t="str">
        <f t="shared" si="42"/>
        <v/>
      </c>
      <c r="CI12" s="139" t="str">
        <f t="shared" si="43"/>
        <v/>
      </c>
      <c r="CJ12" s="139" t="str">
        <f t="shared" si="44"/>
        <v/>
      </c>
      <c r="CK12" s="139" t="str">
        <f t="shared" si="45"/>
        <v/>
      </c>
      <c r="CL12" s="140" t="str">
        <f t="shared" si="46"/>
        <v/>
      </c>
      <c r="CM12" s="141" t="str">
        <f t="shared" si="47"/>
        <v/>
      </c>
      <c r="CN12" s="139" t="str">
        <f t="shared" si="48"/>
        <v/>
      </c>
      <c r="CO12" s="139" t="str">
        <f t="shared" si="49"/>
        <v/>
      </c>
      <c r="CP12" s="139" t="str">
        <f t="shared" si="50"/>
        <v/>
      </c>
      <c r="CQ12" s="139" t="str">
        <f t="shared" si="51"/>
        <v/>
      </c>
      <c r="CR12" s="154" t="str">
        <f t="shared" si="52"/>
        <v/>
      </c>
      <c r="CS12" s="127"/>
      <c r="CT12" s="122" t="str">
        <f t="shared" si="53"/>
        <v/>
      </c>
      <c r="CU12" s="123" t="str">
        <f t="shared" si="54"/>
        <v/>
      </c>
      <c r="CV12" s="123" t="str">
        <f t="shared" si="55"/>
        <v/>
      </c>
      <c r="CW12" s="123" t="str">
        <f t="shared" si="56"/>
        <v/>
      </c>
      <c r="CX12" s="123" t="str">
        <f t="shared" si="57"/>
        <v/>
      </c>
      <c r="CY12" s="123" t="str">
        <f t="shared" si="58"/>
        <v/>
      </c>
      <c r="CZ12" s="123" t="str">
        <f t="shared" si="59"/>
        <v/>
      </c>
      <c r="DA12" s="123" t="str">
        <f t="shared" si="60"/>
        <v/>
      </c>
      <c r="DB12" s="124" t="str">
        <f t="shared" si="61"/>
        <v/>
      </c>
      <c r="DC12" s="128" t="str">
        <f t="shared" si="62"/>
        <v/>
      </c>
      <c r="DD12" s="123" t="str">
        <f t="shared" si="63"/>
        <v/>
      </c>
      <c r="DE12" s="123" t="str">
        <f t="shared" si="64"/>
        <v/>
      </c>
      <c r="DF12" s="123" t="str">
        <f t="shared" si="65"/>
        <v/>
      </c>
      <c r="DG12" s="123" t="str">
        <f t="shared" si="66"/>
        <v/>
      </c>
      <c r="DH12" s="123" t="str">
        <f t="shared" si="67"/>
        <v/>
      </c>
      <c r="DI12" s="123" t="str">
        <f t="shared" si="68"/>
        <v/>
      </c>
      <c r="DJ12" s="129" t="str">
        <f t="shared" si="69"/>
        <v/>
      </c>
      <c r="DK12" s="98" t="s">
        <v>68</v>
      </c>
      <c r="DL12" s="130">
        <f t="shared" si="76"/>
        <v>6</v>
      </c>
      <c r="DM12" s="56"/>
    </row>
    <row r="13" spans="2:117" ht="22.5" customHeight="1">
      <c r="B13" s="98" t="s">
        <v>68</v>
      </c>
      <c r="C13" s="130">
        <f t="shared" si="70"/>
        <v>7</v>
      </c>
      <c r="D13" s="146">
        <v>45692</v>
      </c>
      <c r="E13" s="155" t="s">
        <v>69</v>
      </c>
      <c r="F13" s="102" t="s">
        <v>70</v>
      </c>
      <c r="G13" s="103" t="s">
        <v>20</v>
      </c>
      <c r="H13" s="131" t="s">
        <v>46</v>
      </c>
      <c r="I13" s="132">
        <v>5000</v>
      </c>
      <c r="J13" s="106"/>
      <c r="K13" s="107">
        <f t="shared" si="71"/>
        <v>79055</v>
      </c>
      <c r="L13" s="645"/>
      <c r="M13" s="108"/>
      <c r="N13" s="133"/>
      <c r="O13" s="134" t="str">
        <f t="shared" ref="O13:S13" si="89">IF($H13=O$6,$I13,"")</f>
        <v/>
      </c>
      <c r="P13" s="135" t="str">
        <f t="shared" si="89"/>
        <v/>
      </c>
      <c r="Q13" s="136">
        <f t="shared" si="89"/>
        <v>5000</v>
      </c>
      <c r="R13" s="135" t="str">
        <f t="shared" si="89"/>
        <v/>
      </c>
      <c r="S13" s="137" t="str">
        <f t="shared" si="89"/>
        <v/>
      </c>
      <c r="T13" s="113" t="str">
        <f t="shared" ref="T13:AJ13" si="90">IF($H13=T$6,$J13,"")</f>
        <v/>
      </c>
      <c r="U13" s="114" t="str">
        <f t="shared" si="90"/>
        <v/>
      </c>
      <c r="V13" s="114" t="str">
        <f t="shared" si="90"/>
        <v/>
      </c>
      <c r="W13" s="114" t="str">
        <f t="shared" si="90"/>
        <v/>
      </c>
      <c r="X13" s="113" t="str">
        <f t="shared" si="90"/>
        <v/>
      </c>
      <c r="Y13" s="114" t="str">
        <f t="shared" si="90"/>
        <v/>
      </c>
      <c r="Z13" s="114" t="str">
        <f t="shared" si="90"/>
        <v/>
      </c>
      <c r="AA13" s="114" t="str">
        <f t="shared" si="90"/>
        <v/>
      </c>
      <c r="AB13" s="113" t="str">
        <f t="shared" si="90"/>
        <v/>
      </c>
      <c r="AC13" s="114" t="str">
        <f t="shared" si="90"/>
        <v/>
      </c>
      <c r="AD13" s="114" t="str">
        <f t="shared" si="90"/>
        <v/>
      </c>
      <c r="AE13" s="114" t="str">
        <f t="shared" si="90"/>
        <v/>
      </c>
      <c r="AF13" s="114" t="str">
        <f t="shared" si="90"/>
        <v/>
      </c>
      <c r="AG13" s="114" t="str">
        <f t="shared" si="90"/>
        <v/>
      </c>
      <c r="AH13" s="114" t="str">
        <f t="shared" si="90"/>
        <v/>
      </c>
      <c r="AI13" s="113" t="str">
        <f t="shared" si="90"/>
        <v/>
      </c>
      <c r="AJ13" s="115" t="str">
        <f t="shared" si="90"/>
        <v/>
      </c>
      <c r="AK13" s="617"/>
      <c r="AL13" s="38"/>
      <c r="AM13" s="98" t="s">
        <v>68</v>
      </c>
      <c r="AN13" s="130">
        <f t="shared" si="74"/>
        <v>7</v>
      </c>
      <c r="AO13" s="138" t="str">
        <f t="shared" ref="AO13:AS13" si="91">IF(AND($G13=AO$4,$H13=AO$6),$I13,"")</f>
        <v/>
      </c>
      <c r="AP13" s="139" t="str">
        <f t="shared" si="91"/>
        <v/>
      </c>
      <c r="AQ13" s="139">
        <f t="shared" si="91"/>
        <v>5000</v>
      </c>
      <c r="AR13" s="139" t="str">
        <f t="shared" si="91"/>
        <v/>
      </c>
      <c r="AS13" s="139" t="str">
        <f t="shared" si="91"/>
        <v/>
      </c>
      <c r="AT13" s="118"/>
      <c r="AU13" s="138" t="str">
        <f t="shared" si="3"/>
        <v/>
      </c>
      <c r="AV13" s="139" t="str">
        <f t="shared" si="4"/>
        <v/>
      </c>
      <c r="AW13" s="139" t="str">
        <f t="shared" si="5"/>
        <v/>
      </c>
      <c r="AX13" s="139" t="str">
        <f t="shared" si="6"/>
        <v/>
      </c>
      <c r="AY13" s="139" t="str">
        <f t="shared" si="7"/>
        <v/>
      </c>
      <c r="AZ13" s="140" t="str">
        <f t="shared" si="8"/>
        <v/>
      </c>
      <c r="BA13" s="141" t="str">
        <f t="shared" si="9"/>
        <v/>
      </c>
      <c r="BB13" s="139" t="str">
        <f t="shared" si="10"/>
        <v/>
      </c>
      <c r="BC13" s="139" t="str">
        <f t="shared" si="11"/>
        <v/>
      </c>
      <c r="BD13" s="139" t="str">
        <f t="shared" si="12"/>
        <v/>
      </c>
      <c r="BE13" s="140" t="str">
        <f t="shared" si="13"/>
        <v/>
      </c>
      <c r="BF13" s="122" t="str">
        <f t="shared" si="14"/>
        <v/>
      </c>
      <c r="BG13" s="123" t="str">
        <f t="shared" si="15"/>
        <v/>
      </c>
      <c r="BH13" s="123" t="str">
        <f t="shared" si="16"/>
        <v/>
      </c>
      <c r="BI13" s="123" t="str">
        <f t="shared" si="17"/>
        <v/>
      </c>
      <c r="BJ13" s="122" t="str">
        <f t="shared" si="18"/>
        <v/>
      </c>
      <c r="BK13" s="123" t="str">
        <f t="shared" si="19"/>
        <v/>
      </c>
      <c r="BL13" s="123" t="str">
        <f t="shared" si="20"/>
        <v/>
      </c>
      <c r="BM13" s="123" t="str">
        <f t="shared" si="21"/>
        <v/>
      </c>
      <c r="BN13" s="123" t="str">
        <f t="shared" si="22"/>
        <v/>
      </c>
      <c r="BO13" s="123" t="str">
        <f t="shared" si="23"/>
        <v/>
      </c>
      <c r="BP13" s="123" t="str">
        <f t="shared" si="24"/>
        <v/>
      </c>
      <c r="BQ13" s="123" t="str">
        <f t="shared" si="25"/>
        <v/>
      </c>
      <c r="BR13" s="124" t="str">
        <f t="shared" si="26"/>
        <v/>
      </c>
      <c r="BS13" s="141" t="str">
        <f t="shared" si="27"/>
        <v/>
      </c>
      <c r="BT13" s="139" t="str">
        <f t="shared" si="28"/>
        <v/>
      </c>
      <c r="BU13" s="139" t="str">
        <f t="shared" si="29"/>
        <v/>
      </c>
      <c r="BV13" s="139" t="str">
        <f t="shared" si="30"/>
        <v/>
      </c>
      <c r="BW13" s="139" t="str">
        <f t="shared" si="31"/>
        <v/>
      </c>
      <c r="BX13" s="140" t="str">
        <f t="shared" si="32"/>
        <v/>
      </c>
      <c r="BY13" s="141" t="str">
        <f t="shared" si="33"/>
        <v/>
      </c>
      <c r="BZ13" s="139" t="str">
        <f t="shared" si="34"/>
        <v/>
      </c>
      <c r="CA13" s="139" t="str">
        <f t="shared" si="35"/>
        <v/>
      </c>
      <c r="CB13" s="139" t="str">
        <f t="shared" si="36"/>
        <v/>
      </c>
      <c r="CC13" s="139" t="str">
        <f t="shared" si="37"/>
        <v/>
      </c>
      <c r="CD13" s="139" t="str">
        <f t="shared" si="38"/>
        <v/>
      </c>
      <c r="CE13" s="140" t="str">
        <f t="shared" si="39"/>
        <v/>
      </c>
      <c r="CF13" s="141" t="str">
        <f t="shared" si="40"/>
        <v/>
      </c>
      <c r="CG13" s="139" t="str">
        <f t="shared" si="41"/>
        <v/>
      </c>
      <c r="CH13" s="139" t="str">
        <f t="shared" si="42"/>
        <v/>
      </c>
      <c r="CI13" s="139" t="str">
        <f t="shared" si="43"/>
        <v/>
      </c>
      <c r="CJ13" s="139" t="str">
        <f t="shared" si="44"/>
        <v/>
      </c>
      <c r="CK13" s="139" t="str">
        <f t="shared" si="45"/>
        <v/>
      </c>
      <c r="CL13" s="140" t="str">
        <f t="shared" si="46"/>
        <v/>
      </c>
      <c r="CM13" s="141" t="str">
        <f t="shared" si="47"/>
        <v/>
      </c>
      <c r="CN13" s="139" t="str">
        <f t="shared" si="48"/>
        <v/>
      </c>
      <c r="CO13" s="139" t="str">
        <f t="shared" si="49"/>
        <v/>
      </c>
      <c r="CP13" s="139" t="str">
        <f t="shared" si="50"/>
        <v/>
      </c>
      <c r="CQ13" s="139" t="str">
        <f t="shared" si="51"/>
        <v/>
      </c>
      <c r="CR13" s="154" t="str">
        <f t="shared" si="52"/>
        <v/>
      </c>
      <c r="CS13" s="127"/>
      <c r="CT13" s="122" t="str">
        <f t="shared" si="53"/>
        <v/>
      </c>
      <c r="CU13" s="123" t="str">
        <f t="shared" si="54"/>
        <v/>
      </c>
      <c r="CV13" s="123" t="str">
        <f t="shared" si="55"/>
        <v/>
      </c>
      <c r="CW13" s="123" t="str">
        <f t="shared" si="56"/>
        <v/>
      </c>
      <c r="CX13" s="123" t="str">
        <f t="shared" si="57"/>
        <v/>
      </c>
      <c r="CY13" s="123" t="str">
        <f t="shared" si="58"/>
        <v/>
      </c>
      <c r="CZ13" s="123" t="str">
        <f t="shared" si="59"/>
        <v/>
      </c>
      <c r="DA13" s="123" t="str">
        <f t="shared" si="60"/>
        <v/>
      </c>
      <c r="DB13" s="124" t="str">
        <f t="shared" si="61"/>
        <v/>
      </c>
      <c r="DC13" s="128" t="str">
        <f t="shared" si="62"/>
        <v/>
      </c>
      <c r="DD13" s="123" t="str">
        <f t="shared" si="63"/>
        <v/>
      </c>
      <c r="DE13" s="123" t="str">
        <f t="shared" si="64"/>
        <v/>
      </c>
      <c r="DF13" s="123" t="str">
        <f t="shared" si="65"/>
        <v/>
      </c>
      <c r="DG13" s="123" t="str">
        <f t="shared" si="66"/>
        <v/>
      </c>
      <c r="DH13" s="123" t="str">
        <f t="shared" si="67"/>
        <v/>
      </c>
      <c r="DI13" s="123" t="str">
        <f t="shared" si="68"/>
        <v/>
      </c>
      <c r="DJ13" s="129" t="str">
        <f t="shared" si="69"/>
        <v/>
      </c>
      <c r="DK13" s="98" t="s">
        <v>68</v>
      </c>
      <c r="DL13" s="130">
        <f t="shared" si="76"/>
        <v>7</v>
      </c>
      <c r="DM13" s="56"/>
    </row>
    <row r="14" spans="2:117" ht="22.5" customHeight="1">
      <c r="B14" s="98" t="s">
        <v>68</v>
      </c>
      <c r="C14" s="130">
        <f t="shared" si="70"/>
        <v>8</v>
      </c>
      <c r="D14" s="146">
        <v>45692</v>
      </c>
      <c r="E14" s="155" t="s">
        <v>69</v>
      </c>
      <c r="F14" s="102" t="s">
        <v>70</v>
      </c>
      <c r="G14" s="103" t="s">
        <v>20</v>
      </c>
      <c r="H14" s="131" t="s">
        <v>46</v>
      </c>
      <c r="I14" s="132">
        <v>10000</v>
      </c>
      <c r="J14" s="106"/>
      <c r="K14" s="107">
        <f t="shared" si="71"/>
        <v>89055</v>
      </c>
      <c r="L14" s="645"/>
      <c r="M14" s="108"/>
      <c r="N14" s="133"/>
      <c r="O14" s="134" t="str">
        <f t="shared" ref="O14:S14" si="92">IF($H14=O$6,$I14,"")</f>
        <v/>
      </c>
      <c r="P14" s="135" t="str">
        <f t="shared" si="92"/>
        <v/>
      </c>
      <c r="Q14" s="136">
        <f t="shared" si="92"/>
        <v>10000</v>
      </c>
      <c r="R14" s="135" t="str">
        <f t="shared" si="92"/>
        <v/>
      </c>
      <c r="S14" s="137" t="str">
        <f t="shared" si="92"/>
        <v/>
      </c>
      <c r="T14" s="113" t="str">
        <f t="shared" ref="T14:AJ14" si="93">IF($H14=T$6,$J14,"")</f>
        <v/>
      </c>
      <c r="U14" s="114" t="str">
        <f t="shared" si="93"/>
        <v/>
      </c>
      <c r="V14" s="114" t="str">
        <f t="shared" si="93"/>
        <v/>
      </c>
      <c r="W14" s="114" t="str">
        <f t="shared" si="93"/>
        <v/>
      </c>
      <c r="X14" s="113" t="str">
        <f t="shared" si="93"/>
        <v/>
      </c>
      <c r="Y14" s="114" t="str">
        <f t="shared" si="93"/>
        <v/>
      </c>
      <c r="Z14" s="114" t="str">
        <f t="shared" si="93"/>
        <v/>
      </c>
      <c r="AA14" s="114" t="str">
        <f t="shared" si="93"/>
        <v/>
      </c>
      <c r="AB14" s="113" t="str">
        <f t="shared" si="93"/>
        <v/>
      </c>
      <c r="AC14" s="114" t="str">
        <f t="shared" si="93"/>
        <v/>
      </c>
      <c r="AD14" s="114" t="str">
        <f t="shared" si="93"/>
        <v/>
      </c>
      <c r="AE14" s="114" t="str">
        <f t="shared" si="93"/>
        <v/>
      </c>
      <c r="AF14" s="114" t="str">
        <f t="shared" si="93"/>
        <v/>
      </c>
      <c r="AG14" s="114" t="str">
        <f t="shared" si="93"/>
        <v/>
      </c>
      <c r="AH14" s="114" t="str">
        <f t="shared" si="93"/>
        <v/>
      </c>
      <c r="AI14" s="113" t="str">
        <f t="shared" si="93"/>
        <v/>
      </c>
      <c r="AJ14" s="115" t="str">
        <f t="shared" si="93"/>
        <v/>
      </c>
      <c r="AK14" s="617"/>
      <c r="AL14" s="38"/>
      <c r="AM14" s="98" t="s">
        <v>68</v>
      </c>
      <c r="AN14" s="130">
        <f t="shared" si="74"/>
        <v>8</v>
      </c>
      <c r="AO14" s="138" t="str">
        <f t="shared" ref="AO14:AS14" si="94">IF(AND($G14=AO$4,$H14=AO$6),$I14,"")</f>
        <v/>
      </c>
      <c r="AP14" s="139" t="str">
        <f t="shared" si="94"/>
        <v/>
      </c>
      <c r="AQ14" s="139">
        <f t="shared" si="94"/>
        <v>10000</v>
      </c>
      <c r="AR14" s="139" t="str">
        <f t="shared" si="94"/>
        <v/>
      </c>
      <c r="AS14" s="139" t="str">
        <f t="shared" si="94"/>
        <v/>
      </c>
      <c r="AT14" s="118"/>
      <c r="AU14" s="138" t="str">
        <f t="shared" si="3"/>
        <v/>
      </c>
      <c r="AV14" s="139" t="str">
        <f t="shared" si="4"/>
        <v/>
      </c>
      <c r="AW14" s="139" t="str">
        <f t="shared" si="5"/>
        <v/>
      </c>
      <c r="AX14" s="139" t="str">
        <f t="shared" si="6"/>
        <v/>
      </c>
      <c r="AY14" s="139" t="str">
        <f t="shared" si="7"/>
        <v/>
      </c>
      <c r="AZ14" s="140" t="str">
        <f t="shared" si="8"/>
        <v/>
      </c>
      <c r="BA14" s="141" t="str">
        <f t="shared" si="9"/>
        <v/>
      </c>
      <c r="BB14" s="139" t="str">
        <f t="shared" si="10"/>
        <v/>
      </c>
      <c r="BC14" s="139" t="str">
        <f t="shared" si="11"/>
        <v/>
      </c>
      <c r="BD14" s="139" t="str">
        <f t="shared" si="12"/>
        <v/>
      </c>
      <c r="BE14" s="140" t="str">
        <f t="shared" si="13"/>
        <v/>
      </c>
      <c r="BF14" s="122" t="str">
        <f t="shared" si="14"/>
        <v/>
      </c>
      <c r="BG14" s="123" t="str">
        <f t="shared" si="15"/>
        <v/>
      </c>
      <c r="BH14" s="123" t="str">
        <f t="shared" si="16"/>
        <v/>
      </c>
      <c r="BI14" s="123" t="str">
        <f t="shared" si="17"/>
        <v/>
      </c>
      <c r="BJ14" s="122" t="str">
        <f t="shared" si="18"/>
        <v/>
      </c>
      <c r="BK14" s="123" t="str">
        <f t="shared" si="19"/>
        <v/>
      </c>
      <c r="BL14" s="123" t="str">
        <f t="shared" si="20"/>
        <v/>
      </c>
      <c r="BM14" s="123" t="str">
        <f t="shared" si="21"/>
        <v/>
      </c>
      <c r="BN14" s="123" t="str">
        <f t="shared" si="22"/>
        <v/>
      </c>
      <c r="BO14" s="123" t="str">
        <f t="shared" si="23"/>
        <v/>
      </c>
      <c r="BP14" s="123" t="str">
        <f t="shared" si="24"/>
        <v/>
      </c>
      <c r="BQ14" s="123" t="str">
        <f t="shared" si="25"/>
        <v/>
      </c>
      <c r="BR14" s="124" t="str">
        <f t="shared" si="26"/>
        <v/>
      </c>
      <c r="BS14" s="142" t="str">
        <f t="shared" si="27"/>
        <v/>
      </c>
      <c r="BT14" s="143" t="str">
        <f t="shared" si="28"/>
        <v/>
      </c>
      <c r="BU14" s="143" t="str">
        <f t="shared" si="29"/>
        <v/>
      </c>
      <c r="BV14" s="143" t="str">
        <f t="shared" si="30"/>
        <v/>
      </c>
      <c r="BW14" s="143" t="str">
        <f t="shared" si="31"/>
        <v/>
      </c>
      <c r="BX14" s="144" t="str">
        <f t="shared" si="32"/>
        <v/>
      </c>
      <c r="BY14" s="141" t="str">
        <f t="shared" si="33"/>
        <v/>
      </c>
      <c r="BZ14" s="139" t="str">
        <f t="shared" si="34"/>
        <v/>
      </c>
      <c r="CA14" s="139" t="str">
        <f t="shared" si="35"/>
        <v/>
      </c>
      <c r="CB14" s="139" t="str">
        <f t="shared" si="36"/>
        <v/>
      </c>
      <c r="CC14" s="139" t="str">
        <f t="shared" si="37"/>
        <v/>
      </c>
      <c r="CD14" s="139" t="str">
        <f t="shared" si="38"/>
        <v/>
      </c>
      <c r="CE14" s="140" t="str">
        <f t="shared" si="39"/>
        <v/>
      </c>
      <c r="CF14" s="141" t="str">
        <f t="shared" si="40"/>
        <v/>
      </c>
      <c r="CG14" s="139" t="str">
        <f t="shared" si="41"/>
        <v/>
      </c>
      <c r="CH14" s="139" t="str">
        <f t="shared" si="42"/>
        <v/>
      </c>
      <c r="CI14" s="139" t="str">
        <f t="shared" si="43"/>
        <v/>
      </c>
      <c r="CJ14" s="139" t="str">
        <f t="shared" si="44"/>
        <v/>
      </c>
      <c r="CK14" s="139" t="str">
        <f t="shared" si="45"/>
        <v/>
      </c>
      <c r="CL14" s="140" t="str">
        <f t="shared" si="46"/>
        <v/>
      </c>
      <c r="CM14" s="142" t="str">
        <f t="shared" si="47"/>
        <v/>
      </c>
      <c r="CN14" s="143" t="str">
        <f t="shared" si="48"/>
        <v/>
      </c>
      <c r="CO14" s="143" t="str">
        <f t="shared" si="49"/>
        <v/>
      </c>
      <c r="CP14" s="143" t="str">
        <f t="shared" si="50"/>
        <v/>
      </c>
      <c r="CQ14" s="143" t="str">
        <f t="shared" si="51"/>
        <v/>
      </c>
      <c r="CR14" s="145" t="str">
        <f t="shared" si="52"/>
        <v/>
      </c>
      <c r="CS14" s="127"/>
      <c r="CT14" s="122" t="str">
        <f t="shared" si="53"/>
        <v/>
      </c>
      <c r="CU14" s="123" t="str">
        <f t="shared" si="54"/>
        <v/>
      </c>
      <c r="CV14" s="123" t="str">
        <f t="shared" si="55"/>
        <v/>
      </c>
      <c r="CW14" s="123" t="str">
        <f t="shared" si="56"/>
        <v/>
      </c>
      <c r="CX14" s="123" t="str">
        <f t="shared" si="57"/>
        <v/>
      </c>
      <c r="CY14" s="123" t="str">
        <f t="shared" si="58"/>
        <v/>
      </c>
      <c r="CZ14" s="123" t="str">
        <f t="shared" si="59"/>
        <v/>
      </c>
      <c r="DA14" s="123" t="str">
        <f t="shared" si="60"/>
        <v/>
      </c>
      <c r="DB14" s="124" t="str">
        <f t="shared" si="61"/>
        <v/>
      </c>
      <c r="DC14" s="128" t="str">
        <f t="shared" si="62"/>
        <v/>
      </c>
      <c r="DD14" s="123" t="str">
        <f t="shared" si="63"/>
        <v/>
      </c>
      <c r="DE14" s="123" t="str">
        <f t="shared" si="64"/>
        <v/>
      </c>
      <c r="DF14" s="123" t="str">
        <f t="shared" si="65"/>
        <v/>
      </c>
      <c r="DG14" s="123" t="str">
        <f t="shared" si="66"/>
        <v/>
      </c>
      <c r="DH14" s="123" t="str">
        <f t="shared" si="67"/>
        <v/>
      </c>
      <c r="DI14" s="123" t="str">
        <f t="shared" si="68"/>
        <v/>
      </c>
      <c r="DJ14" s="129" t="str">
        <f t="shared" si="69"/>
        <v/>
      </c>
      <c r="DK14" s="98" t="s">
        <v>68</v>
      </c>
      <c r="DL14" s="130">
        <f t="shared" si="76"/>
        <v>8</v>
      </c>
      <c r="DM14" s="56"/>
    </row>
    <row r="15" spans="2:117" ht="22.5" customHeight="1">
      <c r="B15" s="98" t="s">
        <v>68</v>
      </c>
      <c r="C15" s="130">
        <f t="shared" si="70"/>
        <v>9</v>
      </c>
      <c r="D15" s="146">
        <v>45692</v>
      </c>
      <c r="E15" s="155" t="s">
        <v>69</v>
      </c>
      <c r="F15" s="102" t="s">
        <v>70</v>
      </c>
      <c r="G15" s="103" t="s">
        <v>20</v>
      </c>
      <c r="H15" s="131" t="s">
        <v>46</v>
      </c>
      <c r="I15" s="132">
        <v>2000</v>
      </c>
      <c r="J15" s="106"/>
      <c r="K15" s="107">
        <f t="shared" si="71"/>
        <v>91055</v>
      </c>
      <c r="L15" s="645"/>
      <c r="M15" s="108"/>
      <c r="N15" s="133"/>
      <c r="O15" s="134" t="str">
        <f t="shared" ref="O15:S15" si="95">IF($H15=O$6,$I15,"")</f>
        <v/>
      </c>
      <c r="P15" s="135" t="str">
        <f t="shared" si="95"/>
        <v/>
      </c>
      <c r="Q15" s="136">
        <f t="shared" si="95"/>
        <v>2000</v>
      </c>
      <c r="R15" s="135" t="str">
        <f t="shared" si="95"/>
        <v/>
      </c>
      <c r="S15" s="137" t="str">
        <f t="shared" si="95"/>
        <v/>
      </c>
      <c r="T15" s="113" t="str">
        <f t="shared" ref="T15:AJ15" si="96">IF($H15=T$6,$J15,"")</f>
        <v/>
      </c>
      <c r="U15" s="114" t="str">
        <f t="shared" si="96"/>
        <v/>
      </c>
      <c r="V15" s="114" t="str">
        <f t="shared" si="96"/>
        <v/>
      </c>
      <c r="W15" s="114" t="str">
        <f t="shared" si="96"/>
        <v/>
      </c>
      <c r="X15" s="113" t="str">
        <f t="shared" si="96"/>
        <v/>
      </c>
      <c r="Y15" s="114" t="str">
        <f t="shared" si="96"/>
        <v/>
      </c>
      <c r="Z15" s="114" t="str">
        <f t="shared" si="96"/>
        <v/>
      </c>
      <c r="AA15" s="114" t="str">
        <f t="shared" si="96"/>
        <v/>
      </c>
      <c r="AB15" s="113" t="str">
        <f t="shared" si="96"/>
        <v/>
      </c>
      <c r="AC15" s="114" t="str">
        <f t="shared" si="96"/>
        <v/>
      </c>
      <c r="AD15" s="114" t="str">
        <f t="shared" si="96"/>
        <v/>
      </c>
      <c r="AE15" s="114" t="str">
        <f t="shared" si="96"/>
        <v/>
      </c>
      <c r="AF15" s="114" t="str">
        <f t="shared" si="96"/>
        <v/>
      </c>
      <c r="AG15" s="114" t="str">
        <f t="shared" si="96"/>
        <v/>
      </c>
      <c r="AH15" s="114" t="str">
        <f t="shared" si="96"/>
        <v/>
      </c>
      <c r="AI15" s="113" t="str">
        <f t="shared" si="96"/>
        <v/>
      </c>
      <c r="AJ15" s="115" t="str">
        <f t="shared" si="96"/>
        <v/>
      </c>
      <c r="AK15" s="617"/>
      <c r="AL15" s="38"/>
      <c r="AM15" s="98" t="s">
        <v>68</v>
      </c>
      <c r="AN15" s="130">
        <f t="shared" si="74"/>
        <v>9</v>
      </c>
      <c r="AO15" s="138" t="str">
        <f t="shared" ref="AO15:AS15" si="97">IF(AND($G15=AO$4,$H15=AO$6),$I15,"")</f>
        <v/>
      </c>
      <c r="AP15" s="139" t="str">
        <f t="shared" si="97"/>
        <v/>
      </c>
      <c r="AQ15" s="139">
        <f t="shared" si="97"/>
        <v>2000</v>
      </c>
      <c r="AR15" s="139" t="str">
        <f t="shared" si="97"/>
        <v/>
      </c>
      <c r="AS15" s="139" t="str">
        <f t="shared" si="97"/>
        <v/>
      </c>
      <c r="AT15" s="118"/>
      <c r="AU15" s="138" t="str">
        <f t="shared" si="3"/>
        <v/>
      </c>
      <c r="AV15" s="139" t="str">
        <f t="shared" si="4"/>
        <v/>
      </c>
      <c r="AW15" s="139" t="str">
        <f t="shared" si="5"/>
        <v/>
      </c>
      <c r="AX15" s="139" t="str">
        <f t="shared" si="6"/>
        <v/>
      </c>
      <c r="AY15" s="139" t="str">
        <f t="shared" si="7"/>
        <v/>
      </c>
      <c r="AZ15" s="140" t="str">
        <f t="shared" si="8"/>
        <v/>
      </c>
      <c r="BA15" s="141" t="str">
        <f t="shared" si="9"/>
        <v/>
      </c>
      <c r="BB15" s="139" t="str">
        <f t="shared" si="10"/>
        <v/>
      </c>
      <c r="BC15" s="139" t="str">
        <f t="shared" si="11"/>
        <v/>
      </c>
      <c r="BD15" s="139" t="str">
        <f t="shared" si="12"/>
        <v/>
      </c>
      <c r="BE15" s="140" t="str">
        <f t="shared" si="13"/>
        <v/>
      </c>
      <c r="BF15" s="122" t="str">
        <f t="shared" si="14"/>
        <v/>
      </c>
      <c r="BG15" s="123" t="str">
        <f t="shared" si="15"/>
        <v/>
      </c>
      <c r="BH15" s="123" t="str">
        <f t="shared" si="16"/>
        <v/>
      </c>
      <c r="BI15" s="123" t="str">
        <f t="shared" si="17"/>
        <v/>
      </c>
      <c r="BJ15" s="122" t="str">
        <f t="shared" si="18"/>
        <v/>
      </c>
      <c r="BK15" s="123" t="str">
        <f t="shared" si="19"/>
        <v/>
      </c>
      <c r="BL15" s="123" t="str">
        <f t="shared" si="20"/>
        <v/>
      </c>
      <c r="BM15" s="123" t="str">
        <f t="shared" si="21"/>
        <v/>
      </c>
      <c r="BN15" s="123" t="str">
        <f t="shared" si="22"/>
        <v/>
      </c>
      <c r="BO15" s="123" t="str">
        <f t="shared" si="23"/>
        <v/>
      </c>
      <c r="BP15" s="123" t="str">
        <f t="shared" si="24"/>
        <v/>
      </c>
      <c r="BQ15" s="123" t="str">
        <f t="shared" si="25"/>
        <v/>
      </c>
      <c r="BR15" s="124" t="str">
        <f t="shared" si="26"/>
        <v/>
      </c>
      <c r="BS15" s="141" t="str">
        <f t="shared" si="27"/>
        <v/>
      </c>
      <c r="BT15" s="139" t="str">
        <f t="shared" si="28"/>
        <v/>
      </c>
      <c r="BU15" s="139" t="str">
        <f t="shared" si="29"/>
        <v/>
      </c>
      <c r="BV15" s="139" t="str">
        <f t="shared" si="30"/>
        <v/>
      </c>
      <c r="BW15" s="139" t="str">
        <f t="shared" si="31"/>
        <v/>
      </c>
      <c r="BX15" s="140" t="str">
        <f t="shared" si="32"/>
        <v/>
      </c>
      <c r="BY15" s="141" t="str">
        <f t="shared" si="33"/>
        <v/>
      </c>
      <c r="BZ15" s="139" t="str">
        <f t="shared" si="34"/>
        <v/>
      </c>
      <c r="CA15" s="139" t="str">
        <f t="shared" si="35"/>
        <v/>
      </c>
      <c r="CB15" s="139" t="str">
        <f t="shared" si="36"/>
        <v/>
      </c>
      <c r="CC15" s="139" t="str">
        <f t="shared" si="37"/>
        <v/>
      </c>
      <c r="CD15" s="139" t="str">
        <f t="shared" si="38"/>
        <v/>
      </c>
      <c r="CE15" s="140" t="str">
        <f t="shared" si="39"/>
        <v/>
      </c>
      <c r="CF15" s="141" t="str">
        <f t="shared" si="40"/>
        <v/>
      </c>
      <c r="CG15" s="139" t="str">
        <f t="shared" si="41"/>
        <v/>
      </c>
      <c r="CH15" s="139" t="str">
        <f t="shared" si="42"/>
        <v/>
      </c>
      <c r="CI15" s="139" t="str">
        <f t="shared" si="43"/>
        <v/>
      </c>
      <c r="CJ15" s="139" t="str">
        <f t="shared" si="44"/>
        <v/>
      </c>
      <c r="CK15" s="139" t="str">
        <f t="shared" si="45"/>
        <v/>
      </c>
      <c r="CL15" s="140" t="str">
        <f t="shared" si="46"/>
        <v/>
      </c>
      <c r="CM15" s="141" t="str">
        <f t="shared" si="47"/>
        <v/>
      </c>
      <c r="CN15" s="139" t="str">
        <f t="shared" si="48"/>
        <v/>
      </c>
      <c r="CO15" s="139" t="str">
        <f t="shared" si="49"/>
        <v/>
      </c>
      <c r="CP15" s="139" t="str">
        <f t="shared" si="50"/>
        <v/>
      </c>
      <c r="CQ15" s="139" t="str">
        <f t="shared" si="51"/>
        <v/>
      </c>
      <c r="CR15" s="154" t="str">
        <f t="shared" si="52"/>
        <v/>
      </c>
      <c r="CS15" s="127"/>
      <c r="CT15" s="122" t="str">
        <f t="shared" si="53"/>
        <v/>
      </c>
      <c r="CU15" s="123" t="str">
        <f t="shared" si="54"/>
        <v/>
      </c>
      <c r="CV15" s="123" t="str">
        <f t="shared" si="55"/>
        <v/>
      </c>
      <c r="CW15" s="123" t="str">
        <f t="shared" si="56"/>
        <v/>
      </c>
      <c r="CX15" s="123" t="str">
        <f t="shared" si="57"/>
        <v/>
      </c>
      <c r="CY15" s="123" t="str">
        <f t="shared" si="58"/>
        <v/>
      </c>
      <c r="CZ15" s="123" t="str">
        <f t="shared" si="59"/>
        <v/>
      </c>
      <c r="DA15" s="123" t="str">
        <f t="shared" si="60"/>
        <v/>
      </c>
      <c r="DB15" s="124" t="str">
        <f t="shared" si="61"/>
        <v/>
      </c>
      <c r="DC15" s="128" t="str">
        <f t="shared" si="62"/>
        <v/>
      </c>
      <c r="DD15" s="123" t="str">
        <f t="shared" si="63"/>
        <v/>
      </c>
      <c r="DE15" s="123" t="str">
        <f t="shared" si="64"/>
        <v/>
      </c>
      <c r="DF15" s="123" t="str">
        <f t="shared" si="65"/>
        <v/>
      </c>
      <c r="DG15" s="123" t="str">
        <f t="shared" si="66"/>
        <v/>
      </c>
      <c r="DH15" s="123" t="str">
        <f t="shared" si="67"/>
        <v/>
      </c>
      <c r="DI15" s="123" t="str">
        <f t="shared" si="68"/>
        <v/>
      </c>
      <c r="DJ15" s="129" t="str">
        <f t="shared" si="69"/>
        <v/>
      </c>
      <c r="DK15" s="98" t="s">
        <v>68</v>
      </c>
      <c r="DL15" s="130">
        <f t="shared" si="76"/>
        <v>9</v>
      </c>
      <c r="DM15" s="56"/>
    </row>
    <row r="16" spans="2:117" ht="22.5" customHeight="1">
      <c r="B16" s="98" t="s">
        <v>68</v>
      </c>
      <c r="C16" s="130">
        <f t="shared" si="70"/>
        <v>10</v>
      </c>
      <c r="D16" s="146">
        <v>45692</v>
      </c>
      <c r="E16" s="155" t="s">
        <v>69</v>
      </c>
      <c r="F16" s="102" t="s">
        <v>70</v>
      </c>
      <c r="G16" s="103" t="s">
        <v>20</v>
      </c>
      <c r="H16" s="131" t="s">
        <v>46</v>
      </c>
      <c r="I16" s="132">
        <v>10000</v>
      </c>
      <c r="J16" s="106"/>
      <c r="K16" s="107">
        <f t="shared" si="71"/>
        <v>101055</v>
      </c>
      <c r="L16" s="645"/>
      <c r="M16" s="108"/>
      <c r="N16" s="133"/>
      <c r="O16" s="134" t="str">
        <f t="shared" ref="O16:S16" si="98">IF($H16=O$6,$I16,"")</f>
        <v/>
      </c>
      <c r="P16" s="135" t="str">
        <f t="shared" si="98"/>
        <v/>
      </c>
      <c r="Q16" s="136">
        <f t="shared" si="98"/>
        <v>10000</v>
      </c>
      <c r="R16" s="135" t="str">
        <f t="shared" si="98"/>
        <v/>
      </c>
      <c r="S16" s="137" t="str">
        <f t="shared" si="98"/>
        <v/>
      </c>
      <c r="T16" s="113" t="str">
        <f t="shared" ref="T16:AJ16" si="99">IF($H16=T$6,$J16,"")</f>
        <v/>
      </c>
      <c r="U16" s="114" t="str">
        <f t="shared" si="99"/>
        <v/>
      </c>
      <c r="V16" s="114" t="str">
        <f t="shared" si="99"/>
        <v/>
      </c>
      <c r="W16" s="114" t="str">
        <f t="shared" si="99"/>
        <v/>
      </c>
      <c r="X16" s="113" t="str">
        <f t="shared" si="99"/>
        <v/>
      </c>
      <c r="Y16" s="114" t="str">
        <f t="shared" si="99"/>
        <v/>
      </c>
      <c r="Z16" s="114" t="str">
        <f t="shared" si="99"/>
        <v/>
      </c>
      <c r="AA16" s="114" t="str">
        <f t="shared" si="99"/>
        <v/>
      </c>
      <c r="AB16" s="113" t="str">
        <f t="shared" si="99"/>
        <v/>
      </c>
      <c r="AC16" s="114" t="str">
        <f t="shared" si="99"/>
        <v/>
      </c>
      <c r="AD16" s="114" t="str">
        <f t="shared" si="99"/>
        <v/>
      </c>
      <c r="AE16" s="114" t="str">
        <f t="shared" si="99"/>
        <v/>
      </c>
      <c r="AF16" s="114" t="str">
        <f t="shared" si="99"/>
        <v/>
      </c>
      <c r="AG16" s="114" t="str">
        <f t="shared" si="99"/>
        <v/>
      </c>
      <c r="AH16" s="114" t="str">
        <f t="shared" si="99"/>
        <v/>
      </c>
      <c r="AI16" s="113" t="str">
        <f t="shared" si="99"/>
        <v/>
      </c>
      <c r="AJ16" s="115" t="str">
        <f t="shared" si="99"/>
        <v/>
      </c>
      <c r="AK16" s="617"/>
      <c r="AL16" s="38"/>
      <c r="AM16" s="98" t="s">
        <v>68</v>
      </c>
      <c r="AN16" s="130">
        <f t="shared" si="74"/>
        <v>10</v>
      </c>
      <c r="AO16" s="138" t="str">
        <f t="shared" ref="AO16:AS16" si="100">IF(AND($G16=AO$4,$H16=AO$6),$I16,"")</f>
        <v/>
      </c>
      <c r="AP16" s="139" t="str">
        <f t="shared" si="100"/>
        <v/>
      </c>
      <c r="AQ16" s="139">
        <f t="shared" si="100"/>
        <v>10000</v>
      </c>
      <c r="AR16" s="139" t="str">
        <f t="shared" si="100"/>
        <v/>
      </c>
      <c r="AS16" s="139" t="str">
        <f t="shared" si="100"/>
        <v/>
      </c>
      <c r="AT16" s="118"/>
      <c r="AU16" s="138" t="str">
        <f t="shared" si="3"/>
        <v/>
      </c>
      <c r="AV16" s="139" t="str">
        <f t="shared" si="4"/>
        <v/>
      </c>
      <c r="AW16" s="139" t="str">
        <f t="shared" si="5"/>
        <v/>
      </c>
      <c r="AX16" s="139" t="str">
        <f t="shared" si="6"/>
        <v/>
      </c>
      <c r="AY16" s="139" t="str">
        <f t="shared" si="7"/>
        <v/>
      </c>
      <c r="AZ16" s="140" t="str">
        <f t="shared" si="8"/>
        <v/>
      </c>
      <c r="BA16" s="141" t="str">
        <f t="shared" si="9"/>
        <v/>
      </c>
      <c r="BB16" s="139" t="str">
        <f t="shared" si="10"/>
        <v/>
      </c>
      <c r="BC16" s="139" t="str">
        <f t="shared" si="11"/>
        <v/>
      </c>
      <c r="BD16" s="139" t="str">
        <f t="shared" si="12"/>
        <v/>
      </c>
      <c r="BE16" s="140" t="str">
        <f t="shared" si="13"/>
        <v/>
      </c>
      <c r="BF16" s="122" t="str">
        <f t="shared" si="14"/>
        <v/>
      </c>
      <c r="BG16" s="123" t="str">
        <f t="shared" si="15"/>
        <v/>
      </c>
      <c r="BH16" s="123" t="str">
        <f t="shared" si="16"/>
        <v/>
      </c>
      <c r="BI16" s="123" t="str">
        <f t="shared" si="17"/>
        <v/>
      </c>
      <c r="BJ16" s="122" t="str">
        <f t="shared" si="18"/>
        <v/>
      </c>
      <c r="BK16" s="123" t="str">
        <f t="shared" si="19"/>
        <v/>
      </c>
      <c r="BL16" s="123" t="str">
        <f t="shared" si="20"/>
        <v/>
      </c>
      <c r="BM16" s="123" t="str">
        <f t="shared" si="21"/>
        <v/>
      </c>
      <c r="BN16" s="123" t="str">
        <f t="shared" si="22"/>
        <v/>
      </c>
      <c r="BO16" s="123" t="str">
        <f t="shared" si="23"/>
        <v/>
      </c>
      <c r="BP16" s="123" t="str">
        <f t="shared" si="24"/>
        <v/>
      </c>
      <c r="BQ16" s="123" t="str">
        <f t="shared" si="25"/>
        <v/>
      </c>
      <c r="BR16" s="124" t="str">
        <f t="shared" si="26"/>
        <v/>
      </c>
      <c r="BS16" s="141" t="str">
        <f t="shared" si="27"/>
        <v/>
      </c>
      <c r="BT16" s="139" t="str">
        <f t="shared" si="28"/>
        <v/>
      </c>
      <c r="BU16" s="139" t="str">
        <f t="shared" si="29"/>
        <v/>
      </c>
      <c r="BV16" s="139" t="str">
        <f t="shared" si="30"/>
        <v/>
      </c>
      <c r="BW16" s="139" t="str">
        <f t="shared" si="31"/>
        <v/>
      </c>
      <c r="BX16" s="140" t="str">
        <f t="shared" si="32"/>
        <v/>
      </c>
      <c r="BY16" s="141" t="str">
        <f t="shared" si="33"/>
        <v/>
      </c>
      <c r="BZ16" s="139" t="str">
        <f t="shared" si="34"/>
        <v/>
      </c>
      <c r="CA16" s="139" t="str">
        <f t="shared" si="35"/>
        <v/>
      </c>
      <c r="CB16" s="139" t="str">
        <f t="shared" si="36"/>
        <v/>
      </c>
      <c r="CC16" s="139" t="str">
        <f t="shared" si="37"/>
        <v/>
      </c>
      <c r="CD16" s="139" t="str">
        <f t="shared" si="38"/>
        <v/>
      </c>
      <c r="CE16" s="140" t="str">
        <f t="shared" si="39"/>
        <v/>
      </c>
      <c r="CF16" s="141" t="str">
        <f t="shared" si="40"/>
        <v/>
      </c>
      <c r="CG16" s="139" t="str">
        <f t="shared" si="41"/>
        <v/>
      </c>
      <c r="CH16" s="139" t="str">
        <f t="shared" si="42"/>
        <v/>
      </c>
      <c r="CI16" s="139" t="str">
        <f t="shared" si="43"/>
        <v/>
      </c>
      <c r="CJ16" s="139" t="str">
        <f t="shared" si="44"/>
        <v/>
      </c>
      <c r="CK16" s="139" t="str">
        <f t="shared" si="45"/>
        <v/>
      </c>
      <c r="CL16" s="140" t="str">
        <f t="shared" si="46"/>
        <v/>
      </c>
      <c r="CM16" s="141" t="str">
        <f t="shared" si="47"/>
        <v/>
      </c>
      <c r="CN16" s="139" t="str">
        <f t="shared" si="48"/>
        <v/>
      </c>
      <c r="CO16" s="139" t="str">
        <f t="shared" si="49"/>
        <v/>
      </c>
      <c r="CP16" s="139" t="str">
        <f t="shared" si="50"/>
        <v/>
      </c>
      <c r="CQ16" s="139" t="str">
        <f t="shared" si="51"/>
        <v/>
      </c>
      <c r="CR16" s="154" t="str">
        <f t="shared" si="52"/>
        <v/>
      </c>
      <c r="CS16" s="127"/>
      <c r="CT16" s="122" t="str">
        <f t="shared" si="53"/>
        <v/>
      </c>
      <c r="CU16" s="123" t="str">
        <f t="shared" si="54"/>
        <v/>
      </c>
      <c r="CV16" s="123" t="str">
        <f t="shared" si="55"/>
        <v/>
      </c>
      <c r="CW16" s="123" t="str">
        <f t="shared" si="56"/>
        <v/>
      </c>
      <c r="CX16" s="123" t="str">
        <f t="shared" si="57"/>
        <v/>
      </c>
      <c r="CY16" s="123" t="str">
        <f t="shared" si="58"/>
        <v/>
      </c>
      <c r="CZ16" s="123" t="str">
        <f t="shared" si="59"/>
        <v/>
      </c>
      <c r="DA16" s="123" t="str">
        <f t="shared" si="60"/>
        <v/>
      </c>
      <c r="DB16" s="124" t="str">
        <f t="shared" si="61"/>
        <v/>
      </c>
      <c r="DC16" s="128" t="str">
        <f t="shared" si="62"/>
        <v/>
      </c>
      <c r="DD16" s="123" t="str">
        <f t="shared" si="63"/>
        <v/>
      </c>
      <c r="DE16" s="123" t="str">
        <f t="shared" si="64"/>
        <v/>
      </c>
      <c r="DF16" s="123" t="str">
        <f t="shared" si="65"/>
        <v/>
      </c>
      <c r="DG16" s="123" t="str">
        <f t="shared" si="66"/>
        <v/>
      </c>
      <c r="DH16" s="123" t="str">
        <f t="shared" si="67"/>
        <v/>
      </c>
      <c r="DI16" s="123" t="str">
        <f t="shared" si="68"/>
        <v/>
      </c>
      <c r="DJ16" s="129" t="str">
        <f t="shared" si="69"/>
        <v/>
      </c>
      <c r="DK16" s="98" t="s">
        <v>68</v>
      </c>
      <c r="DL16" s="130">
        <f t="shared" si="76"/>
        <v>10</v>
      </c>
      <c r="DM16" s="56"/>
    </row>
    <row r="17" spans="2:117" ht="22.5" customHeight="1">
      <c r="B17" s="98" t="s">
        <v>68</v>
      </c>
      <c r="C17" s="130">
        <f t="shared" si="70"/>
        <v>11</v>
      </c>
      <c r="D17" s="146">
        <v>45692</v>
      </c>
      <c r="E17" s="155" t="s">
        <v>69</v>
      </c>
      <c r="F17" s="102" t="s">
        <v>70</v>
      </c>
      <c r="G17" s="103" t="s">
        <v>20</v>
      </c>
      <c r="H17" s="131" t="s">
        <v>46</v>
      </c>
      <c r="I17" s="132">
        <v>500</v>
      </c>
      <c r="J17" s="106"/>
      <c r="K17" s="107">
        <f t="shared" si="71"/>
        <v>101555</v>
      </c>
      <c r="L17" s="645"/>
      <c r="M17" s="108"/>
      <c r="N17" s="133"/>
      <c r="O17" s="134" t="str">
        <f t="shared" ref="O17:S17" si="101">IF($H17=O$6,$I17,"")</f>
        <v/>
      </c>
      <c r="P17" s="135" t="str">
        <f t="shared" si="101"/>
        <v/>
      </c>
      <c r="Q17" s="136">
        <f t="shared" si="101"/>
        <v>500</v>
      </c>
      <c r="R17" s="135" t="str">
        <f t="shared" si="101"/>
        <v/>
      </c>
      <c r="S17" s="137" t="str">
        <f t="shared" si="101"/>
        <v/>
      </c>
      <c r="T17" s="113" t="str">
        <f t="shared" ref="T17:AJ17" si="102">IF($H17=T$6,$J17,"")</f>
        <v/>
      </c>
      <c r="U17" s="114" t="str">
        <f t="shared" si="102"/>
        <v/>
      </c>
      <c r="V17" s="114" t="str">
        <f t="shared" si="102"/>
        <v/>
      </c>
      <c r="W17" s="114" t="str">
        <f t="shared" si="102"/>
        <v/>
      </c>
      <c r="X17" s="113" t="str">
        <f t="shared" si="102"/>
        <v/>
      </c>
      <c r="Y17" s="114" t="str">
        <f t="shared" si="102"/>
        <v/>
      </c>
      <c r="Z17" s="114" t="str">
        <f t="shared" si="102"/>
        <v/>
      </c>
      <c r="AA17" s="114" t="str">
        <f t="shared" si="102"/>
        <v/>
      </c>
      <c r="AB17" s="113" t="str">
        <f t="shared" si="102"/>
        <v/>
      </c>
      <c r="AC17" s="114" t="str">
        <f t="shared" si="102"/>
        <v/>
      </c>
      <c r="AD17" s="114" t="str">
        <f t="shared" si="102"/>
        <v/>
      </c>
      <c r="AE17" s="114" t="str">
        <f t="shared" si="102"/>
        <v/>
      </c>
      <c r="AF17" s="114" t="str">
        <f t="shared" si="102"/>
        <v/>
      </c>
      <c r="AG17" s="114" t="str">
        <f t="shared" si="102"/>
        <v/>
      </c>
      <c r="AH17" s="114" t="str">
        <f t="shared" si="102"/>
        <v/>
      </c>
      <c r="AI17" s="113" t="str">
        <f t="shared" si="102"/>
        <v/>
      </c>
      <c r="AJ17" s="115" t="str">
        <f t="shared" si="102"/>
        <v/>
      </c>
      <c r="AK17" s="617"/>
      <c r="AL17" s="38"/>
      <c r="AM17" s="98" t="s">
        <v>68</v>
      </c>
      <c r="AN17" s="130">
        <f t="shared" si="74"/>
        <v>11</v>
      </c>
      <c r="AO17" s="138" t="str">
        <f t="shared" ref="AO17:AS17" si="103">IF(AND($G17=AO$4,$H17=AO$6),$I17,"")</f>
        <v/>
      </c>
      <c r="AP17" s="139" t="str">
        <f t="shared" si="103"/>
        <v/>
      </c>
      <c r="AQ17" s="139">
        <f t="shared" si="103"/>
        <v>500</v>
      </c>
      <c r="AR17" s="139" t="str">
        <f t="shared" si="103"/>
        <v/>
      </c>
      <c r="AS17" s="139" t="str">
        <f t="shared" si="103"/>
        <v/>
      </c>
      <c r="AT17" s="118"/>
      <c r="AU17" s="138" t="str">
        <f t="shared" si="3"/>
        <v/>
      </c>
      <c r="AV17" s="139" t="str">
        <f t="shared" si="4"/>
        <v/>
      </c>
      <c r="AW17" s="139" t="str">
        <f t="shared" si="5"/>
        <v/>
      </c>
      <c r="AX17" s="139" t="str">
        <f t="shared" si="6"/>
        <v/>
      </c>
      <c r="AY17" s="139" t="str">
        <f t="shared" si="7"/>
        <v/>
      </c>
      <c r="AZ17" s="140" t="str">
        <f t="shared" si="8"/>
        <v/>
      </c>
      <c r="BA17" s="141" t="str">
        <f t="shared" si="9"/>
        <v/>
      </c>
      <c r="BB17" s="139" t="str">
        <f t="shared" si="10"/>
        <v/>
      </c>
      <c r="BC17" s="139" t="str">
        <f t="shared" si="11"/>
        <v/>
      </c>
      <c r="BD17" s="139" t="str">
        <f t="shared" si="12"/>
        <v/>
      </c>
      <c r="BE17" s="140" t="str">
        <f t="shared" si="13"/>
        <v/>
      </c>
      <c r="BF17" s="122" t="str">
        <f t="shared" si="14"/>
        <v/>
      </c>
      <c r="BG17" s="123" t="str">
        <f t="shared" si="15"/>
        <v/>
      </c>
      <c r="BH17" s="123" t="str">
        <f t="shared" si="16"/>
        <v/>
      </c>
      <c r="BI17" s="123" t="str">
        <f t="shared" si="17"/>
        <v/>
      </c>
      <c r="BJ17" s="122" t="str">
        <f t="shared" si="18"/>
        <v/>
      </c>
      <c r="BK17" s="123" t="str">
        <f t="shared" si="19"/>
        <v/>
      </c>
      <c r="BL17" s="123" t="str">
        <f t="shared" si="20"/>
        <v/>
      </c>
      <c r="BM17" s="123" t="str">
        <f t="shared" si="21"/>
        <v/>
      </c>
      <c r="BN17" s="123" t="str">
        <f t="shared" si="22"/>
        <v/>
      </c>
      <c r="BO17" s="123" t="str">
        <f t="shared" si="23"/>
        <v/>
      </c>
      <c r="BP17" s="123" t="str">
        <f t="shared" si="24"/>
        <v/>
      </c>
      <c r="BQ17" s="123" t="str">
        <f t="shared" si="25"/>
        <v/>
      </c>
      <c r="BR17" s="124" t="str">
        <f t="shared" si="26"/>
        <v/>
      </c>
      <c r="BS17" s="142" t="str">
        <f t="shared" si="27"/>
        <v/>
      </c>
      <c r="BT17" s="143" t="str">
        <f t="shared" si="28"/>
        <v/>
      </c>
      <c r="BU17" s="143" t="str">
        <f t="shared" si="29"/>
        <v/>
      </c>
      <c r="BV17" s="143" t="str">
        <f t="shared" si="30"/>
        <v/>
      </c>
      <c r="BW17" s="143" t="str">
        <f t="shared" si="31"/>
        <v/>
      </c>
      <c r="BX17" s="144" t="str">
        <f t="shared" si="32"/>
        <v/>
      </c>
      <c r="BY17" s="141" t="str">
        <f t="shared" si="33"/>
        <v/>
      </c>
      <c r="BZ17" s="139" t="str">
        <f t="shared" si="34"/>
        <v/>
      </c>
      <c r="CA17" s="139" t="str">
        <f t="shared" si="35"/>
        <v/>
      </c>
      <c r="CB17" s="139" t="str">
        <f t="shared" si="36"/>
        <v/>
      </c>
      <c r="CC17" s="139" t="str">
        <f t="shared" si="37"/>
        <v/>
      </c>
      <c r="CD17" s="139" t="str">
        <f t="shared" si="38"/>
        <v/>
      </c>
      <c r="CE17" s="140" t="str">
        <f t="shared" si="39"/>
        <v/>
      </c>
      <c r="CF17" s="141" t="str">
        <f t="shared" si="40"/>
        <v/>
      </c>
      <c r="CG17" s="139" t="str">
        <f t="shared" si="41"/>
        <v/>
      </c>
      <c r="CH17" s="139" t="str">
        <f t="shared" si="42"/>
        <v/>
      </c>
      <c r="CI17" s="139" t="str">
        <f t="shared" si="43"/>
        <v/>
      </c>
      <c r="CJ17" s="139" t="str">
        <f t="shared" si="44"/>
        <v/>
      </c>
      <c r="CK17" s="139" t="str">
        <f t="shared" si="45"/>
        <v/>
      </c>
      <c r="CL17" s="140" t="str">
        <f t="shared" si="46"/>
        <v/>
      </c>
      <c r="CM17" s="142" t="str">
        <f t="shared" si="47"/>
        <v/>
      </c>
      <c r="CN17" s="143" t="str">
        <f t="shared" si="48"/>
        <v/>
      </c>
      <c r="CO17" s="143" t="str">
        <f t="shared" si="49"/>
        <v/>
      </c>
      <c r="CP17" s="143" t="str">
        <f t="shared" si="50"/>
        <v/>
      </c>
      <c r="CQ17" s="143" t="str">
        <f t="shared" si="51"/>
        <v/>
      </c>
      <c r="CR17" s="145" t="str">
        <f t="shared" si="52"/>
        <v/>
      </c>
      <c r="CS17" s="127"/>
      <c r="CT17" s="122" t="str">
        <f t="shared" si="53"/>
        <v/>
      </c>
      <c r="CU17" s="123" t="str">
        <f t="shared" si="54"/>
        <v/>
      </c>
      <c r="CV17" s="123" t="str">
        <f t="shared" si="55"/>
        <v/>
      </c>
      <c r="CW17" s="123" t="str">
        <f t="shared" si="56"/>
        <v/>
      </c>
      <c r="CX17" s="123" t="str">
        <f t="shared" si="57"/>
        <v/>
      </c>
      <c r="CY17" s="123" t="str">
        <f t="shared" si="58"/>
        <v/>
      </c>
      <c r="CZ17" s="123" t="str">
        <f t="shared" si="59"/>
        <v/>
      </c>
      <c r="DA17" s="123" t="str">
        <f t="shared" si="60"/>
        <v/>
      </c>
      <c r="DB17" s="124" t="str">
        <f t="shared" si="61"/>
        <v/>
      </c>
      <c r="DC17" s="128" t="str">
        <f t="shared" si="62"/>
        <v/>
      </c>
      <c r="DD17" s="123" t="str">
        <f t="shared" si="63"/>
        <v/>
      </c>
      <c r="DE17" s="123" t="str">
        <f t="shared" si="64"/>
        <v/>
      </c>
      <c r="DF17" s="123" t="str">
        <f t="shared" si="65"/>
        <v/>
      </c>
      <c r="DG17" s="123" t="str">
        <f t="shared" si="66"/>
        <v/>
      </c>
      <c r="DH17" s="123" t="str">
        <f t="shared" si="67"/>
        <v/>
      </c>
      <c r="DI17" s="123" t="str">
        <f t="shared" si="68"/>
        <v/>
      </c>
      <c r="DJ17" s="129" t="str">
        <f t="shared" si="69"/>
        <v/>
      </c>
      <c r="DK17" s="98" t="s">
        <v>68</v>
      </c>
      <c r="DL17" s="130">
        <f t="shared" si="76"/>
        <v>11</v>
      </c>
      <c r="DM17" s="56"/>
    </row>
    <row r="18" spans="2:117" ht="22.5" customHeight="1">
      <c r="B18" s="98" t="s">
        <v>68</v>
      </c>
      <c r="C18" s="130">
        <f t="shared" si="70"/>
        <v>12</v>
      </c>
      <c r="D18" s="146">
        <v>45692</v>
      </c>
      <c r="E18" s="155" t="s">
        <v>69</v>
      </c>
      <c r="F18" s="102" t="s">
        <v>70</v>
      </c>
      <c r="G18" s="103" t="s">
        <v>20</v>
      </c>
      <c r="H18" s="131" t="s">
        <v>46</v>
      </c>
      <c r="I18" s="132">
        <v>1000</v>
      </c>
      <c r="J18" s="106"/>
      <c r="K18" s="107">
        <f t="shared" si="71"/>
        <v>102555</v>
      </c>
      <c r="L18" s="645"/>
      <c r="M18" s="108"/>
      <c r="N18" s="133"/>
      <c r="O18" s="134" t="str">
        <f t="shared" ref="O18:S18" si="104">IF($H18=O$6,$I18,"")</f>
        <v/>
      </c>
      <c r="P18" s="135" t="str">
        <f t="shared" si="104"/>
        <v/>
      </c>
      <c r="Q18" s="136">
        <f t="shared" si="104"/>
        <v>1000</v>
      </c>
      <c r="R18" s="135" t="str">
        <f t="shared" si="104"/>
        <v/>
      </c>
      <c r="S18" s="137" t="str">
        <f t="shared" si="104"/>
        <v/>
      </c>
      <c r="T18" s="113" t="str">
        <f t="shared" ref="T18:AJ18" si="105">IF($H18=T$6,$J18,"")</f>
        <v/>
      </c>
      <c r="U18" s="114" t="str">
        <f t="shared" si="105"/>
        <v/>
      </c>
      <c r="V18" s="114" t="str">
        <f t="shared" si="105"/>
        <v/>
      </c>
      <c r="W18" s="114" t="str">
        <f t="shared" si="105"/>
        <v/>
      </c>
      <c r="X18" s="113" t="str">
        <f t="shared" si="105"/>
        <v/>
      </c>
      <c r="Y18" s="114" t="str">
        <f t="shared" si="105"/>
        <v/>
      </c>
      <c r="Z18" s="114" t="str">
        <f t="shared" si="105"/>
        <v/>
      </c>
      <c r="AA18" s="114" t="str">
        <f t="shared" si="105"/>
        <v/>
      </c>
      <c r="AB18" s="113" t="str">
        <f t="shared" si="105"/>
        <v/>
      </c>
      <c r="AC18" s="114" t="str">
        <f t="shared" si="105"/>
        <v/>
      </c>
      <c r="AD18" s="114" t="str">
        <f t="shared" si="105"/>
        <v/>
      </c>
      <c r="AE18" s="114" t="str">
        <f t="shared" si="105"/>
        <v/>
      </c>
      <c r="AF18" s="114" t="str">
        <f t="shared" si="105"/>
        <v/>
      </c>
      <c r="AG18" s="114" t="str">
        <f t="shared" si="105"/>
        <v/>
      </c>
      <c r="AH18" s="114" t="str">
        <f t="shared" si="105"/>
        <v/>
      </c>
      <c r="AI18" s="113" t="str">
        <f t="shared" si="105"/>
        <v/>
      </c>
      <c r="AJ18" s="115" t="str">
        <f t="shared" si="105"/>
        <v/>
      </c>
      <c r="AK18" s="617"/>
      <c r="AL18" s="38"/>
      <c r="AM18" s="98" t="s">
        <v>68</v>
      </c>
      <c r="AN18" s="130">
        <f t="shared" si="74"/>
        <v>12</v>
      </c>
      <c r="AO18" s="138" t="str">
        <f t="shared" ref="AO18:AS18" si="106">IF(AND($G18=AO$4,$H18=AO$6),$I18,"")</f>
        <v/>
      </c>
      <c r="AP18" s="139" t="str">
        <f t="shared" si="106"/>
        <v/>
      </c>
      <c r="AQ18" s="139">
        <f t="shared" si="106"/>
        <v>1000</v>
      </c>
      <c r="AR18" s="139" t="str">
        <f t="shared" si="106"/>
        <v/>
      </c>
      <c r="AS18" s="139" t="str">
        <f t="shared" si="106"/>
        <v/>
      </c>
      <c r="AT18" s="118"/>
      <c r="AU18" s="138" t="str">
        <f t="shared" si="3"/>
        <v/>
      </c>
      <c r="AV18" s="139" t="str">
        <f t="shared" si="4"/>
        <v/>
      </c>
      <c r="AW18" s="139" t="str">
        <f t="shared" si="5"/>
        <v/>
      </c>
      <c r="AX18" s="139" t="str">
        <f t="shared" si="6"/>
        <v/>
      </c>
      <c r="AY18" s="139" t="str">
        <f t="shared" si="7"/>
        <v/>
      </c>
      <c r="AZ18" s="140" t="str">
        <f t="shared" si="8"/>
        <v/>
      </c>
      <c r="BA18" s="141" t="str">
        <f t="shared" si="9"/>
        <v/>
      </c>
      <c r="BB18" s="139" t="str">
        <f t="shared" si="10"/>
        <v/>
      </c>
      <c r="BC18" s="139" t="str">
        <f t="shared" si="11"/>
        <v/>
      </c>
      <c r="BD18" s="139" t="str">
        <f t="shared" si="12"/>
        <v/>
      </c>
      <c r="BE18" s="140" t="str">
        <f t="shared" si="13"/>
        <v/>
      </c>
      <c r="BF18" s="122" t="str">
        <f t="shared" si="14"/>
        <v/>
      </c>
      <c r="BG18" s="123" t="str">
        <f t="shared" si="15"/>
        <v/>
      </c>
      <c r="BH18" s="123" t="str">
        <f t="shared" si="16"/>
        <v/>
      </c>
      <c r="BI18" s="123" t="str">
        <f t="shared" si="17"/>
        <v/>
      </c>
      <c r="BJ18" s="122" t="str">
        <f t="shared" si="18"/>
        <v/>
      </c>
      <c r="BK18" s="123" t="str">
        <f t="shared" si="19"/>
        <v/>
      </c>
      <c r="BL18" s="123" t="str">
        <f t="shared" si="20"/>
        <v/>
      </c>
      <c r="BM18" s="123" t="str">
        <f t="shared" si="21"/>
        <v/>
      </c>
      <c r="BN18" s="123" t="str">
        <f t="shared" si="22"/>
        <v/>
      </c>
      <c r="BO18" s="123" t="str">
        <f t="shared" si="23"/>
        <v/>
      </c>
      <c r="BP18" s="123" t="str">
        <f t="shared" si="24"/>
        <v/>
      </c>
      <c r="BQ18" s="123" t="str">
        <f t="shared" si="25"/>
        <v/>
      </c>
      <c r="BR18" s="124" t="str">
        <f t="shared" si="26"/>
        <v/>
      </c>
      <c r="BS18" s="141" t="str">
        <f t="shared" si="27"/>
        <v/>
      </c>
      <c r="BT18" s="139" t="str">
        <f t="shared" si="28"/>
        <v/>
      </c>
      <c r="BU18" s="139" t="str">
        <f t="shared" si="29"/>
        <v/>
      </c>
      <c r="BV18" s="139" t="str">
        <f t="shared" si="30"/>
        <v/>
      </c>
      <c r="BW18" s="139" t="str">
        <f t="shared" si="31"/>
        <v/>
      </c>
      <c r="BX18" s="140" t="str">
        <f t="shared" si="32"/>
        <v/>
      </c>
      <c r="BY18" s="141" t="str">
        <f t="shared" si="33"/>
        <v/>
      </c>
      <c r="BZ18" s="139" t="str">
        <f t="shared" si="34"/>
        <v/>
      </c>
      <c r="CA18" s="139" t="str">
        <f t="shared" si="35"/>
        <v/>
      </c>
      <c r="CB18" s="139" t="str">
        <f t="shared" si="36"/>
        <v/>
      </c>
      <c r="CC18" s="139" t="str">
        <f t="shared" si="37"/>
        <v/>
      </c>
      <c r="CD18" s="139" t="str">
        <f t="shared" si="38"/>
        <v/>
      </c>
      <c r="CE18" s="140" t="str">
        <f t="shared" si="39"/>
        <v/>
      </c>
      <c r="CF18" s="141" t="str">
        <f t="shared" si="40"/>
        <v/>
      </c>
      <c r="CG18" s="139" t="str">
        <f t="shared" si="41"/>
        <v/>
      </c>
      <c r="CH18" s="139" t="str">
        <f t="shared" si="42"/>
        <v/>
      </c>
      <c r="CI18" s="139" t="str">
        <f t="shared" si="43"/>
        <v/>
      </c>
      <c r="CJ18" s="139" t="str">
        <f t="shared" si="44"/>
        <v/>
      </c>
      <c r="CK18" s="139" t="str">
        <f t="shared" si="45"/>
        <v/>
      </c>
      <c r="CL18" s="140" t="str">
        <f t="shared" si="46"/>
        <v/>
      </c>
      <c r="CM18" s="141" t="str">
        <f t="shared" si="47"/>
        <v/>
      </c>
      <c r="CN18" s="139" t="str">
        <f t="shared" si="48"/>
        <v/>
      </c>
      <c r="CO18" s="139" t="str">
        <f t="shared" si="49"/>
        <v/>
      </c>
      <c r="CP18" s="139" t="str">
        <f t="shared" si="50"/>
        <v/>
      </c>
      <c r="CQ18" s="139" t="str">
        <f t="shared" si="51"/>
        <v/>
      </c>
      <c r="CR18" s="154" t="str">
        <f t="shared" si="52"/>
        <v/>
      </c>
      <c r="CS18" s="127"/>
      <c r="CT18" s="122" t="str">
        <f t="shared" si="53"/>
        <v/>
      </c>
      <c r="CU18" s="123" t="str">
        <f t="shared" si="54"/>
        <v/>
      </c>
      <c r="CV18" s="123" t="str">
        <f t="shared" si="55"/>
        <v/>
      </c>
      <c r="CW18" s="123" t="str">
        <f t="shared" si="56"/>
        <v/>
      </c>
      <c r="CX18" s="123" t="str">
        <f t="shared" si="57"/>
        <v/>
      </c>
      <c r="CY18" s="123" t="str">
        <f t="shared" si="58"/>
        <v/>
      </c>
      <c r="CZ18" s="123" t="str">
        <f t="shared" si="59"/>
        <v/>
      </c>
      <c r="DA18" s="123" t="str">
        <f t="shared" si="60"/>
        <v/>
      </c>
      <c r="DB18" s="124" t="str">
        <f t="shared" si="61"/>
        <v/>
      </c>
      <c r="DC18" s="128" t="str">
        <f t="shared" si="62"/>
        <v/>
      </c>
      <c r="DD18" s="123" t="str">
        <f t="shared" si="63"/>
        <v/>
      </c>
      <c r="DE18" s="123" t="str">
        <f t="shared" si="64"/>
        <v/>
      </c>
      <c r="DF18" s="123" t="str">
        <f t="shared" si="65"/>
        <v/>
      </c>
      <c r="DG18" s="123" t="str">
        <f t="shared" si="66"/>
        <v/>
      </c>
      <c r="DH18" s="123" t="str">
        <f t="shared" si="67"/>
        <v/>
      </c>
      <c r="DI18" s="123" t="str">
        <f t="shared" si="68"/>
        <v/>
      </c>
      <c r="DJ18" s="129" t="str">
        <f t="shared" si="69"/>
        <v/>
      </c>
      <c r="DK18" s="98" t="s">
        <v>68</v>
      </c>
      <c r="DL18" s="130">
        <f t="shared" si="76"/>
        <v>12</v>
      </c>
      <c r="DM18" s="56"/>
    </row>
    <row r="19" spans="2:117" ht="22.5" customHeight="1">
      <c r="B19" s="98" t="s">
        <v>68</v>
      </c>
      <c r="C19" s="130">
        <f t="shared" si="70"/>
        <v>13</v>
      </c>
      <c r="D19" s="146">
        <v>45693</v>
      </c>
      <c r="E19" s="155" t="s">
        <v>69</v>
      </c>
      <c r="F19" s="102" t="s">
        <v>70</v>
      </c>
      <c r="G19" s="103" t="s">
        <v>20</v>
      </c>
      <c r="H19" s="131" t="s">
        <v>46</v>
      </c>
      <c r="I19" s="132">
        <v>30000</v>
      </c>
      <c r="J19" s="106"/>
      <c r="K19" s="107">
        <f t="shared" si="71"/>
        <v>132555</v>
      </c>
      <c r="L19" s="645"/>
      <c r="M19" s="108"/>
      <c r="N19" s="133"/>
      <c r="O19" s="134" t="str">
        <f t="shared" ref="O19:S19" si="107">IF($H19=O$6,$I19,"")</f>
        <v/>
      </c>
      <c r="P19" s="135" t="str">
        <f t="shared" si="107"/>
        <v/>
      </c>
      <c r="Q19" s="136">
        <f t="shared" si="107"/>
        <v>30000</v>
      </c>
      <c r="R19" s="135" t="str">
        <f t="shared" si="107"/>
        <v/>
      </c>
      <c r="S19" s="137" t="str">
        <f t="shared" si="107"/>
        <v/>
      </c>
      <c r="T19" s="113" t="str">
        <f t="shared" ref="T19:AJ19" si="108">IF($H19=T$6,$J19,"")</f>
        <v/>
      </c>
      <c r="U19" s="114" t="str">
        <f t="shared" si="108"/>
        <v/>
      </c>
      <c r="V19" s="114" t="str">
        <f t="shared" si="108"/>
        <v/>
      </c>
      <c r="W19" s="114" t="str">
        <f t="shared" si="108"/>
        <v/>
      </c>
      <c r="X19" s="113" t="str">
        <f t="shared" si="108"/>
        <v/>
      </c>
      <c r="Y19" s="114" t="str">
        <f t="shared" si="108"/>
        <v/>
      </c>
      <c r="Z19" s="114" t="str">
        <f t="shared" si="108"/>
        <v/>
      </c>
      <c r="AA19" s="114" t="str">
        <f t="shared" si="108"/>
        <v/>
      </c>
      <c r="AB19" s="113" t="str">
        <f t="shared" si="108"/>
        <v/>
      </c>
      <c r="AC19" s="114" t="str">
        <f t="shared" si="108"/>
        <v/>
      </c>
      <c r="AD19" s="114" t="str">
        <f t="shared" si="108"/>
        <v/>
      </c>
      <c r="AE19" s="114" t="str">
        <f t="shared" si="108"/>
        <v/>
      </c>
      <c r="AF19" s="114" t="str">
        <f t="shared" si="108"/>
        <v/>
      </c>
      <c r="AG19" s="114" t="str">
        <f t="shared" si="108"/>
        <v/>
      </c>
      <c r="AH19" s="114" t="str">
        <f t="shared" si="108"/>
        <v/>
      </c>
      <c r="AI19" s="113" t="str">
        <f t="shared" si="108"/>
        <v/>
      </c>
      <c r="AJ19" s="115" t="str">
        <f t="shared" si="108"/>
        <v/>
      </c>
      <c r="AK19" s="617"/>
      <c r="AL19" s="38"/>
      <c r="AM19" s="98" t="s">
        <v>68</v>
      </c>
      <c r="AN19" s="130">
        <f t="shared" si="74"/>
        <v>13</v>
      </c>
      <c r="AO19" s="138" t="str">
        <f t="shared" ref="AO19:AS19" si="109">IF(AND($G19=AO$4,$H19=AO$6),$I19,"")</f>
        <v/>
      </c>
      <c r="AP19" s="139" t="str">
        <f t="shared" si="109"/>
        <v/>
      </c>
      <c r="AQ19" s="139">
        <f t="shared" si="109"/>
        <v>30000</v>
      </c>
      <c r="AR19" s="139" t="str">
        <f t="shared" si="109"/>
        <v/>
      </c>
      <c r="AS19" s="139" t="str">
        <f t="shared" si="109"/>
        <v/>
      </c>
      <c r="AT19" s="118"/>
      <c r="AU19" s="138" t="str">
        <f t="shared" si="3"/>
        <v/>
      </c>
      <c r="AV19" s="139" t="str">
        <f t="shared" si="4"/>
        <v/>
      </c>
      <c r="AW19" s="139" t="str">
        <f t="shared" si="5"/>
        <v/>
      </c>
      <c r="AX19" s="139" t="str">
        <f t="shared" si="6"/>
        <v/>
      </c>
      <c r="AY19" s="139" t="str">
        <f t="shared" si="7"/>
        <v/>
      </c>
      <c r="AZ19" s="140" t="str">
        <f t="shared" si="8"/>
        <v/>
      </c>
      <c r="BA19" s="141" t="str">
        <f t="shared" si="9"/>
        <v/>
      </c>
      <c r="BB19" s="139" t="str">
        <f t="shared" si="10"/>
        <v/>
      </c>
      <c r="BC19" s="139" t="str">
        <f t="shared" si="11"/>
        <v/>
      </c>
      <c r="BD19" s="139" t="str">
        <f t="shared" si="12"/>
        <v/>
      </c>
      <c r="BE19" s="140" t="str">
        <f t="shared" si="13"/>
        <v/>
      </c>
      <c r="BF19" s="122" t="str">
        <f t="shared" si="14"/>
        <v/>
      </c>
      <c r="BG19" s="123" t="str">
        <f t="shared" si="15"/>
        <v/>
      </c>
      <c r="BH19" s="123" t="str">
        <f t="shared" si="16"/>
        <v/>
      </c>
      <c r="BI19" s="123" t="str">
        <f t="shared" si="17"/>
        <v/>
      </c>
      <c r="BJ19" s="122" t="str">
        <f t="shared" si="18"/>
        <v/>
      </c>
      <c r="BK19" s="123" t="str">
        <f t="shared" si="19"/>
        <v/>
      </c>
      <c r="BL19" s="123" t="str">
        <f t="shared" si="20"/>
        <v/>
      </c>
      <c r="BM19" s="123" t="str">
        <f t="shared" si="21"/>
        <v/>
      </c>
      <c r="BN19" s="123" t="str">
        <f t="shared" si="22"/>
        <v/>
      </c>
      <c r="BO19" s="123" t="str">
        <f t="shared" si="23"/>
        <v/>
      </c>
      <c r="BP19" s="123" t="str">
        <f t="shared" si="24"/>
        <v/>
      </c>
      <c r="BQ19" s="123" t="str">
        <f t="shared" si="25"/>
        <v/>
      </c>
      <c r="BR19" s="124" t="str">
        <f t="shared" si="26"/>
        <v/>
      </c>
      <c r="BS19" s="141" t="str">
        <f t="shared" si="27"/>
        <v/>
      </c>
      <c r="BT19" s="139" t="str">
        <f t="shared" si="28"/>
        <v/>
      </c>
      <c r="BU19" s="139" t="str">
        <f t="shared" si="29"/>
        <v/>
      </c>
      <c r="BV19" s="139" t="str">
        <f t="shared" si="30"/>
        <v/>
      </c>
      <c r="BW19" s="139" t="str">
        <f t="shared" si="31"/>
        <v/>
      </c>
      <c r="BX19" s="140" t="str">
        <f t="shared" si="32"/>
        <v/>
      </c>
      <c r="BY19" s="141" t="str">
        <f t="shared" si="33"/>
        <v/>
      </c>
      <c r="BZ19" s="139" t="str">
        <f t="shared" si="34"/>
        <v/>
      </c>
      <c r="CA19" s="139" t="str">
        <f t="shared" si="35"/>
        <v/>
      </c>
      <c r="CB19" s="139" t="str">
        <f t="shared" si="36"/>
        <v/>
      </c>
      <c r="CC19" s="139" t="str">
        <f t="shared" si="37"/>
        <v/>
      </c>
      <c r="CD19" s="139" t="str">
        <f t="shared" si="38"/>
        <v/>
      </c>
      <c r="CE19" s="140" t="str">
        <f t="shared" si="39"/>
        <v/>
      </c>
      <c r="CF19" s="141" t="str">
        <f t="shared" si="40"/>
        <v/>
      </c>
      <c r="CG19" s="139" t="str">
        <f t="shared" si="41"/>
        <v/>
      </c>
      <c r="CH19" s="139" t="str">
        <f t="shared" si="42"/>
        <v/>
      </c>
      <c r="CI19" s="139" t="str">
        <f t="shared" si="43"/>
        <v/>
      </c>
      <c r="CJ19" s="139" t="str">
        <f t="shared" si="44"/>
        <v/>
      </c>
      <c r="CK19" s="139" t="str">
        <f t="shared" si="45"/>
        <v/>
      </c>
      <c r="CL19" s="140" t="str">
        <f t="shared" si="46"/>
        <v/>
      </c>
      <c r="CM19" s="141" t="str">
        <f t="shared" si="47"/>
        <v/>
      </c>
      <c r="CN19" s="139" t="str">
        <f t="shared" si="48"/>
        <v/>
      </c>
      <c r="CO19" s="139" t="str">
        <f t="shared" si="49"/>
        <v/>
      </c>
      <c r="CP19" s="139" t="str">
        <f t="shared" si="50"/>
        <v/>
      </c>
      <c r="CQ19" s="139" t="str">
        <f t="shared" si="51"/>
        <v/>
      </c>
      <c r="CR19" s="154" t="str">
        <f t="shared" si="52"/>
        <v/>
      </c>
      <c r="CS19" s="127"/>
      <c r="CT19" s="122" t="str">
        <f t="shared" si="53"/>
        <v/>
      </c>
      <c r="CU19" s="123" t="str">
        <f t="shared" si="54"/>
        <v/>
      </c>
      <c r="CV19" s="123" t="str">
        <f t="shared" si="55"/>
        <v/>
      </c>
      <c r="CW19" s="123" t="str">
        <f t="shared" si="56"/>
        <v/>
      </c>
      <c r="CX19" s="123" t="str">
        <f t="shared" si="57"/>
        <v/>
      </c>
      <c r="CY19" s="123" t="str">
        <f t="shared" si="58"/>
        <v/>
      </c>
      <c r="CZ19" s="123" t="str">
        <f t="shared" si="59"/>
        <v/>
      </c>
      <c r="DA19" s="123" t="str">
        <f t="shared" si="60"/>
        <v/>
      </c>
      <c r="DB19" s="124" t="str">
        <f t="shared" si="61"/>
        <v/>
      </c>
      <c r="DC19" s="128" t="str">
        <f t="shared" si="62"/>
        <v/>
      </c>
      <c r="DD19" s="123" t="str">
        <f t="shared" si="63"/>
        <v/>
      </c>
      <c r="DE19" s="123" t="str">
        <f t="shared" si="64"/>
        <v/>
      </c>
      <c r="DF19" s="123" t="str">
        <f t="shared" si="65"/>
        <v/>
      </c>
      <c r="DG19" s="123" t="str">
        <f t="shared" si="66"/>
        <v/>
      </c>
      <c r="DH19" s="123" t="str">
        <f t="shared" si="67"/>
        <v/>
      </c>
      <c r="DI19" s="123" t="str">
        <f t="shared" si="68"/>
        <v/>
      </c>
      <c r="DJ19" s="129" t="str">
        <f t="shared" si="69"/>
        <v/>
      </c>
      <c r="DK19" s="98" t="s">
        <v>68</v>
      </c>
      <c r="DL19" s="130">
        <f t="shared" si="76"/>
        <v>13</v>
      </c>
      <c r="DM19" s="56"/>
    </row>
    <row r="20" spans="2:117" ht="22.5" customHeight="1">
      <c r="B20" s="98" t="s">
        <v>68</v>
      </c>
      <c r="C20" s="130">
        <f t="shared" si="70"/>
        <v>14</v>
      </c>
      <c r="D20" s="146">
        <v>45693</v>
      </c>
      <c r="E20" s="155" t="s">
        <v>69</v>
      </c>
      <c r="F20" s="102" t="s">
        <v>70</v>
      </c>
      <c r="G20" s="103" t="s">
        <v>20</v>
      </c>
      <c r="H20" s="131" t="s">
        <v>46</v>
      </c>
      <c r="I20" s="132">
        <v>5000</v>
      </c>
      <c r="J20" s="106"/>
      <c r="K20" s="107">
        <f t="shared" si="71"/>
        <v>137555</v>
      </c>
      <c r="L20" s="645"/>
      <c r="M20" s="108"/>
      <c r="N20" s="133"/>
      <c r="O20" s="134" t="str">
        <f t="shared" ref="O20:S20" si="110">IF($H20=O$6,$I20,"")</f>
        <v/>
      </c>
      <c r="P20" s="135" t="str">
        <f t="shared" si="110"/>
        <v/>
      </c>
      <c r="Q20" s="136">
        <f t="shared" si="110"/>
        <v>5000</v>
      </c>
      <c r="R20" s="135" t="str">
        <f t="shared" si="110"/>
        <v/>
      </c>
      <c r="S20" s="137" t="str">
        <f t="shared" si="110"/>
        <v/>
      </c>
      <c r="T20" s="113" t="str">
        <f t="shared" ref="T20:AJ20" si="111">IF($H20=T$6,$J20,"")</f>
        <v/>
      </c>
      <c r="U20" s="114" t="str">
        <f t="shared" si="111"/>
        <v/>
      </c>
      <c r="V20" s="114" t="str">
        <f t="shared" si="111"/>
        <v/>
      </c>
      <c r="W20" s="114" t="str">
        <f t="shared" si="111"/>
        <v/>
      </c>
      <c r="X20" s="113" t="str">
        <f t="shared" si="111"/>
        <v/>
      </c>
      <c r="Y20" s="114" t="str">
        <f t="shared" si="111"/>
        <v/>
      </c>
      <c r="Z20" s="114" t="str">
        <f t="shared" si="111"/>
        <v/>
      </c>
      <c r="AA20" s="114" t="str">
        <f t="shared" si="111"/>
        <v/>
      </c>
      <c r="AB20" s="113" t="str">
        <f t="shared" si="111"/>
        <v/>
      </c>
      <c r="AC20" s="114" t="str">
        <f t="shared" si="111"/>
        <v/>
      </c>
      <c r="AD20" s="114" t="str">
        <f t="shared" si="111"/>
        <v/>
      </c>
      <c r="AE20" s="114" t="str">
        <f t="shared" si="111"/>
        <v/>
      </c>
      <c r="AF20" s="114" t="str">
        <f t="shared" si="111"/>
        <v/>
      </c>
      <c r="AG20" s="114" t="str">
        <f t="shared" si="111"/>
        <v/>
      </c>
      <c r="AH20" s="114" t="str">
        <f t="shared" si="111"/>
        <v/>
      </c>
      <c r="AI20" s="113" t="str">
        <f t="shared" si="111"/>
        <v/>
      </c>
      <c r="AJ20" s="115" t="str">
        <f t="shared" si="111"/>
        <v/>
      </c>
      <c r="AK20" s="617"/>
      <c r="AL20" s="38"/>
      <c r="AM20" s="98" t="s">
        <v>68</v>
      </c>
      <c r="AN20" s="130">
        <f t="shared" si="74"/>
        <v>14</v>
      </c>
      <c r="AO20" s="138" t="str">
        <f t="shared" ref="AO20:AS20" si="112">IF(AND($G20=AO$4,$H20=AO$6),$I20,"")</f>
        <v/>
      </c>
      <c r="AP20" s="139" t="str">
        <f t="shared" si="112"/>
        <v/>
      </c>
      <c r="AQ20" s="139">
        <f t="shared" si="112"/>
        <v>5000</v>
      </c>
      <c r="AR20" s="139" t="str">
        <f t="shared" si="112"/>
        <v/>
      </c>
      <c r="AS20" s="139" t="str">
        <f t="shared" si="112"/>
        <v/>
      </c>
      <c r="AT20" s="118"/>
      <c r="AU20" s="138" t="str">
        <f t="shared" si="3"/>
        <v/>
      </c>
      <c r="AV20" s="139" t="str">
        <f t="shared" si="4"/>
        <v/>
      </c>
      <c r="AW20" s="139" t="str">
        <f t="shared" si="5"/>
        <v/>
      </c>
      <c r="AX20" s="139" t="str">
        <f t="shared" si="6"/>
        <v/>
      </c>
      <c r="AY20" s="139" t="str">
        <f t="shared" si="7"/>
        <v/>
      </c>
      <c r="AZ20" s="140" t="str">
        <f t="shared" si="8"/>
        <v/>
      </c>
      <c r="BA20" s="141" t="str">
        <f t="shared" si="9"/>
        <v/>
      </c>
      <c r="BB20" s="139" t="str">
        <f t="shared" si="10"/>
        <v/>
      </c>
      <c r="BC20" s="139" t="str">
        <f t="shared" si="11"/>
        <v/>
      </c>
      <c r="BD20" s="139" t="str">
        <f t="shared" si="12"/>
        <v/>
      </c>
      <c r="BE20" s="140" t="str">
        <f t="shared" si="13"/>
        <v/>
      </c>
      <c r="BF20" s="122" t="str">
        <f t="shared" si="14"/>
        <v/>
      </c>
      <c r="BG20" s="123" t="str">
        <f t="shared" si="15"/>
        <v/>
      </c>
      <c r="BH20" s="123" t="str">
        <f t="shared" si="16"/>
        <v/>
      </c>
      <c r="BI20" s="123" t="str">
        <f t="shared" si="17"/>
        <v/>
      </c>
      <c r="BJ20" s="122" t="str">
        <f t="shared" si="18"/>
        <v/>
      </c>
      <c r="BK20" s="123" t="str">
        <f t="shared" si="19"/>
        <v/>
      </c>
      <c r="BL20" s="123" t="str">
        <f t="shared" si="20"/>
        <v/>
      </c>
      <c r="BM20" s="123" t="str">
        <f t="shared" si="21"/>
        <v/>
      </c>
      <c r="BN20" s="123" t="str">
        <f t="shared" si="22"/>
        <v/>
      </c>
      <c r="BO20" s="123" t="str">
        <f t="shared" si="23"/>
        <v/>
      </c>
      <c r="BP20" s="123" t="str">
        <f t="shared" si="24"/>
        <v/>
      </c>
      <c r="BQ20" s="123" t="str">
        <f t="shared" si="25"/>
        <v/>
      </c>
      <c r="BR20" s="124" t="str">
        <f t="shared" si="26"/>
        <v/>
      </c>
      <c r="BS20" s="142" t="str">
        <f t="shared" si="27"/>
        <v/>
      </c>
      <c r="BT20" s="143" t="str">
        <f t="shared" si="28"/>
        <v/>
      </c>
      <c r="BU20" s="143" t="str">
        <f t="shared" si="29"/>
        <v/>
      </c>
      <c r="BV20" s="143" t="str">
        <f t="shared" si="30"/>
        <v/>
      </c>
      <c r="BW20" s="143" t="str">
        <f t="shared" si="31"/>
        <v/>
      </c>
      <c r="BX20" s="144" t="str">
        <f t="shared" si="32"/>
        <v/>
      </c>
      <c r="BY20" s="141" t="str">
        <f t="shared" si="33"/>
        <v/>
      </c>
      <c r="BZ20" s="139" t="str">
        <f t="shared" si="34"/>
        <v/>
      </c>
      <c r="CA20" s="139" t="str">
        <f t="shared" si="35"/>
        <v/>
      </c>
      <c r="CB20" s="139" t="str">
        <f t="shared" si="36"/>
        <v/>
      </c>
      <c r="CC20" s="139" t="str">
        <f t="shared" si="37"/>
        <v/>
      </c>
      <c r="CD20" s="139" t="str">
        <f t="shared" si="38"/>
        <v/>
      </c>
      <c r="CE20" s="140" t="str">
        <f t="shared" si="39"/>
        <v/>
      </c>
      <c r="CF20" s="141" t="str">
        <f t="shared" si="40"/>
        <v/>
      </c>
      <c r="CG20" s="139" t="str">
        <f t="shared" si="41"/>
        <v/>
      </c>
      <c r="CH20" s="139" t="str">
        <f t="shared" si="42"/>
        <v/>
      </c>
      <c r="CI20" s="139" t="str">
        <f t="shared" si="43"/>
        <v/>
      </c>
      <c r="CJ20" s="139" t="str">
        <f t="shared" si="44"/>
        <v/>
      </c>
      <c r="CK20" s="139" t="str">
        <f t="shared" si="45"/>
        <v/>
      </c>
      <c r="CL20" s="140" t="str">
        <f t="shared" si="46"/>
        <v/>
      </c>
      <c r="CM20" s="142" t="str">
        <f t="shared" si="47"/>
        <v/>
      </c>
      <c r="CN20" s="143" t="str">
        <f t="shared" si="48"/>
        <v/>
      </c>
      <c r="CO20" s="143" t="str">
        <f t="shared" si="49"/>
        <v/>
      </c>
      <c r="CP20" s="143" t="str">
        <f t="shared" si="50"/>
        <v/>
      </c>
      <c r="CQ20" s="143" t="str">
        <f t="shared" si="51"/>
        <v/>
      </c>
      <c r="CR20" s="145" t="str">
        <f t="shared" si="52"/>
        <v/>
      </c>
      <c r="CS20" s="127"/>
      <c r="CT20" s="122" t="str">
        <f t="shared" si="53"/>
        <v/>
      </c>
      <c r="CU20" s="123" t="str">
        <f t="shared" si="54"/>
        <v/>
      </c>
      <c r="CV20" s="123" t="str">
        <f t="shared" si="55"/>
        <v/>
      </c>
      <c r="CW20" s="123" t="str">
        <f t="shared" si="56"/>
        <v/>
      </c>
      <c r="CX20" s="123" t="str">
        <f t="shared" si="57"/>
        <v/>
      </c>
      <c r="CY20" s="123" t="str">
        <f t="shared" si="58"/>
        <v/>
      </c>
      <c r="CZ20" s="123" t="str">
        <f t="shared" si="59"/>
        <v/>
      </c>
      <c r="DA20" s="123" t="str">
        <f t="shared" si="60"/>
        <v/>
      </c>
      <c r="DB20" s="124" t="str">
        <f t="shared" si="61"/>
        <v/>
      </c>
      <c r="DC20" s="128" t="str">
        <f t="shared" si="62"/>
        <v/>
      </c>
      <c r="DD20" s="123" t="str">
        <f t="shared" si="63"/>
        <v/>
      </c>
      <c r="DE20" s="123" t="str">
        <f t="shared" si="64"/>
        <v/>
      </c>
      <c r="DF20" s="123" t="str">
        <f t="shared" si="65"/>
        <v/>
      </c>
      <c r="DG20" s="123" t="str">
        <f t="shared" si="66"/>
        <v/>
      </c>
      <c r="DH20" s="123" t="str">
        <f t="shared" si="67"/>
        <v/>
      </c>
      <c r="DI20" s="123" t="str">
        <f t="shared" si="68"/>
        <v/>
      </c>
      <c r="DJ20" s="129" t="str">
        <f t="shared" si="69"/>
        <v/>
      </c>
      <c r="DK20" s="98" t="s">
        <v>68</v>
      </c>
      <c r="DL20" s="130">
        <f t="shared" si="76"/>
        <v>14</v>
      </c>
      <c r="DM20" s="56"/>
    </row>
    <row r="21" spans="2:117" ht="22.5" customHeight="1">
      <c r="B21" s="98" t="s">
        <v>68</v>
      </c>
      <c r="C21" s="130">
        <f t="shared" si="70"/>
        <v>15</v>
      </c>
      <c r="D21" s="146">
        <v>45693</v>
      </c>
      <c r="E21" s="155" t="s">
        <v>69</v>
      </c>
      <c r="F21" s="102" t="s">
        <v>70</v>
      </c>
      <c r="G21" s="157" t="s">
        <v>20</v>
      </c>
      <c r="H21" s="131" t="s">
        <v>46</v>
      </c>
      <c r="I21" s="132">
        <v>5000</v>
      </c>
      <c r="J21" s="106"/>
      <c r="K21" s="107">
        <f t="shared" si="71"/>
        <v>142555</v>
      </c>
      <c r="L21" s="645"/>
      <c r="M21" s="108"/>
      <c r="N21" s="133"/>
      <c r="O21" s="134" t="str">
        <f t="shared" ref="O21:S21" si="113">IF($H21=O$6,$I21,"")</f>
        <v/>
      </c>
      <c r="P21" s="135" t="str">
        <f t="shared" si="113"/>
        <v/>
      </c>
      <c r="Q21" s="136">
        <f t="shared" si="113"/>
        <v>5000</v>
      </c>
      <c r="R21" s="135" t="str">
        <f t="shared" si="113"/>
        <v/>
      </c>
      <c r="S21" s="137" t="str">
        <f t="shared" si="113"/>
        <v/>
      </c>
      <c r="T21" s="113" t="str">
        <f t="shared" ref="T21:AJ21" si="114">IF($H21=T$6,$J21,"")</f>
        <v/>
      </c>
      <c r="U21" s="114" t="str">
        <f t="shared" si="114"/>
        <v/>
      </c>
      <c r="V21" s="114" t="str">
        <f t="shared" si="114"/>
        <v/>
      </c>
      <c r="W21" s="114" t="str">
        <f t="shared" si="114"/>
        <v/>
      </c>
      <c r="X21" s="113" t="str">
        <f t="shared" si="114"/>
        <v/>
      </c>
      <c r="Y21" s="114" t="str">
        <f t="shared" si="114"/>
        <v/>
      </c>
      <c r="Z21" s="114" t="str">
        <f t="shared" si="114"/>
        <v/>
      </c>
      <c r="AA21" s="114" t="str">
        <f t="shared" si="114"/>
        <v/>
      </c>
      <c r="AB21" s="113" t="str">
        <f t="shared" si="114"/>
        <v/>
      </c>
      <c r="AC21" s="114" t="str">
        <f t="shared" si="114"/>
        <v/>
      </c>
      <c r="AD21" s="114" t="str">
        <f t="shared" si="114"/>
        <v/>
      </c>
      <c r="AE21" s="114" t="str">
        <f t="shared" si="114"/>
        <v/>
      </c>
      <c r="AF21" s="114" t="str">
        <f t="shared" si="114"/>
        <v/>
      </c>
      <c r="AG21" s="114" t="str">
        <f t="shared" si="114"/>
        <v/>
      </c>
      <c r="AH21" s="114" t="str">
        <f t="shared" si="114"/>
        <v/>
      </c>
      <c r="AI21" s="113" t="str">
        <f t="shared" si="114"/>
        <v/>
      </c>
      <c r="AJ21" s="115" t="str">
        <f t="shared" si="114"/>
        <v/>
      </c>
      <c r="AK21" s="617"/>
      <c r="AL21" s="38"/>
      <c r="AM21" s="98" t="s">
        <v>68</v>
      </c>
      <c r="AN21" s="130">
        <f t="shared" si="74"/>
        <v>15</v>
      </c>
      <c r="AO21" s="138" t="str">
        <f t="shared" ref="AO21:AS21" si="115">IF(AND($G21=AO$4,$H21=AO$6),$I21,"")</f>
        <v/>
      </c>
      <c r="AP21" s="139" t="str">
        <f t="shared" si="115"/>
        <v/>
      </c>
      <c r="AQ21" s="139">
        <f t="shared" si="115"/>
        <v>5000</v>
      </c>
      <c r="AR21" s="139" t="str">
        <f t="shared" si="115"/>
        <v/>
      </c>
      <c r="AS21" s="139" t="str">
        <f t="shared" si="115"/>
        <v/>
      </c>
      <c r="AT21" s="118"/>
      <c r="AU21" s="138" t="str">
        <f t="shared" si="3"/>
        <v/>
      </c>
      <c r="AV21" s="139" t="str">
        <f t="shared" si="4"/>
        <v/>
      </c>
      <c r="AW21" s="139" t="str">
        <f t="shared" si="5"/>
        <v/>
      </c>
      <c r="AX21" s="139" t="str">
        <f t="shared" si="6"/>
        <v/>
      </c>
      <c r="AY21" s="139" t="str">
        <f t="shared" si="7"/>
        <v/>
      </c>
      <c r="AZ21" s="140" t="str">
        <f t="shared" si="8"/>
        <v/>
      </c>
      <c r="BA21" s="141" t="str">
        <f t="shared" si="9"/>
        <v/>
      </c>
      <c r="BB21" s="139" t="str">
        <f t="shared" si="10"/>
        <v/>
      </c>
      <c r="BC21" s="139" t="str">
        <f t="shared" si="11"/>
        <v/>
      </c>
      <c r="BD21" s="139" t="str">
        <f t="shared" si="12"/>
        <v/>
      </c>
      <c r="BE21" s="140" t="str">
        <f t="shared" si="13"/>
        <v/>
      </c>
      <c r="BF21" s="122" t="str">
        <f t="shared" si="14"/>
        <v/>
      </c>
      <c r="BG21" s="123" t="str">
        <f t="shared" si="15"/>
        <v/>
      </c>
      <c r="BH21" s="123" t="str">
        <f t="shared" si="16"/>
        <v/>
      </c>
      <c r="BI21" s="123" t="str">
        <f t="shared" si="17"/>
        <v/>
      </c>
      <c r="BJ21" s="122" t="str">
        <f t="shared" si="18"/>
        <v/>
      </c>
      <c r="BK21" s="123" t="str">
        <f t="shared" si="19"/>
        <v/>
      </c>
      <c r="BL21" s="123" t="str">
        <f t="shared" si="20"/>
        <v/>
      </c>
      <c r="BM21" s="123" t="str">
        <f t="shared" si="21"/>
        <v/>
      </c>
      <c r="BN21" s="123" t="str">
        <f t="shared" si="22"/>
        <v/>
      </c>
      <c r="BO21" s="123" t="str">
        <f t="shared" si="23"/>
        <v/>
      </c>
      <c r="BP21" s="123" t="str">
        <f t="shared" si="24"/>
        <v/>
      </c>
      <c r="BQ21" s="123" t="str">
        <f t="shared" si="25"/>
        <v/>
      </c>
      <c r="BR21" s="124" t="str">
        <f t="shared" si="26"/>
        <v/>
      </c>
      <c r="BS21" s="141" t="str">
        <f t="shared" si="27"/>
        <v/>
      </c>
      <c r="BT21" s="139" t="str">
        <f t="shared" si="28"/>
        <v/>
      </c>
      <c r="BU21" s="139" t="str">
        <f t="shared" si="29"/>
        <v/>
      </c>
      <c r="BV21" s="139" t="str">
        <f t="shared" si="30"/>
        <v/>
      </c>
      <c r="BW21" s="139" t="str">
        <f t="shared" si="31"/>
        <v/>
      </c>
      <c r="BX21" s="140" t="str">
        <f t="shared" si="32"/>
        <v/>
      </c>
      <c r="BY21" s="141" t="str">
        <f t="shared" si="33"/>
        <v/>
      </c>
      <c r="BZ21" s="139" t="str">
        <f t="shared" si="34"/>
        <v/>
      </c>
      <c r="CA21" s="139" t="str">
        <f t="shared" si="35"/>
        <v/>
      </c>
      <c r="CB21" s="139" t="str">
        <f t="shared" si="36"/>
        <v/>
      </c>
      <c r="CC21" s="139" t="str">
        <f t="shared" si="37"/>
        <v/>
      </c>
      <c r="CD21" s="139" t="str">
        <f t="shared" si="38"/>
        <v/>
      </c>
      <c r="CE21" s="140" t="str">
        <f t="shared" si="39"/>
        <v/>
      </c>
      <c r="CF21" s="141" t="str">
        <f t="shared" si="40"/>
        <v/>
      </c>
      <c r="CG21" s="139" t="str">
        <f t="shared" si="41"/>
        <v/>
      </c>
      <c r="CH21" s="139" t="str">
        <f t="shared" si="42"/>
        <v/>
      </c>
      <c r="CI21" s="139" t="str">
        <f t="shared" si="43"/>
        <v/>
      </c>
      <c r="CJ21" s="139" t="str">
        <f t="shared" si="44"/>
        <v/>
      </c>
      <c r="CK21" s="139" t="str">
        <f t="shared" si="45"/>
        <v/>
      </c>
      <c r="CL21" s="140" t="str">
        <f t="shared" si="46"/>
        <v/>
      </c>
      <c r="CM21" s="141" t="str">
        <f t="shared" si="47"/>
        <v/>
      </c>
      <c r="CN21" s="139" t="str">
        <f t="shared" si="48"/>
        <v/>
      </c>
      <c r="CO21" s="139" t="str">
        <f t="shared" si="49"/>
        <v/>
      </c>
      <c r="CP21" s="139" t="str">
        <f t="shared" si="50"/>
        <v/>
      </c>
      <c r="CQ21" s="139" t="str">
        <f t="shared" si="51"/>
        <v/>
      </c>
      <c r="CR21" s="154" t="str">
        <f t="shared" si="52"/>
        <v/>
      </c>
      <c r="CS21" s="127"/>
      <c r="CT21" s="122" t="str">
        <f t="shared" si="53"/>
        <v/>
      </c>
      <c r="CU21" s="123" t="str">
        <f t="shared" si="54"/>
        <v/>
      </c>
      <c r="CV21" s="123" t="str">
        <f t="shared" si="55"/>
        <v/>
      </c>
      <c r="CW21" s="123" t="str">
        <f t="shared" si="56"/>
        <v/>
      </c>
      <c r="CX21" s="123" t="str">
        <f t="shared" si="57"/>
        <v/>
      </c>
      <c r="CY21" s="123" t="str">
        <f t="shared" si="58"/>
        <v/>
      </c>
      <c r="CZ21" s="123" t="str">
        <f t="shared" si="59"/>
        <v/>
      </c>
      <c r="DA21" s="123" t="str">
        <f t="shared" si="60"/>
        <v/>
      </c>
      <c r="DB21" s="124" t="str">
        <f t="shared" si="61"/>
        <v/>
      </c>
      <c r="DC21" s="128" t="str">
        <f t="shared" si="62"/>
        <v/>
      </c>
      <c r="DD21" s="123" t="str">
        <f t="shared" si="63"/>
        <v/>
      </c>
      <c r="DE21" s="123" t="str">
        <f t="shared" si="64"/>
        <v/>
      </c>
      <c r="DF21" s="123" t="str">
        <f t="shared" si="65"/>
        <v/>
      </c>
      <c r="DG21" s="123" t="str">
        <f t="shared" si="66"/>
        <v/>
      </c>
      <c r="DH21" s="123" t="str">
        <f t="shared" si="67"/>
        <v/>
      </c>
      <c r="DI21" s="123" t="str">
        <f t="shared" si="68"/>
        <v/>
      </c>
      <c r="DJ21" s="129" t="str">
        <f t="shared" si="69"/>
        <v/>
      </c>
      <c r="DK21" s="98" t="s">
        <v>68</v>
      </c>
      <c r="DL21" s="130">
        <f t="shared" si="76"/>
        <v>15</v>
      </c>
      <c r="DM21" s="56"/>
    </row>
    <row r="22" spans="2:117" ht="22.5" customHeight="1">
      <c r="B22" s="98" t="s">
        <v>68</v>
      </c>
      <c r="C22" s="130">
        <f t="shared" si="70"/>
        <v>16</v>
      </c>
      <c r="D22" s="146">
        <v>45693</v>
      </c>
      <c r="E22" s="155" t="s">
        <v>69</v>
      </c>
      <c r="F22" s="102" t="s">
        <v>70</v>
      </c>
      <c r="G22" s="158" t="s">
        <v>20</v>
      </c>
      <c r="H22" s="131" t="s">
        <v>46</v>
      </c>
      <c r="I22" s="132">
        <v>5000</v>
      </c>
      <c r="J22" s="106"/>
      <c r="K22" s="107">
        <f t="shared" si="71"/>
        <v>147555</v>
      </c>
      <c r="L22" s="645"/>
      <c r="M22" s="108"/>
      <c r="N22" s="133"/>
      <c r="O22" s="134" t="str">
        <f t="shared" ref="O22:S22" si="116">IF($H22=O$6,$I22,"")</f>
        <v/>
      </c>
      <c r="P22" s="135" t="str">
        <f t="shared" si="116"/>
        <v/>
      </c>
      <c r="Q22" s="136">
        <f t="shared" si="116"/>
        <v>5000</v>
      </c>
      <c r="R22" s="135" t="str">
        <f t="shared" si="116"/>
        <v/>
      </c>
      <c r="S22" s="137" t="str">
        <f t="shared" si="116"/>
        <v/>
      </c>
      <c r="T22" s="113" t="str">
        <f t="shared" ref="T22:AJ22" si="117">IF($H22=T$6,$J22,"")</f>
        <v/>
      </c>
      <c r="U22" s="114" t="str">
        <f t="shared" si="117"/>
        <v/>
      </c>
      <c r="V22" s="114" t="str">
        <f t="shared" si="117"/>
        <v/>
      </c>
      <c r="W22" s="114" t="str">
        <f t="shared" si="117"/>
        <v/>
      </c>
      <c r="X22" s="113" t="str">
        <f t="shared" si="117"/>
        <v/>
      </c>
      <c r="Y22" s="114" t="str">
        <f t="shared" si="117"/>
        <v/>
      </c>
      <c r="Z22" s="114" t="str">
        <f t="shared" si="117"/>
        <v/>
      </c>
      <c r="AA22" s="114" t="str">
        <f t="shared" si="117"/>
        <v/>
      </c>
      <c r="AB22" s="113" t="str">
        <f t="shared" si="117"/>
        <v/>
      </c>
      <c r="AC22" s="114" t="str">
        <f t="shared" si="117"/>
        <v/>
      </c>
      <c r="AD22" s="114" t="str">
        <f t="shared" si="117"/>
        <v/>
      </c>
      <c r="AE22" s="114" t="str">
        <f t="shared" si="117"/>
        <v/>
      </c>
      <c r="AF22" s="114" t="str">
        <f t="shared" si="117"/>
        <v/>
      </c>
      <c r="AG22" s="114" t="str">
        <f t="shared" si="117"/>
        <v/>
      </c>
      <c r="AH22" s="114" t="str">
        <f t="shared" si="117"/>
        <v/>
      </c>
      <c r="AI22" s="113" t="str">
        <f t="shared" si="117"/>
        <v/>
      </c>
      <c r="AJ22" s="115" t="str">
        <f t="shared" si="117"/>
        <v/>
      </c>
      <c r="AK22" s="617"/>
      <c r="AL22" s="38"/>
      <c r="AM22" s="98" t="s">
        <v>68</v>
      </c>
      <c r="AN22" s="130">
        <f t="shared" si="74"/>
        <v>16</v>
      </c>
      <c r="AO22" s="138" t="str">
        <f t="shared" ref="AO22:AS22" si="118">IF(AND($G22=AO$4,$H22=AO$6),$I22,"")</f>
        <v/>
      </c>
      <c r="AP22" s="139" t="str">
        <f t="shared" si="118"/>
        <v/>
      </c>
      <c r="AQ22" s="139">
        <f t="shared" si="118"/>
        <v>5000</v>
      </c>
      <c r="AR22" s="139" t="str">
        <f t="shared" si="118"/>
        <v/>
      </c>
      <c r="AS22" s="139" t="str">
        <f t="shared" si="118"/>
        <v/>
      </c>
      <c r="AT22" s="118"/>
      <c r="AU22" s="138" t="str">
        <f t="shared" si="3"/>
        <v/>
      </c>
      <c r="AV22" s="139" t="str">
        <f t="shared" si="4"/>
        <v/>
      </c>
      <c r="AW22" s="139" t="str">
        <f t="shared" si="5"/>
        <v/>
      </c>
      <c r="AX22" s="139" t="str">
        <f t="shared" si="6"/>
        <v/>
      </c>
      <c r="AY22" s="139" t="str">
        <f t="shared" si="7"/>
        <v/>
      </c>
      <c r="AZ22" s="140" t="str">
        <f t="shared" si="8"/>
        <v/>
      </c>
      <c r="BA22" s="141" t="str">
        <f t="shared" si="9"/>
        <v/>
      </c>
      <c r="BB22" s="139" t="str">
        <f t="shared" si="10"/>
        <v/>
      </c>
      <c r="BC22" s="139" t="str">
        <f t="shared" si="11"/>
        <v/>
      </c>
      <c r="BD22" s="139" t="str">
        <f t="shared" si="12"/>
        <v/>
      </c>
      <c r="BE22" s="140" t="str">
        <f t="shared" si="13"/>
        <v/>
      </c>
      <c r="BF22" s="122" t="str">
        <f t="shared" si="14"/>
        <v/>
      </c>
      <c r="BG22" s="123" t="str">
        <f t="shared" si="15"/>
        <v/>
      </c>
      <c r="BH22" s="123" t="str">
        <f t="shared" si="16"/>
        <v/>
      </c>
      <c r="BI22" s="123" t="str">
        <f t="shared" si="17"/>
        <v/>
      </c>
      <c r="BJ22" s="122" t="str">
        <f t="shared" si="18"/>
        <v/>
      </c>
      <c r="BK22" s="123" t="str">
        <f t="shared" si="19"/>
        <v/>
      </c>
      <c r="BL22" s="123" t="str">
        <f t="shared" si="20"/>
        <v/>
      </c>
      <c r="BM22" s="123" t="str">
        <f t="shared" si="21"/>
        <v/>
      </c>
      <c r="BN22" s="123" t="str">
        <f t="shared" si="22"/>
        <v/>
      </c>
      <c r="BO22" s="123" t="str">
        <f t="shared" si="23"/>
        <v/>
      </c>
      <c r="BP22" s="123" t="str">
        <f t="shared" si="24"/>
        <v/>
      </c>
      <c r="BQ22" s="123" t="str">
        <f t="shared" si="25"/>
        <v/>
      </c>
      <c r="BR22" s="124" t="str">
        <f t="shared" si="26"/>
        <v/>
      </c>
      <c r="BS22" s="141" t="str">
        <f t="shared" si="27"/>
        <v/>
      </c>
      <c r="BT22" s="139" t="str">
        <f t="shared" si="28"/>
        <v/>
      </c>
      <c r="BU22" s="139" t="str">
        <f t="shared" si="29"/>
        <v/>
      </c>
      <c r="BV22" s="139" t="str">
        <f t="shared" si="30"/>
        <v/>
      </c>
      <c r="BW22" s="139" t="str">
        <f t="shared" si="31"/>
        <v/>
      </c>
      <c r="BX22" s="140" t="str">
        <f t="shared" si="32"/>
        <v/>
      </c>
      <c r="BY22" s="141" t="str">
        <f t="shared" si="33"/>
        <v/>
      </c>
      <c r="BZ22" s="139" t="str">
        <f t="shared" si="34"/>
        <v/>
      </c>
      <c r="CA22" s="139" t="str">
        <f t="shared" si="35"/>
        <v/>
      </c>
      <c r="CB22" s="139" t="str">
        <f t="shared" si="36"/>
        <v/>
      </c>
      <c r="CC22" s="139" t="str">
        <f t="shared" si="37"/>
        <v/>
      </c>
      <c r="CD22" s="139" t="str">
        <f t="shared" si="38"/>
        <v/>
      </c>
      <c r="CE22" s="140" t="str">
        <f t="shared" si="39"/>
        <v/>
      </c>
      <c r="CF22" s="141" t="str">
        <f t="shared" si="40"/>
        <v/>
      </c>
      <c r="CG22" s="139" t="str">
        <f t="shared" si="41"/>
        <v/>
      </c>
      <c r="CH22" s="139" t="str">
        <f t="shared" si="42"/>
        <v/>
      </c>
      <c r="CI22" s="139" t="str">
        <f t="shared" si="43"/>
        <v/>
      </c>
      <c r="CJ22" s="139" t="str">
        <f t="shared" si="44"/>
        <v/>
      </c>
      <c r="CK22" s="139" t="str">
        <f t="shared" si="45"/>
        <v/>
      </c>
      <c r="CL22" s="140" t="str">
        <f t="shared" si="46"/>
        <v/>
      </c>
      <c r="CM22" s="141" t="str">
        <f t="shared" si="47"/>
        <v/>
      </c>
      <c r="CN22" s="139" t="str">
        <f t="shared" si="48"/>
        <v/>
      </c>
      <c r="CO22" s="139" t="str">
        <f t="shared" si="49"/>
        <v/>
      </c>
      <c r="CP22" s="139" t="str">
        <f t="shared" si="50"/>
        <v/>
      </c>
      <c r="CQ22" s="139" t="str">
        <f t="shared" si="51"/>
        <v/>
      </c>
      <c r="CR22" s="154" t="str">
        <f t="shared" si="52"/>
        <v/>
      </c>
      <c r="CS22" s="127"/>
      <c r="CT22" s="122" t="str">
        <f t="shared" si="53"/>
        <v/>
      </c>
      <c r="CU22" s="123" t="str">
        <f t="shared" si="54"/>
        <v/>
      </c>
      <c r="CV22" s="123" t="str">
        <f t="shared" si="55"/>
        <v/>
      </c>
      <c r="CW22" s="123" t="str">
        <f t="shared" si="56"/>
        <v/>
      </c>
      <c r="CX22" s="123" t="str">
        <f t="shared" si="57"/>
        <v/>
      </c>
      <c r="CY22" s="123" t="str">
        <f t="shared" si="58"/>
        <v/>
      </c>
      <c r="CZ22" s="123" t="str">
        <f t="shared" si="59"/>
        <v/>
      </c>
      <c r="DA22" s="123" t="str">
        <f t="shared" si="60"/>
        <v/>
      </c>
      <c r="DB22" s="124" t="str">
        <f t="shared" si="61"/>
        <v/>
      </c>
      <c r="DC22" s="128" t="str">
        <f t="shared" si="62"/>
        <v/>
      </c>
      <c r="DD22" s="123" t="str">
        <f t="shared" si="63"/>
        <v/>
      </c>
      <c r="DE22" s="123" t="str">
        <f t="shared" si="64"/>
        <v/>
      </c>
      <c r="DF22" s="123" t="str">
        <f t="shared" si="65"/>
        <v/>
      </c>
      <c r="DG22" s="123" t="str">
        <f t="shared" si="66"/>
        <v/>
      </c>
      <c r="DH22" s="123" t="str">
        <f t="shared" si="67"/>
        <v/>
      </c>
      <c r="DI22" s="123" t="str">
        <f t="shared" si="68"/>
        <v/>
      </c>
      <c r="DJ22" s="129" t="str">
        <f t="shared" si="69"/>
        <v/>
      </c>
      <c r="DK22" s="98" t="s">
        <v>68</v>
      </c>
      <c r="DL22" s="130">
        <f t="shared" si="76"/>
        <v>16</v>
      </c>
      <c r="DM22" s="56"/>
    </row>
    <row r="23" spans="2:117" ht="22.5" customHeight="1">
      <c r="B23" s="98" t="s">
        <v>68</v>
      </c>
      <c r="C23" s="130">
        <f t="shared" si="70"/>
        <v>17</v>
      </c>
      <c r="D23" s="146">
        <v>45693</v>
      </c>
      <c r="E23" s="155" t="s">
        <v>69</v>
      </c>
      <c r="F23" s="102" t="s">
        <v>70</v>
      </c>
      <c r="G23" s="158" t="s">
        <v>20</v>
      </c>
      <c r="H23" s="131" t="s">
        <v>46</v>
      </c>
      <c r="I23" s="132">
        <v>3000</v>
      </c>
      <c r="J23" s="106"/>
      <c r="K23" s="107">
        <f t="shared" si="71"/>
        <v>150555</v>
      </c>
      <c r="L23" s="645"/>
      <c r="M23" s="108"/>
      <c r="N23" s="133"/>
      <c r="O23" s="134" t="str">
        <f t="shared" ref="O23:S23" si="119">IF($H23=O$6,$I23,"")</f>
        <v/>
      </c>
      <c r="P23" s="135" t="str">
        <f t="shared" si="119"/>
        <v/>
      </c>
      <c r="Q23" s="136">
        <f t="shared" si="119"/>
        <v>3000</v>
      </c>
      <c r="R23" s="135" t="str">
        <f t="shared" si="119"/>
        <v/>
      </c>
      <c r="S23" s="137" t="str">
        <f t="shared" si="119"/>
        <v/>
      </c>
      <c r="T23" s="113" t="str">
        <f t="shared" ref="T23:AJ23" si="120">IF($H23=T$6,$J23,"")</f>
        <v/>
      </c>
      <c r="U23" s="114" t="str">
        <f t="shared" si="120"/>
        <v/>
      </c>
      <c r="V23" s="114" t="str">
        <f t="shared" si="120"/>
        <v/>
      </c>
      <c r="W23" s="114" t="str">
        <f t="shared" si="120"/>
        <v/>
      </c>
      <c r="X23" s="113" t="str">
        <f t="shared" si="120"/>
        <v/>
      </c>
      <c r="Y23" s="114" t="str">
        <f t="shared" si="120"/>
        <v/>
      </c>
      <c r="Z23" s="114" t="str">
        <f t="shared" si="120"/>
        <v/>
      </c>
      <c r="AA23" s="114" t="str">
        <f t="shared" si="120"/>
        <v/>
      </c>
      <c r="AB23" s="113" t="str">
        <f t="shared" si="120"/>
        <v/>
      </c>
      <c r="AC23" s="114" t="str">
        <f t="shared" si="120"/>
        <v/>
      </c>
      <c r="AD23" s="114" t="str">
        <f t="shared" si="120"/>
        <v/>
      </c>
      <c r="AE23" s="114" t="str">
        <f t="shared" si="120"/>
        <v/>
      </c>
      <c r="AF23" s="114" t="str">
        <f t="shared" si="120"/>
        <v/>
      </c>
      <c r="AG23" s="114" t="str">
        <f t="shared" si="120"/>
        <v/>
      </c>
      <c r="AH23" s="114" t="str">
        <f t="shared" si="120"/>
        <v/>
      </c>
      <c r="AI23" s="113" t="str">
        <f t="shared" si="120"/>
        <v/>
      </c>
      <c r="AJ23" s="115" t="str">
        <f t="shared" si="120"/>
        <v/>
      </c>
      <c r="AK23" s="617"/>
      <c r="AL23" s="38"/>
      <c r="AM23" s="98" t="s">
        <v>68</v>
      </c>
      <c r="AN23" s="130">
        <f t="shared" si="74"/>
        <v>17</v>
      </c>
      <c r="AO23" s="138" t="str">
        <f t="shared" ref="AO23:AS23" si="121">IF(AND($G23=AO$4,$H23=AO$6),$I23,"")</f>
        <v/>
      </c>
      <c r="AP23" s="139" t="str">
        <f t="shared" si="121"/>
        <v/>
      </c>
      <c r="AQ23" s="139">
        <f t="shared" si="121"/>
        <v>3000</v>
      </c>
      <c r="AR23" s="139" t="str">
        <f t="shared" si="121"/>
        <v/>
      </c>
      <c r="AS23" s="139" t="str">
        <f t="shared" si="121"/>
        <v/>
      </c>
      <c r="AT23" s="118"/>
      <c r="AU23" s="138" t="str">
        <f t="shared" si="3"/>
        <v/>
      </c>
      <c r="AV23" s="139" t="str">
        <f t="shared" si="4"/>
        <v/>
      </c>
      <c r="AW23" s="139" t="str">
        <f t="shared" si="5"/>
        <v/>
      </c>
      <c r="AX23" s="139" t="str">
        <f t="shared" si="6"/>
        <v/>
      </c>
      <c r="AY23" s="139" t="str">
        <f t="shared" si="7"/>
        <v/>
      </c>
      <c r="AZ23" s="140" t="str">
        <f t="shared" si="8"/>
        <v/>
      </c>
      <c r="BA23" s="141" t="str">
        <f t="shared" si="9"/>
        <v/>
      </c>
      <c r="BB23" s="139" t="str">
        <f t="shared" si="10"/>
        <v/>
      </c>
      <c r="BC23" s="139" t="str">
        <f t="shared" si="11"/>
        <v/>
      </c>
      <c r="BD23" s="139" t="str">
        <f t="shared" si="12"/>
        <v/>
      </c>
      <c r="BE23" s="140" t="str">
        <f t="shared" si="13"/>
        <v/>
      </c>
      <c r="BF23" s="122" t="str">
        <f t="shared" si="14"/>
        <v/>
      </c>
      <c r="BG23" s="123" t="str">
        <f t="shared" si="15"/>
        <v/>
      </c>
      <c r="BH23" s="123" t="str">
        <f t="shared" si="16"/>
        <v/>
      </c>
      <c r="BI23" s="123" t="str">
        <f t="shared" si="17"/>
        <v/>
      </c>
      <c r="BJ23" s="122" t="str">
        <f t="shared" si="18"/>
        <v/>
      </c>
      <c r="BK23" s="123" t="str">
        <f t="shared" si="19"/>
        <v/>
      </c>
      <c r="BL23" s="123" t="str">
        <f t="shared" si="20"/>
        <v/>
      </c>
      <c r="BM23" s="123" t="str">
        <f t="shared" si="21"/>
        <v/>
      </c>
      <c r="BN23" s="123" t="str">
        <f t="shared" si="22"/>
        <v/>
      </c>
      <c r="BO23" s="123" t="str">
        <f t="shared" si="23"/>
        <v/>
      </c>
      <c r="BP23" s="123" t="str">
        <f t="shared" si="24"/>
        <v/>
      </c>
      <c r="BQ23" s="123" t="str">
        <f t="shared" si="25"/>
        <v/>
      </c>
      <c r="BR23" s="124" t="str">
        <f t="shared" si="26"/>
        <v/>
      </c>
      <c r="BS23" s="142" t="str">
        <f t="shared" si="27"/>
        <v/>
      </c>
      <c r="BT23" s="143" t="str">
        <f t="shared" si="28"/>
        <v/>
      </c>
      <c r="BU23" s="143" t="str">
        <f t="shared" si="29"/>
        <v/>
      </c>
      <c r="BV23" s="143" t="str">
        <f t="shared" si="30"/>
        <v/>
      </c>
      <c r="BW23" s="143" t="str">
        <f t="shared" si="31"/>
        <v/>
      </c>
      <c r="BX23" s="144" t="str">
        <f t="shared" si="32"/>
        <v/>
      </c>
      <c r="BY23" s="141" t="str">
        <f t="shared" si="33"/>
        <v/>
      </c>
      <c r="BZ23" s="139" t="str">
        <f t="shared" si="34"/>
        <v/>
      </c>
      <c r="CA23" s="139" t="str">
        <f t="shared" si="35"/>
        <v/>
      </c>
      <c r="CB23" s="139" t="str">
        <f t="shared" si="36"/>
        <v/>
      </c>
      <c r="CC23" s="139" t="str">
        <f t="shared" si="37"/>
        <v/>
      </c>
      <c r="CD23" s="139" t="str">
        <f t="shared" si="38"/>
        <v/>
      </c>
      <c r="CE23" s="140" t="str">
        <f t="shared" si="39"/>
        <v/>
      </c>
      <c r="CF23" s="141" t="str">
        <f t="shared" si="40"/>
        <v/>
      </c>
      <c r="CG23" s="139" t="str">
        <f t="shared" si="41"/>
        <v/>
      </c>
      <c r="CH23" s="139" t="str">
        <f t="shared" si="42"/>
        <v/>
      </c>
      <c r="CI23" s="139" t="str">
        <f t="shared" si="43"/>
        <v/>
      </c>
      <c r="CJ23" s="139" t="str">
        <f t="shared" si="44"/>
        <v/>
      </c>
      <c r="CK23" s="139" t="str">
        <f t="shared" si="45"/>
        <v/>
      </c>
      <c r="CL23" s="140" t="str">
        <f t="shared" si="46"/>
        <v/>
      </c>
      <c r="CM23" s="142" t="str">
        <f t="shared" si="47"/>
        <v/>
      </c>
      <c r="CN23" s="143" t="str">
        <f t="shared" si="48"/>
        <v/>
      </c>
      <c r="CO23" s="143" t="str">
        <f t="shared" si="49"/>
        <v/>
      </c>
      <c r="CP23" s="143" t="str">
        <f t="shared" si="50"/>
        <v/>
      </c>
      <c r="CQ23" s="143" t="str">
        <f t="shared" si="51"/>
        <v/>
      </c>
      <c r="CR23" s="145" t="str">
        <f t="shared" si="52"/>
        <v/>
      </c>
      <c r="CS23" s="127"/>
      <c r="CT23" s="122" t="str">
        <f t="shared" si="53"/>
        <v/>
      </c>
      <c r="CU23" s="123" t="str">
        <f t="shared" si="54"/>
        <v/>
      </c>
      <c r="CV23" s="123" t="str">
        <f t="shared" si="55"/>
        <v/>
      </c>
      <c r="CW23" s="123" t="str">
        <f t="shared" si="56"/>
        <v/>
      </c>
      <c r="CX23" s="123" t="str">
        <f t="shared" si="57"/>
        <v/>
      </c>
      <c r="CY23" s="123" t="str">
        <f t="shared" si="58"/>
        <v/>
      </c>
      <c r="CZ23" s="123" t="str">
        <f t="shared" si="59"/>
        <v/>
      </c>
      <c r="DA23" s="123" t="str">
        <f t="shared" si="60"/>
        <v/>
      </c>
      <c r="DB23" s="124" t="str">
        <f t="shared" si="61"/>
        <v/>
      </c>
      <c r="DC23" s="128" t="str">
        <f t="shared" si="62"/>
        <v/>
      </c>
      <c r="DD23" s="123" t="str">
        <f t="shared" si="63"/>
        <v/>
      </c>
      <c r="DE23" s="123" t="str">
        <f t="shared" si="64"/>
        <v/>
      </c>
      <c r="DF23" s="123" t="str">
        <f t="shared" si="65"/>
        <v/>
      </c>
      <c r="DG23" s="123" t="str">
        <f t="shared" si="66"/>
        <v/>
      </c>
      <c r="DH23" s="123" t="str">
        <f t="shared" si="67"/>
        <v/>
      </c>
      <c r="DI23" s="123" t="str">
        <f t="shared" si="68"/>
        <v/>
      </c>
      <c r="DJ23" s="129" t="str">
        <f t="shared" si="69"/>
        <v/>
      </c>
      <c r="DK23" s="98" t="s">
        <v>68</v>
      </c>
      <c r="DL23" s="130">
        <f t="shared" si="76"/>
        <v>17</v>
      </c>
      <c r="DM23" s="56"/>
    </row>
    <row r="24" spans="2:117" ht="22.5" customHeight="1">
      <c r="B24" s="98" t="s">
        <v>68</v>
      </c>
      <c r="C24" s="130">
        <f t="shared" si="70"/>
        <v>18</v>
      </c>
      <c r="D24" s="146">
        <v>45693</v>
      </c>
      <c r="E24" s="155" t="s">
        <v>69</v>
      </c>
      <c r="F24" s="102" t="s">
        <v>70</v>
      </c>
      <c r="G24" s="158" t="s">
        <v>20</v>
      </c>
      <c r="H24" s="131" t="s">
        <v>46</v>
      </c>
      <c r="I24" s="132">
        <v>10000</v>
      </c>
      <c r="J24" s="106"/>
      <c r="K24" s="107">
        <f t="shared" si="71"/>
        <v>160555</v>
      </c>
      <c r="L24" s="645"/>
      <c r="M24" s="108"/>
      <c r="N24" s="133"/>
      <c r="O24" s="134" t="str">
        <f t="shared" ref="O24:S24" si="122">IF($H24=O$6,$I24,"")</f>
        <v/>
      </c>
      <c r="P24" s="135" t="str">
        <f t="shared" si="122"/>
        <v/>
      </c>
      <c r="Q24" s="136">
        <f t="shared" si="122"/>
        <v>10000</v>
      </c>
      <c r="R24" s="135" t="str">
        <f t="shared" si="122"/>
        <v/>
      </c>
      <c r="S24" s="137" t="str">
        <f t="shared" si="122"/>
        <v/>
      </c>
      <c r="T24" s="113" t="str">
        <f t="shared" ref="T24:AJ24" si="123">IF($H24=T$6,$J24,"")</f>
        <v/>
      </c>
      <c r="U24" s="114" t="str">
        <f t="shared" si="123"/>
        <v/>
      </c>
      <c r="V24" s="114" t="str">
        <f t="shared" si="123"/>
        <v/>
      </c>
      <c r="W24" s="114" t="str">
        <f t="shared" si="123"/>
        <v/>
      </c>
      <c r="X24" s="113" t="str">
        <f t="shared" si="123"/>
        <v/>
      </c>
      <c r="Y24" s="114" t="str">
        <f t="shared" si="123"/>
        <v/>
      </c>
      <c r="Z24" s="114" t="str">
        <f t="shared" si="123"/>
        <v/>
      </c>
      <c r="AA24" s="114" t="str">
        <f t="shared" si="123"/>
        <v/>
      </c>
      <c r="AB24" s="113" t="str">
        <f t="shared" si="123"/>
        <v/>
      </c>
      <c r="AC24" s="114" t="str">
        <f t="shared" si="123"/>
        <v/>
      </c>
      <c r="AD24" s="114" t="str">
        <f t="shared" si="123"/>
        <v/>
      </c>
      <c r="AE24" s="114" t="str">
        <f t="shared" si="123"/>
        <v/>
      </c>
      <c r="AF24" s="114" t="str">
        <f t="shared" si="123"/>
        <v/>
      </c>
      <c r="AG24" s="114" t="str">
        <f t="shared" si="123"/>
        <v/>
      </c>
      <c r="AH24" s="114" t="str">
        <f t="shared" si="123"/>
        <v/>
      </c>
      <c r="AI24" s="113" t="str">
        <f t="shared" si="123"/>
        <v/>
      </c>
      <c r="AJ24" s="115" t="str">
        <f t="shared" si="123"/>
        <v/>
      </c>
      <c r="AK24" s="617"/>
      <c r="AL24" s="38"/>
      <c r="AM24" s="98" t="s">
        <v>68</v>
      </c>
      <c r="AN24" s="130">
        <f t="shared" si="74"/>
        <v>18</v>
      </c>
      <c r="AO24" s="138" t="str">
        <f t="shared" ref="AO24:AS24" si="124">IF(AND($G24=AO$4,$H24=AO$6),$I24,"")</f>
        <v/>
      </c>
      <c r="AP24" s="139" t="str">
        <f t="shared" si="124"/>
        <v/>
      </c>
      <c r="AQ24" s="139">
        <f t="shared" si="124"/>
        <v>10000</v>
      </c>
      <c r="AR24" s="139" t="str">
        <f t="shared" si="124"/>
        <v/>
      </c>
      <c r="AS24" s="139" t="str">
        <f t="shared" si="124"/>
        <v/>
      </c>
      <c r="AT24" s="118"/>
      <c r="AU24" s="138" t="str">
        <f t="shared" si="3"/>
        <v/>
      </c>
      <c r="AV24" s="139" t="str">
        <f t="shared" si="4"/>
        <v/>
      </c>
      <c r="AW24" s="139" t="str">
        <f t="shared" si="5"/>
        <v/>
      </c>
      <c r="AX24" s="139" t="str">
        <f t="shared" si="6"/>
        <v/>
      </c>
      <c r="AY24" s="139" t="str">
        <f t="shared" si="7"/>
        <v/>
      </c>
      <c r="AZ24" s="140" t="str">
        <f t="shared" si="8"/>
        <v/>
      </c>
      <c r="BA24" s="141" t="str">
        <f t="shared" si="9"/>
        <v/>
      </c>
      <c r="BB24" s="139" t="str">
        <f t="shared" si="10"/>
        <v/>
      </c>
      <c r="BC24" s="139" t="str">
        <f t="shared" si="11"/>
        <v/>
      </c>
      <c r="BD24" s="139" t="str">
        <f t="shared" si="12"/>
        <v/>
      </c>
      <c r="BE24" s="140" t="str">
        <f t="shared" si="13"/>
        <v/>
      </c>
      <c r="BF24" s="122" t="str">
        <f t="shared" si="14"/>
        <v/>
      </c>
      <c r="BG24" s="123" t="str">
        <f t="shared" si="15"/>
        <v/>
      </c>
      <c r="BH24" s="123" t="str">
        <f t="shared" si="16"/>
        <v/>
      </c>
      <c r="BI24" s="123" t="str">
        <f t="shared" si="17"/>
        <v/>
      </c>
      <c r="BJ24" s="122" t="str">
        <f t="shared" si="18"/>
        <v/>
      </c>
      <c r="BK24" s="123" t="str">
        <f t="shared" si="19"/>
        <v/>
      </c>
      <c r="BL24" s="123" t="str">
        <f t="shared" si="20"/>
        <v/>
      </c>
      <c r="BM24" s="123" t="str">
        <f t="shared" si="21"/>
        <v/>
      </c>
      <c r="BN24" s="123" t="str">
        <f t="shared" si="22"/>
        <v/>
      </c>
      <c r="BO24" s="123" t="str">
        <f t="shared" si="23"/>
        <v/>
      </c>
      <c r="BP24" s="123" t="str">
        <f t="shared" si="24"/>
        <v/>
      </c>
      <c r="BQ24" s="123" t="str">
        <f t="shared" si="25"/>
        <v/>
      </c>
      <c r="BR24" s="124" t="str">
        <f t="shared" si="26"/>
        <v/>
      </c>
      <c r="BS24" s="141" t="str">
        <f t="shared" si="27"/>
        <v/>
      </c>
      <c r="BT24" s="139" t="str">
        <f t="shared" si="28"/>
        <v/>
      </c>
      <c r="BU24" s="139" t="str">
        <f t="shared" si="29"/>
        <v/>
      </c>
      <c r="BV24" s="139" t="str">
        <f t="shared" si="30"/>
        <v/>
      </c>
      <c r="BW24" s="139" t="str">
        <f t="shared" si="31"/>
        <v/>
      </c>
      <c r="BX24" s="140" t="str">
        <f t="shared" si="32"/>
        <v/>
      </c>
      <c r="BY24" s="141" t="str">
        <f t="shared" si="33"/>
        <v/>
      </c>
      <c r="BZ24" s="139" t="str">
        <f t="shared" si="34"/>
        <v/>
      </c>
      <c r="CA24" s="139" t="str">
        <f t="shared" si="35"/>
        <v/>
      </c>
      <c r="CB24" s="139" t="str">
        <f t="shared" si="36"/>
        <v/>
      </c>
      <c r="CC24" s="139" t="str">
        <f t="shared" si="37"/>
        <v/>
      </c>
      <c r="CD24" s="139" t="str">
        <f t="shared" si="38"/>
        <v/>
      </c>
      <c r="CE24" s="140" t="str">
        <f t="shared" si="39"/>
        <v/>
      </c>
      <c r="CF24" s="141" t="str">
        <f t="shared" si="40"/>
        <v/>
      </c>
      <c r="CG24" s="139" t="str">
        <f t="shared" si="41"/>
        <v/>
      </c>
      <c r="CH24" s="139" t="str">
        <f t="shared" si="42"/>
        <v/>
      </c>
      <c r="CI24" s="139" t="str">
        <f t="shared" si="43"/>
        <v/>
      </c>
      <c r="CJ24" s="139" t="str">
        <f t="shared" si="44"/>
        <v/>
      </c>
      <c r="CK24" s="139" t="str">
        <f t="shared" si="45"/>
        <v/>
      </c>
      <c r="CL24" s="140" t="str">
        <f t="shared" si="46"/>
        <v/>
      </c>
      <c r="CM24" s="141" t="str">
        <f t="shared" si="47"/>
        <v/>
      </c>
      <c r="CN24" s="139" t="str">
        <f t="shared" si="48"/>
        <v/>
      </c>
      <c r="CO24" s="139" t="str">
        <f t="shared" si="49"/>
        <v/>
      </c>
      <c r="CP24" s="139" t="str">
        <f t="shared" si="50"/>
        <v/>
      </c>
      <c r="CQ24" s="139" t="str">
        <f t="shared" si="51"/>
        <v/>
      </c>
      <c r="CR24" s="154" t="str">
        <f t="shared" si="52"/>
        <v/>
      </c>
      <c r="CS24" s="127"/>
      <c r="CT24" s="122" t="str">
        <f t="shared" si="53"/>
        <v/>
      </c>
      <c r="CU24" s="123" t="str">
        <f t="shared" si="54"/>
        <v/>
      </c>
      <c r="CV24" s="123" t="str">
        <f t="shared" si="55"/>
        <v/>
      </c>
      <c r="CW24" s="123" t="str">
        <f t="shared" si="56"/>
        <v/>
      </c>
      <c r="CX24" s="123" t="str">
        <f t="shared" si="57"/>
        <v/>
      </c>
      <c r="CY24" s="123" t="str">
        <f t="shared" si="58"/>
        <v/>
      </c>
      <c r="CZ24" s="123" t="str">
        <f t="shared" si="59"/>
        <v/>
      </c>
      <c r="DA24" s="123" t="str">
        <f t="shared" si="60"/>
        <v/>
      </c>
      <c r="DB24" s="124" t="str">
        <f t="shared" si="61"/>
        <v/>
      </c>
      <c r="DC24" s="128" t="str">
        <f t="shared" si="62"/>
        <v/>
      </c>
      <c r="DD24" s="123" t="str">
        <f t="shared" si="63"/>
        <v/>
      </c>
      <c r="DE24" s="123" t="str">
        <f t="shared" si="64"/>
        <v/>
      </c>
      <c r="DF24" s="123" t="str">
        <f t="shared" si="65"/>
        <v/>
      </c>
      <c r="DG24" s="123" t="str">
        <f t="shared" si="66"/>
        <v/>
      </c>
      <c r="DH24" s="123" t="str">
        <f t="shared" si="67"/>
        <v/>
      </c>
      <c r="DI24" s="123" t="str">
        <f t="shared" si="68"/>
        <v/>
      </c>
      <c r="DJ24" s="129" t="str">
        <f t="shared" si="69"/>
        <v/>
      </c>
      <c r="DK24" s="98" t="s">
        <v>68</v>
      </c>
      <c r="DL24" s="130">
        <f t="shared" si="76"/>
        <v>18</v>
      </c>
      <c r="DM24" s="56"/>
    </row>
    <row r="25" spans="2:117" ht="22.5" customHeight="1">
      <c r="B25" s="98" t="s">
        <v>68</v>
      </c>
      <c r="C25" s="130">
        <f t="shared" si="70"/>
        <v>19</v>
      </c>
      <c r="D25" s="146">
        <v>45693</v>
      </c>
      <c r="E25" s="155" t="s">
        <v>69</v>
      </c>
      <c r="F25" s="102" t="s">
        <v>70</v>
      </c>
      <c r="G25" s="103" t="s">
        <v>20</v>
      </c>
      <c r="H25" s="131" t="s">
        <v>46</v>
      </c>
      <c r="I25" s="132">
        <v>1000</v>
      </c>
      <c r="J25" s="106"/>
      <c r="K25" s="107">
        <f t="shared" si="71"/>
        <v>161555</v>
      </c>
      <c r="L25" s="645"/>
      <c r="M25" s="108"/>
      <c r="N25" s="133"/>
      <c r="O25" s="134" t="str">
        <f t="shared" ref="O25:S25" si="125">IF($H25=O$6,$I25,"")</f>
        <v/>
      </c>
      <c r="P25" s="135" t="str">
        <f t="shared" si="125"/>
        <v/>
      </c>
      <c r="Q25" s="136">
        <f t="shared" si="125"/>
        <v>1000</v>
      </c>
      <c r="R25" s="135" t="str">
        <f t="shared" si="125"/>
        <v/>
      </c>
      <c r="S25" s="137" t="str">
        <f t="shared" si="125"/>
        <v/>
      </c>
      <c r="T25" s="113" t="str">
        <f t="shared" ref="T25:AJ25" si="126">IF($H25=T$6,$J25,"")</f>
        <v/>
      </c>
      <c r="U25" s="114" t="str">
        <f t="shared" si="126"/>
        <v/>
      </c>
      <c r="V25" s="114" t="str">
        <f t="shared" si="126"/>
        <v/>
      </c>
      <c r="W25" s="114" t="str">
        <f t="shared" si="126"/>
        <v/>
      </c>
      <c r="X25" s="113" t="str">
        <f t="shared" si="126"/>
        <v/>
      </c>
      <c r="Y25" s="114" t="str">
        <f t="shared" si="126"/>
        <v/>
      </c>
      <c r="Z25" s="114" t="str">
        <f t="shared" si="126"/>
        <v/>
      </c>
      <c r="AA25" s="114" t="str">
        <f t="shared" si="126"/>
        <v/>
      </c>
      <c r="AB25" s="113" t="str">
        <f t="shared" si="126"/>
        <v/>
      </c>
      <c r="AC25" s="114" t="str">
        <f t="shared" si="126"/>
        <v/>
      </c>
      <c r="AD25" s="114" t="str">
        <f t="shared" si="126"/>
        <v/>
      </c>
      <c r="AE25" s="114" t="str">
        <f t="shared" si="126"/>
        <v/>
      </c>
      <c r="AF25" s="114" t="str">
        <f t="shared" si="126"/>
        <v/>
      </c>
      <c r="AG25" s="114" t="str">
        <f t="shared" si="126"/>
        <v/>
      </c>
      <c r="AH25" s="114" t="str">
        <f t="shared" si="126"/>
        <v/>
      </c>
      <c r="AI25" s="113" t="str">
        <f t="shared" si="126"/>
        <v/>
      </c>
      <c r="AJ25" s="115" t="str">
        <f t="shared" si="126"/>
        <v/>
      </c>
      <c r="AK25" s="617"/>
      <c r="AL25" s="38"/>
      <c r="AM25" s="98" t="s">
        <v>68</v>
      </c>
      <c r="AN25" s="130">
        <f t="shared" si="74"/>
        <v>19</v>
      </c>
      <c r="AO25" s="138" t="str">
        <f t="shared" ref="AO25:AS25" si="127">IF(AND($G25=AO$4,$H25=AO$6),$I25,"")</f>
        <v/>
      </c>
      <c r="AP25" s="139" t="str">
        <f t="shared" si="127"/>
        <v/>
      </c>
      <c r="AQ25" s="139">
        <f t="shared" si="127"/>
        <v>1000</v>
      </c>
      <c r="AR25" s="139" t="str">
        <f t="shared" si="127"/>
        <v/>
      </c>
      <c r="AS25" s="139" t="str">
        <f t="shared" si="127"/>
        <v/>
      </c>
      <c r="AT25" s="118"/>
      <c r="AU25" s="138" t="str">
        <f t="shared" si="3"/>
        <v/>
      </c>
      <c r="AV25" s="139" t="str">
        <f t="shared" si="4"/>
        <v/>
      </c>
      <c r="AW25" s="139" t="str">
        <f t="shared" si="5"/>
        <v/>
      </c>
      <c r="AX25" s="139" t="str">
        <f t="shared" si="6"/>
        <v/>
      </c>
      <c r="AY25" s="139" t="str">
        <f t="shared" si="7"/>
        <v/>
      </c>
      <c r="AZ25" s="140" t="str">
        <f t="shared" si="8"/>
        <v/>
      </c>
      <c r="BA25" s="141" t="str">
        <f t="shared" si="9"/>
        <v/>
      </c>
      <c r="BB25" s="139" t="str">
        <f t="shared" si="10"/>
        <v/>
      </c>
      <c r="BC25" s="139" t="str">
        <f t="shared" si="11"/>
        <v/>
      </c>
      <c r="BD25" s="139" t="str">
        <f t="shared" si="12"/>
        <v/>
      </c>
      <c r="BE25" s="140" t="str">
        <f t="shared" si="13"/>
        <v/>
      </c>
      <c r="BF25" s="122" t="str">
        <f t="shared" si="14"/>
        <v/>
      </c>
      <c r="BG25" s="123" t="str">
        <f t="shared" si="15"/>
        <v/>
      </c>
      <c r="BH25" s="123" t="str">
        <f t="shared" si="16"/>
        <v/>
      </c>
      <c r="BI25" s="123" t="str">
        <f t="shared" si="17"/>
        <v/>
      </c>
      <c r="BJ25" s="122" t="str">
        <f t="shared" si="18"/>
        <v/>
      </c>
      <c r="BK25" s="123" t="str">
        <f t="shared" si="19"/>
        <v/>
      </c>
      <c r="BL25" s="123" t="str">
        <f t="shared" si="20"/>
        <v/>
      </c>
      <c r="BM25" s="123" t="str">
        <f t="shared" si="21"/>
        <v/>
      </c>
      <c r="BN25" s="123" t="str">
        <f t="shared" si="22"/>
        <v/>
      </c>
      <c r="BO25" s="123" t="str">
        <f t="shared" si="23"/>
        <v/>
      </c>
      <c r="BP25" s="123" t="str">
        <f t="shared" si="24"/>
        <v/>
      </c>
      <c r="BQ25" s="123" t="str">
        <f t="shared" si="25"/>
        <v/>
      </c>
      <c r="BR25" s="124" t="str">
        <f t="shared" si="26"/>
        <v/>
      </c>
      <c r="BS25" s="141" t="str">
        <f t="shared" si="27"/>
        <v/>
      </c>
      <c r="BT25" s="139" t="str">
        <f t="shared" si="28"/>
        <v/>
      </c>
      <c r="BU25" s="139" t="str">
        <f t="shared" si="29"/>
        <v/>
      </c>
      <c r="BV25" s="139" t="str">
        <f t="shared" si="30"/>
        <v/>
      </c>
      <c r="BW25" s="139" t="str">
        <f t="shared" si="31"/>
        <v/>
      </c>
      <c r="BX25" s="140" t="str">
        <f t="shared" si="32"/>
        <v/>
      </c>
      <c r="BY25" s="141" t="str">
        <f t="shared" si="33"/>
        <v/>
      </c>
      <c r="BZ25" s="139" t="str">
        <f t="shared" si="34"/>
        <v/>
      </c>
      <c r="CA25" s="139" t="str">
        <f t="shared" si="35"/>
        <v/>
      </c>
      <c r="CB25" s="139" t="str">
        <f t="shared" si="36"/>
        <v/>
      </c>
      <c r="CC25" s="139" t="str">
        <f t="shared" si="37"/>
        <v/>
      </c>
      <c r="CD25" s="139" t="str">
        <f t="shared" si="38"/>
        <v/>
      </c>
      <c r="CE25" s="140" t="str">
        <f t="shared" si="39"/>
        <v/>
      </c>
      <c r="CF25" s="141" t="str">
        <f t="shared" si="40"/>
        <v/>
      </c>
      <c r="CG25" s="139" t="str">
        <f t="shared" si="41"/>
        <v/>
      </c>
      <c r="CH25" s="139" t="str">
        <f t="shared" si="42"/>
        <v/>
      </c>
      <c r="CI25" s="139" t="str">
        <f t="shared" si="43"/>
        <v/>
      </c>
      <c r="CJ25" s="139" t="str">
        <f t="shared" si="44"/>
        <v/>
      </c>
      <c r="CK25" s="139" t="str">
        <f t="shared" si="45"/>
        <v/>
      </c>
      <c r="CL25" s="140" t="str">
        <f t="shared" si="46"/>
        <v/>
      </c>
      <c r="CM25" s="141" t="str">
        <f t="shared" si="47"/>
        <v/>
      </c>
      <c r="CN25" s="139" t="str">
        <f t="shared" si="48"/>
        <v/>
      </c>
      <c r="CO25" s="139" t="str">
        <f t="shared" si="49"/>
        <v/>
      </c>
      <c r="CP25" s="139" t="str">
        <f t="shared" si="50"/>
        <v/>
      </c>
      <c r="CQ25" s="139" t="str">
        <f t="shared" si="51"/>
        <v/>
      </c>
      <c r="CR25" s="154" t="str">
        <f t="shared" si="52"/>
        <v/>
      </c>
      <c r="CS25" s="127"/>
      <c r="CT25" s="122" t="str">
        <f t="shared" si="53"/>
        <v/>
      </c>
      <c r="CU25" s="123" t="str">
        <f t="shared" si="54"/>
        <v/>
      </c>
      <c r="CV25" s="123" t="str">
        <f t="shared" si="55"/>
        <v/>
      </c>
      <c r="CW25" s="123" t="str">
        <f t="shared" si="56"/>
        <v/>
      </c>
      <c r="CX25" s="123" t="str">
        <f t="shared" si="57"/>
        <v/>
      </c>
      <c r="CY25" s="123" t="str">
        <f t="shared" si="58"/>
        <v/>
      </c>
      <c r="CZ25" s="123" t="str">
        <f t="shared" si="59"/>
        <v/>
      </c>
      <c r="DA25" s="123" t="str">
        <f t="shared" si="60"/>
        <v/>
      </c>
      <c r="DB25" s="124" t="str">
        <f t="shared" si="61"/>
        <v/>
      </c>
      <c r="DC25" s="128" t="str">
        <f t="shared" si="62"/>
        <v/>
      </c>
      <c r="DD25" s="123" t="str">
        <f t="shared" si="63"/>
        <v/>
      </c>
      <c r="DE25" s="123" t="str">
        <f t="shared" si="64"/>
        <v/>
      </c>
      <c r="DF25" s="123" t="str">
        <f t="shared" si="65"/>
        <v/>
      </c>
      <c r="DG25" s="123" t="str">
        <f t="shared" si="66"/>
        <v/>
      </c>
      <c r="DH25" s="123" t="str">
        <f t="shared" si="67"/>
        <v/>
      </c>
      <c r="DI25" s="123" t="str">
        <f t="shared" si="68"/>
        <v/>
      </c>
      <c r="DJ25" s="129" t="str">
        <f t="shared" si="69"/>
        <v/>
      </c>
      <c r="DK25" s="98" t="s">
        <v>68</v>
      </c>
      <c r="DL25" s="130">
        <f t="shared" si="76"/>
        <v>19</v>
      </c>
      <c r="DM25" s="56"/>
    </row>
    <row r="26" spans="2:117" ht="22.5" customHeight="1">
      <c r="B26" s="98" t="s">
        <v>68</v>
      </c>
      <c r="C26" s="130">
        <f t="shared" si="70"/>
        <v>20</v>
      </c>
      <c r="D26" s="146">
        <v>45693</v>
      </c>
      <c r="E26" s="155" t="s">
        <v>69</v>
      </c>
      <c r="F26" s="102" t="s">
        <v>70</v>
      </c>
      <c r="G26" s="103" t="s">
        <v>20</v>
      </c>
      <c r="H26" s="131" t="s">
        <v>46</v>
      </c>
      <c r="I26" s="132">
        <v>1000</v>
      </c>
      <c r="J26" s="106"/>
      <c r="K26" s="107">
        <f t="shared" si="71"/>
        <v>162555</v>
      </c>
      <c r="L26" s="645"/>
      <c r="M26" s="108"/>
      <c r="N26" s="133"/>
      <c r="O26" s="134" t="str">
        <f t="shared" ref="O26:S26" si="128">IF($H26=O$6,$I26,"")</f>
        <v/>
      </c>
      <c r="P26" s="135" t="str">
        <f t="shared" si="128"/>
        <v/>
      </c>
      <c r="Q26" s="136">
        <f t="shared" si="128"/>
        <v>1000</v>
      </c>
      <c r="R26" s="135" t="str">
        <f t="shared" si="128"/>
        <v/>
      </c>
      <c r="S26" s="137" t="str">
        <f t="shared" si="128"/>
        <v/>
      </c>
      <c r="T26" s="113" t="str">
        <f t="shared" ref="T26:AJ26" si="129">IF($H26=T$6,$J26,"")</f>
        <v/>
      </c>
      <c r="U26" s="114" t="str">
        <f t="shared" si="129"/>
        <v/>
      </c>
      <c r="V26" s="114" t="str">
        <f t="shared" si="129"/>
        <v/>
      </c>
      <c r="W26" s="114" t="str">
        <f t="shared" si="129"/>
        <v/>
      </c>
      <c r="X26" s="113" t="str">
        <f t="shared" si="129"/>
        <v/>
      </c>
      <c r="Y26" s="114" t="str">
        <f t="shared" si="129"/>
        <v/>
      </c>
      <c r="Z26" s="114" t="str">
        <f t="shared" si="129"/>
        <v/>
      </c>
      <c r="AA26" s="114" t="str">
        <f t="shared" si="129"/>
        <v/>
      </c>
      <c r="AB26" s="113" t="str">
        <f t="shared" si="129"/>
        <v/>
      </c>
      <c r="AC26" s="114" t="str">
        <f t="shared" si="129"/>
        <v/>
      </c>
      <c r="AD26" s="114" t="str">
        <f t="shared" si="129"/>
        <v/>
      </c>
      <c r="AE26" s="114" t="str">
        <f t="shared" si="129"/>
        <v/>
      </c>
      <c r="AF26" s="114" t="str">
        <f t="shared" si="129"/>
        <v/>
      </c>
      <c r="AG26" s="114" t="str">
        <f t="shared" si="129"/>
        <v/>
      </c>
      <c r="AH26" s="114" t="str">
        <f t="shared" si="129"/>
        <v/>
      </c>
      <c r="AI26" s="113" t="str">
        <f t="shared" si="129"/>
        <v/>
      </c>
      <c r="AJ26" s="115" t="str">
        <f t="shared" si="129"/>
        <v/>
      </c>
      <c r="AK26" s="617"/>
      <c r="AL26" s="38"/>
      <c r="AM26" s="98" t="s">
        <v>68</v>
      </c>
      <c r="AN26" s="130">
        <f t="shared" si="74"/>
        <v>20</v>
      </c>
      <c r="AO26" s="138" t="str">
        <f t="shared" ref="AO26:AS26" si="130">IF(AND($G26=AO$4,$H26=AO$6),$I26,"")</f>
        <v/>
      </c>
      <c r="AP26" s="139" t="str">
        <f t="shared" si="130"/>
        <v/>
      </c>
      <c r="AQ26" s="139">
        <f t="shared" si="130"/>
        <v>1000</v>
      </c>
      <c r="AR26" s="139" t="str">
        <f t="shared" si="130"/>
        <v/>
      </c>
      <c r="AS26" s="139" t="str">
        <f t="shared" si="130"/>
        <v/>
      </c>
      <c r="AT26" s="118"/>
      <c r="AU26" s="138" t="str">
        <f t="shared" si="3"/>
        <v/>
      </c>
      <c r="AV26" s="139" t="str">
        <f t="shared" si="4"/>
        <v/>
      </c>
      <c r="AW26" s="139" t="str">
        <f t="shared" si="5"/>
        <v/>
      </c>
      <c r="AX26" s="139" t="str">
        <f t="shared" si="6"/>
        <v/>
      </c>
      <c r="AY26" s="139" t="str">
        <f t="shared" si="7"/>
        <v/>
      </c>
      <c r="AZ26" s="140" t="str">
        <f t="shared" si="8"/>
        <v/>
      </c>
      <c r="BA26" s="141" t="str">
        <f t="shared" si="9"/>
        <v/>
      </c>
      <c r="BB26" s="139" t="str">
        <f t="shared" si="10"/>
        <v/>
      </c>
      <c r="BC26" s="139" t="str">
        <f t="shared" si="11"/>
        <v/>
      </c>
      <c r="BD26" s="139" t="str">
        <f t="shared" si="12"/>
        <v/>
      </c>
      <c r="BE26" s="140" t="str">
        <f t="shared" si="13"/>
        <v/>
      </c>
      <c r="BF26" s="122" t="str">
        <f t="shared" si="14"/>
        <v/>
      </c>
      <c r="BG26" s="123" t="str">
        <f t="shared" si="15"/>
        <v/>
      </c>
      <c r="BH26" s="123" t="str">
        <f t="shared" si="16"/>
        <v/>
      </c>
      <c r="BI26" s="123" t="str">
        <f t="shared" si="17"/>
        <v/>
      </c>
      <c r="BJ26" s="122" t="str">
        <f t="shared" si="18"/>
        <v/>
      </c>
      <c r="BK26" s="123" t="str">
        <f t="shared" si="19"/>
        <v/>
      </c>
      <c r="BL26" s="123" t="str">
        <f t="shared" si="20"/>
        <v/>
      </c>
      <c r="BM26" s="123" t="str">
        <f t="shared" si="21"/>
        <v/>
      </c>
      <c r="BN26" s="123" t="str">
        <f t="shared" si="22"/>
        <v/>
      </c>
      <c r="BO26" s="123" t="str">
        <f t="shared" si="23"/>
        <v/>
      </c>
      <c r="BP26" s="123" t="str">
        <f t="shared" si="24"/>
        <v/>
      </c>
      <c r="BQ26" s="123" t="str">
        <f t="shared" si="25"/>
        <v/>
      </c>
      <c r="BR26" s="124" t="str">
        <f t="shared" si="26"/>
        <v/>
      </c>
      <c r="BS26" s="142" t="str">
        <f t="shared" si="27"/>
        <v/>
      </c>
      <c r="BT26" s="143" t="str">
        <f t="shared" si="28"/>
        <v/>
      </c>
      <c r="BU26" s="143" t="str">
        <f t="shared" si="29"/>
        <v/>
      </c>
      <c r="BV26" s="143" t="str">
        <f t="shared" si="30"/>
        <v/>
      </c>
      <c r="BW26" s="143" t="str">
        <f t="shared" si="31"/>
        <v/>
      </c>
      <c r="BX26" s="144" t="str">
        <f t="shared" si="32"/>
        <v/>
      </c>
      <c r="BY26" s="141" t="str">
        <f t="shared" si="33"/>
        <v/>
      </c>
      <c r="BZ26" s="139" t="str">
        <f t="shared" si="34"/>
        <v/>
      </c>
      <c r="CA26" s="139" t="str">
        <f t="shared" si="35"/>
        <v/>
      </c>
      <c r="CB26" s="139" t="str">
        <f t="shared" si="36"/>
        <v/>
      </c>
      <c r="CC26" s="139" t="str">
        <f t="shared" si="37"/>
        <v/>
      </c>
      <c r="CD26" s="139" t="str">
        <f t="shared" si="38"/>
        <v/>
      </c>
      <c r="CE26" s="140" t="str">
        <f t="shared" si="39"/>
        <v/>
      </c>
      <c r="CF26" s="141" t="str">
        <f t="shared" si="40"/>
        <v/>
      </c>
      <c r="CG26" s="139" t="str">
        <f t="shared" si="41"/>
        <v/>
      </c>
      <c r="CH26" s="139" t="str">
        <f t="shared" si="42"/>
        <v/>
      </c>
      <c r="CI26" s="139" t="str">
        <f t="shared" si="43"/>
        <v/>
      </c>
      <c r="CJ26" s="139" t="str">
        <f t="shared" si="44"/>
        <v/>
      </c>
      <c r="CK26" s="139" t="str">
        <f t="shared" si="45"/>
        <v/>
      </c>
      <c r="CL26" s="140" t="str">
        <f t="shared" si="46"/>
        <v/>
      </c>
      <c r="CM26" s="142" t="str">
        <f t="shared" si="47"/>
        <v/>
      </c>
      <c r="CN26" s="143" t="str">
        <f t="shared" si="48"/>
        <v/>
      </c>
      <c r="CO26" s="143" t="str">
        <f t="shared" si="49"/>
        <v/>
      </c>
      <c r="CP26" s="143" t="str">
        <f t="shared" si="50"/>
        <v/>
      </c>
      <c r="CQ26" s="143" t="str">
        <f t="shared" si="51"/>
        <v/>
      </c>
      <c r="CR26" s="145" t="str">
        <f t="shared" si="52"/>
        <v/>
      </c>
      <c r="CS26" s="127"/>
      <c r="CT26" s="122" t="str">
        <f t="shared" si="53"/>
        <v/>
      </c>
      <c r="CU26" s="123" t="str">
        <f t="shared" si="54"/>
        <v/>
      </c>
      <c r="CV26" s="123" t="str">
        <f t="shared" si="55"/>
        <v/>
      </c>
      <c r="CW26" s="123" t="str">
        <f t="shared" si="56"/>
        <v/>
      </c>
      <c r="CX26" s="123" t="str">
        <f t="shared" si="57"/>
        <v/>
      </c>
      <c r="CY26" s="123" t="str">
        <f t="shared" si="58"/>
        <v/>
      </c>
      <c r="CZ26" s="123" t="str">
        <f t="shared" si="59"/>
        <v/>
      </c>
      <c r="DA26" s="123" t="str">
        <f t="shared" si="60"/>
        <v/>
      </c>
      <c r="DB26" s="124" t="str">
        <f t="shared" si="61"/>
        <v/>
      </c>
      <c r="DC26" s="128" t="str">
        <f t="shared" si="62"/>
        <v/>
      </c>
      <c r="DD26" s="123" t="str">
        <f t="shared" si="63"/>
        <v/>
      </c>
      <c r="DE26" s="123" t="str">
        <f t="shared" si="64"/>
        <v/>
      </c>
      <c r="DF26" s="123" t="str">
        <f t="shared" si="65"/>
        <v/>
      </c>
      <c r="DG26" s="123" t="str">
        <f t="shared" si="66"/>
        <v/>
      </c>
      <c r="DH26" s="123" t="str">
        <f t="shared" si="67"/>
        <v/>
      </c>
      <c r="DI26" s="123" t="str">
        <f t="shared" si="68"/>
        <v/>
      </c>
      <c r="DJ26" s="129" t="str">
        <f t="shared" si="69"/>
        <v/>
      </c>
      <c r="DK26" s="98" t="s">
        <v>68</v>
      </c>
      <c r="DL26" s="130">
        <f t="shared" si="76"/>
        <v>20</v>
      </c>
      <c r="DM26" s="56"/>
    </row>
    <row r="27" spans="2:117" ht="22.5" customHeight="1">
      <c r="B27" s="98" t="s">
        <v>68</v>
      </c>
      <c r="C27" s="130">
        <f t="shared" si="70"/>
        <v>21</v>
      </c>
      <c r="D27" s="146">
        <v>45693</v>
      </c>
      <c r="E27" s="155" t="s">
        <v>69</v>
      </c>
      <c r="F27" s="102" t="s">
        <v>70</v>
      </c>
      <c r="G27" s="103" t="s">
        <v>20</v>
      </c>
      <c r="H27" s="131" t="s">
        <v>46</v>
      </c>
      <c r="I27" s="132">
        <v>10000</v>
      </c>
      <c r="J27" s="106"/>
      <c r="K27" s="107">
        <f t="shared" si="71"/>
        <v>172555</v>
      </c>
      <c r="L27" s="645"/>
      <c r="M27" s="108"/>
      <c r="N27" s="133"/>
      <c r="O27" s="134" t="str">
        <f t="shared" ref="O27:S27" si="131">IF($H27=O$6,$I27,"")</f>
        <v/>
      </c>
      <c r="P27" s="135" t="str">
        <f t="shared" si="131"/>
        <v/>
      </c>
      <c r="Q27" s="136">
        <f t="shared" si="131"/>
        <v>10000</v>
      </c>
      <c r="R27" s="135" t="str">
        <f t="shared" si="131"/>
        <v/>
      </c>
      <c r="S27" s="137" t="str">
        <f t="shared" si="131"/>
        <v/>
      </c>
      <c r="T27" s="113" t="str">
        <f t="shared" ref="T27:AJ27" si="132">IF($H27=T$6,$J27,"")</f>
        <v/>
      </c>
      <c r="U27" s="114" t="str">
        <f t="shared" si="132"/>
        <v/>
      </c>
      <c r="V27" s="114" t="str">
        <f t="shared" si="132"/>
        <v/>
      </c>
      <c r="W27" s="114" t="str">
        <f t="shared" si="132"/>
        <v/>
      </c>
      <c r="X27" s="113" t="str">
        <f t="shared" si="132"/>
        <v/>
      </c>
      <c r="Y27" s="114" t="str">
        <f t="shared" si="132"/>
        <v/>
      </c>
      <c r="Z27" s="114" t="str">
        <f t="shared" si="132"/>
        <v/>
      </c>
      <c r="AA27" s="114" t="str">
        <f t="shared" si="132"/>
        <v/>
      </c>
      <c r="AB27" s="113" t="str">
        <f t="shared" si="132"/>
        <v/>
      </c>
      <c r="AC27" s="114" t="str">
        <f t="shared" si="132"/>
        <v/>
      </c>
      <c r="AD27" s="114" t="str">
        <f t="shared" si="132"/>
        <v/>
      </c>
      <c r="AE27" s="114" t="str">
        <f t="shared" si="132"/>
        <v/>
      </c>
      <c r="AF27" s="114" t="str">
        <f t="shared" si="132"/>
        <v/>
      </c>
      <c r="AG27" s="114" t="str">
        <f t="shared" si="132"/>
        <v/>
      </c>
      <c r="AH27" s="114" t="str">
        <f t="shared" si="132"/>
        <v/>
      </c>
      <c r="AI27" s="113" t="str">
        <f t="shared" si="132"/>
        <v/>
      </c>
      <c r="AJ27" s="115" t="str">
        <f t="shared" si="132"/>
        <v/>
      </c>
      <c r="AK27" s="617"/>
      <c r="AL27" s="38"/>
      <c r="AM27" s="98" t="s">
        <v>68</v>
      </c>
      <c r="AN27" s="130">
        <f t="shared" si="74"/>
        <v>21</v>
      </c>
      <c r="AO27" s="138" t="str">
        <f t="shared" ref="AO27:AS27" si="133">IF(AND($G27=AO$4,$H27=AO$6),$I27,"")</f>
        <v/>
      </c>
      <c r="AP27" s="139" t="str">
        <f t="shared" si="133"/>
        <v/>
      </c>
      <c r="AQ27" s="139">
        <f t="shared" si="133"/>
        <v>10000</v>
      </c>
      <c r="AR27" s="139" t="str">
        <f t="shared" si="133"/>
        <v/>
      </c>
      <c r="AS27" s="139" t="str">
        <f t="shared" si="133"/>
        <v/>
      </c>
      <c r="AT27" s="118"/>
      <c r="AU27" s="138" t="str">
        <f t="shared" si="3"/>
        <v/>
      </c>
      <c r="AV27" s="139" t="str">
        <f t="shared" si="4"/>
        <v/>
      </c>
      <c r="AW27" s="139" t="str">
        <f t="shared" si="5"/>
        <v/>
      </c>
      <c r="AX27" s="139" t="str">
        <f t="shared" si="6"/>
        <v/>
      </c>
      <c r="AY27" s="139" t="str">
        <f t="shared" si="7"/>
        <v/>
      </c>
      <c r="AZ27" s="140" t="str">
        <f t="shared" si="8"/>
        <v/>
      </c>
      <c r="BA27" s="141" t="str">
        <f t="shared" si="9"/>
        <v/>
      </c>
      <c r="BB27" s="139" t="str">
        <f t="shared" si="10"/>
        <v/>
      </c>
      <c r="BC27" s="139" t="str">
        <f t="shared" si="11"/>
        <v/>
      </c>
      <c r="BD27" s="139" t="str">
        <f t="shared" si="12"/>
        <v/>
      </c>
      <c r="BE27" s="140" t="str">
        <f t="shared" si="13"/>
        <v/>
      </c>
      <c r="BF27" s="122" t="str">
        <f t="shared" si="14"/>
        <v/>
      </c>
      <c r="BG27" s="123" t="str">
        <f t="shared" si="15"/>
        <v/>
      </c>
      <c r="BH27" s="123" t="str">
        <f t="shared" si="16"/>
        <v/>
      </c>
      <c r="BI27" s="123" t="str">
        <f t="shared" si="17"/>
        <v/>
      </c>
      <c r="BJ27" s="122" t="str">
        <f t="shared" si="18"/>
        <v/>
      </c>
      <c r="BK27" s="123" t="str">
        <f t="shared" si="19"/>
        <v/>
      </c>
      <c r="BL27" s="123" t="str">
        <f t="shared" si="20"/>
        <v/>
      </c>
      <c r="BM27" s="123" t="str">
        <f t="shared" si="21"/>
        <v/>
      </c>
      <c r="BN27" s="123" t="str">
        <f t="shared" si="22"/>
        <v/>
      </c>
      <c r="BO27" s="123" t="str">
        <f t="shared" si="23"/>
        <v/>
      </c>
      <c r="BP27" s="123" t="str">
        <f t="shared" si="24"/>
        <v/>
      </c>
      <c r="BQ27" s="123" t="str">
        <f t="shared" si="25"/>
        <v/>
      </c>
      <c r="BR27" s="124" t="str">
        <f t="shared" si="26"/>
        <v/>
      </c>
      <c r="BS27" s="141" t="str">
        <f t="shared" si="27"/>
        <v/>
      </c>
      <c r="BT27" s="139" t="str">
        <f t="shared" si="28"/>
        <v/>
      </c>
      <c r="BU27" s="139" t="str">
        <f t="shared" si="29"/>
        <v/>
      </c>
      <c r="BV27" s="139" t="str">
        <f t="shared" si="30"/>
        <v/>
      </c>
      <c r="BW27" s="139" t="str">
        <f t="shared" si="31"/>
        <v/>
      </c>
      <c r="BX27" s="140" t="str">
        <f t="shared" si="32"/>
        <v/>
      </c>
      <c r="BY27" s="141" t="str">
        <f t="shared" si="33"/>
        <v/>
      </c>
      <c r="BZ27" s="139" t="str">
        <f t="shared" si="34"/>
        <v/>
      </c>
      <c r="CA27" s="139" t="str">
        <f t="shared" si="35"/>
        <v/>
      </c>
      <c r="CB27" s="139" t="str">
        <f t="shared" si="36"/>
        <v/>
      </c>
      <c r="CC27" s="139" t="str">
        <f t="shared" si="37"/>
        <v/>
      </c>
      <c r="CD27" s="139" t="str">
        <f t="shared" si="38"/>
        <v/>
      </c>
      <c r="CE27" s="140" t="str">
        <f t="shared" si="39"/>
        <v/>
      </c>
      <c r="CF27" s="141" t="str">
        <f t="shared" si="40"/>
        <v/>
      </c>
      <c r="CG27" s="139" t="str">
        <f t="shared" si="41"/>
        <v/>
      </c>
      <c r="CH27" s="139" t="str">
        <f t="shared" si="42"/>
        <v/>
      </c>
      <c r="CI27" s="139" t="str">
        <f t="shared" si="43"/>
        <v/>
      </c>
      <c r="CJ27" s="139" t="str">
        <f t="shared" si="44"/>
        <v/>
      </c>
      <c r="CK27" s="139" t="str">
        <f t="shared" si="45"/>
        <v/>
      </c>
      <c r="CL27" s="140" t="str">
        <f t="shared" si="46"/>
        <v/>
      </c>
      <c r="CM27" s="141" t="str">
        <f t="shared" si="47"/>
        <v/>
      </c>
      <c r="CN27" s="139" t="str">
        <f t="shared" si="48"/>
        <v/>
      </c>
      <c r="CO27" s="139" t="str">
        <f t="shared" si="49"/>
        <v/>
      </c>
      <c r="CP27" s="139" t="str">
        <f t="shared" si="50"/>
        <v/>
      </c>
      <c r="CQ27" s="139" t="str">
        <f t="shared" si="51"/>
        <v/>
      </c>
      <c r="CR27" s="154" t="str">
        <f t="shared" si="52"/>
        <v/>
      </c>
      <c r="CS27" s="127"/>
      <c r="CT27" s="122" t="str">
        <f t="shared" si="53"/>
        <v/>
      </c>
      <c r="CU27" s="123" t="str">
        <f t="shared" si="54"/>
        <v/>
      </c>
      <c r="CV27" s="123" t="str">
        <f t="shared" si="55"/>
        <v/>
      </c>
      <c r="CW27" s="123" t="str">
        <f t="shared" si="56"/>
        <v/>
      </c>
      <c r="CX27" s="123" t="str">
        <f t="shared" si="57"/>
        <v/>
      </c>
      <c r="CY27" s="123" t="str">
        <f t="shared" si="58"/>
        <v/>
      </c>
      <c r="CZ27" s="123" t="str">
        <f t="shared" si="59"/>
        <v/>
      </c>
      <c r="DA27" s="123" t="str">
        <f t="shared" si="60"/>
        <v/>
      </c>
      <c r="DB27" s="124" t="str">
        <f t="shared" si="61"/>
        <v/>
      </c>
      <c r="DC27" s="128" t="str">
        <f t="shared" si="62"/>
        <v/>
      </c>
      <c r="DD27" s="123" t="str">
        <f t="shared" si="63"/>
        <v/>
      </c>
      <c r="DE27" s="123" t="str">
        <f t="shared" si="64"/>
        <v/>
      </c>
      <c r="DF27" s="123" t="str">
        <f t="shared" si="65"/>
        <v/>
      </c>
      <c r="DG27" s="123" t="str">
        <f t="shared" si="66"/>
        <v/>
      </c>
      <c r="DH27" s="123" t="str">
        <f t="shared" si="67"/>
        <v/>
      </c>
      <c r="DI27" s="123" t="str">
        <f t="shared" si="68"/>
        <v/>
      </c>
      <c r="DJ27" s="129" t="str">
        <f t="shared" si="69"/>
        <v/>
      </c>
      <c r="DK27" s="98" t="s">
        <v>68</v>
      </c>
      <c r="DL27" s="130">
        <f t="shared" si="76"/>
        <v>21</v>
      </c>
      <c r="DM27" s="56"/>
    </row>
    <row r="28" spans="2:117" ht="22.5" customHeight="1">
      <c r="B28" s="98" t="s">
        <v>68</v>
      </c>
      <c r="C28" s="130">
        <f t="shared" si="70"/>
        <v>22</v>
      </c>
      <c r="D28" s="146">
        <v>45693</v>
      </c>
      <c r="E28" s="155" t="s">
        <v>69</v>
      </c>
      <c r="F28" s="102" t="s">
        <v>70</v>
      </c>
      <c r="G28" s="103" t="s">
        <v>20</v>
      </c>
      <c r="H28" s="131" t="s">
        <v>46</v>
      </c>
      <c r="I28" s="132">
        <v>10000</v>
      </c>
      <c r="J28" s="106"/>
      <c r="K28" s="107">
        <f t="shared" si="71"/>
        <v>182555</v>
      </c>
      <c r="L28" s="646"/>
      <c r="M28" s="108"/>
      <c r="N28" s="133"/>
      <c r="O28" s="134" t="str">
        <f t="shared" ref="O28:S28" si="134">IF($H28=O$6,$I28,"")</f>
        <v/>
      </c>
      <c r="P28" s="135" t="str">
        <f t="shared" si="134"/>
        <v/>
      </c>
      <c r="Q28" s="136">
        <f t="shared" si="134"/>
        <v>10000</v>
      </c>
      <c r="R28" s="135" t="str">
        <f t="shared" si="134"/>
        <v/>
      </c>
      <c r="S28" s="137" t="str">
        <f t="shared" si="134"/>
        <v/>
      </c>
      <c r="T28" s="113" t="str">
        <f t="shared" ref="T28:AJ28" si="135">IF($H28=T$6,$J28,"")</f>
        <v/>
      </c>
      <c r="U28" s="114" t="str">
        <f t="shared" si="135"/>
        <v/>
      </c>
      <c r="V28" s="114" t="str">
        <f t="shared" si="135"/>
        <v/>
      </c>
      <c r="W28" s="114" t="str">
        <f t="shared" si="135"/>
        <v/>
      </c>
      <c r="X28" s="113" t="str">
        <f t="shared" si="135"/>
        <v/>
      </c>
      <c r="Y28" s="114" t="str">
        <f t="shared" si="135"/>
        <v/>
      </c>
      <c r="Z28" s="114" t="str">
        <f t="shared" si="135"/>
        <v/>
      </c>
      <c r="AA28" s="114" t="str">
        <f t="shared" si="135"/>
        <v/>
      </c>
      <c r="AB28" s="113" t="str">
        <f t="shared" si="135"/>
        <v/>
      </c>
      <c r="AC28" s="114" t="str">
        <f t="shared" si="135"/>
        <v/>
      </c>
      <c r="AD28" s="114" t="str">
        <f t="shared" si="135"/>
        <v/>
      </c>
      <c r="AE28" s="114" t="str">
        <f t="shared" si="135"/>
        <v/>
      </c>
      <c r="AF28" s="114" t="str">
        <f t="shared" si="135"/>
        <v/>
      </c>
      <c r="AG28" s="114" t="str">
        <f t="shared" si="135"/>
        <v/>
      </c>
      <c r="AH28" s="114" t="str">
        <f t="shared" si="135"/>
        <v/>
      </c>
      <c r="AI28" s="113" t="str">
        <f t="shared" si="135"/>
        <v/>
      </c>
      <c r="AJ28" s="115" t="str">
        <f t="shared" si="135"/>
        <v/>
      </c>
      <c r="AK28" s="617"/>
      <c r="AL28" s="38"/>
      <c r="AM28" s="98" t="s">
        <v>68</v>
      </c>
      <c r="AN28" s="130">
        <f t="shared" si="74"/>
        <v>22</v>
      </c>
      <c r="AO28" s="138" t="str">
        <f t="shared" ref="AO28:AS28" si="136">IF(AND($G28=AO$4,$H28=AO$6),$I28,"")</f>
        <v/>
      </c>
      <c r="AP28" s="139" t="str">
        <f t="shared" si="136"/>
        <v/>
      </c>
      <c r="AQ28" s="139">
        <f t="shared" si="136"/>
        <v>10000</v>
      </c>
      <c r="AR28" s="139" t="str">
        <f t="shared" si="136"/>
        <v/>
      </c>
      <c r="AS28" s="139" t="str">
        <f t="shared" si="136"/>
        <v/>
      </c>
      <c r="AT28" s="118"/>
      <c r="AU28" s="138" t="str">
        <f t="shared" si="3"/>
        <v/>
      </c>
      <c r="AV28" s="139" t="str">
        <f t="shared" si="4"/>
        <v/>
      </c>
      <c r="AW28" s="139" t="str">
        <f t="shared" si="5"/>
        <v/>
      </c>
      <c r="AX28" s="139" t="str">
        <f t="shared" si="6"/>
        <v/>
      </c>
      <c r="AY28" s="139" t="str">
        <f t="shared" si="7"/>
        <v/>
      </c>
      <c r="AZ28" s="140" t="str">
        <f t="shared" si="8"/>
        <v/>
      </c>
      <c r="BA28" s="141" t="str">
        <f t="shared" si="9"/>
        <v/>
      </c>
      <c r="BB28" s="139" t="str">
        <f t="shared" si="10"/>
        <v/>
      </c>
      <c r="BC28" s="139" t="str">
        <f t="shared" si="11"/>
        <v/>
      </c>
      <c r="BD28" s="139" t="str">
        <f t="shared" si="12"/>
        <v/>
      </c>
      <c r="BE28" s="140" t="str">
        <f t="shared" si="13"/>
        <v/>
      </c>
      <c r="BF28" s="122" t="str">
        <f t="shared" si="14"/>
        <v/>
      </c>
      <c r="BG28" s="123" t="str">
        <f t="shared" si="15"/>
        <v/>
      </c>
      <c r="BH28" s="123" t="str">
        <f t="shared" si="16"/>
        <v/>
      </c>
      <c r="BI28" s="123" t="str">
        <f t="shared" si="17"/>
        <v/>
      </c>
      <c r="BJ28" s="122" t="str">
        <f t="shared" si="18"/>
        <v/>
      </c>
      <c r="BK28" s="123" t="str">
        <f t="shared" si="19"/>
        <v/>
      </c>
      <c r="BL28" s="123" t="str">
        <f t="shared" si="20"/>
        <v/>
      </c>
      <c r="BM28" s="123" t="str">
        <f t="shared" si="21"/>
        <v/>
      </c>
      <c r="BN28" s="123" t="str">
        <f t="shared" si="22"/>
        <v/>
      </c>
      <c r="BO28" s="123" t="str">
        <f t="shared" si="23"/>
        <v/>
      </c>
      <c r="BP28" s="123" t="str">
        <f t="shared" si="24"/>
        <v/>
      </c>
      <c r="BQ28" s="123" t="str">
        <f t="shared" si="25"/>
        <v/>
      </c>
      <c r="BR28" s="124" t="str">
        <f t="shared" si="26"/>
        <v/>
      </c>
      <c r="BS28" s="141" t="str">
        <f t="shared" si="27"/>
        <v/>
      </c>
      <c r="BT28" s="139" t="str">
        <f t="shared" si="28"/>
        <v/>
      </c>
      <c r="BU28" s="139" t="str">
        <f t="shared" si="29"/>
        <v/>
      </c>
      <c r="BV28" s="139" t="str">
        <f t="shared" si="30"/>
        <v/>
      </c>
      <c r="BW28" s="139" t="str">
        <f t="shared" si="31"/>
        <v/>
      </c>
      <c r="BX28" s="140" t="str">
        <f t="shared" si="32"/>
        <v/>
      </c>
      <c r="BY28" s="141" t="str">
        <f t="shared" si="33"/>
        <v/>
      </c>
      <c r="BZ28" s="139" t="str">
        <f t="shared" si="34"/>
        <v/>
      </c>
      <c r="CA28" s="139" t="str">
        <f t="shared" si="35"/>
        <v/>
      </c>
      <c r="CB28" s="139" t="str">
        <f t="shared" si="36"/>
        <v/>
      </c>
      <c r="CC28" s="139" t="str">
        <f t="shared" si="37"/>
        <v/>
      </c>
      <c r="CD28" s="139" t="str">
        <f t="shared" si="38"/>
        <v/>
      </c>
      <c r="CE28" s="140" t="str">
        <f t="shared" si="39"/>
        <v/>
      </c>
      <c r="CF28" s="141" t="str">
        <f t="shared" si="40"/>
        <v/>
      </c>
      <c r="CG28" s="139" t="str">
        <f t="shared" si="41"/>
        <v/>
      </c>
      <c r="CH28" s="139" t="str">
        <f t="shared" si="42"/>
        <v/>
      </c>
      <c r="CI28" s="139" t="str">
        <f t="shared" si="43"/>
        <v/>
      </c>
      <c r="CJ28" s="139" t="str">
        <f t="shared" si="44"/>
        <v/>
      </c>
      <c r="CK28" s="139" t="str">
        <f t="shared" si="45"/>
        <v/>
      </c>
      <c r="CL28" s="140" t="str">
        <f t="shared" si="46"/>
        <v/>
      </c>
      <c r="CM28" s="141" t="str">
        <f t="shared" si="47"/>
        <v/>
      </c>
      <c r="CN28" s="139" t="str">
        <f t="shared" si="48"/>
        <v/>
      </c>
      <c r="CO28" s="139" t="str">
        <f t="shared" si="49"/>
        <v/>
      </c>
      <c r="CP28" s="139" t="str">
        <f t="shared" si="50"/>
        <v/>
      </c>
      <c r="CQ28" s="139" t="str">
        <f t="shared" si="51"/>
        <v/>
      </c>
      <c r="CR28" s="154" t="str">
        <f t="shared" si="52"/>
        <v/>
      </c>
      <c r="CS28" s="127"/>
      <c r="CT28" s="122" t="str">
        <f t="shared" si="53"/>
        <v/>
      </c>
      <c r="CU28" s="123" t="str">
        <f t="shared" si="54"/>
        <v/>
      </c>
      <c r="CV28" s="123" t="str">
        <f t="shared" si="55"/>
        <v/>
      </c>
      <c r="CW28" s="123" t="str">
        <f t="shared" si="56"/>
        <v/>
      </c>
      <c r="CX28" s="123" t="str">
        <f t="shared" si="57"/>
        <v/>
      </c>
      <c r="CY28" s="123" t="str">
        <f t="shared" si="58"/>
        <v/>
      </c>
      <c r="CZ28" s="123" t="str">
        <f t="shared" si="59"/>
        <v/>
      </c>
      <c r="DA28" s="123" t="str">
        <f t="shared" si="60"/>
        <v/>
      </c>
      <c r="DB28" s="124" t="str">
        <f t="shared" si="61"/>
        <v/>
      </c>
      <c r="DC28" s="128" t="str">
        <f t="shared" si="62"/>
        <v/>
      </c>
      <c r="DD28" s="123" t="str">
        <f t="shared" si="63"/>
        <v/>
      </c>
      <c r="DE28" s="123" t="str">
        <f t="shared" si="64"/>
        <v/>
      </c>
      <c r="DF28" s="123" t="str">
        <f t="shared" si="65"/>
        <v/>
      </c>
      <c r="DG28" s="123" t="str">
        <f t="shared" si="66"/>
        <v/>
      </c>
      <c r="DH28" s="123" t="str">
        <f t="shared" si="67"/>
        <v/>
      </c>
      <c r="DI28" s="123" t="str">
        <f t="shared" si="68"/>
        <v/>
      </c>
      <c r="DJ28" s="129" t="str">
        <f t="shared" si="69"/>
        <v/>
      </c>
      <c r="DK28" s="98" t="s">
        <v>68</v>
      </c>
      <c r="DL28" s="130">
        <f t="shared" si="76"/>
        <v>22</v>
      </c>
      <c r="DM28" s="56"/>
    </row>
    <row r="29" spans="2:117" ht="22.5" customHeight="1">
      <c r="B29" s="98" t="s">
        <v>68</v>
      </c>
      <c r="C29" s="130">
        <f t="shared" si="70"/>
        <v>23</v>
      </c>
      <c r="D29" s="146">
        <v>45693</v>
      </c>
      <c r="E29" s="155" t="s">
        <v>69</v>
      </c>
      <c r="F29" s="102" t="s">
        <v>70</v>
      </c>
      <c r="G29" s="103" t="s">
        <v>20</v>
      </c>
      <c r="H29" s="131" t="s">
        <v>46</v>
      </c>
      <c r="I29" s="132">
        <v>30000</v>
      </c>
      <c r="J29" s="106"/>
      <c r="K29" s="107">
        <f t="shared" si="71"/>
        <v>212555</v>
      </c>
      <c r="L29" s="647" t="str">
        <f>HYPERLINK("./通帳_公開用/外通帳Y23-45.pdf","通帳Y23-Y45")</f>
        <v>通帳Y23-Y45</v>
      </c>
      <c r="M29" s="133"/>
      <c r="N29" s="133"/>
      <c r="O29" s="134" t="str">
        <f t="shared" ref="O29:S29" si="137">IF($H29=O$6,$I29,"")</f>
        <v/>
      </c>
      <c r="P29" s="135" t="str">
        <f t="shared" si="137"/>
        <v/>
      </c>
      <c r="Q29" s="136">
        <f t="shared" si="137"/>
        <v>30000</v>
      </c>
      <c r="R29" s="135" t="str">
        <f t="shared" si="137"/>
        <v/>
      </c>
      <c r="S29" s="137" t="str">
        <f t="shared" si="137"/>
        <v/>
      </c>
      <c r="T29" s="113" t="str">
        <f t="shared" ref="T29:AJ29" si="138">IF($H29=T$6,$J29,"")</f>
        <v/>
      </c>
      <c r="U29" s="114" t="str">
        <f t="shared" si="138"/>
        <v/>
      </c>
      <c r="V29" s="114" t="str">
        <f t="shared" si="138"/>
        <v/>
      </c>
      <c r="W29" s="114" t="str">
        <f t="shared" si="138"/>
        <v/>
      </c>
      <c r="X29" s="113" t="str">
        <f t="shared" si="138"/>
        <v/>
      </c>
      <c r="Y29" s="114" t="str">
        <f t="shared" si="138"/>
        <v/>
      </c>
      <c r="Z29" s="114" t="str">
        <f t="shared" si="138"/>
        <v/>
      </c>
      <c r="AA29" s="114" t="str">
        <f t="shared" si="138"/>
        <v/>
      </c>
      <c r="AB29" s="113" t="str">
        <f t="shared" si="138"/>
        <v/>
      </c>
      <c r="AC29" s="114" t="str">
        <f t="shared" si="138"/>
        <v/>
      </c>
      <c r="AD29" s="114" t="str">
        <f t="shared" si="138"/>
        <v/>
      </c>
      <c r="AE29" s="114" t="str">
        <f t="shared" si="138"/>
        <v/>
      </c>
      <c r="AF29" s="114" t="str">
        <f t="shared" si="138"/>
        <v/>
      </c>
      <c r="AG29" s="114" t="str">
        <f t="shared" si="138"/>
        <v/>
      </c>
      <c r="AH29" s="114" t="str">
        <f t="shared" si="138"/>
        <v/>
      </c>
      <c r="AI29" s="113" t="str">
        <f t="shared" si="138"/>
        <v/>
      </c>
      <c r="AJ29" s="115" t="str">
        <f t="shared" si="138"/>
        <v/>
      </c>
      <c r="AK29" s="617"/>
      <c r="AL29" s="38"/>
      <c r="AM29" s="98" t="s">
        <v>68</v>
      </c>
      <c r="AN29" s="130">
        <f t="shared" si="74"/>
        <v>23</v>
      </c>
      <c r="AO29" s="138" t="str">
        <f t="shared" ref="AO29:AS29" si="139">IF(AND($G29=AO$4,$H29=AO$6),$I29,"")</f>
        <v/>
      </c>
      <c r="AP29" s="139" t="str">
        <f t="shared" si="139"/>
        <v/>
      </c>
      <c r="AQ29" s="139">
        <f t="shared" si="139"/>
        <v>30000</v>
      </c>
      <c r="AR29" s="139" t="str">
        <f t="shared" si="139"/>
        <v/>
      </c>
      <c r="AS29" s="139" t="str">
        <f t="shared" si="139"/>
        <v/>
      </c>
      <c r="AT29" s="118"/>
      <c r="AU29" s="138" t="str">
        <f t="shared" si="3"/>
        <v/>
      </c>
      <c r="AV29" s="139" t="str">
        <f t="shared" si="4"/>
        <v/>
      </c>
      <c r="AW29" s="139" t="str">
        <f t="shared" si="5"/>
        <v/>
      </c>
      <c r="AX29" s="139" t="str">
        <f t="shared" si="6"/>
        <v/>
      </c>
      <c r="AY29" s="139" t="str">
        <f t="shared" si="7"/>
        <v/>
      </c>
      <c r="AZ29" s="140" t="str">
        <f t="shared" si="8"/>
        <v/>
      </c>
      <c r="BA29" s="141" t="str">
        <f t="shared" si="9"/>
        <v/>
      </c>
      <c r="BB29" s="139" t="str">
        <f t="shared" si="10"/>
        <v/>
      </c>
      <c r="BC29" s="139" t="str">
        <f t="shared" si="11"/>
        <v/>
      </c>
      <c r="BD29" s="139" t="str">
        <f t="shared" si="12"/>
        <v/>
      </c>
      <c r="BE29" s="140" t="str">
        <f t="shared" si="13"/>
        <v/>
      </c>
      <c r="BF29" s="122" t="str">
        <f t="shared" si="14"/>
        <v/>
      </c>
      <c r="BG29" s="123" t="str">
        <f t="shared" si="15"/>
        <v/>
      </c>
      <c r="BH29" s="123" t="str">
        <f t="shared" si="16"/>
        <v/>
      </c>
      <c r="BI29" s="123" t="str">
        <f t="shared" si="17"/>
        <v/>
      </c>
      <c r="BJ29" s="122" t="str">
        <f t="shared" si="18"/>
        <v/>
      </c>
      <c r="BK29" s="123" t="str">
        <f t="shared" si="19"/>
        <v/>
      </c>
      <c r="BL29" s="123" t="str">
        <f t="shared" si="20"/>
        <v/>
      </c>
      <c r="BM29" s="123" t="str">
        <f t="shared" si="21"/>
        <v/>
      </c>
      <c r="BN29" s="123" t="str">
        <f t="shared" si="22"/>
        <v/>
      </c>
      <c r="BO29" s="123" t="str">
        <f t="shared" si="23"/>
        <v/>
      </c>
      <c r="BP29" s="123" t="str">
        <f t="shared" si="24"/>
        <v/>
      </c>
      <c r="BQ29" s="123" t="str">
        <f t="shared" si="25"/>
        <v/>
      </c>
      <c r="BR29" s="124" t="str">
        <f t="shared" si="26"/>
        <v/>
      </c>
      <c r="BS29" s="142" t="str">
        <f t="shared" si="27"/>
        <v/>
      </c>
      <c r="BT29" s="143" t="str">
        <f t="shared" si="28"/>
        <v/>
      </c>
      <c r="BU29" s="143" t="str">
        <f t="shared" si="29"/>
        <v/>
      </c>
      <c r="BV29" s="143" t="str">
        <f t="shared" si="30"/>
        <v/>
      </c>
      <c r="BW29" s="143" t="str">
        <f t="shared" si="31"/>
        <v/>
      </c>
      <c r="BX29" s="144" t="str">
        <f t="shared" si="32"/>
        <v/>
      </c>
      <c r="BY29" s="141" t="str">
        <f t="shared" si="33"/>
        <v/>
      </c>
      <c r="BZ29" s="139" t="str">
        <f t="shared" si="34"/>
        <v/>
      </c>
      <c r="CA29" s="139" t="str">
        <f t="shared" si="35"/>
        <v/>
      </c>
      <c r="CB29" s="139" t="str">
        <f t="shared" si="36"/>
        <v/>
      </c>
      <c r="CC29" s="139" t="str">
        <f t="shared" si="37"/>
        <v/>
      </c>
      <c r="CD29" s="139" t="str">
        <f t="shared" si="38"/>
        <v/>
      </c>
      <c r="CE29" s="140" t="str">
        <f t="shared" si="39"/>
        <v/>
      </c>
      <c r="CF29" s="141" t="str">
        <f t="shared" si="40"/>
        <v/>
      </c>
      <c r="CG29" s="139" t="str">
        <f t="shared" si="41"/>
        <v/>
      </c>
      <c r="CH29" s="139" t="str">
        <f t="shared" si="42"/>
        <v/>
      </c>
      <c r="CI29" s="139" t="str">
        <f t="shared" si="43"/>
        <v/>
      </c>
      <c r="CJ29" s="139" t="str">
        <f t="shared" si="44"/>
        <v/>
      </c>
      <c r="CK29" s="139" t="str">
        <f t="shared" si="45"/>
        <v/>
      </c>
      <c r="CL29" s="140" t="str">
        <f t="shared" si="46"/>
        <v/>
      </c>
      <c r="CM29" s="142" t="str">
        <f t="shared" si="47"/>
        <v/>
      </c>
      <c r="CN29" s="143" t="str">
        <f t="shared" si="48"/>
        <v/>
      </c>
      <c r="CO29" s="143" t="str">
        <f t="shared" si="49"/>
        <v/>
      </c>
      <c r="CP29" s="143" t="str">
        <f t="shared" si="50"/>
        <v/>
      </c>
      <c r="CQ29" s="143" t="str">
        <f t="shared" si="51"/>
        <v/>
      </c>
      <c r="CR29" s="145" t="str">
        <f t="shared" si="52"/>
        <v/>
      </c>
      <c r="CS29" s="127"/>
      <c r="CT29" s="122" t="str">
        <f t="shared" si="53"/>
        <v/>
      </c>
      <c r="CU29" s="123" t="str">
        <f t="shared" si="54"/>
        <v/>
      </c>
      <c r="CV29" s="123" t="str">
        <f t="shared" si="55"/>
        <v/>
      </c>
      <c r="CW29" s="123" t="str">
        <f t="shared" si="56"/>
        <v/>
      </c>
      <c r="CX29" s="123" t="str">
        <f t="shared" si="57"/>
        <v/>
      </c>
      <c r="CY29" s="123" t="str">
        <f t="shared" si="58"/>
        <v/>
      </c>
      <c r="CZ29" s="123" t="str">
        <f t="shared" si="59"/>
        <v/>
      </c>
      <c r="DA29" s="123" t="str">
        <f t="shared" si="60"/>
        <v/>
      </c>
      <c r="DB29" s="124" t="str">
        <f t="shared" si="61"/>
        <v/>
      </c>
      <c r="DC29" s="128" t="str">
        <f t="shared" si="62"/>
        <v/>
      </c>
      <c r="DD29" s="123" t="str">
        <f t="shared" si="63"/>
        <v/>
      </c>
      <c r="DE29" s="123" t="str">
        <f t="shared" si="64"/>
        <v/>
      </c>
      <c r="DF29" s="123" t="str">
        <f t="shared" si="65"/>
        <v/>
      </c>
      <c r="DG29" s="123" t="str">
        <f t="shared" si="66"/>
        <v/>
      </c>
      <c r="DH29" s="123" t="str">
        <f t="shared" si="67"/>
        <v/>
      </c>
      <c r="DI29" s="123" t="str">
        <f t="shared" si="68"/>
        <v/>
      </c>
      <c r="DJ29" s="129" t="str">
        <f t="shared" si="69"/>
        <v/>
      </c>
      <c r="DK29" s="98" t="s">
        <v>68</v>
      </c>
      <c r="DL29" s="130">
        <f t="shared" si="76"/>
        <v>23</v>
      </c>
      <c r="DM29" s="56"/>
    </row>
    <row r="30" spans="2:117" ht="22.5" customHeight="1">
      <c r="B30" s="98" t="s">
        <v>68</v>
      </c>
      <c r="C30" s="130">
        <f t="shared" si="70"/>
        <v>24</v>
      </c>
      <c r="D30" s="146">
        <v>45693</v>
      </c>
      <c r="E30" s="155" t="s">
        <v>69</v>
      </c>
      <c r="F30" s="102" t="s">
        <v>70</v>
      </c>
      <c r="G30" s="156" t="s">
        <v>20</v>
      </c>
      <c r="H30" s="131" t="s">
        <v>46</v>
      </c>
      <c r="I30" s="132">
        <v>5000</v>
      </c>
      <c r="J30" s="106"/>
      <c r="K30" s="107">
        <f t="shared" si="71"/>
        <v>217555</v>
      </c>
      <c r="L30" s="645"/>
      <c r="M30" s="133"/>
      <c r="N30" s="133"/>
      <c r="O30" s="134" t="str">
        <f t="shared" ref="O30:S30" si="140">IF($H30=O$6,$I30,"")</f>
        <v/>
      </c>
      <c r="P30" s="135" t="str">
        <f t="shared" si="140"/>
        <v/>
      </c>
      <c r="Q30" s="136">
        <f t="shared" si="140"/>
        <v>5000</v>
      </c>
      <c r="R30" s="135" t="str">
        <f t="shared" si="140"/>
        <v/>
      </c>
      <c r="S30" s="137" t="str">
        <f t="shared" si="140"/>
        <v/>
      </c>
      <c r="T30" s="113" t="str">
        <f t="shared" ref="T30:AJ30" si="141">IF($H30=T$6,$J30,"")</f>
        <v/>
      </c>
      <c r="U30" s="114" t="str">
        <f t="shared" si="141"/>
        <v/>
      </c>
      <c r="V30" s="114" t="str">
        <f t="shared" si="141"/>
        <v/>
      </c>
      <c r="W30" s="114" t="str">
        <f t="shared" si="141"/>
        <v/>
      </c>
      <c r="X30" s="113" t="str">
        <f t="shared" si="141"/>
        <v/>
      </c>
      <c r="Y30" s="114" t="str">
        <f t="shared" si="141"/>
        <v/>
      </c>
      <c r="Z30" s="114" t="str">
        <f t="shared" si="141"/>
        <v/>
      </c>
      <c r="AA30" s="114" t="str">
        <f t="shared" si="141"/>
        <v/>
      </c>
      <c r="AB30" s="113" t="str">
        <f t="shared" si="141"/>
        <v/>
      </c>
      <c r="AC30" s="114" t="str">
        <f t="shared" si="141"/>
        <v/>
      </c>
      <c r="AD30" s="114" t="str">
        <f t="shared" si="141"/>
        <v/>
      </c>
      <c r="AE30" s="114" t="str">
        <f t="shared" si="141"/>
        <v/>
      </c>
      <c r="AF30" s="114" t="str">
        <f t="shared" si="141"/>
        <v/>
      </c>
      <c r="AG30" s="114" t="str">
        <f t="shared" si="141"/>
        <v/>
      </c>
      <c r="AH30" s="114" t="str">
        <f t="shared" si="141"/>
        <v/>
      </c>
      <c r="AI30" s="113" t="str">
        <f t="shared" si="141"/>
        <v/>
      </c>
      <c r="AJ30" s="115" t="str">
        <f t="shared" si="141"/>
        <v/>
      </c>
      <c r="AK30" s="617"/>
      <c r="AL30" s="38"/>
      <c r="AM30" s="98" t="s">
        <v>68</v>
      </c>
      <c r="AN30" s="130">
        <f t="shared" si="74"/>
        <v>24</v>
      </c>
      <c r="AO30" s="138" t="str">
        <f t="shared" ref="AO30:AS30" si="142">IF(AND($G30=AO$4,$H30=AO$6),$I30,"")</f>
        <v/>
      </c>
      <c r="AP30" s="139" t="str">
        <f t="shared" si="142"/>
        <v/>
      </c>
      <c r="AQ30" s="139">
        <f t="shared" si="142"/>
        <v>5000</v>
      </c>
      <c r="AR30" s="139" t="str">
        <f t="shared" si="142"/>
        <v/>
      </c>
      <c r="AS30" s="139" t="str">
        <f t="shared" si="142"/>
        <v/>
      </c>
      <c r="AT30" s="118"/>
      <c r="AU30" s="138" t="str">
        <f t="shared" si="3"/>
        <v/>
      </c>
      <c r="AV30" s="139" t="str">
        <f t="shared" si="4"/>
        <v/>
      </c>
      <c r="AW30" s="139" t="str">
        <f t="shared" si="5"/>
        <v/>
      </c>
      <c r="AX30" s="139" t="str">
        <f t="shared" si="6"/>
        <v/>
      </c>
      <c r="AY30" s="139" t="str">
        <f t="shared" si="7"/>
        <v/>
      </c>
      <c r="AZ30" s="140" t="str">
        <f t="shared" si="8"/>
        <v/>
      </c>
      <c r="BA30" s="141" t="str">
        <f t="shared" si="9"/>
        <v/>
      </c>
      <c r="BB30" s="139" t="str">
        <f t="shared" si="10"/>
        <v/>
      </c>
      <c r="BC30" s="139" t="str">
        <f t="shared" si="11"/>
        <v/>
      </c>
      <c r="BD30" s="139" t="str">
        <f t="shared" si="12"/>
        <v/>
      </c>
      <c r="BE30" s="140" t="str">
        <f t="shared" si="13"/>
        <v/>
      </c>
      <c r="BF30" s="122" t="str">
        <f t="shared" si="14"/>
        <v/>
      </c>
      <c r="BG30" s="123" t="str">
        <f t="shared" si="15"/>
        <v/>
      </c>
      <c r="BH30" s="123" t="str">
        <f t="shared" si="16"/>
        <v/>
      </c>
      <c r="BI30" s="123" t="str">
        <f t="shared" si="17"/>
        <v/>
      </c>
      <c r="BJ30" s="122" t="str">
        <f t="shared" si="18"/>
        <v/>
      </c>
      <c r="BK30" s="123" t="str">
        <f t="shared" si="19"/>
        <v/>
      </c>
      <c r="BL30" s="123" t="str">
        <f t="shared" si="20"/>
        <v/>
      </c>
      <c r="BM30" s="123" t="str">
        <f t="shared" si="21"/>
        <v/>
      </c>
      <c r="BN30" s="123" t="str">
        <f t="shared" si="22"/>
        <v/>
      </c>
      <c r="BO30" s="123" t="str">
        <f t="shared" si="23"/>
        <v/>
      </c>
      <c r="BP30" s="123" t="str">
        <f t="shared" si="24"/>
        <v/>
      </c>
      <c r="BQ30" s="123" t="str">
        <f t="shared" si="25"/>
        <v/>
      </c>
      <c r="BR30" s="124" t="str">
        <f t="shared" si="26"/>
        <v/>
      </c>
      <c r="BS30" s="141" t="str">
        <f t="shared" si="27"/>
        <v/>
      </c>
      <c r="BT30" s="139" t="str">
        <f t="shared" si="28"/>
        <v/>
      </c>
      <c r="BU30" s="139" t="str">
        <f t="shared" si="29"/>
        <v/>
      </c>
      <c r="BV30" s="139" t="str">
        <f t="shared" si="30"/>
        <v/>
      </c>
      <c r="BW30" s="139" t="str">
        <f t="shared" si="31"/>
        <v/>
      </c>
      <c r="BX30" s="140" t="str">
        <f t="shared" si="32"/>
        <v/>
      </c>
      <c r="BY30" s="141" t="str">
        <f t="shared" si="33"/>
        <v/>
      </c>
      <c r="BZ30" s="139" t="str">
        <f t="shared" si="34"/>
        <v/>
      </c>
      <c r="CA30" s="139" t="str">
        <f t="shared" si="35"/>
        <v/>
      </c>
      <c r="CB30" s="139" t="str">
        <f t="shared" si="36"/>
        <v/>
      </c>
      <c r="CC30" s="139" t="str">
        <f t="shared" si="37"/>
        <v/>
      </c>
      <c r="CD30" s="139" t="str">
        <f t="shared" si="38"/>
        <v/>
      </c>
      <c r="CE30" s="140" t="str">
        <f t="shared" si="39"/>
        <v/>
      </c>
      <c r="CF30" s="141" t="str">
        <f t="shared" si="40"/>
        <v/>
      </c>
      <c r="CG30" s="139" t="str">
        <f t="shared" si="41"/>
        <v/>
      </c>
      <c r="CH30" s="139" t="str">
        <f t="shared" si="42"/>
        <v/>
      </c>
      <c r="CI30" s="139" t="str">
        <f t="shared" si="43"/>
        <v/>
      </c>
      <c r="CJ30" s="139" t="str">
        <f t="shared" si="44"/>
        <v/>
      </c>
      <c r="CK30" s="139" t="str">
        <f t="shared" si="45"/>
        <v/>
      </c>
      <c r="CL30" s="140" t="str">
        <f t="shared" si="46"/>
        <v/>
      </c>
      <c r="CM30" s="141" t="str">
        <f t="shared" si="47"/>
        <v/>
      </c>
      <c r="CN30" s="139" t="str">
        <f t="shared" si="48"/>
        <v/>
      </c>
      <c r="CO30" s="139" t="str">
        <f t="shared" si="49"/>
        <v/>
      </c>
      <c r="CP30" s="139" t="str">
        <f t="shared" si="50"/>
        <v/>
      </c>
      <c r="CQ30" s="139" t="str">
        <f t="shared" si="51"/>
        <v/>
      </c>
      <c r="CR30" s="154" t="str">
        <f t="shared" si="52"/>
        <v/>
      </c>
      <c r="CS30" s="127"/>
      <c r="CT30" s="122" t="str">
        <f t="shared" si="53"/>
        <v/>
      </c>
      <c r="CU30" s="123" t="str">
        <f t="shared" si="54"/>
        <v/>
      </c>
      <c r="CV30" s="123" t="str">
        <f t="shared" si="55"/>
        <v/>
      </c>
      <c r="CW30" s="123" t="str">
        <f t="shared" si="56"/>
        <v/>
      </c>
      <c r="CX30" s="123" t="str">
        <f t="shared" si="57"/>
        <v/>
      </c>
      <c r="CY30" s="123" t="str">
        <f t="shared" si="58"/>
        <v/>
      </c>
      <c r="CZ30" s="123" t="str">
        <f t="shared" si="59"/>
        <v/>
      </c>
      <c r="DA30" s="123" t="str">
        <f t="shared" si="60"/>
        <v/>
      </c>
      <c r="DB30" s="124" t="str">
        <f t="shared" si="61"/>
        <v/>
      </c>
      <c r="DC30" s="128" t="str">
        <f t="shared" si="62"/>
        <v/>
      </c>
      <c r="DD30" s="123" t="str">
        <f t="shared" si="63"/>
        <v/>
      </c>
      <c r="DE30" s="123" t="str">
        <f t="shared" si="64"/>
        <v/>
      </c>
      <c r="DF30" s="123" t="str">
        <f t="shared" si="65"/>
        <v/>
      </c>
      <c r="DG30" s="123" t="str">
        <f t="shared" si="66"/>
        <v/>
      </c>
      <c r="DH30" s="123" t="str">
        <f t="shared" si="67"/>
        <v/>
      </c>
      <c r="DI30" s="123" t="str">
        <f t="shared" si="68"/>
        <v/>
      </c>
      <c r="DJ30" s="129" t="str">
        <f t="shared" si="69"/>
        <v/>
      </c>
      <c r="DK30" s="98" t="s">
        <v>68</v>
      </c>
      <c r="DL30" s="130">
        <f t="shared" si="76"/>
        <v>24</v>
      </c>
      <c r="DM30" s="56"/>
    </row>
    <row r="31" spans="2:117" ht="22.5" customHeight="1">
      <c r="B31" s="98" t="s">
        <v>68</v>
      </c>
      <c r="C31" s="130">
        <f t="shared" si="70"/>
        <v>25</v>
      </c>
      <c r="D31" s="146">
        <v>45693</v>
      </c>
      <c r="E31" s="155" t="s">
        <v>69</v>
      </c>
      <c r="F31" s="102" t="s">
        <v>70</v>
      </c>
      <c r="G31" s="103" t="s">
        <v>20</v>
      </c>
      <c r="H31" s="131" t="s">
        <v>46</v>
      </c>
      <c r="I31" s="132">
        <v>1000</v>
      </c>
      <c r="J31" s="106"/>
      <c r="K31" s="107">
        <f t="shared" si="71"/>
        <v>218555</v>
      </c>
      <c r="L31" s="645"/>
      <c r="M31" s="133"/>
      <c r="N31" s="133"/>
      <c r="O31" s="134" t="str">
        <f t="shared" ref="O31:S31" si="143">IF($H31=O$6,$I31,"")</f>
        <v/>
      </c>
      <c r="P31" s="135" t="str">
        <f t="shared" si="143"/>
        <v/>
      </c>
      <c r="Q31" s="136">
        <f t="shared" si="143"/>
        <v>1000</v>
      </c>
      <c r="R31" s="135" t="str">
        <f t="shared" si="143"/>
        <v/>
      </c>
      <c r="S31" s="137" t="str">
        <f t="shared" si="143"/>
        <v/>
      </c>
      <c r="T31" s="113" t="str">
        <f t="shared" ref="T31:AJ31" si="144">IF($H31=T$6,$J31,"")</f>
        <v/>
      </c>
      <c r="U31" s="114" t="str">
        <f t="shared" si="144"/>
        <v/>
      </c>
      <c r="V31" s="114" t="str">
        <f t="shared" si="144"/>
        <v/>
      </c>
      <c r="W31" s="114" t="str">
        <f t="shared" si="144"/>
        <v/>
      </c>
      <c r="X31" s="113" t="str">
        <f t="shared" si="144"/>
        <v/>
      </c>
      <c r="Y31" s="114" t="str">
        <f t="shared" si="144"/>
        <v/>
      </c>
      <c r="Z31" s="114" t="str">
        <f t="shared" si="144"/>
        <v/>
      </c>
      <c r="AA31" s="114" t="str">
        <f t="shared" si="144"/>
        <v/>
      </c>
      <c r="AB31" s="113" t="str">
        <f t="shared" si="144"/>
        <v/>
      </c>
      <c r="AC31" s="114" t="str">
        <f t="shared" si="144"/>
        <v/>
      </c>
      <c r="AD31" s="114" t="str">
        <f t="shared" si="144"/>
        <v/>
      </c>
      <c r="AE31" s="114" t="str">
        <f t="shared" si="144"/>
        <v/>
      </c>
      <c r="AF31" s="114" t="str">
        <f t="shared" si="144"/>
        <v/>
      </c>
      <c r="AG31" s="114" t="str">
        <f t="shared" si="144"/>
        <v/>
      </c>
      <c r="AH31" s="114" t="str">
        <f t="shared" si="144"/>
        <v/>
      </c>
      <c r="AI31" s="113" t="str">
        <f t="shared" si="144"/>
        <v/>
      </c>
      <c r="AJ31" s="115" t="str">
        <f t="shared" si="144"/>
        <v/>
      </c>
      <c r="AK31" s="617"/>
      <c r="AL31" s="38"/>
      <c r="AM31" s="98" t="s">
        <v>68</v>
      </c>
      <c r="AN31" s="130">
        <f t="shared" si="74"/>
        <v>25</v>
      </c>
      <c r="AO31" s="138" t="str">
        <f t="shared" ref="AO31:AS31" si="145">IF(AND($G31=AO$4,$H31=AO$6),$I31,"")</f>
        <v/>
      </c>
      <c r="AP31" s="139" t="str">
        <f t="shared" si="145"/>
        <v/>
      </c>
      <c r="AQ31" s="139">
        <f t="shared" si="145"/>
        <v>1000</v>
      </c>
      <c r="AR31" s="139" t="str">
        <f t="shared" si="145"/>
        <v/>
      </c>
      <c r="AS31" s="139" t="str">
        <f t="shared" si="145"/>
        <v/>
      </c>
      <c r="AT31" s="118"/>
      <c r="AU31" s="138" t="str">
        <f t="shared" si="3"/>
        <v/>
      </c>
      <c r="AV31" s="139" t="str">
        <f t="shared" si="4"/>
        <v/>
      </c>
      <c r="AW31" s="139" t="str">
        <f t="shared" si="5"/>
        <v/>
      </c>
      <c r="AX31" s="139" t="str">
        <f t="shared" si="6"/>
        <v/>
      </c>
      <c r="AY31" s="139" t="str">
        <f t="shared" si="7"/>
        <v/>
      </c>
      <c r="AZ31" s="140" t="str">
        <f t="shared" si="8"/>
        <v/>
      </c>
      <c r="BA31" s="141" t="str">
        <f t="shared" si="9"/>
        <v/>
      </c>
      <c r="BB31" s="139" t="str">
        <f t="shared" si="10"/>
        <v/>
      </c>
      <c r="BC31" s="139" t="str">
        <f t="shared" si="11"/>
        <v/>
      </c>
      <c r="BD31" s="139" t="str">
        <f t="shared" si="12"/>
        <v/>
      </c>
      <c r="BE31" s="140" t="str">
        <f t="shared" si="13"/>
        <v/>
      </c>
      <c r="BF31" s="122" t="str">
        <f t="shared" si="14"/>
        <v/>
      </c>
      <c r="BG31" s="123" t="str">
        <f t="shared" si="15"/>
        <v/>
      </c>
      <c r="BH31" s="123" t="str">
        <f t="shared" si="16"/>
        <v/>
      </c>
      <c r="BI31" s="123" t="str">
        <f t="shared" si="17"/>
        <v/>
      </c>
      <c r="BJ31" s="122" t="str">
        <f t="shared" si="18"/>
        <v/>
      </c>
      <c r="BK31" s="123" t="str">
        <f t="shared" si="19"/>
        <v/>
      </c>
      <c r="BL31" s="123" t="str">
        <f t="shared" si="20"/>
        <v/>
      </c>
      <c r="BM31" s="123" t="str">
        <f t="shared" si="21"/>
        <v/>
      </c>
      <c r="BN31" s="123" t="str">
        <f t="shared" si="22"/>
        <v/>
      </c>
      <c r="BO31" s="123" t="str">
        <f t="shared" si="23"/>
        <v/>
      </c>
      <c r="BP31" s="123" t="str">
        <f t="shared" si="24"/>
        <v/>
      </c>
      <c r="BQ31" s="123" t="str">
        <f t="shared" si="25"/>
        <v/>
      </c>
      <c r="BR31" s="124" t="str">
        <f t="shared" si="26"/>
        <v/>
      </c>
      <c r="BS31" s="141" t="str">
        <f t="shared" si="27"/>
        <v/>
      </c>
      <c r="BT31" s="139" t="str">
        <f t="shared" si="28"/>
        <v/>
      </c>
      <c r="BU31" s="139" t="str">
        <f t="shared" si="29"/>
        <v/>
      </c>
      <c r="BV31" s="139" t="str">
        <f t="shared" si="30"/>
        <v/>
      </c>
      <c r="BW31" s="139" t="str">
        <f t="shared" si="31"/>
        <v/>
      </c>
      <c r="BX31" s="140" t="str">
        <f t="shared" si="32"/>
        <v/>
      </c>
      <c r="BY31" s="141" t="str">
        <f t="shared" si="33"/>
        <v/>
      </c>
      <c r="BZ31" s="139" t="str">
        <f t="shared" si="34"/>
        <v/>
      </c>
      <c r="CA31" s="139" t="str">
        <f t="shared" si="35"/>
        <v/>
      </c>
      <c r="CB31" s="139" t="str">
        <f t="shared" si="36"/>
        <v/>
      </c>
      <c r="CC31" s="139" t="str">
        <f t="shared" si="37"/>
        <v/>
      </c>
      <c r="CD31" s="139" t="str">
        <f t="shared" si="38"/>
        <v/>
      </c>
      <c r="CE31" s="140" t="str">
        <f t="shared" si="39"/>
        <v/>
      </c>
      <c r="CF31" s="141" t="str">
        <f t="shared" si="40"/>
        <v/>
      </c>
      <c r="CG31" s="139" t="str">
        <f t="shared" si="41"/>
        <v/>
      </c>
      <c r="CH31" s="139" t="str">
        <f t="shared" si="42"/>
        <v/>
      </c>
      <c r="CI31" s="139" t="str">
        <f t="shared" si="43"/>
        <v/>
      </c>
      <c r="CJ31" s="139" t="str">
        <f t="shared" si="44"/>
        <v/>
      </c>
      <c r="CK31" s="139" t="str">
        <f t="shared" si="45"/>
        <v/>
      </c>
      <c r="CL31" s="140" t="str">
        <f t="shared" si="46"/>
        <v/>
      </c>
      <c r="CM31" s="141" t="str">
        <f t="shared" si="47"/>
        <v/>
      </c>
      <c r="CN31" s="139" t="str">
        <f t="shared" si="48"/>
        <v/>
      </c>
      <c r="CO31" s="139" t="str">
        <f t="shared" si="49"/>
        <v/>
      </c>
      <c r="CP31" s="139" t="str">
        <f t="shared" si="50"/>
        <v/>
      </c>
      <c r="CQ31" s="139" t="str">
        <f t="shared" si="51"/>
        <v/>
      </c>
      <c r="CR31" s="154" t="str">
        <f t="shared" si="52"/>
        <v/>
      </c>
      <c r="CS31" s="127"/>
      <c r="CT31" s="122" t="str">
        <f t="shared" si="53"/>
        <v/>
      </c>
      <c r="CU31" s="123" t="str">
        <f t="shared" si="54"/>
        <v/>
      </c>
      <c r="CV31" s="123" t="str">
        <f t="shared" si="55"/>
        <v/>
      </c>
      <c r="CW31" s="123" t="str">
        <f t="shared" si="56"/>
        <v/>
      </c>
      <c r="CX31" s="123" t="str">
        <f t="shared" si="57"/>
        <v/>
      </c>
      <c r="CY31" s="123" t="str">
        <f t="shared" si="58"/>
        <v/>
      </c>
      <c r="CZ31" s="123" t="str">
        <f t="shared" si="59"/>
        <v/>
      </c>
      <c r="DA31" s="123" t="str">
        <f t="shared" si="60"/>
        <v/>
      </c>
      <c r="DB31" s="124" t="str">
        <f t="shared" si="61"/>
        <v/>
      </c>
      <c r="DC31" s="128" t="str">
        <f t="shared" si="62"/>
        <v/>
      </c>
      <c r="DD31" s="123" t="str">
        <f t="shared" si="63"/>
        <v/>
      </c>
      <c r="DE31" s="123" t="str">
        <f t="shared" si="64"/>
        <v/>
      </c>
      <c r="DF31" s="123" t="str">
        <f t="shared" si="65"/>
        <v/>
      </c>
      <c r="DG31" s="123" t="str">
        <f t="shared" si="66"/>
        <v/>
      </c>
      <c r="DH31" s="123" t="str">
        <f t="shared" si="67"/>
        <v/>
      </c>
      <c r="DI31" s="123" t="str">
        <f t="shared" si="68"/>
        <v/>
      </c>
      <c r="DJ31" s="129" t="str">
        <f t="shared" si="69"/>
        <v/>
      </c>
      <c r="DK31" s="98" t="s">
        <v>68</v>
      </c>
      <c r="DL31" s="130">
        <f t="shared" si="76"/>
        <v>25</v>
      </c>
      <c r="DM31" s="56"/>
    </row>
    <row r="32" spans="2:117" ht="22.5" customHeight="1">
      <c r="B32" s="98" t="s">
        <v>68</v>
      </c>
      <c r="C32" s="130">
        <f t="shared" si="70"/>
        <v>26</v>
      </c>
      <c r="D32" s="146">
        <v>45693</v>
      </c>
      <c r="E32" s="155" t="s">
        <v>69</v>
      </c>
      <c r="F32" s="102" t="s">
        <v>70</v>
      </c>
      <c r="G32" s="103" t="s">
        <v>20</v>
      </c>
      <c r="H32" s="131" t="s">
        <v>46</v>
      </c>
      <c r="I32" s="132">
        <v>3000</v>
      </c>
      <c r="J32" s="106"/>
      <c r="K32" s="107">
        <f t="shared" si="71"/>
        <v>221555</v>
      </c>
      <c r="L32" s="645"/>
      <c r="M32" s="133"/>
      <c r="N32" s="133"/>
      <c r="O32" s="134" t="str">
        <f t="shared" ref="O32:S32" si="146">IF($H32=O$6,$I32,"")</f>
        <v/>
      </c>
      <c r="P32" s="135" t="str">
        <f t="shared" si="146"/>
        <v/>
      </c>
      <c r="Q32" s="136">
        <f t="shared" si="146"/>
        <v>3000</v>
      </c>
      <c r="R32" s="135" t="str">
        <f t="shared" si="146"/>
        <v/>
      </c>
      <c r="S32" s="137" t="str">
        <f t="shared" si="146"/>
        <v/>
      </c>
      <c r="T32" s="113" t="str">
        <f t="shared" ref="T32:AJ32" si="147">IF($H32=T$6,$J32,"")</f>
        <v/>
      </c>
      <c r="U32" s="114" t="str">
        <f t="shared" si="147"/>
        <v/>
      </c>
      <c r="V32" s="114" t="str">
        <f t="shared" si="147"/>
        <v/>
      </c>
      <c r="W32" s="114" t="str">
        <f t="shared" si="147"/>
        <v/>
      </c>
      <c r="X32" s="113" t="str">
        <f t="shared" si="147"/>
        <v/>
      </c>
      <c r="Y32" s="114" t="str">
        <f t="shared" si="147"/>
        <v/>
      </c>
      <c r="Z32" s="114" t="str">
        <f t="shared" si="147"/>
        <v/>
      </c>
      <c r="AA32" s="114" t="str">
        <f t="shared" si="147"/>
        <v/>
      </c>
      <c r="AB32" s="113" t="str">
        <f t="shared" si="147"/>
        <v/>
      </c>
      <c r="AC32" s="114" t="str">
        <f t="shared" si="147"/>
        <v/>
      </c>
      <c r="AD32" s="114" t="str">
        <f t="shared" si="147"/>
        <v/>
      </c>
      <c r="AE32" s="114" t="str">
        <f t="shared" si="147"/>
        <v/>
      </c>
      <c r="AF32" s="114" t="str">
        <f t="shared" si="147"/>
        <v/>
      </c>
      <c r="AG32" s="114" t="str">
        <f t="shared" si="147"/>
        <v/>
      </c>
      <c r="AH32" s="114" t="str">
        <f t="shared" si="147"/>
        <v/>
      </c>
      <c r="AI32" s="113" t="str">
        <f t="shared" si="147"/>
        <v/>
      </c>
      <c r="AJ32" s="115" t="str">
        <f t="shared" si="147"/>
        <v/>
      </c>
      <c r="AK32" s="617"/>
      <c r="AL32" s="38"/>
      <c r="AM32" s="98" t="s">
        <v>68</v>
      </c>
      <c r="AN32" s="130">
        <f t="shared" si="74"/>
        <v>26</v>
      </c>
      <c r="AO32" s="138" t="str">
        <f t="shared" ref="AO32:AS32" si="148">IF(AND($G32=AO$4,$H32=AO$6),$I32,"")</f>
        <v/>
      </c>
      <c r="AP32" s="139" t="str">
        <f t="shared" si="148"/>
        <v/>
      </c>
      <c r="AQ32" s="139">
        <f t="shared" si="148"/>
        <v>3000</v>
      </c>
      <c r="AR32" s="139" t="str">
        <f t="shared" si="148"/>
        <v/>
      </c>
      <c r="AS32" s="139" t="str">
        <f t="shared" si="148"/>
        <v/>
      </c>
      <c r="AT32" s="118"/>
      <c r="AU32" s="138" t="str">
        <f t="shared" si="3"/>
        <v/>
      </c>
      <c r="AV32" s="139" t="str">
        <f t="shared" si="4"/>
        <v/>
      </c>
      <c r="AW32" s="139" t="str">
        <f t="shared" si="5"/>
        <v/>
      </c>
      <c r="AX32" s="139" t="str">
        <f t="shared" si="6"/>
        <v/>
      </c>
      <c r="AY32" s="139" t="str">
        <f t="shared" si="7"/>
        <v/>
      </c>
      <c r="AZ32" s="140" t="str">
        <f t="shared" si="8"/>
        <v/>
      </c>
      <c r="BA32" s="141" t="str">
        <f t="shared" si="9"/>
        <v/>
      </c>
      <c r="BB32" s="139" t="str">
        <f t="shared" si="10"/>
        <v/>
      </c>
      <c r="BC32" s="139" t="str">
        <f t="shared" si="11"/>
        <v/>
      </c>
      <c r="BD32" s="139" t="str">
        <f t="shared" si="12"/>
        <v/>
      </c>
      <c r="BE32" s="140" t="str">
        <f t="shared" si="13"/>
        <v/>
      </c>
      <c r="BF32" s="122" t="str">
        <f t="shared" si="14"/>
        <v/>
      </c>
      <c r="BG32" s="123" t="str">
        <f t="shared" si="15"/>
        <v/>
      </c>
      <c r="BH32" s="123" t="str">
        <f t="shared" si="16"/>
        <v/>
      </c>
      <c r="BI32" s="123" t="str">
        <f t="shared" si="17"/>
        <v/>
      </c>
      <c r="BJ32" s="122" t="str">
        <f t="shared" si="18"/>
        <v/>
      </c>
      <c r="BK32" s="123" t="str">
        <f t="shared" si="19"/>
        <v/>
      </c>
      <c r="BL32" s="123" t="str">
        <f t="shared" si="20"/>
        <v/>
      </c>
      <c r="BM32" s="123" t="str">
        <f t="shared" si="21"/>
        <v/>
      </c>
      <c r="BN32" s="123" t="str">
        <f t="shared" si="22"/>
        <v/>
      </c>
      <c r="BO32" s="123" t="str">
        <f t="shared" si="23"/>
        <v/>
      </c>
      <c r="BP32" s="123" t="str">
        <f t="shared" si="24"/>
        <v/>
      </c>
      <c r="BQ32" s="123" t="str">
        <f t="shared" si="25"/>
        <v/>
      </c>
      <c r="BR32" s="124" t="str">
        <f t="shared" si="26"/>
        <v/>
      </c>
      <c r="BS32" s="142" t="str">
        <f t="shared" si="27"/>
        <v/>
      </c>
      <c r="BT32" s="143" t="str">
        <f t="shared" si="28"/>
        <v/>
      </c>
      <c r="BU32" s="143" t="str">
        <f t="shared" si="29"/>
        <v/>
      </c>
      <c r="BV32" s="143" t="str">
        <f t="shared" si="30"/>
        <v/>
      </c>
      <c r="BW32" s="143" t="str">
        <f t="shared" si="31"/>
        <v/>
      </c>
      <c r="BX32" s="144" t="str">
        <f t="shared" si="32"/>
        <v/>
      </c>
      <c r="BY32" s="141" t="str">
        <f t="shared" si="33"/>
        <v/>
      </c>
      <c r="BZ32" s="139" t="str">
        <f t="shared" si="34"/>
        <v/>
      </c>
      <c r="CA32" s="139" t="str">
        <f t="shared" si="35"/>
        <v/>
      </c>
      <c r="CB32" s="139" t="str">
        <f t="shared" si="36"/>
        <v/>
      </c>
      <c r="CC32" s="139" t="str">
        <f t="shared" si="37"/>
        <v/>
      </c>
      <c r="CD32" s="139" t="str">
        <f t="shared" si="38"/>
        <v/>
      </c>
      <c r="CE32" s="140" t="str">
        <f t="shared" si="39"/>
        <v/>
      </c>
      <c r="CF32" s="141" t="str">
        <f t="shared" si="40"/>
        <v/>
      </c>
      <c r="CG32" s="139" t="str">
        <f t="shared" si="41"/>
        <v/>
      </c>
      <c r="CH32" s="139" t="str">
        <f t="shared" si="42"/>
        <v/>
      </c>
      <c r="CI32" s="139" t="str">
        <f t="shared" si="43"/>
        <v/>
      </c>
      <c r="CJ32" s="139" t="str">
        <f t="shared" si="44"/>
        <v/>
      </c>
      <c r="CK32" s="139" t="str">
        <f t="shared" si="45"/>
        <v/>
      </c>
      <c r="CL32" s="140" t="str">
        <f t="shared" si="46"/>
        <v/>
      </c>
      <c r="CM32" s="142" t="str">
        <f t="shared" si="47"/>
        <v/>
      </c>
      <c r="CN32" s="143" t="str">
        <f t="shared" si="48"/>
        <v/>
      </c>
      <c r="CO32" s="143" t="str">
        <f t="shared" si="49"/>
        <v/>
      </c>
      <c r="CP32" s="143" t="str">
        <f t="shared" si="50"/>
        <v/>
      </c>
      <c r="CQ32" s="143" t="str">
        <f t="shared" si="51"/>
        <v/>
      </c>
      <c r="CR32" s="145" t="str">
        <f t="shared" si="52"/>
        <v/>
      </c>
      <c r="CS32" s="127"/>
      <c r="CT32" s="122" t="str">
        <f t="shared" si="53"/>
        <v/>
      </c>
      <c r="CU32" s="123" t="str">
        <f t="shared" si="54"/>
        <v/>
      </c>
      <c r="CV32" s="123" t="str">
        <f t="shared" si="55"/>
        <v/>
      </c>
      <c r="CW32" s="123" t="str">
        <f t="shared" si="56"/>
        <v/>
      </c>
      <c r="CX32" s="123" t="str">
        <f t="shared" si="57"/>
        <v/>
      </c>
      <c r="CY32" s="123" t="str">
        <f t="shared" si="58"/>
        <v/>
      </c>
      <c r="CZ32" s="123" t="str">
        <f t="shared" si="59"/>
        <v/>
      </c>
      <c r="DA32" s="123" t="str">
        <f t="shared" si="60"/>
        <v/>
      </c>
      <c r="DB32" s="124" t="str">
        <f t="shared" si="61"/>
        <v/>
      </c>
      <c r="DC32" s="128" t="str">
        <f t="shared" si="62"/>
        <v/>
      </c>
      <c r="DD32" s="123" t="str">
        <f t="shared" si="63"/>
        <v/>
      </c>
      <c r="DE32" s="123" t="str">
        <f t="shared" si="64"/>
        <v/>
      </c>
      <c r="DF32" s="123" t="str">
        <f t="shared" si="65"/>
        <v/>
      </c>
      <c r="DG32" s="123" t="str">
        <f t="shared" si="66"/>
        <v/>
      </c>
      <c r="DH32" s="123" t="str">
        <f t="shared" si="67"/>
        <v/>
      </c>
      <c r="DI32" s="123" t="str">
        <f t="shared" si="68"/>
        <v/>
      </c>
      <c r="DJ32" s="129" t="str">
        <f t="shared" si="69"/>
        <v/>
      </c>
      <c r="DK32" s="98" t="s">
        <v>68</v>
      </c>
      <c r="DL32" s="130">
        <f t="shared" si="76"/>
        <v>26</v>
      </c>
      <c r="DM32" s="56"/>
    </row>
    <row r="33" spans="2:117" ht="22.5" customHeight="1">
      <c r="B33" s="98" t="s">
        <v>68</v>
      </c>
      <c r="C33" s="130">
        <f t="shared" si="70"/>
        <v>27</v>
      </c>
      <c r="D33" s="146">
        <v>45693</v>
      </c>
      <c r="E33" s="155" t="s">
        <v>69</v>
      </c>
      <c r="F33" s="102" t="s">
        <v>70</v>
      </c>
      <c r="G33" s="103" t="s">
        <v>20</v>
      </c>
      <c r="H33" s="131" t="s">
        <v>46</v>
      </c>
      <c r="I33" s="132">
        <v>1000</v>
      </c>
      <c r="J33" s="106"/>
      <c r="K33" s="107">
        <f t="shared" si="71"/>
        <v>222555</v>
      </c>
      <c r="L33" s="645"/>
      <c r="M33" s="133"/>
      <c r="N33" s="133"/>
      <c r="O33" s="134" t="str">
        <f t="shared" ref="O33:S33" si="149">IF($H33=O$6,$I33,"")</f>
        <v/>
      </c>
      <c r="P33" s="135" t="str">
        <f t="shared" si="149"/>
        <v/>
      </c>
      <c r="Q33" s="136">
        <f t="shared" si="149"/>
        <v>1000</v>
      </c>
      <c r="R33" s="135" t="str">
        <f t="shared" si="149"/>
        <v/>
      </c>
      <c r="S33" s="137" t="str">
        <f t="shared" si="149"/>
        <v/>
      </c>
      <c r="T33" s="113" t="str">
        <f t="shared" ref="T33:AJ33" si="150">IF($H33=T$6,$J33,"")</f>
        <v/>
      </c>
      <c r="U33" s="114" t="str">
        <f t="shared" si="150"/>
        <v/>
      </c>
      <c r="V33" s="114" t="str">
        <f t="shared" si="150"/>
        <v/>
      </c>
      <c r="W33" s="114" t="str">
        <f t="shared" si="150"/>
        <v/>
      </c>
      <c r="X33" s="113" t="str">
        <f t="shared" si="150"/>
        <v/>
      </c>
      <c r="Y33" s="114" t="str">
        <f t="shared" si="150"/>
        <v/>
      </c>
      <c r="Z33" s="114" t="str">
        <f t="shared" si="150"/>
        <v/>
      </c>
      <c r="AA33" s="114" t="str">
        <f t="shared" si="150"/>
        <v/>
      </c>
      <c r="AB33" s="113" t="str">
        <f t="shared" si="150"/>
        <v/>
      </c>
      <c r="AC33" s="114" t="str">
        <f t="shared" si="150"/>
        <v/>
      </c>
      <c r="AD33" s="114" t="str">
        <f t="shared" si="150"/>
        <v/>
      </c>
      <c r="AE33" s="114" t="str">
        <f t="shared" si="150"/>
        <v/>
      </c>
      <c r="AF33" s="114" t="str">
        <f t="shared" si="150"/>
        <v/>
      </c>
      <c r="AG33" s="114" t="str">
        <f t="shared" si="150"/>
        <v/>
      </c>
      <c r="AH33" s="114" t="str">
        <f t="shared" si="150"/>
        <v/>
      </c>
      <c r="AI33" s="113" t="str">
        <f t="shared" si="150"/>
        <v/>
      </c>
      <c r="AJ33" s="115" t="str">
        <f t="shared" si="150"/>
        <v/>
      </c>
      <c r="AK33" s="617"/>
      <c r="AL33" s="38"/>
      <c r="AM33" s="98" t="s">
        <v>68</v>
      </c>
      <c r="AN33" s="130">
        <f t="shared" si="74"/>
        <v>27</v>
      </c>
      <c r="AO33" s="138" t="str">
        <f t="shared" ref="AO33:AS33" si="151">IF(AND($G33=AO$4,$H33=AO$6),$I33,"")</f>
        <v/>
      </c>
      <c r="AP33" s="139" t="str">
        <f t="shared" si="151"/>
        <v/>
      </c>
      <c r="AQ33" s="139">
        <f t="shared" si="151"/>
        <v>1000</v>
      </c>
      <c r="AR33" s="139" t="str">
        <f t="shared" si="151"/>
        <v/>
      </c>
      <c r="AS33" s="139" t="str">
        <f t="shared" si="151"/>
        <v/>
      </c>
      <c r="AT33" s="118"/>
      <c r="AU33" s="138" t="str">
        <f t="shared" si="3"/>
        <v/>
      </c>
      <c r="AV33" s="139" t="str">
        <f t="shared" si="4"/>
        <v/>
      </c>
      <c r="AW33" s="139" t="str">
        <f t="shared" si="5"/>
        <v/>
      </c>
      <c r="AX33" s="139" t="str">
        <f t="shared" si="6"/>
        <v/>
      </c>
      <c r="AY33" s="139" t="str">
        <f t="shared" si="7"/>
        <v/>
      </c>
      <c r="AZ33" s="140" t="str">
        <f t="shared" si="8"/>
        <v/>
      </c>
      <c r="BA33" s="141" t="str">
        <f t="shared" si="9"/>
        <v/>
      </c>
      <c r="BB33" s="139" t="str">
        <f t="shared" si="10"/>
        <v/>
      </c>
      <c r="BC33" s="139" t="str">
        <f t="shared" si="11"/>
        <v/>
      </c>
      <c r="BD33" s="139" t="str">
        <f t="shared" si="12"/>
        <v/>
      </c>
      <c r="BE33" s="140" t="str">
        <f t="shared" si="13"/>
        <v/>
      </c>
      <c r="BF33" s="122" t="str">
        <f t="shared" si="14"/>
        <v/>
      </c>
      <c r="BG33" s="123" t="str">
        <f t="shared" si="15"/>
        <v/>
      </c>
      <c r="BH33" s="123" t="str">
        <f t="shared" si="16"/>
        <v/>
      </c>
      <c r="BI33" s="123" t="str">
        <f t="shared" si="17"/>
        <v/>
      </c>
      <c r="BJ33" s="122" t="str">
        <f t="shared" si="18"/>
        <v/>
      </c>
      <c r="BK33" s="123" t="str">
        <f t="shared" si="19"/>
        <v/>
      </c>
      <c r="BL33" s="123" t="str">
        <f t="shared" si="20"/>
        <v/>
      </c>
      <c r="BM33" s="123" t="str">
        <f t="shared" si="21"/>
        <v/>
      </c>
      <c r="BN33" s="123" t="str">
        <f t="shared" si="22"/>
        <v/>
      </c>
      <c r="BO33" s="123" t="str">
        <f t="shared" si="23"/>
        <v/>
      </c>
      <c r="BP33" s="123" t="str">
        <f t="shared" si="24"/>
        <v/>
      </c>
      <c r="BQ33" s="123" t="str">
        <f t="shared" si="25"/>
        <v/>
      </c>
      <c r="BR33" s="124" t="str">
        <f t="shared" si="26"/>
        <v/>
      </c>
      <c r="BS33" s="142" t="str">
        <f t="shared" si="27"/>
        <v/>
      </c>
      <c r="BT33" s="143" t="str">
        <f t="shared" si="28"/>
        <v/>
      </c>
      <c r="BU33" s="143" t="str">
        <f t="shared" si="29"/>
        <v/>
      </c>
      <c r="BV33" s="143" t="str">
        <f t="shared" si="30"/>
        <v/>
      </c>
      <c r="BW33" s="143" t="str">
        <f t="shared" si="31"/>
        <v/>
      </c>
      <c r="BX33" s="144" t="str">
        <f t="shared" si="32"/>
        <v/>
      </c>
      <c r="BY33" s="141" t="str">
        <f t="shared" si="33"/>
        <v/>
      </c>
      <c r="BZ33" s="139" t="str">
        <f t="shared" si="34"/>
        <v/>
      </c>
      <c r="CA33" s="139" t="str">
        <f t="shared" si="35"/>
        <v/>
      </c>
      <c r="CB33" s="139" t="str">
        <f t="shared" si="36"/>
        <v/>
      </c>
      <c r="CC33" s="139" t="str">
        <f t="shared" si="37"/>
        <v/>
      </c>
      <c r="CD33" s="139" t="str">
        <f t="shared" si="38"/>
        <v/>
      </c>
      <c r="CE33" s="140" t="str">
        <f t="shared" si="39"/>
        <v/>
      </c>
      <c r="CF33" s="141" t="str">
        <f t="shared" si="40"/>
        <v/>
      </c>
      <c r="CG33" s="139" t="str">
        <f t="shared" si="41"/>
        <v/>
      </c>
      <c r="CH33" s="139" t="str">
        <f t="shared" si="42"/>
        <v/>
      </c>
      <c r="CI33" s="139" t="str">
        <f t="shared" si="43"/>
        <v/>
      </c>
      <c r="CJ33" s="139" t="str">
        <f t="shared" si="44"/>
        <v/>
      </c>
      <c r="CK33" s="139" t="str">
        <f t="shared" si="45"/>
        <v/>
      </c>
      <c r="CL33" s="140" t="str">
        <f t="shared" si="46"/>
        <v/>
      </c>
      <c r="CM33" s="142" t="str">
        <f t="shared" si="47"/>
        <v/>
      </c>
      <c r="CN33" s="143" t="str">
        <f t="shared" si="48"/>
        <v/>
      </c>
      <c r="CO33" s="143" t="str">
        <f t="shared" si="49"/>
        <v/>
      </c>
      <c r="CP33" s="143" t="str">
        <f t="shared" si="50"/>
        <v/>
      </c>
      <c r="CQ33" s="143" t="str">
        <f t="shared" si="51"/>
        <v/>
      </c>
      <c r="CR33" s="145" t="str">
        <f t="shared" si="52"/>
        <v/>
      </c>
      <c r="CS33" s="127"/>
      <c r="CT33" s="122" t="str">
        <f t="shared" si="53"/>
        <v/>
      </c>
      <c r="CU33" s="123" t="str">
        <f t="shared" si="54"/>
        <v/>
      </c>
      <c r="CV33" s="123" t="str">
        <f t="shared" si="55"/>
        <v/>
      </c>
      <c r="CW33" s="123" t="str">
        <f t="shared" si="56"/>
        <v/>
      </c>
      <c r="CX33" s="123" t="str">
        <f t="shared" si="57"/>
        <v/>
      </c>
      <c r="CY33" s="123" t="str">
        <f t="shared" si="58"/>
        <v/>
      </c>
      <c r="CZ33" s="123" t="str">
        <f t="shared" si="59"/>
        <v/>
      </c>
      <c r="DA33" s="123" t="str">
        <f t="shared" si="60"/>
        <v/>
      </c>
      <c r="DB33" s="124" t="str">
        <f t="shared" si="61"/>
        <v/>
      </c>
      <c r="DC33" s="128" t="str">
        <f t="shared" si="62"/>
        <v/>
      </c>
      <c r="DD33" s="123" t="str">
        <f t="shared" si="63"/>
        <v/>
      </c>
      <c r="DE33" s="123" t="str">
        <f t="shared" si="64"/>
        <v/>
      </c>
      <c r="DF33" s="123" t="str">
        <f t="shared" si="65"/>
        <v/>
      </c>
      <c r="DG33" s="123" t="str">
        <f t="shared" si="66"/>
        <v/>
      </c>
      <c r="DH33" s="123" t="str">
        <f t="shared" si="67"/>
        <v/>
      </c>
      <c r="DI33" s="123" t="str">
        <f t="shared" si="68"/>
        <v/>
      </c>
      <c r="DJ33" s="129" t="str">
        <f t="shared" si="69"/>
        <v/>
      </c>
      <c r="DK33" s="98" t="s">
        <v>68</v>
      </c>
      <c r="DL33" s="130">
        <f t="shared" si="76"/>
        <v>27</v>
      </c>
      <c r="DM33" s="56"/>
    </row>
    <row r="34" spans="2:117" ht="22.5" customHeight="1">
      <c r="B34" s="98" t="s">
        <v>68</v>
      </c>
      <c r="C34" s="130">
        <f t="shared" si="70"/>
        <v>28</v>
      </c>
      <c r="D34" s="146">
        <v>45693</v>
      </c>
      <c r="E34" s="155" t="s">
        <v>69</v>
      </c>
      <c r="F34" s="102" t="s">
        <v>70</v>
      </c>
      <c r="G34" s="103" t="s">
        <v>20</v>
      </c>
      <c r="H34" s="131" t="s">
        <v>46</v>
      </c>
      <c r="I34" s="132">
        <v>10000</v>
      </c>
      <c r="J34" s="106"/>
      <c r="K34" s="107">
        <f t="shared" si="71"/>
        <v>232555</v>
      </c>
      <c r="L34" s="645"/>
      <c r="M34" s="133"/>
      <c r="N34" s="133"/>
      <c r="O34" s="134" t="str">
        <f t="shared" ref="O34:S34" si="152">IF($H34=O$6,$I34,"")</f>
        <v/>
      </c>
      <c r="P34" s="135" t="str">
        <f t="shared" si="152"/>
        <v/>
      </c>
      <c r="Q34" s="136">
        <f t="shared" si="152"/>
        <v>10000</v>
      </c>
      <c r="R34" s="135" t="str">
        <f t="shared" si="152"/>
        <v/>
      </c>
      <c r="S34" s="137" t="str">
        <f t="shared" si="152"/>
        <v/>
      </c>
      <c r="T34" s="113" t="str">
        <f t="shared" ref="T34:AJ34" si="153">IF($H34=T$6,$J34,"")</f>
        <v/>
      </c>
      <c r="U34" s="114" t="str">
        <f t="shared" si="153"/>
        <v/>
      </c>
      <c r="V34" s="114" t="str">
        <f t="shared" si="153"/>
        <v/>
      </c>
      <c r="W34" s="114" t="str">
        <f t="shared" si="153"/>
        <v/>
      </c>
      <c r="X34" s="113" t="str">
        <f t="shared" si="153"/>
        <v/>
      </c>
      <c r="Y34" s="114" t="str">
        <f t="shared" si="153"/>
        <v/>
      </c>
      <c r="Z34" s="114" t="str">
        <f t="shared" si="153"/>
        <v/>
      </c>
      <c r="AA34" s="114" t="str">
        <f t="shared" si="153"/>
        <v/>
      </c>
      <c r="AB34" s="113" t="str">
        <f t="shared" si="153"/>
        <v/>
      </c>
      <c r="AC34" s="114" t="str">
        <f t="shared" si="153"/>
        <v/>
      </c>
      <c r="AD34" s="114" t="str">
        <f t="shared" si="153"/>
        <v/>
      </c>
      <c r="AE34" s="114" t="str">
        <f t="shared" si="153"/>
        <v/>
      </c>
      <c r="AF34" s="114" t="str">
        <f t="shared" si="153"/>
        <v/>
      </c>
      <c r="AG34" s="114" t="str">
        <f t="shared" si="153"/>
        <v/>
      </c>
      <c r="AH34" s="114" t="str">
        <f t="shared" si="153"/>
        <v/>
      </c>
      <c r="AI34" s="113" t="str">
        <f t="shared" si="153"/>
        <v/>
      </c>
      <c r="AJ34" s="115" t="str">
        <f t="shared" si="153"/>
        <v/>
      </c>
      <c r="AK34" s="617"/>
      <c r="AL34" s="38"/>
      <c r="AM34" s="98" t="s">
        <v>68</v>
      </c>
      <c r="AN34" s="130">
        <f t="shared" si="74"/>
        <v>28</v>
      </c>
      <c r="AO34" s="138" t="str">
        <f t="shared" ref="AO34:AS34" si="154">IF(AND($G34=AO$4,$H34=AO$6),$I34,"")</f>
        <v/>
      </c>
      <c r="AP34" s="139" t="str">
        <f t="shared" si="154"/>
        <v/>
      </c>
      <c r="AQ34" s="139">
        <f t="shared" si="154"/>
        <v>10000</v>
      </c>
      <c r="AR34" s="139" t="str">
        <f t="shared" si="154"/>
        <v/>
      </c>
      <c r="AS34" s="139" t="str">
        <f t="shared" si="154"/>
        <v/>
      </c>
      <c r="AT34" s="118"/>
      <c r="AU34" s="138" t="str">
        <f t="shared" si="3"/>
        <v/>
      </c>
      <c r="AV34" s="139" t="str">
        <f t="shared" si="4"/>
        <v/>
      </c>
      <c r="AW34" s="139" t="str">
        <f t="shared" si="5"/>
        <v/>
      </c>
      <c r="AX34" s="139" t="str">
        <f t="shared" si="6"/>
        <v/>
      </c>
      <c r="AY34" s="139" t="str">
        <f t="shared" si="7"/>
        <v/>
      </c>
      <c r="AZ34" s="140" t="str">
        <f t="shared" si="8"/>
        <v/>
      </c>
      <c r="BA34" s="141" t="str">
        <f t="shared" si="9"/>
        <v/>
      </c>
      <c r="BB34" s="139" t="str">
        <f t="shared" si="10"/>
        <v/>
      </c>
      <c r="BC34" s="139" t="str">
        <f t="shared" si="11"/>
        <v/>
      </c>
      <c r="BD34" s="139" t="str">
        <f t="shared" si="12"/>
        <v/>
      </c>
      <c r="BE34" s="140" t="str">
        <f t="shared" si="13"/>
        <v/>
      </c>
      <c r="BF34" s="122" t="str">
        <f t="shared" si="14"/>
        <v/>
      </c>
      <c r="BG34" s="123" t="str">
        <f t="shared" si="15"/>
        <v/>
      </c>
      <c r="BH34" s="123" t="str">
        <f t="shared" si="16"/>
        <v/>
      </c>
      <c r="BI34" s="123" t="str">
        <f t="shared" si="17"/>
        <v/>
      </c>
      <c r="BJ34" s="122" t="str">
        <f t="shared" si="18"/>
        <v/>
      </c>
      <c r="BK34" s="123" t="str">
        <f t="shared" si="19"/>
        <v/>
      </c>
      <c r="BL34" s="123" t="str">
        <f t="shared" si="20"/>
        <v/>
      </c>
      <c r="BM34" s="123" t="str">
        <f t="shared" si="21"/>
        <v/>
      </c>
      <c r="BN34" s="123" t="str">
        <f t="shared" si="22"/>
        <v/>
      </c>
      <c r="BO34" s="123" t="str">
        <f t="shared" si="23"/>
        <v/>
      </c>
      <c r="BP34" s="123" t="str">
        <f t="shared" si="24"/>
        <v/>
      </c>
      <c r="BQ34" s="123" t="str">
        <f t="shared" si="25"/>
        <v/>
      </c>
      <c r="BR34" s="124" t="str">
        <f t="shared" si="26"/>
        <v/>
      </c>
      <c r="BS34" s="142" t="str">
        <f t="shared" si="27"/>
        <v/>
      </c>
      <c r="BT34" s="143" t="str">
        <f t="shared" si="28"/>
        <v/>
      </c>
      <c r="BU34" s="143" t="str">
        <f t="shared" si="29"/>
        <v/>
      </c>
      <c r="BV34" s="143" t="str">
        <f t="shared" si="30"/>
        <v/>
      </c>
      <c r="BW34" s="143" t="str">
        <f t="shared" si="31"/>
        <v/>
      </c>
      <c r="BX34" s="144" t="str">
        <f t="shared" si="32"/>
        <v/>
      </c>
      <c r="BY34" s="141" t="str">
        <f t="shared" si="33"/>
        <v/>
      </c>
      <c r="BZ34" s="139" t="str">
        <f t="shared" si="34"/>
        <v/>
      </c>
      <c r="CA34" s="139" t="str">
        <f t="shared" si="35"/>
        <v/>
      </c>
      <c r="CB34" s="139" t="str">
        <f t="shared" si="36"/>
        <v/>
      </c>
      <c r="CC34" s="139" t="str">
        <f t="shared" si="37"/>
        <v/>
      </c>
      <c r="CD34" s="139" t="str">
        <f t="shared" si="38"/>
        <v/>
      </c>
      <c r="CE34" s="140" t="str">
        <f t="shared" si="39"/>
        <v/>
      </c>
      <c r="CF34" s="141" t="str">
        <f t="shared" si="40"/>
        <v/>
      </c>
      <c r="CG34" s="139" t="str">
        <f t="shared" si="41"/>
        <v/>
      </c>
      <c r="CH34" s="139" t="str">
        <f t="shared" si="42"/>
        <v/>
      </c>
      <c r="CI34" s="139" t="str">
        <f t="shared" si="43"/>
        <v/>
      </c>
      <c r="CJ34" s="139" t="str">
        <f t="shared" si="44"/>
        <v/>
      </c>
      <c r="CK34" s="139" t="str">
        <f t="shared" si="45"/>
        <v/>
      </c>
      <c r="CL34" s="140" t="str">
        <f t="shared" si="46"/>
        <v/>
      </c>
      <c r="CM34" s="142" t="str">
        <f t="shared" si="47"/>
        <v/>
      </c>
      <c r="CN34" s="143" t="str">
        <f t="shared" si="48"/>
        <v/>
      </c>
      <c r="CO34" s="143" t="str">
        <f t="shared" si="49"/>
        <v/>
      </c>
      <c r="CP34" s="143" t="str">
        <f t="shared" si="50"/>
        <v/>
      </c>
      <c r="CQ34" s="143" t="str">
        <f t="shared" si="51"/>
        <v/>
      </c>
      <c r="CR34" s="145" t="str">
        <f t="shared" si="52"/>
        <v/>
      </c>
      <c r="CS34" s="127"/>
      <c r="CT34" s="122" t="str">
        <f t="shared" si="53"/>
        <v/>
      </c>
      <c r="CU34" s="123" t="str">
        <f t="shared" si="54"/>
        <v/>
      </c>
      <c r="CV34" s="123" t="str">
        <f t="shared" si="55"/>
        <v/>
      </c>
      <c r="CW34" s="123" t="str">
        <f t="shared" si="56"/>
        <v/>
      </c>
      <c r="CX34" s="123" t="str">
        <f t="shared" si="57"/>
        <v/>
      </c>
      <c r="CY34" s="123" t="str">
        <f t="shared" si="58"/>
        <v/>
      </c>
      <c r="CZ34" s="123" t="str">
        <f t="shared" si="59"/>
        <v/>
      </c>
      <c r="DA34" s="123" t="str">
        <f t="shared" si="60"/>
        <v/>
      </c>
      <c r="DB34" s="124" t="str">
        <f t="shared" si="61"/>
        <v/>
      </c>
      <c r="DC34" s="128" t="str">
        <f t="shared" si="62"/>
        <v/>
      </c>
      <c r="DD34" s="123" t="str">
        <f t="shared" si="63"/>
        <v/>
      </c>
      <c r="DE34" s="123" t="str">
        <f t="shared" si="64"/>
        <v/>
      </c>
      <c r="DF34" s="123" t="str">
        <f t="shared" si="65"/>
        <v/>
      </c>
      <c r="DG34" s="123" t="str">
        <f t="shared" si="66"/>
        <v/>
      </c>
      <c r="DH34" s="123" t="str">
        <f t="shared" si="67"/>
        <v/>
      </c>
      <c r="DI34" s="123" t="str">
        <f t="shared" si="68"/>
        <v/>
      </c>
      <c r="DJ34" s="129" t="str">
        <f t="shared" si="69"/>
        <v/>
      </c>
      <c r="DK34" s="98" t="s">
        <v>68</v>
      </c>
      <c r="DL34" s="130">
        <f t="shared" si="76"/>
        <v>28</v>
      </c>
      <c r="DM34" s="56"/>
    </row>
    <row r="35" spans="2:117" ht="22.5" customHeight="1">
      <c r="B35" s="98" t="s">
        <v>68</v>
      </c>
      <c r="C35" s="130">
        <f t="shared" si="70"/>
        <v>29</v>
      </c>
      <c r="D35" s="146">
        <v>45693</v>
      </c>
      <c r="E35" s="155" t="s">
        <v>69</v>
      </c>
      <c r="F35" s="102" t="s">
        <v>70</v>
      </c>
      <c r="G35" s="103" t="s">
        <v>20</v>
      </c>
      <c r="H35" s="131" t="s">
        <v>46</v>
      </c>
      <c r="I35" s="132">
        <v>10000</v>
      </c>
      <c r="J35" s="106"/>
      <c r="K35" s="107">
        <f t="shared" si="71"/>
        <v>242555</v>
      </c>
      <c r="L35" s="645"/>
      <c r="M35" s="133"/>
      <c r="N35" s="133"/>
      <c r="O35" s="134" t="str">
        <f t="shared" ref="O35:S35" si="155">IF($H35=O$6,$I35,"")</f>
        <v/>
      </c>
      <c r="P35" s="135" t="str">
        <f t="shared" si="155"/>
        <v/>
      </c>
      <c r="Q35" s="136">
        <f t="shared" si="155"/>
        <v>10000</v>
      </c>
      <c r="R35" s="135" t="str">
        <f t="shared" si="155"/>
        <v/>
      </c>
      <c r="S35" s="137" t="str">
        <f t="shared" si="155"/>
        <v/>
      </c>
      <c r="T35" s="113" t="str">
        <f t="shared" ref="T35:AJ35" si="156">IF($H35=T$6,$J35,"")</f>
        <v/>
      </c>
      <c r="U35" s="114" t="str">
        <f t="shared" si="156"/>
        <v/>
      </c>
      <c r="V35" s="114" t="str">
        <f t="shared" si="156"/>
        <v/>
      </c>
      <c r="W35" s="114" t="str">
        <f t="shared" si="156"/>
        <v/>
      </c>
      <c r="X35" s="113" t="str">
        <f t="shared" si="156"/>
        <v/>
      </c>
      <c r="Y35" s="114" t="str">
        <f t="shared" si="156"/>
        <v/>
      </c>
      <c r="Z35" s="114" t="str">
        <f t="shared" si="156"/>
        <v/>
      </c>
      <c r="AA35" s="114" t="str">
        <f t="shared" si="156"/>
        <v/>
      </c>
      <c r="AB35" s="113" t="str">
        <f t="shared" si="156"/>
        <v/>
      </c>
      <c r="AC35" s="114" t="str">
        <f t="shared" si="156"/>
        <v/>
      </c>
      <c r="AD35" s="114" t="str">
        <f t="shared" si="156"/>
        <v/>
      </c>
      <c r="AE35" s="114" t="str">
        <f t="shared" si="156"/>
        <v/>
      </c>
      <c r="AF35" s="114" t="str">
        <f t="shared" si="156"/>
        <v/>
      </c>
      <c r="AG35" s="114" t="str">
        <f t="shared" si="156"/>
        <v/>
      </c>
      <c r="AH35" s="114" t="str">
        <f t="shared" si="156"/>
        <v/>
      </c>
      <c r="AI35" s="113" t="str">
        <f t="shared" si="156"/>
        <v/>
      </c>
      <c r="AJ35" s="115" t="str">
        <f t="shared" si="156"/>
        <v/>
      </c>
      <c r="AK35" s="617"/>
      <c r="AL35" s="38"/>
      <c r="AM35" s="98" t="s">
        <v>68</v>
      </c>
      <c r="AN35" s="130">
        <f t="shared" si="74"/>
        <v>29</v>
      </c>
      <c r="AO35" s="138" t="str">
        <f t="shared" ref="AO35:AS35" si="157">IF(AND($G35=AO$4,$H35=AO$6),$I35,"")</f>
        <v/>
      </c>
      <c r="AP35" s="139" t="str">
        <f t="shared" si="157"/>
        <v/>
      </c>
      <c r="AQ35" s="139">
        <f t="shared" si="157"/>
        <v>10000</v>
      </c>
      <c r="AR35" s="139" t="str">
        <f t="shared" si="157"/>
        <v/>
      </c>
      <c r="AS35" s="139" t="str">
        <f t="shared" si="157"/>
        <v/>
      </c>
      <c r="AT35" s="118"/>
      <c r="AU35" s="138" t="str">
        <f t="shared" si="3"/>
        <v/>
      </c>
      <c r="AV35" s="139" t="str">
        <f t="shared" si="4"/>
        <v/>
      </c>
      <c r="AW35" s="139" t="str">
        <f t="shared" si="5"/>
        <v/>
      </c>
      <c r="AX35" s="139" t="str">
        <f t="shared" si="6"/>
        <v/>
      </c>
      <c r="AY35" s="139" t="str">
        <f t="shared" si="7"/>
        <v/>
      </c>
      <c r="AZ35" s="140" t="str">
        <f t="shared" si="8"/>
        <v/>
      </c>
      <c r="BA35" s="141" t="str">
        <f t="shared" si="9"/>
        <v/>
      </c>
      <c r="BB35" s="139" t="str">
        <f t="shared" si="10"/>
        <v/>
      </c>
      <c r="BC35" s="139" t="str">
        <f t="shared" si="11"/>
        <v/>
      </c>
      <c r="BD35" s="139" t="str">
        <f t="shared" si="12"/>
        <v/>
      </c>
      <c r="BE35" s="140" t="str">
        <f t="shared" si="13"/>
        <v/>
      </c>
      <c r="BF35" s="122" t="str">
        <f t="shared" si="14"/>
        <v/>
      </c>
      <c r="BG35" s="123" t="str">
        <f t="shared" si="15"/>
        <v/>
      </c>
      <c r="BH35" s="123" t="str">
        <f t="shared" si="16"/>
        <v/>
      </c>
      <c r="BI35" s="123" t="str">
        <f t="shared" si="17"/>
        <v/>
      </c>
      <c r="BJ35" s="122" t="str">
        <f t="shared" si="18"/>
        <v/>
      </c>
      <c r="BK35" s="123" t="str">
        <f t="shared" si="19"/>
        <v/>
      </c>
      <c r="BL35" s="123" t="str">
        <f t="shared" si="20"/>
        <v/>
      </c>
      <c r="BM35" s="123" t="str">
        <f t="shared" si="21"/>
        <v/>
      </c>
      <c r="BN35" s="123" t="str">
        <f t="shared" si="22"/>
        <v/>
      </c>
      <c r="BO35" s="123" t="str">
        <f t="shared" si="23"/>
        <v/>
      </c>
      <c r="BP35" s="123" t="str">
        <f t="shared" si="24"/>
        <v/>
      </c>
      <c r="BQ35" s="123" t="str">
        <f t="shared" si="25"/>
        <v/>
      </c>
      <c r="BR35" s="124" t="str">
        <f t="shared" si="26"/>
        <v/>
      </c>
      <c r="BS35" s="142" t="str">
        <f t="shared" si="27"/>
        <v/>
      </c>
      <c r="BT35" s="143" t="str">
        <f t="shared" si="28"/>
        <v/>
      </c>
      <c r="BU35" s="143" t="str">
        <f t="shared" si="29"/>
        <v/>
      </c>
      <c r="BV35" s="143" t="str">
        <f t="shared" si="30"/>
        <v/>
      </c>
      <c r="BW35" s="143" t="str">
        <f t="shared" si="31"/>
        <v/>
      </c>
      <c r="BX35" s="144" t="str">
        <f t="shared" si="32"/>
        <v/>
      </c>
      <c r="BY35" s="141" t="str">
        <f t="shared" si="33"/>
        <v/>
      </c>
      <c r="BZ35" s="139" t="str">
        <f t="shared" si="34"/>
        <v/>
      </c>
      <c r="CA35" s="139" t="str">
        <f t="shared" si="35"/>
        <v/>
      </c>
      <c r="CB35" s="139" t="str">
        <f t="shared" si="36"/>
        <v/>
      </c>
      <c r="CC35" s="139" t="str">
        <f t="shared" si="37"/>
        <v/>
      </c>
      <c r="CD35" s="139" t="str">
        <f t="shared" si="38"/>
        <v/>
      </c>
      <c r="CE35" s="140" t="str">
        <f t="shared" si="39"/>
        <v/>
      </c>
      <c r="CF35" s="141" t="str">
        <f t="shared" si="40"/>
        <v/>
      </c>
      <c r="CG35" s="139" t="str">
        <f t="shared" si="41"/>
        <v/>
      </c>
      <c r="CH35" s="139" t="str">
        <f t="shared" si="42"/>
        <v/>
      </c>
      <c r="CI35" s="139" t="str">
        <f t="shared" si="43"/>
        <v/>
      </c>
      <c r="CJ35" s="139" t="str">
        <f t="shared" si="44"/>
        <v/>
      </c>
      <c r="CK35" s="139" t="str">
        <f t="shared" si="45"/>
        <v/>
      </c>
      <c r="CL35" s="140" t="str">
        <f t="shared" si="46"/>
        <v/>
      </c>
      <c r="CM35" s="142" t="str">
        <f t="shared" si="47"/>
        <v/>
      </c>
      <c r="CN35" s="143" t="str">
        <f t="shared" si="48"/>
        <v/>
      </c>
      <c r="CO35" s="143" t="str">
        <f t="shared" si="49"/>
        <v/>
      </c>
      <c r="CP35" s="143" t="str">
        <f t="shared" si="50"/>
        <v/>
      </c>
      <c r="CQ35" s="143" t="str">
        <f t="shared" si="51"/>
        <v/>
      </c>
      <c r="CR35" s="145" t="str">
        <f t="shared" si="52"/>
        <v/>
      </c>
      <c r="CS35" s="127"/>
      <c r="CT35" s="122" t="str">
        <f t="shared" si="53"/>
        <v/>
      </c>
      <c r="CU35" s="123" t="str">
        <f t="shared" si="54"/>
        <v/>
      </c>
      <c r="CV35" s="123" t="str">
        <f t="shared" si="55"/>
        <v/>
      </c>
      <c r="CW35" s="123" t="str">
        <f t="shared" si="56"/>
        <v/>
      </c>
      <c r="CX35" s="123" t="str">
        <f t="shared" si="57"/>
        <v/>
      </c>
      <c r="CY35" s="123" t="str">
        <f t="shared" si="58"/>
        <v/>
      </c>
      <c r="CZ35" s="123" t="str">
        <f t="shared" si="59"/>
        <v/>
      </c>
      <c r="DA35" s="123" t="str">
        <f t="shared" si="60"/>
        <v/>
      </c>
      <c r="DB35" s="124" t="str">
        <f t="shared" si="61"/>
        <v/>
      </c>
      <c r="DC35" s="128" t="str">
        <f t="shared" si="62"/>
        <v/>
      </c>
      <c r="DD35" s="123" t="str">
        <f t="shared" si="63"/>
        <v/>
      </c>
      <c r="DE35" s="123" t="str">
        <f t="shared" si="64"/>
        <v/>
      </c>
      <c r="DF35" s="123" t="str">
        <f t="shared" si="65"/>
        <v/>
      </c>
      <c r="DG35" s="123" t="str">
        <f t="shared" si="66"/>
        <v/>
      </c>
      <c r="DH35" s="123" t="str">
        <f t="shared" si="67"/>
        <v/>
      </c>
      <c r="DI35" s="123" t="str">
        <f t="shared" si="68"/>
        <v/>
      </c>
      <c r="DJ35" s="129" t="str">
        <f t="shared" si="69"/>
        <v/>
      </c>
      <c r="DK35" s="98" t="s">
        <v>68</v>
      </c>
      <c r="DL35" s="130">
        <f t="shared" si="76"/>
        <v>29</v>
      </c>
      <c r="DM35" s="56"/>
    </row>
    <row r="36" spans="2:117" ht="22.5" customHeight="1">
      <c r="B36" s="98" t="s">
        <v>68</v>
      </c>
      <c r="C36" s="130">
        <f t="shared" si="70"/>
        <v>30</v>
      </c>
      <c r="D36" s="146">
        <v>45693</v>
      </c>
      <c r="E36" s="155" t="s">
        <v>69</v>
      </c>
      <c r="F36" s="102" t="s">
        <v>70</v>
      </c>
      <c r="G36" s="103" t="s">
        <v>20</v>
      </c>
      <c r="H36" s="131" t="s">
        <v>46</v>
      </c>
      <c r="I36" s="132">
        <v>100000</v>
      </c>
      <c r="J36" s="106"/>
      <c r="K36" s="107">
        <f t="shared" si="71"/>
        <v>342555</v>
      </c>
      <c r="L36" s="645"/>
      <c r="M36" s="133"/>
      <c r="N36" s="133"/>
      <c r="O36" s="134" t="str">
        <f t="shared" ref="O36:S36" si="158">IF($H36=O$6,$I36,"")</f>
        <v/>
      </c>
      <c r="P36" s="135" t="str">
        <f t="shared" si="158"/>
        <v/>
      </c>
      <c r="Q36" s="136">
        <f t="shared" si="158"/>
        <v>100000</v>
      </c>
      <c r="R36" s="135" t="str">
        <f t="shared" si="158"/>
        <v/>
      </c>
      <c r="S36" s="137" t="str">
        <f t="shared" si="158"/>
        <v/>
      </c>
      <c r="T36" s="113" t="str">
        <f t="shared" ref="T36:AJ36" si="159">IF($H36=T$6,$J36,"")</f>
        <v/>
      </c>
      <c r="U36" s="114" t="str">
        <f t="shared" si="159"/>
        <v/>
      </c>
      <c r="V36" s="114" t="str">
        <f t="shared" si="159"/>
        <v/>
      </c>
      <c r="W36" s="114" t="str">
        <f t="shared" si="159"/>
        <v/>
      </c>
      <c r="X36" s="113" t="str">
        <f t="shared" si="159"/>
        <v/>
      </c>
      <c r="Y36" s="114" t="str">
        <f t="shared" si="159"/>
        <v/>
      </c>
      <c r="Z36" s="114" t="str">
        <f t="shared" si="159"/>
        <v/>
      </c>
      <c r="AA36" s="114" t="str">
        <f t="shared" si="159"/>
        <v/>
      </c>
      <c r="AB36" s="113" t="str">
        <f t="shared" si="159"/>
        <v/>
      </c>
      <c r="AC36" s="114" t="str">
        <f t="shared" si="159"/>
        <v/>
      </c>
      <c r="AD36" s="114" t="str">
        <f t="shared" si="159"/>
        <v/>
      </c>
      <c r="AE36" s="114" t="str">
        <f t="shared" si="159"/>
        <v/>
      </c>
      <c r="AF36" s="114" t="str">
        <f t="shared" si="159"/>
        <v/>
      </c>
      <c r="AG36" s="114" t="str">
        <f t="shared" si="159"/>
        <v/>
      </c>
      <c r="AH36" s="114" t="str">
        <f t="shared" si="159"/>
        <v/>
      </c>
      <c r="AI36" s="113" t="str">
        <f t="shared" si="159"/>
        <v/>
      </c>
      <c r="AJ36" s="115" t="str">
        <f t="shared" si="159"/>
        <v/>
      </c>
      <c r="AK36" s="617"/>
      <c r="AL36" s="38"/>
      <c r="AM36" s="98" t="s">
        <v>68</v>
      </c>
      <c r="AN36" s="130">
        <f t="shared" si="74"/>
        <v>30</v>
      </c>
      <c r="AO36" s="138" t="str">
        <f t="shared" ref="AO36:AS36" si="160">IF(AND($G36=AO$4,$H36=AO$6),$I36,"")</f>
        <v/>
      </c>
      <c r="AP36" s="139" t="str">
        <f t="shared" si="160"/>
        <v/>
      </c>
      <c r="AQ36" s="139">
        <f t="shared" si="160"/>
        <v>100000</v>
      </c>
      <c r="AR36" s="139" t="str">
        <f t="shared" si="160"/>
        <v/>
      </c>
      <c r="AS36" s="139" t="str">
        <f t="shared" si="160"/>
        <v/>
      </c>
      <c r="AT36" s="118"/>
      <c r="AU36" s="138" t="str">
        <f t="shared" si="3"/>
        <v/>
      </c>
      <c r="AV36" s="139" t="str">
        <f t="shared" si="4"/>
        <v/>
      </c>
      <c r="AW36" s="139" t="str">
        <f t="shared" si="5"/>
        <v/>
      </c>
      <c r="AX36" s="139" t="str">
        <f t="shared" si="6"/>
        <v/>
      </c>
      <c r="AY36" s="139" t="str">
        <f t="shared" si="7"/>
        <v/>
      </c>
      <c r="AZ36" s="140" t="str">
        <f t="shared" si="8"/>
        <v/>
      </c>
      <c r="BA36" s="141" t="str">
        <f t="shared" si="9"/>
        <v/>
      </c>
      <c r="BB36" s="139" t="str">
        <f t="shared" si="10"/>
        <v/>
      </c>
      <c r="BC36" s="139" t="str">
        <f t="shared" si="11"/>
        <v/>
      </c>
      <c r="BD36" s="139" t="str">
        <f t="shared" si="12"/>
        <v/>
      </c>
      <c r="BE36" s="140" t="str">
        <f t="shared" si="13"/>
        <v/>
      </c>
      <c r="BF36" s="122" t="str">
        <f t="shared" si="14"/>
        <v/>
      </c>
      <c r="BG36" s="123" t="str">
        <f t="shared" si="15"/>
        <v/>
      </c>
      <c r="BH36" s="123" t="str">
        <f t="shared" si="16"/>
        <v/>
      </c>
      <c r="BI36" s="123" t="str">
        <f t="shared" si="17"/>
        <v/>
      </c>
      <c r="BJ36" s="122" t="str">
        <f t="shared" si="18"/>
        <v/>
      </c>
      <c r="BK36" s="123" t="str">
        <f t="shared" si="19"/>
        <v/>
      </c>
      <c r="BL36" s="123" t="str">
        <f t="shared" si="20"/>
        <v/>
      </c>
      <c r="BM36" s="123" t="str">
        <f t="shared" si="21"/>
        <v/>
      </c>
      <c r="BN36" s="123" t="str">
        <f t="shared" si="22"/>
        <v/>
      </c>
      <c r="BO36" s="123" t="str">
        <f t="shared" si="23"/>
        <v/>
      </c>
      <c r="BP36" s="123" t="str">
        <f t="shared" si="24"/>
        <v/>
      </c>
      <c r="BQ36" s="123" t="str">
        <f t="shared" si="25"/>
        <v/>
      </c>
      <c r="BR36" s="124" t="str">
        <f t="shared" si="26"/>
        <v/>
      </c>
      <c r="BS36" s="142" t="str">
        <f t="shared" si="27"/>
        <v/>
      </c>
      <c r="BT36" s="143" t="str">
        <f t="shared" si="28"/>
        <v/>
      </c>
      <c r="BU36" s="143" t="str">
        <f t="shared" si="29"/>
        <v/>
      </c>
      <c r="BV36" s="143" t="str">
        <f t="shared" si="30"/>
        <v/>
      </c>
      <c r="BW36" s="143" t="str">
        <f t="shared" si="31"/>
        <v/>
      </c>
      <c r="BX36" s="144" t="str">
        <f t="shared" si="32"/>
        <v/>
      </c>
      <c r="BY36" s="141" t="str">
        <f t="shared" si="33"/>
        <v/>
      </c>
      <c r="BZ36" s="139" t="str">
        <f t="shared" si="34"/>
        <v/>
      </c>
      <c r="CA36" s="139" t="str">
        <f t="shared" si="35"/>
        <v/>
      </c>
      <c r="CB36" s="139" t="str">
        <f t="shared" si="36"/>
        <v/>
      </c>
      <c r="CC36" s="139" t="str">
        <f t="shared" si="37"/>
        <v/>
      </c>
      <c r="CD36" s="139" t="str">
        <f t="shared" si="38"/>
        <v/>
      </c>
      <c r="CE36" s="140" t="str">
        <f t="shared" si="39"/>
        <v/>
      </c>
      <c r="CF36" s="141" t="str">
        <f t="shared" si="40"/>
        <v/>
      </c>
      <c r="CG36" s="139" t="str">
        <f t="shared" si="41"/>
        <v/>
      </c>
      <c r="CH36" s="139" t="str">
        <f t="shared" si="42"/>
        <v/>
      </c>
      <c r="CI36" s="139" t="str">
        <f t="shared" si="43"/>
        <v/>
      </c>
      <c r="CJ36" s="139" t="str">
        <f t="shared" si="44"/>
        <v/>
      </c>
      <c r="CK36" s="139" t="str">
        <f t="shared" si="45"/>
        <v/>
      </c>
      <c r="CL36" s="140" t="str">
        <f t="shared" si="46"/>
        <v/>
      </c>
      <c r="CM36" s="142" t="str">
        <f t="shared" si="47"/>
        <v/>
      </c>
      <c r="CN36" s="143" t="str">
        <f t="shared" si="48"/>
        <v/>
      </c>
      <c r="CO36" s="143" t="str">
        <f t="shared" si="49"/>
        <v/>
      </c>
      <c r="CP36" s="143" t="str">
        <f t="shared" si="50"/>
        <v/>
      </c>
      <c r="CQ36" s="143" t="str">
        <f t="shared" si="51"/>
        <v/>
      </c>
      <c r="CR36" s="145" t="str">
        <f t="shared" si="52"/>
        <v/>
      </c>
      <c r="CS36" s="127"/>
      <c r="CT36" s="122" t="str">
        <f t="shared" si="53"/>
        <v/>
      </c>
      <c r="CU36" s="123" t="str">
        <f t="shared" si="54"/>
        <v/>
      </c>
      <c r="CV36" s="123" t="str">
        <f t="shared" si="55"/>
        <v/>
      </c>
      <c r="CW36" s="123" t="str">
        <f t="shared" si="56"/>
        <v/>
      </c>
      <c r="CX36" s="123" t="str">
        <f t="shared" si="57"/>
        <v/>
      </c>
      <c r="CY36" s="123" t="str">
        <f t="shared" si="58"/>
        <v/>
      </c>
      <c r="CZ36" s="123" t="str">
        <f t="shared" si="59"/>
        <v/>
      </c>
      <c r="DA36" s="123" t="str">
        <f t="shared" si="60"/>
        <v/>
      </c>
      <c r="DB36" s="124" t="str">
        <f t="shared" si="61"/>
        <v/>
      </c>
      <c r="DC36" s="128" t="str">
        <f t="shared" si="62"/>
        <v/>
      </c>
      <c r="DD36" s="123" t="str">
        <f t="shared" si="63"/>
        <v/>
      </c>
      <c r="DE36" s="123" t="str">
        <f t="shared" si="64"/>
        <v/>
      </c>
      <c r="DF36" s="123" t="str">
        <f t="shared" si="65"/>
        <v/>
      </c>
      <c r="DG36" s="123" t="str">
        <f t="shared" si="66"/>
        <v/>
      </c>
      <c r="DH36" s="123" t="str">
        <f t="shared" si="67"/>
        <v/>
      </c>
      <c r="DI36" s="123" t="str">
        <f t="shared" si="68"/>
        <v/>
      </c>
      <c r="DJ36" s="129" t="str">
        <f t="shared" si="69"/>
        <v/>
      </c>
      <c r="DK36" s="98" t="s">
        <v>68</v>
      </c>
      <c r="DL36" s="130">
        <f t="shared" si="76"/>
        <v>30</v>
      </c>
      <c r="DM36" s="56"/>
    </row>
    <row r="37" spans="2:117" ht="22.5" customHeight="1">
      <c r="B37" s="98" t="s">
        <v>68</v>
      </c>
      <c r="C37" s="130">
        <f t="shared" si="70"/>
        <v>31</v>
      </c>
      <c r="D37" s="146">
        <v>45693</v>
      </c>
      <c r="E37" s="155" t="s">
        <v>69</v>
      </c>
      <c r="F37" s="102" t="s">
        <v>70</v>
      </c>
      <c r="G37" s="103" t="s">
        <v>20</v>
      </c>
      <c r="H37" s="131" t="s">
        <v>46</v>
      </c>
      <c r="I37" s="132">
        <v>30000</v>
      </c>
      <c r="J37" s="106"/>
      <c r="K37" s="107">
        <f t="shared" si="71"/>
        <v>372555</v>
      </c>
      <c r="L37" s="645"/>
      <c r="M37" s="133"/>
      <c r="N37" s="133"/>
      <c r="O37" s="134" t="str">
        <f t="shared" ref="O37:S37" si="161">IF($H37=O$6,$I37,"")</f>
        <v/>
      </c>
      <c r="P37" s="135" t="str">
        <f t="shared" si="161"/>
        <v/>
      </c>
      <c r="Q37" s="136">
        <f t="shared" si="161"/>
        <v>30000</v>
      </c>
      <c r="R37" s="135" t="str">
        <f t="shared" si="161"/>
        <v/>
      </c>
      <c r="S37" s="137" t="str">
        <f t="shared" si="161"/>
        <v/>
      </c>
      <c r="T37" s="113" t="str">
        <f t="shared" ref="T37:AJ37" si="162">IF($H37=T$6,$J37,"")</f>
        <v/>
      </c>
      <c r="U37" s="114" t="str">
        <f t="shared" si="162"/>
        <v/>
      </c>
      <c r="V37" s="114" t="str">
        <f t="shared" si="162"/>
        <v/>
      </c>
      <c r="W37" s="114" t="str">
        <f t="shared" si="162"/>
        <v/>
      </c>
      <c r="X37" s="113" t="str">
        <f t="shared" si="162"/>
        <v/>
      </c>
      <c r="Y37" s="114" t="str">
        <f t="shared" si="162"/>
        <v/>
      </c>
      <c r="Z37" s="114" t="str">
        <f t="shared" si="162"/>
        <v/>
      </c>
      <c r="AA37" s="114" t="str">
        <f t="shared" si="162"/>
        <v/>
      </c>
      <c r="AB37" s="113" t="str">
        <f t="shared" si="162"/>
        <v/>
      </c>
      <c r="AC37" s="114" t="str">
        <f t="shared" si="162"/>
        <v/>
      </c>
      <c r="AD37" s="114" t="str">
        <f t="shared" si="162"/>
        <v/>
      </c>
      <c r="AE37" s="114" t="str">
        <f t="shared" si="162"/>
        <v/>
      </c>
      <c r="AF37" s="114" t="str">
        <f t="shared" si="162"/>
        <v/>
      </c>
      <c r="AG37" s="114" t="str">
        <f t="shared" si="162"/>
        <v/>
      </c>
      <c r="AH37" s="114" t="str">
        <f t="shared" si="162"/>
        <v/>
      </c>
      <c r="AI37" s="113" t="str">
        <f t="shared" si="162"/>
        <v/>
      </c>
      <c r="AJ37" s="115" t="str">
        <f t="shared" si="162"/>
        <v/>
      </c>
      <c r="AK37" s="617"/>
      <c r="AL37" s="38"/>
      <c r="AM37" s="98" t="s">
        <v>68</v>
      </c>
      <c r="AN37" s="130">
        <f t="shared" si="74"/>
        <v>31</v>
      </c>
      <c r="AO37" s="138" t="str">
        <f t="shared" ref="AO37:AS37" si="163">IF(AND($G37=AO$4,$H37=AO$6),$I37,"")</f>
        <v/>
      </c>
      <c r="AP37" s="139" t="str">
        <f t="shared" si="163"/>
        <v/>
      </c>
      <c r="AQ37" s="139">
        <f t="shared" si="163"/>
        <v>30000</v>
      </c>
      <c r="AR37" s="139" t="str">
        <f t="shared" si="163"/>
        <v/>
      </c>
      <c r="AS37" s="139" t="str">
        <f t="shared" si="163"/>
        <v/>
      </c>
      <c r="AT37" s="118"/>
      <c r="AU37" s="138" t="str">
        <f t="shared" si="3"/>
        <v/>
      </c>
      <c r="AV37" s="139" t="str">
        <f t="shared" si="4"/>
        <v/>
      </c>
      <c r="AW37" s="139" t="str">
        <f t="shared" si="5"/>
        <v/>
      </c>
      <c r="AX37" s="139" t="str">
        <f t="shared" si="6"/>
        <v/>
      </c>
      <c r="AY37" s="139" t="str">
        <f t="shared" si="7"/>
        <v/>
      </c>
      <c r="AZ37" s="140" t="str">
        <f t="shared" si="8"/>
        <v/>
      </c>
      <c r="BA37" s="141" t="str">
        <f t="shared" si="9"/>
        <v/>
      </c>
      <c r="BB37" s="139" t="str">
        <f t="shared" si="10"/>
        <v/>
      </c>
      <c r="BC37" s="139" t="str">
        <f t="shared" si="11"/>
        <v/>
      </c>
      <c r="BD37" s="139" t="str">
        <f t="shared" si="12"/>
        <v/>
      </c>
      <c r="BE37" s="140" t="str">
        <f t="shared" si="13"/>
        <v/>
      </c>
      <c r="BF37" s="122" t="str">
        <f t="shared" si="14"/>
        <v/>
      </c>
      <c r="BG37" s="123" t="str">
        <f t="shared" si="15"/>
        <v/>
      </c>
      <c r="BH37" s="123" t="str">
        <f t="shared" si="16"/>
        <v/>
      </c>
      <c r="BI37" s="123" t="str">
        <f t="shared" si="17"/>
        <v/>
      </c>
      <c r="BJ37" s="122" t="str">
        <f t="shared" si="18"/>
        <v/>
      </c>
      <c r="BK37" s="123" t="str">
        <f t="shared" si="19"/>
        <v/>
      </c>
      <c r="BL37" s="123" t="str">
        <f t="shared" si="20"/>
        <v/>
      </c>
      <c r="BM37" s="123" t="str">
        <f t="shared" si="21"/>
        <v/>
      </c>
      <c r="BN37" s="123" t="str">
        <f t="shared" si="22"/>
        <v/>
      </c>
      <c r="BO37" s="123" t="str">
        <f t="shared" si="23"/>
        <v/>
      </c>
      <c r="BP37" s="123" t="str">
        <f t="shared" si="24"/>
        <v/>
      </c>
      <c r="BQ37" s="123" t="str">
        <f t="shared" si="25"/>
        <v/>
      </c>
      <c r="BR37" s="124" t="str">
        <f t="shared" si="26"/>
        <v/>
      </c>
      <c r="BS37" s="142" t="str">
        <f t="shared" si="27"/>
        <v/>
      </c>
      <c r="BT37" s="143" t="str">
        <f t="shared" si="28"/>
        <v/>
      </c>
      <c r="BU37" s="143" t="str">
        <f t="shared" si="29"/>
        <v/>
      </c>
      <c r="BV37" s="143" t="str">
        <f t="shared" si="30"/>
        <v/>
      </c>
      <c r="BW37" s="143" t="str">
        <f t="shared" si="31"/>
        <v/>
      </c>
      <c r="BX37" s="144" t="str">
        <f t="shared" si="32"/>
        <v/>
      </c>
      <c r="BY37" s="141" t="str">
        <f t="shared" si="33"/>
        <v/>
      </c>
      <c r="BZ37" s="139" t="str">
        <f t="shared" si="34"/>
        <v/>
      </c>
      <c r="CA37" s="139" t="str">
        <f t="shared" si="35"/>
        <v/>
      </c>
      <c r="CB37" s="139" t="str">
        <f t="shared" si="36"/>
        <v/>
      </c>
      <c r="CC37" s="139" t="str">
        <f t="shared" si="37"/>
        <v/>
      </c>
      <c r="CD37" s="139" t="str">
        <f t="shared" si="38"/>
        <v/>
      </c>
      <c r="CE37" s="140" t="str">
        <f t="shared" si="39"/>
        <v/>
      </c>
      <c r="CF37" s="141" t="str">
        <f t="shared" si="40"/>
        <v/>
      </c>
      <c r="CG37" s="139" t="str">
        <f t="shared" si="41"/>
        <v/>
      </c>
      <c r="CH37" s="139" t="str">
        <f t="shared" si="42"/>
        <v/>
      </c>
      <c r="CI37" s="139" t="str">
        <f t="shared" si="43"/>
        <v/>
      </c>
      <c r="CJ37" s="139" t="str">
        <f t="shared" si="44"/>
        <v/>
      </c>
      <c r="CK37" s="139" t="str">
        <f t="shared" si="45"/>
        <v/>
      </c>
      <c r="CL37" s="140" t="str">
        <f t="shared" si="46"/>
        <v/>
      </c>
      <c r="CM37" s="142" t="str">
        <f t="shared" si="47"/>
        <v/>
      </c>
      <c r="CN37" s="143" t="str">
        <f t="shared" si="48"/>
        <v/>
      </c>
      <c r="CO37" s="143" t="str">
        <f t="shared" si="49"/>
        <v/>
      </c>
      <c r="CP37" s="143" t="str">
        <f t="shared" si="50"/>
        <v/>
      </c>
      <c r="CQ37" s="143" t="str">
        <f t="shared" si="51"/>
        <v/>
      </c>
      <c r="CR37" s="145" t="str">
        <f t="shared" si="52"/>
        <v/>
      </c>
      <c r="CS37" s="127"/>
      <c r="CT37" s="122" t="str">
        <f t="shared" si="53"/>
        <v/>
      </c>
      <c r="CU37" s="123" t="str">
        <f t="shared" si="54"/>
        <v/>
      </c>
      <c r="CV37" s="123" t="str">
        <f t="shared" si="55"/>
        <v/>
      </c>
      <c r="CW37" s="123" t="str">
        <f t="shared" si="56"/>
        <v/>
      </c>
      <c r="CX37" s="123" t="str">
        <f t="shared" si="57"/>
        <v/>
      </c>
      <c r="CY37" s="123" t="str">
        <f t="shared" si="58"/>
        <v/>
      </c>
      <c r="CZ37" s="123" t="str">
        <f t="shared" si="59"/>
        <v/>
      </c>
      <c r="DA37" s="123" t="str">
        <f t="shared" si="60"/>
        <v/>
      </c>
      <c r="DB37" s="124" t="str">
        <f t="shared" si="61"/>
        <v/>
      </c>
      <c r="DC37" s="128" t="str">
        <f t="shared" si="62"/>
        <v/>
      </c>
      <c r="DD37" s="123" t="str">
        <f t="shared" si="63"/>
        <v/>
      </c>
      <c r="DE37" s="123" t="str">
        <f t="shared" si="64"/>
        <v/>
      </c>
      <c r="DF37" s="123" t="str">
        <f t="shared" si="65"/>
        <v/>
      </c>
      <c r="DG37" s="123" t="str">
        <f t="shared" si="66"/>
        <v/>
      </c>
      <c r="DH37" s="123" t="str">
        <f t="shared" si="67"/>
        <v/>
      </c>
      <c r="DI37" s="123" t="str">
        <f t="shared" si="68"/>
        <v/>
      </c>
      <c r="DJ37" s="129" t="str">
        <f t="shared" si="69"/>
        <v/>
      </c>
      <c r="DK37" s="98" t="s">
        <v>68</v>
      </c>
      <c r="DL37" s="130">
        <f t="shared" si="76"/>
        <v>31</v>
      </c>
      <c r="DM37" s="56"/>
    </row>
    <row r="38" spans="2:117" ht="22.5" customHeight="1">
      <c r="B38" s="98" t="s">
        <v>68</v>
      </c>
      <c r="C38" s="130">
        <f t="shared" si="70"/>
        <v>32</v>
      </c>
      <c r="D38" s="146">
        <v>45693</v>
      </c>
      <c r="E38" s="155" t="s">
        <v>69</v>
      </c>
      <c r="F38" s="102" t="s">
        <v>70</v>
      </c>
      <c r="G38" s="103" t="s">
        <v>20</v>
      </c>
      <c r="H38" s="131" t="s">
        <v>46</v>
      </c>
      <c r="I38" s="132">
        <v>10000</v>
      </c>
      <c r="J38" s="106"/>
      <c r="K38" s="107">
        <f t="shared" si="71"/>
        <v>382555</v>
      </c>
      <c r="L38" s="645"/>
      <c r="M38" s="133"/>
      <c r="N38" s="133"/>
      <c r="O38" s="134" t="str">
        <f t="shared" ref="O38:S38" si="164">IF($H38=O$6,$I38,"")</f>
        <v/>
      </c>
      <c r="P38" s="135" t="str">
        <f t="shared" si="164"/>
        <v/>
      </c>
      <c r="Q38" s="136">
        <f t="shared" si="164"/>
        <v>10000</v>
      </c>
      <c r="R38" s="135" t="str">
        <f t="shared" si="164"/>
        <v/>
      </c>
      <c r="S38" s="137" t="str">
        <f t="shared" si="164"/>
        <v/>
      </c>
      <c r="T38" s="113" t="str">
        <f t="shared" ref="T38:AJ38" si="165">IF($H38=T$6,$J38,"")</f>
        <v/>
      </c>
      <c r="U38" s="114" t="str">
        <f t="shared" si="165"/>
        <v/>
      </c>
      <c r="V38" s="114" t="str">
        <f t="shared" si="165"/>
        <v/>
      </c>
      <c r="W38" s="114" t="str">
        <f t="shared" si="165"/>
        <v/>
      </c>
      <c r="X38" s="113" t="str">
        <f t="shared" si="165"/>
        <v/>
      </c>
      <c r="Y38" s="114" t="str">
        <f t="shared" si="165"/>
        <v/>
      </c>
      <c r="Z38" s="114" t="str">
        <f t="shared" si="165"/>
        <v/>
      </c>
      <c r="AA38" s="114" t="str">
        <f t="shared" si="165"/>
        <v/>
      </c>
      <c r="AB38" s="113" t="str">
        <f t="shared" si="165"/>
        <v/>
      </c>
      <c r="AC38" s="114" t="str">
        <f t="shared" si="165"/>
        <v/>
      </c>
      <c r="AD38" s="114" t="str">
        <f t="shared" si="165"/>
        <v/>
      </c>
      <c r="AE38" s="114" t="str">
        <f t="shared" si="165"/>
        <v/>
      </c>
      <c r="AF38" s="114" t="str">
        <f t="shared" si="165"/>
        <v/>
      </c>
      <c r="AG38" s="114" t="str">
        <f t="shared" si="165"/>
        <v/>
      </c>
      <c r="AH38" s="114" t="str">
        <f t="shared" si="165"/>
        <v/>
      </c>
      <c r="AI38" s="113" t="str">
        <f t="shared" si="165"/>
        <v/>
      </c>
      <c r="AJ38" s="115" t="str">
        <f t="shared" si="165"/>
        <v/>
      </c>
      <c r="AK38" s="617"/>
      <c r="AL38" s="38"/>
      <c r="AM38" s="98" t="s">
        <v>68</v>
      </c>
      <c r="AN38" s="130">
        <f t="shared" si="74"/>
        <v>32</v>
      </c>
      <c r="AO38" s="138" t="str">
        <f t="shared" ref="AO38:AS38" si="166">IF(AND($G38=AO$4,$H38=AO$6),$I38,"")</f>
        <v/>
      </c>
      <c r="AP38" s="139" t="str">
        <f t="shared" si="166"/>
        <v/>
      </c>
      <c r="AQ38" s="139">
        <f t="shared" si="166"/>
        <v>10000</v>
      </c>
      <c r="AR38" s="139" t="str">
        <f t="shared" si="166"/>
        <v/>
      </c>
      <c r="AS38" s="139" t="str">
        <f t="shared" si="166"/>
        <v/>
      </c>
      <c r="AT38" s="118"/>
      <c r="AU38" s="138" t="str">
        <f t="shared" si="3"/>
        <v/>
      </c>
      <c r="AV38" s="139" t="str">
        <f t="shared" si="4"/>
        <v/>
      </c>
      <c r="AW38" s="139" t="str">
        <f t="shared" si="5"/>
        <v/>
      </c>
      <c r="AX38" s="139" t="str">
        <f t="shared" si="6"/>
        <v/>
      </c>
      <c r="AY38" s="139" t="str">
        <f t="shared" si="7"/>
        <v/>
      </c>
      <c r="AZ38" s="140" t="str">
        <f t="shared" si="8"/>
        <v/>
      </c>
      <c r="BA38" s="141" t="str">
        <f t="shared" si="9"/>
        <v/>
      </c>
      <c r="BB38" s="139" t="str">
        <f t="shared" si="10"/>
        <v/>
      </c>
      <c r="BC38" s="139" t="str">
        <f t="shared" si="11"/>
        <v/>
      </c>
      <c r="BD38" s="139" t="str">
        <f t="shared" si="12"/>
        <v/>
      </c>
      <c r="BE38" s="140" t="str">
        <f t="shared" si="13"/>
        <v/>
      </c>
      <c r="BF38" s="122" t="str">
        <f t="shared" si="14"/>
        <v/>
      </c>
      <c r="BG38" s="123" t="str">
        <f t="shared" si="15"/>
        <v/>
      </c>
      <c r="BH38" s="123" t="str">
        <f t="shared" si="16"/>
        <v/>
      </c>
      <c r="BI38" s="123" t="str">
        <f t="shared" si="17"/>
        <v/>
      </c>
      <c r="BJ38" s="122" t="str">
        <f t="shared" si="18"/>
        <v/>
      </c>
      <c r="BK38" s="123" t="str">
        <f t="shared" si="19"/>
        <v/>
      </c>
      <c r="BL38" s="123" t="str">
        <f t="shared" si="20"/>
        <v/>
      </c>
      <c r="BM38" s="123" t="str">
        <f t="shared" si="21"/>
        <v/>
      </c>
      <c r="BN38" s="123" t="str">
        <f t="shared" si="22"/>
        <v/>
      </c>
      <c r="BO38" s="123" t="str">
        <f t="shared" si="23"/>
        <v/>
      </c>
      <c r="BP38" s="123" t="str">
        <f t="shared" si="24"/>
        <v/>
      </c>
      <c r="BQ38" s="123" t="str">
        <f t="shared" si="25"/>
        <v/>
      </c>
      <c r="BR38" s="124" t="str">
        <f t="shared" si="26"/>
        <v/>
      </c>
      <c r="BS38" s="142" t="str">
        <f t="shared" si="27"/>
        <v/>
      </c>
      <c r="BT38" s="143" t="str">
        <f t="shared" si="28"/>
        <v/>
      </c>
      <c r="BU38" s="143" t="str">
        <f t="shared" si="29"/>
        <v/>
      </c>
      <c r="BV38" s="143" t="str">
        <f t="shared" si="30"/>
        <v/>
      </c>
      <c r="BW38" s="143" t="str">
        <f t="shared" si="31"/>
        <v/>
      </c>
      <c r="BX38" s="144" t="str">
        <f t="shared" si="32"/>
        <v/>
      </c>
      <c r="BY38" s="141" t="str">
        <f t="shared" si="33"/>
        <v/>
      </c>
      <c r="BZ38" s="139" t="str">
        <f t="shared" si="34"/>
        <v/>
      </c>
      <c r="CA38" s="139" t="str">
        <f t="shared" si="35"/>
        <v/>
      </c>
      <c r="CB38" s="139" t="str">
        <f t="shared" si="36"/>
        <v/>
      </c>
      <c r="CC38" s="139" t="str">
        <f t="shared" si="37"/>
        <v/>
      </c>
      <c r="CD38" s="139" t="str">
        <f t="shared" si="38"/>
        <v/>
      </c>
      <c r="CE38" s="140" t="str">
        <f t="shared" si="39"/>
        <v/>
      </c>
      <c r="CF38" s="141" t="str">
        <f t="shared" si="40"/>
        <v/>
      </c>
      <c r="CG38" s="139" t="str">
        <f t="shared" si="41"/>
        <v/>
      </c>
      <c r="CH38" s="139" t="str">
        <f t="shared" si="42"/>
        <v/>
      </c>
      <c r="CI38" s="139" t="str">
        <f t="shared" si="43"/>
        <v/>
      </c>
      <c r="CJ38" s="139" t="str">
        <f t="shared" si="44"/>
        <v/>
      </c>
      <c r="CK38" s="139" t="str">
        <f t="shared" si="45"/>
        <v/>
      </c>
      <c r="CL38" s="140" t="str">
        <f t="shared" si="46"/>
        <v/>
      </c>
      <c r="CM38" s="142" t="str">
        <f t="shared" si="47"/>
        <v/>
      </c>
      <c r="CN38" s="143" t="str">
        <f t="shared" si="48"/>
        <v/>
      </c>
      <c r="CO38" s="143" t="str">
        <f t="shared" si="49"/>
        <v/>
      </c>
      <c r="CP38" s="143" t="str">
        <f t="shared" si="50"/>
        <v/>
      </c>
      <c r="CQ38" s="143" t="str">
        <f t="shared" si="51"/>
        <v/>
      </c>
      <c r="CR38" s="145" t="str">
        <f t="shared" si="52"/>
        <v/>
      </c>
      <c r="CS38" s="127"/>
      <c r="CT38" s="122" t="str">
        <f t="shared" si="53"/>
        <v/>
      </c>
      <c r="CU38" s="123" t="str">
        <f t="shared" si="54"/>
        <v/>
      </c>
      <c r="CV38" s="123" t="str">
        <f t="shared" si="55"/>
        <v/>
      </c>
      <c r="CW38" s="123" t="str">
        <f t="shared" si="56"/>
        <v/>
      </c>
      <c r="CX38" s="123" t="str">
        <f t="shared" si="57"/>
        <v/>
      </c>
      <c r="CY38" s="123" t="str">
        <f t="shared" si="58"/>
        <v/>
      </c>
      <c r="CZ38" s="123" t="str">
        <f t="shared" si="59"/>
        <v/>
      </c>
      <c r="DA38" s="123" t="str">
        <f t="shared" si="60"/>
        <v/>
      </c>
      <c r="DB38" s="124" t="str">
        <f t="shared" si="61"/>
        <v/>
      </c>
      <c r="DC38" s="128" t="str">
        <f t="shared" si="62"/>
        <v/>
      </c>
      <c r="DD38" s="123" t="str">
        <f t="shared" si="63"/>
        <v/>
      </c>
      <c r="DE38" s="123" t="str">
        <f t="shared" si="64"/>
        <v/>
      </c>
      <c r="DF38" s="123" t="str">
        <f t="shared" si="65"/>
        <v/>
      </c>
      <c r="DG38" s="123" t="str">
        <f t="shared" si="66"/>
        <v/>
      </c>
      <c r="DH38" s="123" t="str">
        <f t="shared" si="67"/>
        <v/>
      </c>
      <c r="DI38" s="123" t="str">
        <f t="shared" si="68"/>
        <v/>
      </c>
      <c r="DJ38" s="129" t="str">
        <f t="shared" si="69"/>
        <v/>
      </c>
      <c r="DK38" s="98" t="s">
        <v>68</v>
      </c>
      <c r="DL38" s="130">
        <f t="shared" si="76"/>
        <v>32</v>
      </c>
      <c r="DM38" s="56"/>
    </row>
    <row r="39" spans="2:117" ht="22.5" customHeight="1">
      <c r="B39" s="98" t="s">
        <v>68</v>
      </c>
      <c r="C39" s="130">
        <f t="shared" si="70"/>
        <v>33</v>
      </c>
      <c r="D39" s="146">
        <v>45693</v>
      </c>
      <c r="E39" s="155" t="s">
        <v>69</v>
      </c>
      <c r="F39" s="102" t="s">
        <v>70</v>
      </c>
      <c r="G39" s="157" t="s">
        <v>20</v>
      </c>
      <c r="H39" s="131" t="s">
        <v>46</v>
      </c>
      <c r="I39" s="132">
        <v>20000</v>
      </c>
      <c r="J39" s="106"/>
      <c r="K39" s="107">
        <f t="shared" si="71"/>
        <v>402555</v>
      </c>
      <c r="L39" s="645"/>
      <c r="M39" s="133"/>
      <c r="N39" s="133"/>
      <c r="O39" s="134" t="str">
        <f t="shared" ref="O39:S39" si="167">IF($H39=O$6,$I39,"")</f>
        <v/>
      </c>
      <c r="P39" s="135" t="str">
        <f t="shared" si="167"/>
        <v/>
      </c>
      <c r="Q39" s="136">
        <f t="shared" si="167"/>
        <v>20000</v>
      </c>
      <c r="R39" s="135" t="str">
        <f t="shared" si="167"/>
        <v/>
      </c>
      <c r="S39" s="137" t="str">
        <f t="shared" si="167"/>
        <v/>
      </c>
      <c r="T39" s="113" t="str">
        <f t="shared" ref="T39:AJ39" si="168">IF($H39=T$6,$J39,"")</f>
        <v/>
      </c>
      <c r="U39" s="114" t="str">
        <f t="shared" si="168"/>
        <v/>
      </c>
      <c r="V39" s="114" t="str">
        <f t="shared" si="168"/>
        <v/>
      </c>
      <c r="W39" s="114" t="str">
        <f t="shared" si="168"/>
        <v/>
      </c>
      <c r="X39" s="113" t="str">
        <f t="shared" si="168"/>
        <v/>
      </c>
      <c r="Y39" s="114" t="str">
        <f t="shared" si="168"/>
        <v/>
      </c>
      <c r="Z39" s="114" t="str">
        <f t="shared" si="168"/>
        <v/>
      </c>
      <c r="AA39" s="114" t="str">
        <f t="shared" si="168"/>
        <v/>
      </c>
      <c r="AB39" s="113" t="str">
        <f t="shared" si="168"/>
        <v/>
      </c>
      <c r="AC39" s="114" t="str">
        <f t="shared" si="168"/>
        <v/>
      </c>
      <c r="AD39" s="114" t="str">
        <f t="shared" si="168"/>
        <v/>
      </c>
      <c r="AE39" s="114" t="str">
        <f t="shared" si="168"/>
        <v/>
      </c>
      <c r="AF39" s="114" t="str">
        <f t="shared" si="168"/>
        <v/>
      </c>
      <c r="AG39" s="114" t="str">
        <f t="shared" si="168"/>
        <v/>
      </c>
      <c r="AH39" s="114" t="str">
        <f t="shared" si="168"/>
        <v/>
      </c>
      <c r="AI39" s="113" t="str">
        <f t="shared" si="168"/>
        <v/>
      </c>
      <c r="AJ39" s="115" t="str">
        <f t="shared" si="168"/>
        <v/>
      </c>
      <c r="AK39" s="617"/>
      <c r="AL39" s="38"/>
      <c r="AM39" s="98" t="s">
        <v>68</v>
      </c>
      <c r="AN39" s="130">
        <f t="shared" si="74"/>
        <v>33</v>
      </c>
      <c r="AO39" s="138" t="str">
        <f t="shared" ref="AO39:AS39" si="169">IF(AND($G39=AO$4,$H39=AO$6),$I39,"")</f>
        <v/>
      </c>
      <c r="AP39" s="139" t="str">
        <f t="shared" si="169"/>
        <v/>
      </c>
      <c r="AQ39" s="139">
        <f t="shared" si="169"/>
        <v>20000</v>
      </c>
      <c r="AR39" s="139" t="str">
        <f t="shared" si="169"/>
        <v/>
      </c>
      <c r="AS39" s="139" t="str">
        <f t="shared" si="169"/>
        <v/>
      </c>
      <c r="AT39" s="118"/>
      <c r="AU39" s="138" t="str">
        <f t="shared" si="3"/>
        <v/>
      </c>
      <c r="AV39" s="139" t="str">
        <f t="shared" si="4"/>
        <v/>
      </c>
      <c r="AW39" s="139" t="str">
        <f t="shared" si="5"/>
        <v/>
      </c>
      <c r="AX39" s="139" t="str">
        <f t="shared" si="6"/>
        <v/>
      </c>
      <c r="AY39" s="139" t="str">
        <f t="shared" si="7"/>
        <v/>
      </c>
      <c r="AZ39" s="140" t="str">
        <f t="shared" si="8"/>
        <v/>
      </c>
      <c r="BA39" s="141" t="str">
        <f t="shared" si="9"/>
        <v/>
      </c>
      <c r="BB39" s="139" t="str">
        <f t="shared" si="10"/>
        <v/>
      </c>
      <c r="BC39" s="139" t="str">
        <f t="shared" si="11"/>
        <v/>
      </c>
      <c r="BD39" s="139" t="str">
        <f t="shared" si="12"/>
        <v/>
      </c>
      <c r="BE39" s="140" t="str">
        <f t="shared" si="13"/>
        <v/>
      </c>
      <c r="BF39" s="122" t="str">
        <f t="shared" si="14"/>
        <v/>
      </c>
      <c r="BG39" s="123" t="str">
        <f t="shared" si="15"/>
        <v/>
      </c>
      <c r="BH39" s="123" t="str">
        <f t="shared" si="16"/>
        <v/>
      </c>
      <c r="BI39" s="123" t="str">
        <f t="shared" si="17"/>
        <v/>
      </c>
      <c r="BJ39" s="122" t="str">
        <f t="shared" si="18"/>
        <v/>
      </c>
      <c r="BK39" s="123" t="str">
        <f t="shared" si="19"/>
        <v/>
      </c>
      <c r="BL39" s="123" t="str">
        <f t="shared" si="20"/>
        <v/>
      </c>
      <c r="BM39" s="123" t="str">
        <f t="shared" si="21"/>
        <v/>
      </c>
      <c r="BN39" s="123" t="str">
        <f t="shared" si="22"/>
        <v/>
      </c>
      <c r="BO39" s="123" t="str">
        <f t="shared" si="23"/>
        <v/>
      </c>
      <c r="BP39" s="123" t="str">
        <f t="shared" si="24"/>
        <v/>
      </c>
      <c r="BQ39" s="123" t="str">
        <f t="shared" si="25"/>
        <v/>
      </c>
      <c r="BR39" s="124" t="str">
        <f t="shared" si="26"/>
        <v/>
      </c>
      <c r="BS39" s="142" t="str">
        <f t="shared" si="27"/>
        <v/>
      </c>
      <c r="BT39" s="143" t="str">
        <f t="shared" si="28"/>
        <v/>
      </c>
      <c r="BU39" s="143" t="str">
        <f t="shared" si="29"/>
        <v/>
      </c>
      <c r="BV39" s="143" t="str">
        <f t="shared" si="30"/>
        <v/>
      </c>
      <c r="BW39" s="143" t="str">
        <f t="shared" si="31"/>
        <v/>
      </c>
      <c r="BX39" s="144" t="str">
        <f t="shared" si="32"/>
        <v/>
      </c>
      <c r="BY39" s="141" t="str">
        <f t="shared" si="33"/>
        <v/>
      </c>
      <c r="BZ39" s="139" t="str">
        <f t="shared" si="34"/>
        <v/>
      </c>
      <c r="CA39" s="139" t="str">
        <f t="shared" si="35"/>
        <v/>
      </c>
      <c r="CB39" s="139" t="str">
        <f t="shared" si="36"/>
        <v/>
      </c>
      <c r="CC39" s="139" t="str">
        <f t="shared" si="37"/>
        <v/>
      </c>
      <c r="CD39" s="139" t="str">
        <f t="shared" si="38"/>
        <v/>
      </c>
      <c r="CE39" s="140" t="str">
        <f t="shared" si="39"/>
        <v/>
      </c>
      <c r="CF39" s="141" t="str">
        <f t="shared" si="40"/>
        <v/>
      </c>
      <c r="CG39" s="139" t="str">
        <f t="shared" si="41"/>
        <v/>
      </c>
      <c r="CH39" s="139" t="str">
        <f t="shared" si="42"/>
        <v/>
      </c>
      <c r="CI39" s="139" t="str">
        <f t="shared" si="43"/>
        <v/>
      </c>
      <c r="CJ39" s="139" t="str">
        <f t="shared" si="44"/>
        <v/>
      </c>
      <c r="CK39" s="139" t="str">
        <f t="shared" si="45"/>
        <v/>
      </c>
      <c r="CL39" s="140" t="str">
        <f t="shared" si="46"/>
        <v/>
      </c>
      <c r="CM39" s="142" t="str">
        <f t="shared" si="47"/>
        <v/>
      </c>
      <c r="CN39" s="143" t="str">
        <f t="shared" si="48"/>
        <v/>
      </c>
      <c r="CO39" s="143" t="str">
        <f t="shared" si="49"/>
        <v/>
      </c>
      <c r="CP39" s="143" t="str">
        <f t="shared" si="50"/>
        <v/>
      </c>
      <c r="CQ39" s="143" t="str">
        <f t="shared" si="51"/>
        <v/>
      </c>
      <c r="CR39" s="145" t="str">
        <f t="shared" si="52"/>
        <v/>
      </c>
      <c r="CS39" s="127"/>
      <c r="CT39" s="122" t="str">
        <f t="shared" si="53"/>
        <v/>
      </c>
      <c r="CU39" s="123" t="str">
        <f t="shared" si="54"/>
        <v/>
      </c>
      <c r="CV39" s="123" t="str">
        <f t="shared" si="55"/>
        <v/>
      </c>
      <c r="CW39" s="123" t="str">
        <f t="shared" si="56"/>
        <v/>
      </c>
      <c r="CX39" s="123" t="str">
        <f t="shared" si="57"/>
        <v/>
      </c>
      <c r="CY39" s="123" t="str">
        <f t="shared" si="58"/>
        <v/>
      </c>
      <c r="CZ39" s="123" t="str">
        <f t="shared" si="59"/>
        <v/>
      </c>
      <c r="DA39" s="123" t="str">
        <f t="shared" si="60"/>
        <v/>
      </c>
      <c r="DB39" s="124" t="str">
        <f t="shared" si="61"/>
        <v/>
      </c>
      <c r="DC39" s="128" t="str">
        <f t="shared" si="62"/>
        <v/>
      </c>
      <c r="DD39" s="123" t="str">
        <f t="shared" si="63"/>
        <v/>
      </c>
      <c r="DE39" s="123" t="str">
        <f t="shared" si="64"/>
        <v/>
      </c>
      <c r="DF39" s="123" t="str">
        <f t="shared" si="65"/>
        <v/>
      </c>
      <c r="DG39" s="123" t="str">
        <f t="shared" si="66"/>
        <v/>
      </c>
      <c r="DH39" s="123" t="str">
        <f t="shared" si="67"/>
        <v/>
      </c>
      <c r="DI39" s="123" t="str">
        <f t="shared" si="68"/>
        <v/>
      </c>
      <c r="DJ39" s="129" t="str">
        <f t="shared" si="69"/>
        <v/>
      </c>
      <c r="DK39" s="98" t="s">
        <v>68</v>
      </c>
      <c r="DL39" s="130">
        <f t="shared" si="76"/>
        <v>33</v>
      </c>
      <c r="DM39" s="56"/>
    </row>
    <row r="40" spans="2:117" ht="22.5" customHeight="1">
      <c r="B40" s="98" t="s">
        <v>68</v>
      </c>
      <c r="C40" s="130">
        <f t="shared" si="70"/>
        <v>34</v>
      </c>
      <c r="D40" s="146">
        <v>45693</v>
      </c>
      <c r="E40" s="155" t="s">
        <v>69</v>
      </c>
      <c r="F40" s="102" t="s">
        <v>70</v>
      </c>
      <c r="G40" s="158" t="s">
        <v>20</v>
      </c>
      <c r="H40" s="131" t="s">
        <v>46</v>
      </c>
      <c r="I40" s="132">
        <v>1000</v>
      </c>
      <c r="J40" s="106"/>
      <c r="K40" s="107">
        <f t="shared" si="71"/>
        <v>403555</v>
      </c>
      <c r="L40" s="645"/>
      <c r="M40" s="133"/>
      <c r="N40" s="133"/>
      <c r="O40" s="134" t="str">
        <f t="shared" ref="O40:S40" si="170">IF($H40=O$6,$I40,"")</f>
        <v/>
      </c>
      <c r="P40" s="135" t="str">
        <f t="shared" si="170"/>
        <v/>
      </c>
      <c r="Q40" s="136">
        <f t="shared" si="170"/>
        <v>1000</v>
      </c>
      <c r="R40" s="135" t="str">
        <f t="shared" si="170"/>
        <v/>
      </c>
      <c r="S40" s="137" t="str">
        <f t="shared" si="170"/>
        <v/>
      </c>
      <c r="T40" s="113" t="str">
        <f t="shared" ref="T40:AJ40" si="171">IF($H40=T$6,$J40,"")</f>
        <v/>
      </c>
      <c r="U40" s="114" t="str">
        <f t="shared" si="171"/>
        <v/>
      </c>
      <c r="V40" s="114" t="str">
        <f t="shared" si="171"/>
        <v/>
      </c>
      <c r="W40" s="114" t="str">
        <f t="shared" si="171"/>
        <v/>
      </c>
      <c r="X40" s="113" t="str">
        <f t="shared" si="171"/>
        <v/>
      </c>
      <c r="Y40" s="114" t="str">
        <f t="shared" si="171"/>
        <v/>
      </c>
      <c r="Z40" s="114" t="str">
        <f t="shared" si="171"/>
        <v/>
      </c>
      <c r="AA40" s="114" t="str">
        <f t="shared" si="171"/>
        <v/>
      </c>
      <c r="AB40" s="113" t="str">
        <f t="shared" si="171"/>
        <v/>
      </c>
      <c r="AC40" s="114" t="str">
        <f t="shared" si="171"/>
        <v/>
      </c>
      <c r="AD40" s="114" t="str">
        <f t="shared" si="171"/>
        <v/>
      </c>
      <c r="AE40" s="114" t="str">
        <f t="shared" si="171"/>
        <v/>
      </c>
      <c r="AF40" s="114" t="str">
        <f t="shared" si="171"/>
        <v/>
      </c>
      <c r="AG40" s="114" t="str">
        <f t="shared" si="171"/>
        <v/>
      </c>
      <c r="AH40" s="114" t="str">
        <f t="shared" si="171"/>
        <v/>
      </c>
      <c r="AI40" s="113" t="str">
        <f t="shared" si="171"/>
        <v/>
      </c>
      <c r="AJ40" s="115" t="str">
        <f t="shared" si="171"/>
        <v/>
      </c>
      <c r="AK40" s="617"/>
      <c r="AL40" s="38"/>
      <c r="AM40" s="98" t="s">
        <v>68</v>
      </c>
      <c r="AN40" s="130">
        <f t="shared" si="74"/>
        <v>34</v>
      </c>
      <c r="AO40" s="138" t="str">
        <f t="shared" ref="AO40:AS40" si="172">IF(AND($G40=AO$4,$H40=AO$6),$I40,"")</f>
        <v/>
      </c>
      <c r="AP40" s="139" t="str">
        <f t="shared" si="172"/>
        <v/>
      </c>
      <c r="AQ40" s="139">
        <f t="shared" si="172"/>
        <v>1000</v>
      </c>
      <c r="AR40" s="139" t="str">
        <f t="shared" si="172"/>
        <v/>
      </c>
      <c r="AS40" s="139" t="str">
        <f t="shared" si="172"/>
        <v/>
      </c>
      <c r="AT40" s="118"/>
      <c r="AU40" s="138" t="str">
        <f t="shared" si="3"/>
        <v/>
      </c>
      <c r="AV40" s="139" t="str">
        <f t="shared" si="4"/>
        <v/>
      </c>
      <c r="AW40" s="139" t="str">
        <f t="shared" si="5"/>
        <v/>
      </c>
      <c r="AX40" s="139" t="str">
        <f t="shared" si="6"/>
        <v/>
      </c>
      <c r="AY40" s="139" t="str">
        <f t="shared" si="7"/>
        <v/>
      </c>
      <c r="AZ40" s="140" t="str">
        <f t="shared" si="8"/>
        <v/>
      </c>
      <c r="BA40" s="141" t="str">
        <f t="shared" si="9"/>
        <v/>
      </c>
      <c r="BB40" s="139" t="str">
        <f t="shared" si="10"/>
        <v/>
      </c>
      <c r="BC40" s="139" t="str">
        <f t="shared" si="11"/>
        <v/>
      </c>
      <c r="BD40" s="139" t="str">
        <f t="shared" si="12"/>
        <v/>
      </c>
      <c r="BE40" s="140" t="str">
        <f t="shared" si="13"/>
        <v/>
      </c>
      <c r="BF40" s="122" t="str">
        <f t="shared" si="14"/>
        <v/>
      </c>
      <c r="BG40" s="123" t="str">
        <f t="shared" si="15"/>
        <v/>
      </c>
      <c r="BH40" s="123" t="str">
        <f t="shared" si="16"/>
        <v/>
      </c>
      <c r="BI40" s="123" t="str">
        <f t="shared" si="17"/>
        <v/>
      </c>
      <c r="BJ40" s="122" t="str">
        <f t="shared" si="18"/>
        <v/>
      </c>
      <c r="BK40" s="123" t="str">
        <f t="shared" si="19"/>
        <v/>
      </c>
      <c r="BL40" s="123" t="str">
        <f t="shared" si="20"/>
        <v/>
      </c>
      <c r="BM40" s="123" t="str">
        <f t="shared" si="21"/>
        <v/>
      </c>
      <c r="BN40" s="123" t="str">
        <f t="shared" si="22"/>
        <v/>
      </c>
      <c r="BO40" s="123" t="str">
        <f t="shared" si="23"/>
        <v/>
      </c>
      <c r="BP40" s="123" t="str">
        <f t="shared" si="24"/>
        <v/>
      </c>
      <c r="BQ40" s="123" t="str">
        <f t="shared" si="25"/>
        <v/>
      </c>
      <c r="BR40" s="124" t="str">
        <f t="shared" si="26"/>
        <v/>
      </c>
      <c r="BS40" s="142" t="str">
        <f t="shared" si="27"/>
        <v/>
      </c>
      <c r="BT40" s="143" t="str">
        <f t="shared" si="28"/>
        <v/>
      </c>
      <c r="BU40" s="143" t="str">
        <f t="shared" si="29"/>
        <v/>
      </c>
      <c r="BV40" s="143" t="str">
        <f t="shared" si="30"/>
        <v/>
      </c>
      <c r="BW40" s="143" t="str">
        <f t="shared" si="31"/>
        <v/>
      </c>
      <c r="BX40" s="144" t="str">
        <f t="shared" si="32"/>
        <v/>
      </c>
      <c r="BY40" s="141" t="str">
        <f t="shared" si="33"/>
        <v/>
      </c>
      <c r="BZ40" s="139" t="str">
        <f t="shared" si="34"/>
        <v/>
      </c>
      <c r="CA40" s="139" t="str">
        <f t="shared" si="35"/>
        <v/>
      </c>
      <c r="CB40" s="139" t="str">
        <f t="shared" si="36"/>
        <v/>
      </c>
      <c r="CC40" s="139" t="str">
        <f t="shared" si="37"/>
        <v/>
      </c>
      <c r="CD40" s="139" t="str">
        <f t="shared" si="38"/>
        <v/>
      </c>
      <c r="CE40" s="140" t="str">
        <f t="shared" si="39"/>
        <v/>
      </c>
      <c r="CF40" s="141" t="str">
        <f t="shared" si="40"/>
        <v/>
      </c>
      <c r="CG40" s="139" t="str">
        <f t="shared" si="41"/>
        <v/>
      </c>
      <c r="CH40" s="139" t="str">
        <f t="shared" si="42"/>
        <v/>
      </c>
      <c r="CI40" s="139" t="str">
        <f t="shared" si="43"/>
        <v/>
      </c>
      <c r="CJ40" s="139" t="str">
        <f t="shared" si="44"/>
        <v/>
      </c>
      <c r="CK40" s="139" t="str">
        <f t="shared" si="45"/>
        <v/>
      </c>
      <c r="CL40" s="140" t="str">
        <f t="shared" si="46"/>
        <v/>
      </c>
      <c r="CM40" s="142" t="str">
        <f t="shared" si="47"/>
        <v/>
      </c>
      <c r="CN40" s="143" t="str">
        <f t="shared" si="48"/>
        <v/>
      </c>
      <c r="CO40" s="143" t="str">
        <f t="shared" si="49"/>
        <v/>
      </c>
      <c r="CP40" s="143" t="str">
        <f t="shared" si="50"/>
        <v/>
      </c>
      <c r="CQ40" s="143" t="str">
        <f t="shared" si="51"/>
        <v/>
      </c>
      <c r="CR40" s="145" t="str">
        <f t="shared" si="52"/>
        <v/>
      </c>
      <c r="CS40" s="127"/>
      <c r="CT40" s="122" t="str">
        <f t="shared" si="53"/>
        <v/>
      </c>
      <c r="CU40" s="123" t="str">
        <f t="shared" si="54"/>
        <v/>
      </c>
      <c r="CV40" s="123" t="str">
        <f t="shared" si="55"/>
        <v/>
      </c>
      <c r="CW40" s="123" t="str">
        <f t="shared" si="56"/>
        <v/>
      </c>
      <c r="CX40" s="123" t="str">
        <f t="shared" si="57"/>
        <v/>
      </c>
      <c r="CY40" s="123" t="str">
        <f t="shared" si="58"/>
        <v/>
      </c>
      <c r="CZ40" s="123" t="str">
        <f t="shared" si="59"/>
        <v/>
      </c>
      <c r="DA40" s="123" t="str">
        <f t="shared" si="60"/>
        <v/>
      </c>
      <c r="DB40" s="124" t="str">
        <f t="shared" si="61"/>
        <v/>
      </c>
      <c r="DC40" s="128" t="str">
        <f t="shared" si="62"/>
        <v/>
      </c>
      <c r="DD40" s="123" t="str">
        <f t="shared" si="63"/>
        <v/>
      </c>
      <c r="DE40" s="123" t="str">
        <f t="shared" si="64"/>
        <v/>
      </c>
      <c r="DF40" s="123" t="str">
        <f t="shared" si="65"/>
        <v/>
      </c>
      <c r="DG40" s="123" t="str">
        <f t="shared" si="66"/>
        <v/>
      </c>
      <c r="DH40" s="123" t="str">
        <f t="shared" si="67"/>
        <v/>
      </c>
      <c r="DI40" s="123" t="str">
        <f t="shared" si="68"/>
        <v/>
      </c>
      <c r="DJ40" s="129" t="str">
        <f t="shared" si="69"/>
        <v/>
      </c>
      <c r="DK40" s="98" t="s">
        <v>68</v>
      </c>
      <c r="DL40" s="130">
        <f t="shared" si="76"/>
        <v>34</v>
      </c>
      <c r="DM40" s="56"/>
    </row>
    <row r="41" spans="2:117" ht="22.5" customHeight="1">
      <c r="B41" s="98" t="s">
        <v>68</v>
      </c>
      <c r="C41" s="130">
        <f t="shared" si="70"/>
        <v>35</v>
      </c>
      <c r="D41" s="146">
        <v>45693</v>
      </c>
      <c r="E41" s="155" t="s">
        <v>69</v>
      </c>
      <c r="F41" s="102" t="s">
        <v>70</v>
      </c>
      <c r="G41" s="158" t="s">
        <v>20</v>
      </c>
      <c r="H41" s="131" t="s">
        <v>46</v>
      </c>
      <c r="I41" s="132">
        <v>10000</v>
      </c>
      <c r="J41" s="106"/>
      <c r="K41" s="107">
        <f t="shared" si="71"/>
        <v>413555</v>
      </c>
      <c r="L41" s="645"/>
      <c r="M41" s="133"/>
      <c r="N41" s="133"/>
      <c r="O41" s="134" t="str">
        <f t="shared" ref="O41:S41" si="173">IF($H41=O$6,$I41,"")</f>
        <v/>
      </c>
      <c r="P41" s="135" t="str">
        <f t="shared" si="173"/>
        <v/>
      </c>
      <c r="Q41" s="136">
        <f t="shared" si="173"/>
        <v>10000</v>
      </c>
      <c r="R41" s="135" t="str">
        <f t="shared" si="173"/>
        <v/>
      </c>
      <c r="S41" s="137" t="str">
        <f t="shared" si="173"/>
        <v/>
      </c>
      <c r="T41" s="113" t="str">
        <f t="shared" ref="T41:AJ41" si="174">IF($H41=T$6,$J41,"")</f>
        <v/>
      </c>
      <c r="U41" s="114" t="str">
        <f t="shared" si="174"/>
        <v/>
      </c>
      <c r="V41" s="114" t="str">
        <f t="shared" si="174"/>
        <v/>
      </c>
      <c r="W41" s="114" t="str">
        <f t="shared" si="174"/>
        <v/>
      </c>
      <c r="X41" s="113" t="str">
        <f t="shared" si="174"/>
        <v/>
      </c>
      <c r="Y41" s="114" t="str">
        <f t="shared" si="174"/>
        <v/>
      </c>
      <c r="Z41" s="114" t="str">
        <f t="shared" si="174"/>
        <v/>
      </c>
      <c r="AA41" s="114" t="str">
        <f t="shared" si="174"/>
        <v/>
      </c>
      <c r="AB41" s="113" t="str">
        <f t="shared" si="174"/>
        <v/>
      </c>
      <c r="AC41" s="114" t="str">
        <f t="shared" si="174"/>
        <v/>
      </c>
      <c r="AD41" s="114" t="str">
        <f t="shared" si="174"/>
        <v/>
      </c>
      <c r="AE41" s="114" t="str">
        <f t="shared" si="174"/>
        <v/>
      </c>
      <c r="AF41" s="114" t="str">
        <f t="shared" si="174"/>
        <v/>
      </c>
      <c r="AG41" s="114" t="str">
        <f t="shared" si="174"/>
        <v/>
      </c>
      <c r="AH41" s="114" t="str">
        <f t="shared" si="174"/>
        <v/>
      </c>
      <c r="AI41" s="113" t="str">
        <f t="shared" si="174"/>
        <v/>
      </c>
      <c r="AJ41" s="115" t="str">
        <f t="shared" si="174"/>
        <v/>
      </c>
      <c r="AK41" s="617"/>
      <c r="AL41" s="38"/>
      <c r="AM41" s="98" t="s">
        <v>68</v>
      </c>
      <c r="AN41" s="130">
        <f t="shared" si="74"/>
        <v>35</v>
      </c>
      <c r="AO41" s="138" t="str">
        <f t="shared" ref="AO41:AS41" si="175">IF(AND($G41=AO$4,$H41=AO$6),$I41,"")</f>
        <v/>
      </c>
      <c r="AP41" s="139" t="str">
        <f t="shared" si="175"/>
        <v/>
      </c>
      <c r="AQ41" s="139">
        <f t="shared" si="175"/>
        <v>10000</v>
      </c>
      <c r="AR41" s="139" t="str">
        <f t="shared" si="175"/>
        <v/>
      </c>
      <c r="AS41" s="139" t="str">
        <f t="shared" si="175"/>
        <v/>
      </c>
      <c r="AT41" s="118"/>
      <c r="AU41" s="138" t="str">
        <f t="shared" si="3"/>
        <v/>
      </c>
      <c r="AV41" s="139" t="str">
        <f t="shared" si="4"/>
        <v/>
      </c>
      <c r="AW41" s="139" t="str">
        <f t="shared" si="5"/>
        <v/>
      </c>
      <c r="AX41" s="139" t="str">
        <f t="shared" si="6"/>
        <v/>
      </c>
      <c r="AY41" s="139" t="str">
        <f t="shared" si="7"/>
        <v/>
      </c>
      <c r="AZ41" s="140" t="str">
        <f t="shared" si="8"/>
        <v/>
      </c>
      <c r="BA41" s="141" t="str">
        <f t="shared" si="9"/>
        <v/>
      </c>
      <c r="BB41" s="139" t="str">
        <f t="shared" si="10"/>
        <v/>
      </c>
      <c r="BC41" s="139" t="str">
        <f t="shared" si="11"/>
        <v/>
      </c>
      <c r="BD41" s="139" t="str">
        <f t="shared" si="12"/>
        <v/>
      </c>
      <c r="BE41" s="140" t="str">
        <f t="shared" si="13"/>
        <v/>
      </c>
      <c r="BF41" s="122" t="str">
        <f t="shared" si="14"/>
        <v/>
      </c>
      <c r="BG41" s="123" t="str">
        <f t="shared" si="15"/>
        <v/>
      </c>
      <c r="BH41" s="123" t="str">
        <f t="shared" si="16"/>
        <v/>
      </c>
      <c r="BI41" s="123" t="str">
        <f t="shared" si="17"/>
        <v/>
      </c>
      <c r="BJ41" s="122" t="str">
        <f t="shared" si="18"/>
        <v/>
      </c>
      <c r="BK41" s="123" t="str">
        <f t="shared" si="19"/>
        <v/>
      </c>
      <c r="BL41" s="123" t="str">
        <f t="shared" si="20"/>
        <v/>
      </c>
      <c r="BM41" s="123" t="str">
        <f t="shared" si="21"/>
        <v/>
      </c>
      <c r="BN41" s="123" t="str">
        <f t="shared" si="22"/>
        <v/>
      </c>
      <c r="BO41" s="123" t="str">
        <f t="shared" si="23"/>
        <v/>
      </c>
      <c r="BP41" s="123" t="str">
        <f t="shared" si="24"/>
        <v/>
      </c>
      <c r="BQ41" s="123" t="str">
        <f t="shared" si="25"/>
        <v/>
      </c>
      <c r="BR41" s="124" t="str">
        <f t="shared" si="26"/>
        <v/>
      </c>
      <c r="BS41" s="142" t="str">
        <f t="shared" si="27"/>
        <v/>
      </c>
      <c r="BT41" s="143" t="str">
        <f t="shared" si="28"/>
        <v/>
      </c>
      <c r="BU41" s="143" t="str">
        <f t="shared" si="29"/>
        <v/>
      </c>
      <c r="BV41" s="143" t="str">
        <f t="shared" si="30"/>
        <v/>
      </c>
      <c r="BW41" s="143" t="str">
        <f t="shared" si="31"/>
        <v/>
      </c>
      <c r="BX41" s="144" t="str">
        <f t="shared" si="32"/>
        <v/>
      </c>
      <c r="BY41" s="141" t="str">
        <f t="shared" si="33"/>
        <v/>
      </c>
      <c r="BZ41" s="139" t="str">
        <f t="shared" si="34"/>
        <v/>
      </c>
      <c r="CA41" s="139" t="str">
        <f t="shared" si="35"/>
        <v/>
      </c>
      <c r="CB41" s="139" t="str">
        <f t="shared" si="36"/>
        <v/>
      </c>
      <c r="CC41" s="139" t="str">
        <f t="shared" si="37"/>
        <v/>
      </c>
      <c r="CD41" s="139" t="str">
        <f t="shared" si="38"/>
        <v/>
      </c>
      <c r="CE41" s="140" t="str">
        <f t="shared" si="39"/>
        <v/>
      </c>
      <c r="CF41" s="141" t="str">
        <f t="shared" si="40"/>
        <v/>
      </c>
      <c r="CG41" s="139" t="str">
        <f t="shared" si="41"/>
        <v/>
      </c>
      <c r="CH41" s="139" t="str">
        <f t="shared" si="42"/>
        <v/>
      </c>
      <c r="CI41" s="139" t="str">
        <f t="shared" si="43"/>
        <v/>
      </c>
      <c r="CJ41" s="139" t="str">
        <f t="shared" si="44"/>
        <v/>
      </c>
      <c r="CK41" s="139" t="str">
        <f t="shared" si="45"/>
        <v/>
      </c>
      <c r="CL41" s="140" t="str">
        <f t="shared" si="46"/>
        <v/>
      </c>
      <c r="CM41" s="142" t="str">
        <f t="shared" si="47"/>
        <v/>
      </c>
      <c r="CN41" s="143" t="str">
        <f t="shared" si="48"/>
        <v/>
      </c>
      <c r="CO41" s="143" t="str">
        <f t="shared" si="49"/>
        <v/>
      </c>
      <c r="CP41" s="143" t="str">
        <f t="shared" si="50"/>
        <v/>
      </c>
      <c r="CQ41" s="143" t="str">
        <f t="shared" si="51"/>
        <v/>
      </c>
      <c r="CR41" s="145" t="str">
        <f t="shared" si="52"/>
        <v/>
      </c>
      <c r="CS41" s="127"/>
      <c r="CT41" s="122" t="str">
        <f t="shared" si="53"/>
        <v/>
      </c>
      <c r="CU41" s="123" t="str">
        <f t="shared" si="54"/>
        <v/>
      </c>
      <c r="CV41" s="123" t="str">
        <f t="shared" si="55"/>
        <v/>
      </c>
      <c r="CW41" s="123" t="str">
        <f t="shared" si="56"/>
        <v/>
      </c>
      <c r="CX41" s="123" t="str">
        <f t="shared" si="57"/>
        <v/>
      </c>
      <c r="CY41" s="123" t="str">
        <f t="shared" si="58"/>
        <v/>
      </c>
      <c r="CZ41" s="123" t="str">
        <f t="shared" si="59"/>
        <v/>
      </c>
      <c r="DA41" s="123" t="str">
        <f t="shared" si="60"/>
        <v/>
      </c>
      <c r="DB41" s="124" t="str">
        <f t="shared" si="61"/>
        <v/>
      </c>
      <c r="DC41" s="128" t="str">
        <f t="shared" si="62"/>
        <v/>
      </c>
      <c r="DD41" s="123" t="str">
        <f t="shared" si="63"/>
        <v/>
      </c>
      <c r="DE41" s="123" t="str">
        <f t="shared" si="64"/>
        <v/>
      </c>
      <c r="DF41" s="123" t="str">
        <f t="shared" si="65"/>
        <v/>
      </c>
      <c r="DG41" s="123" t="str">
        <f t="shared" si="66"/>
        <v/>
      </c>
      <c r="DH41" s="123" t="str">
        <f t="shared" si="67"/>
        <v/>
      </c>
      <c r="DI41" s="123" t="str">
        <f t="shared" si="68"/>
        <v/>
      </c>
      <c r="DJ41" s="129" t="str">
        <f t="shared" si="69"/>
        <v/>
      </c>
      <c r="DK41" s="98" t="s">
        <v>68</v>
      </c>
      <c r="DL41" s="130">
        <f t="shared" si="76"/>
        <v>35</v>
      </c>
      <c r="DM41" s="56"/>
    </row>
    <row r="42" spans="2:117" ht="22.5" customHeight="1">
      <c r="B42" s="98" t="s">
        <v>68</v>
      </c>
      <c r="C42" s="130">
        <f t="shared" si="70"/>
        <v>36</v>
      </c>
      <c r="D42" s="146">
        <v>45693</v>
      </c>
      <c r="E42" s="155" t="s">
        <v>69</v>
      </c>
      <c r="F42" s="102" t="s">
        <v>70</v>
      </c>
      <c r="G42" s="158" t="s">
        <v>20</v>
      </c>
      <c r="H42" s="131" t="s">
        <v>46</v>
      </c>
      <c r="I42" s="132">
        <v>5000</v>
      </c>
      <c r="J42" s="106"/>
      <c r="K42" s="107">
        <f t="shared" si="71"/>
        <v>418555</v>
      </c>
      <c r="L42" s="645"/>
      <c r="M42" s="133"/>
      <c r="N42" s="133"/>
      <c r="O42" s="134" t="str">
        <f t="shared" ref="O42:S42" si="176">IF($H42=O$6,$I42,"")</f>
        <v/>
      </c>
      <c r="P42" s="135" t="str">
        <f t="shared" si="176"/>
        <v/>
      </c>
      <c r="Q42" s="136">
        <f t="shared" si="176"/>
        <v>5000</v>
      </c>
      <c r="R42" s="135" t="str">
        <f t="shared" si="176"/>
        <v/>
      </c>
      <c r="S42" s="137" t="str">
        <f t="shared" si="176"/>
        <v/>
      </c>
      <c r="T42" s="113" t="str">
        <f t="shared" ref="T42:AJ42" si="177">IF($H42=T$6,$J42,"")</f>
        <v/>
      </c>
      <c r="U42" s="114" t="str">
        <f t="shared" si="177"/>
        <v/>
      </c>
      <c r="V42" s="114" t="str">
        <f t="shared" si="177"/>
        <v/>
      </c>
      <c r="W42" s="114" t="str">
        <f t="shared" si="177"/>
        <v/>
      </c>
      <c r="X42" s="113" t="str">
        <f t="shared" si="177"/>
        <v/>
      </c>
      <c r="Y42" s="114" t="str">
        <f t="shared" si="177"/>
        <v/>
      </c>
      <c r="Z42" s="114" t="str">
        <f t="shared" si="177"/>
        <v/>
      </c>
      <c r="AA42" s="114" t="str">
        <f t="shared" si="177"/>
        <v/>
      </c>
      <c r="AB42" s="113" t="str">
        <f t="shared" si="177"/>
        <v/>
      </c>
      <c r="AC42" s="114" t="str">
        <f t="shared" si="177"/>
        <v/>
      </c>
      <c r="AD42" s="114" t="str">
        <f t="shared" si="177"/>
        <v/>
      </c>
      <c r="AE42" s="114" t="str">
        <f t="shared" si="177"/>
        <v/>
      </c>
      <c r="AF42" s="114" t="str">
        <f t="shared" si="177"/>
        <v/>
      </c>
      <c r="AG42" s="114" t="str">
        <f t="shared" si="177"/>
        <v/>
      </c>
      <c r="AH42" s="114" t="str">
        <f t="shared" si="177"/>
        <v/>
      </c>
      <c r="AI42" s="113" t="str">
        <f t="shared" si="177"/>
        <v/>
      </c>
      <c r="AJ42" s="115" t="str">
        <f t="shared" si="177"/>
        <v/>
      </c>
      <c r="AK42" s="617"/>
      <c r="AL42" s="38"/>
      <c r="AM42" s="98" t="s">
        <v>68</v>
      </c>
      <c r="AN42" s="130">
        <f t="shared" si="74"/>
        <v>36</v>
      </c>
      <c r="AO42" s="138" t="str">
        <f t="shared" ref="AO42:AS42" si="178">IF(AND($G42=AO$4,$H42=AO$6),$I42,"")</f>
        <v/>
      </c>
      <c r="AP42" s="139" t="str">
        <f t="shared" si="178"/>
        <v/>
      </c>
      <c r="AQ42" s="139">
        <f t="shared" si="178"/>
        <v>5000</v>
      </c>
      <c r="AR42" s="139" t="str">
        <f t="shared" si="178"/>
        <v/>
      </c>
      <c r="AS42" s="139" t="str">
        <f t="shared" si="178"/>
        <v/>
      </c>
      <c r="AT42" s="118"/>
      <c r="AU42" s="138" t="str">
        <f t="shared" si="3"/>
        <v/>
      </c>
      <c r="AV42" s="139" t="str">
        <f t="shared" si="4"/>
        <v/>
      </c>
      <c r="AW42" s="139" t="str">
        <f t="shared" si="5"/>
        <v/>
      </c>
      <c r="AX42" s="139" t="str">
        <f t="shared" si="6"/>
        <v/>
      </c>
      <c r="AY42" s="139" t="str">
        <f t="shared" si="7"/>
        <v/>
      </c>
      <c r="AZ42" s="140" t="str">
        <f t="shared" si="8"/>
        <v/>
      </c>
      <c r="BA42" s="141" t="str">
        <f t="shared" si="9"/>
        <v/>
      </c>
      <c r="BB42" s="139" t="str">
        <f t="shared" si="10"/>
        <v/>
      </c>
      <c r="BC42" s="139" t="str">
        <f t="shared" si="11"/>
        <v/>
      </c>
      <c r="BD42" s="139" t="str">
        <f t="shared" si="12"/>
        <v/>
      </c>
      <c r="BE42" s="140" t="str">
        <f t="shared" si="13"/>
        <v/>
      </c>
      <c r="BF42" s="122" t="str">
        <f t="shared" si="14"/>
        <v/>
      </c>
      <c r="BG42" s="123" t="str">
        <f t="shared" si="15"/>
        <v/>
      </c>
      <c r="BH42" s="123" t="str">
        <f t="shared" si="16"/>
        <v/>
      </c>
      <c r="BI42" s="123" t="str">
        <f t="shared" si="17"/>
        <v/>
      </c>
      <c r="BJ42" s="122" t="str">
        <f t="shared" si="18"/>
        <v/>
      </c>
      <c r="BK42" s="123" t="str">
        <f t="shared" si="19"/>
        <v/>
      </c>
      <c r="BL42" s="123" t="str">
        <f t="shared" si="20"/>
        <v/>
      </c>
      <c r="BM42" s="123" t="str">
        <f t="shared" si="21"/>
        <v/>
      </c>
      <c r="BN42" s="123" t="str">
        <f t="shared" si="22"/>
        <v/>
      </c>
      <c r="BO42" s="123" t="str">
        <f t="shared" si="23"/>
        <v/>
      </c>
      <c r="BP42" s="123" t="str">
        <f t="shared" si="24"/>
        <v/>
      </c>
      <c r="BQ42" s="123" t="str">
        <f t="shared" si="25"/>
        <v/>
      </c>
      <c r="BR42" s="124" t="str">
        <f t="shared" si="26"/>
        <v/>
      </c>
      <c r="BS42" s="142" t="str">
        <f t="shared" si="27"/>
        <v/>
      </c>
      <c r="BT42" s="143" t="str">
        <f t="shared" si="28"/>
        <v/>
      </c>
      <c r="BU42" s="143" t="str">
        <f t="shared" si="29"/>
        <v/>
      </c>
      <c r="BV42" s="143" t="str">
        <f t="shared" si="30"/>
        <v/>
      </c>
      <c r="BW42" s="143" t="str">
        <f t="shared" si="31"/>
        <v/>
      </c>
      <c r="BX42" s="144" t="str">
        <f t="shared" si="32"/>
        <v/>
      </c>
      <c r="BY42" s="141" t="str">
        <f t="shared" si="33"/>
        <v/>
      </c>
      <c r="BZ42" s="139" t="str">
        <f t="shared" si="34"/>
        <v/>
      </c>
      <c r="CA42" s="139" t="str">
        <f t="shared" si="35"/>
        <v/>
      </c>
      <c r="CB42" s="139" t="str">
        <f t="shared" si="36"/>
        <v/>
      </c>
      <c r="CC42" s="139" t="str">
        <f t="shared" si="37"/>
        <v/>
      </c>
      <c r="CD42" s="139" t="str">
        <f t="shared" si="38"/>
        <v/>
      </c>
      <c r="CE42" s="140" t="str">
        <f t="shared" si="39"/>
        <v/>
      </c>
      <c r="CF42" s="141" t="str">
        <f t="shared" si="40"/>
        <v/>
      </c>
      <c r="CG42" s="139" t="str">
        <f t="shared" si="41"/>
        <v/>
      </c>
      <c r="CH42" s="139" t="str">
        <f t="shared" si="42"/>
        <v/>
      </c>
      <c r="CI42" s="139" t="str">
        <f t="shared" si="43"/>
        <v/>
      </c>
      <c r="CJ42" s="139" t="str">
        <f t="shared" si="44"/>
        <v/>
      </c>
      <c r="CK42" s="139" t="str">
        <f t="shared" si="45"/>
        <v/>
      </c>
      <c r="CL42" s="140" t="str">
        <f t="shared" si="46"/>
        <v/>
      </c>
      <c r="CM42" s="142" t="str">
        <f t="shared" si="47"/>
        <v/>
      </c>
      <c r="CN42" s="143" t="str">
        <f t="shared" si="48"/>
        <v/>
      </c>
      <c r="CO42" s="143" t="str">
        <f t="shared" si="49"/>
        <v/>
      </c>
      <c r="CP42" s="143" t="str">
        <f t="shared" si="50"/>
        <v/>
      </c>
      <c r="CQ42" s="143" t="str">
        <f t="shared" si="51"/>
        <v/>
      </c>
      <c r="CR42" s="145" t="str">
        <f t="shared" si="52"/>
        <v/>
      </c>
      <c r="CS42" s="127"/>
      <c r="CT42" s="122" t="str">
        <f t="shared" si="53"/>
        <v/>
      </c>
      <c r="CU42" s="123" t="str">
        <f t="shared" si="54"/>
        <v/>
      </c>
      <c r="CV42" s="123" t="str">
        <f t="shared" si="55"/>
        <v/>
      </c>
      <c r="CW42" s="123" t="str">
        <f t="shared" si="56"/>
        <v/>
      </c>
      <c r="CX42" s="123" t="str">
        <f t="shared" si="57"/>
        <v/>
      </c>
      <c r="CY42" s="123" t="str">
        <f t="shared" si="58"/>
        <v/>
      </c>
      <c r="CZ42" s="123" t="str">
        <f t="shared" si="59"/>
        <v/>
      </c>
      <c r="DA42" s="123" t="str">
        <f t="shared" si="60"/>
        <v/>
      </c>
      <c r="DB42" s="124" t="str">
        <f t="shared" si="61"/>
        <v/>
      </c>
      <c r="DC42" s="128" t="str">
        <f t="shared" si="62"/>
        <v/>
      </c>
      <c r="DD42" s="123" t="str">
        <f t="shared" si="63"/>
        <v/>
      </c>
      <c r="DE42" s="123" t="str">
        <f t="shared" si="64"/>
        <v/>
      </c>
      <c r="DF42" s="123" t="str">
        <f t="shared" si="65"/>
        <v/>
      </c>
      <c r="DG42" s="123" t="str">
        <f t="shared" si="66"/>
        <v/>
      </c>
      <c r="DH42" s="123" t="str">
        <f t="shared" si="67"/>
        <v/>
      </c>
      <c r="DI42" s="123" t="str">
        <f t="shared" si="68"/>
        <v/>
      </c>
      <c r="DJ42" s="129" t="str">
        <f t="shared" si="69"/>
        <v/>
      </c>
      <c r="DK42" s="98" t="s">
        <v>68</v>
      </c>
      <c r="DL42" s="130">
        <f t="shared" si="76"/>
        <v>36</v>
      </c>
      <c r="DM42" s="56"/>
    </row>
    <row r="43" spans="2:117" ht="22.5" customHeight="1">
      <c r="B43" s="98" t="s">
        <v>68</v>
      </c>
      <c r="C43" s="130">
        <f t="shared" si="70"/>
        <v>37</v>
      </c>
      <c r="D43" s="146">
        <v>45693</v>
      </c>
      <c r="E43" s="155" t="s">
        <v>69</v>
      </c>
      <c r="F43" s="102" t="s">
        <v>70</v>
      </c>
      <c r="G43" s="103" t="s">
        <v>20</v>
      </c>
      <c r="H43" s="131" t="s">
        <v>46</v>
      </c>
      <c r="I43" s="132">
        <v>5000</v>
      </c>
      <c r="J43" s="106"/>
      <c r="K43" s="107">
        <f t="shared" si="71"/>
        <v>423555</v>
      </c>
      <c r="L43" s="645"/>
      <c r="M43" s="133"/>
      <c r="N43" s="133"/>
      <c r="O43" s="134" t="str">
        <f t="shared" ref="O43:S43" si="179">IF($H43=O$6,$I43,"")</f>
        <v/>
      </c>
      <c r="P43" s="135" t="str">
        <f t="shared" si="179"/>
        <v/>
      </c>
      <c r="Q43" s="136">
        <f t="shared" si="179"/>
        <v>5000</v>
      </c>
      <c r="R43" s="135" t="str">
        <f t="shared" si="179"/>
        <v/>
      </c>
      <c r="S43" s="137" t="str">
        <f t="shared" si="179"/>
        <v/>
      </c>
      <c r="T43" s="113" t="str">
        <f t="shared" ref="T43:AJ43" si="180">IF($H43=T$6,$J43,"")</f>
        <v/>
      </c>
      <c r="U43" s="114" t="str">
        <f t="shared" si="180"/>
        <v/>
      </c>
      <c r="V43" s="114" t="str">
        <f t="shared" si="180"/>
        <v/>
      </c>
      <c r="W43" s="114" t="str">
        <f t="shared" si="180"/>
        <v/>
      </c>
      <c r="X43" s="113" t="str">
        <f t="shared" si="180"/>
        <v/>
      </c>
      <c r="Y43" s="114" t="str">
        <f t="shared" si="180"/>
        <v/>
      </c>
      <c r="Z43" s="114" t="str">
        <f t="shared" si="180"/>
        <v/>
      </c>
      <c r="AA43" s="114" t="str">
        <f t="shared" si="180"/>
        <v/>
      </c>
      <c r="AB43" s="113" t="str">
        <f t="shared" si="180"/>
        <v/>
      </c>
      <c r="AC43" s="114" t="str">
        <f t="shared" si="180"/>
        <v/>
      </c>
      <c r="AD43" s="114" t="str">
        <f t="shared" si="180"/>
        <v/>
      </c>
      <c r="AE43" s="114" t="str">
        <f t="shared" si="180"/>
        <v/>
      </c>
      <c r="AF43" s="114" t="str">
        <f t="shared" si="180"/>
        <v/>
      </c>
      <c r="AG43" s="114" t="str">
        <f t="shared" si="180"/>
        <v/>
      </c>
      <c r="AH43" s="114" t="str">
        <f t="shared" si="180"/>
        <v/>
      </c>
      <c r="AI43" s="113" t="str">
        <f t="shared" si="180"/>
        <v/>
      </c>
      <c r="AJ43" s="115" t="str">
        <f t="shared" si="180"/>
        <v/>
      </c>
      <c r="AK43" s="617"/>
      <c r="AL43" s="38"/>
      <c r="AM43" s="98" t="s">
        <v>68</v>
      </c>
      <c r="AN43" s="130">
        <f t="shared" si="74"/>
        <v>37</v>
      </c>
      <c r="AO43" s="138" t="str">
        <f t="shared" ref="AO43:AS43" si="181">IF(AND($G43=AO$4,$H43=AO$6),$I43,"")</f>
        <v/>
      </c>
      <c r="AP43" s="139" t="str">
        <f t="shared" si="181"/>
        <v/>
      </c>
      <c r="AQ43" s="139">
        <f t="shared" si="181"/>
        <v>5000</v>
      </c>
      <c r="AR43" s="139" t="str">
        <f t="shared" si="181"/>
        <v/>
      </c>
      <c r="AS43" s="139" t="str">
        <f t="shared" si="181"/>
        <v/>
      </c>
      <c r="AT43" s="118"/>
      <c r="AU43" s="138" t="str">
        <f t="shared" si="3"/>
        <v/>
      </c>
      <c r="AV43" s="139" t="str">
        <f t="shared" si="4"/>
        <v/>
      </c>
      <c r="AW43" s="139" t="str">
        <f t="shared" si="5"/>
        <v/>
      </c>
      <c r="AX43" s="139" t="str">
        <f t="shared" si="6"/>
        <v/>
      </c>
      <c r="AY43" s="139" t="str">
        <f t="shared" si="7"/>
        <v/>
      </c>
      <c r="AZ43" s="140" t="str">
        <f t="shared" si="8"/>
        <v/>
      </c>
      <c r="BA43" s="141" t="str">
        <f t="shared" si="9"/>
        <v/>
      </c>
      <c r="BB43" s="139" t="str">
        <f t="shared" si="10"/>
        <v/>
      </c>
      <c r="BC43" s="139" t="str">
        <f t="shared" si="11"/>
        <v/>
      </c>
      <c r="BD43" s="139" t="str">
        <f t="shared" si="12"/>
        <v/>
      </c>
      <c r="BE43" s="140" t="str">
        <f t="shared" si="13"/>
        <v/>
      </c>
      <c r="BF43" s="122" t="str">
        <f t="shared" si="14"/>
        <v/>
      </c>
      <c r="BG43" s="123" t="str">
        <f t="shared" si="15"/>
        <v/>
      </c>
      <c r="BH43" s="123" t="str">
        <f t="shared" si="16"/>
        <v/>
      </c>
      <c r="BI43" s="123" t="str">
        <f t="shared" si="17"/>
        <v/>
      </c>
      <c r="BJ43" s="122" t="str">
        <f t="shared" si="18"/>
        <v/>
      </c>
      <c r="BK43" s="123" t="str">
        <f t="shared" si="19"/>
        <v/>
      </c>
      <c r="BL43" s="123" t="str">
        <f t="shared" si="20"/>
        <v/>
      </c>
      <c r="BM43" s="123" t="str">
        <f t="shared" si="21"/>
        <v/>
      </c>
      <c r="BN43" s="123" t="str">
        <f t="shared" si="22"/>
        <v/>
      </c>
      <c r="BO43" s="123" t="str">
        <f t="shared" si="23"/>
        <v/>
      </c>
      <c r="BP43" s="123" t="str">
        <f t="shared" si="24"/>
        <v/>
      </c>
      <c r="BQ43" s="123" t="str">
        <f t="shared" si="25"/>
        <v/>
      </c>
      <c r="BR43" s="124" t="str">
        <f t="shared" si="26"/>
        <v/>
      </c>
      <c r="BS43" s="142" t="str">
        <f t="shared" si="27"/>
        <v/>
      </c>
      <c r="BT43" s="143" t="str">
        <f t="shared" si="28"/>
        <v/>
      </c>
      <c r="BU43" s="143" t="str">
        <f t="shared" si="29"/>
        <v/>
      </c>
      <c r="BV43" s="143" t="str">
        <f t="shared" si="30"/>
        <v/>
      </c>
      <c r="BW43" s="143" t="str">
        <f t="shared" si="31"/>
        <v/>
      </c>
      <c r="BX43" s="144" t="str">
        <f t="shared" si="32"/>
        <v/>
      </c>
      <c r="BY43" s="141" t="str">
        <f t="shared" si="33"/>
        <v/>
      </c>
      <c r="BZ43" s="139" t="str">
        <f t="shared" si="34"/>
        <v/>
      </c>
      <c r="CA43" s="139" t="str">
        <f t="shared" si="35"/>
        <v/>
      </c>
      <c r="CB43" s="139" t="str">
        <f t="shared" si="36"/>
        <v/>
      </c>
      <c r="CC43" s="139" t="str">
        <f t="shared" si="37"/>
        <v/>
      </c>
      <c r="CD43" s="139" t="str">
        <f t="shared" si="38"/>
        <v/>
      </c>
      <c r="CE43" s="140" t="str">
        <f t="shared" si="39"/>
        <v/>
      </c>
      <c r="CF43" s="141" t="str">
        <f t="shared" si="40"/>
        <v/>
      </c>
      <c r="CG43" s="139" t="str">
        <f t="shared" si="41"/>
        <v/>
      </c>
      <c r="CH43" s="139" t="str">
        <f t="shared" si="42"/>
        <v/>
      </c>
      <c r="CI43" s="139" t="str">
        <f t="shared" si="43"/>
        <v/>
      </c>
      <c r="CJ43" s="139" t="str">
        <f t="shared" si="44"/>
        <v/>
      </c>
      <c r="CK43" s="139" t="str">
        <f t="shared" si="45"/>
        <v/>
      </c>
      <c r="CL43" s="140" t="str">
        <f t="shared" si="46"/>
        <v/>
      </c>
      <c r="CM43" s="142" t="str">
        <f t="shared" si="47"/>
        <v/>
      </c>
      <c r="CN43" s="143" t="str">
        <f t="shared" si="48"/>
        <v/>
      </c>
      <c r="CO43" s="143" t="str">
        <f t="shared" si="49"/>
        <v/>
      </c>
      <c r="CP43" s="143" t="str">
        <f t="shared" si="50"/>
        <v/>
      </c>
      <c r="CQ43" s="143" t="str">
        <f t="shared" si="51"/>
        <v/>
      </c>
      <c r="CR43" s="145" t="str">
        <f t="shared" si="52"/>
        <v/>
      </c>
      <c r="CS43" s="127"/>
      <c r="CT43" s="122" t="str">
        <f t="shared" si="53"/>
        <v/>
      </c>
      <c r="CU43" s="123" t="str">
        <f t="shared" si="54"/>
        <v/>
      </c>
      <c r="CV43" s="123" t="str">
        <f t="shared" si="55"/>
        <v/>
      </c>
      <c r="CW43" s="123" t="str">
        <f t="shared" si="56"/>
        <v/>
      </c>
      <c r="CX43" s="123" t="str">
        <f t="shared" si="57"/>
        <v/>
      </c>
      <c r="CY43" s="123" t="str">
        <f t="shared" si="58"/>
        <v/>
      </c>
      <c r="CZ43" s="123" t="str">
        <f t="shared" si="59"/>
        <v/>
      </c>
      <c r="DA43" s="123" t="str">
        <f t="shared" si="60"/>
        <v/>
      </c>
      <c r="DB43" s="124" t="str">
        <f t="shared" si="61"/>
        <v/>
      </c>
      <c r="DC43" s="128" t="str">
        <f t="shared" si="62"/>
        <v/>
      </c>
      <c r="DD43" s="123" t="str">
        <f t="shared" si="63"/>
        <v/>
      </c>
      <c r="DE43" s="123" t="str">
        <f t="shared" si="64"/>
        <v/>
      </c>
      <c r="DF43" s="123" t="str">
        <f t="shared" si="65"/>
        <v/>
      </c>
      <c r="DG43" s="123" t="str">
        <f t="shared" si="66"/>
        <v/>
      </c>
      <c r="DH43" s="123" t="str">
        <f t="shared" si="67"/>
        <v/>
      </c>
      <c r="DI43" s="123" t="str">
        <f t="shared" si="68"/>
        <v/>
      </c>
      <c r="DJ43" s="129" t="str">
        <f t="shared" si="69"/>
        <v/>
      </c>
      <c r="DK43" s="98" t="s">
        <v>68</v>
      </c>
      <c r="DL43" s="130">
        <f t="shared" si="76"/>
        <v>37</v>
      </c>
      <c r="DM43" s="56"/>
    </row>
    <row r="44" spans="2:117" ht="22.5" customHeight="1">
      <c r="B44" s="98" t="s">
        <v>68</v>
      </c>
      <c r="C44" s="130">
        <f t="shared" si="70"/>
        <v>38</v>
      </c>
      <c r="D44" s="146">
        <v>45693</v>
      </c>
      <c r="E44" s="155" t="s">
        <v>69</v>
      </c>
      <c r="F44" s="102" t="s">
        <v>70</v>
      </c>
      <c r="G44" s="103" t="s">
        <v>20</v>
      </c>
      <c r="H44" s="131" t="s">
        <v>46</v>
      </c>
      <c r="I44" s="132">
        <v>10000</v>
      </c>
      <c r="J44" s="106"/>
      <c r="K44" s="107">
        <f t="shared" si="71"/>
        <v>433555</v>
      </c>
      <c r="L44" s="645"/>
      <c r="M44" s="133"/>
      <c r="N44" s="133"/>
      <c r="O44" s="134" t="str">
        <f t="shared" ref="O44:S44" si="182">IF($H44=O$6,$I44,"")</f>
        <v/>
      </c>
      <c r="P44" s="135" t="str">
        <f t="shared" si="182"/>
        <v/>
      </c>
      <c r="Q44" s="136">
        <f t="shared" si="182"/>
        <v>10000</v>
      </c>
      <c r="R44" s="135" t="str">
        <f t="shared" si="182"/>
        <v/>
      </c>
      <c r="S44" s="137" t="str">
        <f t="shared" si="182"/>
        <v/>
      </c>
      <c r="T44" s="113" t="str">
        <f t="shared" ref="T44:AJ44" si="183">IF($H44=T$6,$J44,"")</f>
        <v/>
      </c>
      <c r="U44" s="114" t="str">
        <f t="shared" si="183"/>
        <v/>
      </c>
      <c r="V44" s="114" t="str">
        <f t="shared" si="183"/>
        <v/>
      </c>
      <c r="W44" s="114" t="str">
        <f t="shared" si="183"/>
        <v/>
      </c>
      <c r="X44" s="113" t="str">
        <f t="shared" si="183"/>
        <v/>
      </c>
      <c r="Y44" s="114" t="str">
        <f t="shared" si="183"/>
        <v/>
      </c>
      <c r="Z44" s="114" t="str">
        <f t="shared" si="183"/>
        <v/>
      </c>
      <c r="AA44" s="114" t="str">
        <f t="shared" si="183"/>
        <v/>
      </c>
      <c r="AB44" s="113" t="str">
        <f t="shared" si="183"/>
        <v/>
      </c>
      <c r="AC44" s="114" t="str">
        <f t="shared" si="183"/>
        <v/>
      </c>
      <c r="AD44" s="114" t="str">
        <f t="shared" si="183"/>
        <v/>
      </c>
      <c r="AE44" s="114" t="str">
        <f t="shared" si="183"/>
        <v/>
      </c>
      <c r="AF44" s="114" t="str">
        <f t="shared" si="183"/>
        <v/>
      </c>
      <c r="AG44" s="114" t="str">
        <f t="shared" si="183"/>
        <v/>
      </c>
      <c r="AH44" s="114" t="str">
        <f t="shared" si="183"/>
        <v/>
      </c>
      <c r="AI44" s="113" t="str">
        <f t="shared" si="183"/>
        <v/>
      </c>
      <c r="AJ44" s="115" t="str">
        <f t="shared" si="183"/>
        <v/>
      </c>
      <c r="AK44" s="617"/>
      <c r="AL44" s="38"/>
      <c r="AM44" s="98" t="s">
        <v>68</v>
      </c>
      <c r="AN44" s="130">
        <f t="shared" si="74"/>
        <v>38</v>
      </c>
      <c r="AO44" s="138" t="str">
        <f t="shared" ref="AO44:AS44" si="184">IF(AND($G44=AO$4,$H44=AO$6),$I44,"")</f>
        <v/>
      </c>
      <c r="AP44" s="139" t="str">
        <f t="shared" si="184"/>
        <v/>
      </c>
      <c r="AQ44" s="139">
        <f t="shared" si="184"/>
        <v>10000</v>
      </c>
      <c r="AR44" s="139" t="str">
        <f t="shared" si="184"/>
        <v/>
      </c>
      <c r="AS44" s="139" t="str">
        <f t="shared" si="184"/>
        <v/>
      </c>
      <c r="AT44" s="118"/>
      <c r="AU44" s="138" t="str">
        <f t="shared" si="3"/>
        <v/>
      </c>
      <c r="AV44" s="139" t="str">
        <f t="shared" si="4"/>
        <v/>
      </c>
      <c r="AW44" s="139" t="str">
        <f t="shared" si="5"/>
        <v/>
      </c>
      <c r="AX44" s="139" t="str">
        <f t="shared" si="6"/>
        <v/>
      </c>
      <c r="AY44" s="139" t="str">
        <f t="shared" si="7"/>
        <v/>
      </c>
      <c r="AZ44" s="140" t="str">
        <f t="shared" si="8"/>
        <v/>
      </c>
      <c r="BA44" s="141" t="str">
        <f t="shared" si="9"/>
        <v/>
      </c>
      <c r="BB44" s="139" t="str">
        <f t="shared" si="10"/>
        <v/>
      </c>
      <c r="BC44" s="139" t="str">
        <f t="shared" si="11"/>
        <v/>
      </c>
      <c r="BD44" s="139" t="str">
        <f t="shared" si="12"/>
        <v/>
      </c>
      <c r="BE44" s="140" t="str">
        <f t="shared" si="13"/>
        <v/>
      </c>
      <c r="BF44" s="122" t="str">
        <f t="shared" si="14"/>
        <v/>
      </c>
      <c r="BG44" s="123" t="str">
        <f t="shared" si="15"/>
        <v/>
      </c>
      <c r="BH44" s="123" t="str">
        <f t="shared" si="16"/>
        <v/>
      </c>
      <c r="BI44" s="123" t="str">
        <f t="shared" si="17"/>
        <v/>
      </c>
      <c r="BJ44" s="122" t="str">
        <f t="shared" si="18"/>
        <v/>
      </c>
      <c r="BK44" s="123" t="str">
        <f t="shared" si="19"/>
        <v/>
      </c>
      <c r="BL44" s="123" t="str">
        <f t="shared" si="20"/>
        <v/>
      </c>
      <c r="BM44" s="123" t="str">
        <f t="shared" si="21"/>
        <v/>
      </c>
      <c r="BN44" s="123" t="str">
        <f t="shared" si="22"/>
        <v/>
      </c>
      <c r="BO44" s="123" t="str">
        <f t="shared" si="23"/>
        <v/>
      </c>
      <c r="BP44" s="123" t="str">
        <f t="shared" si="24"/>
        <v/>
      </c>
      <c r="BQ44" s="123" t="str">
        <f t="shared" si="25"/>
        <v/>
      </c>
      <c r="BR44" s="124" t="str">
        <f t="shared" si="26"/>
        <v/>
      </c>
      <c r="BS44" s="142" t="str">
        <f t="shared" si="27"/>
        <v/>
      </c>
      <c r="BT44" s="143" t="str">
        <f t="shared" si="28"/>
        <v/>
      </c>
      <c r="BU44" s="143" t="str">
        <f t="shared" si="29"/>
        <v/>
      </c>
      <c r="BV44" s="143" t="str">
        <f t="shared" si="30"/>
        <v/>
      </c>
      <c r="BW44" s="143" t="str">
        <f t="shared" si="31"/>
        <v/>
      </c>
      <c r="BX44" s="144" t="str">
        <f t="shared" si="32"/>
        <v/>
      </c>
      <c r="BY44" s="141" t="str">
        <f t="shared" si="33"/>
        <v/>
      </c>
      <c r="BZ44" s="139" t="str">
        <f t="shared" si="34"/>
        <v/>
      </c>
      <c r="CA44" s="139" t="str">
        <f t="shared" si="35"/>
        <v/>
      </c>
      <c r="CB44" s="139" t="str">
        <f t="shared" si="36"/>
        <v/>
      </c>
      <c r="CC44" s="139" t="str">
        <f t="shared" si="37"/>
        <v/>
      </c>
      <c r="CD44" s="139" t="str">
        <f t="shared" si="38"/>
        <v/>
      </c>
      <c r="CE44" s="140" t="str">
        <f t="shared" si="39"/>
        <v/>
      </c>
      <c r="CF44" s="141" t="str">
        <f t="shared" si="40"/>
        <v/>
      </c>
      <c r="CG44" s="139" t="str">
        <f t="shared" si="41"/>
        <v/>
      </c>
      <c r="CH44" s="139" t="str">
        <f t="shared" si="42"/>
        <v/>
      </c>
      <c r="CI44" s="139" t="str">
        <f t="shared" si="43"/>
        <v/>
      </c>
      <c r="CJ44" s="139" t="str">
        <f t="shared" si="44"/>
        <v/>
      </c>
      <c r="CK44" s="139" t="str">
        <f t="shared" si="45"/>
        <v/>
      </c>
      <c r="CL44" s="140" t="str">
        <f t="shared" si="46"/>
        <v/>
      </c>
      <c r="CM44" s="142" t="str">
        <f t="shared" si="47"/>
        <v/>
      </c>
      <c r="CN44" s="143" t="str">
        <f t="shared" si="48"/>
        <v/>
      </c>
      <c r="CO44" s="143" t="str">
        <f t="shared" si="49"/>
        <v/>
      </c>
      <c r="CP44" s="143" t="str">
        <f t="shared" si="50"/>
        <v/>
      </c>
      <c r="CQ44" s="143" t="str">
        <f t="shared" si="51"/>
        <v/>
      </c>
      <c r="CR44" s="145" t="str">
        <f t="shared" si="52"/>
        <v/>
      </c>
      <c r="CS44" s="127"/>
      <c r="CT44" s="122" t="str">
        <f t="shared" si="53"/>
        <v/>
      </c>
      <c r="CU44" s="123" t="str">
        <f t="shared" si="54"/>
        <v/>
      </c>
      <c r="CV44" s="123" t="str">
        <f t="shared" si="55"/>
        <v/>
      </c>
      <c r="CW44" s="123" t="str">
        <f t="shared" si="56"/>
        <v/>
      </c>
      <c r="CX44" s="123" t="str">
        <f t="shared" si="57"/>
        <v/>
      </c>
      <c r="CY44" s="123" t="str">
        <f t="shared" si="58"/>
        <v/>
      </c>
      <c r="CZ44" s="123" t="str">
        <f t="shared" si="59"/>
        <v/>
      </c>
      <c r="DA44" s="123" t="str">
        <f t="shared" si="60"/>
        <v/>
      </c>
      <c r="DB44" s="124" t="str">
        <f t="shared" si="61"/>
        <v/>
      </c>
      <c r="DC44" s="128" t="str">
        <f t="shared" si="62"/>
        <v/>
      </c>
      <c r="DD44" s="123" t="str">
        <f t="shared" si="63"/>
        <v/>
      </c>
      <c r="DE44" s="123" t="str">
        <f t="shared" si="64"/>
        <v/>
      </c>
      <c r="DF44" s="123" t="str">
        <f t="shared" si="65"/>
        <v/>
      </c>
      <c r="DG44" s="123" t="str">
        <f t="shared" si="66"/>
        <v/>
      </c>
      <c r="DH44" s="123" t="str">
        <f t="shared" si="67"/>
        <v/>
      </c>
      <c r="DI44" s="123" t="str">
        <f t="shared" si="68"/>
        <v/>
      </c>
      <c r="DJ44" s="129" t="str">
        <f t="shared" si="69"/>
        <v/>
      </c>
      <c r="DK44" s="98" t="s">
        <v>68</v>
      </c>
      <c r="DL44" s="130">
        <f t="shared" si="76"/>
        <v>38</v>
      </c>
      <c r="DM44" s="56"/>
    </row>
    <row r="45" spans="2:117" ht="22.5" customHeight="1">
      <c r="B45" s="98" t="s">
        <v>68</v>
      </c>
      <c r="C45" s="130">
        <f t="shared" si="70"/>
        <v>39</v>
      </c>
      <c r="D45" s="146">
        <v>45693</v>
      </c>
      <c r="E45" s="155" t="s">
        <v>69</v>
      </c>
      <c r="F45" s="102" t="s">
        <v>70</v>
      </c>
      <c r="G45" s="103" t="s">
        <v>20</v>
      </c>
      <c r="H45" s="131" t="s">
        <v>46</v>
      </c>
      <c r="I45" s="132">
        <v>5000</v>
      </c>
      <c r="J45" s="106"/>
      <c r="K45" s="107">
        <f t="shared" si="71"/>
        <v>438555</v>
      </c>
      <c r="L45" s="645"/>
      <c r="M45" s="133"/>
      <c r="N45" s="133"/>
      <c r="O45" s="134" t="str">
        <f t="shared" ref="O45:S45" si="185">IF($H45=O$6,$I45,"")</f>
        <v/>
      </c>
      <c r="P45" s="135" t="str">
        <f t="shared" si="185"/>
        <v/>
      </c>
      <c r="Q45" s="136">
        <f t="shared" si="185"/>
        <v>5000</v>
      </c>
      <c r="R45" s="135" t="str">
        <f t="shared" si="185"/>
        <v/>
      </c>
      <c r="S45" s="137" t="str">
        <f t="shared" si="185"/>
        <v/>
      </c>
      <c r="T45" s="113" t="str">
        <f t="shared" ref="T45:AJ45" si="186">IF($H45=T$6,$J45,"")</f>
        <v/>
      </c>
      <c r="U45" s="114" t="str">
        <f t="shared" si="186"/>
        <v/>
      </c>
      <c r="V45" s="114" t="str">
        <f t="shared" si="186"/>
        <v/>
      </c>
      <c r="W45" s="114" t="str">
        <f t="shared" si="186"/>
        <v/>
      </c>
      <c r="X45" s="113" t="str">
        <f t="shared" si="186"/>
        <v/>
      </c>
      <c r="Y45" s="114" t="str">
        <f t="shared" si="186"/>
        <v/>
      </c>
      <c r="Z45" s="114" t="str">
        <f t="shared" si="186"/>
        <v/>
      </c>
      <c r="AA45" s="114" t="str">
        <f t="shared" si="186"/>
        <v/>
      </c>
      <c r="AB45" s="113" t="str">
        <f t="shared" si="186"/>
        <v/>
      </c>
      <c r="AC45" s="114" t="str">
        <f t="shared" si="186"/>
        <v/>
      </c>
      <c r="AD45" s="114" t="str">
        <f t="shared" si="186"/>
        <v/>
      </c>
      <c r="AE45" s="114" t="str">
        <f t="shared" si="186"/>
        <v/>
      </c>
      <c r="AF45" s="114" t="str">
        <f t="shared" si="186"/>
        <v/>
      </c>
      <c r="AG45" s="114" t="str">
        <f t="shared" si="186"/>
        <v/>
      </c>
      <c r="AH45" s="114" t="str">
        <f t="shared" si="186"/>
        <v/>
      </c>
      <c r="AI45" s="113" t="str">
        <f t="shared" si="186"/>
        <v/>
      </c>
      <c r="AJ45" s="115" t="str">
        <f t="shared" si="186"/>
        <v/>
      </c>
      <c r="AK45" s="617"/>
      <c r="AL45" s="38"/>
      <c r="AM45" s="98" t="s">
        <v>68</v>
      </c>
      <c r="AN45" s="130">
        <f t="shared" si="74"/>
        <v>39</v>
      </c>
      <c r="AO45" s="138" t="str">
        <f t="shared" ref="AO45:AS45" si="187">IF(AND($G45=AO$4,$H45=AO$6),$I45,"")</f>
        <v/>
      </c>
      <c r="AP45" s="139" t="str">
        <f t="shared" si="187"/>
        <v/>
      </c>
      <c r="AQ45" s="139">
        <f t="shared" si="187"/>
        <v>5000</v>
      </c>
      <c r="AR45" s="139" t="str">
        <f t="shared" si="187"/>
        <v/>
      </c>
      <c r="AS45" s="139" t="str">
        <f t="shared" si="187"/>
        <v/>
      </c>
      <c r="AT45" s="118"/>
      <c r="AU45" s="138" t="str">
        <f t="shared" si="3"/>
        <v/>
      </c>
      <c r="AV45" s="139" t="str">
        <f t="shared" si="4"/>
        <v/>
      </c>
      <c r="AW45" s="139" t="str">
        <f t="shared" si="5"/>
        <v/>
      </c>
      <c r="AX45" s="139" t="str">
        <f t="shared" si="6"/>
        <v/>
      </c>
      <c r="AY45" s="139" t="str">
        <f t="shared" si="7"/>
        <v/>
      </c>
      <c r="AZ45" s="140" t="str">
        <f t="shared" si="8"/>
        <v/>
      </c>
      <c r="BA45" s="141" t="str">
        <f t="shared" si="9"/>
        <v/>
      </c>
      <c r="BB45" s="139" t="str">
        <f t="shared" si="10"/>
        <v/>
      </c>
      <c r="BC45" s="139" t="str">
        <f t="shared" si="11"/>
        <v/>
      </c>
      <c r="BD45" s="139" t="str">
        <f t="shared" si="12"/>
        <v/>
      </c>
      <c r="BE45" s="140" t="str">
        <f t="shared" si="13"/>
        <v/>
      </c>
      <c r="BF45" s="122" t="str">
        <f t="shared" si="14"/>
        <v/>
      </c>
      <c r="BG45" s="123" t="str">
        <f t="shared" si="15"/>
        <v/>
      </c>
      <c r="BH45" s="123" t="str">
        <f t="shared" si="16"/>
        <v/>
      </c>
      <c r="BI45" s="123" t="str">
        <f t="shared" si="17"/>
        <v/>
      </c>
      <c r="BJ45" s="122" t="str">
        <f t="shared" si="18"/>
        <v/>
      </c>
      <c r="BK45" s="123" t="str">
        <f t="shared" si="19"/>
        <v/>
      </c>
      <c r="BL45" s="123" t="str">
        <f t="shared" si="20"/>
        <v/>
      </c>
      <c r="BM45" s="123" t="str">
        <f t="shared" si="21"/>
        <v/>
      </c>
      <c r="BN45" s="123" t="str">
        <f t="shared" si="22"/>
        <v/>
      </c>
      <c r="BO45" s="123" t="str">
        <f t="shared" si="23"/>
        <v/>
      </c>
      <c r="BP45" s="123" t="str">
        <f t="shared" si="24"/>
        <v/>
      </c>
      <c r="BQ45" s="123" t="str">
        <f t="shared" si="25"/>
        <v/>
      </c>
      <c r="BR45" s="124" t="str">
        <f t="shared" si="26"/>
        <v/>
      </c>
      <c r="BS45" s="142" t="str">
        <f t="shared" si="27"/>
        <v/>
      </c>
      <c r="BT45" s="143" t="str">
        <f t="shared" si="28"/>
        <v/>
      </c>
      <c r="BU45" s="143" t="str">
        <f t="shared" si="29"/>
        <v/>
      </c>
      <c r="BV45" s="143" t="str">
        <f t="shared" si="30"/>
        <v/>
      </c>
      <c r="BW45" s="143" t="str">
        <f t="shared" si="31"/>
        <v/>
      </c>
      <c r="BX45" s="144" t="str">
        <f t="shared" si="32"/>
        <v/>
      </c>
      <c r="BY45" s="141" t="str">
        <f t="shared" si="33"/>
        <v/>
      </c>
      <c r="BZ45" s="139" t="str">
        <f t="shared" si="34"/>
        <v/>
      </c>
      <c r="CA45" s="139" t="str">
        <f t="shared" si="35"/>
        <v/>
      </c>
      <c r="CB45" s="139" t="str">
        <f t="shared" si="36"/>
        <v/>
      </c>
      <c r="CC45" s="139" t="str">
        <f t="shared" si="37"/>
        <v/>
      </c>
      <c r="CD45" s="139" t="str">
        <f t="shared" si="38"/>
        <v/>
      </c>
      <c r="CE45" s="140" t="str">
        <f t="shared" si="39"/>
        <v/>
      </c>
      <c r="CF45" s="141" t="str">
        <f t="shared" si="40"/>
        <v/>
      </c>
      <c r="CG45" s="139" t="str">
        <f t="shared" si="41"/>
        <v/>
      </c>
      <c r="CH45" s="139" t="str">
        <f t="shared" si="42"/>
        <v/>
      </c>
      <c r="CI45" s="139" t="str">
        <f t="shared" si="43"/>
        <v/>
      </c>
      <c r="CJ45" s="139" t="str">
        <f t="shared" si="44"/>
        <v/>
      </c>
      <c r="CK45" s="139" t="str">
        <f t="shared" si="45"/>
        <v/>
      </c>
      <c r="CL45" s="140" t="str">
        <f t="shared" si="46"/>
        <v/>
      </c>
      <c r="CM45" s="142" t="str">
        <f t="shared" si="47"/>
        <v/>
      </c>
      <c r="CN45" s="143" t="str">
        <f t="shared" si="48"/>
        <v/>
      </c>
      <c r="CO45" s="143" t="str">
        <f t="shared" si="49"/>
        <v/>
      </c>
      <c r="CP45" s="143" t="str">
        <f t="shared" si="50"/>
        <v/>
      </c>
      <c r="CQ45" s="143" t="str">
        <f t="shared" si="51"/>
        <v/>
      </c>
      <c r="CR45" s="145" t="str">
        <f t="shared" si="52"/>
        <v/>
      </c>
      <c r="CS45" s="127"/>
      <c r="CT45" s="122" t="str">
        <f t="shared" si="53"/>
        <v/>
      </c>
      <c r="CU45" s="123" t="str">
        <f t="shared" si="54"/>
        <v/>
      </c>
      <c r="CV45" s="123" t="str">
        <f t="shared" si="55"/>
        <v/>
      </c>
      <c r="CW45" s="123" t="str">
        <f t="shared" si="56"/>
        <v/>
      </c>
      <c r="CX45" s="123" t="str">
        <f t="shared" si="57"/>
        <v/>
      </c>
      <c r="CY45" s="123" t="str">
        <f t="shared" si="58"/>
        <v/>
      </c>
      <c r="CZ45" s="123" t="str">
        <f t="shared" si="59"/>
        <v/>
      </c>
      <c r="DA45" s="123" t="str">
        <f t="shared" si="60"/>
        <v/>
      </c>
      <c r="DB45" s="124" t="str">
        <f t="shared" si="61"/>
        <v/>
      </c>
      <c r="DC45" s="128" t="str">
        <f t="shared" si="62"/>
        <v/>
      </c>
      <c r="DD45" s="123" t="str">
        <f t="shared" si="63"/>
        <v/>
      </c>
      <c r="DE45" s="123" t="str">
        <f t="shared" si="64"/>
        <v/>
      </c>
      <c r="DF45" s="123" t="str">
        <f t="shared" si="65"/>
        <v/>
      </c>
      <c r="DG45" s="123" t="str">
        <f t="shared" si="66"/>
        <v/>
      </c>
      <c r="DH45" s="123" t="str">
        <f t="shared" si="67"/>
        <v/>
      </c>
      <c r="DI45" s="123" t="str">
        <f t="shared" si="68"/>
        <v/>
      </c>
      <c r="DJ45" s="129" t="str">
        <f t="shared" si="69"/>
        <v/>
      </c>
      <c r="DK45" s="98" t="s">
        <v>68</v>
      </c>
      <c r="DL45" s="130">
        <f t="shared" si="76"/>
        <v>39</v>
      </c>
      <c r="DM45" s="56"/>
    </row>
    <row r="46" spans="2:117" ht="22.5" customHeight="1">
      <c r="B46" s="98" t="s">
        <v>68</v>
      </c>
      <c r="C46" s="130">
        <f t="shared" si="70"/>
        <v>40</v>
      </c>
      <c r="D46" s="146">
        <v>45693</v>
      </c>
      <c r="E46" s="155" t="s">
        <v>69</v>
      </c>
      <c r="F46" s="102" t="s">
        <v>70</v>
      </c>
      <c r="G46" s="103" t="s">
        <v>20</v>
      </c>
      <c r="H46" s="131" t="s">
        <v>46</v>
      </c>
      <c r="I46" s="132">
        <v>3000</v>
      </c>
      <c r="J46" s="106"/>
      <c r="K46" s="107">
        <f t="shared" si="71"/>
        <v>441555</v>
      </c>
      <c r="L46" s="645"/>
      <c r="M46" s="133"/>
      <c r="N46" s="133"/>
      <c r="O46" s="134" t="str">
        <f t="shared" ref="O46:S46" si="188">IF($H46=O$6,$I46,"")</f>
        <v/>
      </c>
      <c r="P46" s="135" t="str">
        <f t="shared" si="188"/>
        <v/>
      </c>
      <c r="Q46" s="136">
        <f t="shared" si="188"/>
        <v>3000</v>
      </c>
      <c r="R46" s="135" t="str">
        <f t="shared" si="188"/>
        <v/>
      </c>
      <c r="S46" s="137" t="str">
        <f t="shared" si="188"/>
        <v/>
      </c>
      <c r="T46" s="113" t="str">
        <f t="shared" ref="T46:AJ46" si="189">IF($H46=T$6,$J46,"")</f>
        <v/>
      </c>
      <c r="U46" s="114" t="str">
        <f t="shared" si="189"/>
        <v/>
      </c>
      <c r="V46" s="114" t="str">
        <f t="shared" si="189"/>
        <v/>
      </c>
      <c r="W46" s="114" t="str">
        <f t="shared" si="189"/>
        <v/>
      </c>
      <c r="X46" s="113" t="str">
        <f t="shared" si="189"/>
        <v/>
      </c>
      <c r="Y46" s="114" t="str">
        <f t="shared" si="189"/>
        <v/>
      </c>
      <c r="Z46" s="114" t="str">
        <f t="shared" si="189"/>
        <v/>
      </c>
      <c r="AA46" s="114" t="str">
        <f t="shared" si="189"/>
        <v/>
      </c>
      <c r="AB46" s="113" t="str">
        <f t="shared" si="189"/>
        <v/>
      </c>
      <c r="AC46" s="114" t="str">
        <f t="shared" si="189"/>
        <v/>
      </c>
      <c r="AD46" s="114" t="str">
        <f t="shared" si="189"/>
        <v/>
      </c>
      <c r="AE46" s="114" t="str">
        <f t="shared" si="189"/>
        <v/>
      </c>
      <c r="AF46" s="114" t="str">
        <f t="shared" si="189"/>
        <v/>
      </c>
      <c r="AG46" s="114" t="str">
        <f t="shared" si="189"/>
        <v/>
      </c>
      <c r="AH46" s="114" t="str">
        <f t="shared" si="189"/>
        <v/>
      </c>
      <c r="AI46" s="113" t="str">
        <f t="shared" si="189"/>
        <v/>
      </c>
      <c r="AJ46" s="115" t="str">
        <f t="shared" si="189"/>
        <v/>
      </c>
      <c r="AK46" s="617"/>
      <c r="AL46" s="38"/>
      <c r="AM46" s="98" t="s">
        <v>68</v>
      </c>
      <c r="AN46" s="130">
        <f t="shared" si="74"/>
        <v>40</v>
      </c>
      <c r="AO46" s="138" t="str">
        <f t="shared" ref="AO46:AS46" si="190">IF(AND($G46=AO$4,$H46=AO$6),$I46,"")</f>
        <v/>
      </c>
      <c r="AP46" s="139" t="str">
        <f t="shared" si="190"/>
        <v/>
      </c>
      <c r="AQ46" s="139">
        <f t="shared" si="190"/>
        <v>3000</v>
      </c>
      <c r="AR46" s="139" t="str">
        <f t="shared" si="190"/>
        <v/>
      </c>
      <c r="AS46" s="139" t="str">
        <f t="shared" si="190"/>
        <v/>
      </c>
      <c r="AT46" s="118"/>
      <c r="AU46" s="138" t="str">
        <f t="shared" si="3"/>
        <v/>
      </c>
      <c r="AV46" s="139" t="str">
        <f t="shared" si="4"/>
        <v/>
      </c>
      <c r="AW46" s="139" t="str">
        <f t="shared" si="5"/>
        <v/>
      </c>
      <c r="AX46" s="139" t="str">
        <f t="shared" si="6"/>
        <v/>
      </c>
      <c r="AY46" s="139" t="str">
        <f t="shared" si="7"/>
        <v/>
      </c>
      <c r="AZ46" s="140" t="str">
        <f t="shared" si="8"/>
        <v/>
      </c>
      <c r="BA46" s="141" t="str">
        <f t="shared" si="9"/>
        <v/>
      </c>
      <c r="BB46" s="139" t="str">
        <f t="shared" si="10"/>
        <v/>
      </c>
      <c r="BC46" s="139" t="str">
        <f t="shared" si="11"/>
        <v/>
      </c>
      <c r="BD46" s="139" t="str">
        <f t="shared" si="12"/>
        <v/>
      </c>
      <c r="BE46" s="140" t="str">
        <f t="shared" si="13"/>
        <v/>
      </c>
      <c r="BF46" s="122" t="str">
        <f t="shared" si="14"/>
        <v/>
      </c>
      <c r="BG46" s="123" t="str">
        <f t="shared" si="15"/>
        <v/>
      </c>
      <c r="BH46" s="123" t="str">
        <f t="shared" si="16"/>
        <v/>
      </c>
      <c r="BI46" s="123" t="str">
        <f t="shared" si="17"/>
        <v/>
      </c>
      <c r="BJ46" s="122" t="str">
        <f t="shared" si="18"/>
        <v/>
      </c>
      <c r="BK46" s="123" t="str">
        <f t="shared" si="19"/>
        <v/>
      </c>
      <c r="BL46" s="123" t="str">
        <f t="shared" si="20"/>
        <v/>
      </c>
      <c r="BM46" s="123" t="str">
        <f t="shared" si="21"/>
        <v/>
      </c>
      <c r="BN46" s="123" t="str">
        <f t="shared" si="22"/>
        <v/>
      </c>
      <c r="BO46" s="123" t="str">
        <f t="shared" si="23"/>
        <v/>
      </c>
      <c r="BP46" s="123" t="str">
        <f t="shared" si="24"/>
        <v/>
      </c>
      <c r="BQ46" s="123" t="str">
        <f t="shared" si="25"/>
        <v/>
      </c>
      <c r="BR46" s="124" t="str">
        <f t="shared" si="26"/>
        <v/>
      </c>
      <c r="BS46" s="142" t="str">
        <f t="shared" si="27"/>
        <v/>
      </c>
      <c r="BT46" s="143" t="str">
        <f t="shared" si="28"/>
        <v/>
      </c>
      <c r="BU46" s="143" t="str">
        <f t="shared" si="29"/>
        <v/>
      </c>
      <c r="BV46" s="143" t="str">
        <f t="shared" si="30"/>
        <v/>
      </c>
      <c r="BW46" s="143" t="str">
        <f t="shared" si="31"/>
        <v/>
      </c>
      <c r="BX46" s="144" t="str">
        <f t="shared" si="32"/>
        <v/>
      </c>
      <c r="BY46" s="141" t="str">
        <f t="shared" si="33"/>
        <v/>
      </c>
      <c r="BZ46" s="139" t="str">
        <f t="shared" si="34"/>
        <v/>
      </c>
      <c r="CA46" s="139" t="str">
        <f t="shared" si="35"/>
        <v/>
      </c>
      <c r="CB46" s="139" t="str">
        <f t="shared" si="36"/>
        <v/>
      </c>
      <c r="CC46" s="139" t="str">
        <f t="shared" si="37"/>
        <v/>
      </c>
      <c r="CD46" s="139" t="str">
        <f t="shared" si="38"/>
        <v/>
      </c>
      <c r="CE46" s="140" t="str">
        <f t="shared" si="39"/>
        <v/>
      </c>
      <c r="CF46" s="141" t="str">
        <f t="shared" si="40"/>
        <v/>
      </c>
      <c r="CG46" s="139" t="str">
        <f t="shared" si="41"/>
        <v/>
      </c>
      <c r="CH46" s="139" t="str">
        <f t="shared" si="42"/>
        <v/>
      </c>
      <c r="CI46" s="139" t="str">
        <f t="shared" si="43"/>
        <v/>
      </c>
      <c r="CJ46" s="139" t="str">
        <f t="shared" si="44"/>
        <v/>
      </c>
      <c r="CK46" s="139" t="str">
        <f t="shared" si="45"/>
        <v/>
      </c>
      <c r="CL46" s="140" t="str">
        <f t="shared" si="46"/>
        <v/>
      </c>
      <c r="CM46" s="142" t="str">
        <f t="shared" si="47"/>
        <v/>
      </c>
      <c r="CN46" s="143" t="str">
        <f t="shared" si="48"/>
        <v/>
      </c>
      <c r="CO46" s="143" t="str">
        <f t="shared" si="49"/>
        <v/>
      </c>
      <c r="CP46" s="143" t="str">
        <f t="shared" si="50"/>
        <v/>
      </c>
      <c r="CQ46" s="143" t="str">
        <f t="shared" si="51"/>
        <v/>
      </c>
      <c r="CR46" s="145" t="str">
        <f t="shared" si="52"/>
        <v/>
      </c>
      <c r="CS46" s="127"/>
      <c r="CT46" s="122" t="str">
        <f t="shared" si="53"/>
        <v/>
      </c>
      <c r="CU46" s="123" t="str">
        <f t="shared" si="54"/>
        <v/>
      </c>
      <c r="CV46" s="123" t="str">
        <f t="shared" si="55"/>
        <v/>
      </c>
      <c r="CW46" s="123" t="str">
        <f t="shared" si="56"/>
        <v/>
      </c>
      <c r="CX46" s="123" t="str">
        <f t="shared" si="57"/>
        <v/>
      </c>
      <c r="CY46" s="123" t="str">
        <f t="shared" si="58"/>
        <v/>
      </c>
      <c r="CZ46" s="123" t="str">
        <f t="shared" si="59"/>
        <v/>
      </c>
      <c r="DA46" s="123" t="str">
        <f t="shared" si="60"/>
        <v/>
      </c>
      <c r="DB46" s="124" t="str">
        <f t="shared" si="61"/>
        <v/>
      </c>
      <c r="DC46" s="128" t="str">
        <f t="shared" si="62"/>
        <v/>
      </c>
      <c r="DD46" s="123" t="str">
        <f t="shared" si="63"/>
        <v/>
      </c>
      <c r="DE46" s="123" t="str">
        <f t="shared" si="64"/>
        <v/>
      </c>
      <c r="DF46" s="123" t="str">
        <f t="shared" si="65"/>
        <v/>
      </c>
      <c r="DG46" s="123" t="str">
        <f t="shared" si="66"/>
        <v/>
      </c>
      <c r="DH46" s="123" t="str">
        <f t="shared" si="67"/>
        <v/>
      </c>
      <c r="DI46" s="123" t="str">
        <f t="shared" si="68"/>
        <v/>
      </c>
      <c r="DJ46" s="129" t="str">
        <f t="shared" si="69"/>
        <v/>
      </c>
      <c r="DK46" s="98" t="s">
        <v>68</v>
      </c>
      <c r="DL46" s="130">
        <f t="shared" si="76"/>
        <v>40</v>
      </c>
      <c r="DM46" s="56"/>
    </row>
    <row r="47" spans="2:117" ht="22.5" customHeight="1">
      <c r="B47" s="98" t="s">
        <v>68</v>
      </c>
      <c r="C47" s="130">
        <f t="shared" si="70"/>
        <v>41</v>
      </c>
      <c r="D47" s="146">
        <v>45693</v>
      </c>
      <c r="E47" s="155" t="s">
        <v>69</v>
      </c>
      <c r="F47" s="102" t="s">
        <v>70</v>
      </c>
      <c r="G47" s="103" t="s">
        <v>20</v>
      </c>
      <c r="H47" s="131" t="s">
        <v>46</v>
      </c>
      <c r="I47" s="132">
        <v>1000</v>
      </c>
      <c r="J47" s="106"/>
      <c r="K47" s="107">
        <f t="shared" si="71"/>
        <v>442555</v>
      </c>
      <c r="L47" s="645"/>
      <c r="M47" s="133"/>
      <c r="N47" s="133"/>
      <c r="O47" s="134" t="str">
        <f t="shared" ref="O47:S47" si="191">IF($H47=O$6,$I47,"")</f>
        <v/>
      </c>
      <c r="P47" s="135" t="str">
        <f t="shared" si="191"/>
        <v/>
      </c>
      <c r="Q47" s="136">
        <f t="shared" si="191"/>
        <v>1000</v>
      </c>
      <c r="R47" s="135" t="str">
        <f t="shared" si="191"/>
        <v/>
      </c>
      <c r="S47" s="137" t="str">
        <f t="shared" si="191"/>
        <v/>
      </c>
      <c r="T47" s="113" t="str">
        <f t="shared" ref="T47:AJ47" si="192">IF($H47=T$6,$J47,"")</f>
        <v/>
      </c>
      <c r="U47" s="114" t="str">
        <f t="shared" si="192"/>
        <v/>
      </c>
      <c r="V47" s="114" t="str">
        <f t="shared" si="192"/>
        <v/>
      </c>
      <c r="W47" s="114" t="str">
        <f t="shared" si="192"/>
        <v/>
      </c>
      <c r="X47" s="113" t="str">
        <f t="shared" si="192"/>
        <v/>
      </c>
      <c r="Y47" s="114" t="str">
        <f t="shared" si="192"/>
        <v/>
      </c>
      <c r="Z47" s="114" t="str">
        <f t="shared" si="192"/>
        <v/>
      </c>
      <c r="AA47" s="114" t="str">
        <f t="shared" si="192"/>
        <v/>
      </c>
      <c r="AB47" s="113" t="str">
        <f t="shared" si="192"/>
        <v/>
      </c>
      <c r="AC47" s="114" t="str">
        <f t="shared" si="192"/>
        <v/>
      </c>
      <c r="AD47" s="114" t="str">
        <f t="shared" si="192"/>
        <v/>
      </c>
      <c r="AE47" s="114" t="str">
        <f t="shared" si="192"/>
        <v/>
      </c>
      <c r="AF47" s="114" t="str">
        <f t="shared" si="192"/>
        <v/>
      </c>
      <c r="AG47" s="114" t="str">
        <f t="shared" si="192"/>
        <v/>
      </c>
      <c r="AH47" s="114" t="str">
        <f t="shared" si="192"/>
        <v/>
      </c>
      <c r="AI47" s="113" t="str">
        <f t="shared" si="192"/>
        <v/>
      </c>
      <c r="AJ47" s="115" t="str">
        <f t="shared" si="192"/>
        <v/>
      </c>
      <c r="AK47" s="617"/>
      <c r="AL47" s="38"/>
      <c r="AM47" s="98" t="s">
        <v>68</v>
      </c>
      <c r="AN47" s="130">
        <f t="shared" si="74"/>
        <v>41</v>
      </c>
      <c r="AO47" s="138" t="str">
        <f t="shared" ref="AO47:AS47" si="193">IF(AND($G47=AO$4,$H47=AO$6),$I47,"")</f>
        <v/>
      </c>
      <c r="AP47" s="139" t="str">
        <f t="shared" si="193"/>
        <v/>
      </c>
      <c r="AQ47" s="139">
        <f t="shared" si="193"/>
        <v>1000</v>
      </c>
      <c r="AR47" s="139" t="str">
        <f t="shared" si="193"/>
        <v/>
      </c>
      <c r="AS47" s="139" t="str">
        <f t="shared" si="193"/>
        <v/>
      </c>
      <c r="AT47" s="118"/>
      <c r="AU47" s="138" t="str">
        <f t="shared" si="3"/>
        <v/>
      </c>
      <c r="AV47" s="139" t="str">
        <f t="shared" si="4"/>
        <v/>
      </c>
      <c r="AW47" s="139" t="str">
        <f t="shared" si="5"/>
        <v/>
      </c>
      <c r="AX47" s="139" t="str">
        <f t="shared" si="6"/>
        <v/>
      </c>
      <c r="AY47" s="139" t="str">
        <f t="shared" si="7"/>
        <v/>
      </c>
      <c r="AZ47" s="140" t="str">
        <f t="shared" si="8"/>
        <v/>
      </c>
      <c r="BA47" s="141" t="str">
        <f t="shared" si="9"/>
        <v/>
      </c>
      <c r="BB47" s="139" t="str">
        <f t="shared" si="10"/>
        <v/>
      </c>
      <c r="BC47" s="139" t="str">
        <f t="shared" si="11"/>
        <v/>
      </c>
      <c r="BD47" s="139" t="str">
        <f t="shared" si="12"/>
        <v/>
      </c>
      <c r="BE47" s="140" t="str">
        <f t="shared" si="13"/>
        <v/>
      </c>
      <c r="BF47" s="122" t="str">
        <f t="shared" si="14"/>
        <v/>
      </c>
      <c r="BG47" s="123" t="str">
        <f t="shared" si="15"/>
        <v/>
      </c>
      <c r="BH47" s="123" t="str">
        <f t="shared" si="16"/>
        <v/>
      </c>
      <c r="BI47" s="123" t="str">
        <f t="shared" si="17"/>
        <v/>
      </c>
      <c r="BJ47" s="122" t="str">
        <f t="shared" si="18"/>
        <v/>
      </c>
      <c r="BK47" s="123" t="str">
        <f t="shared" si="19"/>
        <v/>
      </c>
      <c r="BL47" s="123" t="str">
        <f t="shared" si="20"/>
        <v/>
      </c>
      <c r="BM47" s="123" t="str">
        <f t="shared" si="21"/>
        <v/>
      </c>
      <c r="BN47" s="123" t="str">
        <f t="shared" si="22"/>
        <v/>
      </c>
      <c r="BO47" s="123" t="str">
        <f t="shared" si="23"/>
        <v/>
      </c>
      <c r="BP47" s="123" t="str">
        <f t="shared" si="24"/>
        <v/>
      </c>
      <c r="BQ47" s="123" t="str">
        <f t="shared" si="25"/>
        <v/>
      </c>
      <c r="BR47" s="124" t="str">
        <f t="shared" si="26"/>
        <v/>
      </c>
      <c r="BS47" s="142" t="str">
        <f t="shared" si="27"/>
        <v/>
      </c>
      <c r="BT47" s="143" t="str">
        <f t="shared" si="28"/>
        <v/>
      </c>
      <c r="BU47" s="143" t="str">
        <f t="shared" si="29"/>
        <v/>
      </c>
      <c r="BV47" s="143" t="str">
        <f t="shared" si="30"/>
        <v/>
      </c>
      <c r="BW47" s="143" t="str">
        <f t="shared" si="31"/>
        <v/>
      </c>
      <c r="BX47" s="144" t="str">
        <f t="shared" si="32"/>
        <v/>
      </c>
      <c r="BY47" s="141" t="str">
        <f t="shared" si="33"/>
        <v/>
      </c>
      <c r="BZ47" s="139" t="str">
        <f t="shared" si="34"/>
        <v/>
      </c>
      <c r="CA47" s="139" t="str">
        <f t="shared" si="35"/>
        <v/>
      </c>
      <c r="CB47" s="139" t="str">
        <f t="shared" si="36"/>
        <v/>
      </c>
      <c r="CC47" s="139" t="str">
        <f t="shared" si="37"/>
        <v/>
      </c>
      <c r="CD47" s="139" t="str">
        <f t="shared" si="38"/>
        <v/>
      </c>
      <c r="CE47" s="140" t="str">
        <f t="shared" si="39"/>
        <v/>
      </c>
      <c r="CF47" s="141" t="str">
        <f t="shared" si="40"/>
        <v/>
      </c>
      <c r="CG47" s="139" t="str">
        <f t="shared" si="41"/>
        <v/>
      </c>
      <c r="CH47" s="139" t="str">
        <f t="shared" si="42"/>
        <v/>
      </c>
      <c r="CI47" s="139" t="str">
        <f t="shared" si="43"/>
        <v/>
      </c>
      <c r="CJ47" s="139" t="str">
        <f t="shared" si="44"/>
        <v/>
      </c>
      <c r="CK47" s="139" t="str">
        <f t="shared" si="45"/>
        <v/>
      </c>
      <c r="CL47" s="140" t="str">
        <f t="shared" si="46"/>
        <v/>
      </c>
      <c r="CM47" s="142" t="str">
        <f t="shared" si="47"/>
        <v/>
      </c>
      <c r="CN47" s="143" t="str">
        <f t="shared" si="48"/>
        <v/>
      </c>
      <c r="CO47" s="143" t="str">
        <f t="shared" si="49"/>
        <v/>
      </c>
      <c r="CP47" s="143" t="str">
        <f t="shared" si="50"/>
        <v/>
      </c>
      <c r="CQ47" s="143" t="str">
        <f t="shared" si="51"/>
        <v/>
      </c>
      <c r="CR47" s="145" t="str">
        <f t="shared" si="52"/>
        <v/>
      </c>
      <c r="CS47" s="127"/>
      <c r="CT47" s="122" t="str">
        <f t="shared" si="53"/>
        <v/>
      </c>
      <c r="CU47" s="123" t="str">
        <f t="shared" si="54"/>
        <v/>
      </c>
      <c r="CV47" s="123" t="str">
        <f t="shared" si="55"/>
        <v/>
      </c>
      <c r="CW47" s="123" t="str">
        <f t="shared" si="56"/>
        <v/>
      </c>
      <c r="CX47" s="123" t="str">
        <f t="shared" si="57"/>
        <v/>
      </c>
      <c r="CY47" s="123" t="str">
        <f t="shared" si="58"/>
        <v/>
      </c>
      <c r="CZ47" s="123" t="str">
        <f t="shared" si="59"/>
        <v/>
      </c>
      <c r="DA47" s="123" t="str">
        <f t="shared" si="60"/>
        <v/>
      </c>
      <c r="DB47" s="124" t="str">
        <f t="shared" si="61"/>
        <v/>
      </c>
      <c r="DC47" s="128" t="str">
        <f t="shared" si="62"/>
        <v/>
      </c>
      <c r="DD47" s="123" t="str">
        <f t="shared" si="63"/>
        <v/>
      </c>
      <c r="DE47" s="123" t="str">
        <f t="shared" si="64"/>
        <v/>
      </c>
      <c r="DF47" s="123" t="str">
        <f t="shared" si="65"/>
        <v/>
      </c>
      <c r="DG47" s="123" t="str">
        <f t="shared" si="66"/>
        <v/>
      </c>
      <c r="DH47" s="123" t="str">
        <f t="shared" si="67"/>
        <v/>
      </c>
      <c r="DI47" s="123" t="str">
        <f t="shared" si="68"/>
        <v/>
      </c>
      <c r="DJ47" s="129" t="str">
        <f t="shared" si="69"/>
        <v/>
      </c>
      <c r="DK47" s="98" t="s">
        <v>68</v>
      </c>
      <c r="DL47" s="130">
        <f t="shared" si="76"/>
        <v>41</v>
      </c>
      <c r="DM47" s="56"/>
    </row>
    <row r="48" spans="2:117" ht="22.5" customHeight="1">
      <c r="B48" s="98" t="s">
        <v>68</v>
      </c>
      <c r="C48" s="130">
        <f t="shared" si="70"/>
        <v>42</v>
      </c>
      <c r="D48" s="146">
        <v>45693</v>
      </c>
      <c r="E48" s="155" t="s">
        <v>69</v>
      </c>
      <c r="F48" s="102" t="s">
        <v>70</v>
      </c>
      <c r="G48" s="156" t="s">
        <v>20</v>
      </c>
      <c r="H48" s="131" t="s">
        <v>46</v>
      </c>
      <c r="I48" s="132">
        <v>30000</v>
      </c>
      <c r="J48" s="106"/>
      <c r="K48" s="107">
        <f t="shared" si="71"/>
        <v>472555</v>
      </c>
      <c r="L48" s="645"/>
      <c r="M48" s="133"/>
      <c r="N48" s="133"/>
      <c r="O48" s="134" t="str">
        <f t="shared" ref="O48:S48" si="194">IF($H48=O$6,$I48,"")</f>
        <v/>
      </c>
      <c r="P48" s="135" t="str">
        <f t="shared" si="194"/>
        <v/>
      </c>
      <c r="Q48" s="136">
        <f t="shared" si="194"/>
        <v>30000</v>
      </c>
      <c r="R48" s="135" t="str">
        <f t="shared" si="194"/>
        <v/>
      </c>
      <c r="S48" s="137" t="str">
        <f t="shared" si="194"/>
        <v/>
      </c>
      <c r="T48" s="113" t="str">
        <f t="shared" ref="T48:AJ48" si="195">IF($H48=T$6,$J48,"")</f>
        <v/>
      </c>
      <c r="U48" s="114" t="str">
        <f t="shared" si="195"/>
        <v/>
      </c>
      <c r="V48" s="114" t="str">
        <f t="shared" si="195"/>
        <v/>
      </c>
      <c r="W48" s="114" t="str">
        <f t="shared" si="195"/>
        <v/>
      </c>
      <c r="X48" s="113" t="str">
        <f t="shared" si="195"/>
        <v/>
      </c>
      <c r="Y48" s="114" t="str">
        <f t="shared" si="195"/>
        <v/>
      </c>
      <c r="Z48" s="114" t="str">
        <f t="shared" si="195"/>
        <v/>
      </c>
      <c r="AA48" s="114" t="str">
        <f t="shared" si="195"/>
        <v/>
      </c>
      <c r="AB48" s="113" t="str">
        <f t="shared" si="195"/>
        <v/>
      </c>
      <c r="AC48" s="114" t="str">
        <f t="shared" si="195"/>
        <v/>
      </c>
      <c r="AD48" s="114" t="str">
        <f t="shared" si="195"/>
        <v/>
      </c>
      <c r="AE48" s="114" t="str">
        <f t="shared" si="195"/>
        <v/>
      </c>
      <c r="AF48" s="114" t="str">
        <f t="shared" si="195"/>
        <v/>
      </c>
      <c r="AG48" s="114" t="str">
        <f t="shared" si="195"/>
        <v/>
      </c>
      <c r="AH48" s="114" t="str">
        <f t="shared" si="195"/>
        <v/>
      </c>
      <c r="AI48" s="113" t="str">
        <f t="shared" si="195"/>
        <v/>
      </c>
      <c r="AJ48" s="115" t="str">
        <f t="shared" si="195"/>
        <v/>
      </c>
      <c r="AK48" s="617"/>
      <c r="AL48" s="38"/>
      <c r="AM48" s="98" t="s">
        <v>68</v>
      </c>
      <c r="AN48" s="130">
        <f t="shared" si="74"/>
        <v>42</v>
      </c>
      <c r="AO48" s="138" t="str">
        <f t="shared" ref="AO48:AS48" si="196">IF(AND($G48=AO$4,$H48=AO$6),$I48,"")</f>
        <v/>
      </c>
      <c r="AP48" s="139" t="str">
        <f t="shared" si="196"/>
        <v/>
      </c>
      <c r="AQ48" s="139">
        <f t="shared" si="196"/>
        <v>30000</v>
      </c>
      <c r="AR48" s="139" t="str">
        <f t="shared" si="196"/>
        <v/>
      </c>
      <c r="AS48" s="139" t="str">
        <f t="shared" si="196"/>
        <v/>
      </c>
      <c r="AT48" s="118"/>
      <c r="AU48" s="138" t="str">
        <f t="shared" si="3"/>
        <v/>
      </c>
      <c r="AV48" s="139" t="str">
        <f t="shared" si="4"/>
        <v/>
      </c>
      <c r="AW48" s="139" t="str">
        <f t="shared" si="5"/>
        <v/>
      </c>
      <c r="AX48" s="139" t="str">
        <f t="shared" si="6"/>
        <v/>
      </c>
      <c r="AY48" s="139" t="str">
        <f t="shared" si="7"/>
        <v/>
      </c>
      <c r="AZ48" s="140" t="str">
        <f t="shared" si="8"/>
        <v/>
      </c>
      <c r="BA48" s="141" t="str">
        <f t="shared" si="9"/>
        <v/>
      </c>
      <c r="BB48" s="139" t="str">
        <f t="shared" si="10"/>
        <v/>
      </c>
      <c r="BC48" s="139" t="str">
        <f t="shared" si="11"/>
        <v/>
      </c>
      <c r="BD48" s="139" t="str">
        <f t="shared" si="12"/>
        <v/>
      </c>
      <c r="BE48" s="140" t="str">
        <f t="shared" si="13"/>
        <v/>
      </c>
      <c r="BF48" s="122" t="str">
        <f t="shared" si="14"/>
        <v/>
      </c>
      <c r="BG48" s="123" t="str">
        <f t="shared" si="15"/>
        <v/>
      </c>
      <c r="BH48" s="123" t="str">
        <f t="shared" si="16"/>
        <v/>
      </c>
      <c r="BI48" s="123" t="str">
        <f t="shared" si="17"/>
        <v/>
      </c>
      <c r="BJ48" s="122" t="str">
        <f t="shared" si="18"/>
        <v/>
      </c>
      <c r="BK48" s="123" t="str">
        <f t="shared" si="19"/>
        <v/>
      </c>
      <c r="BL48" s="123" t="str">
        <f t="shared" si="20"/>
        <v/>
      </c>
      <c r="BM48" s="123" t="str">
        <f t="shared" si="21"/>
        <v/>
      </c>
      <c r="BN48" s="123" t="str">
        <f t="shared" si="22"/>
        <v/>
      </c>
      <c r="BO48" s="123" t="str">
        <f t="shared" si="23"/>
        <v/>
      </c>
      <c r="BP48" s="123" t="str">
        <f t="shared" si="24"/>
        <v/>
      </c>
      <c r="BQ48" s="123" t="str">
        <f t="shared" si="25"/>
        <v/>
      </c>
      <c r="BR48" s="124" t="str">
        <f t="shared" si="26"/>
        <v/>
      </c>
      <c r="BS48" s="142" t="str">
        <f t="shared" si="27"/>
        <v/>
      </c>
      <c r="BT48" s="143" t="str">
        <f t="shared" si="28"/>
        <v/>
      </c>
      <c r="BU48" s="143" t="str">
        <f t="shared" si="29"/>
        <v/>
      </c>
      <c r="BV48" s="143" t="str">
        <f t="shared" si="30"/>
        <v/>
      </c>
      <c r="BW48" s="143" t="str">
        <f t="shared" si="31"/>
        <v/>
      </c>
      <c r="BX48" s="144" t="str">
        <f t="shared" si="32"/>
        <v/>
      </c>
      <c r="BY48" s="141" t="str">
        <f t="shared" si="33"/>
        <v/>
      </c>
      <c r="BZ48" s="139" t="str">
        <f t="shared" si="34"/>
        <v/>
      </c>
      <c r="CA48" s="139" t="str">
        <f t="shared" si="35"/>
        <v/>
      </c>
      <c r="CB48" s="139" t="str">
        <f t="shared" si="36"/>
        <v/>
      </c>
      <c r="CC48" s="139" t="str">
        <f t="shared" si="37"/>
        <v/>
      </c>
      <c r="CD48" s="139" t="str">
        <f t="shared" si="38"/>
        <v/>
      </c>
      <c r="CE48" s="140" t="str">
        <f t="shared" si="39"/>
        <v/>
      </c>
      <c r="CF48" s="141" t="str">
        <f t="shared" si="40"/>
        <v/>
      </c>
      <c r="CG48" s="139" t="str">
        <f t="shared" si="41"/>
        <v/>
      </c>
      <c r="CH48" s="139" t="str">
        <f t="shared" si="42"/>
        <v/>
      </c>
      <c r="CI48" s="139" t="str">
        <f t="shared" si="43"/>
        <v/>
      </c>
      <c r="CJ48" s="139" t="str">
        <f t="shared" si="44"/>
        <v/>
      </c>
      <c r="CK48" s="139" t="str">
        <f t="shared" si="45"/>
        <v/>
      </c>
      <c r="CL48" s="140" t="str">
        <f t="shared" si="46"/>
        <v/>
      </c>
      <c r="CM48" s="142" t="str">
        <f t="shared" si="47"/>
        <v/>
      </c>
      <c r="CN48" s="143" t="str">
        <f t="shared" si="48"/>
        <v/>
      </c>
      <c r="CO48" s="143" t="str">
        <f t="shared" si="49"/>
        <v/>
      </c>
      <c r="CP48" s="143" t="str">
        <f t="shared" si="50"/>
        <v/>
      </c>
      <c r="CQ48" s="143" t="str">
        <f t="shared" si="51"/>
        <v/>
      </c>
      <c r="CR48" s="145" t="str">
        <f t="shared" si="52"/>
        <v/>
      </c>
      <c r="CS48" s="127"/>
      <c r="CT48" s="122" t="str">
        <f t="shared" si="53"/>
        <v/>
      </c>
      <c r="CU48" s="123" t="str">
        <f t="shared" si="54"/>
        <v/>
      </c>
      <c r="CV48" s="123" t="str">
        <f t="shared" si="55"/>
        <v/>
      </c>
      <c r="CW48" s="123" t="str">
        <f t="shared" si="56"/>
        <v/>
      </c>
      <c r="CX48" s="123" t="str">
        <f t="shared" si="57"/>
        <v/>
      </c>
      <c r="CY48" s="123" t="str">
        <f t="shared" si="58"/>
        <v/>
      </c>
      <c r="CZ48" s="123" t="str">
        <f t="shared" si="59"/>
        <v/>
      </c>
      <c r="DA48" s="123" t="str">
        <f t="shared" si="60"/>
        <v/>
      </c>
      <c r="DB48" s="124" t="str">
        <f t="shared" si="61"/>
        <v/>
      </c>
      <c r="DC48" s="128" t="str">
        <f t="shared" si="62"/>
        <v/>
      </c>
      <c r="DD48" s="123" t="str">
        <f t="shared" si="63"/>
        <v/>
      </c>
      <c r="DE48" s="123" t="str">
        <f t="shared" si="64"/>
        <v/>
      </c>
      <c r="DF48" s="123" t="str">
        <f t="shared" si="65"/>
        <v/>
      </c>
      <c r="DG48" s="123" t="str">
        <f t="shared" si="66"/>
        <v/>
      </c>
      <c r="DH48" s="123" t="str">
        <f t="shared" si="67"/>
        <v/>
      </c>
      <c r="DI48" s="123" t="str">
        <f t="shared" si="68"/>
        <v/>
      </c>
      <c r="DJ48" s="129" t="str">
        <f t="shared" si="69"/>
        <v/>
      </c>
      <c r="DK48" s="98" t="s">
        <v>68</v>
      </c>
      <c r="DL48" s="130">
        <f t="shared" si="76"/>
        <v>42</v>
      </c>
      <c r="DM48" s="56"/>
    </row>
    <row r="49" spans="2:117" ht="22.5" customHeight="1">
      <c r="B49" s="98" t="s">
        <v>68</v>
      </c>
      <c r="C49" s="130">
        <f t="shared" si="70"/>
        <v>43</v>
      </c>
      <c r="D49" s="146">
        <v>45693</v>
      </c>
      <c r="E49" s="155" t="s">
        <v>69</v>
      </c>
      <c r="F49" s="102" t="s">
        <v>70</v>
      </c>
      <c r="G49" s="103" t="s">
        <v>20</v>
      </c>
      <c r="H49" s="131" t="s">
        <v>46</v>
      </c>
      <c r="I49" s="132">
        <v>10000</v>
      </c>
      <c r="J49" s="106"/>
      <c r="K49" s="107">
        <f t="shared" si="71"/>
        <v>482555</v>
      </c>
      <c r="L49" s="645"/>
      <c r="M49" s="133"/>
      <c r="N49" s="133"/>
      <c r="O49" s="134" t="str">
        <f t="shared" ref="O49:S49" si="197">IF($H49=O$6,$I49,"")</f>
        <v/>
      </c>
      <c r="P49" s="135" t="str">
        <f t="shared" si="197"/>
        <v/>
      </c>
      <c r="Q49" s="136">
        <f t="shared" si="197"/>
        <v>10000</v>
      </c>
      <c r="R49" s="135" t="str">
        <f t="shared" si="197"/>
        <v/>
      </c>
      <c r="S49" s="137" t="str">
        <f t="shared" si="197"/>
        <v/>
      </c>
      <c r="T49" s="113" t="str">
        <f t="shared" ref="T49:AJ49" si="198">IF($H49=T$6,$J49,"")</f>
        <v/>
      </c>
      <c r="U49" s="114" t="str">
        <f t="shared" si="198"/>
        <v/>
      </c>
      <c r="V49" s="114" t="str">
        <f t="shared" si="198"/>
        <v/>
      </c>
      <c r="W49" s="114" t="str">
        <f t="shared" si="198"/>
        <v/>
      </c>
      <c r="X49" s="113" t="str">
        <f t="shared" si="198"/>
        <v/>
      </c>
      <c r="Y49" s="114" t="str">
        <f t="shared" si="198"/>
        <v/>
      </c>
      <c r="Z49" s="114" t="str">
        <f t="shared" si="198"/>
        <v/>
      </c>
      <c r="AA49" s="114" t="str">
        <f t="shared" si="198"/>
        <v/>
      </c>
      <c r="AB49" s="113" t="str">
        <f t="shared" si="198"/>
        <v/>
      </c>
      <c r="AC49" s="114" t="str">
        <f t="shared" si="198"/>
        <v/>
      </c>
      <c r="AD49" s="114" t="str">
        <f t="shared" si="198"/>
        <v/>
      </c>
      <c r="AE49" s="114" t="str">
        <f t="shared" si="198"/>
        <v/>
      </c>
      <c r="AF49" s="114" t="str">
        <f t="shared" si="198"/>
        <v/>
      </c>
      <c r="AG49" s="114" t="str">
        <f t="shared" si="198"/>
        <v/>
      </c>
      <c r="AH49" s="114" t="str">
        <f t="shared" si="198"/>
        <v/>
      </c>
      <c r="AI49" s="113" t="str">
        <f t="shared" si="198"/>
        <v/>
      </c>
      <c r="AJ49" s="115" t="str">
        <f t="shared" si="198"/>
        <v/>
      </c>
      <c r="AK49" s="617"/>
      <c r="AL49" s="38"/>
      <c r="AM49" s="98" t="s">
        <v>68</v>
      </c>
      <c r="AN49" s="130">
        <f t="shared" si="74"/>
        <v>43</v>
      </c>
      <c r="AO49" s="138" t="str">
        <f t="shared" ref="AO49:AS49" si="199">IF(AND($G49=AO$4,$H49=AO$6),$I49,"")</f>
        <v/>
      </c>
      <c r="AP49" s="139" t="str">
        <f t="shared" si="199"/>
        <v/>
      </c>
      <c r="AQ49" s="139">
        <f t="shared" si="199"/>
        <v>10000</v>
      </c>
      <c r="AR49" s="139" t="str">
        <f t="shared" si="199"/>
        <v/>
      </c>
      <c r="AS49" s="139" t="str">
        <f t="shared" si="199"/>
        <v/>
      </c>
      <c r="AT49" s="118"/>
      <c r="AU49" s="138" t="str">
        <f t="shared" si="3"/>
        <v/>
      </c>
      <c r="AV49" s="139" t="str">
        <f t="shared" si="4"/>
        <v/>
      </c>
      <c r="AW49" s="139" t="str">
        <f t="shared" si="5"/>
        <v/>
      </c>
      <c r="AX49" s="139" t="str">
        <f t="shared" si="6"/>
        <v/>
      </c>
      <c r="AY49" s="139" t="str">
        <f t="shared" si="7"/>
        <v/>
      </c>
      <c r="AZ49" s="140" t="str">
        <f t="shared" si="8"/>
        <v/>
      </c>
      <c r="BA49" s="141" t="str">
        <f t="shared" si="9"/>
        <v/>
      </c>
      <c r="BB49" s="139" t="str">
        <f t="shared" si="10"/>
        <v/>
      </c>
      <c r="BC49" s="139" t="str">
        <f t="shared" si="11"/>
        <v/>
      </c>
      <c r="BD49" s="139" t="str">
        <f t="shared" si="12"/>
        <v/>
      </c>
      <c r="BE49" s="140" t="str">
        <f t="shared" si="13"/>
        <v/>
      </c>
      <c r="BF49" s="122" t="str">
        <f t="shared" si="14"/>
        <v/>
      </c>
      <c r="BG49" s="123" t="str">
        <f t="shared" si="15"/>
        <v/>
      </c>
      <c r="BH49" s="123" t="str">
        <f t="shared" si="16"/>
        <v/>
      </c>
      <c r="BI49" s="123" t="str">
        <f t="shared" si="17"/>
        <v/>
      </c>
      <c r="BJ49" s="122" t="str">
        <f t="shared" si="18"/>
        <v/>
      </c>
      <c r="BK49" s="123" t="str">
        <f t="shared" si="19"/>
        <v/>
      </c>
      <c r="BL49" s="123" t="str">
        <f t="shared" si="20"/>
        <v/>
      </c>
      <c r="BM49" s="123" t="str">
        <f t="shared" si="21"/>
        <v/>
      </c>
      <c r="BN49" s="123" t="str">
        <f t="shared" si="22"/>
        <v/>
      </c>
      <c r="BO49" s="123" t="str">
        <f t="shared" si="23"/>
        <v/>
      </c>
      <c r="BP49" s="123" t="str">
        <f t="shared" si="24"/>
        <v/>
      </c>
      <c r="BQ49" s="123" t="str">
        <f t="shared" si="25"/>
        <v/>
      </c>
      <c r="BR49" s="124" t="str">
        <f t="shared" si="26"/>
        <v/>
      </c>
      <c r="BS49" s="142" t="str">
        <f t="shared" si="27"/>
        <v/>
      </c>
      <c r="BT49" s="143" t="str">
        <f t="shared" si="28"/>
        <v/>
      </c>
      <c r="BU49" s="143" t="str">
        <f t="shared" si="29"/>
        <v/>
      </c>
      <c r="BV49" s="143" t="str">
        <f t="shared" si="30"/>
        <v/>
      </c>
      <c r="BW49" s="143" t="str">
        <f t="shared" si="31"/>
        <v/>
      </c>
      <c r="BX49" s="144" t="str">
        <f t="shared" si="32"/>
        <v/>
      </c>
      <c r="BY49" s="141" t="str">
        <f t="shared" si="33"/>
        <v/>
      </c>
      <c r="BZ49" s="139" t="str">
        <f t="shared" si="34"/>
        <v/>
      </c>
      <c r="CA49" s="139" t="str">
        <f t="shared" si="35"/>
        <v/>
      </c>
      <c r="CB49" s="139" t="str">
        <f t="shared" si="36"/>
        <v/>
      </c>
      <c r="CC49" s="139" t="str">
        <f t="shared" si="37"/>
        <v/>
      </c>
      <c r="CD49" s="139" t="str">
        <f t="shared" si="38"/>
        <v/>
      </c>
      <c r="CE49" s="140" t="str">
        <f t="shared" si="39"/>
        <v/>
      </c>
      <c r="CF49" s="141" t="str">
        <f t="shared" si="40"/>
        <v/>
      </c>
      <c r="CG49" s="139" t="str">
        <f t="shared" si="41"/>
        <v/>
      </c>
      <c r="CH49" s="139" t="str">
        <f t="shared" si="42"/>
        <v/>
      </c>
      <c r="CI49" s="139" t="str">
        <f t="shared" si="43"/>
        <v/>
      </c>
      <c r="CJ49" s="139" t="str">
        <f t="shared" si="44"/>
        <v/>
      </c>
      <c r="CK49" s="139" t="str">
        <f t="shared" si="45"/>
        <v/>
      </c>
      <c r="CL49" s="140" t="str">
        <f t="shared" si="46"/>
        <v/>
      </c>
      <c r="CM49" s="142" t="str">
        <f t="shared" si="47"/>
        <v/>
      </c>
      <c r="CN49" s="143" t="str">
        <f t="shared" si="48"/>
        <v/>
      </c>
      <c r="CO49" s="143" t="str">
        <f t="shared" si="49"/>
        <v/>
      </c>
      <c r="CP49" s="143" t="str">
        <f t="shared" si="50"/>
        <v/>
      </c>
      <c r="CQ49" s="143" t="str">
        <f t="shared" si="51"/>
        <v/>
      </c>
      <c r="CR49" s="145" t="str">
        <f t="shared" si="52"/>
        <v/>
      </c>
      <c r="CS49" s="127"/>
      <c r="CT49" s="122" t="str">
        <f t="shared" si="53"/>
        <v/>
      </c>
      <c r="CU49" s="123" t="str">
        <f t="shared" si="54"/>
        <v/>
      </c>
      <c r="CV49" s="123" t="str">
        <f t="shared" si="55"/>
        <v/>
      </c>
      <c r="CW49" s="123" t="str">
        <f t="shared" si="56"/>
        <v/>
      </c>
      <c r="CX49" s="123" t="str">
        <f t="shared" si="57"/>
        <v/>
      </c>
      <c r="CY49" s="123" t="str">
        <f t="shared" si="58"/>
        <v/>
      </c>
      <c r="CZ49" s="123" t="str">
        <f t="shared" si="59"/>
        <v/>
      </c>
      <c r="DA49" s="123" t="str">
        <f t="shared" si="60"/>
        <v/>
      </c>
      <c r="DB49" s="124" t="str">
        <f t="shared" si="61"/>
        <v/>
      </c>
      <c r="DC49" s="128" t="str">
        <f t="shared" si="62"/>
        <v/>
      </c>
      <c r="DD49" s="123" t="str">
        <f t="shared" si="63"/>
        <v/>
      </c>
      <c r="DE49" s="123" t="str">
        <f t="shared" si="64"/>
        <v/>
      </c>
      <c r="DF49" s="123" t="str">
        <f t="shared" si="65"/>
        <v/>
      </c>
      <c r="DG49" s="123" t="str">
        <f t="shared" si="66"/>
        <v/>
      </c>
      <c r="DH49" s="123" t="str">
        <f t="shared" si="67"/>
        <v/>
      </c>
      <c r="DI49" s="123" t="str">
        <f t="shared" si="68"/>
        <v/>
      </c>
      <c r="DJ49" s="129" t="str">
        <f t="shared" si="69"/>
        <v/>
      </c>
      <c r="DK49" s="98" t="s">
        <v>68</v>
      </c>
      <c r="DL49" s="130">
        <f t="shared" si="76"/>
        <v>43</v>
      </c>
      <c r="DM49" s="56"/>
    </row>
    <row r="50" spans="2:117" ht="22.5" customHeight="1">
      <c r="B50" s="98" t="s">
        <v>68</v>
      </c>
      <c r="C50" s="130">
        <f t="shared" si="70"/>
        <v>44</v>
      </c>
      <c r="D50" s="146">
        <v>45693</v>
      </c>
      <c r="E50" s="155" t="s">
        <v>69</v>
      </c>
      <c r="F50" s="102" t="s">
        <v>70</v>
      </c>
      <c r="G50" s="103" t="s">
        <v>20</v>
      </c>
      <c r="H50" s="131" t="s">
        <v>46</v>
      </c>
      <c r="I50" s="132">
        <v>10000</v>
      </c>
      <c r="J50" s="106"/>
      <c r="K50" s="107">
        <f t="shared" si="71"/>
        <v>492555</v>
      </c>
      <c r="L50" s="645"/>
      <c r="M50" s="133"/>
      <c r="N50" s="133"/>
      <c r="O50" s="134" t="str">
        <f t="shared" ref="O50:S50" si="200">IF($H50=O$6,$I50,"")</f>
        <v/>
      </c>
      <c r="P50" s="135" t="str">
        <f t="shared" si="200"/>
        <v/>
      </c>
      <c r="Q50" s="136">
        <f t="shared" si="200"/>
        <v>10000</v>
      </c>
      <c r="R50" s="135" t="str">
        <f t="shared" si="200"/>
        <v/>
      </c>
      <c r="S50" s="137" t="str">
        <f t="shared" si="200"/>
        <v/>
      </c>
      <c r="T50" s="113" t="str">
        <f t="shared" ref="T50:AJ50" si="201">IF($H50=T$6,$J50,"")</f>
        <v/>
      </c>
      <c r="U50" s="114" t="str">
        <f t="shared" si="201"/>
        <v/>
      </c>
      <c r="V50" s="114" t="str">
        <f t="shared" si="201"/>
        <v/>
      </c>
      <c r="W50" s="114" t="str">
        <f t="shared" si="201"/>
        <v/>
      </c>
      <c r="X50" s="113" t="str">
        <f t="shared" si="201"/>
        <v/>
      </c>
      <c r="Y50" s="114" t="str">
        <f t="shared" si="201"/>
        <v/>
      </c>
      <c r="Z50" s="114" t="str">
        <f t="shared" si="201"/>
        <v/>
      </c>
      <c r="AA50" s="114" t="str">
        <f t="shared" si="201"/>
        <v/>
      </c>
      <c r="AB50" s="113" t="str">
        <f t="shared" si="201"/>
        <v/>
      </c>
      <c r="AC50" s="114" t="str">
        <f t="shared" si="201"/>
        <v/>
      </c>
      <c r="AD50" s="114" t="str">
        <f t="shared" si="201"/>
        <v/>
      </c>
      <c r="AE50" s="114" t="str">
        <f t="shared" si="201"/>
        <v/>
      </c>
      <c r="AF50" s="114" t="str">
        <f t="shared" si="201"/>
        <v/>
      </c>
      <c r="AG50" s="114" t="str">
        <f t="shared" si="201"/>
        <v/>
      </c>
      <c r="AH50" s="114" t="str">
        <f t="shared" si="201"/>
        <v/>
      </c>
      <c r="AI50" s="113" t="str">
        <f t="shared" si="201"/>
        <v/>
      </c>
      <c r="AJ50" s="115" t="str">
        <f t="shared" si="201"/>
        <v/>
      </c>
      <c r="AK50" s="617"/>
      <c r="AL50" s="38"/>
      <c r="AM50" s="98" t="s">
        <v>68</v>
      </c>
      <c r="AN50" s="130">
        <f t="shared" si="74"/>
        <v>44</v>
      </c>
      <c r="AO50" s="138" t="str">
        <f t="shared" ref="AO50:AS50" si="202">IF(AND($G50=AO$4,$H50=AO$6),$I50,"")</f>
        <v/>
      </c>
      <c r="AP50" s="139" t="str">
        <f t="shared" si="202"/>
        <v/>
      </c>
      <c r="AQ50" s="139">
        <f t="shared" si="202"/>
        <v>10000</v>
      </c>
      <c r="AR50" s="139" t="str">
        <f t="shared" si="202"/>
        <v/>
      </c>
      <c r="AS50" s="139" t="str">
        <f t="shared" si="202"/>
        <v/>
      </c>
      <c r="AT50" s="118"/>
      <c r="AU50" s="138" t="str">
        <f t="shared" si="3"/>
        <v/>
      </c>
      <c r="AV50" s="139" t="str">
        <f t="shared" si="4"/>
        <v/>
      </c>
      <c r="AW50" s="139" t="str">
        <f t="shared" si="5"/>
        <v/>
      </c>
      <c r="AX50" s="139" t="str">
        <f t="shared" si="6"/>
        <v/>
      </c>
      <c r="AY50" s="139" t="str">
        <f t="shared" si="7"/>
        <v/>
      </c>
      <c r="AZ50" s="140" t="str">
        <f t="shared" si="8"/>
        <v/>
      </c>
      <c r="BA50" s="141" t="str">
        <f t="shared" si="9"/>
        <v/>
      </c>
      <c r="BB50" s="139" t="str">
        <f t="shared" si="10"/>
        <v/>
      </c>
      <c r="BC50" s="139" t="str">
        <f t="shared" si="11"/>
        <v/>
      </c>
      <c r="BD50" s="139" t="str">
        <f t="shared" si="12"/>
        <v/>
      </c>
      <c r="BE50" s="140" t="str">
        <f t="shared" si="13"/>
        <v/>
      </c>
      <c r="BF50" s="122" t="str">
        <f t="shared" si="14"/>
        <v/>
      </c>
      <c r="BG50" s="123" t="str">
        <f t="shared" si="15"/>
        <v/>
      </c>
      <c r="BH50" s="123" t="str">
        <f t="shared" si="16"/>
        <v/>
      </c>
      <c r="BI50" s="123" t="str">
        <f t="shared" si="17"/>
        <v/>
      </c>
      <c r="BJ50" s="122" t="str">
        <f t="shared" si="18"/>
        <v/>
      </c>
      <c r="BK50" s="123" t="str">
        <f t="shared" si="19"/>
        <v/>
      </c>
      <c r="BL50" s="123" t="str">
        <f t="shared" si="20"/>
        <v/>
      </c>
      <c r="BM50" s="123" t="str">
        <f t="shared" si="21"/>
        <v/>
      </c>
      <c r="BN50" s="123" t="str">
        <f t="shared" si="22"/>
        <v/>
      </c>
      <c r="BO50" s="123" t="str">
        <f t="shared" si="23"/>
        <v/>
      </c>
      <c r="BP50" s="123" t="str">
        <f t="shared" si="24"/>
        <v/>
      </c>
      <c r="BQ50" s="123" t="str">
        <f t="shared" si="25"/>
        <v/>
      </c>
      <c r="BR50" s="124" t="str">
        <f t="shared" si="26"/>
        <v/>
      </c>
      <c r="BS50" s="142" t="str">
        <f t="shared" si="27"/>
        <v/>
      </c>
      <c r="BT50" s="143" t="str">
        <f t="shared" si="28"/>
        <v/>
      </c>
      <c r="BU50" s="143" t="str">
        <f t="shared" si="29"/>
        <v/>
      </c>
      <c r="BV50" s="143" t="str">
        <f t="shared" si="30"/>
        <v/>
      </c>
      <c r="BW50" s="143" t="str">
        <f t="shared" si="31"/>
        <v/>
      </c>
      <c r="BX50" s="144" t="str">
        <f t="shared" si="32"/>
        <v/>
      </c>
      <c r="BY50" s="141" t="str">
        <f t="shared" si="33"/>
        <v/>
      </c>
      <c r="BZ50" s="139" t="str">
        <f t="shared" si="34"/>
        <v/>
      </c>
      <c r="CA50" s="139" t="str">
        <f t="shared" si="35"/>
        <v/>
      </c>
      <c r="CB50" s="139" t="str">
        <f t="shared" si="36"/>
        <v/>
      </c>
      <c r="CC50" s="139" t="str">
        <f t="shared" si="37"/>
        <v/>
      </c>
      <c r="CD50" s="139" t="str">
        <f t="shared" si="38"/>
        <v/>
      </c>
      <c r="CE50" s="140" t="str">
        <f t="shared" si="39"/>
        <v/>
      </c>
      <c r="CF50" s="141" t="str">
        <f t="shared" si="40"/>
        <v/>
      </c>
      <c r="CG50" s="139" t="str">
        <f t="shared" si="41"/>
        <v/>
      </c>
      <c r="CH50" s="139" t="str">
        <f t="shared" si="42"/>
        <v/>
      </c>
      <c r="CI50" s="139" t="str">
        <f t="shared" si="43"/>
        <v/>
      </c>
      <c r="CJ50" s="139" t="str">
        <f t="shared" si="44"/>
        <v/>
      </c>
      <c r="CK50" s="139" t="str">
        <f t="shared" si="45"/>
        <v/>
      </c>
      <c r="CL50" s="140" t="str">
        <f t="shared" si="46"/>
        <v/>
      </c>
      <c r="CM50" s="142" t="str">
        <f t="shared" si="47"/>
        <v/>
      </c>
      <c r="CN50" s="143" t="str">
        <f t="shared" si="48"/>
        <v/>
      </c>
      <c r="CO50" s="143" t="str">
        <f t="shared" si="49"/>
        <v/>
      </c>
      <c r="CP50" s="143" t="str">
        <f t="shared" si="50"/>
        <v/>
      </c>
      <c r="CQ50" s="143" t="str">
        <f t="shared" si="51"/>
        <v/>
      </c>
      <c r="CR50" s="145" t="str">
        <f t="shared" si="52"/>
        <v/>
      </c>
      <c r="CS50" s="127"/>
      <c r="CT50" s="122" t="str">
        <f t="shared" si="53"/>
        <v/>
      </c>
      <c r="CU50" s="123" t="str">
        <f t="shared" si="54"/>
        <v/>
      </c>
      <c r="CV50" s="123" t="str">
        <f t="shared" si="55"/>
        <v/>
      </c>
      <c r="CW50" s="123" t="str">
        <f t="shared" si="56"/>
        <v/>
      </c>
      <c r="CX50" s="123" t="str">
        <f t="shared" si="57"/>
        <v/>
      </c>
      <c r="CY50" s="123" t="str">
        <f t="shared" si="58"/>
        <v/>
      </c>
      <c r="CZ50" s="123" t="str">
        <f t="shared" si="59"/>
        <v/>
      </c>
      <c r="DA50" s="123" t="str">
        <f t="shared" si="60"/>
        <v/>
      </c>
      <c r="DB50" s="124" t="str">
        <f t="shared" si="61"/>
        <v/>
      </c>
      <c r="DC50" s="128" t="str">
        <f t="shared" si="62"/>
        <v/>
      </c>
      <c r="DD50" s="123" t="str">
        <f t="shared" si="63"/>
        <v/>
      </c>
      <c r="DE50" s="123" t="str">
        <f t="shared" si="64"/>
        <v/>
      </c>
      <c r="DF50" s="123" t="str">
        <f t="shared" si="65"/>
        <v/>
      </c>
      <c r="DG50" s="123" t="str">
        <f t="shared" si="66"/>
        <v/>
      </c>
      <c r="DH50" s="123" t="str">
        <f t="shared" si="67"/>
        <v/>
      </c>
      <c r="DI50" s="123" t="str">
        <f t="shared" si="68"/>
        <v/>
      </c>
      <c r="DJ50" s="129" t="str">
        <f t="shared" si="69"/>
        <v/>
      </c>
      <c r="DK50" s="98" t="s">
        <v>68</v>
      </c>
      <c r="DL50" s="130">
        <f t="shared" si="76"/>
        <v>44</v>
      </c>
      <c r="DM50" s="56"/>
    </row>
    <row r="51" spans="2:117" ht="22.5" customHeight="1">
      <c r="B51" s="98" t="s">
        <v>68</v>
      </c>
      <c r="C51" s="130">
        <f t="shared" si="70"/>
        <v>45</v>
      </c>
      <c r="D51" s="146">
        <v>45693</v>
      </c>
      <c r="E51" s="155" t="s">
        <v>69</v>
      </c>
      <c r="F51" s="102" t="s">
        <v>70</v>
      </c>
      <c r="G51" s="103" t="s">
        <v>20</v>
      </c>
      <c r="H51" s="131" t="s">
        <v>46</v>
      </c>
      <c r="I51" s="132">
        <v>10000</v>
      </c>
      <c r="J51" s="106"/>
      <c r="K51" s="107">
        <f t="shared" si="71"/>
        <v>502555</v>
      </c>
      <c r="L51" s="646"/>
      <c r="M51" s="133"/>
      <c r="N51" s="133"/>
      <c r="O51" s="134" t="str">
        <f t="shared" ref="O51:S51" si="203">IF($H51=O$6,$I51,"")</f>
        <v/>
      </c>
      <c r="P51" s="135" t="str">
        <f t="shared" si="203"/>
        <v/>
      </c>
      <c r="Q51" s="136">
        <f t="shared" si="203"/>
        <v>10000</v>
      </c>
      <c r="R51" s="135" t="str">
        <f t="shared" si="203"/>
        <v/>
      </c>
      <c r="S51" s="137" t="str">
        <f t="shared" si="203"/>
        <v/>
      </c>
      <c r="T51" s="113" t="str">
        <f t="shared" ref="T51:AJ51" si="204">IF($H51=T$6,$J51,"")</f>
        <v/>
      </c>
      <c r="U51" s="114" t="str">
        <f t="shared" si="204"/>
        <v/>
      </c>
      <c r="V51" s="114" t="str">
        <f t="shared" si="204"/>
        <v/>
      </c>
      <c r="W51" s="114" t="str">
        <f t="shared" si="204"/>
        <v/>
      </c>
      <c r="X51" s="113" t="str">
        <f t="shared" si="204"/>
        <v/>
      </c>
      <c r="Y51" s="114" t="str">
        <f t="shared" si="204"/>
        <v/>
      </c>
      <c r="Z51" s="114" t="str">
        <f t="shared" si="204"/>
        <v/>
      </c>
      <c r="AA51" s="114" t="str">
        <f t="shared" si="204"/>
        <v/>
      </c>
      <c r="AB51" s="113" t="str">
        <f t="shared" si="204"/>
        <v/>
      </c>
      <c r="AC51" s="114" t="str">
        <f t="shared" si="204"/>
        <v/>
      </c>
      <c r="AD51" s="114" t="str">
        <f t="shared" si="204"/>
        <v/>
      </c>
      <c r="AE51" s="114" t="str">
        <f t="shared" si="204"/>
        <v/>
      </c>
      <c r="AF51" s="114" t="str">
        <f t="shared" si="204"/>
        <v/>
      </c>
      <c r="AG51" s="114" t="str">
        <f t="shared" si="204"/>
        <v/>
      </c>
      <c r="AH51" s="114" t="str">
        <f t="shared" si="204"/>
        <v/>
      </c>
      <c r="AI51" s="113" t="str">
        <f t="shared" si="204"/>
        <v/>
      </c>
      <c r="AJ51" s="115" t="str">
        <f t="shared" si="204"/>
        <v/>
      </c>
      <c r="AK51" s="617"/>
      <c r="AL51" s="38"/>
      <c r="AM51" s="98" t="s">
        <v>68</v>
      </c>
      <c r="AN51" s="130">
        <f t="shared" si="74"/>
        <v>45</v>
      </c>
      <c r="AO51" s="138" t="str">
        <f t="shared" ref="AO51:AS51" si="205">IF(AND($G51=AO$4,$H51=AO$6),$I51,"")</f>
        <v/>
      </c>
      <c r="AP51" s="139" t="str">
        <f t="shared" si="205"/>
        <v/>
      </c>
      <c r="AQ51" s="139">
        <f t="shared" si="205"/>
        <v>10000</v>
      </c>
      <c r="AR51" s="139" t="str">
        <f t="shared" si="205"/>
        <v/>
      </c>
      <c r="AS51" s="139" t="str">
        <f t="shared" si="205"/>
        <v/>
      </c>
      <c r="AT51" s="118"/>
      <c r="AU51" s="138" t="str">
        <f t="shared" si="3"/>
        <v/>
      </c>
      <c r="AV51" s="139" t="str">
        <f t="shared" si="4"/>
        <v/>
      </c>
      <c r="AW51" s="139" t="str">
        <f t="shared" si="5"/>
        <v/>
      </c>
      <c r="AX51" s="139" t="str">
        <f t="shared" si="6"/>
        <v/>
      </c>
      <c r="AY51" s="139" t="str">
        <f t="shared" si="7"/>
        <v/>
      </c>
      <c r="AZ51" s="140" t="str">
        <f t="shared" si="8"/>
        <v/>
      </c>
      <c r="BA51" s="141" t="str">
        <f t="shared" si="9"/>
        <v/>
      </c>
      <c r="BB51" s="139" t="str">
        <f t="shared" si="10"/>
        <v/>
      </c>
      <c r="BC51" s="139" t="str">
        <f t="shared" si="11"/>
        <v/>
      </c>
      <c r="BD51" s="139" t="str">
        <f t="shared" si="12"/>
        <v/>
      </c>
      <c r="BE51" s="140" t="str">
        <f t="shared" si="13"/>
        <v/>
      </c>
      <c r="BF51" s="122" t="str">
        <f t="shared" si="14"/>
        <v/>
      </c>
      <c r="BG51" s="123" t="str">
        <f t="shared" si="15"/>
        <v/>
      </c>
      <c r="BH51" s="123" t="str">
        <f t="shared" si="16"/>
        <v/>
      </c>
      <c r="BI51" s="123" t="str">
        <f t="shared" si="17"/>
        <v/>
      </c>
      <c r="BJ51" s="122" t="str">
        <f t="shared" si="18"/>
        <v/>
      </c>
      <c r="BK51" s="123" t="str">
        <f t="shared" si="19"/>
        <v/>
      </c>
      <c r="BL51" s="123" t="str">
        <f t="shared" si="20"/>
        <v/>
      </c>
      <c r="BM51" s="123" t="str">
        <f t="shared" si="21"/>
        <v/>
      </c>
      <c r="BN51" s="123" t="str">
        <f t="shared" si="22"/>
        <v/>
      </c>
      <c r="BO51" s="123" t="str">
        <f t="shared" si="23"/>
        <v/>
      </c>
      <c r="BP51" s="123" t="str">
        <f t="shared" si="24"/>
        <v/>
      </c>
      <c r="BQ51" s="123" t="str">
        <f t="shared" si="25"/>
        <v/>
      </c>
      <c r="BR51" s="124" t="str">
        <f t="shared" si="26"/>
        <v/>
      </c>
      <c r="BS51" s="142" t="str">
        <f t="shared" si="27"/>
        <v/>
      </c>
      <c r="BT51" s="143" t="str">
        <f t="shared" si="28"/>
        <v/>
      </c>
      <c r="BU51" s="143" t="str">
        <f t="shared" si="29"/>
        <v/>
      </c>
      <c r="BV51" s="143" t="str">
        <f t="shared" si="30"/>
        <v/>
      </c>
      <c r="BW51" s="143" t="str">
        <f t="shared" si="31"/>
        <v/>
      </c>
      <c r="BX51" s="144" t="str">
        <f t="shared" si="32"/>
        <v/>
      </c>
      <c r="BY51" s="141" t="str">
        <f t="shared" si="33"/>
        <v/>
      </c>
      <c r="BZ51" s="139" t="str">
        <f t="shared" si="34"/>
        <v/>
      </c>
      <c r="CA51" s="139" t="str">
        <f t="shared" si="35"/>
        <v/>
      </c>
      <c r="CB51" s="139" t="str">
        <f t="shared" si="36"/>
        <v/>
      </c>
      <c r="CC51" s="139" t="str">
        <f t="shared" si="37"/>
        <v/>
      </c>
      <c r="CD51" s="139" t="str">
        <f t="shared" si="38"/>
        <v/>
      </c>
      <c r="CE51" s="140" t="str">
        <f t="shared" si="39"/>
        <v/>
      </c>
      <c r="CF51" s="141" t="str">
        <f t="shared" si="40"/>
        <v/>
      </c>
      <c r="CG51" s="139" t="str">
        <f t="shared" si="41"/>
        <v/>
      </c>
      <c r="CH51" s="139" t="str">
        <f t="shared" si="42"/>
        <v/>
      </c>
      <c r="CI51" s="139" t="str">
        <f t="shared" si="43"/>
        <v/>
      </c>
      <c r="CJ51" s="139" t="str">
        <f t="shared" si="44"/>
        <v/>
      </c>
      <c r="CK51" s="139" t="str">
        <f t="shared" si="45"/>
        <v/>
      </c>
      <c r="CL51" s="140" t="str">
        <f t="shared" si="46"/>
        <v/>
      </c>
      <c r="CM51" s="142" t="str">
        <f t="shared" si="47"/>
        <v/>
      </c>
      <c r="CN51" s="143" t="str">
        <f t="shared" si="48"/>
        <v/>
      </c>
      <c r="CO51" s="143" t="str">
        <f t="shared" si="49"/>
        <v/>
      </c>
      <c r="CP51" s="143" t="str">
        <f t="shared" si="50"/>
        <v/>
      </c>
      <c r="CQ51" s="143" t="str">
        <f t="shared" si="51"/>
        <v/>
      </c>
      <c r="CR51" s="145" t="str">
        <f t="shared" si="52"/>
        <v/>
      </c>
      <c r="CS51" s="127"/>
      <c r="CT51" s="122" t="str">
        <f t="shared" si="53"/>
        <v/>
      </c>
      <c r="CU51" s="123" t="str">
        <f t="shared" si="54"/>
        <v/>
      </c>
      <c r="CV51" s="123" t="str">
        <f t="shared" si="55"/>
        <v/>
      </c>
      <c r="CW51" s="123" t="str">
        <f t="shared" si="56"/>
        <v/>
      </c>
      <c r="CX51" s="123" t="str">
        <f t="shared" si="57"/>
        <v/>
      </c>
      <c r="CY51" s="123" t="str">
        <f t="shared" si="58"/>
        <v/>
      </c>
      <c r="CZ51" s="123" t="str">
        <f t="shared" si="59"/>
        <v/>
      </c>
      <c r="DA51" s="123" t="str">
        <f t="shared" si="60"/>
        <v/>
      </c>
      <c r="DB51" s="124" t="str">
        <f t="shared" si="61"/>
        <v/>
      </c>
      <c r="DC51" s="128" t="str">
        <f t="shared" si="62"/>
        <v/>
      </c>
      <c r="DD51" s="123" t="str">
        <f t="shared" si="63"/>
        <v/>
      </c>
      <c r="DE51" s="123" t="str">
        <f t="shared" si="64"/>
        <v/>
      </c>
      <c r="DF51" s="123" t="str">
        <f t="shared" si="65"/>
        <v/>
      </c>
      <c r="DG51" s="123" t="str">
        <f t="shared" si="66"/>
        <v/>
      </c>
      <c r="DH51" s="123" t="str">
        <f t="shared" si="67"/>
        <v/>
      </c>
      <c r="DI51" s="123" t="str">
        <f t="shared" si="68"/>
        <v/>
      </c>
      <c r="DJ51" s="129" t="str">
        <f t="shared" si="69"/>
        <v/>
      </c>
      <c r="DK51" s="98" t="s">
        <v>68</v>
      </c>
      <c r="DL51" s="130">
        <f t="shared" si="76"/>
        <v>45</v>
      </c>
      <c r="DM51" s="56"/>
    </row>
    <row r="52" spans="2:117" ht="22.5" customHeight="1">
      <c r="B52" s="98" t="s">
        <v>68</v>
      </c>
      <c r="C52" s="130">
        <f t="shared" si="70"/>
        <v>46</v>
      </c>
      <c r="D52" s="146">
        <v>45693</v>
      </c>
      <c r="E52" s="155" t="s">
        <v>69</v>
      </c>
      <c r="F52" s="102" t="s">
        <v>70</v>
      </c>
      <c r="G52" s="103" t="s">
        <v>20</v>
      </c>
      <c r="H52" s="131" t="s">
        <v>46</v>
      </c>
      <c r="I52" s="132">
        <v>10000</v>
      </c>
      <c r="J52" s="106"/>
      <c r="K52" s="107">
        <f t="shared" si="71"/>
        <v>512555</v>
      </c>
      <c r="L52" s="647" t="str">
        <f>HYPERLINK("./通帳_公開用/外通帳Y46-68.pdf","通帳Y46-Y68")</f>
        <v>通帳Y46-Y68</v>
      </c>
      <c r="M52" s="133"/>
      <c r="N52" s="133"/>
      <c r="O52" s="134" t="str">
        <f t="shared" ref="O52:S52" si="206">IF($H52=O$6,$I52,"")</f>
        <v/>
      </c>
      <c r="P52" s="135" t="str">
        <f t="shared" si="206"/>
        <v/>
      </c>
      <c r="Q52" s="136">
        <f t="shared" si="206"/>
        <v>10000</v>
      </c>
      <c r="R52" s="135" t="str">
        <f t="shared" si="206"/>
        <v/>
      </c>
      <c r="S52" s="137" t="str">
        <f t="shared" si="206"/>
        <v/>
      </c>
      <c r="T52" s="113" t="str">
        <f t="shared" ref="T52:AJ52" si="207">IF($H52=T$6,$J52,"")</f>
        <v/>
      </c>
      <c r="U52" s="114" t="str">
        <f t="shared" si="207"/>
        <v/>
      </c>
      <c r="V52" s="114" t="str">
        <f t="shared" si="207"/>
        <v/>
      </c>
      <c r="W52" s="114" t="str">
        <f t="shared" si="207"/>
        <v/>
      </c>
      <c r="X52" s="113" t="str">
        <f t="shared" si="207"/>
        <v/>
      </c>
      <c r="Y52" s="114" t="str">
        <f t="shared" si="207"/>
        <v/>
      </c>
      <c r="Z52" s="114" t="str">
        <f t="shared" si="207"/>
        <v/>
      </c>
      <c r="AA52" s="114" t="str">
        <f t="shared" si="207"/>
        <v/>
      </c>
      <c r="AB52" s="113" t="str">
        <f t="shared" si="207"/>
        <v/>
      </c>
      <c r="AC52" s="114" t="str">
        <f t="shared" si="207"/>
        <v/>
      </c>
      <c r="AD52" s="114" t="str">
        <f t="shared" si="207"/>
        <v/>
      </c>
      <c r="AE52" s="114" t="str">
        <f t="shared" si="207"/>
        <v/>
      </c>
      <c r="AF52" s="114" t="str">
        <f t="shared" si="207"/>
        <v/>
      </c>
      <c r="AG52" s="114" t="str">
        <f t="shared" si="207"/>
        <v/>
      </c>
      <c r="AH52" s="114" t="str">
        <f t="shared" si="207"/>
        <v/>
      </c>
      <c r="AI52" s="113" t="str">
        <f t="shared" si="207"/>
        <v/>
      </c>
      <c r="AJ52" s="115" t="str">
        <f t="shared" si="207"/>
        <v/>
      </c>
      <c r="AK52" s="617"/>
      <c r="AL52" s="38"/>
      <c r="AM52" s="98" t="s">
        <v>68</v>
      </c>
      <c r="AN52" s="130">
        <f t="shared" si="74"/>
        <v>46</v>
      </c>
      <c r="AO52" s="138" t="str">
        <f t="shared" ref="AO52:AS52" si="208">IF(AND($G52=AO$4,$H52=AO$6),$I52,"")</f>
        <v/>
      </c>
      <c r="AP52" s="139" t="str">
        <f t="shared" si="208"/>
        <v/>
      </c>
      <c r="AQ52" s="139">
        <f t="shared" si="208"/>
        <v>10000</v>
      </c>
      <c r="AR52" s="139" t="str">
        <f t="shared" si="208"/>
        <v/>
      </c>
      <c r="AS52" s="139" t="str">
        <f t="shared" si="208"/>
        <v/>
      </c>
      <c r="AT52" s="118"/>
      <c r="AU52" s="138" t="str">
        <f t="shared" si="3"/>
        <v/>
      </c>
      <c r="AV52" s="139" t="str">
        <f t="shared" si="4"/>
        <v/>
      </c>
      <c r="AW52" s="139" t="str">
        <f t="shared" si="5"/>
        <v/>
      </c>
      <c r="AX52" s="139" t="str">
        <f t="shared" si="6"/>
        <v/>
      </c>
      <c r="AY52" s="139" t="str">
        <f t="shared" si="7"/>
        <v/>
      </c>
      <c r="AZ52" s="140" t="str">
        <f t="shared" si="8"/>
        <v/>
      </c>
      <c r="BA52" s="141" t="str">
        <f t="shared" si="9"/>
        <v/>
      </c>
      <c r="BB52" s="139" t="str">
        <f t="shared" si="10"/>
        <v/>
      </c>
      <c r="BC52" s="139" t="str">
        <f t="shared" si="11"/>
        <v/>
      </c>
      <c r="BD52" s="139" t="str">
        <f t="shared" si="12"/>
        <v/>
      </c>
      <c r="BE52" s="140" t="str">
        <f t="shared" si="13"/>
        <v/>
      </c>
      <c r="BF52" s="122" t="str">
        <f t="shared" si="14"/>
        <v/>
      </c>
      <c r="BG52" s="123" t="str">
        <f t="shared" si="15"/>
        <v/>
      </c>
      <c r="BH52" s="123" t="str">
        <f t="shared" si="16"/>
        <v/>
      </c>
      <c r="BI52" s="123" t="str">
        <f t="shared" si="17"/>
        <v/>
      </c>
      <c r="BJ52" s="122" t="str">
        <f t="shared" si="18"/>
        <v/>
      </c>
      <c r="BK52" s="123" t="str">
        <f t="shared" si="19"/>
        <v/>
      </c>
      <c r="BL52" s="123" t="str">
        <f t="shared" si="20"/>
        <v/>
      </c>
      <c r="BM52" s="123" t="str">
        <f t="shared" si="21"/>
        <v/>
      </c>
      <c r="BN52" s="123" t="str">
        <f t="shared" si="22"/>
        <v/>
      </c>
      <c r="BO52" s="123" t="str">
        <f t="shared" si="23"/>
        <v/>
      </c>
      <c r="BP52" s="123" t="str">
        <f t="shared" si="24"/>
        <v/>
      </c>
      <c r="BQ52" s="123" t="str">
        <f t="shared" si="25"/>
        <v/>
      </c>
      <c r="BR52" s="124" t="str">
        <f t="shared" si="26"/>
        <v/>
      </c>
      <c r="BS52" s="142" t="str">
        <f t="shared" si="27"/>
        <v/>
      </c>
      <c r="BT52" s="143" t="str">
        <f t="shared" si="28"/>
        <v/>
      </c>
      <c r="BU52" s="143" t="str">
        <f t="shared" si="29"/>
        <v/>
      </c>
      <c r="BV52" s="143" t="str">
        <f t="shared" si="30"/>
        <v/>
      </c>
      <c r="BW52" s="143" t="str">
        <f t="shared" si="31"/>
        <v/>
      </c>
      <c r="BX52" s="144" t="str">
        <f t="shared" si="32"/>
        <v/>
      </c>
      <c r="BY52" s="141" t="str">
        <f t="shared" si="33"/>
        <v/>
      </c>
      <c r="BZ52" s="139" t="str">
        <f t="shared" si="34"/>
        <v/>
      </c>
      <c r="CA52" s="139" t="str">
        <f t="shared" si="35"/>
        <v/>
      </c>
      <c r="CB52" s="139" t="str">
        <f t="shared" si="36"/>
        <v/>
      </c>
      <c r="CC52" s="139" t="str">
        <f t="shared" si="37"/>
        <v/>
      </c>
      <c r="CD52" s="139" t="str">
        <f t="shared" si="38"/>
        <v/>
      </c>
      <c r="CE52" s="140" t="str">
        <f t="shared" si="39"/>
        <v/>
      </c>
      <c r="CF52" s="141" t="str">
        <f t="shared" si="40"/>
        <v/>
      </c>
      <c r="CG52" s="139" t="str">
        <f t="shared" si="41"/>
        <v/>
      </c>
      <c r="CH52" s="139" t="str">
        <f t="shared" si="42"/>
        <v/>
      </c>
      <c r="CI52" s="139" t="str">
        <f t="shared" si="43"/>
        <v/>
      </c>
      <c r="CJ52" s="139" t="str">
        <f t="shared" si="44"/>
        <v/>
      </c>
      <c r="CK52" s="139" t="str">
        <f t="shared" si="45"/>
        <v/>
      </c>
      <c r="CL52" s="140" t="str">
        <f t="shared" si="46"/>
        <v/>
      </c>
      <c r="CM52" s="142" t="str">
        <f t="shared" si="47"/>
        <v/>
      </c>
      <c r="CN52" s="143" t="str">
        <f t="shared" si="48"/>
        <v/>
      </c>
      <c r="CO52" s="143" t="str">
        <f t="shared" si="49"/>
        <v/>
      </c>
      <c r="CP52" s="143" t="str">
        <f t="shared" si="50"/>
        <v/>
      </c>
      <c r="CQ52" s="143" t="str">
        <f t="shared" si="51"/>
        <v/>
      </c>
      <c r="CR52" s="145" t="str">
        <f t="shared" si="52"/>
        <v/>
      </c>
      <c r="CS52" s="127"/>
      <c r="CT52" s="122" t="str">
        <f t="shared" si="53"/>
        <v/>
      </c>
      <c r="CU52" s="123" t="str">
        <f t="shared" si="54"/>
        <v/>
      </c>
      <c r="CV52" s="123" t="str">
        <f t="shared" si="55"/>
        <v/>
      </c>
      <c r="CW52" s="123" t="str">
        <f t="shared" si="56"/>
        <v/>
      </c>
      <c r="CX52" s="123" t="str">
        <f t="shared" si="57"/>
        <v/>
      </c>
      <c r="CY52" s="123" t="str">
        <f t="shared" si="58"/>
        <v/>
      </c>
      <c r="CZ52" s="123" t="str">
        <f t="shared" si="59"/>
        <v/>
      </c>
      <c r="DA52" s="123" t="str">
        <f t="shared" si="60"/>
        <v/>
      </c>
      <c r="DB52" s="124" t="str">
        <f t="shared" si="61"/>
        <v/>
      </c>
      <c r="DC52" s="128" t="str">
        <f t="shared" si="62"/>
        <v/>
      </c>
      <c r="DD52" s="123" t="str">
        <f t="shared" si="63"/>
        <v/>
      </c>
      <c r="DE52" s="123" t="str">
        <f t="shared" si="64"/>
        <v/>
      </c>
      <c r="DF52" s="123" t="str">
        <f t="shared" si="65"/>
        <v/>
      </c>
      <c r="DG52" s="123" t="str">
        <f t="shared" si="66"/>
        <v/>
      </c>
      <c r="DH52" s="123" t="str">
        <f t="shared" si="67"/>
        <v/>
      </c>
      <c r="DI52" s="123" t="str">
        <f t="shared" si="68"/>
        <v/>
      </c>
      <c r="DJ52" s="129" t="str">
        <f t="shared" si="69"/>
        <v/>
      </c>
      <c r="DK52" s="98" t="s">
        <v>68</v>
      </c>
      <c r="DL52" s="130">
        <f t="shared" si="76"/>
        <v>46</v>
      </c>
      <c r="DM52" s="56"/>
    </row>
    <row r="53" spans="2:117" ht="22.5" customHeight="1">
      <c r="B53" s="98" t="s">
        <v>68</v>
      </c>
      <c r="C53" s="130">
        <f t="shared" si="70"/>
        <v>47</v>
      </c>
      <c r="D53" s="146">
        <v>45693</v>
      </c>
      <c r="E53" s="155" t="s">
        <v>69</v>
      </c>
      <c r="F53" s="102" t="s">
        <v>70</v>
      </c>
      <c r="G53" s="103" t="s">
        <v>20</v>
      </c>
      <c r="H53" s="131" t="s">
        <v>46</v>
      </c>
      <c r="I53" s="132">
        <v>10000</v>
      </c>
      <c r="J53" s="106"/>
      <c r="K53" s="107">
        <f t="shared" si="71"/>
        <v>522555</v>
      </c>
      <c r="L53" s="645"/>
      <c r="M53" s="133"/>
      <c r="N53" s="133"/>
      <c r="O53" s="134" t="str">
        <f t="shared" ref="O53:S53" si="209">IF($H53=O$6,$I53,"")</f>
        <v/>
      </c>
      <c r="P53" s="135" t="str">
        <f t="shared" si="209"/>
        <v/>
      </c>
      <c r="Q53" s="136">
        <f t="shared" si="209"/>
        <v>10000</v>
      </c>
      <c r="R53" s="135" t="str">
        <f t="shared" si="209"/>
        <v/>
      </c>
      <c r="S53" s="137" t="str">
        <f t="shared" si="209"/>
        <v/>
      </c>
      <c r="T53" s="113" t="str">
        <f t="shared" ref="T53:AJ53" si="210">IF($H53=T$6,$J53,"")</f>
        <v/>
      </c>
      <c r="U53" s="114" t="str">
        <f t="shared" si="210"/>
        <v/>
      </c>
      <c r="V53" s="114" t="str">
        <f t="shared" si="210"/>
        <v/>
      </c>
      <c r="W53" s="114" t="str">
        <f t="shared" si="210"/>
        <v/>
      </c>
      <c r="X53" s="113" t="str">
        <f t="shared" si="210"/>
        <v/>
      </c>
      <c r="Y53" s="114" t="str">
        <f t="shared" si="210"/>
        <v/>
      </c>
      <c r="Z53" s="114" t="str">
        <f t="shared" si="210"/>
        <v/>
      </c>
      <c r="AA53" s="114" t="str">
        <f t="shared" si="210"/>
        <v/>
      </c>
      <c r="AB53" s="113" t="str">
        <f t="shared" si="210"/>
        <v/>
      </c>
      <c r="AC53" s="114" t="str">
        <f t="shared" si="210"/>
        <v/>
      </c>
      <c r="AD53" s="114" t="str">
        <f t="shared" si="210"/>
        <v/>
      </c>
      <c r="AE53" s="114" t="str">
        <f t="shared" si="210"/>
        <v/>
      </c>
      <c r="AF53" s="114" t="str">
        <f t="shared" si="210"/>
        <v/>
      </c>
      <c r="AG53" s="114" t="str">
        <f t="shared" si="210"/>
        <v/>
      </c>
      <c r="AH53" s="114" t="str">
        <f t="shared" si="210"/>
        <v/>
      </c>
      <c r="AI53" s="113" t="str">
        <f t="shared" si="210"/>
        <v/>
      </c>
      <c r="AJ53" s="115" t="str">
        <f t="shared" si="210"/>
        <v/>
      </c>
      <c r="AK53" s="617"/>
      <c r="AL53" s="38"/>
      <c r="AM53" s="98" t="s">
        <v>68</v>
      </c>
      <c r="AN53" s="130">
        <f t="shared" si="74"/>
        <v>47</v>
      </c>
      <c r="AO53" s="138" t="str">
        <f t="shared" ref="AO53:AS53" si="211">IF(AND($G53=AO$4,$H53=AO$6),$I53,"")</f>
        <v/>
      </c>
      <c r="AP53" s="139" t="str">
        <f t="shared" si="211"/>
        <v/>
      </c>
      <c r="AQ53" s="139">
        <f t="shared" si="211"/>
        <v>10000</v>
      </c>
      <c r="AR53" s="139" t="str">
        <f t="shared" si="211"/>
        <v/>
      </c>
      <c r="AS53" s="139" t="str">
        <f t="shared" si="211"/>
        <v/>
      </c>
      <c r="AT53" s="118"/>
      <c r="AU53" s="138" t="str">
        <f t="shared" si="3"/>
        <v/>
      </c>
      <c r="AV53" s="139" t="str">
        <f t="shared" si="4"/>
        <v/>
      </c>
      <c r="AW53" s="139" t="str">
        <f t="shared" si="5"/>
        <v/>
      </c>
      <c r="AX53" s="139" t="str">
        <f t="shared" si="6"/>
        <v/>
      </c>
      <c r="AY53" s="139" t="str">
        <f t="shared" si="7"/>
        <v/>
      </c>
      <c r="AZ53" s="140" t="str">
        <f t="shared" si="8"/>
        <v/>
      </c>
      <c r="BA53" s="141" t="str">
        <f t="shared" si="9"/>
        <v/>
      </c>
      <c r="BB53" s="139" t="str">
        <f t="shared" si="10"/>
        <v/>
      </c>
      <c r="BC53" s="139" t="str">
        <f t="shared" si="11"/>
        <v/>
      </c>
      <c r="BD53" s="139" t="str">
        <f t="shared" si="12"/>
        <v/>
      </c>
      <c r="BE53" s="140" t="str">
        <f t="shared" si="13"/>
        <v/>
      </c>
      <c r="BF53" s="122" t="str">
        <f t="shared" si="14"/>
        <v/>
      </c>
      <c r="BG53" s="123" t="str">
        <f t="shared" si="15"/>
        <v/>
      </c>
      <c r="BH53" s="123" t="str">
        <f t="shared" si="16"/>
        <v/>
      </c>
      <c r="BI53" s="123" t="str">
        <f t="shared" si="17"/>
        <v/>
      </c>
      <c r="BJ53" s="122" t="str">
        <f t="shared" si="18"/>
        <v/>
      </c>
      <c r="BK53" s="123" t="str">
        <f t="shared" si="19"/>
        <v/>
      </c>
      <c r="BL53" s="123" t="str">
        <f t="shared" si="20"/>
        <v/>
      </c>
      <c r="BM53" s="123" t="str">
        <f t="shared" si="21"/>
        <v/>
      </c>
      <c r="BN53" s="123" t="str">
        <f t="shared" si="22"/>
        <v/>
      </c>
      <c r="BO53" s="123" t="str">
        <f t="shared" si="23"/>
        <v/>
      </c>
      <c r="BP53" s="123" t="str">
        <f t="shared" si="24"/>
        <v/>
      </c>
      <c r="BQ53" s="123" t="str">
        <f t="shared" si="25"/>
        <v/>
      </c>
      <c r="BR53" s="124" t="str">
        <f t="shared" si="26"/>
        <v/>
      </c>
      <c r="BS53" s="142" t="str">
        <f t="shared" si="27"/>
        <v/>
      </c>
      <c r="BT53" s="143" t="str">
        <f t="shared" si="28"/>
        <v/>
      </c>
      <c r="BU53" s="143" t="str">
        <f t="shared" si="29"/>
        <v/>
      </c>
      <c r="BV53" s="143" t="str">
        <f t="shared" si="30"/>
        <v/>
      </c>
      <c r="BW53" s="143" t="str">
        <f t="shared" si="31"/>
        <v/>
      </c>
      <c r="BX53" s="144" t="str">
        <f t="shared" si="32"/>
        <v/>
      </c>
      <c r="BY53" s="141" t="str">
        <f t="shared" si="33"/>
        <v/>
      </c>
      <c r="BZ53" s="139" t="str">
        <f t="shared" si="34"/>
        <v/>
      </c>
      <c r="CA53" s="139" t="str">
        <f t="shared" si="35"/>
        <v/>
      </c>
      <c r="CB53" s="139" t="str">
        <f t="shared" si="36"/>
        <v/>
      </c>
      <c r="CC53" s="139" t="str">
        <f t="shared" si="37"/>
        <v/>
      </c>
      <c r="CD53" s="139" t="str">
        <f t="shared" si="38"/>
        <v/>
      </c>
      <c r="CE53" s="140" t="str">
        <f t="shared" si="39"/>
        <v/>
      </c>
      <c r="CF53" s="141" t="str">
        <f t="shared" si="40"/>
        <v/>
      </c>
      <c r="CG53" s="139" t="str">
        <f t="shared" si="41"/>
        <v/>
      </c>
      <c r="CH53" s="139" t="str">
        <f t="shared" si="42"/>
        <v/>
      </c>
      <c r="CI53" s="139" t="str">
        <f t="shared" si="43"/>
        <v/>
      </c>
      <c r="CJ53" s="139" t="str">
        <f t="shared" si="44"/>
        <v/>
      </c>
      <c r="CK53" s="139" t="str">
        <f t="shared" si="45"/>
        <v/>
      </c>
      <c r="CL53" s="140" t="str">
        <f t="shared" si="46"/>
        <v/>
      </c>
      <c r="CM53" s="142" t="str">
        <f t="shared" si="47"/>
        <v/>
      </c>
      <c r="CN53" s="143" t="str">
        <f t="shared" si="48"/>
        <v/>
      </c>
      <c r="CO53" s="143" t="str">
        <f t="shared" si="49"/>
        <v/>
      </c>
      <c r="CP53" s="143" t="str">
        <f t="shared" si="50"/>
        <v/>
      </c>
      <c r="CQ53" s="143" t="str">
        <f t="shared" si="51"/>
        <v/>
      </c>
      <c r="CR53" s="145" t="str">
        <f t="shared" si="52"/>
        <v/>
      </c>
      <c r="CS53" s="127"/>
      <c r="CT53" s="122" t="str">
        <f t="shared" si="53"/>
        <v/>
      </c>
      <c r="CU53" s="123" t="str">
        <f t="shared" si="54"/>
        <v/>
      </c>
      <c r="CV53" s="123" t="str">
        <f t="shared" si="55"/>
        <v/>
      </c>
      <c r="CW53" s="123" t="str">
        <f t="shared" si="56"/>
        <v/>
      </c>
      <c r="CX53" s="123" t="str">
        <f t="shared" si="57"/>
        <v/>
      </c>
      <c r="CY53" s="123" t="str">
        <f t="shared" si="58"/>
        <v/>
      </c>
      <c r="CZ53" s="123" t="str">
        <f t="shared" si="59"/>
        <v/>
      </c>
      <c r="DA53" s="123" t="str">
        <f t="shared" si="60"/>
        <v/>
      </c>
      <c r="DB53" s="124" t="str">
        <f t="shared" si="61"/>
        <v/>
      </c>
      <c r="DC53" s="128" t="str">
        <f t="shared" si="62"/>
        <v/>
      </c>
      <c r="DD53" s="123" t="str">
        <f t="shared" si="63"/>
        <v/>
      </c>
      <c r="DE53" s="123" t="str">
        <f t="shared" si="64"/>
        <v/>
      </c>
      <c r="DF53" s="123" t="str">
        <f t="shared" si="65"/>
        <v/>
      </c>
      <c r="DG53" s="123" t="str">
        <f t="shared" si="66"/>
        <v/>
      </c>
      <c r="DH53" s="123" t="str">
        <f t="shared" si="67"/>
        <v/>
      </c>
      <c r="DI53" s="123" t="str">
        <f t="shared" si="68"/>
        <v/>
      </c>
      <c r="DJ53" s="129" t="str">
        <f t="shared" si="69"/>
        <v/>
      </c>
      <c r="DK53" s="98" t="s">
        <v>68</v>
      </c>
      <c r="DL53" s="130">
        <f t="shared" si="76"/>
        <v>47</v>
      </c>
      <c r="DM53" s="56"/>
    </row>
    <row r="54" spans="2:117" ht="22.5" customHeight="1">
      <c r="B54" s="98" t="s">
        <v>68</v>
      </c>
      <c r="C54" s="130">
        <f t="shared" si="70"/>
        <v>48</v>
      </c>
      <c r="D54" s="146">
        <v>45693</v>
      </c>
      <c r="E54" s="155" t="s">
        <v>69</v>
      </c>
      <c r="F54" s="102" t="s">
        <v>70</v>
      </c>
      <c r="G54" s="103" t="s">
        <v>20</v>
      </c>
      <c r="H54" s="131" t="s">
        <v>46</v>
      </c>
      <c r="I54" s="132">
        <v>10000</v>
      </c>
      <c r="J54" s="106"/>
      <c r="K54" s="107">
        <f t="shared" si="71"/>
        <v>532555</v>
      </c>
      <c r="L54" s="645"/>
      <c r="M54" s="133"/>
      <c r="N54" s="133"/>
      <c r="O54" s="134" t="str">
        <f t="shared" ref="O54:S54" si="212">IF($H54=O$6,$I54,"")</f>
        <v/>
      </c>
      <c r="P54" s="135" t="str">
        <f t="shared" si="212"/>
        <v/>
      </c>
      <c r="Q54" s="136">
        <f t="shared" si="212"/>
        <v>10000</v>
      </c>
      <c r="R54" s="135" t="str">
        <f t="shared" si="212"/>
        <v/>
      </c>
      <c r="S54" s="137" t="str">
        <f t="shared" si="212"/>
        <v/>
      </c>
      <c r="T54" s="113" t="str">
        <f t="shared" ref="T54:AJ54" si="213">IF($H54=T$6,$J54,"")</f>
        <v/>
      </c>
      <c r="U54" s="114" t="str">
        <f t="shared" si="213"/>
        <v/>
      </c>
      <c r="V54" s="114" t="str">
        <f t="shared" si="213"/>
        <v/>
      </c>
      <c r="W54" s="114" t="str">
        <f t="shared" si="213"/>
        <v/>
      </c>
      <c r="X54" s="113" t="str">
        <f t="shared" si="213"/>
        <v/>
      </c>
      <c r="Y54" s="114" t="str">
        <f t="shared" si="213"/>
        <v/>
      </c>
      <c r="Z54" s="114" t="str">
        <f t="shared" si="213"/>
        <v/>
      </c>
      <c r="AA54" s="114" t="str">
        <f t="shared" si="213"/>
        <v/>
      </c>
      <c r="AB54" s="113" t="str">
        <f t="shared" si="213"/>
        <v/>
      </c>
      <c r="AC54" s="114" t="str">
        <f t="shared" si="213"/>
        <v/>
      </c>
      <c r="AD54" s="114" t="str">
        <f t="shared" si="213"/>
        <v/>
      </c>
      <c r="AE54" s="114" t="str">
        <f t="shared" si="213"/>
        <v/>
      </c>
      <c r="AF54" s="114" t="str">
        <f t="shared" si="213"/>
        <v/>
      </c>
      <c r="AG54" s="114" t="str">
        <f t="shared" si="213"/>
        <v/>
      </c>
      <c r="AH54" s="114" t="str">
        <f t="shared" si="213"/>
        <v/>
      </c>
      <c r="AI54" s="113" t="str">
        <f t="shared" si="213"/>
        <v/>
      </c>
      <c r="AJ54" s="115" t="str">
        <f t="shared" si="213"/>
        <v/>
      </c>
      <c r="AK54" s="617"/>
      <c r="AL54" s="38"/>
      <c r="AM54" s="98" t="s">
        <v>68</v>
      </c>
      <c r="AN54" s="130">
        <f t="shared" si="74"/>
        <v>48</v>
      </c>
      <c r="AO54" s="138" t="str">
        <f t="shared" ref="AO54:AS54" si="214">IF(AND($G54=AO$4,$H54=AO$6),$I54,"")</f>
        <v/>
      </c>
      <c r="AP54" s="139" t="str">
        <f t="shared" si="214"/>
        <v/>
      </c>
      <c r="AQ54" s="139">
        <f t="shared" si="214"/>
        <v>10000</v>
      </c>
      <c r="AR54" s="139" t="str">
        <f t="shared" si="214"/>
        <v/>
      </c>
      <c r="AS54" s="139" t="str">
        <f t="shared" si="214"/>
        <v/>
      </c>
      <c r="AT54" s="118"/>
      <c r="AU54" s="138" t="str">
        <f t="shared" si="3"/>
        <v/>
      </c>
      <c r="AV54" s="139" t="str">
        <f t="shared" si="4"/>
        <v/>
      </c>
      <c r="AW54" s="139" t="str">
        <f t="shared" si="5"/>
        <v/>
      </c>
      <c r="AX54" s="139" t="str">
        <f t="shared" si="6"/>
        <v/>
      </c>
      <c r="AY54" s="139" t="str">
        <f t="shared" si="7"/>
        <v/>
      </c>
      <c r="AZ54" s="140" t="str">
        <f t="shared" si="8"/>
        <v/>
      </c>
      <c r="BA54" s="141" t="str">
        <f t="shared" si="9"/>
        <v/>
      </c>
      <c r="BB54" s="139" t="str">
        <f t="shared" si="10"/>
        <v/>
      </c>
      <c r="BC54" s="139" t="str">
        <f t="shared" si="11"/>
        <v/>
      </c>
      <c r="BD54" s="139" t="str">
        <f t="shared" si="12"/>
        <v/>
      </c>
      <c r="BE54" s="140" t="str">
        <f t="shared" si="13"/>
        <v/>
      </c>
      <c r="BF54" s="122" t="str">
        <f t="shared" si="14"/>
        <v/>
      </c>
      <c r="BG54" s="123" t="str">
        <f t="shared" si="15"/>
        <v/>
      </c>
      <c r="BH54" s="123" t="str">
        <f t="shared" si="16"/>
        <v/>
      </c>
      <c r="BI54" s="123" t="str">
        <f t="shared" si="17"/>
        <v/>
      </c>
      <c r="BJ54" s="122" t="str">
        <f t="shared" si="18"/>
        <v/>
      </c>
      <c r="BK54" s="123" t="str">
        <f t="shared" si="19"/>
        <v/>
      </c>
      <c r="BL54" s="123" t="str">
        <f t="shared" si="20"/>
        <v/>
      </c>
      <c r="BM54" s="123" t="str">
        <f t="shared" si="21"/>
        <v/>
      </c>
      <c r="BN54" s="123" t="str">
        <f t="shared" si="22"/>
        <v/>
      </c>
      <c r="BO54" s="123" t="str">
        <f t="shared" si="23"/>
        <v/>
      </c>
      <c r="BP54" s="123" t="str">
        <f t="shared" si="24"/>
        <v/>
      </c>
      <c r="BQ54" s="123" t="str">
        <f t="shared" si="25"/>
        <v/>
      </c>
      <c r="BR54" s="124" t="str">
        <f t="shared" si="26"/>
        <v/>
      </c>
      <c r="BS54" s="142" t="str">
        <f t="shared" si="27"/>
        <v/>
      </c>
      <c r="BT54" s="143" t="str">
        <f t="shared" si="28"/>
        <v/>
      </c>
      <c r="BU54" s="143" t="str">
        <f t="shared" si="29"/>
        <v/>
      </c>
      <c r="BV54" s="143" t="str">
        <f t="shared" si="30"/>
        <v/>
      </c>
      <c r="BW54" s="143" t="str">
        <f t="shared" si="31"/>
        <v/>
      </c>
      <c r="BX54" s="144" t="str">
        <f t="shared" si="32"/>
        <v/>
      </c>
      <c r="BY54" s="141" t="str">
        <f t="shared" si="33"/>
        <v/>
      </c>
      <c r="BZ54" s="139" t="str">
        <f t="shared" si="34"/>
        <v/>
      </c>
      <c r="CA54" s="139" t="str">
        <f t="shared" si="35"/>
        <v/>
      </c>
      <c r="CB54" s="139" t="str">
        <f t="shared" si="36"/>
        <v/>
      </c>
      <c r="CC54" s="139" t="str">
        <f t="shared" si="37"/>
        <v/>
      </c>
      <c r="CD54" s="139" t="str">
        <f t="shared" si="38"/>
        <v/>
      </c>
      <c r="CE54" s="140" t="str">
        <f t="shared" si="39"/>
        <v/>
      </c>
      <c r="CF54" s="141" t="str">
        <f t="shared" si="40"/>
        <v/>
      </c>
      <c r="CG54" s="139" t="str">
        <f t="shared" si="41"/>
        <v/>
      </c>
      <c r="CH54" s="139" t="str">
        <f t="shared" si="42"/>
        <v/>
      </c>
      <c r="CI54" s="139" t="str">
        <f t="shared" si="43"/>
        <v/>
      </c>
      <c r="CJ54" s="139" t="str">
        <f t="shared" si="44"/>
        <v/>
      </c>
      <c r="CK54" s="139" t="str">
        <f t="shared" si="45"/>
        <v/>
      </c>
      <c r="CL54" s="140" t="str">
        <f t="shared" si="46"/>
        <v/>
      </c>
      <c r="CM54" s="142" t="str">
        <f t="shared" si="47"/>
        <v/>
      </c>
      <c r="CN54" s="143" t="str">
        <f t="shared" si="48"/>
        <v/>
      </c>
      <c r="CO54" s="143" t="str">
        <f t="shared" si="49"/>
        <v/>
      </c>
      <c r="CP54" s="143" t="str">
        <f t="shared" si="50"/>
        <v/>
      </c>
      <c r="CQ54" s="143" t="str">
        <f t="shared" si="51"/>
        <v/>
      </c>
      <c r="CR54" s="145" t="str">
        <f t="shared" si="52"/>
        <v/>
      </c>
      <c r="CS54" s="127"/>
      <c r="CT54" s="122" t="str">
        <f t="shared" si="53"/>
        <v/>
      </c>
      <c r="CU54" s="123" t="str">
        <f t="shared" si="54"/>
        <v/>
      </c>
      <c r="CV54" s="123" t="str">
        <f t="shared" si="55"/>
        <v/>
      </c>
      <c r="CW54" s="123" t="str">
        <f t="shared" si="56"/>
        <v/>
      </c>
      <c r="CX54" s="123" t="str">
        <f t="shared" si="57"/>
        <v/>
      </c>
      <c r="CY54" s="123" t="str">
        <f t="shared" si="58"/>
        <v/>
      </c>
      <c r="CZ54" s="123" t="str">
        <f t="shared" si="59"/>
        <v/>
      </c>
      <c r="DA54" s="123" t="str">
        <f t="shared" si="60"/>
        <v/>
      </c>
      <c r="DB54" s="124" t="str">
        <f t="shared" si="61"/>
        <v/>
      </c>
      <c r="DC54" s="128" t="str">
        <f t="shared" si="62"/>
        <v/>
      </c>
      <c r="DD54" s="123" t="str">
        <f t="shared" si="63"/>
        <v/>
      </c>
      <c r="DE54" s="123" t="str">
        <f t="shared" si="64"/>
        <v/>
      </c>
      <c r="DF54" s="123" t="str">
        <f t="shared" si="65"/>
        <v/>
      </c>
      <c r="DG54" s="123" t="str">
        <f t="shared" si="66"/>
        <v/>
      </c>
      <c r="DH54" s="123" t="str">
        <f t="shared" si="67"/>
        <v/>
      </c>
      <c r="DI54" s="123" t="str">
        <f t="shared" si="68"/>
        <v/>
      </c>
      <c r="DJ54" s="129" t="str">
        <f t="shared" si="69"/>
        <v/>
      </c>
      <c r="DK54" s="98" t="s">
        <v>68</v>
      </c>
      <c r="DL54" s="130">
        <f t="shared" si="76"/>
        <v>48</v>
      </c>
      <c r="DM54" s="56"/>
    </row>
    <row r="55" spans="2:117" ht="22.5" customHeight="1">
      <c r="B55" s="98" t="s">
        <v>68</v>
      </c>
      <c r="C55" s="130">
        <f t="shared" si="70"/>
        <v>49</v>
      </c>
      <c r="D55" s="146">
        <v>45693</v>
      </c>
      <c r="E55" s="155" t="s">
        <v>69</v>
      </c>
      <c r="F55" s="102" t="s">
        <v>70</v>
      </c>
      <c r="G55" s="103" t="s">
        <v>20</v>
      </c>
      <c r="H55" s="131" t="s">
        <v>46</v>
      </c>
      <c r="I55" s="132">
        <v>2053</v>
      </c>
      <c r="J55" s="106"/>
      <c r="K55" s="107">
        <f t="shared" si="71"/>
        <v>534608</v>
      </c>
      <c r="L55" s="645"/>
      <c r="M55" s="133"/>
      <c r="N55" s="133"/>
      <c r="O55" s="134" t="str">
        <f t="shared" ref="O55:S55" si="215">IF($H55=O$6,$I55,"")</f>
        <v/>
      </c>
      <c r="P55" s="135" t="str">
        <f t="shared" si="215"/>
        <v/>
      </c>
      <c r="Q55" s="136">
        <f t="shared" si="215"/>
        <v>2053</v>
      </c>
      <c r="R55" s="135" t="str">
        <f t="shared" si="215"/>
        <v/>
      </c>
      <c r="S55" s="137" t="str">
        <f t="shared" si="215"/>
        <v/>
      </c>
      <c r="T55" s="113" t="str">
        <f t="shared" ref="T55:AJ55" si="216">IF($H55=T$6,$J55,"")</f>
        <v/>
      </c>
      <c r="U55" s="114" t="str">
        <f t="shared" si="216"/>
        <v/>
      </c>
      <c r="V55" s="114" t="str">
        <f t="shared" si="216"/>
        <v/>
      </c>
      <c r="W55" s="114" t="str">
        <f t="shared" si="216"/>
        <v/>
      </c>
      <c r="X55" s="113" t="str">
        <f t="shared" si="216"/>
        <v/>
      </c>
      <c r="Y55" s="114" t="str">
        <f t="shared" si="216"/>
        <v/>
      </c>
      <c r="Z55" s="114" t="str">
        <f t="shared" si="216"/>
        <v/>
      </c>
      <c r="AA55" s="114" t="str">
        <f t="shared" si="216"/>
        <v/>
      </c>
      <c r="AB55" s="113" t="str">
        <f t="shared" si="216"/>
        <v/>
      </c>
      <c r="AC55" s="114" t="str">
        <f t="shared" si="216"/>
        <v/>
      </c>
      <c r="AD55" s="114" t="str">
        <f t="shared" si="216"/>
        <v/>
      </c>
      <c r="AE55" s="114" t="str">
        <f t="shared" si="216"/>
        <v/>
      </c>
      <c r="AF55" s="114" t="str">
        <f t="shared" si="216"/>
        <v/>
      </c>
      <c r="AG55" s="114" t="str">
        <f t="shared" si="216"/>
        <v/>
      </c>
      <c r="AH55" s="114" t="str">
        <f t="shared" si="216"/>
        <v/>
      </c>
      <c r="AI55" s="113" t="str">
        <f t="shared" si="216"/>
        <v/>
      </c>
      <c r="AJ55" s="115" t="str">
        <f t="shared" si="216"/>
        <v/>
      </c>
      <c r="AK55" s="617"/>
      <c r="AL55" s="38"/>
      <c r="AM55" s="98" t="s">
        <v>68</v>
      </c>
      <c r="AN55" s="130">
        <f t="shared" si="74"/>
        <v>49</v>
      </c>
      <c r="AO55" s="138" t="str">
        <f t="shared" ref="AO55:AS55" si="217">IF(AND($G55=AO$4,$H55=AO$6),$I55,"")</f>
        <v/>
      </c>
      <c r="AP55" s="139" t="str">
        <f t="shared" si="217"/>
        <v/>
      </c>
      <c r="AQ55" s="139">
        <f t="shared" si="217"/>
        <v>2053</v>
      </c>
      <c r="AR55" s="139" t="str">
        <f t="shared" si="217"/>
        <v/>
      </c>
      <c r="AS55" s="139" t="str">
        <f t="shared" si="217"/>
        <v/>
      </c>
      <c r="AT55" s="118"/>
      <c r="AU55" s="138" t="str">
        <f t="shared" si="3"/>
        <v/>
      </c>
      <c r="AV55" s="139" t="str">
        <f t="shared" si="4"/>
        <v/>
      </c>
      <c r="AW55" s="139" t="str">
        <f t="shared" si="5"/>
        <v/>
      </c>
      <c r="AX55" s="139" t="str">
        <f t="shared" si="6"/>
        <v/>
      </c>
      <c r="AY55" s="139" t="str">
        <f t="shared" si="7"/>
        <v/>
      </c>
      <c r="AZ55" s="140" t="str">
        <f t="shared" si="8"/>
        <v/>
      </c>
      <c r="BA55" s="141" t="str">
        <f t="shared" si="9"/>
        <v/>
      </c>
      <c r="BB55" s="139" t="str">
        <f t="shared" si="10"/>
        <v/>
      </c>
      <c r="BC55" s="139" t="str">
        <f t="shared" si="11"/>
        <v/>
      </c>
      <c r="BD55" s="139" t="str">
        <f t="shared" si="12"/>
        <v/>
      </c>
      <c r="BE55" s="140" t="str">
        <f t="shared" si="13"/>
        <v/>
      </c>
      <c r="BF55" s="122" t="str">
        <f t="shared" si="14"/>
        <v/>
      </c>
      <c r="BG55" s="123" t="str">
        <f t="shared" si="15"/>
        <v/>
      </c>
      <c r="BH55" s="123" t="str">
        <f t="shared" si="16"/>
        <v/>
      </c>
      <c r="BI55" s="123" t="str">
        <f t="shared" si="17"/>
        <v/>
      </c>
      <c r="BJ55" s="122" t="str">
        <f t="shared" si="18"/>
        <v/>
      </c>
      <c r="BK55" s="123" t="str">
        <f t="shared" si="19"/>
        <v/>
      </c>
      <c r="BL55" s="123" t="str">
        <f t="shared" si="20"/>
        <v/>
      </c>
      <c r="BM55" s="123" t="str">
        <f t="shared" si="21"/>
        <v/>
      </c>
      <c r="BN55" s="123" t="str">
        <f t="shared" si="22"/>
        <v/>
      </c>
      <c r="BO55" s="123" t="str">
        <f t="shared" si="23"/>
        <v/>
      </c>
      <c r="BP55" s="123" t="str">
        <f t="shared" si="24"/>
        <v/>
      </c>
      <c r="BQ55" s="123" t="str">
        <f t="shared" si="25"/>
        <v/>
      </c>
      <c r="BR55" s="124" t="str">
        <f t="shared" si="26"/>
        <v/>
      </c>
      <c r="BS55" s="142" t="str">
        <f t="shared" si="27"/>
        <v/>
      </c>
      <c r="BT55" s="143" t="str">
        <f t="shared" si="28"/>
        <v/>
      </c>
      <c r="BU55" s="143" t="str">
        <f t="shared" si="29"/>
        <v/>
      </c>
      <c r="BV55" s="143" t="str">
        <f t="shared" si="30"/>
        <v/>
      </c>
      <c r="BW55" s="143" t="str">
        <f t="shared" si="31"/>
        <v/>
      </c>
      <c r="BX55" s="144" t="str">
        <f t="shared" si="32"/>
        <v/>
      </c>
      <c r="BY55" s="141" t="str">
        <f t="shared" si="33"/>
        <v/>
      </c>
      <c r="BZ55" s="139" t="str">
        <f t="shared" si="34"/>
        <v/>
      </c>
      <c r="CA55" s="139" t="str">
        <f t="shared" si="35"/>
        <v/>
      </c>
      <c r="CB55" s="139" t="str">
        <f t="shared" si="36"/>
        <v/>
      </c>
      <c r="CC55" s="139" t="str">
        <f t="shared" si="37"/>
        <v/>
      </c>
      <c r="CD55" s="139" t="str">
        <f t="shared" si="38"/>
        <v/>
      </c>
      <c r="CE55" s="140" t="str">
        <f t="shared" si="39"/>
        <v/>
      </c>
      <c r="CF55" s="141" t="str">
        <f t="shared" si="40"/>
        <v/>
      </c>
      <c r="CG55" s="139" t="str">
        <f t="shared" si="41"/>
        <v/>
      </c>
      <c r="CH55" s="139" t="str">
        <f t="shared" si="42"/>
        <v/>
      </c>
      <c r="CI55" s="139" t="str">
        <f t="shared" si="43"/>
        <v/>
      </c>
      <c r="CJ55" s="139" t="str">
        <f t="shared" si="44"/>
        <v/>
      </c>
      <c r="CK55" s="139" t="str">
        <f t="shared" si="45"/>
        <v/>
      </c>
      <c r="CL55" s="140" t="str">
        <f t="shared" si="46"/>
        <v/>
      </c>
      <c r="CM55" s="142" t="str">
        <f t="shared" si="47"/>
        <v/>
      </c>
      <c r="CN55" s="143" t="str">
        <f t="shared" si="48"/>
        <v/>
      </c>
      <c r="CO55" s="143" t="str">
        <f t="shared" si="49"/>
        <v/>
      </c>
      <c r="CP55" s="143" t="str">
        <f t="shared" si="50"/>
        <v/>
      </c>
      <c r="CQ55" s="143" t="str">
        <f t="shared" si="51"/>
        <v/>
      </c>
      <c r="CR55" s="145" t="str">
        <f t="shared" si="52"/>
        <v/>
      </c>
      <c r="CS55" s="127"/>
      <c r="CT55" s="122" t="str">
        <f t="shared" si="53"/>
        <v/>
      </c>
      <c r="CU55" s="123" t="str">
        <f t="shared" si="54"/>
        <v/>
      </c>
      <c r="CV55" s="123" t="str">
        <f t="shared" si="55"/>
        <v/>
      </c>
      <c r="CW55" s="123" t="str">
        <f t="shared" si="56"/>
        <v/>
      </c>
      <c r="CX55" s="123" t="str">
        <f t="shared" si="57"/>
        <v/>
      </c>
      <c r="CY55" s="123" t="str">
        <f t="shared" si="58"/>
        <v/>
      </c>
      <c r="CZ55" s="123" t="str">
        <f t="shared" si="59"/>
        <v/>
      </c>
      <c r="DA55" s="123" t="str">
        <f t="shared" si="60"/>
        <v/>
      </c>
      <c r="DB55" s="124" t="str">
        <f t="shared" si="61"/>
        <v/>
      </c>
      <c r="DC55" s="128" t="str">
        <f t="shared" si="62"/>
        <v/>
      </c>
      <c r="DD55" s="123" t="str">
        <f t="shared" si="63"/>
        <v/>
      </c>
      <c r="DE55" s="123" t="str">
        <f t="shared" si="64"/>
        <v/>
      </c>
      <c r="DF55" s="123" t="str">
        <f t="shared" si="65"/>
        <v/>
      </c>
      <c r="DG55" s="123" t="str">
        <f t="shared" si="66"/>
        <v/>
      </c>
      <c r="DH55" s="123" t="str">
        <f t="shared" si="67"/>
        <v/>
      </c>
      <c r="DI55" s="123" t="str">
        <f t="shared" si="68"/>
        <v/>
      </c>
      <c r="DJ55" s="129" t="str">
        <f t="shared" si="69"/>
        <v/>
      </c>
      <c r="DK55" s="98" t="s">
        <v>68</v>
      </c>
      <c r="DL55" s="130">
        <f t="shared" si="76"/>
        <v>49</v>
      </c>
      <c r="DM55" s="56"/>
    </row>
    <row r="56" spans="2:117" ht="22.5" customHeight="1">
      <c r="B56" s="98" t="s">
        <v>68</v>
      </c>
      <c r="C56" s="130">
        <f t="shared" si="70"/>
        <v>50</v>
      </c>
      <c r="D56" s="146">
        <v>45693</v>
      </c>
      <c r="E56" s="155" t="s">
        <v>69</v>
      </c>
      <c r="F56" s="102" t="s">
        <v>70</v>
      </c>
      <c r="G56" s="103" t="s">
        <v>20</v>
      </c>
      <c r="H56" s="131" t="s">
        <v>46</v>
      </c>
      <c r="I56" s="132">
        <v>2000</v>
      </c>
      <c r="J56" s="106"/>
      <c r="K56" s="107">
        <f t="shared" si="71"/>
        <v>536608</v>
      </c>
      <c r="L56" s="645"/>
      <c r="M56" s="133"/>
      <c r="N56" s="133"/>
      <c r="O56" s="134" t="str">
        <f t="shared" ref="O56:S56" si="218">IF($H56=O$6,$I56,"")</f>
        <v/>
      </c>
      <c r="P56" s="135" t="str">
        <f t="shared" si="218"/>
        <v/>
      </c>
      <c r="Q56" s="136">
        <f t="shared" si="218"/>
        <v>2000</v>
      </c>
      <c r="R56" s="135" t="str">
        <f t="shared" si="218"/>
        <v/>
      </c>
      <c r="S56" s="137" t="str">
        <f t="shared" si="218"/>
        <v/>
      </c>
      <c r="T56" s="113" t="str">
        <f t="shared" ref="T56:AJ56" si="219">IF($H56=T$6,$J56,"")</f>
        <v/>
      </c>
      <c r="U56" s="114" t="str">
        <f t="shared" si="219"/>
        <v/>
      </c>
      <c r="V56" s="114" t="str">
        <f t="shared" si="219"/>
        <v/>
      </c>
      <c r="W56" s="114" t="str">
        <f t="shared" si="219"/>
        <v/>
      </c>
      <c r="X56" s="113" t="str">
        <f t="shared" si="219"/>
        <v/>
      </c>
      <c r="Y56" s="114" t="str">
        <f t="shared" si="219"/>
        <v/>
      </c>
      <c r="Z56" s="114" t="str">
        <f t="shared" si="219"/>
        <v/>
      </c>
      <c r="AA56" s="114" t="str">
        <f t="shared" si="219"/>
        <v/>
      </c>
      <c r="AB56" s="113" t="str">
        <f t="shared" si="219"/>
        <v/>
      </c>
      <c r="AC56" s="114" t="str">
        <f t="shared" si="219"/>
        <v/>
      </c>
      <c r="AD56" s="114" t="str">
        <f t="shared" si="219"/>
        <v/>
      </c>
      <c r="AE56" s="114" t="str">
        <f t="shared" si="219"/>
        <v/>
      </c>
      <c r="AF56" s="114" t="str">
        <f t="shared" si="219"/>
        <v/>
      </c>
      <c r="AG56" s="114" t="str">
        <f t="shared" si="219"/>
        <v/>
      </c>
      <c r="AH56" s="114" t="str">
        <f t="shared" si="219"/>
        <v/>
      </c>
      <c r="AI56" s="113" t="str">
        <f t="shared" si="219"/>
        <v/>
      </c>
      <c r="AJ56" s="115" t="str">
        <f t="shared" si="219"/>
        <v/>
      </c>
      <c r="AK56" s="617"/>
      <c r="AL56" s="38"/>
      <c r="AM56" s="98" t="s">
        <v>68</v>
      </c>
      <c r="AN56" s="130">
        <f t="shared" si="74"/>
        <v>50</v>
      </c>
      <c r="AO56" s="138" t="str">
        <f t="shared" ref="AO56:AS56" si="220">IF(AND($G56=AO$4,$H56=AO$6),$I56,"")</f>
        <v/>
      </c>
      <c r="AP56" s="139" t="str">
        <f t="shared" si="220"/>
        <v/>
      </c>
      <c r="AQ56" s="139">
        <f t="shared" si="220"/>
        <v>2000</v>
      </c>
      <c r="AR56" s="139" t="str">
        <f t="shared" si="220"/>
        <v/>
      </c>
      <c r="AS56" s="139" t="str">
        <f t="shared" si="220"/>
        <v/>
      </c>
      <c r="AT56" s="118"/>
      <c r="AU56" s="138" t="str">
        <f t="shared" si="3"/>
        <v/>
      </c>
      <c r="AV56" s="139" t="str">
        <f t="shared" si="4"/>
        <v/>
      </c>
      <c r="AW56" s="139" t="str">
        <f t="shared" si="5"/>
        <v/>
      </c>
      <c r="AX56" s="139" t="str">
        <f t="shared" si="6"/>
        <v/>
      </c>
      <c r="AY56" s="139" t="str">
        <f t="shared" si="7"/>
        <v/>
      </c>
      <c r="AZ56" s="140" t="str">
        <f t="shared" si="8"/>
        <v/>
      </c>
      <c r="BA56" s="141" t="str">
        <f t="shared" si="9"/>
        <v/>
      </c>
      <c r="BB56" s="139" t="str">
        <f t="shared" si="10"/>
        <v/>
      </c>
      <c r="BC56" s="139" t="str">
        <f t="shared" si="11"/>
        <v/>
      </c>
      <c r="BD56" s="139" t="str">
        <f t="shared" si="12"/>
        <v/>
      </c>
      <c r="BE56" s="140" t="str">
        <f t="shared" si="13"/>
        <v/>
      </c>
      <c r="BF56" s="122" t="str">
        <f t="shared" si="14"/>
        <v/>
      </c>
      <c r="BG56" s="123" t="str">
        <f t="shared" si="15"/>
        <v/>
      </c>
      <c r="BH56" s="123" t="str">
        <f t="shared" si="16"/>
        <v/>
      </c>
      <c r="BI56" s="123" t="str">
        <f t="shared" si="17"/>
        <v/>
      </c>
      <c r="BJ56" s="122" t="str">
        <f t="shared" si="18"/>
        <v/>
      </c>
      <c r="BK56" s="123" t="str">
        <f t="shared" si="19"/>
        <v/>
      </c>
      <c r="BL56" s="123" t="str">
        <f t="shared" si="20"/>
        <v/>
      </c>
      <c r="BM56" s="123" t="str">
        <f t="shared" si="21"/>
        <v/>
      </c>
      <c r="BN56" s="123" t="str">
        <f t="shared" si="22"/>
        <v/>
      </c>
      <c r="BO56" s="123" t="str">
        <f t="shared" si="23"/>
        <v/>
      </c>
      <c r="BP56" s="123" t="str">
        <f t="shared" si="24"/>
        <v/>
      </c>
      <c r="BQ56" s="123" t="str">
        <f t="shared" si="25"/>
        <v/>
      </c>
      <c r="BR56" s="124" t="str">
        <f t="shared" si="26"/>
        <v/>
      </c>
      <c r="BS56" s="142" t="str">
        <f t="shared" si="27"/>
        <v/>
      </c>
      <c r="BT56" s="143" t="str">
        <f t="shared" si="28"/>
        <v/>
      </c>
      <c r="BU56" s="143" t="str">
        <f t="shared" si="29"/>
        <v/>
      </c>
      <c r="BV56" s="143" t="str">
        <f t="shared" si="30"/>
        <v/>
      </c>
      <c r="BW56" s="143" t="str">
        <f t="shared" si="31"/>
        <v/>
      </c>
      <c r="BX56" s="144" t="str">
        <f t="shared" si="32"/>
        <v/>
      </c>
      <c r="BY56" s="141" t="str">
        <f t="shared" si="33"/>
        <v/>
      </c>
      <c r="BZ56" s="139" t="str">
        <f t="shared" si="34"/>
        <v/>
      </c>
      <c r="CA56" s="139" t="str">
        <f t="shared" si="35"/>
        <v/>
      </c>
      <c r="CB56" s="139" t="str">
        <f t="shared" si="36"/>
        <v/>
      </c>
      <c r="CC56" s="139" t="str">
        <f t="shared" si="37"/>
        <v/>
      </c>
      <c r="CD56" s="139" t="str">
        <f t="shared" si="38"/>
        <v/>
      </c>
      <c r="CE56" s="140" t="str">
        <f t="shared" si="39"/>
        <v/>
      </c>
      <c r="CF56" s="141" t="str">
        <f t="shared" si="40"/>
        <v/>
      </c>
      <c r="CG56" s="139" t="str">
        <f t="shared" si="41"/>
        <v/>
      </c>
      <c r="CH56" s="139" t="str">
        <f t="shared" si="42"/>
        <v/>
      </c>
      <c r="CI56" s="139" t="str">
        <f t="shared" si="43"/>
        <v/>
      </c>
      <c r="CJ56" s="139" t="str">
        <f t="shared" si="44"/>
        <v/>
      </c>
      <c r="CK56" s="139" t="str">
        <f t="shared" si="45"/>
        <v/>
      </c>
      <c r="CL56" s="140" t="str">
        <f t="shared" si="46"/>
        <v/>
      </c>
      <c r="CM56" s="142" t="str">
        <f t="shared" si="47"/>
        <v/>
      </c>
      <c r="CN56" s="143" t="str">
        <f t="shared" si="48"/>
        <v/>
      </c>
      <c r="CO56" s="143" t="str">
        <f t="shared" si="49"/>
        <v/>
      </c>
      <c r="CP56" s="143" t="str">
        <f t="shared" si="50"/>
        <v/>
      </c>
      <c r="CQ56" s="143" t="str">
        <f t="shared" si="51"/>
        <v/>
      </c>
      <c r="CR56" s="145" t="str">
        <f t="shared" si="52"/>
        <v/>
      </c>
      <c r="CS56" s="127"/>
      <c r="CT56" s="122" t="str">
        <f t="shared" si="53"/>
        <v/>
      </c>
      <c r="CU56" s="123" t="str">
        <f t="shared" si="54"/>
        <v/>
      </c>
      <c r="CV56" s="123" t="str">
        <f t="shared" si="55"/>
        <v/>
      </c>
      <c r="CW56" s="123" t="str">
        <f t="shared" si="56"/>
        <v/>
      </c>
      <c r="CX56" s="123" t="str">
        <f t="shared" si="57"/>
        <v/>
      </c>
      <c r="CY56" s="123" t="str">
        <f t="shared" si="58"/>
        <v/>
      </c>
      <c r="CZ56" s="123" t="str">
        <f t="shared" si="59"/>
        <v/>
      </c>
      <c r="DA56" s="123" t="str">
        <f t="shared" si="60"/>
        <v/>
      </c>
      <c r="DB56" s="124" t="str">
        <f t="shared" si="61"/>
        <v/>
      </c>
      <c r="DC56" s="128" t="str">
        <f t="shared" si="62"/>
        <v/>
      </c>
      <c r="DD56" s="123" t="str">
        <f t="shared" si="63"/>
        <v/>
      </c>
      <c r="DE56" s="123" t="str">
        <f t="shared" si="64"/>
        <v/>
      </c>
      <c r="DF56" s="123" t="str">
        <f t="shared" si="65"/>
        <v/>
      </c>
      <c r="DG56" s="123" t="str">
        <f t="shared" si="66"/>
        <v/>
      </c>
      <c r="DH56" s="123" t="str">
        <f t="shared" si="67"/>
        <v/>
      </c>
      <c r="DI56" s="123" t="str">
        <f t="shared" si="68"/>
        <v/>
      </c>
      <c r="DJ56" s="129" t="str">
        <f t="shared" si="69"/>
        <v/>
      </c>
      <c r="DK56" s="98" t="s">
        <v>68</v>
      </c>
      <c r="DL56" s="130">
        <f t="shared" si="76"/>
        <v>50</v>
      </c>
      <c r="DM56" s="56"/>
    </row>
    <row r="57" spans="2:117" ht="22.5" customHeight="1">
      <c r="B57" s="98" t="s">
        <v>68</v>
      </c>
      <c r="C57" s="130">
        <f t="shared" si="70"/>
        <v>51</v>
      </c>
      <c r="D57" s="146">
        <v>45693</v>
      </c>
      <c r="E57" s="155" t="s">
        <v>69</v>
      </c>
      <c r="F57" s="102" t="s">
        <v>70</v>
      </c>
      <c r="G57" s="157" t="s">
        <v>20</v>
      </c>
      <c r="H57" s="131" t="s">
        <v>46</v>
      </c>
      <c r="I57" s="132">
        <v>50000</v>
      </c>
      <c r="J57" s="106"/>
      <c r="K57" s="107">
        <f t="shared" si="71"/>
        <v>586608</v>
      </c>
      <c r="L57" s="645"/>
      <c r="M57" s="133"/>
      <c r="N57" s="133"/>
      <c r="O57" s="134" t="str">
        <f t="shared" ref="O57:S57" si="221">IF($H57=O$6,$I57,"")</f>
        <v/>
      </c>
      <c r="P57" s="135" t="str">
        <f t="shared" si="221"/>
        <v/>
      </c>
      <c r="Q57" s="136">
        <f t="shared" si="221"/>
        <v>50000</v>
      </c>
      <c r="R57" s="135" t="str">
        <f t="shared" si="221"/>
        <v/>
      </c>
      <c r="S57" s="137" t="str">
        <f t="shared" si="221"/>
        <v/>
      </c>
      <c r="T57" s="113" t="str">
        <f t="shared" ref="T57:AJ57" si="222">IF($H57=T$6,$J57,"")</f>
        <v/>
      </c>
      <c r="U57" s="114" t="str">
        <f t="shared" si="222"/>
        <v/>
      </c>
      <c r="V57" s="114" t="str">
        <f t="shared" si="222"/>
        <v/>
      </c>
      <c r="W57" s="114" t="str">
        <f t="shared" si="222"/>
        <v/>
      </c>
      <c r="X57" s="113" t="str">
        <f t="shared" si="222"/>
        <v/>
      </c>
      <c r="Y57" s="114" t="str">
        <f t="shared" si="222"/>
        <v/>
      </c>
      <c r="Z57" s="114" t="str">
        <f t="shared" si="222"/>
        <v/>
      </c>
      <c r="AA57" s="114" t="str">
        <f t="shared" si="222"/>
        <v/>
      </c>
      <c r="AB57" s="113" t="str">
        <f t="shared" si="222"/>
        <v/>
      </c>
      <c r="AC57" s="114" t="str">
        <f t="shared" si="222"/>
        <v/>
      </c>
      <c r="AD57" s="114" t="str">
        <f t="shared" si="222"/>
        <v/>
      </c>
      <c r="AE57" s="114" t="str">
        <f t="shared" si="222"/>
        <v/>
      </c>
      <c r="AF57" s="114" t="str">
        <f t="shared" si="222"/>
        <v/>
      </c>
      <c r="AG57" s="114" t="str">
        <f t="shared" si="222"/>
        <v/>
      </c>
      <c r="AH57" s="114" t="str">
        <f t="shared" si="222"/>
        <v/>
      </c>
      <c r="AI57" s="113" t="str">
        <f t="shared" si="222"/>
        <v/>
      </c>
      <c r="AJ57" s="115" t="str">
        <f t="shared" si="222"/>
        <v/>
      </c>
      <c r="AK57" s="617"/>
      <c r="AL57" s="38"/>
      <c r="AM57" s="98" t="s">
        <v>68</v>
      </c>
      <c r="AN57" s="130">
        <f t="shared" si="74"/>
        <v>51</v>
      </c>
      <c r="AO57" s="138" t="str">
        <f t="shared" ref="AO57:AS57" si="223">IF(AND($G57=AO$4,$H57=AO$6),$I57,"")</f>
        <v/>
      </c>
      <c r="AP57" s="139" t="str">
        <f t="shared" si="223"/>
        <v/>
      </c>
      <c r="AQ57" s="139">
        <f t="shared" si="223"/>
        <v>50000</v>
      </c>
      <c r="AR57" s="139" t="str">
        <f t="shared" si="223"/>
        <v/>
      </c>
      <c r="AS57" s="139" t="str">
        <f t="shared" si="223"/>
        <v/>
      </c>
      <c r="AT57" s="118"/>
      <c r="AU57" s="138" t="str">
        <f t="shared" si="3"/>
        <v/>
      </c>
      <c r="AV57" s="139" t="str">
        <f t="shared" si="4"/>
        <v/>
      </c>
      <c r="AW57" s="139" t="str">
        <f t="shared" si="5"/>
        <v/>
      </c>
      <c r="AX57" s="139" t="str">
        <f t="shared" si="6"/>
        <v/>
      </c>
      <c r="AY57" s="139" t="str">
        <f t="shared" si="7"/>
        <v/>
      </c>
      <c r="AZ57" s="140" t="str">
        <f t="shared" si="8"/>
        <v/>
      </c>
      <c r="BA57" s="141" t="str">
        <f t="shared" si="9"/>
        <v/>
      </c>
      <c r="BB57" s="139" t="str">
        <f t="shared" si="10"/>
        <v/>
      </c>
      <c r="BC57" s="139" t="str">
        <f t="shared" si="11"/>
        <v/>
      </c>
      <c r="BD57" s="139" t="str">
        <f t="shared" si="12"/>
        <v/>
      </c>
      <c r="BE57" s="140" t="str">
        <f t="shared" si="13"/>
        <v/>
      </c>
      <c r="BF57" s="122" t="str">
        <f t="shared" si="14"/>
        <v/>
      </c>
      <c r="BG57" s="123" t="str">
        <f t="shared" si="15"/>
        <v/>
      </c>
      <c r="BH57" s="123" t="str">
        <f t="shared" si="16"/>
        <v/>
      </c>
      <c r="BI57" s="123" t="str">
        <f t="shared" si="17"/>
        <v/>
      </c>
      <c r="BJ57" s="122" t="str">
        <f t="shared" si="18"/>
        <v/>
      </c>
      <c r="BK57" s="123" t="str">
        <f t="shared" si="19"/>
        <v/>
      </c>
      <c r="BL57" s="123" t="str">
        <f t="shared" si="20"/>
        <v/>
      </c>
      <c r="BM57" s="123" t="str">
        <f t="shared" si="21"/>
        <v/>
      </c>
      <c r="BN57" s="123" t="str">
        <f t="shared" si="22"/>
        <v/>
      </c>
      <c r="BO57" s="123" t="str">
        <f t="shared" si="23"/>
        <v/>
      </c>
      <c r="BP57" s="123" t="str">
        <f t="shared" si="24"/>
        <v/>
      </c>
      <c r="BQ57" s="123" t="str">
        <f t="shared" si="25"/>
        <v/>
      </c>
      <c r="BR57" s="124" t="str">
        <f t="shared" si="26"/>
        <v/>
      </c>
      <c r="BS57" s="142" t="str">
        <f t="shared" si="27"/>
        <v/>
      </c>
      <c r="BT57" s="143" t="str">
        <f t="shared" si="28"/>
        <v/>
      </c>
      <c r="BU57" s="143" t="str">
        <f t="shared" si="29"/>
        <v/>
      </c>
      <c r="BV57" s="143" t="str">
        <f t="shared" si="30"/>
        <v/>
      </c>
      <c r="BW57" s="143" t="str">
        <f t="shared" si="31"/>
        <v/>
      </c>
      <c r="BX57" s="144" t="str">
        <f t="shared" si="32"/>
        <v/>
      </c>
      <c r="BY57" s="141" t="str">
        <f t="shared" si="33"/>
        <v/>
      </c>
      <c r="BZ57" s="139" t="str">
        <f t="shared" si="34"/>
        <v/>
      </c>
      <c r="CA57" s="139" t="str">
        <f t="shared" si="35"/>
        <v/>
      </c>
      <c r="CB57" s="139" t="str">
        <f t="shared" si="36"/>
        <v/>
      </c>
      <c r="CC57" s="139" t="str">
        <f t="shared" si="37"/>
        <v/>
      </c>
      <c r="CD57" s="139" t="str">
        <f t="shared" si="38"/>
        <v/>
      </c>
      <c r="CE57" s="140" t="str">
        <f t="shared" si="39"/>
        <v/>
      </c>
      <c r="CF57" s="141" t="str">
        <f t="shared" si="40"/>
        <v/>
      </c>
      <c r="CG57" s="139" t="str">
        <f t="shared" si="41"/>
        <v/>
      </c>
      <c r="CH57" s="139" t="str">
        <f t="shared" si="42"/>
        <v/>
      </c>
      <c r="CI57" s="139" t="str">
        <f t="shared" si="43"/>
        <v/>
      </c>
      <c r="CJ57" s="139" t="str">
        <f t="shared" si="44"/>
        <v/>
      </c>
      <c r="CK57" s="139" t="str">
        <f t="shared" si="45"/>
        <v/>
      </c>
      <c r="CL57" s="140" t="str">
        <f t="shared" si="46"/>
        <v/>
      </c>
      <c r="CM57" s="142" t="str">
        <f t="shared" si="47"/>
        <v/>
      </c>
      <c r="CN57" s="143" t="str">
        <f t="shared" si="48"/>
        <v/>
      </c>
      <c r="CO57" s="143" t="str">
        <f t="shared" si="49"/>
        <v/>
      </c>
      <c r="CP57" s="143" t="str">
        <f t="shared" si="50"/>
        <v/>
      </c>
      <c r="CQ57" s="143" t="str">
        <f t="shared" si="51"/>
        <v/>
      </c>
      <c r="CR57" s="145" t="str">
        <f t="shared" si="52"/>
        <v/>
      </c>
      <c r="CS57" s="127"/>
      <c r="CT57" s="122" t="str">
        <f t="shared" si="53"/>
        <v/>
      </c>
      <c r="CU57" s="123" t="str">
        <f t="shared" si="54"/>
        <v/>
      </c>
      <c r="CV57" s="123" t="str">
        <f t="shared" si="55"/>
        <v/>
      </c>
      <c r="CW57" s="123" t="str">
        <f t="shared" si="56"/>
        <v/>
      </c>
      <c r="CX57" s="123" t="str">
        <f t="shared" si="57"/>
        <v/>
      </c>
      <c r="CY57" s="123" t="str">
        <f t="shared" si="58"/>
        <v/>
      </c>
      <c r="CZ57" s="123" t="str">
        <f t="shared" si="59"/>
        <v/>
      </c>
      <c r="DA57" s="123" t="str">
        <f t="shared" si="60"/>
        <v/>
      </c>
      <c r="DB57" s="124" t="str">
        <f t="shared" si="61"/>
        <v/>
      </c>
      <c r="DC57" s="128" t="str">
        <f t="shared" si="62"/>
        <v/>
      </c>
      <c r="DD57" s="123" t="str">
        <f t="shared" si="63"/>
        <v/>
      </c>
      <c r="DE57" s="123" t="str">
        <f t="shared" si="64"/>
        <v/>
      </c>
      <c r="DF57" s="123" t="str">
        <f t="shared" si="65"/>
        <v/>
      </c>
      <c r="DG57" s="123" t="str">
        <f t="shared" si="66"/>
        <v/>
      </c>
      <c r="DH57" s="123" t="str">
        <f t="shared" si="67"/>
        <v/>
      </c>
      <c r="DI57" s="123" t="str">
        <f t="shared" si="68"/>
        <v/>
      </c>
      <c r="DJ57" s="129" t="str">
        <f t="shared" si="69"/>
        <v/>
      </c>
      <c r="DK57" s="98" t="s">
        <v>68</v>
      </c>
      <c r="DL57" s="130">
        <f t="shared" si="76"/>
        <v>51</v>
      </c>
      <c r="DM57" s="56"/>
    </row>
    <row r="58" spans="2:117" ht="22.5" customHeight="1">
      <c r="B58" s="98" t="s">
        <v>68</v>
      </c>
      <c r="C58" s="130">
        <f t="shared" si="70"/>
        <v>52</v>
      </c>
      <c r="D58" s="146">
        <v>45693</v>
      </c>
      <c r="E58" s="155" t="s">
        <v>69</v>
      </c>
      <c r="F58" s="102" t="s">
        <v>70</v>
      </c>
      <c r="G58" s="158" t="s">
        <v>20</v>
      </c>
      <c r="H58" s="131" t="s">
        <v>46</v>
      </c>
      <c r="I58" s="132">
        <v>2000</v>
      </c>
      <c r="J58" s="106"/>
      <c r="K58" s="107">
        <f t="shared" si="71"/>
        <v>588608</v>
      </c>
      <c r="L58" s="645"/>
      <c r="M58" s="133"/>
      <c r="N58" s="133"/>
      <c r="O58" s="134" t="str">
        <f t="shared" ref="O58:S58" si="224">IF($H58=O$6,$I58,"")</f>
        <v/>
      </c>
      <c r="P58" s="135" t="str">
        <f t="shared" si="224"/>
        <v/>
      </c>
      <c r="Q58" s="136">
        <f t="shared" si="224"/>
        <v>2000</v>
      </c>
      <c r="R58" s="135" t="str">
        <f t="shared" si="224"/>
        <v/>
      </c>
      <c r="S58" s="137" t="str">
        <f t="shared" si="224"/>
        <v/>
      </c>
      <c r="T58" s="113" t="str">
        <f t="shared" ref="T58:AJ58" si="225">IF($H58=T$6,$J58,"")</f>
        <v/>
      </c>
      <c r="U58" s="114" t="str">
        <f t="shared" si="225"/>
        <v/>
      </c>
      <c r="V58" s="114" t="str">
        <f t="shared" si="225"/>
        <v/>
      </c>
      <c r="W58" s="114" t="str">
        <f t="shared" si="225"/>
        <v/>
      </c>
      <c r="X58" s="113" t="str">
        <f t="shared" si="225"/>
        <v/>
      </c>
      <c r="Y58" s="114" t="str">
        <f t="shared" si="225"/>
        <v/>
      </c>
      <c r="Z58" s="114" t="str">
        <f t="shared" si="225"/>
        <v/>
      </c>
      <c r="AA58" s="114" t="str">
        <f t="shared" si="225"/>
        <v/>
      </c>
      <c r="AB58" s="113" t="str">
        <f t="shared" si="225"/>
        <v/>
      </c>
      <c r="AC58" s="114" t="str">
        <f t="shared" si="225"/>
        <v/>
      </c>
      <c r="AD58" s="114" t="str">
        <f t="shared" si="225"/>
        <v/>
      </c>
      <c r="AE58" s="114" t="str">
        <f t="shared" si="225"/>
        <v/>
      </c>
      <c r="AF58" s="114" t="str">
        <f t="shared" si="225"/>
        <v/>
      </c>
      <c r="AG58" s="114" t="str">
        <f t="shared" si="225"/>
        <v/>
      </c>
      <c r="AH58" s="114" t="str">
        <f t="shared" si="225"/>
        <v/>
      </c>
      <c r="AI58" s="113" t="str">
        <f t="shared" si="225"/>
        <v/>
      </c>
      <c r="AJ58" s="115" t="str">
        <f t="shared" si="225"/>
        <v/>
      </c>
      <c r="AK58" s="617"/>
      <c r="AL58" s="38"/>
      <c r="AM58" s="98" t="s">
        <v>68</v>
      </c>
      <c r="AN58" s="130">
        <f t="shared" si="74"/>
        <v>52</v>
      </c>
      <c r="AO58" s="138" t="str">
        <f t="shared" ref="AO58:AS58" si="226">IF(AND($G58=AO$4,$H58=AO$6),$I58,"")</f>
        <v/>
      </c>
      <c r="AP58" s="139" t="str">
        <f t="shared" si="226"/>
        <v/>
      </c>
      <c r="AQ58" s="139">
        <f t="shared" si="226"/>
        <v>2000</v>
      </c>
      <c r="AR58" s="139" t="str">
        <f t="shared" si="226"/>
        <v/>
      </c>
      <c r="AS58" s="139" t="str">
        <f t="shared" si="226"/>
        <v/>
      </c>
      <c r="AT58" s="118"/>
      <c r="AU58" s="138" t="str">
        <f t="shared" si="3"/>
        <v/>
      </c>
      <c r="AV58" s="139" t="str">
        <f t="shared" si="4"/>
        <v/>
      </c>
      <c r="AW58" s="139" t="str">
        <f t="shared" si="5"/>
        <v/>
      </c>
      <c r="AX58" s="139" t="str">
        <f t="shared" si="6"/>
        <v/>
      </c>
      <c r="AY58" s="139" t="str">
        <f t="shared" si="7"/>
        <v/>
      </c>
      <c r="AZ58" s="140" t="str">
        <f t="shared" si="8"/>
        <v/>
      </c>
      <c r="BA58" s="141" t="str">
        <f t="shared" si="9"/>
        <v/>
      </c>
      <c r="BB58" s="139" t="str">
        <f t="shared" si="10"/>
        <v/>
      </c>
      <c r="BC58" s="139" t="str">
        <f t="shared" si="11"/>
        <v/>
      </c>
      <c r="BD58" s="139" t="str">
        <f t="shared" si="12"/>
        <v/>
      </c>
      <c r="BE58" s="140" t="str">
        <f t="shared" si="13"/>
        <v/>
      </c>
      <c r="BF58" s="122" t="str">
        <f t="shared" si="14"/>
        <v/>
      </c>
      <c r="BG58" s="123" t="str">
        <f t="shared" si="15"/>
        <v/>
      </c>
      <c r="BH58" s="123" t="str">
        <f t="shared" si="16"/>
        <v/>
      </c>
      <c r="BI58" s="123" t="str">
        <f t="shared" si="17"/>
        <v/>
      </c>
      <c r="BJ58" s="122" t="str">
        <f t="shared" si="18"/>
        <v/>
      </c>
      <c r="BK58" s="123" t="str">
        <f t="shared" si="19"/>
        <v/>
      </c>
      <c r="BL58" s="123" t="str">
        <f t="shared" si="20"/>
        <v/>
      </c>
      <c r="BM58" s="123" t="str">
        <f t="shared" si="21"/>
        <v/>
      </c>
      <c r="BN58" s="123" t="str">
        <f t="shared" si="22"/>
        <v/>
      </c>
      <c r="BO58" s="123" t="str">
        <f t="shared" si="23"/>
        <v/>
      </c>
      <c r="BP58" s="123" t="str">
        <f t="shared" si="24"/>
        <v/>
      </c>
      <c r="BQ58" s="123" t="str">
        <f t="shared" si="25"/>
        <v/>
      </c>
      <c r="BR58" s="124" t="str">
        <f t="shared" si="26"/>
        <v/>
      </c>
      <c r="BS58" s="142" t="str">
        <f t="shared" si="27"/>
        <v/>
      </c>
      <c r="BT58" s="143" t="str">
        <f t="shared" si="28"/>
        <v/>
      </c>
      <c r="BU58" s="143" t="str">
        <f t="shared" si="29"/>
        <v/>
      </c>
      <c r="BV58" s="143" t="str">
        <f t="shared" si="30"/>
        <v/>
      </c>
      <c r="BW58" s="143" t="str">
        <f t="shared" si="31"/>
        <v/>
      </c>
      <c r="BX58" s="144" t="str">
        <f t="shared" si="32"/>
        <v/>
      </c>
      <c r="BY58" s="141" t="str">
        <f t="shared" si="33"/>
        <v/>
      </c>
      <c r="BZ58" s="139" t="str">
        <f t="shared" si="34"/>
        <v/>
      </c>
      <c r="CA58" s="139" t="str">
        <f t="shared" si="35"/>
        <v/>
      </c>
      <c r="CB58" s="139" t="str">
        <f t="shared" si="36"/>
        <v/>
      </c>
      <c r="CC58" s="139" t="str">
        <f t="shared" si="37"/>
        <v/>
      </c>
      <c r="CD58" s="139" t="str">
        <f t="shared" si="38"/>
        <v/>
      </c>
      <c r="CE58" s="140" t="str">
        <f t="shared" si="39"/>
        <v/>
      </c>
      <c r="CF58" s="141" t="str">
        <f t="shared" si="40"/>
        <v/>
      </c>
      <c r="CG58" s="139" t="str">
        <f t="shared" si="41"/>
        <v/>
      </c>
      <c r="CH58" s="139" t="str">
        <f t="shared" si="42"/>
        <v/>
      </c>
      <c r="CI58" s="139" t="str">
        <f t="shared" si="43"/>
        <v/>
      </c>
      <c r="CJ58" s="139" t="str">
        <f t="shared" si="44"/>
        <v/>
      </c>
      <c r="CK58" s="139" t="str">
        <f t="shared" si="45"/>
        <v/>
      </c>
      <c r="CL58" s="140" t="str">
        <f t="shared" si="46"/>
        <v/>
      </c>
      <c r="CM58" s="142" t="str">
        <f t="shared" si="47"/>
        <v/>
      </c>
      <c r="CN58" s="143" t="str">
        <f t="shared" si="48"/>
        <v/>
      </c>
      <c r="CO58" s="143" t="str">
        <f t="shared" si="49"/>
        <v/>
      </c>
      <c r="CP58" s="143" t="str">
        <f t="shared" si="50"/>
        <v/>
      </c>
      <c r="CQ58" s="143" t="str">
        <f t="shared" si="51"/>
        <v/>
      </c>
      <c r="CR58" s="145" t="str">
        <f t="shared" si="52"/>
        <v/>
      </c>
      <c r="CS58" s="127"/>
      <c r="CT58" s="122" t="str">
        <f t="shared" si="53"/>
        <v/>
      </c>
      <c r="CU58" s="123" t="str">
        <f t="shared" si="54"/>
        <v/>
      </c>
      <c r="CV58" s="123" t="str">
        <f t="shared" si="55"/>
        <v/>
      </c>
      <c r="CW58" s="123" t="str">
        <f t="shared" si="56"/>
        <v/>
      </c>
      <c r="CX58" s="123" t="str">
        <f t="shared" si="57"/>
        <v/>
      </c>
      <c r="CY58" s="123" t="str">
        <f t="shared" si="58"/>
        <v/>
      </c>
      <c r="CZ58" s="123" t="str">
        <f t="shared" si="59"/>
        <v/>
      </c>
      <c r="DA58" s="123" t="str">
        <f t="shared" si="60"/>
        <v/>
      </c>
      <c r="DB58" s="124" t="str">
        <f t="shared" si="61"/>
        <v/>
      </c>
      <c r="DC58" s="128" t="str">
        <f t="shared" si="62"/>
        <v/>
      </c>
      <c r="DD58" s="123" t="str">
        <f t="shared" si="63"/>
        <v/>
      </c>
      <c r="DE58" s="123" t="str">
        <f t="shared" si="64"/>
        <v/>
      </c>
      <c r="DF58" s="123" t="str">
        <f t="shared" si="65"/>
        <v/>
      </c>
      <c r="DG58" s="123" t="str">
        <f t="shared" si="66"/>
        <v/>
      </c>
      <c r="DH58" s="123" t="str">
        <f t="shared" si="67"/>
        <v/>
      </c>
      <c r="DI58" s="123" t="str">
        <f t="shared" si="68"/>
        <v/>
      </c>
      <c r="DJ58" s="129" t="str">
        <f t="shared" si="69"/>
        <v/>
      </c>
      <c r="DK58" s="98" t="s">
        <v>68</v>
      </c>
      <c r="DL58" s="130">
        <f t="shared" si="76"/>
        <v>52</v>
      </c>
      <c r="DM58" s="56"/>
    </row>
    <row r="59" spans="2:117" ht="22.5" customHeight="1">
      <c r="B59" s="98" t="s">
        <v>68</v>
      </c>
      <c r="C59" s="130">
        <f t="shared" si="70"/>
        <v>53</v>
      </c>
      <c r="D59" s="146">
        <v>45693</v>
      </c>
      <c r="E59" s="155" t="s">
        <v>69</v>
      </c>
      <c r="F59" s="102" t="s">
        <v>70</v>
      </c>
      <c r="G59" s="158" t="s">
        <v>20</v>
      </c>
      <c r="H59" s="131" t="s">
        <v>46</v>
      </c>
      <c r="I59" s="132">
        <v>10000</v>
      </c>
      <c r="J59" s="106"/>
      <c r="K59" s="107">
        <f t="shared" si="71"/>
        <v>598608</v>
      </c>
      <c r="L59" s="645"/>
      <c r="M59" s="133"/>
      <c r="N59" s="133"/>
      <c r="O59" s="134" t="str">
        <f t="shared" ref="O59:S59" si="227">IF($H59=O$6,$I59,"")</f>
        <v/>
      </c>
      <c r="P59" s="135" t="str">
        <f t="shared" si="227"/>
        <v/>
      </c>
      <c r="Q59" s="136">
        <f t="shared" si="227"/>
        <v>10000</v>
      </c>
      <c r="R59" s="135" t="str">
        <f t="shared" si="227"/>
        <v/>
      </c>
      <c r="S59" s="137" t="str">
        <f t="shared" si="227"/>
        <v/>
      </c>
      <c r="T59" s="113" t="str">
        <f t="shared" ref="T59:AJ59" si="228">IF($H59=T$6,$J59,"")</f>
        <v/>
      </c>
      <c r="U59" s="114" t="str">
        <f t="shared" si="228"/>
        <v/>
      </c>
      <c r="V59" s="114" t="str">
        <f t="shared" si="228"/>
        <v/>
      </c>
      <c r="W59" s="114" t="str">
        <f t="shared" si="228"/>
        <v/>
      </c>
      <c r="X59" s="113" t="str">
        <f t="shared" si="228"/>
        <v/>
      </c>
      <c r="Y59" s="114" t="str">
        <f t="shared" si="228"/>
        <v/>
      </c>
      <c r="Z59" s="114" t="str">
        <f t="shared" si="228"/>
        <v/>
      </c>
      <c r="AA59" s="114" t="str">
        <f t="shared" si="228"/>
        <v/>
      </c>
      <c r="AB59" s="113" t="str">
        <f t="shared" si="228"/>
        <v/>
      </c>
      <c r="AC59" s="114" t="str">
        <f t="shared" si="228"/>
        <v/>
      </c>
      <c r="AD59" s="114" t="str">
        <f t="shared" si="228"/>
        <v/>
      </c>
      <c r="AE59" s="114" t="str">
        <f t="shared" si="228"/>
        <v/>
      </c>
      <c r="AF59" s="114" t="str">
        <f t="shared" si="228"/>
        <v/>
      </c>
      <c r="AG59" s="114" t="str">
        <f t="shared" si="228"/>
        <v/>
      </c>
      <c r="AH59" s="114" t="str">
        <f t="shared" si="228"/>
        <v/>
      </c>
      <c r="AI59" s="113" t="str">
        <f t="shared" si="228"/>
        <v/>
      </c>
      <c r="AJ59" s="115" t="str">
        <f t="shared" si="228"/>
        <v/>
      </c>
      <c r="AK59" s="617"/>
      <c r="AL59" s="38"/>
      <c r="AM59" s="98" t="s">
        <v>68</v>
      </c>
      <c r="AN59" s="130">
        <f t="shared" si="74"/>
        <v>53</v>
      </c>
      <c r="AO59" s="138" t="str">
        <f t="shared" ref="AO59:AS59" si="229">IF(AND($G59=AO$4,$H59=AO$6),$I59,"")</f>
        <v/>
      </c>
      <c r="AP59" s="139" t="str">
        <f t="shared" si="229"/>
        <v/>
      </c>
      <c r="AQ59" s="139">
        <f t="shared" si="229"/>
        <v>10000</v>
      </c>
      <c r="AR59" s="139" t="str">
        <f t="shared" si="229"/>
        <v/>
      </c>
      <c r="AS59" s="139" t="str">
        <f t="shared" si="229"/>
        <v/>
      </c>
      <c r="AT59" s="118"/>
      <c r="AU59" s="138" t="str">
        <f t="shared" si="3"/>
        <v/>
      </c>
      <c r="AV59" s="139" t="str">
        <f t="shared" si="4"/>
        <v/>
      </c>
      <c r="AW59" s="139" t="str">
        <f t="shared" si="5"/>
        <v/>
      </c>
      <c r="AX59" s="139" t="str">
        <f t="shared" si="6"/>
        <v/>
      </c>
      <c r="AY59" s="139" t="str">
        <f t="shared" si="7"/>
        <v/>
      </c>
      <c r="AZ59" s="140" t="str">
        <f t="shared" si="8"/>
        <v/>
      </c>
      <c r="BA59" s="141" t="str">
        <f t="shared" si="9"/>
        <v/>
      </c>
      <c r="BB59" s="139" t="str">
        <f t="shared" si="10"/>
        <v/>
      </c>
      <c r="BC59" s="139" t="str">
        <f t="shared" si="11"/>
        <v/>
      </c>
      <c r="BD59" s="139" t="str">
        <f t="shared" si="12"/>
        <v/>
      </c>
      <c r="BE59" s="140" t="str">
        <f t="shared" si="13"/>
        <v/>
      </c>
      <c r="BF59" s="122" t="str">
        <f t="shared" si="14"/>
        <v/>
      </c>
      <c r="BG59" s="123" t="str">
        <f t="shared" si="15"/>
        <v/>
      </c>
      <c r="BH59" s="123" t="str">
        <f t="shared" si="16"/>
        <v/>
      </c>
      <c r="BI59" s="123" t="str">
        <f t="shared" si="17"/>
        <v/>
      </c>
      <c r="BJ59" s="122" t="str">
        <f t="shared" si="18"/>
        <v/>
      </c>
      <c r="BK59" s="123" t="str">
        <f t="shared" si="19"/>
        <v/>
      </c>
      <c r="BL59" s="123" t="str">
        <f t="shared" si="20"/>
        <v/>
      </c>
      <c r="BM59" s="123" t="str">
        <f t="shared" si="21"/>
        <v/>
      </c>
      <c r="BN59" s="123" t="str">
        <f t="shared" si="22"/>
        <v/>
      </c>
      <c r="BO59" s="123" t="str">
        <f t="shared" si="23"/>
        <v/>
      </c>
      <c r="BP59" s="123" t="str">
        <f t="shared" si="24"/>
        <v/>
      </c>
      <c r="BQ59" s="123" t="str">
        <f t="shared" si="25"/>
        <v/>
      </c>
      <c r="BR59" s="124" t="str">
        <f t="shared" si="26"/>
        <v/>
      </c>
      <c r="BS59" s="142" t="str">
        <f t="shared" si="27"/>
        <v/>
      </c>
      <c r="BT59" s="143" t="str">
        <f t="shared" si="28"/>
        <v/>
      </c>
      <c r="BU59" s="143" t="str">
        <f t="shared" si="29"/>
        <v/>
      </c>
      <c r="BV59" s="143" t="str">
        <f t="shared" si="30"/>
        <v/>
      </c>
      <c r="BW59" s="143" t="str">
        <f t="shared" si="31"/>
        <v/>
      </c>
      <c r="BX59" s="144" t="str">
        <f t="shared" si="32"/>
        <v/>
      </c>
      <c r="BY59" s="141" t="str">
        <f t="shared" si="33"/>
        <v/>
      </c>
      <c r="BZ59" s="139" t="str">
        <f t="shared" si="34"/>
        <v/>
      </c>
      <c r="CA59" s="139" t="str">
        <f t="shared" si="35"/>
        <v/>
      </c>
      <c r="CB59" s="139" t="str">
        <f t="shared" si="36"/>
        <v/>
      </c>
      <c r="CC59" s="139" t="str">
        <f t="shared" si="37"/>
        <v/>
      </c>
      <c r="CD59" s="139" t="str">
        <f t="shared" si="38"/>
        <v/>
      </c>
      <c r="CE59" s="140" t="str">
        <f t="shared" si="39"/>
        <v/>
      </c>
      <c r="CF59" s="141" t="str">
        <f t="shared" si="40"/>
        <v/>
      </c>
      <c r="CG59" s="139" t="str">
        <f t="shared" si="41"/>
        <v/>
      </c>
      <c r="CH59" s="139" t="str">
        <f t="shared" si="42"/>
        <v/>
      </c>
      <c r="CI59" s="139" t="str">
        <f t="shared" si="43"/>
        <v/>
      </c>
      <c r="CJ59" s="139" t="str">
        <f t="shared" si="44"/>
        <v/>
      </c>
      <c r="CK59" s="139" t="str">
        <f t="shared" si="45"/>
        <v/>
      </c>
      <c r="CL59" s="140" t="str">
        <f t="shared" si="46"/>
        <v/>
      </c>
      <c r="CM59" s="142" t="str">
        <f t="shared" si="47"/>
        <v/>
      </c>
      <c r="CN59" s="143" t="str">
        <f t="shared" si="48"/>
        <v/>
      </c>
      <c r="CO59" s="143" t="str">
        <f t="shared" si="49"/>
        <v/>
      </c>
      <c r="CP59" s="143" t="str">
        <f t="shared" si="50"/>
        <v/>
      </c>
      <c r="CQ59" s="143" t="str">
        <f t="shared" si="51"/>
        <v/>
      </c>
      <c r="CR59" s="145" t="str">
        <f t="shared" si="52"/>
        <v/>
      </c>
      <c r="CS59" s="127"/>
      <c r="CT59" s="122" t="str">
        <f t="shared" si="53"/>
        <v/>
      </c>
      <c r="CU59" s="123" t="str">
        <f t="shared" si="54"/>
        <v/>
      </c>
      <c r="CV59" s="123" t="str">
        <f t="shared" si="55"/>
        <v/>
      </c>
      <c r="CW59" s="123" t="str">
        <f t="shared" si="56"/>
        <v/>
      </c>
      <c r="CX59" s="123" t="str">
        <f t="shared" si="57"/>
        <v/>
      </c>
      <c r="CY59" s="123" t="str">
        <f t="shared" si="58"/>
        <v/>
      </c>
      <c r="CZ59" s="123" t="str">
        <f t="shared" si="59"/>
        <v/>
      </c>
      <c r="DA59" s="123" t="str">
        <f t="shared" si="60"/>
        <v/>
      </c>
      <c r="DB59" s="124" t="str">
        <f t="shared" si="61"/>
        <v/>
      </c>
      <c r="DC59" s="128" t="str">
        <f t="shared" si="62"/>
        <v/>
      </c>
      <c r="DD59" s="123" t="str">
        <f t="shared" si="63"/>
        <v/>
      </c>
      <c r="DE59" s="123" t="str">
        <f t="shared" si="64"/>
        <v/>
      </c>
      <c r="DF59" s="123" t="str">
        <f t="shared" si="65"/>
        <v/>
      </c>
      <c r="DG59" s="123" t="str">
        <f t="shared" si="66"/>
        <v/>
      </c>
      <c r="DH59" s="123" t="str">
        <f t="shared" si="67"/>
        <v/>
      </c>
      <c r="DI59" s="123" t="str">
        <f t="shared" si="68"/>
        <v/>
      </c>
      <c r="DJ59" s="129" t="str">
        <f t="shared" si="69"/>
        <v/>
      </c>
      <c r="DK59" s="98" t="s">
        <v>68</v>
      </c>
      <c r="DL59" s="130">
        <f t="shared" si="76"/>
        <v>53</v>
      </c>
      <c r="DM59" s="56"/>
    </row>
    <row r="60" spans="2:117" ht="22.5" customHeight="1">
      <c r="B60" s="98" t="s">
        <v>68</v>
      </c>
      <c r="C60" s="130">
        <f t="shared" si="70"/>
        <v>54</v>
      </c>
      <c r="D60" s="146">
        <v>45693</v>
      </c>
      <c r="E60" s="155" t="s">
        <v>69</v>
      </c>
      <c r="F60" s="102" t="s">
        <v>70</v>
      </c>
      <c r="G60" s="103" t="s">
        <v>20</v>
      </c>
      <c r="H60" s="131" t="s">
        <v>46</v>
      </c>
      <c r="I60" s="132">
        <v>30000</v>
      </c>
      <c r="J60" s="106"/>
      <c r="K60" s="107">
        <f t="shared" si="71"/>
        <v>628608</v>
      </c>
      <c r="L60" s="645"/>
      <c r="M60" s="133"/>
      <c r="N60" s="133"/>
      <c r="O60" s="134" t="str">
        <f t="shared" ref="O60:S60" si="230">IF($H60=O$6,$I60,"")</f>
        <v/>
      </c>
      <c r="P60" s="135" t="str">
        <f t="shared" si="230"/>
        <v/>
      </c>
      <c r="Q60" s="136">
        <f t="shared" si="230"/>
        <v>30000</v>
      </c>
      <c r="R60" s="135" t="str">
        <f t="shared" si="230"/>
        <v/>
      </c>
      <c r="S60" s="137" t="str">
        <f t="shared" si="230"/>
        <v/>
      </c>
      <c r="T60" s="113" t="str">
        <f t="shared" ref="T60:AJ60" si="231">IF($H60=T$6,$J60,"")</f>
        <v/>
      </c>
      <c r="U60" s="114" t="str">
        <f t="shared" si="231"/>
        <v/>
      </c>
      <c r="V60" s="114" t="str">
        <f t="shared" si="231"/>
        <v/>
      </c>
      <c r="W60" s="114" t="str">
        <f t="shared" si="231"/>
        <v/>
      </c>
      <c r="X60" s="113" t="str">
        <f t="shared" si="231"/>
        <v/>
      </c>
      <c r="Y60" s="114" t="str">
        <f t="shared" si="231"/>
        <v/>
      </c>
      <c r="Z60" s="114" t="str">
        <f t="shared" si="231"/>
        <v/>
      </c>
      <c r="AA60" s="114" t="str">
        <f t="shared" si="231"/>
        <v/>
      </c>
      <c r="AB60" s="113" t="str">
        <f t="shared" si="231"/>
        <v/>
      </c>
      <c r="AC60" s="114" t="str">
        <f t="shared" si="231"/>
        <v/>
      </c>
      <c r="AD60" s="114" t="str">
        <f t="shared" si="231"/>
        <v/>
      </c>
      <c r="AE60" s="114" t="str">
        <f t="shared" si="231"/>
        <v/>
      </c>
      <c r="AF60" s="114" t="str">
        <f t="shared" si="231"/>
        <v/>
      </c>
      <c r="AG60" s="114" t="str">
        <f t="shared" si="231"/>
        <v/>
      </c>
      <c r="AH60" s="114" t="str">
        <f t="shared" si="231"/>
        <v/>
      </c>
      <c r="AI60" s="113" t="str">
        <f t="shared" si="231"/>
        <v/>
      </c>
      <c r="AJ60" s="115" t="str">
        <f t="shared" si="231"/>
        <v/>
      </c>
      <c r="AK60" s="617"/>
      <c r="AL60" s="38"/>
      <c r="AM60" s="98" t="s">
        <v>68</v>
      </c>
      <c r="AN60" s="130">
        <f t="shared" si="74"/>
        <v>54</v>
      </c>
      <c r="AO60" s="138" t="str">
        <f t="shared" ref="AO60:AS60" si="232">IF(AND($G60=AO$4,$H60=AO$6),$I60,"")</f>
        <v/>
      </c>
      <c r="AP60" s="139" t="str">
        <f t="shared" si="232"/>
        <v/>
      </c>
      <c r="AQ60" s="139">
        <f t="shared" si="232"/>
        <v>30000</v>
      </c>
      <c r="AR60" s="139" t="str">
        <f t="shared" si="232"/>
        <v/>
      </c>
      <c r="AS60" s="139" t="str">
        <f t="shared" si="232"/>
        <v/>
      </c>
      <c r="AT60" s="118"/>
      <c r="AU60" s="138" t="str">
        <f t="shared" si="3"/>
        <v/>
      </c>
      <c r="AV60" s="139" t="str">
        <f t="shared" si="4"/>
        <v/>
      </c>
      <c r="AW60" s="139" t="str">
        <f t="shared" si="5"/>
        <v/>
      </c>
      <c r="AX60" s="139" t="str">
        <f t="shared" si="6"/>
        <v/>
      </c>
      <c r="AY60" s="139" t="str">
        <f t="shared" si="7"/>
        <v/>
      </c>
      <c r="AZ60" s="140" t="str">
        <f t="shared" si="8"/>
        <v/>
      </c>
      <c r="BA60" s="141" t="str">
        <f t="shared" si="9"/>
        <v/>
      </c>
      <c r="BB60" s="139" t="str">
        <f t="shared" si="10"/>
        <v/>
      </c>
      <c r="BC60" s="139" t="str">
        <f t="shared" si="11"/>
        <v/>
      </c>
      <c r="BD60" s="139" t="str">
        <f t="shared" si="12"/>
        <v/>
      </c>
      <c r="BE60" s="140" t="str">
        <f t="shared" si="13"/>
        <v/>
      </c>
      <c r="BF60" s="122" t="str">
        <f t="shared" si="14"/>
        <v/>
      </c>
      <c r="BG60" s="123" t="str">
        <f t="shared" si="15"/>
        <v/>
      </c>
      <c r="BH60" s="123" t="str">
        <f t="shared" si="16"/>
        <v/>
      </c>
      <c r="BI60" s="123" t="str">
        <f t="shared" si="17"/>
        <v/>
      </c>
      <c r="BJ60" s="122" t="str">
        <f t="shared" si="18"/>
        <v/>
      </c>
      <c r="BK60" s="123" t="str">
        <f t="shared" si="19"/>
        <v/>
      </c>
      <c r="BL60" s="123" t="str">
        <f t="shared" si="20"/>
        <v/>
      </c>
      <c r="BM60" s="123" t="str">
        <f t="shared" si="21"/>
        <v/>
      </c>
      <c r="BN60" s="123" t="str">
        <f t="shared" si="22"/>
        <v/>
      </c>
      <c r="BO60" s="123" t="str">
        <f t="shared" si="23"/>
        <v/>
      </c>
      <c r="BP60" s="123" t="str">
        <f t="shared" si="24"/>
        <v/>
      </c>
      <c r="BQ60" s="123" t="str">
        <f t="shared" si="25"/>
        <v/>
      </c>
      <c r="BR60" s="124" t="str">
        <f t="shared" si="26"/>
        <v/>
      </c>
      <c r="BS60" s="142" t="str">
        <f t="shared" si="27"/>
        <v/>
      </c>
      <c r="BT60" s="143" t="str">
        <f t="shared" si="28"/>
        <v/>
      </c>
      <c r="BU60" s="143" t="str">
        <f t="shared" si="29"/>
        <v/>
      </c>
      <c r="BV60" s="143" t="str">
        <f t="shared" si="30"/>
        <v/>
      </c>
      <c r="BW60" s="143" t="str">
        <f t="shared" si="31"/>
        <v/>
      </c>
      <c r="BX60" s="144" t="str">
        <f t="shared" si="32"/>
        <v/>
      </c>
      <c r="BY60" s="141" t="str">
        <f t="shared" si="33"/>
        <v/>
      </c>
      <c r="BZ60" s="139" t="str">
        <f t="shared" si="34"/>
        <v/>
      </c>
      <c r="CA60" s="139" t="str">
        <f t="shared" si="35"/>
        <v/>
      </c>
      <c r="CB60" s="139" t="str">
        <f t="shared" si="36"/>
        <v/>
      </c>
      <c r="CC60" s="139" t="str">
        <f t="shared" si="37"/>
        <v/>
      </c>
      <c r="CD60" s="139" t="str">
        <f t="shared" si="38"/>
        <v/>
      </c>
      <c r="CE60" s="140" t="str">
        <f t="shared" si="39"/>
        <v/>
      </c>
      <c r="CF60" s="141" t="str">
        <f t="shared" si="40"/>
        <v/>
      </c>
      <c r="CG60" s="139" t="str">
        <f t="shared" si="41"/>
        <v/>
      </c>
      <c r="CH60" s="139" t="str">
        <f t="shared" si="42"/>
        <v/>
      </c>
      <c r="CI60" s="139" t="str">
        <f t="shared" si="43"/>
        <v/>
      </c>
      <c r="CJ60" s="139" t="str">
        <f t="shared" si="44"/>
        <v/>
      </c>
      <c r="CK60" s="139" t="str">
        <f t="shared" si="45"/>
        <v/>
      </c>
      <c r="CL60" s="140" t="str">
        <f t="shared" si="46"/>
        <v/>
      </c>
      <c r="CM60" s="142" t="str">
        <f t="shared" si="47"/>
        <v/>
      </c>
      <c r="CN60" s="143" t="str">
        <f t="shared" si="48"/>
        <v/>
      </c>
      <c r="CO60" s="143" t="str">
        <f t="shared" si="49"/>
        <v/>
      </c>
      <c r="CP60" s="143" t="str">
        <f t="shared" si="50"/>
        <v/>
      </c>
      <c r="CQ60" s="143" t="str">
        <f t="shared" si="51"/>
        <v/>
      </c>
      <c r="CR60" s="145" t="str">
        <f t="shared" si="52"/>
        <v/>
      </c>
      <c r="CS60" s="127"/>
      <c r="CT60" s="122" t="str">
        <f t="shared" si="53"/>
        <v/>
      </c>
      <c r="CU60" s="123" t="str">
        <f t="shared" si="54"/>
        <v/>
      </c>
      <c r="CV60" s="123" t="str">
        <f t="shared" si="55"/>
        <v/>
      </c>
      <c r="CW60" s="123" t="str">
        <f t="shared" si="56"/>
        <v/>
      </c>
      <c r="CX60" s="123" t="str">
        <f t="shared" si="57"/>
        <v/>
      </c>
      <c r="CY60" s="123" t="str">
        <f t="shared" si="58"/>
        <v/>
      </c>
      <c r="CZ60" s="123" t="str">
        <f t="shared" si="59"/>
        <v/>
      </c>
      <c r="DA60" s="123" t="str">
        <f t="shared" si="60"/>
        <v/>
      </c>
      <c r="DB60" s="124" t="str">
        <f t="shared" si="61"/>
        <v/>
      </c>
      <c r="DC60" s="128" t="str">
        <f t="shared" si="62"/>
        <v/>
      </c>
      <c r="DD60" s="123" t="str">
        <f t="shared" si="63"/>
        <v/>
      </c>
      <c r="DE60" s="123" t="str">
        <f t="shared" si="64"/>
        <v/>
      </c>
      <c r="DF60" s="123" t="str">
        <f t="shared" si="65"/>
        <v/>
      </c>
      <c r="DG60" s="123" t="str">
        <f t="shared" si="66"/>
        <v/>
      </c>
      <c r="DH60" s="123" t="str">
        <f t="shared" si="67"/>
        <v/>
      </c>
      <c r="DI60" s="123" t="str">
        <f t="shared" si="68"/>
        <v/>
      </c>
      <c r="DJ60" s="129" t="str">
        <f t="shared" si="69"/>
        <v/>
      </c>
      <c r="DK60" s="98" t="s">
        <v>68</v>
      </c>
      <c r="DL60" s="130">
        <f t="shared" si="76"/>
        <v>54</v>
      </c>
      <c r="DM60" s="56"/>
    </row>
    <row r="61" spans="2:117" ht="22.5" customHeight="1">
      <c r="B61" s="98" t="s">
        <v>68</v>
      </c>
      <c r="C61" s="130">
        <f t="shared" si="70"/>
        <v>55</v>
      </c>
      <c r="D61" s="146">
        <v>45693</v>
      </c>
      <c r="E61" s="155" t="s">
        <v>69</v>
      </c>
      <c r="F61" s="102" t="s">
        <v>70</v>
      </c>
      <c r="G61" s="103" t="s">
        <v>20</v>
      </c>
      <c r="H61" s="131" t="s">
        <v>46</v>
      </c>
      <c r="I61" s="132">
        <v>100000</v>
      </c>
      <c r="J61" s="106"/>
      <c r="K61" s="107">
        <f t="shared" si="71"/>
        <v>728608</v>
      </c>
      <c r="L61" s="645"/>
      <c r="M61" s="133"/>
      <c r="N61" s="133"/>
      <c r="O61" s="134" t="str">
        <f t="shared" ref="O61:S61" si="233">IF($H61=O$6,$I61,"")</f>
        <v/>
      </c>
      <c r="P61" s="135" t="str">
        <f t="shared" si="233"/>
        <v/>
      </c>
      <c r="Q61" s="136">
        <f t="shared" si="233"/>
        <v>100000</v>
      </c>
      <c r="R61" s="135" t="str">
        <f t="shared" si="233"/>
        <v/>
      </c>
      <c r="S61" s="137" t="str">
        <f t="shared" si="233"/>
        <v/>
      </c>
      <c r="T61" s="113" t="str">
        <f t="shared" ref="T61:AJ61" si="234">IF($H61=T$6,$J61,"")</f>
        <v/>
      </c>
      <c r="U61" s="114" t="str">
        <f t="shared" si="234"/>
        <v/>
      </c>
      <c r="V61" s="114" t="str">
        <f t="shared" si="234"/>
        <v/>
      </c>
      <c r="W61" s="114" t="str">
        <f t="shared" si="234"/>
        <v/>
      </c>
      <c r="X61" s="113" t="str">
        <f t="shared" si="234"/>
        <v/>
      </c>
      <c r="Y61" s="114" t="str">
        <f t="shared" si="234"/>
        <v/>
      </c>
      <c r="Z61" s="114" t="str">
        <f t="shared" si="234"/>
        <v/>
      </c>
      <c r="AA61" s="114" t="str">
        <f t="shared" si="234"/>
        <v/>
      </c>
      <c r="AB61" s="113" t="str">
        <f t="shared" si="234"/>
        <v/>
      </c>
      <c r="AC61" s="114" t="str">
        <f t="shared" si="234"/>
        <v/>
      </c>
      <c r="AD61" s="114" t="str">
        <f t="shared" si="234"/>
        <v/>
      </c>
      <c r="AE61" s="114" t="str">
        <f t="shared" si="234"/>
        <v/>
      </c>
      <c r="AF61" s="114" t="str">
        <f t="shared" si="234"/>
        <v/>
      </c>
      <c r="AG61" s="114" t="str">
        <f t="shared" si="234"/>
        <v/>
      </c>
      <c r="AH61" s="114" t="str">
        <f t="shared" si="234"/>
        <v/>
      </c>
      <c r="AI61" s="113" t="str">
        <f t="shared" si="234"/>
        <v/>
      </c>
      <c r="AJ61" s="115" t="str">
        <f t="shared" si="234"/>
        <v/>
      </c>
      <c r="AK61" s="617"/>
      <c r="AL61" s="38"/>
      <c r="AM61" s="98" t="s">
        <v>68</v>
      </c>
      <c r="AN61" s="130">
        <f t="shared" si="74"/>
        <v>55</v>
      </c>
      <c r="AO61" s="138" t="str">
        <f t="shared" ref="AO61:AS61" si="235">IF(AND($G61=AO$4,$H61=AO$6),$I61,"")</f>
        <v/>
      </c>
      <c r="AP61" s="139" t="str">
        <f t="shared" si="235"/>
        <v/>
      </c>
      <c r="AQ61" s="139">
        <f t="shared" si="235"/>
        <v>100000</v>
      </c>
      <c r="AR61" s="139" t="str">
        <f t="shared" si="235"/>
        <v/>
      </c>
      <c r="AS61" s="139" t="str">
        <f t="shared" si="235"/>
        <v/>
      </c>
      <c r="AT61" s="118"/>
      <c r="AU61" s="138" t="str">
        <f t="shared" si="3"/>
        <v/>
      </c>
      <c r="AV61" s="139" t="str">
        <f t="shared" si="4"/>
        <v/>
      </c>
      <c r="AW61" s="139" t="str">
        <f t="shared" si="5"/>
        <v/>
      </c>
      <c r="AX61" s="139" t="str">
        <f t="shared" si="6"/>
        <v/>
      </c>
      <c r="AY61" s="139" t="str">
        <f t="shared" si="7"/>
        <v/>
      </c>
      <c r="AZ61" s="140" t="str">
        <f t="shared" si="8"/>
        <v/>
      </c>
      <c r="BA61" s="141" t="str">
        <f t="shared" si="9"/>
        <v/>
      </c>
      <c r="BB61" s="139" t="str">
        <f t="shared" si="10"/>
        <v/>
      </c>
      <c r="BC61" s="139" t="str">
        <f t="shared" si="11"/>
        <v/>
      </c>
      <c r="BD61" s="139" t="str">
        <f t="shared" si="12"/>
        <v/>
      </c>
      <c r="BE61" s="140" t="str">
        <f t="shared" si="13"/>
        <v/>
      </c>
      <c r="BF61" s="122" t="str">
        <f t="shared" si="14"/>
        <v/>
      </c>
      <c r="BG61" s="123" t="str">
        <f t="shared" si="15"/>
        <v/>
      </c>
      <c r="BH61" s="123" t="str">
        <f t="shared" si="16"/>
        <v/>
      </c>
      <c r="BI61" s="123" t="str">
        <f t="shared" si="17"/>
        <v/>
      </c>
      <c r="BJ61" s="122" t="str">
        <f t="shared" si="18"/>
        <v/>
      </c>
      <c r="BK61" s="123" t="str">
        <f t="shared" si="19"/>
        <v/>
      </c>
      <c r="BL61" s="123" t="str">
        <f t="shared" si="20"/>
        <v/>
      </c>
      <c r="BM61" s="123" t="str">
        <f t="shared" si="21"/>
        <v/>
      </c>
      <c r="BN61" s="123" t="str">
        <f t="shared" si="22"/>
        <v/>
      </c>
      <c r="BO61" s="123" t="str">
        <f t="shared" si="23"/>
        <v/>
      </c>
      <c r="BP61" s="123" t="str">
        <f t="shared" si="24"/>
        <v/>
      </c>
      <c r="BQ61" s="123" t="str">
        <f t="shared" si="25"/>
        <v/>
      </c>
      <c r="BR61" s="124" t="str">
        <f t="shared" si="26"/>
        <v/>
      </c>
      <c r="BS61" s="142" t="str">
        <f t="shared" si="27"/>
        <v/>
      </c>
      <c r="BT61" s="143" t="str">
        <f t="shared" si="28"/>
        <v/>
      </c>
      <c r="BU61" s="143" t="str">
        <f t="shared" si="29"/>
        <v/>
      </c>
      <c r="BV61" s="143" t="str">
        <f t="shared" si="30"/>
        <v/>
      </c>
      <c r="BW61" s="143" t="str">
        <f t="shared" si="31"/>
        <v/>
      </c>
      <c r="BX61" s="144" t="str">
        <f t="shared" si="32"/>
        <v/>
      </c>
      <c r="BY61" s="141" t="str">
        <f t="shared" si="33"/>
        <v/>
      </c>
      <c r="BZ61" s="139" t="str">
        <f t="shared" si="34"/>
        <v/>
      </c>
      <c r="CA61" s="139" t="str">
        <f t="shared" si="35"/>
        <v/>
      </c>
      <c r="CB61" s="139" t="str">
        <f t="shared" si="36"/>
        <v/>
      </c>
      <c r="CC61" s="139" t="str">
        <f t="shared" si="37"/>
        <v/>
      </c>
      <c r="CD61" s="139" t="str">
        <f t="shared" si="38"/>
        <v/>
      </c>
      <c r="CE61" s="140" t="str">
        <f t="shared" si="39"/>
        <v/>
      </c>
      <c r="CF61" s="141" t="str">
        <f t="shared" si="40"/>
        <v/>
      </c>
      <c r="CG61" s="139" t="str">
        <f t="shared" si="41"/>
        <v/>
      </c>
      <c r="CH61" s="139" t="str">
        <f t="shared" si="42"/>
        <v/>
      </c>
      <c r="CI61" s="139" t="str">
        <f t="shared" si="43"/>
        <v/>
      </c>
      <c r="CJ61" s="139" t="str">
        <f t="shared" si="44"/>
        <v/>
      </c>
      <c r="CK61" s="139" t="str">
        <f t="shared" si="45"/>
        <v/>
      </c>
      <c r="CL61" s="140" t="str">
        <f t="shared" si="46"/>
        <v/>
      </c>
      <c r="CM61" s="142" t="str">
        <f t="shared" si="47"/>
        <v/>
      </c>
      <c r="CN61" s="143" t="str">
        <f t="shared" si="48"/>
        <v/>
      </c>
      <c r="CO61" s="143" t="str">
        <f t="shared" si="49"/>
        <v/>
      </c>
      <c r="CP61" s="143" t="str">
        <f t="shared" si="50"/>
        <v/>
      </c>
      <c r="CQ61" s="143" t="str">
        <f t="shared" si="51"/>
        <v/>
      </c>
      <c r="CR61" s="145" t="str">
        <f t="shared" si="52"/>
        <v/>
      </c>
      <c r="CS61" s="127"/>
      <c r="CT61" s="122" t="str">
        <f t="shared" si="53"/>
        <v/>
      </c>
      <c r="CU61" s="123" t="str">
        <f t="shared" si="54"/>
        <v/>
      </c>
      <c r="CV61" s="123" t="str">
        <f t="shared" si="55"/>
        <v/>
      </c>
      <c r="CW61" s="123" t="str">
        <f t="shared" si="56"/>
        <v/>
      </c>
      <c r="CX61" s="123" t="str">
        <f t="shared" si="57"/>
        <v/>
      </c>
      <c r="CY61" s="123" t="str">
        <f t="shared" si="58"/>
        <v/>
      </c>
      <c r="CZ61" s="123" t="str">
        <f t="shared" si="59"/>
        <v/>
      </c>
      <c r="DA61" s="123" t="str">
        <f t="shared" si="60"/>
        <v/>
      </c>
      <c r="DB61" s="124" t="str">
        <f t="shared" si="61"/>
        <v/>
      </c>
      <c r="DC61" s="128" t="str">
        <f t="shared" si="62"/>
        <v/>
      </c>
      <c r="DD61" s="123" t="str">
        <f t="shared" si="63"/>
        <v/>
      </c>
      <c r="DE61" s="123" t="str">
        <f t="shared" si="64"/>
        <v/>
      </c>
      <c r="DF61" s="123" t="str">
        <f t="shared" si="65"/>
        <v/>
      </c>
      <c r="DG61" s="123" t="str">
        <f t="shared" si="66"/>
        <v/>
      </c>
      <c r="DH61" s="123" t="str">
        <f t="shared" si="67"/>
        <v/>
      </c>
      <c r="DI61" s="123" t="str">
        <f t="shared" si="68"/>
        <v/>
      </c>
      <c r="DJ61" s="129" t="str">
        <f t="shared" si="69"/>
        <v/>
      </c>
      <c r="DK61" s="98" t="s">
        <v>68</v>
      </c>
      <c r="DL61" s="130">
        <f t="shared" si="76"/>
        <v>55</v>
      </c>
      <c r="DM61" s="56"/>
    </row>
    <row r="62" spans="2:117" ht="22.5" customHeight="1">
      <c r="B62" s="98" t="s">
        <v>68</v>
      </c>
      <c r="C62" s="130">
        <f t="shared" si="70"/>
        <v>56</v>
      </c>
      <c r="D62" s="146">
        <v>45693</v>
      </c>
      <c r="E62" s="155" t="s">
        <v>69</v>
      </c>
      <c r="F62" s="102" t="s">
        <v>70</v>
      </c>
      <c r="G62" s="157" t="s">
        <v>20</v>
      </c>
      <c r="H62" s="131" t="s">
        <v>46</v>
      </c>
      <c r="I62" s="132">
        <v>20000</v>
      </c>
      <c r="J62" s="106"/>
      <c r="K62" s="107">
        <f t="shared" si="71"/>
        <v>748608</v>
      </c>
      <c r="L62" s="645"/>
      <c r="M62" s="133"/>
      <c r="N62" s="133"/>
      <c r="O62" s="134" t="str">
        <f t="shared" ref="O62:S62" si="236">IF($H62=O$6,$I62,"")</f>
        <v/>
      </c>
      <c r="P62" s="135" t="str">
        <f t="shared" si="236"/>
        <v/>
      </c>
      <c r="Q62" s="136">
        <f t="shared" si="236"/>
        <v>20000</v>
      </c>
      <c r="R62" s="135" t="str">
        <f t="shared" si="236"/>
        <v/>
      </c>
      <c r="S62" s="137" t="str">
        <f t="shared" si="236"/>
        <v/>
      </c>
      <c r="T62" s="113" t="str">
        <f t="shared" ref="T62:AJ62" si="237">IF($H62=T$6,$J62,"")</f>
        <v/>
      </c>
      <c r="U62" s="114" t="str">
        <f t="shared" si="237"/>
        <v/>
      </c>
      <c r="V62" s="114" t="str">
        <f t="shared" si="237"/>
        <v/>
      </c>
      <c r="W62" s="114" t="str">
        <f t="shared" si="237"/>
        <v/>
      </c>
      <c r="X62" s="113" t="str">
        <f t="shared" si="237"/>
        <v/>
      </c>
      <c r="Y62" s="114" t="str">
        <f t="shared" si="237"/>
        <v/>
      </c>
      <c r="Z62" s="114" t="str">
        <f t="shared" si="237"/>
        <v/>
      </c>
      <c r="AA62" s="114" t="str">
        <f t="shared" si="237"/>
        <v/>
      </c>
      <c r="AB62" s="113" t="str">
        <f t="shared" si="237"/>
        <v/>
      </c>
      <c r="AC62" s="114" t="str">
        <f t="shared" si="237"/>
        <v/>
      </c>
      <c r="AD62" s="114" t="str">
        <f t="shared" si="237"/>
        <v/>
      </c>
      <c r="AE62" s="114" t="str">
        <f t="shared" si="237"/>
        <v/>
      </c>
      <c r="AF62" s="114" t="str">
        <f t="shared" si="237"/>
        <v/>
      </c>
      <c r="AG62" s="114" t="str">
        <f t="shared" si="237"/>
        <v/>
      </c>
      <c r="AH62" s="114" t="str">
        <f t="shared" si="237"/>
        <v/>
      </c>
      <c r="AI62" s="113" t="str">
        <f t="shared" si="237"/>
        <v/>
      </c>
      <c r="AJ62" s="115" t="str">
        <f t="shared" si="237"/>
        <v/>
      </c>
      <c r="AK62" s="617"/>
      <c r="AL62" s="38"/>
      <c r="AM62" s="98" t="s">
        <v>68</v>
      </c>
      <c r="AN62" s="130">
        <f t="shared" si="74"/>
        <v>56</v>
      </c>
      <c r="AO62" s="138" t="str">
        <f t="shared" ref="AO62:AS62" si="238">IF(AND($G62=AO$4,$H62=AO$6),$I62,"")</f>
        <v/>
      </c>
      <c r="AP62" s="139" t="str">
        <f t="shared" si="238"/>
        <v/>
      </c>
      <c r="AQ62" s="139">
        <f t="shared" si="238"/>
        <v>20000</v>
      </c>
      <c r="AR62" s="139" t="str">
        <f t="shared" si="238"/>
        <v/>
      </c>
      <c r="AS62" s="139" t="str">
        <f t="shared" si="238"/>
        <v/>
      </c>
      <c r="AT62" s="118"/>
      <c r="AU62" s="138" t="str">
        <f t="shared" si="3"/>
        <v/>
      </c>
      <c r="AV62" s="139" t="str">
        <f t="shared" si="4"/>
        <v/>
      </c>
      <c r="AW62" s="139" t="str">
        <f t="shared" si="5"/>
        <v/>
      </c>
      <c r="AX62" s="139" t="str">
        <f t="shared" si="6"/>
        <v/>
      </c>
      <c r="AY62" s="139" t="str">
        <f t="shared" si="7"/>
        <v/>
      </c>
      <c r="AZ62" s="140" t="str">
        <f t="shared" si="8"/>
        <v/>
      </c>
      <c r="BA62" s="141" t="str">
        <f t="shared" si="9"/>
        <v/>
      </c>
      <c r="BB62" s="139" t="str">
        <f t="shared" si="10"/>
        <v/>
      </c>
      <c r="BC62" s="139" t="str">
        <f t="shared" si="11"/>
        <v/>
      </c>
      <c r="BD62" s="139" t="str">
        <f t="shared" si="12"/>
        <v/>
      </c>
      <c r="BE62" s="140" t="str">
        <f t="shared" si="13"/>
        <v/>
      </c>
      <c r="BF62" s="122" t="str">
        <f t="shared" si="14"/>
        <v/>
      </c>
      <c r="BG62" s="123" t="str">
        <f t="shared" si="15"/>
        <v/>
      </c>
      <c r="BH62" s="123" t="str">
        <f t="shared" si="16"/>
        <v/>
      </c>
      <c r="BI62" s="123" t="str">
        <f t="shared" si="17"/>
        <v/>
      </c>
      <c r="BJ62" s="122" t="str">
        <f t="shared" si="18"/>
        <v/>
      </c>
      <c r="BK62" s="123" t="str">
        <f t="shared" si="19"/>
        <v/>
      </c>
      <c r="BL62" s="123" t="str">
        <f t="shared" si="20"/>
        <v/>
      </c>
      <c r="BM62" s="123" t="str">
        <f t="shared" si="21"/>
        <v/>
      </c>
      <c r="BN62" s="123" t="str">
        <f t="shared" si="22"/>
        <v/>
      </c>
      <c r="BO62" s="123" t="str">
        <f t="shared" si="23"/>
        <v/>
      </c>
      <c r="BP62" s="123" t="str">
        <f t="shared" si="24"/>
        <v/>
      </c>
      <c r="BQ62" s="123" t="str">
        <f t="shared" si="25"/>
        <v/>
      </c>
      <c r="BR62" s="124" t="str">
        <f t="shared" si="26"/>
        <v/>
      </c>
      <c r="BS62" s="142" t="str">
        <f t="shared" si="27"/>
        <v/>
      </c>
      <c r="BT62" s="143" t="str">
        <f t="shared" si="28"/>
        <v/>
      </c>
      <c r="BU62" s="143" t="str">
        <f t="shared" si="29"/>
        <v/>
      </c>
      <c r="BV62" s="143" t="str">
        <f t="shared" si="30"/>
        <v/>
      </c>
      <c r="BW62" s="143" t="str">
        <f t="shared" si="31"/>
        <v/>
      </c>
      <c r="BX62" s="144" t="str">
        <f t="shared" si="32"/>
        <v/>
      </c>
      <c r="BY62" s="141" t="str">
        <f t="shared" si="33"/>
        <v/>
      </c>
      <c r="BZ62" s="139" t="str">
        <f t="shared" si="34"/>
        <v/>
      </c>
      <c r="CA62" s="139" t="str">
        <f t="shared" si="35"/>
        <v/>
      </c>
      <c r="CB62" s="139" t="str">
        <f t="shared" si="36"/>
        <v/>
      </c>
      <c r="CC62" s="139" t="str">
        <f t="shared" si="37"/>
        <v/>
      </c>
      <c r="CD62" s="139" t="str">
        <f t="shared" si="38"/>
        <v/>
      </c>
      <c r="CE62" s="140" t="str">
        <f t="shared" si="39"/>
        <v/>
      </c>
      <c r="CF62" s="141" t="str">
        <f t="shared" si="40"/>
        <v/>
      </c>
      <c r="CG62" s="139" t="str">
        <f t="shared" si="41"/>
        <v/>
      </c>
      <c r="CH62" s="139" t="str">
        <f t="shared" si="42"/>
        <v/>
      </c>
      <c r="CI62" s="139" t="str">
        <f t="shared" si="43"/>
        <v/>
      </c>
      <c r="CJ62" s="139" t="str">
        <f t="shared" si="44"/>
        <v/>
      </c>
      <c r="CK62" s="139" t="str">
        <f t="shared" si="45"/>
        <v/>
      </c>
      <c r="CL62" s="140" t="str">
        <f t="shared" si="46"/>
        <v/>
      </c>
      <c r="CM62" s="142" t="str">
        <f t="shared" si="47"/>
        <v/>
      </c>
      <c r="CN62" s="143" t="str">
        <f t="shared" si="48"/>
        <v/>
      </c>
      <c r="CO62" s="143" t="str">
        <f t="shared" si="49"/>
        <v/>
      </c>
      <c r="CP62" s="143" t="str">
        <f t="shared" si="50"/>
        <v/>
      </c>
      <c r="CQ62" s="143" t="str">
        <f t="shared" si="51"/>
        <v/>
      </c>
      <c r="CR62" s="145" t="str">
        <f t="shared" si="52"/>
        <v/>
      </c>
      <c r="CS62" s="127"/>
      <c r="CT62" s="122" t="str">
        <f t="shared" si="53"/>
        <v/>
      </c>
      <c r="CU62" s="123" t="str">
        <f t="shared" si="54"/>
        <v/>
      </c>
      <c r="CV62" s="123" t="str">
        <f t="shared" si="55"/>
        <v/>
      </c>
      <c r="CW62" s="123" t="str">
        <f t="shared" si="56"/>
        <v/>
      </c>
      <c r="CX62" s="123" t="str">
        <f t="shared" si="57"/>
        <v/>
      </c>
      <c r="CY62" s="123" t="str">
        <f t="shared" si="58"/>
        <v/>
      </c>
      <c r="CZ62" s="123" t="str">
        <f t="shared" si="59"/>
        <v/>
      </c>
      <c r="DA62" s="123" t="str">
        <f t="shared" si="60"/>
        <v/>
      </c>
      <c r="DB62" s="124" t="str">
        <f t="shared" si="61"/>
        <v/>
      </c>
      <c r="DC62" s="128" t="str">
        <f t="shared" si="62"/>
        <v/>
      </c>
      <c r="DD62" s="123" t="str">
        <f t="shared" si="63"/>
        <v/>
      </c>
      <c r="DE62" s="123" t="str">
        <f t="shared" si="64"/>
        <v/>
      </c>
      <c r="DF62" s="123" t="str">
        <f t="shared" si="65"/>
        <v/>
      </c>
      <c r="DG62" s="123" t="str">
        <f t="shared" si="66"/>
        <v/>
      </c>
      <c r="DH62" s="123" t="str">
        <f t="shared" si="67"/>
        <v/>
      </c>
      <c r="DI62" s="123" t="str">
        <f t="shared" si="68"/>
        <v/>
      </c>
      <c r="DJ62" s="129" t="str">
        <f t="shared" si="69"/>
        <v/>
      </c>
      <c r="DK62" s="98" t="s">
        <v>68</v>
      </c>
      <c r="DL62" s="130">
        <f t="shared" si="76"/>
        <v>56</v>
      </c>
      <c r="DM62" s="56"/>
    </row>
    <row r="63" spans="2:117" ht="22.5" customHeight="1">
      <c r="B63" s="98" t="s">
        <v>68</v>
      </c>
      <c r="C63" s="130">
        <f t="shared" si="70"/>
        <v>57</v>
      </c>
      <c r="D63" s="146">
        <v>45693</v>
      </c>
      <c r="E63" s="155" t="s">
        <v>69</v>
      </c>
      <c r="F63" s="102" t="s">
        <v>70</v>
      </c>
      <c r="G63" s="158" t="s">
        <v>20</v>
      </c>
      <c r="H63" s="131" t="s">
        <v>46</v>
      </c>
      <c r="I63" s="132">
        <v>10000</v>
      </c>
      <c r="J63" s="106"/>
      <c r="K63" s="107">
        <f t="shared" si="71"/>
        <v>758608</v>
      </c>
      <c r="L63" s="645"/>
      <c r="M63" s="133"/>
      <c r="N63" s="133"/>
      <c r="O63" s="134" t="str">
        <f t="shared" ref="O63:S63" si="239">IF($H63=O$6,$I63,"")</f>
        <v/>
      </c>
      <c r="P63" s="135" t="str">
        <f t="shared" si="239"/>
        <v/>
      </c>
      <c r="Q63" s="136">
        <f t="shared" si="239"/>
        <v>10000</v>
      </c>
      <c r="R63" s="135" t="str">
        <f t="shared" si="239"/>
        <v/>
      </c>
      <c r="S63" s="137" t="str">
        <f t="shared" si="239"/>
        <v/>
      </c>
      <c r="T63" s="113" t="str">
        <f t="shared" ref="T63:AJ63" si="240">IF($H63=T$6,$J63,"")</f>
        <v/>
      </c>
      <c r="U63" s="114" t="str">
        <f t="shared" si="240"/>
        <v/>
      </c>
      <c r="V63" s="114" t="str">
        <f t="shared" si="240"/>
        <v/>
      </c>
      <c r="W63" s="114" t="str">
        <f t="shared" si="240"/>
        <v/>
      </c>
      <c r="X63" s="113" t="str">
        <f t="shared" si="240"/>
        <v/>
      </c>
      <c r="Y63" s="114" t="str">
        <f t="shared" si="240"/>
        <v/>
      </c>
      <c r="Z63" s="114" t="str">
        <f t="shared" si="240"/>
        <v/>
      </c>
      <c r="AA63" s="114" t="str">
        <f t="shared" si="240"/>
        <v/>
      </c>
      <c r="AB63" s="113" t="str">
        <f t="shared" si="240"/>
        <v/>
      </c>
      <c r="AC63" s="114" t="str">
        <f t="shared" si="240"/>
        <v/>
      </c>
      <c r="AD63" s="114" t="str">
        <f t="shared" si="240"/>
        <v/>
      </c>
      <c r="AE63" s="114" t="str">
        <f t="shared" si="240"/>
        <v/>
      </c>
      <c r="AF63" s="114" t="str">
        <f t="shared" si="240"/>
        <v/>
      </c>
      <c r="AG63" s="114" t="str">
        <f t="shared" si="240"/>
        <v/>
      </c>
      <c r="AH63" s="114" t="str">
        <f t="shared" si="240"/>
        <v/>
      </c>
      <c r="AI63" s="113" t="str">
        <f t="shared" si="240"/>
        <v/>
      </c>
      <c r="AJ63" s="115" t="str">
        <f t="shared" si="240"/>
        <v/>
      </c>
      <c r="AK63" s="617"/>
      <c r="AL63" s="38"/>
      <c r="AM63" s="98" t="s">
        <v>68</v>
      </c>
      <c r="AN63" s="130">
        <f t="shared" si="74"/>
        <v>57</v>
      </c>
      <c r="AO63" s="138" t="str">
        <f t="shared" ref="AO63:AS63" si="241">IF(AND($G63=AO$4,$H63=AO$6),$I63,"")</f>
        <v/>
      </c>
      <c r="AP63" s="139" t="str">
        <f t="shared" si="241"/>
        <v/>
      </c>
      <c r="AQ63" s="139">
        <f t="shared" si="241"/>
        <v>10000</v>
      </c>
      <c r="AR63" s="139" t="str">
        <f t="shared" si="241"/>
        <v/>
      </c>
      <c r="AS63" s="139" t="str">
        <f t="shared" si="241"/>
        <v/>
      </c>
      <c r="AT63" s="118"/>
      <c r="AU63" s="138" t="str">
        <f t="shared" si="3"/>
        <v/>
      </c>
      <c r="AV63" s="139" t="str">
        <f t="shared" si="4"/>
        <v/>
      </c>
      <c r="AW63" s="139" t="str">
        <f t="shared" si="5"/>
        <v/>
      </c>
      <c r="AX63" s="139" t="str">
        <f t="shared" si="6"/>
        <v/>
      </c>
      <c r="AY63" s="139" t="str">
        <f t="shared" si="7"/>
        <v/>
      </c>
      <c r="AZ63" s="140" t="str">
        <f t="shared" si="8"/>
        <v/>
      </c>
      <c r="BA63" s="141" t="str">
        <f t="shared" si="9"/>
        <v/>
      </c>
      <c r="BB63" s="139" t="str">
        <f t="shared" si="10"/>
        <v/>
      </c>
      <c r="BC63" s="139" t="str">
        <f t="shared" si="11"/>
        <v/>
      </c>
      <c r="BD63" s="139" t="str">
        <f t="shared" si="12"/>
        <v/>
      </c>
      <c r="BE63" s="140" t="str">
        <f t="shared" si="13"/>
        <v/>
      </c>
      <c r="BF63" s="122" t="str">
        <f t="shared" si="14"/>
        <v/>
      </c>
      <c r="BG63" s="123" t="str">
        <f t="shared" si="15"/>
        <v/>
      </c>
      <c r="BH63" s="123" t="str">
        <f t="shared" si="16"/>
        <v/>
      </c>
      <c r="BI63" s="123" t="str">
        <f t="shared" si="17"/>
        <v/>
      </c>
      <c r="BJ63" s="122" t="str">
        <f t="shared" si="18"/>
        <v/>
      </c>
      <c r="BK63" s="123" t="str">
        <f t="shared" si="19"/>
        <v/>
      </c>
      <c r="BL63" s="123" t="str">
        <f t="shared" si="20"/>
        <v/>
      </c>
      <c r="BM63" s="123" t="str">
        <f t="shared" si="21"/>
        <v/>
      </c>
      <c r="BN63" s="123" t="str">
        <f t="shared" si="22"/>
        <v/>
      </c>
      <c r="BO63" s="123" t="str">
        <f t="shared" si="23"/>
        <v/>
      </c>
      <c r="BP63" s="123" t="str">
        <f t="shared" si="24"/>
        <v/>
      </c>
      <c r="BQ63" s="123" t="str">
        <f t="shared" si="25"/>
        <v/>
      </c>
      <c r="BR63" s="124" t="str">
        <f t="shared" si="26"/>
        <v/>
      </c>
      <c r="BS63" s="142" t="str">
        <f t="shared" si="27"/>
        <v/>
      </c>
      <c r="BT63" s="143" t="str">
        <f t="shared" si="28"/>
        <v/>
      </c>
      <c r="BU63" s="143" t="str">
        <f t="shared" si="29"/>
        <v/>
      </c>
      <c r="BV63" s="143" t="str">
        <f t="shared" si="30"/>
        <v/>
      </c>
      <c r="BW63" s="143" t="str">
        <f t="shared" si="31"/>
        <v/>
      </c>
      <c r="BX63" s="144" t="str">
        <f t="shared" si="32"/>
        <v/>
      </c>
      <c r="BY63" s="141" t="str">
        <f t="shared" si="33"/>
        <v/>
      </c>
      <c r="BZ63" s="139" t="str">
        <f t="shared" si="34"/>
        <v/>
      </c>
      <c r="CA63" s="139" t="str">
        <f t="shared" si="35"/>
        <v/>
      </c>
      <c r="CB63" s="139" t="str">
        <f t="shared" si="36"/>
        <v/>
      </c>
      <c r="CC63" s="139" t="str">
        <f t="shared" si="37"/>
        <v/>
      </c>
      <c r="CD63" s="139" t="str">
        <f t="shared" si="38"/>
        <v/>
      </c>
      <c r="CE63" s="140" t="str">
        <f t="shared" si="39"/>
        <v/>
      </c>
      <c r="CF63" s="141" t="str">
        <f t="shared" si="40"/>
        <v/>
      </c>
      <c r="CG63" s="139" t="str">
        <f t="shared" si="41"/>
        <v/>
      </c>
      <c r="CH63" s="139" t="str">
        <f t="shared" si="42"/>
        <v/>
      </c>
      <c r="CI63" s="139" t="str">
        <f t="shared" si="43"/>
        <v/>
      </c>
      <c r="CJ63" s="139" t="str">
        <f t="shared" si="44"/>
        <v/>
      </c>
      <c r="CK63" s="139" t="str">
        <f t="shared" si="45"/>
        <v/>
      </c>
      <c r="CL63" s="140" t="str">
        <f t="shared" si="46"/>
        <v/>
      </c>
      <c r="CM63" s="142" t="str">
        <f t="shared" si="47"/>
        <v/>
      </c>
      <c r="CN63" s="143" t="str">
        <f t="shared" si="48"/>
        <v/>
      </c>
      <c r="CO63" s="143" t="str">
        <f t="shared" si="49"/>
        <v/>
      </c>
      <c r="CP63" s="143" t="str">
        <f t="shared" si="50"/>
        <v/>
      </c>
      <c r="CQ63" s="143" t="str">
        <f t="shared" si="51"/>
        <v/>
      </c>
      <c r="CR63" s="145" t="str">
        <f t="shared" si="52"/>
        <v/>
      </c>
      <c r="CS63" s="127"/>
      <c r="CT63" s="122" t="str">
        <f t="shared" si="53"/>
        <v/>
      </c>
      <c r="CU63" s="123" t="str">
        <f t="shared" si="54"/>
        <v/>
      </c>
      <c r="CV63" s="123" t="str">
        <f t="shared" si="55"/>
        <v/>
      </c>
      <c r="CW63" s="123" t="str">
        <f t="shared" si="56"/>
        <v/>
      </c>
      <c r="CX63" s="123" t="str">
        <f t="shared" si="57"/>
        <v/>
      </c>
      <c r="CY63" s="123" t="str">
        <f t="shared" si="58"/>
        <v/>
      </c>
      <c r="CZ63" s="123" t="str">
        <f t="shared" si="59"/>
        <v/>
      </c>
      <c r="DA63" s="123" t="str">
        <f t="shared" si="60"/>
        <v/>
      </c>
      <c r="DB63" s="124" t="str">
        <f t="shared" si="61"/>
        <v/>
      </c>
      <c r="DC63" s="128" t="str">
        <f t="shared" si="62"/>
        <v/>
      </c>
      <c r="DD63" s="123" t="str">
        <f t="shared" si="63"/>
        <v/>
      </c>
      <c r="DE63" s="123" t="str">
        <f t="shared" si="64"/>
        <v/>
      </c>
      <c r="DF63" s="123" t="str">
        <f t="shared" si="65"/>
        <v/>
      </c>
      <c r="DG63" s="123" t="str">
        <f t="shared" si="66"/>
        <v/>
      </c>
      <c r="DH63" s="123" t="str">
        <f t="shared" si="67"/>
        <v/>
      </c>
      <c r="DI63" s="123" t="str">
        <f t="shared" si="68"/>
        <v/>
      </c>
      <c r="DJ63" s="129" t="str">
        <f t="shared" si="69"/>
        <v/>
      </c>
      <c r="DK63" s="98" t="s">
        <v>68</v>
      </c>
      <c r="DL63" s="130">
        <f t="shared" si="76"/>
        <v>57</v>
      </c>
      <c r="DM63" s="56"/>
    </row>
    <row r="64" spans="2:117" ht="22.5" customHeight="1">
      <c r="B64" s="98" t="s">
        <v>68</v>
      </c>
      <c r="C64" s="130">
        <f t="shared" si="70"/>
        <v>58</v>
      </c>
      <c r="D64" s="146">
        <v>45693</v>
      </c>
      <c r="E64" s="155" t="s">
        <v>69</v>
      </c>
      <c r="F64" s="102" t="s">
        <v>70</v>
      </c>
      <c r="G64" s="158" t="s">
        <v>20</v>
      </c>
      <c r="H64" s="131" t="s">
        <v>46</v>
      </c>
      <c r="I64" s="132">
        <v>30000</v>
      </c>
      <c r="J64" s="106"/>
      <c r="K64" s="107">
        <f t="shared" si="71"/>
        <v>788608</v>
      </c>
      <c r="L64" s="645"/>
      <c r="M64" s="133"/>
      <c r="N64" s="133"/>
      <c r="O64" s="134" t="str">
        <f t="shared" ref="O64:S64" si="242">IF($H64=O$6,$I64,"")</f>
        <v/>
      </c>
      <c r="P64" s="135" t="str">
        <f t="shared" si="242"/>
        <v/>
      </c>
      <c r="Q64" s="136">
        <f t="shared" si="242"/>
        <v>30000</v>
      </c>
      <c r="R64" s="135" t="str">
        <f t="shared" si="242"/>
        <v/>
      </c>
      <c r="S64" s="137" t="str">
        <f t="shared" si="242"/>
        <v/>
      </c>
      <c r="T64" s="113" t="str">
        <f t="shared" ref="T64:AJ64" si="243">IF($H64=T$6,$J64,"")</f>
        <v/>
      </c>
      <c r="U64" s="114" t="str">
        <f t="shared" si="243"/>
        <v/>
      </c>
      <c r="V64" s="114" t="str">
        <f t="shared" si="243"/>
        <v/>
      </c>
      <c r="W64" s="114" t="str">
        <f t="shared" si="243"/>
        <v/>
      </c>
      <c r="X64" s="113" t="str">
        <f t="shared" si="243"/>
        <v/>
      </c>
      <c r="Y64" s="114" t="str">
        <f t="shared" si="243"/>
        <v/>
      </c>
      <c r="Z64" s="114" t="str">
        <f t="shared" si="243"/>
        <v/>
      </c>
      <c r="AA64" s="114" t="str">
        <f t="shared" si="243"/>
        <v/>
      </c>
      <c r="AB64" s="113" t="str">
        <f t="shared" si="243"/>
        <v/>
      </c>
      <c r="AC64" s="114" t="str">
        <f t="shared" si="243"/>
        <v/>
      </c>
      <c r="AD64" s="114" t="str">
        <f t="shared" si="243"/>
        <v/>
      </c>
      <c r="AE64" s="114" t="str">
        <f t="shared" si="243"/>
        <v/>
      </c>
      <c r="AF64" s="114" t="str">
        <f t="shared" si="243"/>
        <v/>
      </c>
      <c r="AG64" s="114" t="str">
        <f t="shared" si="243"/>
        <v/>
      </c>
      <c r="AH64" s="114" t="str">
        <f t="shared" si="243"/>
        <v/>
      </c>
      <c r="AI64" s="113" t="str">
        <f t="shared" si="243"/>
        <v/>
      </c>
      <c r="AJ64" s="115" t="str">
        <f t="shared" si="243"/>
        <v/>
      </c>
      <c r="AK64" s="617"/>
      <c r="AL64" s="38"/>
      <c r="AM64" s="98" t="s">
        <v>68</v>
      </c>
      <c r="AN64" s="130">
        <f t="shared" si="74"/>
        <v>58</v>
      </c>
      <c r="AO64" s="138" t="str">
        <f t="shared" ref="AO64:AS64" si="244">IF(AND($G64=AO$4,$H64=AO$6),$I64,"")</f>
        <v/>
      </c>
      <c r="AP64" s="139" t="str">
        <f t="shared" si="244"/>
        <v/>
      </c>
      <c r="AQ64" s="139">
        <f t="shared" si="244"/>
        <v>30000</v>
      </c>
      <c r="AR64" s="139" t="str">
        <f t="shared" si="244"/>
        <v/>
      </c>
      <c r="AS64" s="139" t="str">
        <f t="shared" si="244"/>
        <v/>
      </c>
      <c r="AT64" s="118"/>
      <c r="AU64" s="138" t="str">
        <f t="shared" si="3"/>
        <v/>
      </c>
      <c r="AV64" s="139" t="str">
        <f t="shared" si="4"/>
        <v/>
      </c>
      <c r="AW64" s="139" t="str">
        <f t="shared" si="5"/>
        <v/>
      </c>
      <c r="AX64" s="139" t="str">
        <f t="shared" si="6"/>
        <v/>
      </c>
      <c r="AY64" s="139" t="str">
        <f t="shared" si="7"/>
        <v/>
      </c>
      <c r="AZ64" s="140" t="str">
        <f t="shared" si="8"/>
        <v/>
      </c>
      <c r="BA64" s="141" t="str">
        <f t="shared" si="9"/>
        <v/>
      </c>
      <c r="BB64" s="139" t="str">
        <f t="shared" si="10"/>
        <v/>
      </c>
      <c r="BC64" s="139" t="str">
        <f t="shared" si="11"/>
        <v/>
      </c>
      <c r="BD64" s="139" t="str">
        <f t="shared" si="12"/>
        <v/>
      </c>
      <c r="BE64" s="140" t="str">
        <f t="shared" si="13"/>
        <v/>
      </c>
      <c r="BF64" s="122" t="str">
        <f t="shared" si="14"/>
        <v/>
      </c>
      <c r="BG64" s="123" t="str">
        <f t="shared" si="15"/>
        <v/>
      </c>
      <c r="BH64" s="123" t="str">
        <f t="shared" si="16"/>
        <v/>
      </c>
      <c r="BI64" s="123" t="str">
        <f t="shared" si="17"/>
        <v/>
      </c>
      <c r="BJ64" s="122" t="str">
        <f t="shared" si="18"/>
        <v/>
      </c>
      <c r="BK64" s="123" t="str">
        <f t="shared" si="19"/>
        <v/>
      </c>
      <c r="BL64" s="123" t="str">
        <f t="shared" si="20"/>
        <v/>
      </c>
      <c r="BM64" s="123" t="str">
        <f t="shared" si="21"/>
        <v/>
      </c>
      <c r="BN64" s="123" t="str">
        <f t="shared" si="22"/>
        <v/>
      </c>
      <c r="BO64" s="123" t="str">
        <f t="shared" si="23"/>
        <v/>
      </c>
      <c r="BP64" s="123" t="str">
        <f t="shared" si="24"/>
        <v/>
      </c>
      <c r="BQ64" s="123" t="str">
        <f t="shared" si="25"/>
        <v/>
      </c>
      <c r="BR64" s="124" t="str">
        <f t="shared" si="26"/>
        <v/>
      </c>
      <c r="BS64" s="142" t="str">
        <f t="shared" si="27"/>
        <v/>
      </c>
      <c r="BT64" s="143" t="str">
        <f t="shared" si="28"/>
        <v/>
      </c>
      <c r="BU64" s="143" t="str">
        <f t="shared" si="29"/>
        <v/>
      </c>
      <c r="BV64" s="143" t="str">
        <f t="shared" si="30"/>
        <v/>
      </c>
      <c r="BW64" s="143" t="str">
        <f t="shared" si="31"/>
        <v/>
      </c>
      <c r="BX64" s="144" t="str">
        <f t="shared" si="32"/>
        <v/>
      </c>
      <c r="BY64" s="141" t="str">
        <f t="shared" si="33"/>
        <v/>
      </c>
      <c r="BZ64" s="139" t="str">
        <f t="shared" si="34"/>
        <v/>
      </c>
      <c r="CA64" s="139" t="str">
        <f t="shared" si="35"/>
        <v/>
      </c>
      <c r="CB64" s="139" t="str">
        <f t="shared" si="36"/>
        <v/>
      </c>
      <c r="CC64" s="139" t="str">
        <f t="shared" si="37"/>
        <v/>
      </c>
      <c r="CD64" s="139" t="str">
        <f t="shared" si="38"/>
        <v/>
      </c>
      <c r="CE64" s="140" t="str">
        <f t="shared" si="39"/>
        <v/>
      </c>
      <c r="CF64" s="141" t="str">
        <f t="shared" si="40"/>
        <v/>
      </c>
      <c r="CG64" s="139" t="str">
        <f t="shared" si="41"/>
        <v/>
      </c>
      <c r="CH64" s="139" t="str">
        <f t="shared" si="42"/>
        <v/>
      </c>
      <c r="CI64" s="139" t="str">
        <f t="shared" si="43"/>
        <v/>
      </c>
      <c r="CJ64" s="139" t="str">
        <f t="shared" si="44"/>
        <v/>
      </c>
      <c r="CK64" s="139" t="str">
        <f t="shared" si="45"/>
        <v/>
      </c>
      <c r="CL64" s="140" t="str">
        <f t="shared" si="46"/>
        <v/>
      </c>
      <c r="CM64" s="142" t="str">
        <f t="shared" si="47"/>
        <v/>
      </c>
      <c r="CN64" s="143" t="str">
        <f t="shared" si="48"/>
        <v/>
      </c>
      <c r="CO64" s="143" t="str">
        <f t="shared" si="49"/>
        <v/>
      </c>
      <c r="CP64" s="143" t="str">
        <f t="shared" si="50"/>
        <v/>
      </c>
      <c r="CQ64" s="143" t="str">
        <f t="shared" si="51"/>
        <v/>
      </c>
      <c r="CR64" s="145" t="str">
        <f t="shared" si="52"/>
        <v/>
      </c>
      <c r="CS64" s="127"/>
      <c r="CT64" s="122" t="str">
        <f t="shared" si="53"/>
        <v/>
      </c>
      <c r="CU64" s="123" t="str">
        <f t="shared" si="54"/>
        <v/>
      </c>
      <c r="CV64" s="123" t="str">
        <f t="shared" si="55"/>
        <v/>
      </c>
      <c r="CW64" s="123" t="str">
        <f t="shared" si="56"/>
        <v/>
      </c>
      <c r="CX64" s="123" t="str">
        <f t="shared" si="57"/>
        <v/>
      </c>
      <c r="CY64" s="123" t="str">
        <f t="shared" si="58"/>
        <v/>
      </c>
      <c r="CZ64" s="123" t="str">
        <f t="shared" si="59"/>
        <v/>
      </c>
      <c r="DA64" s="123" t="str">
        <f t="shared" si="60"/>
        <v/>
      </c>
      <c r="DB64" s="124" t="str">
        <f t="shared" si="61"/>
        <v/>
      </c>
      <c r="DC64" s="128" t="str">
        <f t="shared" si="62"/>
        <v/>
      </c>
      <c r="DD64" s="123" t="str">
        <f t="shared" si="63"/>
        <v/>
      </c>
      <c r="DE64" s="123" t="str">
        <f t="shared" si="64"/>
        <v/>
      </c>
      <c r="DF64" s="123" t="str">
        <f t="shared" si="65"/>
        <v/>
      </c>
      <c r="DG64" s="123" t="str">
        <f t="shared" si="66"/>
        <v/>
      </c>
      <c r="DH64" s="123" t="str">
        <f t="shared" si="67"/>
        <v/>
      </c>
      <c r="DI64" s="123" t="str">
        <f t="shared" si="68"/>
        <v/>
      </c>
      <c r="DJ64" s="129" t="str">
        <f t="shared" si="69"/>
        <v/>
      </c>
      <c r="DK64" s="98" t="s">
        <v>68</v>
      </c>
      <c r="DL64" s="130">
        <f t="shared" si="76"/>
        <v>58</v>
      </c>
      <c r="DM64" s="56"/>
    </row>
    <row r="65" spans="2:117" ht="22.5" customHeight="1">
      <c r="B65" s="98" t="s">
        <v>68</v>
      </c>
      <c r="C65" s="130">
        <f t="shared" si="70"/>
        <v>59</v>
      </c>
      <c r="D65" s="146">
        <v>45694</v>
      </c>
      <c r="E65" s="155" t="s">
        <v>69</v>
      </c>
      <c r="F65" s="102" t="s">
        <v>70</v>
      </c>
      <c r="G65" s="158" t="s">
        <v>20</v>
      </c>
      <c r="H65" s="131" t="s">
        <v>46</v>
      </c>
      <c r="I65" s="132">
        <v>3000</v>
      </c>
      <c r="J65" s="106"/>
      <c r="K65" s="107">
        <f t="shared" si="71"/>
        <v>791608</v>
      </c>
      <c r="L65" s="645"/>
      <c r="M65" s="133"/>
      <c r="N65" s="133"/>
      <c r="O65" s="134" t="str">
        <f t="shared" ref="O65:S65" si="245">IF($H65=O$6,$I65,"")</f>
        <v/>
      </c>
      <c r="P65" s="135" t="str">
        <f t="shared" si="245"/>
        <v/>
      </c>
      <c r="Q65" s="136">
        <f t="shared" si="245"/>
        <v>3000</v>
      </c>
      <c r="R65" s="135" t="str">
        <f t="shared" si="245"/>
        <v/>
      </c>
      <c r="S65" s="137" t="str">
        <f t="shared" si="245"/>
        <v/>
      </c>
      <c r="T65" s="113" t="str">
        <f t="shared" ref="T65:AJ65" si="246">IF($H65=T$6,$J65,"")</f>
        <v/>
      </c>
      <c r="U65" s="114" t="str">
        <f t="shared" si="246"/>
        <v/>
      </c>
      <c r="V65" s="114" t="str">
        <f t="shared" si="246"/>
        <v/>
      </c>
      <c r="W65" s="114" t="str">
        <f t="shared" si="246"/>
        <v/>
      </c>
      <c r="X65" s="113" t="str">
        <f t="shared" si="246"/>
        <v/>
      </c>
      <c r="Y65" s="114" t="str">
        <f t="shared" si="246"/>
        <v/>
      </c>
      <c r="Z65" s="114" t="str">
        <f t="shared" si="246"/>
        <v/>
      </c>
      <c r="AA65" s="114" t="str">
        <f t="shared" si="246"/>
        <v/>
      </c>
      <c r="AB65" s="113" t="str">
        <f t="shared" si="246"/>
        <v/>
      </c>
      <c r="AC65" s="114" t="str">
        <f t="shared" si="246"/>
        <v/>
      </c>
      <c r="AD65" s="114" t="str">
        <f t="shared" si="246"/>
        <v/>
      </c>
      <c r="AE65" s="114" t="str">
        <f t="shared" si="246"/>
        <v/>
      </c>
      <c r="AF65" s="114" t="str">
        <f t="shared" si="246"/>
        <v/>
      </c>
      <c r="AG65" s="114" t="str">
        <f t="shared" si="246"/>
        <v/>
      </c>
      <c r="AH65" s="114" t="str">
        <f t="shared" si="246"/>
        <v/>
      </c>
      <c r="AI65" s="113" t="str">
        <f t="shared" si="246"/>
        <v/>
      </c>
      <c r="AJ65" s="115" t="str">
        <f t="shared" si="246"/>
        <v/>
      </c>
      <c r="AK65" s="617"/>
      <c r="AL65" s="38"/>
      <c r="AM65" s="98" t="s">
        <v>68</v>
      </c>
      <c r="AN65" s="130">
        <f t="shared" si="74"/>
        <v>59</v>
      </c>
      <c r="AO65" s="138" t="str">
        <f t="shared" ref="AO65:AS65" si="247">IF(AND($G65=AO$4,$H65=AO$6),$I65,"")</f>
        <v/>
      </c>
      <c r="AP65" s="139" t="str">
        <f t="shared" si="247"/>
        <v/>
      </c>
      <c r="AQ65" s="139">
        <f t="shared" si="247"/>
        <v>3000</v>
      </c>
      <c r="AR65" s="139" t="str">
        <f t="shared" si="247"/>
        <v/>
      </c>
      <c r="AS65" s="139" t="str">
        <f t="shared" si="247"/>
        <v/>
      </c>
      <c r="AT65" s="118"/>
      <c r="AU65" s="138" t="str">
        <f t="shared" si="3"/>
        <v/>
      </c>
      <c r="AV65" s="139" t="str">
        <f t="shared" si="4"/>
        <v/>
      </c>
      <c r="AW65" s="139" t="str">
        <f t="shared" si="5"/>
        <v/>
      </c>
      <c r="AX65" s="139" t="str">
        <f t="shared" si="6"/>
        <v/>
      </c>
      <c r="AY65" s="139" t="str">
        <f t="shared" si="7"/>
        <v/>
      </c>
      <c r="AZ65" s="140" t="str">
        <f t="shared" si="8"/>
        <v/>
      </c>
      <c r="BA65" s="141" t="str">
        <f t="shared" si="9"/>
        <v/>
      </c>
      <c r="BB65" s="139" t="str">
        <f t="shared" si="10"/>
        <v/>
      </c>
      <c r="BC65" s="139" t="str">
        <f t="shared" si="11"/>
        <v/>
      </c>
      <c r="BD65" s="139" t="str">
        <f t="shared" si="12"/>
        <v/>
      </c>
      <c r="BE65" s="140" t="str">
        <f t="shared" si="13"/>
        <v/>
      </c>
      <c r="BF65" s="122" t="str">
        <f t="shared" si="14"/>
        <v/>
      </c>
      <c r="BG65" s="123" t="str">
        <f t="shared" si="15"/>
        <v/>
      </c>
      <c r="BH65" s="123" t="str">
        <f t="shared" si="16"/>
        <v/>
      </c>
      <c r="BI65" s="123" t="str">
        <f t="shared" si="17"/>
        <v/>
      </c>
      <c r="BJ65" s="122" t="str">
        <f t="shared" si="18"/>
        <v/>
      </c>
      <c r="BK65" s="123" t="str">
        <f t="shared" si="19"/>
        <v/>
      </c>
      <c r="BL65" s="123" t="str">
        <f t="shared" si="20"/>
        <v/>
      </c>
      <c r="BM65" s="123" t="str">
        <f t="shared" si="21"/>
        <v/>
      </c>
      <c r="BN65" s="123" t="str">
        <f t="shared" si="22"/>
        <v/>
      </c>
      <c r="BO65" s="123" t="str">
        <f t="shared" si="23"/>
        <v/>
      </c>
      <c r="BP65" s="123" t="str">
        <f t="shared" si="24"/>
        <v/>
      </c>
      <c r="BQ65" s="123" t="str">
        <f t="shared" si="25"/>
        <v/>
      </c>
      <c r="BR65" s="124" t="str">
        <f t="shared" si="26"/>
        <v/>
      </c>
      <c r="BS65" s="142" t="str">
        <f t="shared" si="27"/>
        <v/>
      </c>
      <c r="BT65" s="143" t="str">
        <f t="shared" si="28"/>
        <v/>
      </c>
      <c r="BU65" s="143" t="str">
        <f t="shared" si="29"/>
        <v/>
      </c>
      <c r="BV65" s="143" t="str">
        <f t="shared" si="30"/>
        <v/>
      </c>
      <c r="BW65" s="143" t="str">
        <f t="shared" si="31"/>
        <v/>
      </c>
      <c r="BX65" s="144" t="str">
        <f t="shared" si="32"/>
        <v/>
      </c>
      <c r="BY65" s="141" t="str">
        <f t="shared" si="33"/>
        <v/>
      </c>
      <c r="BZ65" s="139" t="str">
        <f t="shared" si="34"/>
        <v/>
      </c>
      <c r="CA65" s="139" t="str">
        <f t="shared" si="35"/>
        <v/>
      </c>
      <c r="CB65" s="139" t="str">
        <f t="shared" si="36"/>
        <v/>
      </c>
      <c r="CC65" s="139" t="str">
        <f t="shared" si="37"/>
        <v/>
      </c>
      <c r="CD65" s="139" t="str">
        <f t="shared" si="38"/>
        <v/>
      </c>
      <c r="CE65" s="140" t="str">
        <f t="shared" si="39"/>
        <v/>
      </c>
      <c r="CF65" s="141" t="str">
        <f t="shared" si="40"/>
        <v/>
      </c>
      <c r="CG65" s="139" t="str">
        <f t="shared" si="41"/>
        <v/>
      </c>
      <c r="CH65" s="139" t="str">
        <f t="shared" si="42"/>
        <v/>
      </c>
      <c r="CI65" s="139" t="str">
        <f t="shared" si="43"/>
        <v/>
      </c>
      <c r="CJ65" s="139" t="str">
        <f t="shared" si="44"/>
        <v/>
      </c>
      <c r="CK65" s="139" t="str">
        <f t="shared" si="45"/>
        <v/>
      </c>
      <c r="CL65" s="140" t="str">
        <f t="shared" si="46"/>
        <v/>
      </c>
      <c r="CM65" s="142" t="str">
        <f t="shared" si="47"/>
        <v/>
      </c>
      <c r="CN65" s="143" t="str">
        <f t="shared" si="48"/>
        <v/>
      </c>
      <c r="CO65" s="143" t="str">
        <f t="shared" si="49"/>
        <v/>
      </c>
      <c r="CP65" s="143" t="str">
        <f t="shared" si="50"/>
        <v/>
      </c>
      <c r="CQ65" s="143" t="str">
        <f t="shared" si="51"/>
        <v/>
      </c>
      <c r="CR65" s="145" t="str">
        <f t="shared" si="52"/>
        <v/>
      </c>
      <c r="CS65" s="127"/>
      <c r="CT65" s="122" t="str">
        <f t="shared" si="53"/>
        <v/>
      </c>
      <c r="CU65" s="123" t="str">
        <f t="shared" si="54"/>
        <v/>
      </c>
      <c r="CV65" s="123" t="str">
        <f t="shared" si="55"/>
        <v/>
      </c>
      <c r="CW65" s="123" t="str">
        <f t="shared" si="56"/>
        <v/>
      </c>
      <c r="CX65" s="123" t="str">
        <f t="shared" si="57"/>
        <v/>
      </c>
      <c r="CY65" s="123" t="str">
        <f t="shared" si="58"/>
        <v/>
      </c>
      <c r="CZ65" s="123" t="str">
        <f t="shared" si="59"/>
        <v/>
      </c>
      <c r="DA65" s="123" t="str">
        <f t="shared" si="60"/>
        <v/>
      </c>
      <c r="DB65" s="124" t="str">
        <f t="shared" si="61"/>
        <v/>
      </c>
      <c r="DC65" s="128" t="str">
        <f t="shared" si="62"/>
        <v/>
      </c>
      <c r="DD65" s="123" t="str">
        <f t="shared" si="63"/>
        <v/>
      </c>
      <c r="DE65" s="123" t="str">
        <f t="shared" si="64"/>
        <v/>
      </c>
      <c r="DF65" s="123" t="str">
        <f t="shared" si="65"/>
        <v/>
      </c>
      <c r="DG65" s="123" t="str">
        <f t="shared" si="66"/>
        <v/>
      </c>
      <c r="DH65" s="123" t="str">
        <f t="shared" si="67"/>
        <v/>
      </c>
      <c r="DI65" s="123" t="str">
        <f t="shared" si="68"/>
        <v/>
      </c>
      <c r="DJ65" s="129" t="str">
        <f t="shared" si="69"/>
        <v/>
      </c>
      <c r="DK65" s="98" t="s">
        <v>68</v>
      </c>
      <c r="DL65" s="130">
        <f t="shared" si="76"/>
        <v>59</v>
      </c>
      <c r="DM65" s="56"/>
    </row>
    <row r="66" spans="2:117" ht="22.5" customHeight="1">
      <c r="B66" s="98" t="s">
        <v>68</v>
      </c>
      <c r="C66" s="130">
        <f t="shared" si="70"/>
        <v>60</v>
      </c>
      <c r="D66" s="146">
        <v>45694</v>
      </c>
      <c r="E66" s="155" t="s">
        <v>69</v>
      </c>
      <c r="F66" s="102" t="s">
        <v>70</v>
      </c>
      <c r="G66" s="103" t="s">
        <v>20</v>
      </c>
      <c r="H66" s="131" t="s">
        <v>46</v>
      </c>
      <c r="I66" s="132">
        <v>5000</v>
      </c>
      <c r="J66" s="106"/>
      <c r="K66" s="107">
        <f t="shared" si="71"/>
        <v>796608</v>
      </c>
      <c r="L66" s="645"/>
      <c r="M66" s="133"/>
      <c r="N66" s="133"/>
      <c r="O66" s="134" t="str">
        <f t="shared" ref="O66:S66" si="248">IF($H66=O$6,$I66,"")</f>
        <v/>
      </c>
      <c r="P66" s="135" t="str">
        <f t="shared" si="248"/>
        <v/>
      </c>
      <c r="Q66" s="136">
        <f t="shared" si="248"/>
        <v>5000</v>
      </c>
      <c r="R66" s="135" t="str">
        <f t="shared" si="248"/>
        <v/>
      </c>
      <c r="S66" s="137" t="str">
        <f t="shared" si="248"/>
        <v/>
      </c>
      <c r="T66" s="113" t="str">
        <f t="shared" ref="T66:AJ66" si="249">IF($H66=T$6,$J66,"")</f>
        <v/>
      </c>
      <c r="U66" s="114" t="str">
        <f t="shared" si="249"/>
        <v/>
      </c>
      <c r="V66" s="114" t="str">
        <f t="shared" si="249"/>
        <v/>
      </c>
      <c r="W66" s="114" t="str">
        <f t="shared" si="249"/>
        <v/>
      </c>
      <c r="X66" s="113" t="str">
        <f t="shared" si="249"/>
        <v/>
      </c>
      <c r="Y66" s="114" t="str">
        <f t="shared" si="249"/>
        <v/>
      </c>
      <c r="Z66" s="114" t="str">
        <f t="shared" si="249"/>
        <v/>
      </c>
      <c r="AA66" s="114" t="str">
        <f t="shared" si="249"/>
        <v/>
      </c>
      <c r="AB66" s="113" t="str">
        <f t="shared" si="249"/>
        <v/>
      </c>
      <c r="AC66" s="114" t="str">
        <f t="shared" si="249"/>
        <v/>
      </c>
      <c r="AD66" s="114" t="str">
        <f t="shared" si="249"/>
        <v/>
      </c>
      <c r="AE66" s="114" t="str">
        <f t="shared" si="249"/>
        <v/>
      </c>
      <c r="AF66" s="114" t="str">
        <f t="shared" si="249"/>
        <v/>
      </c>
      <c r="AG66" s="114" t="str">
        <f t="shared" si="249"/>
        <v/>
      </c>
      <c r="AH66" s="114" t="str">
        <f t="shared" si="249"/>
        <v/>
      </c>
      <c r="AI66" s="113" t="str">
        <f t="shared" si="249"/>
        <v/>
      </c>
      <c r="AJ66" s="115" t="str">
        <f t="shared" si="249"/>
        <v/>
      </c>
      <c r="AK66" s="617"/>
      <c r="AL66" s="38"/>
      <c r="AM66" s="98" t="s">
        <v>68</v>
      </c>
      <c r="AN66" s="130">
        <f t="shared" si="74"/>
        <v>60</v>
      </c>
      <c r="AO66" s="138" t="str">
        <f t="shared" ref="AO66:AS66" si="250">IF(AND($G66=AO$4,$H66=AO$6),$I66,"")</f>
        <v/>
      </c>
      <c r="AP66" s="139" t="str">
        <f t="shared" si="250"/>
        <v/>
      </c>
      <c r="AQ66" s="139">
        <f t="shared" si="250"/>
        <v>5000</v>
      </c>
      <c r="AR66" s="139" t="str">
        <f t="shared" si="250"/>
        <v/>
      </c>
      <c r="AS66" s="139" t="str">
        <f t="shared" si="250"/>
        <v/>
      </c>
      <c r="AT66" s="118"/>
      <c r="AU66" s="138" t="str">
        <f t="shared" si="3"/>
        <v/>
      </c>
      <c r="AV66" s="139" t="str">
        <f t="shared" si="4"/>
        <v/>
      </c>
      <c r="AW66" s="139" t="str">
        <f t="shared" si="5"/>
        <v/>
      </c>
      <c r="AX66" s="139" t="str">
        <f t="shared" si="6"/>
        <v/>
      </c>
      <c r="AY66" s="139" t="str">
        <f t="shared" si="7"/>
        <v/>
      </c>
      <c r="AZ66" s="140" t="str">
        <f t="shared" si="8"/>
        <v/>
      </c>
      <c r="BA66" s="141" t="str">
        <f t="shared" si="9"/>
        <v/>
      </c>
      <c r="BB66" s="139" t="str">
        <f t="shared" si="10"/>
        <v/>
      </c>
      <c r="BC66" s="139" t="str">
        <f t="shared" si="11"/>
        <v/>
      </c>
      <c r="BD66" s="139" t="str">
        <f t="shared" si="12"/>
        <v/>
      </c>
      <c r="BE66" s="140" t="str">
        <f t="shared" si="13"/>
        <v/>
      </c>
      <c r="BF66" s="122" t="str">
        <f t="shared" si="14"/>
        <v/>
      </c>
      <c r="BG66" s="123" t="str">
        <f t="shared" si="15"/>
        <v/>
      </c>
      <c r="BH66" s="123" t="str">
        <f t="shared" si="16"/>
        <v/>
      </c>
      <c r="BI66" s="123" t="str">
        <f t="shared" si="17"/>
        <v/>
      </c>
      <c r="BJ66" s="122" t="str">
        <f t="shared" si="18"/>
        <v/>
      </c>
      <c r="BK66" s="123" t="str">
        <f t="shared" si="19"/>
        <v/>
      </c>
      <c r="BL66" s="123" t="str">
        <f t="shared" si="20"/>
        <v/>
      </c>
      <c r="BM66" s="123" t="str">
        <f t="shared" si="21"/>
        <v/>
      </c>
      <c r="BN66" s="123" t="str">
        <f t="shared" si="22"/>
        <v/>
      </c>
      <c r="BO66" s="123" t="str">
        <f t="shared" si="23"/>
        <v/>
      </c>
      <c r="BP66" s="123" t="str">
        <f t="shared" si="24"/>
        <v/>
      </c>
      <c r="BQ66" s="123" t="str">
        <f t="shared" si="25"/>
        <v/>
      </c>
      <c r="BR66" s="124" t="str">
        <f t="shared" si="26"/>
        <v/>
      </c>
      <c r="BS66" s="142" t="str">
        <f t="shared" si="27"/>
        <v/>
      </c>
      <c r="BT66" s="143" t="str">
        <f t="shared" si="28"/>
        <v/>
      </c>
      <c r="BU66" s="143" t="str">
        <f t="shared" si="29"/>
        <v/>
      </c>
      <c r="BV66" s="143" t="str">
        <f t="shared" si="30"/>
        <v/>
      </c>
      <c r="BW66" s="143" t="str">
        <f t="shared" si="31"/>
        <v/>
      </c>
      <c r="BX66" s="144" t="str">
        <f t="shared" si="32"/>
        <v/>
      </c>
      <c r="BY66" s="141" t="str">
        <f t="shared" si="33"/>
        <v/>
      </c>
      <c r="BZ66" s="139" t="str">
        <f t="shared" si="34"/>
        <v/>
      </c>
      <c r="CA66" s="139" t="str">
        <f t="shared" si="35"/>
        <v/>
      </c>
      <c r="CB66" s="139" t="str">
        <f t="shared" si="36"/>
        <v/>
      </c>
      <c r="CC66" s="139" t="str">
        <f t="shared" si="37"/>
        <v/>
      </c>
      <c r="CD66" s="139" t="str">
        <f t="shared" si="38"/>
        <v/>
      </c>
      <c r="CE66" s="140" t="str">
        <f t="shared" si="39"/>
        <v/>
      </c>
      <c r="CF66" s="141" t="str">
        <f t="shared" si="40"/>
        <v/>
      </c>
      <c r="CG66" s="139" t="str">
        <f t="shared" si="41"/>
        <v/>
      </c>
      <c r="CH66" s="139" t="str">
        <f t="shared" si="42"/>
        <v/>
      </c>
      <c r="CI66" s="139" t="str">
        <f t="shared" si="43"/>
        <v/>
      </c>
      <c r="CJ66" s="139" t="str">
        <f t="shared" si="44"/>
        <v/>
      </c>
      <c r="CK66" s="139" t="str">
        <f t="shared" si="45"/>
        <v/>
      </c>
      <c r="CL66" s="140" t="str">
        <f t="shared" si="46"/>
        <v/>
      </c>
      <c r="CM66" s="142" t="str">
        <f t="shared" si="47"/>
        <v/>
      </c>
      <c r="CN66" s="143" t="str">
        <f t="shared" si="48"/>
        <v/>
      </c>
      <c r="CO66" s="143" t="str">
        <f t="shared" si="49"/>
        <v/>
      </c>
      <c r="CP66" s="143" t="str">
        <f t="shared" si="50"/>
        <v/>
      </c>
      <c r="CQ66" s="143" t="str">
        <f t="shared" si="51"/>
        <v/>
      </c>
      <c r="CR66" s="145" t="str">
        <f t="shared" si="52"/>
        <v/>
      </c>
      <c r="CS66" s="127"/>
      <c r="CT66" s="122" t="str">
        <f t="shared" si="53"/>
        <v/>
      </c>
      <c r="CU66" s="123" t="str">
        <f t="shared" si="54"/>
        <v/>
      </c>
      <c r="CV66" s="123" t="str">
        <f t="shared" si="55"/>
        <v/>
      </c>
      <c r="CW66" s="123" t="str">
        <f t="shared" si="56"/>
        <v/>
      </c>
      <c r="CX66" s="123" t="str">
        <f t="shared" si="57"/>
        <v/>
      </c>
      <c r="CY66" s="123" t="str">
        <f t="shared" si="58"/>
        <v/>
      </c>
      <c r="CZ66" s="123" t="str">
        <f t="shared" si="59"/>
        <v/>
      </c>
      <c r="DA66" s="123" t="str">
        <f t="shared" si="60"/>
        <v/>
      </c>
      <c r="DB66" s="124" t="str">
        <f t="shared" si="61"/>
        <v/>
      </c>
      <c r="DC66" s="128" t="str">
        <f t="shared" si="62"/>
        <v/>
      </c>
      <c r="DD66" s="123" t="str">
        <f t="shared" si="63"/>
        <v/>
      </c>
      <c r="DE66" s="123" t="str">
        <f t="shared" si="64"/>
        <v/>
      </c>
      <c r="DF66" s="123" t="str">
        <f t="shared" si="65"/>
        <v/>
      </c>
      <c r="DG66" s="123" t="str">
        <f t="shared" si="66"/>
        <v/>
      </c>
      <c r="DH66" s="123" t="str">
        <f t="shared" si="67"/>
        <v/>
      </c>
      <c r="DI66" s="123" t="str">
        <f t="shared" si="68"/>
        <v/>
      </c>
      <c r="DJ66" s="129" t="str">
        <f t="shared" si="69"/>
        <v/>
      </c>
      <c r="DK66" s="98" t="s">
        <v>68</v>
      </c>
      <c r="DL66" s="130">
        <f t="shared" si="76"/>
        <v>60</v>
      </c>
      <c r="DM66" s="56"/>
    </row>
    <row r="67" spans="2:117" ht="22.5" customHeight="1">
      <c r="B67" s="98" t="s">
        <v>68</v>
      </c>
      <c r="C67" s="130">
        <f t="shared" si="70"/>
        <v>61</v>
      </c>
      <c r="D67" s="146">
        <v>45694</v>
      </c>
      <c r="E67" s="155" t="s">
        <v>69</v>
      </c>
      <c r="F67" s="102" t="s">
        <v>70</v>
      </c>
      <c r="G67" s="103" t="s">
        <v>20</v>
      </c>
      <c r="H67" s="131" t="s">
        <v>46</v>
      </c>
      <c r="I67" s="132">
        <v>5000</v>
      </c>
      <c r="J67" s="106"/>
      <c r="K67" s="107">
        <f t="shared" si="71"/>
        <v>801608</v>
      </c>
      <c r="L67" s="645"/>
      <c r="M67" s="133"/>
      <c r="N67" s="133"/>
      <c r="O67" s="134" t="str">
        <f t="shared" ref="O67:S67" si="251">IF($H67=O$6,$I67,"")</f>
        <v/>
      </c>
      <c r="P67" s="135" t="str">
        <f t="shared" si="251"/>
        <v/>
      </c>
      <c r="Q67" s="136">
        <f t="shared" si="251"/>
        <v>5000</v>
      </c>
      <c r="R67" s="135" t="str">
        <f t="shared" si="251"/>
        <v/>
      </c>
      <c r="S67" s="137" t="str">
        <f t="shared" si="251"/>
        <v/>
      </c>
      <c r="T67" s="113" t="str">
        <f t="shared" ref="T67:AJ67" si="252">IF($H67=T$6,$J67,"")</f>
        <v/>
      </c>
      <c r="U67" s="114" t="str">
        <f t="shared" si="252"/>
        <v/>
      </c>
      <c r="V67" s="114" t="str">
        <f t="shared" si="252"/>
        <v/>
      </c>
      <c r="W67" s="114" t="str">
        <f t="shared" si="252"/>
        <v/>
      </c>
      <c r="X67" s="113" t="str">
        <f t="shared" si="252"/>
        <v/>
      </c>
      <c r="Y67" s="114" t="str">
        <f t="shared" si="252"/>
        <v/>
      </c>
      <c r="Z67" s="114" t="str">
        <f t="shared" si="252"/>
        <v/>
      </c>
      <c r="AA67" s="114" t="str">
        <f t="shared" si="252"/>
        <v/>
      </c>
      <c r="AB67" s="113" t="str">
        <f t="shared" si="252"/>
        <v/>
      </c>
      <c r="AC67" s="114" t="str">
        <f t="shared" si="252"/>
        <v/>
      </c>
      <c r="AD67" s="114" t="str">
        <f t="shared" si="252"/>
        <v/>
      </c>
      <c r="AE67" s="114" t="str">
        <f t="shared" si="252"/>
        <v/>
      </c>
      <c r="AF67" s="114" t="str">
        <f t="shared" si="252"/>
        <v/>
      </c>
      <c r="AG67" s="114" t="str">
        <f t="shared" si="252"/>
        <v/>
      </c>
      <c r="AH67" s="114" t="str">
        <f t="shared" si="252"/>
        <v/>
      </c>
      <c r="AI67" s="113" t="str">
        <f t="shared" si="252"/>
        <v/>
      </c>
      <c r="AJ67" s="115" t="str">
        <f t="shared" si="252"/>
        <v/>
      </c>
      <c r="AK67" s="617"/>
      <c r="AL67" s="38"/>
      <c r="AM67" s="98" t="s">
        <v>68</v>
      </c>
      <c r="AN67" s="130">
        <f t="shared" si="74"/>
        <v>61</v>
      </c>
      <c r="AO67" s="138" t="str">
        <f t="shared" ref="AO67:AS67" si="253">IF(AND($G67=AO$4,$H67=AO$6),$I67,"")</f>
        <v/>
      </c>
      <c r="AP67" s="139" t="str">
        <f t="shared" si="253"/>
        <v/>
      </c>
      <c r="AQ67" s="139">
        <f t="shared" si="253"/>
        <v>5000</v>
      </c>
      <c r="AR67" s="139" t="str">
        <f t="shared" si="253"/>
        <v/>
      </c>
      <c r="AS67" s="139" t="str">
        <f t="shared" si="253"/>
        <v/>
      </c>
      <c r="AT67" s="118"/>
      <c r="AU67" s="138" t="str">
        <f t="shared" si="3"/>
        <v/>
      </c>
      <c r="AV67" s="139" t="str">
        <f t="shared" si="4"/>
        <v/>
      </c>
      <c r="AW67" s="139" t="str">
        <f t="shared" si="5"/>
        <v/>
      </c>
      <c r="AX67" s="139" t="str">
        <f t="shared" si="6"/>
        <v/>
      </c>
      <c r="AY67" s="139" t="str">
        <f t="shared" si="7"/>
        <v/>
      </c>
      <c r="AZ67" s="140" t="str">
        <f t="shared" si="8"/>
        <v/>
      </c>
      <c r="BA67" s="141" t="str">
        <f t="shared" si="9"/>
        <v/>
      </c>
      <c r="BB67" s="139" t="str">
        <f t="shared" si="10"/>
        <v/>
      </c>
      <c r="BC67" s="139" t="str">
        <f t="shared" si="11"/>
        <v/>
      </c>
      <c r="BD67" s="139" t="str">
        <f t="shared" si="12"/>
        <v/>
      </c>
      <c r="BE67" s="140" t="str">
        <f t="shared" si="13"/>
        <v/>
      </c>
      <c r="BF67" s="122" t="str">
        <f t="shared" si="14"/>
        <v/>
      </c>
      <c r="BG67" s="123" t="str">
        <f t="shared" si="15"/>
        <v/>
      </c>
      <c r="BH67" s="123" t="str">
        <f t="shared" si="16"/>
        <v/>
      </c>
      <c r="BI67" s="123" t="str">
        <f t="shared" si="17"/>
        <v/>
      </c>
      <c r="BJ67" s="122" t="str">
        <f t="shared" si="18"/>
        <v/>
      </c>
      <c r="BK67" s="123" t="str">
        <f t="shared" si="19"/>
        <v/>
      </c>
      <c r="BL67" s="123" t="str">
        <f t="shared" si="20"/>
        <v/>
      </c>
      <c r="BM67" s="123" t="str">
        <f t="shared" si="21"/>
        <v/>
      </c>
      <c r="BN67" s="123" t="str">
        <f t="shared" si="22"/>
        <v/>
      </c>
      <c r="BO67" s="123" t="str">
        <f t="shared" si="23"/>
        <v/>
      </c>
      <c r="BP67" s="123" t="str">
        <f t="shared" si="24"/>
        <v/>
      </c>
      <c r="BQ67" s="123" t="str">
        <f t="shared" si="25"/>
        <v/>
      </c>
      <c r="BR67" s="124" t="str">
        <f t="shared" si="26"/>
        <v/>
      </c>
      <c r="BS67" s="142" t="str">
        <f t="shared" si="27"/>
        <v/>
      </c>
      <c r="BT67" s="143" t="str">
        <f t="shared" si="28"/>
        <v/>
      </c>
      <c r="BU67" s="143" t="str">
        <f t="shared" si="29"/>
        <v/>
      </c>
      <c r="BV67" s="143" t="str">
        <f t="shared" si="30"/>
        <v/>
      </c>
      <c r="BW67" s="143" t="str">
        <f t="shared" si="31"/>
        <v/>
      </c>
      <c r="BX67" s="144" t="str">
        <f t="shared" si="32"/>
        <v/>
      </c>
      <c r="BY67" s="141" t="str">
        <f t="shared" si="33"/>
        <v/>
      </c>
      <c r="BZ67" s="139" t="str">
        <f t="shared" si="34"/>
        <v/>
      </c>
      <c r="CA67" s="139" t="str">
        <f t="shared" si="35"/>
        <v/>
      </c>
      <c r="CB67" s="139" t="str">
        <f t="shared" si="36"/>
        <v/>
      </c>
      <c r="CC67" s="139" t="str">
        <f t="shared" si="37"/>
        <v/>
      </c>
      <c r="CD67" s="139" t="str">
        <f t="shared" si="38"/>
        <v/>
      </c>
      <c r="CE67" s="140" t="str">
        <f t="shared" si="39"/>
        <v/>
      </c>
      <c r="CF67" s="141" t="str">
        <f t="shared" si="40"/>
        <v/>
      </c>
      <c r="CG67" s="139" t="str">
        <f t="shared" si="41"/>
        <v/>
      </c>
      <c r="CH67" s="139" t="str">
        <f t="shared" si="42"/>
        <v/>
      </c>
      <c r="CI67" s="139" t="str">
        <f t="shared" si="43"/>
        <v/>
      </c>
      <c r="CJ67" s="139" t="str">
        <f t="shared" si="44"/>
        <v/>
      </c>
      <c r="CK67" s="139" t="str">
        <f t="shared" si="45"/>
        <v/>
      </c>
      <c r="CL67" s="140" t="str">
        <f t="shared" si="46"/>
        <v/>
      </c>
      <c r="CM67" s="142" t="str">
        <f t="shared" si="47"/>
        <v/>
      </c>
      <c r="CN67" s="143" t="str">
        <f t="shared" si="48"/>
        <v/>
      </c>
      <c r="CO67" s="143" t="str">
        <f t="shared" si="49"/>
        <v/>
      </c>
      <c r="CP67" s="143" t="str">
        <f t="shared" si="50"/>
        <v/>
      </c>
      <c r="CQ67" s="143" t="str">
        <f t="shared" si="51"/>
        <v/>
      </c>
      <c r="CR67" s="145" t="str">
        <f t="shared" si="52"/>
        <v/>
      </c>
      <c r="CS67" s="127"/>
      <c r="CT67" s="122" t="str">
        <f t="shared" si="53"/>
        <v/>
      </c>
      <c r="CU67" s="123" t="str">
        <f t="shared" si="54"/>
        <v/>
      </c>
      <c r="CV67" s="123" t="str">
        <f t="shared" si="55"/>
        <v/>
      </c>
      <c r="CW67" s="123" t="str">
        <f t="shared" si="56"/>
        <v/>
      </c>
      <c r="CX67" s="123" t="str">
        <f t="shared" si="57"/>
        <v/>
      </c>
      <c r="CY67" s="123" t="str">
        <f t="shared" si="58"/>
        <v/>
      </c>
      <c r="CZ67" s="123" t="str">
        <f t="shared" si="59"/>
        <v/>
      </c>
      <c r="DA67" s="123" t="str">
        <f t="shared" si="60"/>
        <v/>
      </c>
      <c r="DB67" s="124" t="str">
        <f t="shared" si="61"/>
        <v/>
      </c>
      <c r="DC67" s="128" t="str">
        <f t="shared" si="62"/>
        <v/>
      </c>
      <c r="DD67" s="123" t="str">
        <f t="shared" si="63"/>
        <v/>
      </c>
      <c r="DE67" s="123" t="str">
        <f t="shared" si="64"/>
        <v/>
      </c>
      <c r="DF67" s="123" t="str">
        <f t="shared" si="65"/>
        <v/>
      </c>
      <c r="DG67" s="123" t="str">
        <f t="shared" si="66"/>
        <v/>
      </c>
      <c r="DH67" s="123" t="str">
        <f t="shared" si="67"/>
        <v/>
      </c>
      <c r="DI67" s="123" t="str">
        <f t="shared" si="68"/>
        <v/>
      </c>
      <c r="DJ67" s="129" t="str">
        <f t="shared" si="69"/>
        <v/>
      </c>
      <c r="DK67" s="98" t="s">
        <v>68</v>
      </c>
      <c r="DL67" s="130">
        <f t="shared" si="76"/>
        <v>61</v>
      </c>
      <c r="DM67" s="56"/>
    </row>
    <row r="68" spans="2:117" ht="22.5" customHeight="1">
      <c r="B68" s="98" t="s">
        <v>68</v>
      </c>
      <c r="C68" s="130">
        <f t="shared" si="70"/>
        <v>62</v>
      </c>
      <c r="D68" s="146">
        <v>45694</v>
      </c>
      <c r="E68" s="155" t="s">
        <v>69</v>
      </c>
      <c r="F68" s="102" t="s">
        <v>70</v>
      </c>
      <c r="G68" s="103" t="s">
        <v>20</v>
      </c>
      <c r="H68" s="131" t="s">
        <v>46</v>
      </c>
      <c r="I68" s="132">
        <v>10000</v>
      </c>
      <c r="J68" s="106"/>
      <c r="K68" s="107">
        <f t="shared" si="71"/>
        <v>811608</v>
      </c>
      <c r="L68" s="645"/>
      <c r="M68" s="133"/>
      <c r="N68" s="133"/>
      <c r="O68" s="134" t="str">
        <f t="shared" ref="O68:S68" si="254">IF($H68=O$6,$I68,"")</f>
        <v/>
      </c>
      <c r="P68" s="135" t="str">
        <f t="shared" si="254"/>
        <v/>
      </c>
      <c r="Q68" s="136">
        <f t="shared" si="254"/>
        <v>10000</v>
      </c>
      <c r="R68" s="135" t="str">
        <f t="shared" si="254"/>
        <v/>
      </c>
      <c r="S68" s="137" t="str">
        <f t="shared" si="254"/>
        <v/>
      </c>
      <c r="T68" s="113" t="str">
        <f t="shared" ref="T68:AJ68" si="255">IF($H68=T$6,$J68,"")</f>
        <v/>
      </c>
      <c r="U68" s="114" t="str">
        <f t="shared" si="255"/>
        <v/>
      </c>
      <c r="V68" s="114" t="str">
        <f t="shared" si="255"/>
        <v/>
      </c>
      <c r="W68" s="114" t="str">
        <f t="shared" si="255"/>
        <v/>
      </c>
      <c r="X68" s="113" t="str">
        <f t="shared" si="255"/>
        <v/>
      </c>
      <c r="Y68" s="114" t="str">
        <f t="shared" si="255"/>
        <v/>
      </c>
      <c r="Z68" s="114" t="str">
        <f t="shared" si="255"/>
        <v/>
      </c>
      <c r="AA68" s="114" t="str">
        <f t="shared" si="255"/>
        <v/>
      </c>
      <c r="AB68" s="113" t="str">
        <f t="shared" si="255"/>
        <v/>
      </c>
      <c r="AC68" s="114" t="str">
        <f t="shared" si="255"/>
        <v/>
      </c>
      <c r="AD68" s="114" t="str">
        <f t="shared" si="255"/>
        <v/>
      </c>
      <c r="AE68" s="114" t="str">
        <f t="shared" si="255"/>
        <v/>
      </c>
      <c r="AF68" s="114" t="str">
        <f t="shared" si="255"/>
        <v/>
      </c>
      <c r="AG68" s="114" t="str">
        <f t="shared" si="255"/>
        <v/>
      </c>
      <c r="AH68" s="114" t="str">
        <f t="shared" si="255"/>
        <v/>
      </c>
      <c r="AI68" s="113" t="str">
        <f t="shared" si="255"/>
        <v/>
      </c>
      <c r="AJ68" s="115" t="str">
        <f t="shared" si="255"/>
        <v/>
      </c>
      <c r="AK68" s="617"/>
      <c r="AL68" s="38"/>
      <c r="AM68" s="98" t="s">
        <v>68</v>
      </c>
      <c r="AN68" s="130">
        <f t="shared" si="74"/>
        <v>62</v>
      </c>
      <c r="AO68" s="138" t="str">
        <f t="shared" ref="AO68:AS68" si="256">IF(AND($G68=AO$4,$H68=AO$6),$I68,"")</f>
        <v/>
      </c>
      <c r="AP68" s="139" t="str">
        <f t="shared" si="256"/>
        <v/>
      </c>
      <c r="AQ68" s="139">
        <f t="shared" si="256"/>
        <v>10000</v>
      </c>
      <c r="AR68" s="139" t="str">
        <f t="shared" si="256"/>
        <v/>
      </c>
      <c r="AS68" s="139" t="str">
        <f t="shared" si="256"/>
        <v/>
      </c>
      <c r="AT68" s="118"/>
      <c r="AU68" s="138" t="str">
        <f t="shared" si="3"/>
        <v/>
      </c>
      <c r="AV68" s="139" t="str">
        <f t="shared" si="4"/>
        <v/>
      </c>
      <c r="AW68" s="139" t="str">
        <f t="shared" si="5"/>
        <v/>
      </c>
      <c r="AX68" s="139" t="str">
        <f t="shared" si="6"/>
        <v/>
      </c>
      <c r="AY68" s="139" t="str">
        <f t="shared" si="7"/>
        <v/>
      </c>
      <c r="AZ68" s="140" t="str">
        <f t="shared" si="8"/>
        <v/>
      </c>
      <c r="BA68" s="141" t="str">
        <f t="shared" si="9"/>
        <v/>
      </c>
      <c r="BB68" s="139" t="str">
        <f t="shared" si="10"/>
        <v/>
      </c>
      <c r="BC68" s="139" t="str">
        <f t="shared" si="11"/>
        <v/>
      </c>
      <c r="BD68" s="139" t="str">
        <f t="shared" si="12"/>
        <v/>
      </c>
      <c r="BE68" s="140" t="str">
        <f t="shared" si="13"/>
        <v/>
      </c>
      <c r="BF68" s="122" t="str">
        <f t="shared" si="14"/>
        <v/>
      </c>
      <c r="BG68" s="123" t="str">
        <f t="shared" si="15"/>
        <v/>
      </c>
      <c r="BH68" s="123" t="str">
        <f t="shared" si="16"/>
        <v/>
      </c>
      <c r="BI68" s="123" t="str">
        <f t="shared" si="17"/>
        <v/>
      </c>
      <c r="BJ68" s="122" t="str">
        <f t="shared" si="18"/>
        <v/>
      </c>
      <c r="BK68" s="123" t="str">
        <f t="shared" si="19"/>
        <v/>
      </c>
      <c r="BL68" s="123" t="str">
        <f t="shared" si="20"/>
        <v/>
      </c>
      <c r="BM68" s="123" t="str">
        <f t="shared" si="21"/>
        <v/>
      </c>
      <c r="BN68" s="123" t="str">
        <f t="shared" si="22"/>
        <v/>
      </c>
      <c r="BO68" s="123" t="str">
        <f t="shared" si="23"/>
        <v/>
      </c>
      <c r="BP68" s="123" t="str">
        <f t="shared" si="24"/>
        <v/>
      </c>
      <c r="BQ68" s="123" t="str">
        <f t="shared" si="25"/>
        <v/>
      </c>
      <c r="BR68" s="124" t="str">
        <f t="shared" si="26"/>
        <v/>
      </c>
      <c r="BS68" s="142" t="str">
        <f t="shared" si="27"/>
        <v/>
      </c>
      <c r="BT68" s="143" t="str">
        <f t="shared" si="28"/>
        <v/>
      </c>
      <c r="BU68" s="143" t="str">
        <f t="shared" si="29"/>
        <v/>
      </c>
      <c r="BV68" s="143" t="str">
        <f t="shared" si="30"/>
        <v/>
      </c>
      <c r="BW68" s="143" t="str">
        <f t="shared" si="31"/>
        <v/>
      </c>
      <c r="BX68" s="144" t="str">
        <f t="shared" si="32"/>
        <v/>
      </c>
      <c r="BY68" s="141" t="str">
        <f t="shared" si="33"/>
        <v/>
      </c>
      <c r="BZ68" s="139" t="str">
        <f t="shared" si="34"/>
        <v/>
      </c>
      <c r="CA68" s="139" t="str">
        <f t="shared" si="35"/>
        <v/>
      </c>
      <c r="CB68" s="139" t="str">
        <f t="shared" si="36"/>
        <v/>
      </c>
      <c r="CC68" s="139" t="str">
        <f t="shared" si="37"/>
        <v/>
      </c>
      <c r="CD68" s="139" t="str">
        <f t="shared" si="38"/>
        <v/>
      </c>
      <c r="CE68" s="140" t="str">
        <f t="shared" si="39"/>
        <v/>
      </c>
      <c r="CF68" s="141" t="str">
        <f t="shared" si="40"/>
        <v/>
      </c>
      <c r="CG68" s="139" t="str">
        <f t="shared" si="41"/>
        <v/>
      </c>
      <c r="CH68" s="139" t="str">
        <f t="shared" si="42"/>
        <v/>
      </c>
      <c r="CI68" s="139" t="str">
        <f t="shared" si="43"/>
        <v/>
      </c>
      <c r="CJ68" s="139" t="str">
        <f t="shared" si="44"/>
        <v/>
      </c>
      <c r="CK68" s="139" t="str">
        <f t="shared" si="45"/>
        <v/>
      </c>
      <c r="CL68" s="140" t="str">
        <f t="shared" si="46"/>
        <v/>
      </c>
      <c r="CM68" s="142" t="str">
        <f t="shared" si="47"/>
        <v/>
      </c>
      <c r="CN68" s="143" t="str">
        <f t="shared" si="48"/>
        <v/>
      </c>
      <c r="CO68" s="143" t="str">
        <f t="shared" si="49"/>
        <v/>
      </c>
      <c r="CP68" s="143" t="str">
        <f t="shared" si="50"/>
        <v/>
      </c>
      <c r="CQ68" s="143" t="str">
        <f t="shared" si="51"/>
        <v/>
      </c>
      <c r="CR68" s="145" t="str">
        <f t="shared" si="52"/>
        <v/>
      </c>
      <c r="CS68" s="127"/>
      <c r="CT68" s="122" t="str">
        <f t="shared" si="53"/>
        <v/>
      </c>
      <c r="CU68" s="123" t="str">
        <f t="shared" si="54"/>
        <v/>
      </c>
      <c r="CV68" s="123" t="str">
        <f t="shared" si="55"/>
        <v/>
      </c>
      <c r="CW68" s="123" t="str">
        <f t="shared" si="56"/>
        <v/>
      </c>
      <c r="CX68" s="123" t="str">
        <f t="shared" si="57"/>
        <v/>
      </c>
      <c r="CY68" s="123" t="str">
        <f t="shared" si="58"/>
        <v/>
      </c>
      <c r="CZ68" s="123" t="str">
        <f t="shared" si="59"/>
        <v/>
      </c>
      <c r="DA68" s="123" t="str">
        <f t="shared" si="60"/>
        <v/>
      </c>
      <c r="DB68" s="124" t="str">
        <f t="shared" si="61"/>
        <v/>
      </c>
      <c r="DC68" s="128" t="str">
        <f t="shared" si="62"/>
        <v/>
      </c>
      <c r="DD68" s="123" t="str">
        <f t="shared" si="63"/>
        <v/>
      </c>
      <c r="DE68" s="123" t="str">
        <f t="shared" si="64"/>
        <v/>
      </c>
      <c r="DF68" s="123" t="str">
        <f t="shared" si="65"/>
        <v/>
      </c>
      <c r="DG68" s="123" t="str">
        <f t="shared" si="66"/>
        <v/>
      </c>
      <c r="DH68" s="123" t="str">
        <f t="shared" si="67"/>
        <v/>
      </c>
      <c r="DI68" s="123" t="str">
        <f t="shared" si="68"/>
        <v/>
      </c>
      <c r="DJ68" s="129" t="str">
        <f t="shared" si="69"/>
        <v/>
      </c>
      <c r="DK68" s="98" t="s">
        <v>68</v>
      </c>
      <c r="DL68" s="130">
        <f t="shared" si="76"/>
        <v>62</v>
      </c>
      <c r="DM68" s="56"/>
    </row>
    <row r="69" spans="2:117" ht="22.5" customHeight="1">
      <c r="B69" s="98" t="s">
        <v>68</v>
      </c>
      <c r="C69" s="130">
        <f t="shared" si="70"/>
        <v>63</v>
      </c>
      <c r="D69" s="146">
        <v>45694</v>
      </c>
      <c r="E69" s="155" t="s">
        <v>69</v>
      </c>
      <c r="F69" s="102" t="s">
        <v>70</v>
      </c>
      <c r="G69" s="103" t="s">
        <v>20</v>
      </c>
      <c r="H69" s="131" t="s">
        <v>46</v>
      </c>
      <c r="I69" s="132">
        <v>5000</v>
      </c>
      <c r="J69" s="106"/>
      <c r="K69" s="107">
        <f t="shared" si="71"/>
        <v>816608</v>
      </c>
      <c r="L69" s="645"/>
      <c r="M69" s="133"/>
      <c r="N69" s="133"/>
      <c r="O69" s="134" t="str">
        <f t="shared" ref="O69:S69" si="257">IF($H69=O$6,$I69,"")</f>
        <v/>
      </c>
      <c r="P69" s="135" t="str">
        <f t="shared" si="257"/>
        <v/>
      </c>
      <c r="Q69" s="136">
        <f t="shared" si="257"/>
        <v>5000</v>
      </c>
      <c r="R69" s="135" t="str">
        <f t="shared" si="257"/>
        <v/>
      </c>
      <c r="S69" s="137" t="str">
        <f t="shared" si="257"/>
        <v/>
      </c>
      <c r="T69" s="113" t="str">
        <f t="shared" ref="T69:AJ69" si="258">IF($H69=T$6,$J69,"")</f>
        <v/>
      </c>
      <c r="U69" s="114" t="str">
        <f t="shared" si="258"/>
        <v/>
      </c>
      <c r="V69" s="114" t="str">
        <f t="shared" si="258"/>
        <v/>
      </c>
      <c r="W69" s="114" t="str">
        <f t="shared" si="258"/>
        <v/>
      </c>
      <c r="X69" s="113" t="str">
        <f t="shared" si="258"/>
        <v/>
      </c>
      <c r="Y69" s="114" t="str">
        <f t="shared" si="258"/>
        <v/>
      </c>
      <c r="Z69" s="114" t="str">
        <f t="shared" si="258"/>
        <v/>
      </c>
      <c r="AA69" s="114" t="str">
        <f t="shared" si="258"/>
        <v/>
      </c>
      <c r="AB69" s="113" t="str">
        <f t="shared" si="258"/>
        <v/>
      </c>
      <c r="AC69" s="114" t="str">
        <f t="shared" si="258"/>
        <v/>
      </c>
      <c r="AD69" s="114" t="str">
        <f t="shared" si="258"/>
        <v/>
      </c>
      <c r="AE69" s="114" t="str">
        <f t="shared" si="258"/>
        <v/>
      </c>
      <c r="AF69" s="114" t="str">
        <f t="shared" si="258"/>
        <v/>
      </c>
      <c r="AG69" s="114" t="str">
        <f t="shared" si="258"/>
        <v/>
      </c>
      <c r="AH69" s="114" t="str">
        <f t="shared" si="258"/>
        <v/>
      </c>
      <c r="AI69" s="113" t="str">
        <f t="shared" si="258"/>
        <v/>
      </c>
      <c r="AJ69" s="115" t="str">
        <f t="shared" si="258"/>
        <v/>
      </c>
      <c r="AK69" s="617"/>
      <c r="AL69" s="38"/>
      <c r="AM69" s="98" t="s">
        <v>68</v>
      </c>
      <c r="AN69" s="130">
        <f t="shared" si="74"/>
        <v>63</v>
      </c>
      <c r="AO69" s="138" t="str">
        <f t="shared" ref="AO69:AS69" si="259">IF(AND($G69=AO$4,$H69=AO$6),$I69,"")</f>
        <v/>
      </c>
      <c r="AP69" s="139" t="str">
        <f t="shared" si="259"/>
        <v/>
      </c>
      <c r="AQ69" s="139">
        <f t="shared" si="259"/>
        <v>5000</v>
      </c>
      <c r="AR69" s="139" t="str">
        <f t="shared" si="259"/>
        <v/>
      </c>
      <c r="AS69" s="139" t="str">
        <f t="shared" si="259"/>
        <v/>
      </c>
      <c r="AT69" s="118"/>
      <c r="AU69" s="138" t="str">
        <f t="shared" si="3"/>
        <v/>
      </c>
      <c r="AV69" s="139" t="str">
        <f t="shared" si="4"/>
        <v/>
      </c>
      <c r="AW69" s="139" t="str">
        <f t="shared" si="5"/>
        <v/>
      </c>
      <c r="AX69" s="139" t="str">
        <f t="shared" si="6"/>
        <v/>
      </c>
      <c r="AY69" s="139" t="str">
        <f t="shared" si="7"/>
        <v/>
      </c>
      <c r="AZ69" s="140" t="str">
        <f t="shared" si="8"/>
        <v/>
      </c>
      <c r="BA69" s="141" t="str">
        <f t="shared" si="9"/>
        <v/>
      </c>
      <c r="BB69" s="139" t="str">
        <f t="shared" si="10"/>
        <v/>
      </c>
      <c r="BC69" s="139" t="str">
        <f t="shared" si="11"/>
        <v/>
      </c>
      <c r="BD69" s="139" t="str">
        <f t="shared" si="12"/>
        <v/>
      </c>
      <c r="BE69" s="140" t="str">
        <f t="shared" si="13"/>
        <v/>
      </c>
      <c r="BF69" s="122" t="str">
        <f t="shared" si="14"/>
        <v/>
      </c>
      <c r="BG69" s="123" t="str">
        <f t="shared" si="15"/>
        <v/>
      </c>
      <c r="BH69" s="123" t="str">
        <f t="shared" si="16"/>
        <v/>
      </c>
      <c r="BI69" s="123" t="str">
        <f t="shared" si="17"/>
        <v/>
      </c>
      <c r="BJ69" s="122" t="str">
        <f t="shared" si="18"/>
        <v/>
      </c>
      <c r="BK69" s="123" t="str">
        <f t="shared" si="19"/>
        <v/>
      </c>
      <c r="BL69" s="123" t="str">
        <f t="shared" si="20"/>
        <v/>
      </c>
      <c r="BM69" s="123" t="str">
        <f t="shared" si="21"/>
        <v/>
      </c>
      <c r="BN69" s="123" t="str">
        <f t="shared" si="22"/>
        <v/>
      </c>
      <c r="BO69" s="123" t="str">
        <f t="shared" si="23"/>
        <v/>
      </c>
      <c r="BP69" s="123" t="str">
        <f t="shared" si="24"/>
        <v/>
      </c>
      <c r="BQ69" s="123" t="str">
        <f t="shared" si="25"/>
        <v/>
      </c>
      <c r="BR69" s="124" t="str">
        <f t="shared" si="26"/>
        <v/>
      </c>
      <c r="BS69" s="142" t="str">
        <f t="shared" si="27"/>
        <v/>
      </c>
      <c r="BT69" s="143" t="str">
        <f t="shared" si="28"/>
        <v/>
      </c>
      <c r="BU69" s="143" t="str">
        <f t="shared" si="29"/>
        <v/>
      </c>
      <c r="BV69" s="143" t="str">
        <f t="shared" si="30"/>
        <v/>
      </c>
      <c r="BW69" s="143" t="str">
        <f t="shared" si="31"/>
        <v/>
      </c>
      <c r="BX69" s="144" t="str">
        <f t="shared" si="32"/>
        <v/>
      </c>
      <c r="BY69" s="141" t="str">
        <f t="shared" si="33"/>
        <v/>
      </c>
      <c r="BZ69" s="139" t="str">
        <f t="shared" si="34"/>
        <v/>
      </c>
      <c r="CA69" s="139" t="str">
        <f t="shared" si="35"/>
        <v/>
      </c>
      <c r="CB69" s="139" t="str">
        <f t="shared" si="36"/>
        <v/>
      </c>
      <c r="CC69" s="139" t="str">
        <f t="shared" si="37"/>
        <v/>
      </c>
      <c r="CD69" s="139" t="str">
        <f t="shared" si="38"/>
        <v/>
      </c>
      <c r="CE69" s="140" t="str">
        <f t="shared" si="39"/>
        <v/>
      </c>
      <c r="CF69" s="141" t="str">
        <f t="shared" si="40"/>
        <v/>
      </c>
      <c r="CG69" s="139" t="str">
        <f t="shared" si="41"/>
        <v/>
      </c>
      <c r="CH69" s="139" t="str">
        <f t="shared" si="42"/>
        <v/>
      </c>
      <c r="CI69" s="139" t="str">
        <f t="shared" si="43"/>
        <v/>
      </c>
      <c r="CJ69" s="139" t="str">
        <f t="shared" si="44"/>
        <v/>
      </c>
      <c r="CK69" s="139" t="str">
        <f t="shared" si="45"/>
        <v/>
      </c>
      <c r="CL69" s="140" t="str">
        <f t="shared" si="46"/>
        <v/>
      </c>
      <c r="CM69" s="142" t="str">
        <f t="shared" si="47"/>
        <v/>
      </c>
      <c r="CN69" s="143" t="str">
        <f t="shared" si="48"/>
        <v/>
      </c>
      <c r="CO69" s="143" t="str">
        <f t="shared" si="49"/>
        <v/>
      </c>
      <c r="CP69" s="143" t="str">
        <f t="shared" si="50"/>
        <v/>
      </c>
      <c r="CQ69" s="143" t="str">
        <f t="shared" si="51"/>
        <v/>
      </c>
      <c r="CR69" s="145" t="str">
        <f t="shared" si="52"/>
        <v/>
      </c>
      <c r="CS69" s="127"/>
      <c r="CT69" s="122" t="str">
        <f t="shared" si="53"/>
        <v/>
      </c>
      <c r="CU69" s="123" t="str">
        <f t="shared" si="54"/>
        <v/>
      </c>
      <c r="CV69" s="123" t="str">
        <f t="shared" si="55"/>
        <v/>
      </c>
      <c r="CW69" s="123" t="str">
        <f t="shared" si="56"/>
        <v/>
      </c>
      <c r="CX69" s="123" t="str">
        <f t="shared" si="57"/>
        <v/>
      </c>
      <c r="CY69" s="123" t="str">
        <f t="shared" si="58"/>
        <v/>
      </c>
      <c r="CZ69" s="123" t="str">
        <f t="shared" si="59"/>
        <v/>
      </c>
      <c r="DA69" s="123" t="str">
        <f t="shared" si="60"/>
        <v/>
      </c>
      <c r="DB69" s="124" t="str">
        <f t="shared" si="61"/>
        <v/>
      </c>
      <c r="DC69" s="128" t="str">
        <f t="shared" si="62"/>
        <v/>
      </c>
      <c r="DD69" s="123" t="str">
        <f t="shared" si="63"/>
        <v/>
      </c>
      <c r="DE69" s="123" t="str">
        <f t="shared" si="64"/>
        <v/>
      </c>
      <c r="DF69" s="123" t="str">
        <f t="shared" si="65"/>
        <v/>
      </c>
      <c r="DG69" s="123" t="str">
        <f t="shared" si="66"/>
        <v/>
      </c>
      <c r="DH69" s="123" t="str">
        <f t="shared" si="67"/>
        <v/>
      </c>
      <c r="DI69" s="123" t="str">
        <f t="shared" si="68"/>
        <v/>
      </c>
      <c r="DJ69" s="129" t="str">
        <f t="shared" si="69"/>
        <v/>
      </c>
      <c r="DK69" s="98" t="s">
        <v>68</v>
      </c>
      <c r="DL69" s="130">
        <f t="shared" si="76"/>
        <v>63</v>
      </c>
      <c r="DM69" s="56"/>
    </row>
    <row r="70" spans="2:117" ht="22.5" customHeight="1">
      <c r="B70" s="98" t="s">
        <v>68</v>
      </c>
      <c r="C70" s="130">
        <f t="shared" si="70"/>
        <v>64</v>
      </c>
      <c r="D70" s="146">
        <v>45694</v>
      </c>
      <c r="E70" s="155" t="s">
        <v>69</v>
      </c>
      <c r="F70" s="102" t="s">
        <v>70</v>
      </c>
      <c r="G70" s="103" t="s">
        <v>20</v>
      </c>
      <c r="H70" s="131" t="s">
        <v>46</v>
      </c>
      <c r="I70" s="132">
        <v>5000</v>
      </c>
      <c r="J70" s="106"/>
      <c r="K70" s="107">
        <f t="shared" si="71"/>
        <v>821608</v>
      </c>
      <c r="L70" s="645"/>
      <c r="M70" s="133"/>
      <c r="N70" s="133"/>
      <c r="O70" s="134" t="str">
        <f t="shared" ref="O70:S70" si="260">IF($H70=O$6,$I70,"")</f>
        <v/>
      </c>
      <c r="P70" s="135" t="str">
        <f t="shared" si="260"/>
        <v/>
      </c>
      <c r="Q70" s="136">
        <f t="shared" si="260"/>
        <v>5000</v>
      </c>
      <c r="R70" s="135" t="str">
        <f t="shared" si="260"/>
        <v/>
      </c>
      <c r="S70" s="137" t="str">
        <f t="shared" si="260"/>
        <v/>
      </c>
      <c r="T70" s="113" t="str">
        <f t="shared" ref="T70:AJ70" si="261">IF($H70=T$6,$J70,"")</f>
        <v/>
      </c>
      <c r="U70" s="114" t="str">
        <f t="shared" si="261"/>
        <v/>
      </c>
      <c r="V70" s="114" t="str">
        <f t="shared" si="261"/>
        <v/>
      </c>
      <c r="W70" s="114" t="str">
        <f t="shared" si="261"/>
        <v/>
      </c>
      <c r="X70" s="113" t="str">
        <f t="shared" si="261"/>
        <v/>
      </c>
      <c r="Y70" s="114" t="str">
        <f t="shared" si="261"/>
        <v/>
      </c>
      <c r="Z70" s="114" t="str">
        <f t="shared" si="261"/>
        <v/>
      </c>
      <c r="AA70" s="114" t="str">
        <f t="shared" si="261"/>
        <v/>
      </c>
      <c r="AB70" s="113" t="str">
        <f t="shared" si="261"/>
        <v/>
      </c>
      <c r="AC70" s="114" t="str">
        <f t="shared" si="261"/>
        <v/>
      </c>
      <c r="AD70" s="114" t="str">
        <f t="shared" si="261"/>
        <v/>
      </c>
      <c r="AE70" s="114" t="str">
        <f t="shared" si="261"/>
        <v/>
      </c>
      <c r="AF70" s="114" t="str">
        <f t="shared" si="261"/>
        <v/>
      </c>
      <c r="AG70" s="114" t="str">
        <f t="shared" si="261"/>
        <v/>
      </c>
      <c r="AH70" s="114" t="str">
        <f t="shared" si="261"/>
        <v/>
      </c>
      <c r="AI70" s="113" t="str">
        <f t="shared" si="261"/>
        <v/>
      </c>
      <c r="AJ70" s="115" t="str">
        <f t="shared" si="261"/>
        <v/>
      </c>
      <c r="AK70" s="617"/>
      <c r="AL70" s="38"/>
      <c r="AM70" s="98" t="s">
        <v>68</v>
      </c>
      <c r="AN70" s="130">
        <f t="shared" si="74"/>
        <v>64</v>
      </c>
      <c r="AO70" s="138" t="str">
        <f t="shared" ref="AO70:AS70" si="262">IF(AND($G70=AO$4,$H70=AO$6),$I70,"")</f>
        <v/>
      </c>
      <c r="AP70" s="139" t="str">
        <f t="shared" si="262"/>
        <v/>
      </c>
      <c r="AQ70" s="139">
        <f t="shared" si="262"/>
        <v>5000</v>
      </c>
      <c r="AR70" s="139" t="str">
        <f t="shared" si="262"/>
        <v/>
      </c>
      <c r="AS70" s="139" t="str">
        <f t="shared" si="262"/>
        <v/>
      </c>
      <c r="AT70" s="118"/>
      <c r="AU70" s="138" t="str">
        <f t="shared" si="3"/>
        <v/>
      </c>
      <c r="AV70" s="139" t="str">
        <f t="shared" si="4"/>
        <v/>
      </c>
      <c r="AW70" s="139" t="str">
        <f t="shared" si="5"/>
        <v/>
      </c>
      <c r="AX70" s="139" t="str">
        <f t="shared" si="6"/>
        <v/>
      </c>
      <c r="AY70" s="139" t="str">
        <f t="shared" si="7"/>
        <v/>
      </c>
      <c r="AZ70" s="140" t="str">
        <f t="shared" si="8"/>
        <v/>
      </c>
      <c r="BA70" s="141" t="str">
        <f t="shared" si="9"/>
        <v/>
      </c>
      <c r="BB70" s="139" t="str">
        <f t="shared" si="10"/>
        <v/>
      </c>
      <c r="BC70" s="139" t="str">
        <f t="shared" si="11"/>
        <v/>
      </c>
      <c r="BD70" s="139" t="str">
        <f t="shared" si="12"/>
        <v/>
      </c>
      <c r="BE70" s="140" t="str">
        <f t="shared" si="13"/>
        <v/>
      </c>
      <c r="BF70" s="122" t="str">
        <f t="shared" si="14"/>
        <v/>
      </c>
      <c r="BG70" s="123" t="str">
        <f t="shared" si="15"/>
        <v/>
      </c>
      <c r="BH70" s="123" t="str">
        <f t="shared" si="16"/>
        <v/>
      </c>
      <c r="BI70" s="123" t="str">
        <f t="shared" si="17"/>
        <v/>
      </c>
      <c r="BJ70" s="122" t="str">
        <f t="shared" si="18"/>
        <v/>
      </c>
      <c r="BK70" s="123" t="str">
        <f t="shared" si="19"/>
        <v/>
      </c>
      <c r="BL70" s="123" t="str">
        <f t="shared" si="20"/>
        <v/>
      </c>
      <c r="BM70" s="123" t="str">
        <f t="shared" si="21"/>
        <v/>
      </c>
      <c r="BN70" s="123" t="str">
        <f t="shared" si="22"/>
        <v/>
      </c>
      <c r="BO70" s="123" t="str">
        <f t="shared" si="23"/>
        <v/>
      </c>
      <c r="BP70" s="123" t="str">
        <f t="shared" si="24"/>
        <v/>
      </c>
      <c r="BQ70" s="123" t="str">
        <f t="shared" si="25"/>
        <v/>
      </c>
      <c r="BR70" s="124" t="str">
        <f t="shared" si="26"/>
        <v/>
      </c>
      <c r="BS70" s="142" t="str">
        <f t="shared" si="27"/>
        <v/>
      </c>
      <c r="BT70" s="143" t="str">
        <f t="shared" si="28"/>
        <v/>
      </c>
      <c r="BU70" s="143" t="str">
        <f t="shared" si="29"/>
        <v/>
      </c>
      <c r="BV70" s="143" t="str">
        <f t="shared" si="30"/>
        <v/>
      </c>
      <c r="BW70" s="143" t="str">
        <f t="shared" si="31"/>
        <v/>
      </c>
      <c r="BX70" s="144" t="str">
        <f t="shared" si="32"/>
        <v/>
      </c>
      <c r="BY70" s="141" t="str">
        <f t="shared" si="33"/>
        <v/>
      </c>
      <c r="BZ70" s="139" t="str">
        <f t="shared" si="34"/>
        <v/>
      </c>
      <c r="CA70" s="139" t="str">
        <f t="shared" si="35"/>
        <v/>
      </c>
      <c r="CB70" s="139" t="str">
        <f t="shared" si="36"/>
        <v/>
      </c>
      <c r="CC70" s="139" t="str">
        <f t="shared" si="37"/>
        <v/>
      </c>
      <c r="CD70" s="139" t="str">
        <f t="shared" si="38"/>
        <v/>
      </c>
      <c r="CE70" s="140" t="str">
        <f t="shared" si="39"/>
        <v/>
      </c>
      <c r="CF70" s="141" t="str">
        <f t="shared" si="40"/>
        <v/>
      </c>
      <c r="CG70" s="139" t="str">
        <f t="shared" si="41"/>
        <v/>
      </c>
      <c r="CH70" s="139" t="str">
        <f t="shared" si="42"/>
        <v/>
      </c>
      <c r="CI70" s="139" t="str">
        <f t="shared" si="43"/>
        <v/>
      </c>
      <c r="CJ70" s="139" t="str">
        <f t="shared" si="44"/>
        <v/>
      </c>
      <c r="CK70" s="139" t="str">
        <f t="shared" si="45"/>
        <v/>
      </c>
      <c r="CL70" s="140" t="str">
        <f t="shared" si="46"/>
        <v/>
      </c>
      <c r="CM70" s="142" t="str">
        <f t="shared" si="47"/>
        <v/>
      </c>
      <c r="CN70" s="143" t="str">
        <f t="shared" si="48"/>
        <v/>
      </c>
      <c r="CO70" s="143" t="str">
        <f t="shared" si="49"/>
        <v/>
      </c>
      <c r="CP70" s="143" t="str">
        <f t="shared" si="50"/>
        <v/>
      </c>
      <c r="CQ70" s="143" t="str">
        <f t="shared" si="51"/>
        <v/>
      </c>
      <c r="CR70" s="145" t="str">
        <f t="shared" si="52"/>
        <v/>
      </c>
      <c r="CS70" s="127"/>
      <c r="CT70" s="122" t="str">
        <f t="shared" si="53"/>
        <v/>
      </c>
      <c r="CU70" s="123" t="str">
        <f t="shared" si="54"/>
        <v/>
      </c>
      <c r="CV70" s="123" t="str">
        <f t="shared" si="55"/>
        <v/>
      </c>
      <c r="CW70" s="123" t="str">
        <f t="shared" si="56"/>
        <v/>
      </c>
      <c r="CX70" s="123" t="str">
        <f t="shared" si="57"/>
        <v/>
      </c>
      <c r="CY70" s="123" t="str">
        <f t="shared" si="58"/>
        <v/>
      </c>
      <c r="CZ70" s="123" t="str">
        <f t="shared" si="59"/>
        <v/>
      </c>
      <c r="DA70" s="123" t="str">
        <f t="shared" si="60"/>
        <v/>
      </c>
      <c r="DB70" s="124" t="str">
        <f t="shared" si="61"/>
        <v/>
      </c>
      <c r="DC70" s="128" t="str">
        <f t="shared" si="62"/>
        <v/>
      </c>
      <c r="DD70" s="123" t="str">
        <f t="shared" si="63"/>
        <v/>
      </c>
      <c r="DE70" s="123" t="str">
        <f t="shared" si="64"/>
        <v/>
      </c>
      <c r="DF70" s="123" t="str">
        <f t="shared" si="65"/>
        <v/>
      </c>
      <c r="DG70" s="123" t="str">
        <f t="shared" si="66"/>
        <v/>
      </c>
      <c r="DH70" s="123" t="str">
        <f t="shared" si="67"/>
        <v/>
      </c>
      <c r="DI70" s="123" t="str">
        <f t="shared" si="68"/>
        <v/>
      </c>
      <c r="DJ70" s="129" t="str">
        <f t="shared" si="69"/>
        <v/>
      </c>
      <c r="DK70" s="98" t="s">
        <v>68</v>
      </c>
      <c r="DL70" s="130">
        <f t="shared" si="76"/>
        <v>64</v>
      </c>
      <c r="DM70" s="56"/>
    </row>
    <row r="71" spans="2:117" ht="22.5" customHeight="1">
      <c r="B71" s="98" t="s">
        <v>68</v>
      </c>
      <c r="C71" s="130">
        <f t="shared" si="70"/>
        <v>65</v>
      </c>
      <c r="D71" s="146">
        <v>45694</v>
      </c>
      <c r="E71" s="155" t="s">
        <v>69</v>
      </c>
      <c r="F71" s="102" t="s">
        <v>70</v>
      </c>
      <c r="G71" s="156" t="s">
        <v>20</v>
      </c>
      <c r="H71" s="131" t="s">
        <v>46</v>
      </c>
      <c r="I71" s="132">
        <v>30000</v>
      </c>
      <c r="J71" s="106"/>
      <c r="K71" s="107">
        <f t="shared" si="71"/>
        <v>851608</v>
      </c>
      <c r="L71" s="645"/>
      <c r="M71" s="133"/>
      <c r="N71" s="133"/>
      <c r="O71" s="134" t="str">
        <f t="shared" ref="O71:S71" si="263">IF($H71=O$6,$I71,"")</f>
        <v/>
      </c>
      <c r="P71" s="135" t="str">
        <f t="shared" si="263"/>
        <v/>
      </c>
      <c r="Q71" s="136">
        <f t="shared" si="263"/>
        <v>30000</v>
      </c>
      <c r="R71" s="135" t="str">
        <f t="shared" si="263"/>
        <v/>
      </c>
      <c r="S71" s="137" t="str">
        <f t="shared" si="263"/>
        <v/>
      </c>
      <c r="T71" s="113" t="str">
        <f t="shared" ref="T71:AJ71" si="264">IF($H71=T$6,$J71,"")</f>
        <v/>
      </c>
      <c r="U71" s="114" t="str">
        <f t="shared" si="264"/>
        <v/>
      </c>
      <c r="V71" s="114" t="str">
        <f t="shared" si="264"/>
        <v/>
      </c>
      <c r="W71" s="114" t="str">
        <f t="shared" si="264"/>
        <v/>
      </c>
      <c r="X71" s="113" t="str">
        <f t="shared" si="264"/>
        <v/>
      </c>
      <c r="Y71" s="114" t="str">
        <f t="shared" si="264"/>
        <v/>
      </c>
      <c r="Z71" s="114" t="str">
        <f t="shared" si="264"/>
        <v/>
      </c>
      <c r="AA71" s="114" t="str">
        <f t="shared" si="264"/>
        <v/>
      </c>
      <c r="AB71" s="113" t="str">
        <f t="shared" si="264"/>
        <v/>
      </c>
      <c r="AC71" s="114" t="str">
        <f t="shared" si="264"/>
        <v/>
      </c>
      <c r="AD71" s="114" t="str">
        <f t="shared" si="264"/>
        <v/>
      </c>
      <c r="AE71" s="114" t="str">
        <f t="shared" si="264"/>
        <v/>
      </c>
      <c r="AF71" s="114" t="str">
        <f t="shared" si="264"/>
        <v/>
      </c>
      <c r="AG71" s="114" t="str">
        <f t="shared" si="264"/>
        <v/>
      </c>
      <c r="AH71" s="114" t="str">
        <f t="shared" si="264"/>
        <v/>
      </c>
      <c r="AI71" s="113" t="str">
        <f t="shared" si="264"/>
        <v/>
      </c>
      <c r="AJ71" s="115" t="str">
        <f t="shared" si="264"/>
        <v/>
      </c>
      <c r="AK71" s="617"/>
      <c r="AL71" s="38"/>
      <c r="AM71" s="98" t="s">
        <v>68</v>
      </c>
      <c r="AN71" s="130">
        <f t="shared" si="74"/>
        <v>65</v>
      </c>
      <c r="AO71" s="138" t="str">
        <f t="shared" ref="AO71:AS71" si="265">IF(AND($G71=AO$4,$H71=AO$6),$I71,"")</f>
        <v/>
      </c>
      <c r="AP71" s="139" t="str">
        <f t="shared" si="265"/>
        <v/>
      </c>
      <c r="AQ71" s="139">
        <f t="shared" si="265"/>
        <v>30000</v>
      </c>
      <c r="AR71" s="139" t="str">
        <f t="shared" si="265"/>
        <v/>
      </c>
      <c r="AS71" s="139" t="str">
        <f t="shared" si="265"/>
        <v/>
      </c>
      <c r="AT71" s="118"/>
      <c r="AU71" s="138" t="str">
        <f t="shared" si="3"/>
        <v/>
      </c>
      <c r="AV71" s="139" t="str">
        <f t="shared" si="4"/>
        <v/>
      </c>
      <c r="AW71" s="139" t="str">
        <f t="shared" si="5"/>
        <v/>
      </c>
      <c r="AX71" s="139" t="str">
        <f t="shared" si="6"/>
        <v/>
      </c>
      <c r="AY71" s="139" t="str">
        <f t="shared" si="7"/>
        <v/>
      </c>
      <c r="AZ71" s="140" t="str">
        <f t="shared" si="8"/>
        <v/>
      </c>
      <c r="BA71" s="141" t="str">
        <f t="shared" si="9"/>
        <v/>
      </c>
      <c r="BB71" s="139" t="str">
        <f t="shared" si="10"/>
        <v/>
      </c>
      <c r="BC71" s="139" t="str">
        <f t="shared" si="11"/>
        <v/>
      </c>
      <c r="BD71" s="139" t="str">
        <f t="shared" si="12"/>
        <v/>
      </c>
      <c r="BE71" s="140" t="str">
        <f t="shared" si="13"/>
        <v/>
      </c>
      <c r="BF71" s="122" t="str">
        <f t="shared" si="14"/>
        <v/>
      </c>
      <c r="BG71" s="123" t="str">
        <f t="shared" si="15"/>
        <v/>
      </c>
      <c r="BH71" s="123" t="str">
        <f t="shared" si="16"/>
        <v/>
      </c>
      <c r="BI71" s="123" t="str">
        <f t="shared" si="17"/>
        <v/>
      </c>
      <c r="BJ71" s="122" t="str">
        <f t="shared" si="18"/>
        <v/>
      </c>
      <c r="BK71" s="123" t="str">
        <f t="shared" si="19"/>
        <v/>
      </c>
      <c r="BL71" s="123" t="str">
        <f t="shared" si="20"/>
        <v/>
      </c>
      <c r="BM71" s="123" t="str">
        <f t="shared" si="21"/>
        <v/>
      </c>
      <c r="BN71" s="123" t="str">
        <f t="shared" si="22"/>
        <v/>
      </c>
      <c r="BO71" s="123" t="str">
        <f t="shared" si="23"/>
        <v/>
      </c>
      <c r="BP71" s="123" t="str">
        <f t="shared" si="24"/>
        <v/>
      </c>
      <c r="BQ71" s="123" t="str">
        <f t="shared" si="25"/>
        <v/>
      </c>
      <c r="BR71" s="124" t="str">
        <f t="shared" si="26"/>
        <v/>
      </c>
      <c r="BS71" s="142" t="str">
        <f t="shared" si="27"/>
        <v/>
      </c>
      <c r="BT71" s="143" t="str">
        <f t="shared" si="28"/>
        <v/>
      </c>
      <c r="BU71" s="143" t="str">
        <f t="shared" si="29"/>
        <v/>
      </c>
      <c r="BV71" s="143" t="str">
        <f t="shared" si="30"/>
        <v/>
      </c>
      <c r="BW71" s="143" t="str">
        <f t="shared" si="31"/>
        <v/>
      </c>
      <c r="BX71" s="144" t="str">
        <f t="shared" si="32"/>
        <v/>
      </c>
      <c r="BY71" s="141" t="str">
        <f t="shared" si="33"/>
        <v/>
      </c>
      <c r="BZ71" s="139" t="str">
        <f t="shared" si="34"/>
        <v/>
      </c>
      <c r="CA71" s="139" t="str">
        <f t="shared" si="35"/>
        <v/>
      </c>
      <c r="CB71" s="139" t="str">
        <f t="shared" si="36"/>
        <v/>
      </c>
      <c r="CC71" s="139" t="str">
        <f t="shared" si="37"/>
        <v/>
      </c>
      <c r="CD71" s="139" t="str">
        <f t="shared" si="38"/>
        <v/>
      </c>
      <c r="CE71" s="140" t="str">
        <f t="shared" si="39"/>
        <v/>
      </c>
      <c r="CF71" s="141" t="str">
        <f t="shared" si="40"/>
        <v/>
      </c>
      <c r="CG71" s="139" t="str">
        <f t="shared" si="41"/>
        <v/>
      </c>
      <c r="CH71" s="139" t="str">
        <f t="shared" si="42"/>
        <v/>
      </c>
      <c r="CI71" s="139" t="str">
        <f t="shared" si="43"/>
        <v/>
      </c>
      <c r="CJ71" s="139" t="str">
        <f t="shared" si="44"/>
        <v/>
      </c>
      <c r="CK71" s="139" t="str">
        <f t="shared" si="45"/>
        <v/>
      </c>
      <c r="CL71" s="140" t="str">
        <f t="shared" si="46"/>
        <v/>
      </c>
      <c r="CM71" s="142" t="str">
        <f t="shared" si="47"/>
        <v/>
      </c>
      <c r="CN71" s="143" t="str">
        <f t="shared" si="48"/>
        <v/>
      </c>
      <c r="CO71" s="143" t="str">
        <f t="shared" si="49"/>
        <v/>
      </c>
      <c r="CP71" s="143" t="str">
        <f t="shared" si="50"/>
        <v/>
      </c>
      <c r="CQ71" s="143" t="str">
        <f t="shared" si="51"/>
        <v/>
      </c>
      <c r="CR71" s="145" t="str">
        <f t="shared" si="52"/>
        <v/>
      </c>
      <c r="CS71" s="127"/>
      <c r="CT71" s="122" t="str">
        <f t="shared" si="53"/>
        <v/>
      </c>
      <c r="CU71" s="123" t="str">
        <f t="shared" si="54"/>
        <v/>
      </c>
      <c r="CV71" s="123" t="str">
        <f t="shared" si="55"/>
        <v/>
      </c>
      <c r="CW71" s="123" t="str">
        <f t="shared" si="56"/>
        <v/>
      </c>
      <c r="CX71" s="123" t="str">
        <f t="shared" si="57"/>
        <v/>
      </c>
      <c r="CY71" s="123" t="str">
        <f t="shared" si="58"/>
        <v/>
      </c>
      <c r="CZ71" s="123" t="str">
        <f t="shared" si="59"/>
        <v/>
      </c>
      <c r="DA71" s="123" t="str">
        <f t="shared" si="60"/>
        <v/>
      </c>
      <c r="DB71" s="124" t="str">
        <f t="shared" si="61"/>
        <v/>
      </c>
      <c r="DC71" s="128" t="str">
        <f t="shared" si="62"/>
        <v/>
      </c>
      <c r="DD71" s="123" t="str">
        <f t="shared" si="63"/>
        <v/>
      </c>
      <c r="DE71" s="123" t="str">
        <f t="shared" si="64"/>
        <v/>
      </c>
      <c r="DF71" s="123" t="str">
        <f t="shared" si="65"/>
        <v/>
      </c>
      <c r="DG71" s="123" t="str">
        <f t="shared" si="66"/>
        <v/>
      </c>
      <c r="DH71" s="123" t="str">
        <f t="shared" si="67"/>
        <v/>
      </c>
      <c r="DI71" s="123" t="str">
        <f t="shared" si="68"/>
        <v/>
      </c>
      <c r="DJ71" s="129" t="str">
        <f t="shared" si="69"/>
        <v/>
      </c>
      <c r="DK71" s="98" t="s">
        <v>68</v>
      </c>
      <c r="DL71" s="130">
        <f t="shared" si="76"/>
        <v>65</v>
      </c>
      <c r="DM71" s="56"/>
    </row>
    <row r="72" spans="2:117" ht="22.5" customHeight="1">
      <c r="B72" s="98" t="s">
        <v>68</v>
      </c>
      <c r="C72" s="130">
        <f t="shared" si="70"/>
        <v>66</v>
      </c>
      <c r="D72" s="146">
        <v>45694</v>
      </c>
      <c r="E72" s="155" t="s">
        <v>69</v>
      </c>
      <c r="F72" s="102" t="s">
        <v>70</v>
      </c>
      <c r="G72" s="103" t="s">
        <v>20</v>
      </c>
      <c r="H72" s="131" t="s">
        <v>46</v>
      </c>
      <c r="I72" s="132">
        <v>10000</v>
      </c>
      <c r="J72" s="106"/>
      <c r="K72" s="107">
        <f t="shared" si="71"/>
        <v>861608</v>
      </c>
      <c r="L72" s="645"/>
      <c r="M72" s="133"/>
      <c r="N72" s="133"/>
      <c r="O72" s="134" t="str">
        <f t="shared" ref="O72:S72" si="266">IF($H72=O$6,$I72,"")</f>
        <v/>
      </c>
      <c r="P72" s="135" t="str">
        <f t="shared" si="266"/>
        <v/>
      </c>
      <c r="Q72" s="136">
        <f t="shared" si="266"/>
        <v>10000</v>
      </c>
      <c r="R72" s="135" t="str">
        <f t="shared" si="266"/>
        <v/>
      </c>
      <c r="S72" s="137" t="str">
        <f t="shared" si="266"/>
        <v/>
      </c>
      <c r="T72" s="113" t="str">
        <f t="shared" ref="T72:AJ72" si="267">IF($H72=T$6,$J72,"")</f>
        <v/>
      </c>
      <c r="U72" s="114" t="str">
        <f t="shared" si="267"/>
        <v/>
      </c>
      <c r="V72" s="114" t="str">
        <f t="shared" si="267"/>
        <v/>
      </c>
      <c r="W72" s="114" t="str">
        <f t="shared" si="267"/>
        <v/>
      </c>
      <c r="X72" s="113" t="str">
        <f t="shared" si="267"/>
        <v/>
      </c>
      <c r="Y72" s="114" t="str">
        <f t="shared" si="267"/>
        <v/>
      </c>
      <c r="Z72" s="114" t="str">
        <f t="shared" si="267"/>
        <v/>
      </c>
      <c r="AA72" s="114" t="str">
        <f t="shared" si="267"/>
        <v/>
      </c>
      <c r="AB72" s="113" t="str">
        <f t="shared" si="267"/>
        <v/>
      </c>
      <c r="AC72" s="114" t="str">
        <f t="shared" si="267"/>
        <v/>
      </c>
      <c r="AD72" s="114" t="str">
        <f t="shared" si="267"/>
        <v/>
      </c>
      <c r="AE72" s="114" t="str">
        <f t="shared" si="267"/>
        <v/>
      </c>
      <c r="AF72" s="114" t="str">
        <f t="shared" si="267"/>
        <v/>
      </c>
      <c r="AG72" s="114" t="str">
        <f t="shared" si="267"/>
        <v/>
      </c>
      <c r="AH72" s="114" t="str">
        <f t="shared" si="267"/>
        <v/>
      </c>
      <c r="AI72" s="113" t="str">
        <f t="shared" si="267"/>
        <v/>
      </c>
      <c r="AJ72" s="115" t="str">
        <f t="shared" si="267"/>
        <v/>
      </c>
      <c r="AK72" s="617"/>
      <c r="AL72" s="38"/>
      <c r="AM72" s="98" t="s">
        <v>68</v>
      </c>
      <c r="AN72" s="130">
        <f t="shared" si="74"/>
        <v>66</v>
      </c>
      <c r="AO72" s="138" t="str">
        <f t="shared" ref="AO72:AS72" si="268">IF(AND($G72=AO$4,$H72=AO$6),$I72,"")</f>
        <v/>
      </c>
      <c r="AP72" s="139" t="str">
        <f t="shared" si="268"/>
        <v/>
      </c>
      <c r="AQ72" s="139">
        <f t="shared" si="268"/>
        <v>10000</v>
      </c>
      <c r="AR72" s="139" t="str">
        <f t="shared" si="268"/>
        <v/>
      </c>
      <c r="AS72" s="139" t="str">
        <f t="shared" si="268"/>
        <v/>
      </c>
      <c r="AT72" s="118"/>
      <c r="AU72" s="138" t="str">
        <f t="shared" si="3"/>
        <v/>
      </c>
      <c r="AV72" s="139" t="str">
        <f t="shared" si="4"/>
        <v/>
      </c>
      <c r="AW72" s="139" t="str">
        <f t="shared" si="5"/>
        <v/>
      </c>
      <c r="AX72" s="139" t="str">
        <f t="shared" si="6"/>
        <v/>
      </c>
      <c r="AY72" s="139" t="str">
        <f t="shared" si="7"/>
        <v/>
      </c>
      <c r="AZ72" s="140" t="str">
        <f t="shared" si="8"/>
        <v/>
      </c>
      <c r="BA72" s="141" t="str">
        <f t="shared" si="9"/>
        <v/>
      </c>
      <c r="BB72" s="139" t="str">
        <f t="shared" si="10"/>
        <v/>
      </c>
      <c r="BC72" s="139" t="str">
        <f t="shared" si="11"/>
        <v/>
      </c>
      <c r="BD72" s="139" t="str">
        <f t="shared" si="12"/>
        <v/>
      </c>
      <c r="BE72" s="140" t="str">
        <f t="shared" si="13"/>
        <v/>
      </c>
      <c r="BF72" s="122" t="str">
        <f t="shared" si="14"/>
        <v/>
      </c>
      <c r="BG72" s="123" t="str">
        <f t="shared" si="15"/>
        <v/>
      </c>
      <c r="BH72" s="123" t="str">
        <f t="shared" si="16"/>
        <v/>
      </c>
      <c r="BI72" s="123" t="str">
        <f t="shared" si="17"/>
        <v/>
      </c>
      <c r="BJ72" s="122" t="str">
        <f t="shared" si="18"/>
        <v/>
      </c>
      <c r="BK72" s="123" t="str">
        <f t="shared" si="19"/>
        <v/>
      </c>
      <c r="BL72" s="123" t="str">
        <f t="shared" si="20"/>
        <v/>
      </c>
      <c r="BM72" s="123" t="str">
        <f t="shared" si="21"/>
        <v/>
      </c>
      <c r="BN72" s="123" t="str">
        <f t="shared" si="22"/>
        <v/>
      </c>
      <c r="BO72" s="123" t="str">
        <f t="shared" si="23"/>
        <v/>
      </c>
      <c r="BP72" s="123" t="str">
        <f t="shared" si="24"/>
        <v/>
      </c>
      <c r="BQ72" s="123" t="str">
        <f t="shared" si="25"/>
        <v/>
      </c>
      <c r="BR72" s="124" t="str">
        <f t="shared" si="26"/>
        <v/>
      </c>
      <c r="BS72" s="142" t="str">
        <f t="shared" si="27"/>
        <v/>
      </c>
      <c r="BT72" s="143" t="str">
        <f t="shared" si="28"/>
        <v/>
      </c>
      <c r="BU72" s="143" t="str">
        <f t="shared" si="29"/>
        <v/>
      </c>
      <c r="BV72" s="143" t="str">
        <f t="shared" si="30"/>
        <v/>
      </c>
      <c r="BW72" s="143" t="str">
        <f t="shared" si="31"/>
        <v/>
      </c>
      <c r="BX72" s="144" t="str">
        <f t="shared" si="32"/>
        <v/>
      </c>
      <c r="BY72" s="141" t="str">
        <f t="shared" si="33"/>
        <v/>
      </c>
      <c r="BZ72" s="139" t="str">
        <f t="shared" si="34"/>
        <v/>
      </c>
      <c r="CA72" s="139" t="str">
        <f t="shared" si="35"/>
        <v/>
      </c>
      <c r="CB72" s="139" t="str">
        <f t="shared" si="36"/>
        <v/>
      </c>
      <c r="CC72" s="139" t="str">
        <f t="shared" si="37"/>
        <v/>
      </c>
      <c r="CD72" s="139" t="str">
        <f t="shared" si="38"/>
        <v/>
      </c>
      <c r="CE72" s="140" t="str">
        <f t="shared" si="39"/>
        <v/>
      </c>
      <c r="CF72" s="141" t="str">
        <f t="shared" si="40"/>
        <v/>
      </c>
      <c r="CG72" s="139" t="str">
        <f t="shared" si="41"/>
        <v/>
      </c>
      <c r="CH72" s="139" t="str">
        <f t="shared" si="42"/>
        <v/>
      </c>
      <c r="CI72" s="139" t="str">
        <f t="shared" si="43"/>
        <v/>
      </c>
      <c r="CJ72" s="139" t="str">
        <f t="shared" si="44"/>
        <v/>
      </c>
      <c r="CK72" s="139" t="str">
        <f t="shared" si="45"/>
        <v/>
      </c>
      <c r="CL72" s="140" t="str">
        <f t="shared" si="46"/>
        <v/>
      </c>
      <c r="CM72" s="142" t="str">
        <f t="shared" si="47"/>
        <v/>
      </c>
      <c r="CN72" s="143" t="str">
        <f t="shared" si="48"/>
        <v/>
      </c>
      <c r="CO72" s="143" t="str">
        <f t="shared" si="49"/>
        <v/>
      </c>
      <c r="CP72" s="143" t="str">
        <f t="shared" si="50"/>
        <v/>
      </c>
      <c r="CQ72" s="143" t="str">
        <f t="shared" si="51"/>
        <v/>
      </c>
      <c r="CR72" s="145" t="str">
        <f t="shared" si="52"/>
        <v/>
      </c>
      <c r="CS72" s="127"/>
      <c r="CT72" s="122" t="str">
        <f t="shared" si="53"/>
        <v/>
      </c>
      <c r="CU72" s="123" t="str">
        <f t="shared" si="54"/>
        <v/>
      </c>
      <c r="CV72" s="123" t="str">
        <f t="shared" si="55"/>
        <v/>
      </c>
      <c r="CW72" s="123" t="str">
        <f t="shared" si="56"/>
        <v/>
      </c>
      <c r="CX72" s="123" t="str">
        <f t="shared" si="57"/>
        <v/>
      </c>
      <c r="CY72" s="123" t="str">
        <f t="shared" si="58"/>
        <v/>
      </c>
      <c r="CZ72" s="123" t="str">
        <f t="shared" si="59"/>
        <v/>
      </c>
      <c r="DA72" s="123" t="str">
        <f t="shared" si="60"/>
        <v/>
      </c>
      <c r="DB72" s="124" t="str">
        <f t="shared" si="61"/>
        <v/>
      </c>
      <c r="DC72" s="128" t="str">
        <f t="shared" si="62"/>
        <v/>
      </c>
      <c r="DD72" s="123" t="str">
        <f t="shared" si="63"/>
        <v/>
      </c>
      <c r="DE72" s="123" t="str">
        <f t="shared" si="64"/>
        <v/>
      </c>
      <c r="DF72" s="123" t="str">
        <f t="shared" si="65"/>
        <v/>
      </c>
      <c r="DG72" s="123" t="str">
        <f t="shared" si="66"/>
        <v/>
      </c>
      <c r="DH72" s="123" t="str">
        <f t="shared" si="67"/>
        <v/>
      </c>
      <c r="DI72" s="123" t="str">
        <f t="shared" si="68"/>
        <v/>
      </c>
      <c r="DJ72" s="129" t="str">
        <f t="shared" si="69"/>
        <v/>
      </c>
      <c r="DK72" s="98" t="s">
        <v>68</v>
      </c>
      <c r="DL72" s="130">
        <f t="shared" si="76"/>
        <v>66</v>
      </c>
      <c r="DM72" s="56"/>
    </row>
    <row r="73" spans="2:117" ht="22.5" customHeight="1">
      <c r="B73" s="98" t="s">
        <v>68</v>
      </c>
      <c r="C73" s="130">
        <f t="shared" si="70"/>
        <v>67</v>
      </c>
      <c r="D73" s="146">
        <v>45694</v>
      </c>
      <c r="E73" s="155" t="s">
        <v>69</v>
      </c>
      <c r="F73" s="102" t="s">
        <v>70</v>
      </c>
      <c r="G73" s="103" t="s">
        <v>20</v>
      </c>
      <c r="H73" s="131" t="s">
        <v>46</v>
      </c>
      <c r="I73" s="132">
        <v>100000</v>
      </c>
      <c r="J73" s="106"/>
      <c r="K73" s="107">
        <f t="shared" si="71"/>
        <v>961608</v>
      </c>
      <c r="L73" s="645"/>
      <c r="M73" s="133"/>
      <c r="N73" s="133"/>
      <c r="O73" s="134" t="str">
        <f t="shared" ref="O73:S73" si="269">IF($H73=O$6,$I73,"")</f>
        <v/>
      </c>
      <c r="P73" s="135" t="str">
        <f t="shared" si="269"/>
        <v/>
      </c>
      <c r="Q73" s="136">
        <f t="shared" si="269"/>
        <v>100000</v>
      </c>
      <c r="R73" s="135" t="str">
        <f t="shared" si="269"/>
        <v/>
      </c>
      <c r="S73" s="137" t="str">
        <f t="shared" si="269"/>
        <v/>
      </c>
      <c r="T73" s="113" t="str">
        <f t="shared" ref="T73:AJ73" si="270">IF($H73=T$6,$J73,"")</f>
        <v/>
      </c>
      <c r="U73" s="114" t="str">
        <f t="shared" si="270"/>
        <v/>
      </c>
      <c r="V73" s="114" t="str">
        <f t="shared" si="270"/>
        <v/>
      </c>
      <c r="W73" s="114" t="str">
        <f t="shared" si="270"/>
        <v/>
      </c>
      <c r="X73" s="113" t="str">
        <f t="shared" si="270"/>
        <v/>
      </c>
      <c r="Y73" s="114" t="str">
        <f t="shared" si="270"/>
        <v/>
      </c>
      <c r="Z73" s="114" t="str">
        <f t="shared" si="270"/>
        <v/>
      </c>
      <c r="AA73" s="114" t="str">
        <f t="shared" si="270"/>
        <v/>
      </c>
      <c r="AB73" s="113" t="str">
        <f t="shared" si="270"/>
        <v/>
      </c>
      <c r="AC73" s="114" t="str">
        <f t="shared" si="270"/>
        <v/>
      </c>
      <c r="AD73" s="114" t="str">
        <f t="shared" si="270"/>
        <v/>
      </c>
      <c r="AE73" s="114" t="str">
        <f t="shared" si="270"/>
        <v/>
      </c>
      <c r="AF73" s="114" t="str">
        <f t="shared" si="270"/>
        <v/>
      </c>
      <c r="AG73" s="114" t="str">
        <f t="shared" si="270"/>
        <v/>
      </c>
      <c r="AH73" s="114" t="str">
        <f t="shared" si="270"/>
        <v/>
      </c>
      <c r="AI73" s="113" t="str">
        <f t="shared" si="270"/>
        <v/>
      </c>
      <c r="AJ73" s="115" t="str">
        <f t="shared" si="270"/>
        <v/>
      </c>
      <c r="AK73" s="617"/>
      <c r="AL73" s="38"/>
      <c r="AM73" s="98" t="s">
        <v>68</v>
      </c>
      <c r="AN73" s="130">
        <f t="shared" si="74"/>
        <v>67</v>
      </c>
      <c r="AO73" s="138" t="str">
        <f t="shared" ref="AO73:AS73" si="271">IF(AND($G73=AO$4,$H73=AO$6),$I73,"")</f>
        <v/>
      </c>
      <c r="AP73" s="139" t="str">
        <f t="shared" si="271"/>
        <v/>
      </c>
      <c r="AQ73" s="139">
        <f t="shared" si="271"/>
        <v>100000</v>
      </c>
      <c r="AR73" s="139" t="str">
        <f t="shared" si="271"/>
        <v/>
      </c>
      <c r="AS73" s="139" t="str">
        <f t="shared" si="271"/>
        <v/>
      </c>
      <c r="AT73" s="118"/>
      <c r="AU73" s="138" t="str">
        <f t="shared" si="3"/>
        <v/>
      </c>
      <c r="AV73" s="139" t="str">
        <f t="shared" si="4"/>
        <v/>
      </c>
      <c r="AW73" s="139" t="str">
        <f t="shared" si="5"/>
        <v/>
      </c>
      <c r="AX73" s="139" t="str">
        <f t="shared" si="6"/>
        <v/>
      </c>
      <c r="AY73" s="139" t="str">
        <f t="shared" si="7"/>
        <v/>
      </c>
      <c r="AZ73" s="140" t="str">
        <f t="shared" si="8"/>
        <v/>
      </c>
      <c r="BA73" s="141" t="str">
        <f t="shared" si="9"/>
        <v/>
      </c>
      <c r="BB73" s="139" t="str">
        <f t="shared" si="10"/>
        <v/>
      </c>
      <c r="BC73" s="139" t="str">
        <f t="shared" si="11"/>
        <v/>
      </c>
      <c r="BD73" s="139" t="str">
        <f t="shared" si="12"/>
        <v/>
      </c>
      <c r="BE73" s="140" t="str">
        <f t="shared" si="13"/>
        <v/>
      </c>
      <c r="BF73" s="122" t="str">
        <f t="shared" si="14"/>
        <v/>
      </c>
      <c r="BG73" s="123" t="str">
        <f t="shared" si="15"/>
        <v/>
      </c>
      <c r="BH73" s="123" t="str">
        <f t="shared" si="16"/>
        <v/>
      </c>
      <c r="BI73" s="123" t="str">
        <f t="shared" si="17"/>
        <v/>
      </c>
      <c r="BJ73" s="122" t="str">
        <f t="shared" si="18"/>
        <v/>
      </c>
      <c r="BK73" s="123" t="str">
        <f t="shared" si="19"/>
        <v/>
      </c>
      <c r="BL73" s="123" t="str">
        <f t="shared" si="20"/>
        <v/>
      </c>
      <c r="BM73" s="123" t="str">
        <f t="shared" si="21"/>
        <v/>
      </c>
      <c r="BN73" s="123" t="str">
        <f t="shared" si="22"/>
        <v/>
      </c>
      <c r="BO73" s="123" t="str">
        <f t="shared" si="23"/>
        <v/>
      </c>
      <c r="BP73" s="123" t="str">
        <f t="shared" si="24"/>
        <v/>
      </c>
      <c r="BQ73" s="123" t="str">
        <f t="shared" si="25"/>
        <v/>
      </c>
      <c r="BR73" s="124" t="str">
        <f t="shared" si="26"/>
        <v/>
      </c>
      <c r="BS73" s="142" t="str">
        <f t="shared" si="27"/>
        <v/>
      </c>
      <c r="BT73" s="143" t="str">
        <f t="shared" si="28"/>
        <v/>
      </c>
      <c r="BU73" s="143" t="str">
        <f t="shared" si="29"/>
        <v/>
      </c>
      <c r="BV73" s="143" t="str">
        <f t="shared" si="30"/>
        <v/>
      </c>
      <c r="BW73" s="143" t="str">
        <f t="shared" si="31"/>
        <v/>
      </c>
      <c r="BX73" s="144" t="str">
        <f t="shared" si="32"/>
        <v/>
      </c>
      <c r="BY73" s="141" t="str">
        <f t="shared" si="33"/>
        <v/>
      </c>
      <c r="BZ73" s="139" t="str">
        <f t="shared" si="34"/>
        <v/>
      </c>
      <c r="CA73" s="139" t="str">
        <f t="shared" si="35"/>
        <v/>
      </c>
      <c r="CB73" s="139" t="str">
        <f t="shared" si="36"/>
        <v/>
      </c>
      <c r="CC73" s="139" t="str">
        <f t="shared" si="37"/>
        <v/>
      </c>
      <c r="CD73" s="139" t="str">
        <f t="shared" si="38"/>
        <v/>
      </c>
      <c r="CE73" s="140" t="str">
        <f t="shared" si="39"/>
        <v/>
      </c>
      <c r="CF73" s="141" t="str">
        <f t="shared" si="40"/>
        <v/>
      </c>
      <c r="CG73" s="139" t="str">
        <f t="shared" si="41"/>
        <v/>
      </c>
      <c r="CH73" s="139" t="str">
        <f t="shared" si="42"/>
        <v/>
      </c>
      <c r="CI73" s="139" t="str">
        <f t="shared" si="43"/>
        <v/>
      </c>
      <c r="CJ73" s="139" t="str">
        <f t="shared" si="44"/>
        <v/>
      </c>
      <c r="CK73" s="139" t="str">
        <f t="shared" si="45"/>
        <v/>
      </c>
      <c r="CL73" s="140" t="str">
        <f t="shared" si="46"/>
        <v/>
      </c>
      <c r="CM73" s="142" t="str">
        <f t="shared" si="47"/>
        <v/>
      </c>
      <c r="CN73" s="143" t="str">
        <f t="shared" si="48"/>
        <v/>
      </c>
      <c r="CO73" s="143" t="str">
        <f t="shared" si="49"/>
        <v/>
      </c>
      <c r="CP73" s="143" t="str">
        <f t="shared" si="50"/>
        <v/>
      </c>
      <c r="CQ73" s="143" t="str">
        <f t="shared" si="51"/>
        <v/>
      </c>
      <c r="CR73" s="145" t="str">
        <f t="shared" si="52"/>
        <v/>
      </c>
      <c r="CS73" s="127"/>
      <c r="CT73" s="122" t="str">
        <f t="shared" si="53"/>
        <v/>
      </c>
      <c r="CU73" s="123" t="str">
        <f t="shared" si="54"/>
        <v/>
      </c>
      <c r="CV73" s="123" t="str">
        <f t="shared" si="55"/>
        <v/>
      </c>
      <c r="CW73" s="123" t="str">
        <f t="shared" si="56"/>
        <v/>
      </c>
      <c r="CX73" s="123" t="str">
        <f t="shared" si="57"/>
        <v/>
      </c>
      <c r="CY73" s="123" t="str">
        <f t="shared" si="58"/>
        <v/>
      </c>
      <c r="CZ73" s="123" t="str">
        <f t="shared" si="59"/>
        <v/>
      </c>
      <c r="DA73" s="123" t="str">
        <f t="shared" si="60"/>
        <v/>
      </c>
      <c r="DB73" s="124" t="str">
        <f t="shared" si="61"/>
        <v/>
      </c>
      <c r="DC73" s="128" t="str">
        <f t="shared" si="62"/>
        <v/>
      </c>
      <c r="DD73" s="123" t="str">
        <f t="shared" si="63"/>
        <v/>
      </c>
      <c r="DE73" s="123" t="str">
        <f t="shared" si="64"/>
        <v/>
      </c>
      <c r="DF73" s="123" t="str">
        <f t="shared" si="65"/>
        <v/>
      </c>
      <c r="DG73" s="123" t="str">
        <f t="shared" si="66"/>
        <v/>
      </c>
      <c r="DH73" s="123" t="str">
        <f t="shared" si="67"/>
        <v/>
      </c>
      <c r="DI73" s="123" t="str">
        <f t="shared" si="68"/>
        <v/>
      </c>
      <c r="DJ73" s="129" t="str">
        <f t="shared" si="69"/>
        <v/>
      </c>
      <c r="DK73" s="98" t="s">
        <v>68</v>
      </c>
      <c r="DL73" s="130">
        <f t="shared" si="76"/>
        <v>67</v>
      </c>
      <c r="DM73" s="56"/>
    </row>
    <row r="74" spans="2:117" ht="22.5" customHeight="1">
      <c r="B74" s="98" t="s">
        <v>68</v>
      </c>
      <c r="C74" s="130">
        <f t="shared" si="70"/>
        <v>68</v>
      </c>
      <c r="D74" s="146">
        <v>45694</v>
      </c>
      <c r="E74" s="155" t="s">
        <v>69</v>
      </c>
      <c r="F74" s="102" t="s">
        <v>70</v>
      </c>
      <c r="G74" s="103" t="s">
        <v>20</v>
      </c>
      <c r="H74" s="131" t="s">
        <v>46</v>
      </c>
      <c r="I74" s="132">
        <v>5000</v>
      </c>
      <c r="J74" s="106"/>
      <c r="K74" s="107">
        <f t="shared" si="71"/>
        <v>966608</v>
      </c>
      <c r="L74" s="646"/>
      <c r="M74" s="133"/>
      <c r="N74" s="133"/>
      <c r="O74" s="134" t="str">
        <f t="shared" ref="O74:S74" si="272">IF($H74=O$6,$I74,"")</f>
        <v/>
      </c>
      <c r="P74" s="135" t="str">
        <f t="shared" si="272"/>
        <v/>
      </c>
      <c r="Q74" s="136">
        <f t="shared" si="272"/>
        <v>5000</v>
      </c>
      <c r="R74" s="135" t="str">
        <f t="shared" si="272"/>
        <v/>
      </c>
      <c r="S74" s="137" t="str">
        <f t="shared" si="272"/>
        <v/>
      </c>
      <c r="T74" s="113" t="str">
        <f t="shared" ref="T74:AJ74" si="273">IF($H74=T$6,$J74,"")</f>
        <v/>
      </c>
      <c r="U74" s="114" t="str">
        <f t="shared" si="273"/>
        <v/>
      </c>
      <c r="V74" s="114" t="str">
        <f t="shared" si="273"/>
        <v/>
      </c>
      <c r="W74" s="114" t="str">
        <f t="shared" si="273"/>
        <v/>
      </c>
      <c r="X74" s="113" t="str">
        <f t="shared" si="273"/>
        <v/>
      </c>
      <c r="Y74" s="114" t="str">
        <f t="shared" si="273"/>
        <v/>
      </c>
      <c r="Z74" s="114" t="str">
        <f t="shared" si="273"/>
        <v/>
      </c>
      <c r="AA74" s="114" t="str">
        <f t="shared" si="273"/>
        <v/>
      </c>
      <c r="AB74" s="113" t="str">
        <f t="shared" si="273"/>
        <v/>
      </c>
      <c r="AC74" s="114" t="str">
        <f t="shared" si="273"/>
        <v/>
      </c>
      <c r="AD74" s="114" t="str">
        <f t="shared" si="273"/>
        <v/>
      </c>
      <c r="AE74" s="114" t="str">
        <f t="shared" si="273"/>
        <v/>
      </c>
      <c r="AF74" s="114" t="str">
        <f t="shared" si="273"/>
        <v/>
      </c>
      <c r="AG74" s="114" t="str">
        <f t="shared" si="273"/>
        <v/>
      </c>
      <c r="AH74" s="114" t="str">
        <f t="shared" si="273"/>
        <v/>
      </c>
      <c r="AI74" s="113" t="str">
        <f t="shared" si="273"/>
        <v/>
      </c>
      <c r="AJ74" s="115" t="str">
        <f t="shared" si="273"/>
        <v/>
      </c>
      <c r="AK74" s="617"/>
      <c r="AL74" s="38"/>
      <c r="AM74" s="98" t="s">
        <v>68</v>
      </c>
      <c r="AN74" s="130">
        <f t="shared" si="74"/>
        <v>68</v>
      </c>
      <c r="AO74" s="138" t="str">
        <f t="shared" ref="AO74:AS74" si="274">IF(AND($G74=AO$4,$H74=AO$6),$I74,"")</f>
        <v/>
      </c>
      <c r="AP74" s="139" t="str">
        <f t="shared" si="274"/>
        <v/>
      </c>
      <c r="AQ74" s="139">
        <f t="shared" si="274"/>
        <v>5000</v>
      </c>
      <c r="AR74" s="139" t="str">
        <f t="shared" si="274"/>
        <v/>
      </c>
      <c r="AS74" s="139" t="str">
        <f t="shared" si="274"/>
        <v/>
      </c>
      <c r="AT74" s="118"/>
      <c r="AU74" s="138" t="str">
        <f t="shared" si="3"/>
        <v/>
      </c>
      <c r="AV74" s="139" t="str">
        <f t="shared" si="4"/>
        <v/>
      </c>
      <c r="AW74" s="139" t="str">
        <f t="shared" si="5"/>
        <v/>
      </c>
      <c r="AX74" s="139" t="str">
        <f t="shared" si="6"/>
        <v/>
      </c>
      <c r="AY74" s="139" t="str">
        <f t="shared" si="7"/>
        <v/>
      </c>
      <c r="AZ74" s="140" t="str">
        <f t="shared" si="8"/>
        <v/>
      </c>
      <c r="BA74" s="141" t="str">
        <f t="shared" si="9"/>
        <v/>
      </c>
      <c r="BB74" s="139" t="str">
        <f t="shared" si="10"/>
        <v/>
      </c>
      <c r="BC74" s="139" t="str">
        <f t="shared" si="11"/>
        <v/>
      </c>
      <c r="BD74" s="139" t="str">
        <f t="shared" si="12"/>
        <v/>
      </c>
      <c r="BE74" s="140" t="str">
        <f t="shared" si="13"/>
        <v/>
      </c>
      <c r="BF74" s="122" t="str">
        <f t="shared" si="14"/>
        <v/>
      </c>
      <c r="BG74" s="123" t="str">
        <f t="shared" si="15"/>
        <v/>
      </c>
      <c r="BH74" s="123" t="str">
        <f t="shared" si="16"/>
        <v/>
      </c>
      <c r="BI74" s="123" t="str">
        <f t="shared" si="17"/>
        <v/>
      </c>
      <c r="BJ74" s="122" t="str">
        <f t="shared" si="18"/>
        <v/>
      </c>
      <c r="BK74" s="123" t="str">
        <f t="shared" si="19"/>
        <v/>
      </c>
      <c r="BL74" s="123" t="str">
        <f t="shared" si="20"/>
        <v/>
      </c>
      <c r="BM74" s="123" t="str">
        <f t="shared" si="21"/>
        <v/>
      </c>
      <c r="BN74" s="123" t="str">
        <f t="shared" si="22"/>
        <v/>
      </c>
      <c r="BO74" s="123" t="str">
        <f t="shared" si="23"/>
        <v/>
      </c>
      <c r="BP74" s="123" t="str">
        <f t="shared" si="24"/>
        <v/>
      </c>
      <c r="BQ74" s="123" t="str">
        <f t="shared" si="25"/>
        <v/>
      </c>
      <c r="BR74" s="124" t="str">
        <f t="shared" si="26"/>
        <v/>
      </c>
      <c r="BS74" s="142" t="str">
        <f t="shared" si="27"/>
        <v/>
      </c>
      <c r="BT74" s="143" t="str">
        <f t="shared" si="28"/>
        <v/>
      </c>
      <c r="BU74" s="143" t="str">
        <f t="shared" si="29"/>
        <v/>
      </c>
      <c r="BV74" s="143" t="str">
        <f t="shared" si="30"/>
        <v/>
      </c>
      <c r="BW74" s="143" t="str">
        <f t="shared" si="31"/>
        <v/>
      </c>
      <c r="BX74" s="144" t="str">
        <f t="shared" si="32"/>
        <v/>
      </c>
      <c r="BY74" s="141" t="str">
        <f t="shared" si="33"/>
        <v/>
      </c>
      <c r="BZ74" s="139" t="str">
        <f t="shared" si="34"/>
        <v/>
      </c>
      <c r="CA74" s="139" t="str">
        <f t="shared" si="35"/>
        <v/>
      </c>
      <c r="CB74" s="139" t="str">
        <f t="shared" si="36"/>
        <v/>
      </c>
      <c r="CC74" s="139" t="str">
        <f t="shared" si="37"/>
        <v/>
      </c>
      <c r="CD74" s="139" t="str">
        <f t="shared" si="38"/>
        <v/>
      </c>
      <c r="CE74" s="140" t="str">
        <f t="shared" si="39"/>
        <v/>
      </c>
      <c r="CF74" s="141" t="str">
        <f t="shared" si="40"/>
        <v/>
      </c>
      <c r="CG74" s="139" t="str">
        <f t="shared" si="41"/>
        <v/>
      </c>
      <c r="CH74" s="139" t="str">
        <f t="shared" si="42"/>
        <v/>
      </c>
      <c r="CI74" s="139" t="str">
        <f t="shared" si="43"/>
        <v/>
      </c>
      <c r="CJ74" s="139" t="str">
        <f t="shared" si="44"/>
        <v/>
      </c>
      <c r="CK74" s="139" t="str">
        <f t="shared" si="45"/>
        <v/>
      </c>
      <c r="CL74" s="140" t="str">
        <f t="shared" si="46"/>
        <v/>
      </c>
      <c r="CM74" s="142" t="str">
        <f t="shared" si="47"/>
        <v/>
      </c>
      <c r="CN74" s="143" t="str">
        <f t="shared" si="48"/>
        <v/>
      </c>
      <c r="CO74" s="143" t="str">
        <f t="shared" si="49"/>
        <v/>
      </c>
      <c r="CP74" s="143" t="str">
        <f t="shared" si="50"/>
        <v/>
      </c>
      <c r="CQ74" s="143" t="str">
        <f t="shared" si="51"/>
        <v/>
      </c>
      <c r="CR74" s="145" t="str">
        <f t="shared" si="52"/>
        <v/>
      </c>
      <c r="CS74" s="127"/>
      <c r="CT74" s="122" t="str">
        <f t="shared" si="53"/>
        <v/>
      </c>
      <c r="CU74" s="123" t="str">
        <f t="shared" si="54"/>
        <v/>
      </c>
      <c r="CV74" s="123" t="str">
        <f t="shared" si="55"/>
        <v/>
      </c>
      <c r="CW74" s="123" t="str">
        <f t="shared" si="56"/>
        <v/>
      </c>
      <c r="CX74" s="123" t="str">
        <f t="shared" si="57"/>
        <v/>
      </c>
      <c r="CY74" s="123" t="str">
        <f t="shared" si="58"/>
        <v/>
      </c>
      <c r="CZ74" s="123" t="str">
        <f t="shared" si="59"/>
        <v/>
      </c>
      <c r="DA74" s="123" t="str">
        <f t="shared" si="60"/>
        <v/>
      </c>
      <c r="DB74" s="124" t="str">
        <f t="shared" si="61"/>
        <v/>
      </c>
      <c r="DC74" s="128" t="str">
        <f t="shared" si="62"/>
        <v/>
      </c>
      <c r="DD74" s="123" t="str">
        <f t="shared" si="63"/>
        <v/>
      </c>
      <c r="DE74" s="123" t="str">
        <f t="shared" si="64"/>
        <v/>
      </c>
      <c r="DF74" s="123" t="str">
        <f t="shared" si="65"/>
        <v/>
      </c>
      <c r="DG74" s="123" t="str">
        <f t="shared" si="66"/>
        <v/>
      </c>
      <c r="DH74" s="123" t="str">
        <f t="shared" si="67"/>
        <v/>
      </c>
      <c r="DI74" s="123" t="str">
        <f t="shared" si="68"/>
        <v/>
      </c>
      <c r="DJ74" s="129" t="str">
        <f t="shared" si="69"/>
        <v/>
      </c>
      <c r="DK74" s="98" t="s">
        <v>68</v>
      </c>
      <c r="DL74" s="130">
        <f t="shared" si="76"/>
        <v>68</v>
      </c>
      <c r="DM74" s="56"/>
    </row>
    <row r="75" spans="2:117" ht="22.5" customHeight="1">
      <c r="B75" s="98" t="s">
        <v>68</v>
      </c>
      <c r="C75" s="130">
        <f t="shared" si="70"/>
        <v>69</v>
      </c>
      <c r="D75" s="146">
        <v>45694</v>
      </c>
      <c r="E75" s="155" t="s">
        <v>69</v>
      </c>
      <c r="F75" s="102" t="s">
        <v>70</v>
      </c>
      <c r="G75" s="103" t="s">
        <v>20</v>
      </c>
      <c r="H75" s="131" t="s">
        <v>46</v>
      </c>
      <c r="I75" s="132">
        <v>3000</v>
      </c>
      <c r="J75" s="106"/>
      <c r="K75" s="107">
        <f t="shared" si="71"/>
        <v>969608</v>
      </c>
      <c r="L75" s="647" t="str">
        <f>HYPERLINK("./通帳_公開用/外通帳Y69-91.pdf","通帳Y69-Y91")</f>
        <v>通帳Y69-Y91</v>
      </c>
      <c r="M75" s="133"/>
      <c r="N75" s="133"/>
      <c r="O75" s="134" t="str">
        <f t="shared" ref="O75:S75" si="275">IF($H75=O$6,$I75,"")</f>
        <v/>
      </c>
      <c r="P75" s="135" t="str">
        <f t="shared" si="275"/>
        <v/>
      </c>
      <c r="Q75" s="136">
        <f t="shared" si="275"/>
        <v>3000</v>
      </c>
      <c r="R75" s="135" t="str">
        <f t="shared" si="275"/>
        <v/>
      </c>
      <c r="S75" s="137" t="str">
        <f t="shared" si="275"/>
        <v/>
      </c>
      <c r="T75" s="113" t="str">
        <f t="shared" ref="T75:AJ75" si="276">IF($H75=T$6,$J75,"")</f>
        <v/>
      </c>
      <c r="U75" s="114" t="str">
        <f t="shared" si="276"/>
        <v/>
      </c>
      <c r="V75" s="114" t="str">
        <f t="shared" si="276"/>
        <v/>
      </c>
      <c r="W75" s="114" t="str">
        <f t="shared" si="276"/>
        <v/>
      </c>
      <c r="X75" s="113" t="str">
        <f t="shared" si="276"/>
        <v/>
      </c>
      <c r="Y75" s="114" t="str">
        <f t="shared" si="276"/>
        <v/>
      </c>
      <c r="Z75" s="114" t="str">
        <f t="shared" si="276"/>
        <v/>
      </c>
      <c r="AA75" s="114" t="str">
        <f t="shared" si="276"/>
        <v/>
      </c>
      <c r="AB75" s="113" t="str">
        <f t="shared" si="276"/>
        <v/>
      </c>
      <c r="AC75" s="114" t="str">
        <f t="shared" si="276"/>
        <v/>
      </c>
      <c r="AD75" s="114" t="str">
        <f t="shared" si="276"/>
        <v/>
      </c>
      <c r="AE75" s="114" t="str">
        <f t="shared" si="276"/>
        <v/>
      </c>
      <c r="AF75" s="114" t="str">
        <f t="shared" si="276"/>
        <v/>
      </c>
      <c r="AG75" s="114" t="str">
        <f t="shared" si="276"/>
        <v/>
      </c>
      <c r="AH75" s="114" t="str">
        <f t="shared" si="276"/>
        <v/>
      </c>
      <c r="AI75" s="113" t="str">
        <f t="shared" si="276"/>
        <v/>
      </c>
      <c r="AJ75" s="115" t="str">
        <f t="shared" si="276"/>
        <v/>
      </c>
      <c r="AK75" s="617"/>
      <c r="AL75" s="38"/>
      <c r="AM75" s="98" t="s">
        <v>68</v>
      </c>
      <c r="AN75" s="130">
        <f t="shared" si="74"/>
        <v>69</v>
      </c>
      <c r="AO75" s="138" t="str">
        <f t="shared" ref="AO75:AS75" si="277">IF(AND($G75=AO$4,$H75=AO$6),$I75,"")</f>
        <v/>
      </c>
      <c r="AP75" s="139" t="str">
        <f t="shared" si="277"/>
        <v/>
      </c>
      <c r="AQ75" s="139">
        <f t="shared" si="277"/>
        <v>3000</v>
      </c>
      <c r="AR75" s="139" t="str">
        <f t="shared" si="277"/>
        <v/>
      </c>
      <c r="AS75" s="139" t="str">
        <f t="shared" si="277"/>
        <v/>
      </c>
      <c r="AT75" s="118"/>
      <c r="AU75" s="138" t="str">
        <f t="shared" si="3"/>
        <v/>
      </c>
      <c r="AV75" s="139" t="str">
        <f t="shared" si="4"/>
        <v/>
      </c>
      <c r="AW75" s="139" t="str">
        <f t="shared" si="5"/>
        <v/>
      </c>
      <c r="AX75" s="139" t="str">
        <f t="shared" si="6"/>
        <v/>
      </c>
      <c r="AY75" s="139" t="str">
        <f t="shared" si="7"/>
        <v/>
      </c>
      <c r="AZ75" s="140" t="str">
        <f t="shared" si="8"/>
        <v/>
      </c>
      <c r="BA75" s="141" t="str">
        <f t="shared" si="9"/>
        <v/>
      </c>
      <c r="BB75" s="139" t="str">
        <f t="shared" si="10"/>
        <v/>
      </c>
      <c r="BC75" s="139" t="str">
        <f t="shared" si="11"/>
        <v/>
      </c>
      <c r="BD75" s="139" t="str">
        <f t="shared" si="12"/>
        <v/>
      </c>
      <c r="BE75" s="140" t="str">
        <f t="shared" si="13"/>
        <v/>
      </c>
      <c r="BF75" s="122" t="str">
        <f t="shared" si="14"/>
        <v/>
      </c>
      <c r="BG75" s="123" t="str">
        <f t="shared" si="15"/>
        <v/>
      </c>
      <c r="BH75" s="123" t="str">
        <f t="shared" si="16"/>
        <v/>
      </c>
      <c r="BI75" s="123" t="str">
        <f t="shared" si="17"/>
        <v/>
      </c>
      <c r="BJ75" s="122" t="str">
        <f t="shared" si="18"/>
        <v/>
      </c>
      <c r="BK75" s="123" t="str">
        <f t="shared" si="19"/>
        <v/>
      </c>
      <c r="BL75" s="123" t="str">
        <f t="shared" si="20"/>
        <v/>
      </c>
      <c r="BM75" s="123" t="str">
        <f t="shared" si="21"/>
        <v/>
      </c>
      <c r="BN75" s="123" t="str">
        <f t="shared" si="22"/>
        <v/>
      </c>
      <c r="BO75" s="123" t="str">
        <f t="shared" si="23"/>
        <v/>
      </c>
      <c r="BP75" s="123" t="str">
        <f t="shared" si="24"/>
        <v/>
      </c>
      <c r="BQ75" s="123" t="str">
        <f t="shared" si="25"/>
        <v/>
      </c>
      <c r="BR75" s="124" t="str">
        <f t="shared" si="26"/>
        <v/>
      </c>
      <c r="BS75" s="142" t="str">
        <f t="shared" si="27"/>
        <v/>
      </c>
      <c r="BT75" s="143" t="str">
        <f t="shared" si="28"/>
        <v/>
      </c>
      <c r="BU75" s="143" t="str">
        <f t="shared" si="29"/>
        <v/>
      </c>
      <c r="BV75" s="143" t="str">
        <f t="shared" si="30"/>
        <v/>
      </c>
      <c r="BW75" s="143" t="str">
        <f t="shared" si="31"/>
        <v/>
      </c>
      <c r="BX75" s="144" t="str">
        <f t="shared" si="32"/>
        <v/>
      </c>
      <c r="BY75" s="141" t="str">
        <f t="shared" si="33"/>
        <v/>
      </c>
      <c r="BZ75" s="139" t="str">
        <f t="shared" si="34"/>
        <v/>
      </c>
      <c r="CA75" s="139" t="str">
        <f t="shared" si="35"/>
        <v/>
      </c>
      <c r="CB75" s="139" t="str">
        <f t="shared" si="36"/>
        <v/>
      </c>
      <c r="CC75" s="139" t="str">
        <f t="shared" si="37"/>
        <v/>
      </c>
      <c r="CD75" s="139" t="str">
        <f t="shared" si="38"/>
        <v/>
      </c>
      <c r="CE75" s="140" t="str">
        <f t="shared" si="39"/>
        <v/>
      </c>
      <c r="CF75" s="141" t="str">
        <f t="shared" si="40"/>
        <v/>
      </c>
      <c r="CG75" s="139" t="str">
        <f t="shared" si="41"/>
        <v/>
      </c>
      <c r="CH75" s="139" t="str">
        <f t="shared" si="42"/>
        <v/>
      </c>
      <c r="CI75" s="139" t="str">
        <f t="shared" si="43"/>
        <v/>
      </c>
      <c r="CJ75" s="139" t="str">
        <f t="shared" si="44"/>
        <v/>
      </c>
      <c r="CK75" s="139" t="str">
        <f t="shared" si="45"/>
        <v/>
      </c>
      <c r="CL75" s="140" t="str">
        <f t="shared" si="46"/>
        <v/>
      </c>
      <c r="CM75" s="142" t="str">
        <f t="shared" si="47"/>
        <v/>
      </c>
      <c r="CN75" s="143" t="str">
        <f t="shared" si="48"/>
        <v/>
      </c>
      <c r="CO75" s="143" t="str">
        <f t="shared" si="49"/>
        <v/>
      </c>
      <c r="CP75" s="143" t="str">
        <f t="shared" si="50"/>
        <v/>
      </c>
      <c r="CQ75" s="143" t="str">
        <f t="shared" si="51"/>
        <v/>
      </c>
      <c r="CR75" s="145" t="str">
        <f t="shared" si="52"/>
        <v/>
      </c>
      <c r="CS75" s="127"/>
      <c r="CT75" s="122" t="str">
        <f t="shared" si="53"/>
        <v/>
      </c>
      <c r="CU75" s="123" t="str">
        <f t="shared" si="54"/>
        <v/>
      </c>
      <c r="CV75" s="123" t="str">
        <f t="shared" si="55"/>
        <v/>
      </c>
      <c r="CW75" s="123" t="str">
        <f t="shared" si="56"/>
        <v/>
      </c>
      <c r="CX75" s="123" t="str">
        <f t="shared" si="57"/>
        <v/>
      </c>
      <c r="CY75" s="123" t="str">
        <f t="shared" si="58"/>
        <v/>
      </c>
      <c r="CZ75" s="123" t="str">
        <f t="shared" si="59"/>
        <v/>
      </c>
      <c r="DA75" s="123" t="str">
        <f t="shared" si="60"/>
        <v/>
      </c>
      <c r="DB75" s="124" t="str">
        <f t="shared" si="61"/>
        <v/>
      </c>
      <c r="DC75" s="128" t="str">
        <f t="shared" si="62"/>
        <v/>
      </c>
      <c r="DD75" s="123" t="str">
        <f t="shared" si="63"/>
        <v/>
      </c>
      <c r="DE75" s="123" t="str">
        <f t="shared" si="64"/>
        <v/>
      </c>
      <c r="DF75" s="123" t="str">
        <f t="shared" si="65"/>
        <v/>
      </c>
      <c r="DG75" s="123" t="str">
        <f t="shared" si="66"/>
        <v/>
      </c>
      <c r="DH75" s="123" t="str">
        <f t="shared" si="67"/>
        <v/>
      </c>
      <c r="DI75" s="123" t="str">
        <f t="shared" si="68"/>
        <v/>
      </c>
      <c r="DJ75" s="129" t="str">
        <f t="shared" si="69"/>
        <v/>
      </c>
      <c r="DK75" s="98" t="s">
        <v>68</v>
      </c>
      <c r="DL75" s="130">
        <f t="shared" si="76"/>
        <v>69</v>
      </c>
      <c r="DM75" s="56"/>
    </row>
    <row r="76" spans="2:117" ht="22.5" customHeight="1">
      <c r="B76" s="98" t="s">
        <v>68</v>
      </c>
      <c r="C76" s="130">
        <f t="shared" si="70"/>
        <v>70</v>
      </c>
      <c r="D76" s="146">
        <v>45694</v>
      </c>
      <c r="E76" s="155" t="s">
        <v>69</v>
      </c>
      <c r="F76" s="102" t="s">
        <v>70</v>
      </c>
      <c r="G76" s="103" t="s">
        <v>20</v>
      </c>
      <c r="H76" s="131" t="s">
        <v>46</v>
      </c>
      <c r="I76" s="132">
        <v>20000</v>
      </c>
      <c r="J76" s="106"/>
      <c r="K76" s="107">
        <f t="shared" si="71"/>
        <v>989608</v>
      </c>
      <c r="L76" s="645"/>
      <c r="M76" s="133"/>
      <c r="N76" s="133"/>
      <c r="O76" s="134" t="str">
        <f t="shared" ref="O76:S76" si="278">IF($H76=O$6,$I76,"")</f>
        <v/>
      </c>
      <c r="P76" s="135" t="str">
        <f t="shared" si="278"/>
        <v/>
      </c>
      <c r="Q76" s="136">
        <f t="shared" si="278"/>
        <v>20000</v>
      </c>
      <c r="R76" s="135" t="str">
        <f t="shared" si="278"/>
        <v/>
      </c>
      <c r="S76" s="137" t="str">
        <f t="shared" si="278"/>
        <v/>
      </c>
      <c r="T76" s="113" t="str">
        <f t="shared" ref="T76:AJ76" si="279">IF($H76=T$6,$J76,"")</f>
        <v/>
      </c>
      <c r="U76" s="114" t="str">
        <f t="shared" si="279"/>
        <v/>
      </c>
      <c r="V76" s="114" t="str">
        <f t="shared" si="279"/>
        <v/>
      </c>
      <c r="W76" s="114" t="str">
        <f t="shared" si="279"/>
        <v/>
      </c>
      <c r="X76" s="113" t="str">
        <f t="shared" si="279"/>
        <v/>
      </c>
      <c r="Y76" s="114" t="str">
        <f t="shared" si="279"/>
        <v/>
      </c>
      <c r="Z76" s="114" t="str">
        <f t="shared" si="279"/>
        <v/>
      </c>
      <c r="AA76" s="114" t="str">
        <f t="shared" si="279"/>
        <v/>
      </c>
      <c r="AB76" s="113" t="str">
        <f t="shared" si="279"/>
        <v/>
      </c>
      <c r="AC76" s="114" t="str">
        <f t="shared" si="279"/>
        <v/>
      </c>
      <c r="AD76" s="114" t="str">
        <f t="shared" si="279"/>
        <v/>
      </c>
      <c r="AE76" s="114" t="str">
        <f t="shared" si="279"/>
        <v/>
      </c>
      <c r="AF76" s="114" t="str">
        <f t="shared" si="279"/>
        <v/>
      </c>
      <c r="AG76" s="114" t="str">
        <f t="shared" si="279"/>
        <v/>
      </c>
      <c r="AH76" s="114" t="str">
        <f t="shared" si="279"/>
        <v/>
      </c>
      <c r="AI76" s="113" t="str">
        <f t="shared" si="279"/>
        <v/>
      </c>
      <c r="AJ76" s="115" t="str">
        <f t="shared" si="279"/>
        <v/>
      </c>
      <c r="AK76" s="617"/>
      <c r="AL76" s="38"/>
      <c r="AM76" s="98" t="s">
        <v>68</v>
      </c>
      <c r="AN76" s="130">
        <f t="shared" si="74"/>
        <v>70</v>
      </c>
      <c r="AO76" s="138" t="str">
        <f t="shared" ref="AO76:AS76" si="280">IF(AND($G76=AO$4,$H76=AO$6),$I76,"")</f>
        <v/>
      </c>
      <c r="AP76" s="139" t="str">
        <f t="shared" si="280"/>
        <v/>
      </c>
      <c r="AQ76" s="139">
        <f t="shared" si="280"/>
        <v>20000</v>
      </c>
      <c r="AR76" s="139" t="str">
        <f t="shared" si="280"/>
        <v/>
      </c>
      <c r="AS76" s="139" t="str">
        <f t="shared" si="280"/>
        <v/>
      </c>
      <c r="AT76" s="118"/>
      <c r="AU76" s="138" t="str">
        <f t="shared" si="3"/>
        <v/>
      </c>
      <c r="AV76" s="139" t="str">
        <f t="shared" si="4"/>
        <v/>
      </c>
      <c r="AW76" s="139" t="str">
        <f t="shared" si="5"/>
        <v/>
      </c>
      <c r="AX76" s="139" t="str">
        <f t="shared" si="6"/>
        <v/>
      </c>
      <c r="AY76" s="139" t="str">
        <f t="shared" si="7"/>
        <v/>
      </c>
      <c r="AZ76" s="140" t="str">
        <f t="shared" si="8"/>
        <v/>
      </c>
      <c r="BA76" s="141" t="str">
        <f t="shared" si="9"/>
        <v/>
      </c>
      <c r="BB76" s="139" t="str">
        <f t="shared" si="10"/>
        <v/>
      </c>
      <c r="BC76" s="139" t="str">
        <f t="shared" si="11"/>
        <v/>
      </c>
      <c r="BD76" s="139" t="str">
        <f t="shared" si="12"/>
        <v/>
      </c>
      <c r="BE76" s="140" t="str">
        <f t="shared" si="13"/>
        <v/>
      </c>
      <c r="BF76" s="122" t="str">
        <f t="shared" si="14"/>
        <v/>
      </c>
      <c r="BG76" s="123" t="str">
        <f t="shared" si="15"/>
        <v/>
      </c>
      <c r="BH76" s="123" t="str">
        <f t="shared" si="16"/>
        <v/>
      </c>
      <c r="BI76" s="123" t="str">
        <f t="shared" si="17"/>
        <v/>
      </c>
      <c r="BJ76" s="122" t="str">
        <f t="shared" si="18"/>
        <v/>
      </c>
      <c r="BK76" s="123" t="str">
        <f t="shared" si="19"/>
        <v/>
      </c>
      <c r="BL76" s="123" t="str">
        <f t="shared" si="20"/>
        <v/>
      </c>
      <c r="BM76" s="123" t="str">
        <f t="shared" si="21"/>
        <v/>
      </c>
      <c r="BN76" s="123" t="str">
        <f t="shared" si="22"/>
        <v/>
      </c>
      <c r="BO76" s="123" t="str">
        <f t="shared" si="23"/>
        <v/>
      </c>
      <c r="BP76" s="123" t="str">
        <f t="shared" si="24"/>
        <v/>
      </c>
      <c r="BQ76" s="123" t="str">
        <f t="shared" si="25"/>
        <v/>
      </c>
      <c r="BR76" s="124" t="str">
        <f t="shared" si="26"/>
        <v/>
      </c>
      <c r="BS76" s="142" t="str">
        <f t="shared" si="27"/>
        <v/>
      </c>
      <c r="BT76" s="143" t="str">
        <f t="shared" si="28"/>
        <v/>
      </c>
      <c r="BU76" s="143" t="str">
        <f t="shared" si="29"/>
        <v/>
      </c>
      <c r="BV76" s="143" t="str">
        <f t="shared" si="30"/>
        <v/>
      </c>
      <c r="BW76" s="143" t="str">
        <f t="shared" si="31"/>
        <v/>
      </c>
      <c r="BX76" s="144" t="str">
        <f t="shared" si="32"/>
        <v/>
      </c>
      <c r="BY76" s="141" t="str">
        <f t="shared" si="33"/>
        <v/>
      </c>
      <c r="BZ76" s="139" t="str">
        <f t="shared" si="34"/>
        <v/>
      </c>
      <c r="CA76" s="139" t="str">
        <f t="shared" si="35"/>
        <v/>
      </c>
      <c r="CB76" s="139" t="str">
        <f t="shared" si="36"/>
        <v/>
      </c>
      <c r="CC76" s="139" t="str">
        <f t="shared" si="37"/>
        <v/>
      </c>
      <c r="CD76" s="139" t="str">
        <f t="shared" si="38"/>
        <v/>
      </c>
      <c r="CE76" s="140" t="str">
        <f t="shared" si="39"/>
        <v/>
      </c>
      <c r="CF76" s="141" t="str">
        <f t="shared" si="40"/>
        <v/>
      </c>
      <c r="CG76" s="139" t="str">
        <f t="shared" si="41"/>
        <v/>
      </c>
      <c r="CH76" s="139" t="str">
        <f t="shared" si="42"/>
        <v/>
      </c>
      <c r="CI76" s="139" t="str">
        <f t="shared" si="43"/>
        <v/>
      </c>
      <c r="CJ76" s="139" t="str">
        <f t="shared" si="44"/>
        <v/>
      </c>
      <c r="CK76" s="139" t="str">
        <f t="shared" si="45"/>
        <v/>
      </c>
      <c r="CL76" s="140" t="str">
        <f t="shared" si="46"/>
        <v/>
      </c>
      <c r="CM76" s="142" t="str">
        <f t="shared" si="47"/>
        <v/>
      </c>
      <c r="CN76" s="143" t="str">
        <f t="shared" si="48"/>
        <v/>
      </c>
      <c r="CO76" s="143" t="str">
        <f t="shared" si="49"/>
        <v/>
      </c>
      <c r="CP76" s="143" t="str">
        <f t="shared" si="50"/>
        <v/>
      </c>
      <c r="CQ76" s="143" t="str">
        <f t="shared" si="51"/>
        <v/>
      </c>
      <c r="CR76" s="145" t="str">
        <f t="shared" si="52"/>
        <v/>
      </c>
      <c r="CS76" s="127"/>
      <c r="CT76" s="122" t="str">
        <f t="shared" si="53"/>
        <v/>
      </c>
      <c r="CU76" s="123" t="str">
        <f t="shared" si="54"/>
        <v/>
      </c>
      <c r="CV76" s="123" t="str">
        <f t="shared" si="55"/>
        <v/>
      </c>
      <c r="CW76" s="123" t="str">
        <f t="shared" si="56"/>
        <v/>
      </c>
      <c r="CX76" s="123" t="str">
        <f t="shared" si="57"/>
        <v/>
      </c>
      <c r="CY76" s="123" t="str">
        <f t="shared" si="58"/>
        <v/>
      </c>
      <c r="CZ76" s="123" t="str">
        <f t="shared" si="59"/>
        <v/>
      </c>
      <c r="DA76" s="123" t="str">
        <f t="shared" si="60"/>
        <v/>
      </c>
      <c r="DB76" s="124" t="str">
        <f t="shared" si="61"/>
        <v/>
      </c>
      <c r="DC76" s="128" t="str">
        <f t="shared" si="62"/>
        <v/>
      </c>
      <c r="DD76" s="123" t="str">
        <f t="shared" si="63"/>
        <v/>
      </c>
      <c r="DE76" s="123" t="str">
        <f t="shared" si="64"/>
        <v/>
      </c>
      <c r="DF76" s="123" t="str">
        <f t="shared" si="65"/>
        <v/>
      </c>
      <c r="DG76" s="123" t="str">
        <f t="shared" si="66"/>
        <v/>
      </c>
      <c r="DH76" s="123" t="str">
        <f t="shared" si="67"/>
        <v/>
      </c>
      <c r="DI76" s="123" t="str">
        <f t="shared" si="68"/>
        <v/>
      </c>
      <c r="DJ76" s="129" t="str">
        <f t="shared" si="69"/>
        <v/>
      </c>
      <c r="DK76" s="98" t="s">
        <v>68</v>
      </c>
      <c r="DL76" s="130">
        <f t="shared" si="76"/>
        <v>70</v>
      </c>
      <c r="DM76" s="56"/>
    </row>
    <row r="77" spans="2:117" ht="22.5" customHeight="1">
      <c r="B77" s="98" t="s">
        <v>68</v>
      </c>
      <c r="C77" s="130">
        <f t="shared" si="70"/>
        <v>71</v>
      </c>
      <c r="D77" s="146">
        <v>45694</v>
      </c>
      <c r="E77" s="155" t="s">
        <v>69</v>
      </c>
      <c r="F77" s="102" t="s">
        <v>70</v>
      </c>
      <c r="G77" s="103" t="s">
        <v>20</v>
      </c>
      <c r="H77" s="131" t="s">
        <v>46</v>
      </c>
      <c r="I77" s="132">
        <v>5000</v>
      </c>
      <c r="J77" s="106"/>
      <c r="K77" s="107">
        <f t="shared" si="71"/>
        <v>994608</v>
      </c>
      <c r="L77" s="645"/>
      <c r="M77" s="133"/>
      <c r="N77" s="133"/>
      <c r="O77" s="134" t="str">
        <f t="shared" ref="O77:S77" si="281">IF($H77=O$6,$I77,"")</f>
        <v/>
      </c>
      <c r="P77" s="135" t="str">
        <f t="shared" si="281"/>
        <v/>
      </c>
      <c r="Q77" s="136">
        <f t="shared" si="281"/>
        <v>5000</v>
      </c>
      <c r="R77" s="135" t="str">
        <f t="shared" si="281"/>
        <v/>
      </c>
      <c r="S77" s="137" t="str">
        <f t="shared" si="281"/>
        <v/>
      </c>
      <c r="T77" s="113" t="str">
        <f t="shared" ref="T77:AJ77" si="282">IF($H77=T$6,$J77,"")</f>
        <v/>
      </c>
      <c r="U77" s="114" t="str">
        <f t="shared" si="282"/>
        <v/>
      </c>
      <c r="V77" s="114" t="str">
        <f t="shared" si="282"/>
        <v/>
      </c>
      <c r="W77" s="114" t="str">
        <f t="shared" si="282"/>
        <v/>
      </c>
      <c r="X77" s="113" t="str">
        <f t="shared" si="282"/>
        <v/>
      </c>
      <c r="Y77" s="114" t="str">
        <f t="shared" si="282"/>
        <v/>
      </c>
      <c r="Z77" s="114" t="str">
        <f t="shared" si="282"/>
        <v/>
      </c>
      <c r="AA77" s="114" t="str">
        <f t="shared" si="282"/>
        <v/>
      </c>
      <c r="AB77" s="113" t="str">
        <f t="shared" si="282"/>
        <v/>
      </c>
      <c r="AC77" s="114" t="str">
        <f t="shared" si="282"/>
        <v/>
      </c>
      <c r="AD77" s="114" t="str">
        <f t="shared" si="282"/>
        <v/>
      </c>
      <c r="AE77" s="114" t="str">
        <f t="shared" si="282"/>
        <v/>
      </c>
      <c r="AF77" s="114" t="str">
        <f t="shared" si="282"/>
        <v/>
      </c>
      <c r="AG77" s="114" t="str">
        <f t="shared" si="282"/>
        <v/>
      </c>
      <c r="AH77" s="114" t="str">
        <f t="shared" si="282"/>
        <v/>
      </c>
      <c r="AI77" s="113" t="str">
        <f t="shared" si="282"/>
        <v/>
      </c>
      <c r="AJ77" s="115" t="str">
        <f t="shared" si="282"/>
        <v/>
      </c>
      <c r="AK77" s="617"/>
      <c r="AL77" s="38"/>
      <c r="AM77" s="98" t="s">
        <v>68</v>
      </c>
      <c r="AN77" s="130">
        <f t="shared" si="74"/>
        <v>71</v>
      </c>
      <c r="AO77" s="138" t="str">
        <f t="shared" ref="AO77:AS77" si="283">IF(AND($G77=AO$4,$H77=AO$6),$I77,"")</f>
        <v/>
      </c>
      <c r="AP77" s="139" t="str">
        <f t="shared" si="283"/>
        <v/>
      </c>
      <c r="AQ77" s="139">
        <f t="shared" si="283"/>
        <v>5000</v>
      </c>
      <c r="AR77" s="139" t="str">
        <f t="shared" si="283"/>
        <v/>
      </c>
      <c r="AS77" s="139" t="str">
        <f t="shared" si="283"/>
        <v/>
      </c>
      <c r="AT77" s="118"/>
      <c r="AU77" s="138" t="str">
        <f t="shared" si="3"/>
        <v/>
      </c>
      <c r="AV77" s="139" t="str">
        <f t="shared" si="4"/>
        <v/>
      </c>
      <c r="AW77" s="139" t="str">
        <f t="shared" si="5"/>
        <v/>
      </c>
      <c r="AX77" s="139" t="str">
        <f t="shared" si="6"/>
        <v/>
      </c>
      <c r="AY77" s="139" t="str">
        <f t="shared" si="7"/>
        <v/>
      </c>
      <c r="AZ77" s="140" t="str">
        <f t="shared" si="8"/>
        <v/>
      </c>
      <c r="BA77" s="141" t="str">
        <f t="shared" si="9"/>
        <v/>
      </c>
      <c r="BB77" s="139" t="str">
        <f t="shared" si="10"/>
        <v/>
      </c>
      <c r="BC77" s="139" t="str">
        <f t="shared" si="11"/>
        <v/>
      </c>
      <c r="BD77" s="139" t="str">
        <f t="shared" si="12"/>
        <v/>
      </c>
      <c r="BE77" s="140" t="str">
        <f t="shared" si="13"/>
        <v/>
      </c>
      <c r="BF77" s="122" t="str">
        <f t="shared" si="14"/>
        <v/>
      </c>
      <c r="BG77" s="123" t="str">
        <f t="shared" si="15"/>
        <v/>
      </c>
      <c r="BH77" s="123" t="str">
        <f t="shared" si="16"/>
        <v/>
      </c>
      <c r="BI77" s="123" t="str">
        <f t="shared" si="17"/>
        <v/>
      </c>
      <c r="BJ77" s="122" t="str">
        <f t="shared" si="18"/>
        <v/>
      </c>
      <c r="BK77" s="123" t="str">
        <f t="shared" si="19"/>
        <v/>
      </c>
      <c r="BL77" s="123" t="str">
        <f t="shared" si="20"/>
        <v/>
      </c>
      <c r="BM77" s="123" t="str">
        <f t="shared" si="21"/>
        <v/>
      </c>
      <c r="BN77" s="123" t="str">
        <f t="shared" si="22"/>
        <v/>
      </c>
      <c r="BO77" s="123" t="str">
        <f t="shared" si="23"/>
        <v/>
      </c>
      <c r="BP77" s="123" t="str">
        <f t="shared" si="24"/>
        <v/>
      </c>
      <c r="BQ77" s="123" t="str">
        <f t="shared" si="25"/>
        <v/>
      </c>
      <c r="BR77" s="124" t="str">
        <f t="shared" si="26"/>
        <v/>
      </c>
      <c r="BS77" s="142" t="str">
        <f t="shared" si="27"/>
        <v/>
      </c>
      <c r="BT77" s="143" t="str">
        <f t="shared" si="28"/>
        <v/>
      </c>
      <c r="BU77" s="143" t="str">
        <f t="shared" si="29"/>
        <v/>
      </c>
      <c r="BV77" s="143" t="str">
        <f t="shared" si="30"/>
        <v/>
      </c>
      <c r="BW77" s="143" t="str">
        <f t="shared" si="31"/>
        <v/>
      </c>
      <c r="BX77" s="144" t="str">
        <f t="shared" si="32"/>
        <v/>
      </c>
      <c r="BY77" s="141" t="str">
        <f t="shared" si="33"/>
        <v/>
      </c>
      <c r="BZ77" s="139" t="str">
        <f t="shared" si="34"/>
        <v/>
      </c>
      <c r="CA77" s="139" t="str">
        <f t="shared" si="35"/>
        <v/>
      </c>
      <c r="CB77" s="139" t="str">
        <f t="shared" si="36"/>
        <v/>
      </c>
      <c r="CC77" s="139" t="str">
        <f t="shared" si="37"/>
        <v/>
      </c>
      <c r="CD77" s="139" t="str">
        <f t="shared" si="38"/>
        <v/>
      </c>
      <c r="CE77" s="140" t="str">
        <f t="shared" si="39"/>
        <v/>
      </c>
      <c r="CF77" s="141" t="str">
        <f t="shared" si="40"/>
        <v/>
      </c>
      <c r="CG77" s="139" t="str">
        <f t="shared" si="41"/>
        <v/>
      </c>
      <c r="CH77" s="139" t="str">
        <f t="shared" si="42"/>
        <v/>
      </c>
      <c r="CI77" s="139" t="str">
        <f t="shared" si="43"/>
        <v/>
      </c>
      <c r="CJ77" s="139" t="str">
        <f t="shared" si="44"/>
        <v/>
      </c>
      <c r="CK77" s="139" t="str">
        <f t="shared" si="45"/>
        <v/>
      </c>
      <c r="CL77" s="140" t="str">
        <f t="shared" si="46"/>
        <v/>
      </c>
      <c r="CM77" s="142" t="str">
        <f t="shared" si="47"/>
        <v/>
      </c>
      <c r="CN77" s="143" t="str">
        <f t="shared" si="48"/>
        <v/>
      </c>
      <c r="CO77" s="143" t="str">
        <f t="shared" si="49"/>
        <v/>
      </c>
      <c r="CP77" s="143" t="str">
        <f t="shared" si="50"/>
        <v/>
      </c>
      <c r="CQ77" s="143" t="str">
        <f t="shared" si="51"/>
        <v/>
      </c>
      <c r="CR77" s="145" t="str">
        <f t="shared" si="52"/>
        <v/>
      </c>
      <c r="CS77" s="127"/>
      <c r="CT77" s="122" t="str">
        <f t="shared" si="53"/>
        <v/>
      </c>
      <c r="CU77" s="123" t="str">
        <f t="shared" si="54"/>
        <v/>
      </c>
      <c r="CV77" s="123" t="str">
        <f t="shared" si="55"/>
        <v/>
      </c>
      <c r="CW77" s="123" t="str">
        <f t="shared" si="56"/>
        <v/>
      </c>
      <c r="CX77" s="123" t="str">
        <f t="shared" si="57"/>
        <v/>
      </c>
      <c r="CY77" s="123" t="str">
        <f t="shared" si="58"/>
        <v/>
      </c>
      <c r="CZ77" s="123" t="str">
        <f t="shared" si="59"/>
        <v/>
      </c>
      <c r="DA77" s="123" t="str">
        <f t="shared" si="60"/>
        <v/>
      </c>
      <c r="DB77" s="124" t="str">
        <f t="shared" si="61"/>
        <v/>
      </c>
      <c r="DC77" s="128" t="str">
        <f t="shared" si="62"/>
        <v/>
      </c>
      <c r="DD77" s="123" t="str">
        <f t="shared" si="63"/>
        <v/>
      </c>
      <c r="DE77" s="123" t="str">
        <f t="shared" si="64"/>
        <v/>
      </c>
      <c r="DF77" s="123" t="str">
        <f t="shared" si="65"/>
        <v/>
      </c>
      <c r="DG77" s="123" t="str">
        <f t="shared" si="66"/>
        <v/>
      </c>
      <c r="DH77" s="123" t="str">
        <f t="shared" si="67"/>
        <v/>
      </c>
      <c r="DI77" s="123" t="str">
        <f t="shared" si="68"/>
        <v/>
      </c>
      <c r="DJ77" s="129" t="str">
        <f t="shared" si="69"/>
        <v/>
      </c>
      <c r="DK77" s="98" t="s">
        <v>68</v>
      </c>
      <c r="DL77" s="130">
        <f t="shared" si="76"/>
        <v>71</v>
      </c>
      <c r="DM77" s="56"/>
    </row>
    <row r="78" spans="2:117" ht="22.5" customHeight="1">
      <c r="B78" s="98" t="s">
        <v>68</v>
      </c>
      <c r="C78" s="130">
        <f t="shared" si="70"/>
        <v>72</v>
      </c>
      <c r="D78" s="146">
        <v>45694</v>
      </c>
      <c r="E78" s="155" t="s">
        <v>69</v>
      </c>
      <c r="F78" s="102" t="s">
        <v>70</v>
      </c>
      <c r="G78" s="103" t="s">
        <v>20</v>
      </c>
      <c r="H78" s="131" t="s">
        <v>46</v>
      </c>
      <c r="I78" s="132">
        <v>100000</v>
      </c>
      <c r="J78" s="106"/>
      <c r="K78" s="107">
        <f t="shared" si="71"/>
        <v>1094608</v>
      </c>
      <c r="L78" s="645"/>
      <c r="M78" s="133"/>
      <c r="N78" s="133"/>
      <c r="O78" s="134" t="str">
        <f t="shared" ref="O78:S78" si="284">IF($H78=O$6,$I78,"")</f>
        <v/>
      </c>
      <c r="P78" s="135" t="str">
        <f t="shared" si="284"/>
        <v/>
      </c>
      <c r="Q78" s="136">
        <f t="shared" si="284"/>
        <v>100000</v>
      </c>
      <c r="R78" s="135" t="str">
        <f t="shared" si="284"/>
        <v/>
      </c>
      <c r="S78" s="137" t="str">
        <f t="shared" si="284"/>
        <v/>
      </c>
      <c r="T78" s="113" t="str">
        <f t="shared" ref="T78:AJ78" si="285">IF($H78=T$6,$J78,"")</f>
        <v/>
      </c>
      <c r="U78" s="114" t="str">
        <f t="shared" si="285"/>
        <v/>
      </c>
      <c r="V78" s="114" t="str">
        <f t="shared" si="285"/>
        <v/>
      </c>
      <c r="W78" s="114" t="str">
        <f t="shared" si="285"/>
        <v/>
      </c>
      <c r="X78" s="113" t="str">
        <f t="shared" si="285"/>
        <v/>
      </c>
      <c r="Y78" s="114" t="str">
        <f t="shared" si="285"/>
        <v/>
      </c>
      <c r="Z78" s="114" t="str">
        <f t="shared" si="285"/>
        <v/>
      </c>
      <c r="AA78" s="114" t="str">
        <f t="shared" si="285"/>
        <v/>
      </c>
      <c r="AB78" s="113" t="str">
        <f t="shared" si="285"/>
        <v/>
      </c>
      <c r="AC78" s="114" t="str">
        <f t="shared" si="285"/>
        <v/>
      </c>
      <c r="AD78" s="114" t="str">
        <f t="shared" si="285"/>
        <v/>
      </c>
      <c r="AE78" s="114" t="str">
        <f t="shared" si="285"/>
        <v/>
      </c>
      <c r="AF78" s="114" t="str">
        <f t="shared" si="285"/>
        <v/>
      </c>
      <c r="AG78" s="114" t="str">
        <f t="shared" si="285"/>
        <v/>
      </c>
      <c r="AH78" s="114" t="str">
        <f t="shared" si="285"/>
        <v/>
      </c>
      <c r="AI78" s="113" t="str">
        <f t="shared" si="285"/>
        <v/>
      </c>
      <c r="AJ78" s="115" t="str">
        <f t="shared" si="285"/>
        <v/>
      </c>
      <c r="AK78" s="617"/>
      <c r="AL78" s="38"/>
      <c r="AM78" s="98" t="s">
        <v>68</v>
      </c>
      <c r="AN78" s="130">
        <f t="shared" si="74"/>
        <v>72</v>
      </c>
      <c r="AO78" s="138" t="str">
        <f t="shared" ref="AO78:AS78" si="286">IF(AND($G78=AO$4,$H78=AO$6),$I78,"")</f>
        <v/>
      </c>
      <c r="AP78" s="139" t="str">
        <f t="shared" si="286"/>
        <v/>
      </c>
      <c r="AQ78" s="139">
        <f t="shared" si="286"/>
        <v>100000</v>
      </c>
      <c r="AR78" s="139" t="str">
        <f t="shared" si="286"/>
        <v/>
      </c>
      <c r="AS78" s="139" t="str">
        <f t="shared" si="286"/>
        <v/>
      </c>
      <c r="AT78" s="118"/>
      <c r="AU78" s="138" t="str">
        <f t="shared" si="3"/>
        <v/>
      </c>
      <c r="AV78" s="139" t="str">
        <f t="shared" si="4"/>
        <v/>
      </c>
      <c r="AW78" s="139" t="str">
        <f t="shared" si="5"/>
        <v/>
      </c>
      <c r="AX78" s="139" t="str">
        <f t="shared" si="6"/>
        <v/>
      </c>
      <c r="AY78" s="139" t="str">
        <f t="shared" si="7"/>
        <v/>
      </c>
      <c r="AZ78" s="140" t="str">
        <f t="shared" si="8"/>
        <v/>
      </c>
      <c r="BA78" s="141" t="str">
        <f t="shared" si="9"/>
        <v/>
      </c>
      <c r="BB78" s="139" t="str">
        <f t="shared" si="10"/>
        <v/>
      </c>
      <c r="BC78" s="139" t="str">
        <f t="shared" si="11"/>
        <v/>
      </c>
      <c r="BD78" s="139" t="str">
        <f t="shared" si="12"/>
        <v/>
      </c>
      <c r="BE78" s="140" t="str">
        <f t="shared" si="13"/>
        <v/>
      </c>
      <c r="BF78" s="122" t="str">
        <f t="shared" si="14"/>
        <v/>
      </c>
      <c r="BG78" s="123" t="str">
        <f t="shared" si="15"/>
        <v/>
      </c>
      <c r="BH78" s="123" t="str">
        <f t="shared" si="16"/>
        <v/>
      </c>
      <c r="BI78" s="123" t="str">
        <f t="shared" si="17"/>
        <v/>
      </c>
      <c r="BJ78" s="122" t="str">
        <f t="shared" si="18"/>
        <v/>
      </c>
      <c r="BK78" s="123" t="str">
        <f t="shared" si="19"/>
        <v/>
      </c>
      <c r="BL78" s="123" t="str">
        <f t="shared" si="20"/>
        <v/>
      </c>
      <c r="BM78" s="123" t="str">
        <f t="shared" si="21"/>
        <v/>
      </c>
      <c r="BN78" s="123" t="str">
        <f t="shared" si="22"/>
        <v/>
      </c>
      <c r="BO78" s="123" t="str">
        <f t="shared" si="23"/>
        <v/>
      </c>
      <c r="BP78" s="123" t="str">
        <f t="shared" si="24"/>
        <v/>
      </c>
      <c r="BQ78" s="123" t="str">
        <f t="shared" si="25"/>
        <v/>
      </c>
      <c r="BR78" s="124" t="str">
        <f t="shared" si="26"/>
        <v/>
      </c>
      <c r="BS78" s="142" t="str">
        <f t="shared" si="27"/>
        <v/>
      </c>
      <c r="BT78" s="143" t="str">
        <f t="shared" si="28"/>
        <v/>
      </c>
      <c r="BU78" s="143" t="str">
        <f t="shared" si="29"/>
        <v/>
      </c>
      <c r="BV78" s="143" t="str">
        <f t="shared" si="30"/>
        <v/>
      </c>
      <c r="BW78" s="143" t="str">
        <f t="shared" si="31"/>
        <v/>
      </c>
      <c r="BX78" s="144" t="str">
        <f t="shared" si="32"/>
        <v/>
      </c>
      <c r="BY78" s="141" t="str">
        <f t="shared" si="33"/>
        <v/>
      </c>
      <c r="BZ78" s="139" t="str">
        <f t="shared" si="34"/>
        <v/>
      </c>
      <c r="CA78" s="139" t="str">
        <f t="shared" si="35"/>
        <v/>
      </c>
      <c r="CB78" s="139" t="str">
        <f t="shared" si="36"/>
        <v/>
      </c>
      <c r="CC78" s="139" t="str">
        <f t="shared" si="37"/>
        <v/>
      </c>
      <c r="CD78" s="139" t="str">
        <f t="shared" si="38"/>
        <v/>
      </c>
      <c r="CE78" s="140" t="str">
        <f t="shared" si="39"/>
        <v/>
      </c>
      <c r="CF78" s="141" t="str">
        <f t="shared" si="40"/>
        <v/>
      </c>
      <c r="CG78" s="139" t="str">
        <f t="shared" si="41"/>
        <v/>
      </c>
      <c r="CH78" s="139" t="str">
        <f t="shared" si="42"/>
        <v/>
      </c>
      <c r="CI78" s="139" t="str">
        <f t="shared" si="43"/>
        <v/>
      </c>
      <c r="CJ78" s="139" t="str">
        <f t="shared" si="44"/>
        <v/>
      </c>
      <c r="CK78" s="139" t="str">
        <f t="shared" si="45"/>
        <v/>
      </c>
      <c r="CL78" s="140" t="str">
        <f t="shared" si="46"/>
        <v/>
      </c>
      <c r="CM78" s="142" t="str">
        <f t="shared" si="47"/>
        <v/>
      </c>
      <c r="CN78" s="143" t="str">
        <f t="shared" si="48"/>
        <v/>
      </c>
      <c r="CO78" s="143" t="str">
        <f t="shared" si="49"/>
        <v/>
      </c>
      <c r="CP78" s="143" t="str">
        <f t="shared" si="50"/>
        <v/>
      </c>
      <c r="CQ78" s="143" t="str">
        <f t="shared" si="51"/>
        <v/>
      </c>
      <c r="CR78" s="145" t="str">
        <f t="shared" si="52"/>
        <v/>
      </c>
      <c r="CS78" s="127"/>
      <c r="CT78" s="122" t="str">
        <f t="shared" si="53"/>
        <v/>
      </c>
      <c r="CU78" s="123" t="str">
        <f t="shared" si="54"/>
        <v/>
      </c>
      <c r="CV78" s="123" t="str">
        <f t="shared" si="55"/>
        <v/>
      </c>
      <c r="CW78" s="123" t="str">
        <f t="shared" si="56"/>
        <v/>
      </c>
      <c r="CX78" s="123" t="str">
        <f t="shared" si="57"/>
        <v/>
      </c>
      <c r="CY78" s="123" t="str">
        <f t="shared" si="58"/>
        <v/>
      </c>
      <c r="CZ78" s="123" t="str">
        <f t="shared" si="59"/>
        <v/>
      </c>
      <c r="DA78" s="123" t="str">
        <f t="shared" si="60"/>
        <v/>
      </c>
      <c r="DB78" s="124" t="str">
        <f t="shared" si="61"/>
        <v/>
      </c>
      <c r="DC78" s="128" t="str">
        <f t="shared" si="62"/>
        <v/>
      </c>
      <c r="DD78" s="123" t="str">
        <f t="shared" si="63"/>
        <v/>
      </c>
      <c r="DE78" s="123" t="str">
        <f t="shared" si="64"/>
        <v/>
      </c>
      <c r="DF78" s="123" t="str">
        <f t="shared" si="65"/>
        <v/>
      </c>
      <c r="DG78" s="123" t="str">
        <f t="shared" si="66"/>
        <v/>
      </c>
      <c r="DH78" s="123" t="str">
        <f t="shared" si="67"/>
        <v/>
      </c>
      <c r="DI78" s="123" t="str">
        <f t="shared" si="68"/>
        <v/>
      </c>
      <c r="DJ78" s="129" t="str">
        <f t="shared" si="69"/>
        <v/>
      </c>
      <c r="DK78" s="98" t="s">
        <v>68</v>
      </c>
      <c r="DL78" s="130">
        <f t="shared" si="76"/>
        <v>72</v>
      </c>
      <c r="DM78" s="56"/>
    </row>
    <row r="79" spans="2:117" ht="22.5" customHeight="1">
      <c r="B79" s="98" t="s">
        <v>68</v>
      </c>
      <c r="C79" s="130">
        <f t="shared" si="70"/>
        <v>73</v>
      </c>
      <c r="D79" s="146">
        <v>45694</v>
      </c>
      <c r="E79" s="155" t="s">
        <v>69</v>
      </c>
      <c r="F79" s="102" t="s">
        <v>70</v>
      </c>
      <c r="G79" s="103" t="s">
        <v>20</v>
      </c>
      <c r="H79" s="131" t="s">
        <v>46</v>
      </c>
      <c r="I79" s="132">
        <v>1000</v>
      </c>
      <c r="J79" s="106"/>
      <c r="K79" s="107">
        <f t="shared" si="71"/>
        <v>1095608</v>
      </c>
      <c r="L79" s="645"/>
      <c r="M79" s="133"/>
      <c r="N79" s="133"/>
      <c r="O79" s="134" t="str">
        <f t="shared" ref="O79:S79" si="287">IF($H79=O$6,$I79,"")</f>
        <v/>
      </c>
      <c r="P79" s="135" t="str">
        <f t="shared" si="287"/>
        <v/>
      </c>
      <c r="Q79" s="136">
        <f t="shared" si="287"/>
        <v>1000</v>
      </c>
      <c r="R79" s="135" t="str">
        <f t="shared" si="287"/>
        <v/>
      </c>
      <c r="S79" s="137" t="str">
        <f t="shared" si="287"/>
        <v/>
      </c>
      <c r="T79" s="113" t="str">
        <f t="shared" ref="T79:AJ79" si="288">IF($H79=T$6,$J79,"")</f>
        <v/>
      </c>
      <c r="U79" s="114" t="str">
        <f t="shared" si="288"/>
        <v/>
      </c>
      <c r="V79" s="114" t="str">
        <f t="shared" si="288"/>
        <v/>
      </c>
      <c r="W79" s="114" t="str">
        <f t="shared" si="288"/>
        <v/>
      </c>
      <c r="X79" s="113" t="str">
        <f t="shared" si="288"/>
        <v/>
      </c>
      <c r="Y79" s="114" t="str">
        <f t="shared" si="288"/>
        <v/>
      </c>
      <c r="Z79" s="114" t="str">
        <f t="shared" si="288"/>
        <v/>
      </c>
      <c r="AA79" s="114" t="str">
        <f t="shared" si="288"/>
        <v/>
      </c>
      <c r="AB79" s="113" t="str">
        <f t="shared" si="288"/>
        <v/>
      </c>
      <c r="AC79" s="114" t="str">
        <f t="shared" si="288"/>
        <v/>
      </c>
      <c r="AD79" s="114" t="str">
        <f t="shared" si="288"/>
        <v/>
      </c>
      <c r="AE79" s="114" t="str">
        <f t="shared" si="288"/>
        <v/>
      </c>
      <c r="AF79" s="114" t="str">
        <f t="shared" si="288"/>
        <v/>
      </c>
      <c r="AG79" s="114" t="str">
        <f t="shared" si="288"/>
        <v/>
      </c>
      <c r="AH79" s="114" t="str">
        <f t="shared" si="288"/>
        <v/>
      </c>
      <c r="AI79" s="113" t="str">
        <f t="shared" si="288"/>
        <v/>
      </c>
      <c r="AJ79" s="115" t="str">
        <f t="shared" si="288"/>
        <v/>
      </c>
      <c r="AK79" s="617"/>
      <c r="AL79" s="38"/>
      <c r="AM79" s="98" t="s">
        <v>68</v>
      </c>
      <c r="AN79" s="130">
        <f t="shared" si="74"/>
        <v>73</v>
      </c>
      <c r="AO79" s="138" t="str">
        <f t="shared" ref="AO79:AS79" si="289">IF(AND($G79=AO$4,$H79=AO$6),$I79,"")</f>
        <v/>
      </c>
      <c r="AP79" s="139" t="str">
        <f t="shared" si="289"/>
        <v/>
      </c>
      <c r="AQ79" s="139">
        <f t="shared" si="289"/>
        <v>1000</v>
      </c>
      <c r="AR79" s="139" t="str">
        <f t="shared" si="289"/>
        <v/>
      </c>
      <c r="AS79" s="139" t="str">
        <f t="shared" si="289"/>
        <v/>
      </c>
      <c r="AT79" s="118"/>
      <c r="AU79" s="138" t="str">
        <f t="shared" si="3"/>
        <v/>
      </c>
      <c r="AV79" s="139" t="str">
        <f t="shared" si="4"/>
        <v/>
      </c>
      <c r="AW79" s="139" t="str">
        <f t="shared" si="5"/>
        <v/>
      </c>
      <c r="AX79" s="139" t="str">
        <f t="shared" si="6"/>
        <v/>
      </c>
      <c r="AY79" s="139" t="str">
        <f t="shared" si="7"/>
        <v/>
      </c>
      <c r="AZ79" s="140" t="str">
        <f t="shared" si="8"/>
        <v/>
      </c>
      <c r="BA79" s="141" t="str">
        <f t="shared" si="9"/>
        <v/>
      </c>
      <c r="BB79" s="139" t="str">
        <f t="shared" si="10"/>
        <v/>
      </c>
      <c r="BC79" s="139" t="str">
        <f t="shared" si="11"/>
        <v/>
      </c>
      <c r="BD79" s="139" t="str">
        <f t="shared" si="12"/>
        <v/>
      </c>
      <c r="BE79" s="140" t="str">
        <f t="shared" si="13"/>
        <v/>
      </c>
      <c r="BF79" s="122" t="str">
        <f t="shared" si="14"/>
        <v/>
      </c>
      <c r="BG79" s="123" t="str">
        <f t="shared" si="15"/>
        <v/>
      </c>
      <c r="BH79" s="123" t="str">
        <f t="shared" si="16"/>
        <v/>
      </c>
      <c r="BI79" s="123" t="str">
        <f t="shared" si="17"/>
        <v/>
      </c>
      <c r="BJ79" s="122" t="str">
        <f t="shared" si="18"/>
        <v/>
      </c>
      <c r="BK79" s="123" t="str">
        <f t="shared" si="19"/>
        <v/>
      </c>
      <c r="BL79" s="123" t="str">
        <f t="shared" si="20"/>
        <v/>
      </c>
      <c r="BM79" s="123" t="str">
        <f t="shared" si="21"/>
        <v/>
      </c>
      <c r="BN79" s="123" t="str">
        <f t="shared" si="22"/>
        <v/>
      </c>
      <c r="BO79" s="123" t="str">
        <f t="shared" si="23"/>
        <v/>
      </c>
      <c r="BP79" s="123" t="str">
        <f t="shared" si="24"/>
        <v/>
      </c>
      <c r="BQ79" s="123" t="str">
        <f t="shared" si="25"/>
        <v/>
      </c>
      <c r="BR79" s="124" t="str">
        <f t="shared" si="26"/>
        <v/>
      </c>
      <c r="BS79" s="142" t="str">
        <f t="shared" si="27"/>
        <v/>
      </c>
      <c r="BT79" s="143" t="str">
        <f t="shared" si="28"/>
        <v/>
      </c>
      <c r="BU79" s="143" t="str">
        <f t="shared" si="29"/>
        <v/>
      </c>
      <c r="BV79" s="143" t="str">
        <f t="shared" si="30"/>
        <v/>
      </c>
      <c r="BW79" s="143" t="str">
        <f t="shared" si="31"/>
        <v/>
      </c>
      <c r="BX79" s="144" t="str">
        <f t="shared" si="32"/>
        <v/>
      </c>
      <c r="BY79" s="141" t="str">
        <f t="shared" si="33"/>
        <v/>
      </c>
      <c r="BZ79" s="139" t="str">
        <f t="shared" si="34"/>
        <v/>
      </c>
      <c r="CA79" s="139" t="str">
        <f t="shared" si="35"/>
        <v/>
      </c>
      <c r="CB79" s="139" t="str">
        <f t="shared" si="36"/>
        <v/>
      </c>
      <c r="CC79" s="139" t="str">
        <f t="shared" si="37"/>
        <v/>
      </c>
      <c r="CD79" s="139" t="str">
        <f t="shared" si="38"/>
        <v/>
      </c>
      <c r="CE79" s="140" t="str">
        <f t="shared" si="39"/>
        <v/>
      </c>
      <c r="CF79" s="141" t="str">
        <f t="shared" si="40"/>
        <v/>
      </c>
      <c r="CG79" s="139" t="str">
        <f t="shared" si="41"/>
        <v/>
      </c>
      <c r="CH79" s="139" t="str">
        <f t="shared" si="42"/>
        <v/>
      </c>
      <c r="CI79" s="139" t="str">
        <f t="shared" si="43"/>
        <v/>
      </c>
      <c r="CJ79" s="139" t="str">
        <f t="shared" si="44"/>
        <v/>
      </c>
      <c r="CK79" s="139" t="str">
        <f t="shared" si="45"/>
        <v/>
      </c>
      <c r="CL79" s="140" t="str">
        <f t="shared" si="46"/>
        <v/>
      </c>
      <c r="CM79" s="142" t="str">
        <f t="shared" si="47"/>
        <v/>
      </c>
      <c r="CN79" s="143" t="str">
        <f t="shared" si="48"/>
        <v/>
      </c>
      <c r="CO79" s="143" t="str">
        <f t="shared" si="49"/>
        <v/>
      </c>
      <c r="CP79" s="143" t="str">
        <f t="shared" si="50"/>
        <v/>
      </c>
      <c r="CQ79" s="143" t="str">
        <f t="shared" si="51"/>
        <v/>
      </c>
      <c r="CR79" s="145" t="str">
        <f t="shared" si="52"/>
        <v/>
      </c>
      <c r="CS79" s="127"/>
      <c r="CT79" s="122" t="str">
        <f t="shared" si="53"/>
        <v/>
      </c>
      <c r="CU79" s="123" t="str">
        <f t="shared" si="54"/>
        <v/>
      </c>
      <c r="CV79" s="123" t="str">
        <f t="shared" si="55"/>
        <v/>
      </c>
      <c r="CW79" s="123" t="str">
        <f t="shared" si="56"/>
        <v/>
      </c>
      <c r="CX79" s="123" t="str">
        <f t="shared" si="57"/>
        <v/>
      </c>
      <c r="CY79" s="123" t="str">
        <f t="shared" si="58"/>
        <v/>
      </c>
      <c r="CZ79" s="123" t="str">
        <f t="shared" si="59"/>
        <v/>
      </c>
      <c r="DA79" s="123" t="str">
        <f t="shared" si="60"/>
        <v/>
      </c>
      <c r="DB79" s="124" t="str">
        <f t="shared" si="61"/>
        <v/>
      </c>
      <c r="DC79" s="128" t="str">
        <f t="shared" si="62"/>
        <v/>
      </c>
      <c r="DD79" s="123" t="str">
        <f t="shared" si="63"/>
        <v/>
      </c>
      <c r="DE79" s="123" t="str">
        <f t="shared" si="64"/>
        <v/>
      </c>
      <c r="DF79" s="123" t="str">
        <f t="shared" si="65"/>
        <v/>
      </c>
      <c r="DG79" s="123" t="str">
        <f t="shared" si="66"/>
        <v/>
      </c>
      <c r="DH79" s="123" t="str">
        <f t="shared" si="67"/>
        <v/>
      </c>
      <c r="DI79" s="123" t="str">
        <f t="shared" si="68"/>
        <v/>
      </c>
      <c r="DJ79" s="129" t="str">
        <f t="shared" si="69"/>
        <v/>
      </c>
      <c r="DK79" s="98" t="s">
        <v>68</v>
      </c>
      <c r="DL79" s="130">
        <f t="shared" si="76"/>
        <v>73</v>
      </c>
      <c r="DM79" s="56"/>
    </row>
    <row r="80" spans="2:117" ht="22.5" customHeight="1">
      <c r="B80" s="98" t="s">
        <v>68</v>
      </c>
      <c r="C80" s="130">
        <f t="shared" si="70"/>
        <v>74</v>
      </c>
      <c r="D80" s="146">
        <v>45695</v>
      </c>
      <c r="E80" s="155" t="s">
        <v>69</v>
      </c>
      <c r="F80" s="102" t="s">
        <v>70</v>
      </c>
      <c r="G80" s="157" t="s">
        <v>20</v>
      </c>
      <c r="H80" s="131" t="s">
        <v>46</v>
      </c>
      <c r="I80" s="132">
        <v>3000</v>
      </c>
      <c r="J80" s="106"/>
      <c r="K80" s="107">
        <f t="shared" si="71"/>
        <v>1098608</v>
      </c>
      <c r="L80" s="645"/>
      <c r="M80" s="133"/>
      <c r="N80" s="133"/>
      <c r="O80" s="134" t="str">
        <f t="shared" ref="O80:S80" si="290">IF($H80=O$6,$I80,"")</f>
        <v/>
      </c>
      <c r="P80" s="135" t="str">
        <f t="shared" si="290"/>
        <v/>
      </c>
      <c r="Q80" s="136">
        <f t="shared" si="290"/>
        <v>3000</v>
      </c>
      <c r="R80" s="135" t="str">
        <f t="shared" si="290"/>
        <v/>
      </c>
      <c r="S80" s="137" t="str">
        <f t="shared" si="290"/>
        <v/>
      </c>
      <c r="T80" s="113" t="str">
        <f t="shared" ref="T80:AJ80" si="291">IF($H80=T$6,$J80,"")</f>
        <v/>
      </c>
      <c r="U80" s="114" t="str">
        <f t="shared" si="291"/>
        <v/>
      </c>
      <c r="V80" s="114" t="str">
        <f t="shared" si="291"/>
        <v/>
      </c>
      <c r="W80" s="114" t="str">
        <f t="shared" si="291"/>
        <v/>
      </c>
      <c r="X80" s="113" t="str">
        <f t="shared" si="291"/>
        <v/>
      </c>
      <c r="Y80" s="114" t="str">
        <f t="shared" si="291"/>
        <v/>
      </c>
      <c r="Z80" s="114" t="str">
        <f t="shared" si="291"/>
        <v/>
      </c>
      <c r="AA80" s="114" t="str">
        <f t="shared" si="291"/>
        <v/>
      </c>
      <c r="AB80" s="113" t="str">
        <f t="shared" si="291"/>
        <v/>
      </c>
      <c r="AC80" s="114" t="str">
        <f t="shared" si="291"/>
        <v/>
      </c>
      <c r="AD80" s="114" t="str">
        <f t="shared" si="291"/>
        <v/>
      </c>
      <c r="AE80" s="114" t="str">
        <f t="shared" si="291"/>
        <v/>
      </c>
      <c r="AF80" s="114" t="str">
        <f t="shared" si="291"/>
        <v/>
      </c>
      <c r="AG80" s="114" t="str">
        <f t="shared" si="291"/>
        <v/>
      </c>
      <c r="AH80" s="114" t="str">
        <f t="shared" si="291"/>
        <v/>
      </c>
      <c r="AI80" s="113" t="str">
        <f t="shared" si="291"/>
        <v/>
      </c>
      <c r="AJ80" s="115" t="str">
        <f t="shared" si="291"/>
        <v/>
      </c>
      <c r="AK80" s="617"/>
      <c r="AL80" s="38"/>
      <c r="AM80" s="98" t="s">
        <v>68</v>
      </c>
      <c r="AN80" s="130">
        <f t="shared" si="74"/>
        <v>74</v>
      </c>
      <c r="AO80" s="138" t="str">
        <f t="shared" ref="AO80:AS80" si="292">IF(AND($G80=AO$4,$H80=AO$6),$I80,"")</f>
        <v/>
      </c>
      <c r="AP80" s="139" t="str">
        <f t="shared" si="292"/>
        <v/>
      </c>
      <c r="AQ80" s="139">
        <f t="shared" si="292"/>
        <v>3000</v>
      </c>
      <c r="AR80" s="139" t="str">
        <f t="shared" si="292"/>
        <v/>
      </c>
      <c r="AS80" s="139" t="str">
        <f t="shared" si="292"/>
        <v/>
      </c>
      <c r="AT80" s="118"/>
      <c r="AU80" s="138" t="str">
        <f t="shared" si="3"/>
        <v/>
      </c>
      <c r="AV80" s="139" t="str">
        <f t="shared" si="4"/>
        <v/>
      </c>
      <c r="AW80" s="139" t="str">
        <f t="shared" si="5"/>
        <v/>
      </c>
      <c r="AX80" s="139" t="str">
        <f t="shared" si="6"/>
        <v/>
      </c>
      <c r="AY80" s="139" t="str">
        <f t="shared" si="7"/>
        <v/>
      </c>
      <c r="AZ80" s="140" t="str">
        <f t="shared" si="8"/>
        <v/>
      </c>
      <c r="BA80" s="141" t="str">
        <f t="shared" si="9"/>
        <v/>
      </c>
      <c r="BB80" s="139" t="str">
        <f t="shared" si="10"/>
        <v/>
      </c>
      <c r="BC80" s="139" t="str">
        <f t="shared" si="11"/>
        <v/>
      </c>
      <c r="BD80" s="139" t="str">
        <f t="shared" si="12"/>
        <v/>
      </c>
      <c r="BE80" s="140" t="str">
        <f t="shared" si="13"/>
        <v/>
      </c>
      <c r="BF80" s="122" t="str">
        <f t="shared" si="14"/>
        <v/>
      </c>
      <c r="BG80" s="123" t="str">
        <f t="shared" si="15"/>
        <v/>
      </c>
      <c r="BH80" s="123" t="str">
        <f t="shared" si="16"/>
        <v/>
      </c>
      <c r="BI80" s="123" t="str">
        <f t="shared" si="17"/>
        <v/>
      </c>
      <c r="BJ80" s="122" t="str">
        <f t="shared" si="18"/>
        <v/>
      </c>
      <c r="BK80" s="123" t="str">
        <f t="shared" si="19"/>
        <v/>
      </c>
      <c r="BL80" s="123" t="str">
        <f t="shared" si="20"/>
        <v/>
      </c>
      <c r="BM80" s="123" t="str">
        <f t="shared" si="21"/>
        <v/>
      </c>
      <c r="BN80" s="123" t="str">
        <f t="shared" si="22"/>
        <v/>
      </c>
      <c r="BO80" s="123" t="str">
        <f t="shared" si="23"/>
        <v/>
      </c>
      <c r="BP80" s="123" t="str">
        <f t="shared" si="24"/>
        <v/>
      </c>
      <c r="BQ80" s="123" t="str">
        <f t="shared" si="25"/>
        <v/>
      </c>
      <c r="BR80" s="124" t="str">
        <f t="shared" si="26"/>
        <v/>
      </c>
      <c r="BS80" s="142" t="str">
        <f t="shared" si="27"/>
        <v/>
      </c>
      <c r="BT80" s="143" t="str">
        <f t="shared" si="28"/>
        <v/>
      </c>
      <c r="BU80" s="143" t="str">
        <f t="shared" si="29"/>
        <v/>
      </c>
      <c r="BV80" s="143" t="str">
        <f t="shared" si="30"/>
        <v/>
      </c>
      <c r="BW80" s="143" t="str">
        <f t="shared" si="31"/>
        <v/>
      </c>
      <c r="BX80" s="144" t="str">
        <f t="shared" si="32"/>
        <v/>
      </c>
      <c r="BY80" s="141" t="str">
        <f t="shared" si="33"/>
        <v/>
      </c>
      <c r="BZ80" s="139" t="str">
        <f t="shared" si="34"/>
        <v/>
      </c>
      <c r="CA80" s="139" t="str">
        <f t="shared" si="35"/>
        <v/>
      </c>
      <c r="CB80" s="139" t="str">
        <f t="shared" si="36"/>
        <v/>
      </c>
      <c r="CC80" s="139" t="str">
        <f t="shared" si="37"/>
        <v/>
      </c>
      <c r="CD80" s="139" t="str">
        <f t="shared" si="38"/>
        <v/>
      </c>
      <c r="CE80" s="140" t="str">
        <f t="shared" si="39"/>
        <v/>
      </c>
      <c r="CF80" s="141" t="str">
        <f t="shared" si="40"/>
        <v/>
      </c>
      <c r="CG80" s="139" t="str">
        <f t="shared" si="41"/>
        <v/>
      </c>
      <c r="CH80" s="139" t="str">
        <f t="shared" si="42"/>
        <v/>
      </c>
      <c r="CI80" s="139" t="str">
        <f t="shared" si="43"/>
        <v/>
      </c>
      <c r="CJ80" s="139" t="str">
        <f t="shared" si="44"/>
        <v/>
      </c>
      <c r="CK80" s="139" t="str">
        <f t="shared" si="45"/>
        <v/>
      </c>
      <c r="CL80" s="140" t="str">
        <f t="shared" si="46"/>
        <v/>
      </c>
      <c r="CM80" s="142" t="str">
        <f t="shared" si="47"/>
        <v/>
      </c>
      <c r="CN80" s="143" t="str">
        <f t="shared" si="48"/>
        <v/>
      </c>
      <c r="CO80" s="143" t="str">
        <f t="shared" si="49"/>
        <v/>
      </c>
      <c r="CP80" s="143" t="str">
        <f t="shared" si="50"/>
        <v/>
      </c>
      <c r="CQ80" s="143" t="str">
        <f t="shared" si="51"/>
        <v/>
      </c>
      <c r="CR80" s="145" t="str">
        <f t="shared" si="52"/>
        <v/>
      </c>
      <c r="CS80" s="127"/>
      <c r="CT80" s="122" t="str">
        <f t="shared" si="53"/>
        <v/>
      </c>
      <c r="CU80" s="123" t="str">
        <f t="shared" si="54"/>
        <v/>
      </c>
      <c r="CV80" s="123" t="str">
        <f t="shared" si="55"/>
        <v/>
      </c>
      <c r="CW80" s="123" t="str">
        <f t="shared" si="56"/>
        <v/>
      </c>
      <c r="CX80" s="123" t="str">
        <f t="shared" si="57"/>
        <v/>
      </c>
      <c r="CY80" s="123" t="str">
        <f t="shared" si="58"/>
        <v/>
      </c>
      <c r="CZ80" s="123" t="str">
        <f t="shared" si="59"/>
        <v/>
      </c>
      <c r="DA80" s="123" t="str">
        <f t="shared" si="60"/>
        <v/>
      </c>
      <c r="DB80" s="124" t="str">
        <f t="shared" si="61"/>
        <v/>
      </c>
      <c r="DC80" s="128" t="str">
        <f t="shared" si="62"/>
        <v/>
      </c>
      <c r="DD80" s="123" t="str">
        <f t="shared" si="63"/>
        <v/>
      </c>
      <c r="DE80" s="123" t="str">
        <f t="shared" si="64"/>
        <v/>
      </c>
      <c r="DF80" s="123" t="str">
        <f t="shared" si="65"/>
        <v/>
      </c>
      <c r="DG80" s="123" t="str">
        <f t="shared" si="66"/>
        <v/>
      </c>
      <c r="DH80" s="123" t="str">
        <f t="shared" si="67"/>
        <v/>
      </c>
      <c r="DI80" s="123" t="str">
        <f t="shared" si="68"/>
        <v/>
      </c>
      <c r="DJ80" s="129" t="str">
        <f t="shared" si="69"/>
        <v/>
      </c>
      <c r="DK80" s="98" t="s">
        <v>68</v>
      </c>
      <c r="DL80" s="130">
        <f t="shared" si="76"/>
        <v>74</v>
      </c>
      <c r="DM80" s="56"/>
    </row>
    <row r="81" spans="2:117" ht="22.5" customHeight="1">
      <c r="B81" s="98" t="s">
        <v>68</v>
      </c>
      <c r="C81" s="130">
        <f t="shared" si="70"/>
        <v>75</v>
      </c>
      <c r="D81" s="146">
        <v>45695</v>
      </c>
      <c r="E81" s="155" t="s">
        <v>69</v>
      </c>
      <c r="F81" s="102" t="s">
        <v>70</v>
      </c>
      <c r="G81" s="158" t="s">
        <v>20</v>
      </c>
      <c r="H81" s="131" t="s">
        <v>46</v>
      </c>
      <c r="I81" s="132">
        <v>1000</v>
      </c>
      <c r="J81" s="106"/>
      <c r="K81" s="107">
        <f t="shared" si="71"/>
        <v>1099608</v>
      </c>
      <c r="L81" s="645"/>
      <c r="M81" s="133"/>
      <c r="N81" s="133"/>
      <c r="O81" s="134" t="str">
        <f t="shared" ref="O81:S81" si="293">IF($H81=O$6,$I81,"")</f>
        <v/>
      </c>
      <c r="P81" s="135" t="str">
        <f t="shared" si="293"/>
        <v/>
      </c>
      <c r="Q81" s="136">
        <f t="shared" si="293"/>
        <v>1000</v>
      </c>
      <c r="R81" s="135" t="str">
        <f t="shared" si="293"/>
        <v/>
      </c>
      <c r="S81" s="137" t="str">
        <f t="shared" si="293"/>
        <v/>
      </c>
      <c r="T81" s="113" t="str">
        <f t="shared" ref="T81:AJ81" si="294">IF($H81=T$6,$J81,"")</f>
        <v/>
      </c>
      <c r="U81" s="114" t="str">
        <f t="shared" si="294"/>
        <v/>
      </c>
      <c r="V81" s="114" t="str">
        <f t="shared" si="294"/>
        <v/>
      </c>
      <c r="W81" s="114" t="str">
        <f t="shared" si="294"/>
        <v/>
      </c>
      <c r="X81" s="113" t="str">
        <f t="shared" si="294"/>
        <v/>
      </c>
      <c r="Y81" s="114" t="str">
        <f t="shared" si="294"/>
        <v/>
      </c>
      <c r="Z81" s="114" t="str">
        <f t="shared" si="294"/>
        <v/>
      </c>
      <c r="AA81" s="114" t="str">
        <f t="shared" si="294"/>
        <v/>
      </c>
      <c r="AB81" s="113" t="str">
        <f t="shared" si="294"/>
        <v/>
      </c>
      <c r="AC81" s="114" t="str">
        <f t="shared" si="294"/>
        <v/>
      </c>
      <c r="AD81" s="114" t="str">
        <f t="shared" si="294"/>
        <v/>
      </c>
      <c r="AE81" s="114" t="str">
        <f t="shared" si="294"/>
        <v/>
      </c>
      <c r="AF81" s="114" t="str">
        <f t="shared" si="294"/>
        <v/>
      </c>
      <c r="AG81" s="114" t="str">
        <f t="shared" si="294"/>
        <v/>
      </c>
      <c r="AH81" s="114" t="str">
        <f t="shared" si="294"/>
        <v/>
      </c>
      <c r="AI81" s="113" t="str">
        <f t="shared" si="294"/>
        <v/>
      </c>
      <c r="AJ81" s="115" t="str">
        <f t="shared" si="294"/>
        <v/>
      </c>
      <c r="AK81" s="617"/>
      <c r="AL81" s="38"/>
      <c r="AM81" s="98" t="s">
        <v>68</v>
      </c>
      <c r="AN81" s="130">
        <f t="shared" si="74"/>
        <v>75</v>
      </c>
      <c r="AO81" s="138" t="str">
        <f t="shared" ref="AO81:AS81" si="295">IF(AND($G81=AO$4,$H81=AO$6),$I81,"")</f>
        <v/>
      </c>
      <c r="AP81" s="139" t="str">
        <f t="shared" si="295"/>
        <v/>
      </c>
      <c r="AQ81" s="139">
        <f t="shared" si="295"/>
        <v>1000</v>
      </c>
      <c r="AR81" s="139" t="str">
        <f t="shared" si="295"/>
        <v/>
      </c>
      <c r="AS81" s="139" t="str">
        <f t="shared" si="295"/>
        <v/>
      </c>
      <c r="AT81" s="118"/>
      <c r="AU81" s="138" t="str">
        <f t="shared" si="3"/>
        <v/>
      </c>
      <c r="AV81" s="139" t="str">
        <f t="shared" si="4"/>
        <v/>
      </c>
      <c r="AW81" s="139" t="str">
        <f t="shared" si="5"/>
        <v/>
      </c>
      <c r="AX81" s="139" t="str">
        <f t="shared" si="6"/>
        <v/>
      </c>
      <c r="AY81" s="139" t="str">
        <f t="shared" si="7"/>
        <v/>
      </c>
      <c r="AZ81" s="140" t="str">
        <f t="shared" si="8"/>
        <v/>
      </c>
      <c r="BA81" s="141" t="str">
        <f t="shared" si="9"/>
        <v/>
      </c>
      <c r="BB81" s="139" t="str">
        <f t="shared" si="10"/>
        <v/>
      </c>
      <c r="BC81" s="139" t="str">
        <f t="shared" si="11"/>
        <v/>
      </c>
      <c r="BD81" s="139" t="str">
        <f t="shared" si="12"/>
        <v/>
      </c>
      <c r="BE81" s="140" t="str">
        <f t="shared" si="13"/>
        <v/>
      </c>
      <c r="BF81" s="122" t="str">
        <f t="shared" si="14"/>
        <v/>
      </c>
      <c r="BG81" s="123" t="str">
        <f t="shared" si="15"/>
        <v/>
      </c>
      <c r="BH81" s="123" t="str">
        <f t="shared" si="16"/>
        <v/>
      </c>
      <c r="BI81" s="123" t="str">
        <f t="shared" si="17"/>
        <v/>
      </c>
      <c r="BJ81" s="122" t="str">
        <f t="shared" si="18"/>
        <v/>
      </c>
      <c r="BK81" s="123" t="str">
        <f t="shared" si="19"/>
        <v/>
      </c>
      <c r="BL81" s="123" t="str">
        <f t="shared" si="20"/>
        <v/>
      </c>
      <c r="BM81" s="123" t="str">
        <f t="shared" si="21"/>
        <v/>
      </c>
      <c r="BN81" s="123" t="str">
        <f t="shared" si="22"/>
        <v/>
      </c>
      <c r="BO81" s="123" t="str">
        <f t="shared" si="23"/>
        <v/>
      </c>
      <c r="BP81" s="123" t="str">
        <f t="shared" si="24"/>
        <v/>
      </c>
      <c r="BQ81" s="123" t="str">
        <f t="shared" si="25"/>
        <v/>
      </c>
      <c r="BR81" s="124" t="str">
        <f t="shared" si="26"/>
        <v/>
      </c>
      <c r="BS81" s="142" t="str">
        <f t="shared" si="27"/>
        <v/>
      </c>
      <c r="BT81" s="143" t="str">
        <f t="shared" si="28"/>
        <v/>
      </c>
      <c r="BU81" s="143" t="str">
        <f t="shared" si="29"/>
        <v/>
      </c>
      <c r="BV81" s="143" t="str">
        <f t="shared" si="30"/>
        <v/>
      </c>
      <c r="BW81" s="143" t="str">
        <f t="shared" si="31"/>
        <v/>
      </c>
      <c r="BX81" s="144" t="str">
        <f t="shared" si="32"/>
        <v/>
      </c>
      <c r="BY81" s="141" t="str">
        <f t="shared" si="33"/>
        <v/>
      </c>
      <c r="BZ81" s="139" t="str">
        <f t="shared" si="34"/>
        <v/>
      </c>
      <c r="CA81" s="139" t="str">
        <f t="shared" si="35"/>
        <v/>
      </c>
      <c r="CB81" s="139" t="str">
        <f t="shared" si="36"/>
        <v/>
      </c>
      <c r="CC81" s="139" t="str">
        <f t="shared" si="37"/>
        <v/>
      </c>
      <c r="CD81" s="139" t="str">
        <f t="shared" si="38"/>
        <v/>
      </c>
      <c r="CE81" s="140" t="str">
        <f t="shared" si="39"/>
        <v/>
      </c>
      <c r="CF81" s="141" t="str">
        <f t="shared" si="40"/>
        <v/>
      </c>
      <c r="CG81" s="139" t="str">
        <f t="shared" si="41"/>
        <v/>
      </c>
      <c r="CH81" s="139" t="str">
        <f t="shared" si="42"/>
        <v/>
      </c>
      <c r="CI81" s="139" t="str">
        <f t="shared" si="43"/>
        <v/>
      </c>
      <c r="CJ81" s="139" t="str">
        <f t="shared" si="44"/>
        <v/>
      </c>
      <c r="CK81" s="139" t="str">
        <f t="shared" si="45"/>
        <v/>
      </c>
      <c r="CL81" s="140" t="str">
        <f t="shared" si="46"/>
        <v/>
      </c>
      <c r="CM81" s="142" t="str">
        <f t="shared" si="47"/>
        <v/>
      </c>
      <c r="CN81" s="143" t="str">
        <f t="shared" si="48"/>
        <v/>
      </c>
      <c r="CO81" s="143" t="str">
        <f t="shared" si="49"/>
        <v/>
      </c>
      <c r="CP81" s="143" t="str">
        <f t="shared" si="50"/>
        <v/>
      </c>
      <c r="CQ81" s="143" t="str">
        <f t="shared" si="51"/>
        <v/>
      </c>
      <c r="CR81" s="145" t="str">
        <f t="shared" si="52"/>
        <v/>
      </c>
      <c r="CS81" s="127"/>
      <c r="CT81" s="122" t="str">
        <f t="shared" si="53"/>
        <v/>
      </c>
      <c r="CU81" s="123" t="str">
        <f t="shared" si="54"/>
        <v/>
      </c>
      <c r="CV81" s="123" t="str">
        <f t="shared" si="55"/>
        <v/>
      </c>
      <c r="CW81" s="123" t="str">
        <f t="shared" si="56"/>
        <v/>
      </c>
      <c r="CX81" s="123" t="str">
        <f t="shared" si="57"/>
        <v/>
      </c>
      <c r="CY81" s="123" t="str">
        <f t="shared" si="58"/>
        <v/>
      </c>
      <c r="CZ81" s="123" t="str">
        <f t="shared" si="59"/>
        <v/>
      </c>
      <c r="DA81" s="123" t="str">
        <f t="shared" si="60"/>
        <v/>
      </c>
      <c r="DB81" s="124" t="str">
        <f t="shared" si="61"/>
        <v/>
      </c>
      <c r="DC81" s="128" t="str">
        <f t="shared" si="62"/>
        <v/>
      </c>
      <c r="DD81" s="123" t="str">
        <f t="shared" si="63"/>
        <v/>
      </c>
      <c r="DE81" s="123" t="str">
        <f t="shared" si="64"/>
        <v/>
      </c>
      <c r="DF81" s="123" t="str">
        <f t="shared" si="65"/>
        <v/>
      </c>
      <c r="DG81" s="123" t="str">
        <f t="shared" si="66"/>
        <v/>
      </c>
      <c r="DH81" s="123" t="str">
        <f t="shared" si="67"/>
        <v/>
      </c>
      <c r="DI81" s="123" t="str">
        <f t="shared" si="68"/>
        <v/>
      </c>
      <c r="DJ81" s="129" t="str">
        <f t="shared" si="69"/>
        <v/>
      </c>
      <c r="DK81" s="98" t="s">
        <v>68</v>
      </c>
      <c r="DL81" s="130">
        <f t="shared" si="76"/>
        <v>75</v>
      </c>
      <c r="DM81" s="56"/>
    </row>
    <row r="82" spans="2:117" ht="22.5" customHeight="1">
      <c r="B82" s="98" t="s">
        <v>68</v>
      </c>
      <c r="C82" s="130">
        <f t="shared" si="70"/>
        <v>76</v>
      </c>
      <c r="D82" s="146">
        <v>45695</v>
      </c>
      <c r="E82" s="155" t="s">
        <v>69</v>
      </c>
      <c r="F82" s="102" t="s">
        <v>70</v>
      </c>
      <c r="G82" s="158" t="s">
        <v>20</v>
      </c>
      <c r="H82" s="131" t="s">
        <v>46</v>
      </c>
      <c r="I82" s="132">
        <v>500000</v>
      </c>
      <c r="J82" s="106"/>
      <c r="K82" s="107">
        <f t="shared" si="71"/>
        <v>1599608</v>
      </c>
      <c r="L82" s="645"/>
      <c r="M82" s="133"/>
      <c r="N82" s="133"/>
      <c r="O82" s="134" t="str">
        <f t="shared" ref="O82:S82" si="296">IF($H82=O$6,$I82,"")</f>
        <v/>
      </c>
      <c r="P82" s="135" t="str">
        <f t="shared" si="296"/>
        <v/>
      </c>
      <c r="Q82" s="136">
        <f t="shared" si="296"/>
        <v>500000</v>
      </c>
      <c r="R82" s="135" t="str">
        <f t="shared" si="296"/>
        <v/>
      </c>
      <c r="S82" s="137" t="str">
        <f t="shared" si="296"/>
        <v/>
      </c>
      <c r="T82" s="113" t="str">
        <f t="shared" ref="T82:AJ82" si="297">IF($H82=T$6,$J82,"")</f>
        <v/>
      </c>
      <c r="U82" s="114" t="str">
        <f t="shared" si="297"/>
        <v/>
      </c>
      <c r="V82" s="114" t="str">
        <f t="shared" si="297"/>
        <v/>
      </c>
      <c r="W82" s="114" t="str">
        <f t="shared" si="297"/>
        <v/>
      </c>
      <c r="X82" s="113" t="str">
        <f t="shared" si="297"/>
        <v/>
      </c>
      <c r="Y82" s="114" t="str">
        <f t="shared" si="297"/>
        <v/>
      </c>
      <c r="Z82" s="114" t="str">
        <f t="shared" si="297"/>
        <v/>
      </c>
      <c r="AA82" s="114" t="str">
        <f t="shared" si="297"/>
        <v/>
      </c>
      <c r="AB82" s="113" t="str">
        <f t="shared" si="297"/>
        <v/>
      </c>
      <c r="AC82" s="114" t="str">
        <f t="shared" si="297"/>
        <v/>
      </c>
      <c r="AD82" s="114" t="str">
        <f t="shared" si="297"/>
        <v/>
      </c>
      <c r="AE82" s="114" t="str">
        <f t="shared" si="297"/>
        <v/>
      </c>
      <c r="AF82" s="114" t="str">
        <f t="shared" si="297"/>
        <v/>
      </c>
      <c r="AG82" s="114" t="str">
        <f t="shared" si="297"/>
        <v/>
      </c>
      <c r="AH82" s="114" t="str">
        <f t="shared" si="297"/>
        <v/>
      </c>
      <c r="AI82" s="113" t="str">
        <f t="shared" si="297"/>
        <v/>
      </c>
      <c r="AJ82" s="115" t="str">
        <f t="shared" si="297"/>
        <v/>
      </c>
      <c r="AK82" s="617"/>
      <c r="AL82" s="38"/>
      <c r="AM82" s="98" t="s">
        <v>68</v>
      </c>
      <c r="AN82" s="130">
        <f t="shared" si="74"/>
        <v>76</v>
      </c>
      <c r="AO82" s="138" t="str">
        <f t="shared" ref="AO82:AS82" si="298">IF(AND($G82=AO$4,$H82=AO$6),$I82,"")</f>
        <v/>
      </c>
      <c r="AP82" s="139" t="str">
        <f t="shared" si="298"/>
        <v/>
      </c>
      <c r="AQ82" s="139">
        <f t="shared" si="298"/>
        <v>500000</v>
      </c>
      <c r="AR82" s="139" t="str">
        <f t="shared" si="298"/>
        <v/>
      </c>
      <c r="AS82" s="139" t="str">
        <f t="shared" si="298"/>
        <v/>
      </c>
      <c r="AT82" s="118"/>
      <c r="AU82" s="138" t="str">
        <f t="shared" si="3"/>
        <v/>
      </c>
      <c r="AV82" s="139" t="str">
        <f t="shared" si="4"/>
        <v/>
      </c>
      <c r="AW82" s="139" t="str">
        <f t="shared" si="5"/>
        <v/>
      </c>
      <c r="AX82" s="139" t="str">
        <f t="shared" si="6"/>
        <v/>
      </c>
      <c r="AY82" s="139" t="str">
        <f t="shared" si="7"/>
        <v/>
      </c>
      <c r="AZ82" s="140" t="str">
        <f t="shared" si="8"/>
        <v/>
      </c>
      <c r="BA82" s="141" t="str">
        <f t="shared" si="9"/>
        <v/>
      </c>
      <c r="BB82" s="139" t="str">
        <f t="shared" si="10"/>
        <v/>
      </c>
      <c r="BC82" s="139" t="str">
        <f t="shared" si="11"/>
        <v/>
      </c>
      <c r="BD82" s="139" t="str">
        <f t="shared" si="12"/>
        <v/>
      </c>
      <c r="BE82" s="140" t="str">
        <f t="shared" si="13"/>
        <v/>
      </c>
      <c r="BF82" s="122" t="str">
        <f t="shared" si="14"/>
        <v/>
      </c>
      <c r="BG82" s="123" t="str">
        <f t="shared" si="15"/>
        <v/>
      </c>
      <c r="BH82" s="123" t="str">
        <f t="shared" si="16"/>
        <v/>
      </c>
      <c r="BI82" s="123" t="str">
        <f t="shared" si="17"/>
        <v/>
      </c>
      <c r="BJ82" s="122" t="str">
        <f t="shared" si="18"/>
        <v/>
      </c>
      <c r="BK82" s="123" t="str">
        <f t="shared" si="19"/>
        <v/>
      </c>
      <c r="BL82" s="123" t="str">
        <f t="shared" si="20"/>
        <v/>
      </c>
      <c r="BM82" s="123" t="str">
        <f t="shared" si="21"/>
        <v/>
      </c>
      <c r="BN82" s="123" t="str">
        <f t="shared" si="22"/>
        <v/>
      </c>
      <c r="BO82" s="123" t="str">
        <f t="shared" si="23"/>
        <v/>
      </c>
      <c r="BP82" s="123" t="str">
        <f t="shared" si="24"/>
        <v/>
      </c>
      <c r="BQ82" s="123" t="str">
        <f t="shared" si="25"/>
        <v/>
      </c>
      <c r="BR82" s="124" t="str">
        <f t="shared" si="26"/>
        <v/>
      </c>
      <c r="BS82" s="142" t="str">
        <f t="shared" si="27"/>
        <v/>
      </c>
      <c r="BT82" s="143" t="str">
        <f t="shared" si="28"/>
        <v/>
      </c>
      <c r="BU82" s="143" t="str">
        <f t="shared" si="29"/>
        <v/>
      </c>
      <c r="BV82" s="143" t="str">
        <f t="shared" si="30"/>
        <v/>
      </c>
      <c r="BW82" s="143" t="str">
        <f t="shared" si="31"/>
        <v/>
      </c>
      <c r="BX82" s="144" t="str">
        <f t="shared" si="32"/>
        <v/>
      </c>
      <c r="BY82" s="141" t="str">
        <f t="shared" si="33"/>
        <v/>
      </c>
      <c r="BZ82" s="139" t="str">
        <f t="shared" si="34"/>
        <v/>
      </c>
      <c r="CA82" s="139" t="str">
        <f t="shared" si="35"/>
        <v/>
      </c>
      <c r="CB82" s="139" t="str">
        <f t="shared" si="36"/>
        <v/>
      </c>
      <c r="CC82" s="139" t="str">
        <f t="shared" si="37"/>
        <v/>
      </c>
      <c r="CD82" s="139" t="str">
        <f t="shared" si="38"/>
        <v/>
      </c>
      <c r="CE82" s="140" t="str">
        <f t="shared" si="39"/>
        <v/>
      </c>
      <c r="CF82" s="141" t="str">
        <f t="shared" si="40"/>
        <v/>
      </c>
      <c r="CG82" s="139" t="str">
        <f t="shared" si="41"/>
        <v/>
      </c>
      <c r="CH82" s="139" t="str">
        <f t="shared" si="42"/>
        <v/>
      </c>
      <c r="CI82" s="139" t="str">
        <f t="shared" si="43"/>
        <v/>
      </c>
      <c r="CJ82" s="139" t="str">
        <f t="shared" si="44"/>
        <v/>
      </c>
      <c r="CK82" s="139" t="str">
        <f t="shared" si="45"/>
        <v/>
      </c>
      <c r="CL82" s="140" t="str">
        <f t="shared" si="46"/>
        <v/>
      </c>
      <c r="CM82" s="142" t="str">
        <f t="shared" si="47"/>
        <v/>
      </c>
      <c r="CN82" s="143" t="str">
        <f t="shared" si="48"/>
        <v/>
      </c>
      <c r="CO82" s="143" t="str">
        <f t="shared" si="49"/>
        <v/>
      </c>
      <c r="CP82" s="143" t="str">
        <f t="shared" si="50"/>
        <v/>
      </c>
      <c r="CQ82" s="143" t="str">
        <f t="shared" si="51"/>
        <v/>
      </c>
      <c r="CR82" s="145" t="str">
        <f t="shared" si="52"/>
        <v/>
      </c>
      <c r="CS82" s="127"/>
      <c r="CT82" s="122" t="str">
        <f t="shared" si="53"/>
        <v/>
      </c>
      <c r="CU82" s="123" t="str">
        <f t="shared" si="54"/>
        <v/>
      </c>
      <c r="CV82" s="123" t="str">
        <f t="shared" si="55"/>
        <v/>
      </c>
      <c r="CW82" s="123" t="str">
        <f t="shared" si="56"/>
        <v/>
      </c>
      <c r="CX82" s="123" t="str">
        <f t="shared" si="57"/>
        <v/>
      </c>
      <c r="CY82" s="123" t="str">
        <f t="shared" si="58"/>
        <v/>
      </c>
      <c r="CZ82" s="123" t="str">
        <f t="shared" si="59"/>
        <v/>
      </c>
      <c r="DA82" s="123" t="str">
        <f t="shared" si="60"/>
        <v/>
      </c>
      <c r="DB82" s="124" t="str">
        <f t="shared" si="61"/>
        <v/>
      </c>
      <c r="DC82" s="128" t="str">
        <f t="shared" si="62"/>
        <v/>
      </c>
      <c r="DD82" s="123" t="str">
        <f t="shared" si="63"/>
        <v/>
      </c>
      <c r="DE82" s="123" t="str">
        <f t="shared" si="64"/>
        <v/>
      </c>
      <c r="DF82" s="123" t="str">
        <f t="shared" si="65"/>
        <v/>
      </c>
      <c r="DG82" s="123" t="str">
        <f t="shared" si="66"/>
        <v/>
      </c>
      <c r="DH82" s="123" t="str">
        <f t="shared" si="67"/>
        <v/>
      </c>
      <c r="DI82" s="123" t="str">
        <f t="shared" si="68"/>
        <v/>
      </c>
      <c r="DJ82" s="129" t="str">
        <f t="shared" si="69"/>
        <v/>
      </c>
      <c r="DK82" s="98" t="s">
        <v>68</v>
      </c>
      <c r="DL82" s="130">
        <f t="shared" si="76"/>
        <v>76</v>
      </c>
      <c r="DM82" s="56"/>
    </row>
    <row r="83" spans="2:117" ht="22.5" customHeight="1">
      <c r="B83" s="98" t="s">
        <v>68</v>
      </c>
      <c r="C83" s="130">
        <f t="shared" si="70"/>
        <v>77</v>
      </c>
      <c r="D83" s="146">
        <v>45695</v>
      </c>
      <c r="E83" s="155" t="s">
        <v>69</v>
      </c>
      <c r="F83" s="102" t="s">
        <v>70</v>
      </c>
      <c r="G83" s="103" t="s">
        <v>20</v>
      </c>
      <c r="H83" s="131" t="s">
        <v>46</v>
      </c>
      <c r="I83" s="132">
        <v>10000</v>
      </c>
      <c r="J83" s="106"/>
      <c r="K83" s="107">
        <f t="shared" si="71"/>
        <v>1609608</v>
      </c>
      <c r="L83" s="645"/>
      <c r="M83" s="133"/>
      <c r="N83" s="133"/>
      <c r="O83" s="134" t="str">
        <f t="shared" ref="O83:S83" si="299">IF($H83=O$6,$I83,"")</f>
        <v/>
      </c>
      <c r="P83" s="135" t="str">
        <f t="shared" si="299"/>
        <v/>
      </c>
      <c r="Q83" s="136">
        <f t="shared" si="299"/>
        <v>10000</v>
      </c>
      <c r="R83" s="135" t="str">
        <f t="shared" si="299"/>
        <v/>
      </c>
      <c r="S83" s="137" t="str">
        <f t="shared" si="299"/>
        <v/>
      </c>
      <c r="T83" s="113" t="str">
        <f t="shared" ref="T83:AJ83" si="300">IF($H83=T$6,$J83,"")</f>
        <v/>
      </c>
      <c r="U83" s="114" t="str">
        <f t="shared" si="300"/>
        <v/>
      </c>
      <c r="V83" s="114" t="str">
        <f t="shared" si="300"/>
        <v/>
      </c>
      <c r="W83" s="114" t="str">
        <f t="shared" si="300"/>
        <v/>
      </c>
      <c r="X83" s="113" t="str">
        <f t="shared" si="300"/>
        <v/>
      </c>
      <c r="Y83" s="114" t="str">
        <f t="shared" si="300"/>
        <v/>
      </c>
      <c r="Z83" s="114" t="str">
        <f t="shared" si="300"/>
        <v/>
      </c>
      <c r="AA83" s="114" t="str">
        <f t="shared" si="300"/>
        <v/>
      </c>
      <c r="AB83" s="113" t="str">
        <f t="shared" si="300"/>
        <v/>
      </c>
      <c r="AC83" s="114" t="str">
        <f t="shared" si="300"/>
        <v/>
      </c>
      <c r="AD83" s="114" t="str">
        <f t="shared" si="300"/>
        <v/>
      </c>
      <c r="AE83" s="114" t="str">
        <f t="shared" si="300"/>
        <v/>
      </c>
      <c r="AF83" s="114" t="str">
        <f t="shared" si="300"/>
        <v/>
      </c>
      <c r="AG83" s="114" t="str">
        <f t="shared" si="300"/>
        <v/>
      </c>
      <c r="AH83" s="114" t="str">
        <f t="shared" si="300"/>
        <v/>
      </c>
      <c r="AI83" s="113" t="str">
        <f t="shared" si="300"/>
        <v/>
      </c>
      <c r="AJ83" s="115" t="str">
        <f t="shared" si="300"/>
        <v/>
      </c>
      <c r="AK83" s="617"/>
      <c r="AL83" s="38"/>
      <c r="AM83" s="98" t="s">
        <v>68</v>
      </c>
      <c r="AN83" s="130">
        <f t="shared" si="74"/>
        <v>77</v>
      </c>
      <c r="AO83" s="138" t="str">
        <f t="shared" ref="AO83:AS83" si="301">IF(AND($G83=AO$4,$H83=AO$6),$I83,"")</f>
        <v/>
      </c>
      <c r="AP83" s="139" t="str">
        <f t="shared" si="301"/>
        <v/>
      </c>
      <c r="AQ83" s="139">
        <f t="shared" si="301"/>
        <v>10000</v>
      </c>
      <c r="AR83" s="139" t="str">
        <f t="shared" si="301"/>
        <v/>
      </c>
      <c r="AS83" s="139" t="str">
        <f t="shared" si="301"/>
        <v/>
      </c>
      <c r="AT83" s="118"/>
      <c r="AU83" s="138" t="str">
        <f t="shared" si="3"/>
        <v/>
      </c>
      <c r="AV83" s="139" t="str">
        <f t="shared" si="4"/>
        <v/>
      </c>
      <c r="AW83" s="139" t="str">
        <f t="shared" si="5"/>
        <v/>
      </c>
      <c r="AX83" s="139" t="str">
        <f t="shared" si="6"/>
        <v/>
      </c>
      <c r="AY83" s="139" t="str">
        <f t="shared" si="7"/>
        <v/>
      </c>
      <c r="AZ83" s="140" t="str">
        <f t="shared" si="8"/>
        <v/>
      </c>
      <c r="BA83" s="141" t="str">
        <f t="shared" si="9"/>
        <v/>
      </c>
      <c r="BB83" s="139" t="str">
        <f t="shared" si="10"/>
        <v/>
      </c>
      <c r="BC83" s="139" t="str">
        <f t="shared" si="11"/>
        <v/>
      </c>
      <c r="BD83" s="139" t="str">
        <f t="shared" si="12"/>
        <v/>
      </c>
      <c r="BE83" s="140" t="str">
        <f t="shared" si="13"/>
        <v/>
      </c>
      <c r="BF83" s="122" t="str">
        <f t="shared" si="14"/>
        <v/>
      </c>
      <c r="BG83" s="123" t="str">
        <f t="shared" si="15"/>
        <v/>
      </c>
      <c r="BH83" s="123" t="str">
        <f t="shared" si="16"/>
        <v/>
      </c>
      <c r="BI83" s="123" t="str">
        <f t="shared" si="17"/>
        <v/>
      </c>
      <c r="BJ83" s="122" t="str">
        <f t="shared" si="18"/>
        <v/>
      </c>
      <c r="BK83" s="123" t="str">
        <f t="shared" si="19"/>
        <v/>
      </c>
      <c r="BL83" s="123" t="str">
        <f t="shared" si="20"/>
        <v/>
      </c>
      <c r="BM83" s="123" t="str">
        <f t="shared" si="21"/>
        <v/>
      </c>
      <c r="BN83" s="123" t="str">
        <f t="shared" si="22"/>
        <v/>
      </c>
      <c r="BO83" s="123" t="str">
        <f t="shared" si="23"/>
        <v/>
      </c>
      <c r="BP83" s="123" t="str">
        <f t="shared" si="24"/>
        <v/>
      </c>
      <c r="BQ83" s="123" t="str">
        <f t="shared" si="25"/>
        <v/>
      </c>
      <c r="BR83" s="124" t="str">
        <f t="shared" si="26"/>
        <v/>
      </c>
      <c r="BS83" s="142" t="str">
        <f t="shared" si="27"/>
        <v/>
      </c>
      <c r="BT83" s="143" t="str">
        <f t="shared" si="28"/>
        <v/>
      </c>
      <c r="BU83" s="143" t="str">
        <f t="shared" si="29"/>
        <v/>
      </c>
      <c r="BV83" s="143" t="str">
        <f t="shared" si="30"/>
        <v/>
      </c>
      <c r="BW83" s="143" t="str">
        <f t="shared" si="31"/>
        <v/>
      </c>
      <c r="BX83" s="144" t="str">
        <f t="shared" si="32"/>
        <v/>
      </c>
      <c r="BY83" s="141" t="str">
        <f t="shared" si="33"/>
        <v/>
      </c>
      <c r="BZ83" s="139" t="str">
        <f t="shared" si="34"/>
        <v/>
      </c>
      <c r="CA83" s="139" t="str">
        <f t="shared" si="35"/>
        <v/>
      </c>
      <c r="CB83" s="139" t="str">
        <f t="shared" si="36"/>
        <v/>
      </c>
      <c r="CC83" s="139" t="str">
        <f t="shared" si="37"/>
        <v/>
      </c>
      <c r="CD83" s="139" t="str">
        <f t="shared" si="38"/>
        <v/>
      </c>
      <c r="CE83" s="140" t="str">
        <f t="shared" si="39"/>
        <v/>
      </c>
      <c r="CF83" s="141" t="str">
        <f t="shared" si="40"/>
        <v/>
      </c>
      <c r="CG83" s="139" t="str">
        <f t="shared" si="41"/>
        <v/>
      </c>
      <c r="CH83" s="139" t="str">
        <f t="shared" si="42"/>
        <v/>
      </c>
      <c r="CI83" s="139" t="str">
        <f t="shared" si="43"/>
        <v/>
      </c>
      <c r="CJ83" s="139" t="str">
        <f t="shared" si="44"/>
        <v/>
      </c>
      <c r="CK83" s="139" t="str">
        <f t="shared" si="45"/>
        <v/>
      </c>
      <c r="CL83" s="140" t="str">
        <f t="shared" si="46"/>
        <v/>
      </c>
      <c r="CM83" s="142" t="str">
        <f t="shared" si="47"/>
        <v/>
      </c>
      <c r="CN83" s="143" t="str">
        <f t="shared" si="48"/>
        <v/>
      </c>
      <c r="CO83" s="143" t="str">
        <f t="shared" si="49"/>
        <v/>
      </c>
      <c r="CP83" s="143" t="str">
        <f t="shared" si="50"/>
        <v/>
      </c>
      <c r="CQ83" s="143" t="str">
        <f t="shared" si="51"/>
        <v/>
      </c>
      <c r="CR83" s="145" t="str">
        <f t="shared" si="52"/>
        <v/>
      </c>
      <c r="CS83" s="127"/>
      <c r="CT83" s="122" t="str">
        <f t="shared" si="53"/>
        <v/>
      </c>
      <c r="CU83" s="123" t="str">
        <f t="shared" si="54"/>
        <v/>
      </c>
      <c r="CV83" s="123" t="str">
        <f t="shared" si="55"/>
        <v/>
      </c>
      <c r="CW83" s="123" t="str">
        <f t="shared" si="56"/>
        <v/>
      </c>
      <c r="CX83" s="123" t="str">
        <f t="shared" si="57"/>
        <v/>
      </c>
      <c r="CY83" s="123" t="str">
        <f t="shared" si="58"/>
        <v/>
      </c>
      <c r="CZ83" s="123" t="str">
        <f t="shared" si="59"/>
        <v/>
      </c>
      <c r="DA83" s="123" t="str">
        <f t="shared" si="60"/>
        <v/>
      </c>
      <c r="DB83" s="124" t="str">
        <f t="shared" si="61"/>
        <v/>
      </c>
      <c r="DC83" s="128" t="str">
        <f t="shared" si="62"/>
        <v/>
      </c>
      <c r="DD83" s="123" t="str">
        <f t="shared" si="63"/>
        <v/>
      </c>
      <c r="DE83" s="123" t="str">
        <f t="shared" si="64"/>
        <v/>
      </c>
      <c r="DF83" s="123" t="str">
        <f t="shared" si="65"/>
        <v/>
      </c>
      <c r="DG83" s="123" t="str">
        <f t="shared" si="66"/>
        <v/>
      </c>
      <c r="DH83" s="123" t="str">
        <f t="shared" si="67"/>
        <v/>
      </c>
      <c r="DI83" s="123" t="str">
        <f t="shared" si="68"/>
        <v/>
      </c>
      <c r="DJ83" s="129" t="str">
        <f t="shared" si="69"/>
        <v/>
      </c>
      <c r="DK83" s="98" t="s">
        <v>68</v>
      </c>
      <c r="DL83" s="130">
        <f t="shared" si="76"/>
        <v>77</v>
      </c>
      <c r="DM83" s="56"/>
    </row>
    <row r="84" spans="2:117" ht="22.5" customHeight="1">
      <c r="B84" s="98" t="s">
        <v>68</v>
      </c>
      <c r="C84" s="130">
        <f t="shared" si="70"/>
        <v>78</v>
      </c>
      <c r="D84" s="146">
        <v>45695</v>
      </c>
      <c r="E84" s="155" t="s">
        <v>69</v>
      </c>
      <c r="F84" s="102" t="s">
        <v>70</v>
      </c>
      <c r="G84" s="103" t="s">
        <v>20</v>
      </c>
      <c r="H84" s="131" t="s">
        <v>46</v>
      </c>
      <c r="I84" s="132">
        <v>10000</v>
      </c>
      <c r="J84" s="106"/>
      <c r="K84" s="107">
        <f t="shared" si="71"/>
        <v>1619608</v>
      </c>
      <c r="L84" s="645"/>
      <c r="M84" s="133"/>
      <c r="N84" s="133"/>
      <c r="O84" s="134" t="str">
        <f t="shared" ref="O84:S84" si="302">IF($H84=O$6,$I84,"")</f>
        <v/>
      </c>
      <c r="P84" s="135" t="str">
        <f t="shared" si="302"/>
        <v/>
      </c>
      <c r="Q84" s="136">
        <f t="shared" si="302"/>
        <v>10000</v>
      </c>
      <c r="R84" s="135" t="str">
        <f t="shared" si="302"/>
        <v/>
      </c>
      <c r="S84" s="137" t="str">
        <f t="shared" si="302"/>
        <v/>
      </c>
      <c r="T84" s="113" t="str">
        <f t="shared" ref="T84:AJ84" si="303">IF($H84=T$6,$J84,"")</f>
        <v/>
      </c>
      <c r="U84" s="114" t="str">
        <f t="shared" si="303"/>
        <v/>
      </c>
      <c r="V84" s="114" t="str">
        <f t="shared" si="303"/>
        <v/>
      </c>
      <c r="W84" s="114" t="str">
        <f t="shared" si="303"/>
        <v/>
      </c>
      <c r="X84" s="113" t="str">
        <f t="shared" si="303"/>
        <v/>
      </c>
      <c r="Y84" s="114" t="str">
        <f t="shared" si="303"/>
        <v/>
      </c>
      <c r="Z84" s="114" t="str">
        <f t="shared" si="303"/>
        <v/>
      </c>
      <c r="AA84" s="114" t="str">
        <f t="shared" si="303"/>
        <v/>
      </c>
      <c r="AB84" s="113" t="str">
        <f t="shared" si="303"/>
        <v/>
      </c>
      <c r="AC84" s="114" t="str">
        <f t="shared" si="303"/>
        <v/>
      </c>
      <c r="AD84" s="114" t="str">
        <f t="shared" si="303"/>
        <v/>
      </c>
      <c r="AE84" s="114" t="str">
        <f t="shared" si="303"/>
        <v/>
      </c>
      <c r="AF84" s="114" t="str">
        <f t="shared" si="303"/>
        <v/>
      </c>
      <c r="AG84" s="114" t="str">
        <f t="shared" si="303"/>
        <v/>
      </c>
      <c r="AH84" s="114" t="str">
        <f t="shared" si="303"/>
        <v/>
      </c>
      <c r="AI84" s="113" t="str">
        <f t="shared" si="303"/>
        <v/>
      </c>
      <c r="AJ84" s="115" t="str">
        <f t="shared" si="303"/>
        <v/>
      </c>
      <c r="AK84" s="617"/>
      <c r="AL84" s="38"/>
      <c r="AM84" s="98" t="s">
        <v>68</v>
      </c>
      <c r="AN84" s="130">
        <f t="shared" si="74"/>
        <v>78</v>
      </c>
      <c r="AO84" s="138" t="str">
        <f t="shared" ref="AO84:AS84" si="304">IF(AND($G84=AO$4,$H84=AO$6),$I84,"")</f>
        <v/>
      </c>
      <c r="AP84" s="139" t="str">
        <f t="shared" si="304"/>
        <v/>
      </c>
      <c r="AQ84" s="139">
        <f t="shared" si="304"/>
        <v>10000</v>
      </c>
      <c r="AR84" s="139" t="str">
        <f t="shared" si="304"/>
        <v/>
      </c>
      <c r="AS84" s="139" t="str">
        <f t="shared" si="304"/>
        <v/>
      </c>
      <c r="AT84" s="118"/>
      <c r="AU84" s="138" t="str">
        <f t="shared" si="3"/>
        <v/>
      </c>
      <c r="AV84" s="139" t="str">
        <f t="shared" si="4"/>
        <v/>
      </c>
      <c r="AW84" s="139" t="str">
        <f t="shared" si="5"/>
        <v/>
      </c>
      <c r="AX84" s="139" t="str">
        <f t="shared" si="6"/>
        <v/>
      </c>
      <c r="AY84" s="139" t="str">
        <f t="shared" si="7"/>
        <v/>
      </c>
      <c r="AZ84" s="140" t="str">
        <f t="shared" si="8"/>
        <v/>
      </c>
      <c r="BA84" s="141" t="str">
        <f t="shared" si="9"/>
        <v/>
      </c>
      <c r="BB84" s="139" t="str">
        <f t="shared" si="10"/>
        <v/>
      </c>
      <c r="BC84" s="139" t="str">
        <f t="shared" si="11"/>
        <v/>
      </c>
      <c r="BD84" s="139" t="str">
        <f t="shared" si="12"/>
        <v/>
      </c>
      <c r="BE84" s="140" t="str">
        <f t="shared" si="13"/>
        <v/>
      </c>
      <c r="BF84" s="122" t="str">
        <f t="shared" si="14"/>
        <v/>
      </c>
      <c r="BG84" s="123" t="str">
        <f t="shared" si="15"/>
        <v/>
      </c>
      <c r="BH84" s="123" t="str">
        <f t="shared" si="16"/>
        <v/>
      </c>
      <c r="BI84" s="123" t="str">
        <f t="shared" si="17"/>
        <v/>
      </c>
      <c r="BJ84" s="122" t="str">
        <f t="shared" si="18"/>
        <v/>
      </c>
      <c r="BK84" s="123" t="str">
        <f t="shared" si="19"/>
        <v/>
      </c>
      <c r="BL84" s="123" t="str">
        <f t="shared" si="20"/>
        <v/>
      </c>
      <c r="BM84" s="123" t="str">
        <f t="shared" si="21"/>
        <v/>
      </c>
      <c r="BN84" s="123" t="str">
        <f t="shared" si="22"/>
        <v/>
      </c>
      <c r="BO84" s="123" t="str">
        <f t="shared" si="23"/>
        <v/>
      </c>
      <c r="BP84" s="123" t="str">
        <f t="shared" si="24"/>
        <v/>
      </c>
      <c r="BQ84" s="123" t="str">
        <f t="shared" si="25"/>
        <v/>
      </c>
      <c r="BR84" s="124" t="str">
        <f t="shared" si="26"/>
        <v/>
      </c>
      <c r="BS84" s="142" t="str">
        <f t="shared" si="27"/>
        <v/>
      </c>
      <c r="BT84" s="143" t="str">
        <f t="shared" si="28"/>
        <v/>
      </c>
      <c r="BU84" s="143" t="str">
        <f t="shared" si="29"/>
        <v/>
      </c>
      <c r="BV84" s="143" t="str">
        <f t="shared" si="30"/>
        <v/>
      </c>
      <c r="BW84" s="143" t="str">
        <f t="shared" si="31"/>
        <v/>
      </c>
      <c r="BX84" s="144" t="str">
        <f t="shared" si="32"/>
        <v/>
      </c>
      <c r="BY84" s="141" t="str">
        <f t="shared" si="33"/>
        <v/>
      </c>
      <c r="BZ84" s="139" t="str">
        <f t="shared" si="34"/>
        <v/>
      </c>
      <c r="CA84" s="139" t="str">
        <f t="shared" si="35"/>
        <v/>
      </c>
      <c r="CB84" s="139" t="str">
        <f t="shared" si="36"/>
        <v/>
      </c>
      <c r="CC84" s="139" t="str">
        <f t="shared" si="37"/>
        <v/>
      </c>
      <c r="CD84" s="139" t="str">
        <f t="shared" si="38"/>
        <v/>
      </c>
      <c r="CE84" s="140" t="str">
        <f t="shared" si="39"/>
        <v/>
      </c>
      <c r="CF84" s="141" t="str">
        <f t="shared" si="40"/>
        <v/>
      </c>
      <c r="CG84" s="139" t="str">
        <f t="shared" si="41"/>
        <v/>
      </c>
      <c r="CH84" s="139" t="str">
        <f t="shared" si="42"/>
        <v/>
      </c>
      <c r="CI84" s="139" t="str">
        <f t="shared" si="43"/>
        <v/>
      </c>
      <c r="CJ84" s="139" t="str">
        <f t="shared" si="44"/>
        <v/>
      </c>
      <c r="CK84" s="139" t="str">
        <f t="shared" si="45"/>
        <v/>
      </c>
      <c r="CL84" s="140" t="str">
        <f t="shared" si="46"/>
        <v/>
      </c>
      <c r="CM84" s="142" t="str">
        <f t="shared" si="47"/>
        <v/>
      </c>
      <c r="CN84" s="143" t="str">
        <f t="shared" si="48"/>
        <v/>
      </c>
      <c r="CO84" s="143" t="str">
        <f t="shared" si="49"/>
        <v/>
      </c>
      <c r="CP84" s="143" t="str">
        <f t="shared" si="50"/>
        <v/>
      </c>
      <c r="CQ84" s="143" t="str">
        <f t="shared" si="51"/>
        <v/>
      </c>
      <c r="CR84" s="145" t="str">
        <f t="shared" si="52"/>
        <v/>
      </c>
      <c r="CS84" s="127"/>
      <c r="CT84" s="122" t="str">
        <f t="shared" si="53"/>
        <v/>
      </c>
      <c r="CU84" s="123" t="str">
        <f t="shared" si="54"/>
        <v/>
      </c>
      <c r="CV84" s="123" t="str">
        <f t="shared" si="55"/>
        <v/>
      </c>
      <c r="CW84" s="123" t="str">
        <f t="shared" si="56"/>
        <v/>
      </c>
      <c r="CX84" s="123" t="str">
        <f t="shared" si="57"/>
        <v/>
      </c>
      <c r="CY84" s="123" t="str">
        <f t="shared" si="58"/>
        <v/>
      </c>
      <c r="CZ84" s="123" t="str">
        <f t="shared" si="59"/>
        <v/>
      </c>
      <c r="DA84" s="123" t="str">
        <f t="shared" si="60"/>
        <v/>
      </c>
      <c r="DB84" s="124" t="str">
        <f t="shared" si="61"/>
        <v/>
      </c>
      <c r="DC84" s="128" t="str">
        <f t="shared" si="62"/>
        <v/>
      </c>
      <c r="DD84" s="123" t="str">
        <f t="shared" si="63"/>
        <v/>
      </c>
      <c r="DE84" s="123" t="str">
        <f t="shared" si="64"/>
        <v/>
      </c>
      <c r="DF84" s="123" t="str">
        <f t="shared" si="65"/>
        <v/>
      </c>
      <c r="DG84" s="123" t="str">
        <f t="shared" si="66"/>
        <v/>
      </c>
      <c r="DH84" s="123" t="str">
        <f t="shared" si="67"/>
        <v/>
      </c>
      <c r="DI84" s="123" t="str">
        <f t="shared" si="68"/>
        <v/>
      </c>
      <c r="DJ84" s="129" t="str">
        <f t="shared" si="69"/>
        <v/>
      </c>
      <c r="DK84" s="98" t="s">
        <v>68</v>
      </c>
      <c r="DL84" s="130">
        <f t="shared" si="76"/>
        <v>78</v>
      </c>
      <c r="DM84" s="56"/>
    </row>
    <row r="85" spans="2:117" ht="22.5" customHeight="1">
      <c r="B85" s="98" t="s">
        <v>68</v>
      </c>
      <c r="C85" s="130">
        <f t="shared" si="70"/>
        <v>79</v>
      </c>
      <c r="D85" s="160">
        <v>45695</v>
      </c>
      <c r="E85" s="161" t="s">
        <v>69</v>
      </c>
      <c r="F85" s="102" t="s">
        <v>70</v>
      </c>
      <c r="G85" s="157" t="s">
        <v>20</v>
      </c>
      <c r="H85" s="131" t="s">
        <v>46</v>
      </c>
      <c r="I85" s="162">
        <v>50000</v>
      </c>
      <c r="J85" s="106"/>
      <c r="K85" s="107">
        <f t="shared" si="71"/>
        <v>1669608</v>
      </c>
      <c r="L85" s="645"/>
      <c r="M85" s="133"/>
      <c r="N85" s="133"/>
      <c r="O85" s="134" t="str">
        <f t="shared" ref="O85:S85" si="305">IF($H85=O$6,$I85,"")</f>
        <v/>
      </c>
      <c r="P85" s="135" t="str">
        <f t="shared" si="305"/>
        <v/>
      </c>
      <c r="Q85" s="136">
        <f t="shared" si="305"/>
        <v>50000</v>
      </c>
      <c r="R85" s="135" t="str">
        <f t="shared" si="305"/>
        <v/>
      </c>
      <c r="S85" s="137" t="str">
        <f t="shared" si="305"/>
        <v/>
      </c>
      <c r="T85" s="113" t="str">
        <f t="shared" ref="T85:AJ85" si="306">IF($H85=T$6,$J85,"")</f>
        <v/>
      </c>
      <c r="U85" s="114" t="str">
        <f t="shared" si="306"/>
        <v/>
      </c>
      <c r="V85" s="114" t="str">
        <f t="shared" si="306"/>
        <v/>
      </c>
      <c r="W85" s="114" t="str">
        <f t="shared" si="306"/>
        <v/>
      </c>
      <c r="X85" s="113" t="str">
        <f t="shared" si="306"/>
        <v/>
      </c>
      <c r="Y85" s="114" t="str">
        <f t="shared" si="306"/>
        <v/>
      </c>
      <c r="Z85" s="114" t="str">
        <f t="shared" si="306"/>
        <v/>
      </c>
      <c r="AA85" s="114" t="str">
        <f t="shared" si="306"/>
        <v/>
      </c>
      <c r="AB85" s="113" t="str">
        <f t="shared" si="306"/>
        <v/>
      </c>
      <c r="AC85" s="114" t="str">
        <f t="shared" si="306"/>
        <v/>
      </c>
      <c r="AD85" s="114" t="str">
        <f t="shared" si="306"/>
        <v/>
      </c>
      <c r="AE85" s="114" t="str">
        <f t="shared" si="306"/>
        <v/>
      </c>
      <c r="AF85" s="114" t="str">
        <f t="shared" si="306"/>
        <v/>
      </c>
      <c r="AG85" s="114" t="str">
        <f t="shared" si="306"/>
        <v/>
      </c>
      <c r="AH85" s="114" t="str">
        <f t="shared" si="306"/>
        <v/>
      </c>
      <c r="AI85" s="113" t="str">
        <f t="shared" si="306"/>
        <v/>
      </c>
      <c r="AJ85" s="115" t="str">
        <f t="shared" si="306"/>
        <v/>
      </c>
      <c r="AK85" s="617"/>
      <c r="AL85" s="38"/>
      <c r="AM85" s="98" t="s">
        <v>68</v>
      </c>
      <c r="AN85" s="130">
        <f t="shared" si="74"/>
        <v>79</v>
      </c>
      <c r="AO85" s="138" t="str">
        <f t="shared" ref="AO85:AS85" si="307">IF(AND($G85=AO$4,$H85=AO$6),$I85,"")</f>
        <v/>
      </c>
      <c r="AP85" s="139" t="str">
        <f t="shared" si="307"/>
        <v/>
      </c>
      <c r="AQ85" s="139">
        <f t="shared" si="307"/>
        <v>50000</v>
      </c>
      <c r="AR85" s="139" t="str">
        <f t="shared" si="307"/>
        <v/>
      </c>
      <c r="AS85" s="139" t="str">
        <f t="shared" si="307"/>
        <v/>
      </c>
      <c r="AT85" s="118"/>
      <c r="AU85" s="138" t="str">
        <f t="shared" si="3"/>
        <v/>
      </c>
      <c r="AV85" s="139" t="str">
        <f t="shared" si="4"/>
        <v/>
      </c>
      <c r="AW85" s="139" t="str">
        <f t="shared" si="5"/>
        <v/>
      </c>
      <c r="AX85" s="139" t="str">
        <f t="shared" si="6"/>
        <v/>
      </c>
      <c r="AY85" s="139" t="str">
        <f t="shared" si="7"/>
        <v/>
      </c>
      <c r="AZ85" s="140" t="str">
        <f t="shared" si="8"/>
        <v/>
      </c>
      <c r="BA85" s="141" t="str">
        <f t="shared" si="9"/>
        <v/>
      </c>
      <c r="BB85" s="139" t="str">
        <f t="shared" si="10"/>
        <v/>
      </c>
      <c r="BC85" s="139" t="str">
        <f t="shared" si="11"/>
        <v/>
      </c>
      <c r="BD85" s="139" t="str">
        <f t="shared" si="12"/>
        <v/>
      </c>
      <c r="BE85" s="140" t="str">
        <f t="shared" si="13"/>
        <v/>
      </c>
      <c r="BF85" s="122" t="str">
        <f t="shared" si="14"/>
        <v/>
      </c>
      <c r="BG85" s="123" t="str">
        <f t="shared" si="15"/>
        <v/>
      </c>
      <c r="BH85" s="123" t="str">
        <f t="shared" si="16"/>
        <v/>
      </c>
      <c r="BI85" s="123" t="str">
        <f t="shared" si="17"/>
        <v/>
      </c>
      <c r="BJ85" s="122" t="str">
        <f t="shared" si="18"/>
        <v/>
      </c>
      <c r="BK85" s="123" t="str">
        <f t="shared" si="19"/>
        <v/>
      </c>
      <c r="BL85" s="123" t="str">
        <f t="shared" si="20"/>
        <v/>
      </c>
      <c r="BM85" s="123" t="str">
        <f t="shared" si="21"/>
        <v/>
      </c>
      <c r="BN85" s="123" t="str">
        <f t="shared" si="22"/>
        <v/>
      </c>
      <c r="BO85" s="123" t="str">
        <f t="shared" si="23"/>
        <v/>
      </c>
      <c r="BP85" s="123" t="str">
        <f t="shared" si="24"/>
        <v/>
      </c>
      <c r="BQ85" s="123" t="str">
        <f t="shared" si="25"/>
        <v/>
      </c>
      <c r="BR85" s="124" t="str">
        <f t="shared" si="26"/>
        <v/>
      </c>
      <c r="BS85" s="142" t="str">
        <f t="shared" si="27"/>
        <v/>
      </c>
      <c r="BT85" s="143" t="str">
        <f t="shared" si="28"/>
        <v/>
      </c>
      <c r="BU85" s="143" t="str">
        <f t="shared" si="29"/>
        <v/>
      </c>
      <c r="BV85" s="143" t="str">
        <f t="shared" si="30"/>
        <v/>
      </c>
      <c r="BW85" s="143" t="str">
        <f t="shared" si="31"/>
        <v/>
      </c>
      <c r="BX85" s="144" t="str">
        <f t="shared" si="32"/>
        <v/>
      </c>
      <c r="BY85" s="141" t="str">
        <f t="shared" si="33"/>
        <v/>
      </c>
      <c r="BZ85" s="139" t="str">
        <f t="shared" si="34"/>
        <v/>
      </c>
      <c r="CA85" s="139" t="str">
        <f t="shared" si="35"/>
        <v/>
      </c>
      <c r="CB85" s="139" t="str">
        <f t="shared" si="36"/>
        <v/>
      </c>
      <c r="CC85" s="139" t="str">
        <f t="shared" si="37"/>
        <v/>
      </c>
      <c r="CD85" s="139" t="str">
        <f t="shared" si="38"/>
        <v/>
      </c>
      <c r="CE85" s="140" t="str">
        <f t="shared" si="39"/>
        <v/>
      </c>
      <c r="CF85" s="141" t="str">
        <f t="shared" si="40"/>
        <v/>
      </c>
      <c r="CG85" s="139" t="str">
        <f t="shared" si="41"/>
        <v/>
      </c>
      <c r="CH85" s="139" t="str">
        <f t="shared" si="42"/>
        <v/>
      </c>
      <c r="CI85" s="139" t="str">
        <f t="shared" si="43"/>
        <v/>
      </c>
      <c r="CJ85" s="139" t="str">
        <f t="shared" si="44"/>
        <v/>
      </c>
      <c r="CK85" s="139" t="str">
        <f t="shared" si="45"/>
        <v/>
      </c>
      <c r="CL85" s="140" t="str">
        <f t="shared" si="46"/>
        <v/>
      </c>
      <c r="CM85" s="142" t="str">
        <f t="shared" si="47"/>
        <v/>
      </c>
      <c r="CN85" s="143" t="str">
        <f t="shared" si="48"/>
        <v/>
      </c>
      <c r="CO85" s="143" t="str">
        <f t="shared" si="49"/>
        <v/>
      </c>
      <c r="CP85" s="143" t="str">
        <f t="shared" si="50"/>
        <v/>
      </c>
      <c r="CQ85" s="143" t="str">
        <f t="shared" si="51"/>
        <v/>
      </c>
      <c r="CR85" s="145" t="str">
        <f t="shared" si="52"/>
        <v/>
      </c>
      <c r="CS85" s="127"/>
      <c r="CT85" s="122" t="str">
        <f t="shared" si="53"/>
        <v/>
      </c>
      <c r="CU85" s="123" t="str">
        <f t="shared" si="54"/>
        <v/>
      </c>
      <c r="CV85" s="123" t="str">
        <f t="shared" si="55"/>
        <v/>
      </c>
      <c r="CW85" s="123" t="str">
        <f t="shared" si="56"/>
        <v/>
      </c>
      <c r="CX85" s="123" t="str">
        <f t="shared" si="57"/>
        <v/>
      </c>
      <c r="CY85" s="123" t="str">
        <f t="shared" si="58"/>
        <v/>
      </c>
      <c r="CZ85" s="123" t="str">
        <f t="shared" si="59"/>
        <v/>
      </c>
      <c r="DA85" s="123" t="str">
        <f t="shared" si="60"/>
        <v/>
      </c>
      <c r="DB85" s="124" t="str">
        <f t="shared" si="61"/>
        <v/>
      </c>
      <c r="DC85" s="128" t="str">
        <f t="shared" si="62"/>
        <v/>
      </c>
      <c r="DD85" s="123" t="str">
        <f t="shared" si="63"/>
        <v/>
      </c>
      <c r="DE85" s="123" t="str">
        <f t="shared" si="64"/>
        <v/>
      </c>
      <c r="DF85" s="123" t="str">
        <f t="shared" si="65"/>
        <v/>
      </c>
      <c r="DG85" s="123" t="str">
        <f t="shared" si="66"/>
        <v/>
      </c>
      <c r="DH85" s="123" t="str">
        <f t="shared" si="67"/>
        <v/>
      </c>
      <c r="DI85" s="123" t="str">
        <f t="shared" si="68"/>
        <v/>
      </c>
      <c r="DJ85" s="129" t="str">
        <f t="shared" si="69"/>
        <v/>
      </c>
      <c r="DK85" s="98" t="s">
        <v>68</v>
      </c>
      <c r="DL85" s="130">
        <f t="shared" si="76"/>
        <v>79</v>
      </c>
      <c r="DM85" s="56"/>
    </row>
    <row r="86" spans="2:117" ht="22.5" customHeight="1">
      <c r="B86" s="98" t="s">
        <v>68</v>
      </c>
      <c r="C86" s="130">
        <f t="shared" si="70"/>
        <v>80</v>
      </c>
      <c r="D86" s="160">
        <v>45695</v>
      </c>
      <c r="E86" s="161" t="s">
        <v>69</v>
      </c>
      <c r="F86" s="102" t="s">
        <v>70</v>
      </c>
      <c r="G86" s="158" t="s">
        <v>20</v>
      </c>
      <c r="H86" s="131" t="s">
        <v>46</v>
      </c>
      <c r="I86" s="162">
        <v>10000</v>
      </c>
      <c r="J86" s="106"/>
      <c r="K86" s="107">
        <f t="shared" si="71"/>
        <v>1679608</v>
      </c>
      <c r="L86" s="645"/>
      <c r="M86" s="163"/>
      <c r="N86" s="163"/>
      <c r="O86" s="134" t="str">
        <f t="shared" ref="O86:S86" si="308">IF($H86=O$6,$I86,"")</f>
        <v/>
      </c>
      <c r="P86" s="135" t="str">
        <f t="shared" si="308"/>
        <v/>
      </c>
      <c r="Q86" s="136">
        <f t="shared" si="308"/>
        <v>10000</v>
      </c>
      <c r="R86" s="135" t="str">
        <f t="shared" si="308"/>
        <v/>
      </c>
      <c r="S86" s="137" t="str">
        <f t="shared" si="308"/>
        <v/>
      </c>
      <c r="T86" s="113" t="str">
        <f t="shared" ref="T86:AJ86" si="309">IF($H86=T$6,$J86,"")</f>
        <v/>
      </c>
      <c r="U86" s="114" t="str">
        <f t="shared" si="309"/>
        <v/>
      </c>
      <c r="V86" s="114" t="str">
        <f t="shared" si="309"/>
        <v/>
      </c>
      <c r="W86" s="114" t="str">
        <f t="shared" si="309"/>
        <v/>
      </c>
      <c r="X86" s="113" t="str">
        <f t="shared" si="309"/>
        <v/>
      </c>
      <c r="Y86" s="114" t="str">
        <f t="shared" si="309"/>
        <v/>
      </c>
      <c r="Z86" s="114" t="str">
        <f t="shared" si="309"/>
        <v/>
      </c>
      <c r="AA86" s="114" t="str">
        <f t="shared" si="309"/>
        <v/>
      </c>
      <c r="AB86" s="113" t="str">
        <f t="shared" si="309"/>
        <v/>
      </c>
      <c r="AC86" s="114" t="str">
        <f t="shared" si="309"/>
        <v/>
      </c>
      <c r="AD86" s="114" t="str">
        <f t="shared" si="309"/>
        <v/>
      </c>
      <c r="AE86" s="114" t="str">
        <f t="shared" si="309"/>
        <v/>
      </c>
      <c r="AF86" s="114" t="str">
        <f t="shared" si="309"/>
        <v/>
      </c>
      <c r="AG86" s="114" t="str">
        <f t="shared" si="309"/>
        <v/>
      </c>
      <c r="AH86" s="114" t="str">
        <f t="shared" si="309"/>
        <v/>
      </c>
      <c r="AI86" s="113" t="str">
        <f t="shared" si="309"/>
        <v/>
      </c>
      <c r="AJ86" s="115" t="str">
        <f t="shared" si="309"/>
        <v/>
      </c>
      <c r="AK86" s="617"/>
      <c r="AL86" s="38"/>
      <c r="AM86" s="98" t="s">
        <v>68</v>
      </c>
      <c r="AN86" s="130">
        <f t="shared" si="74"/>
        <v>80</v>
      </c>
      <c r="AO86" s="138" t="str">
        <f t="shared" ref="AO86:AS86" si="310">IF(AND($G86=AO$4,$H86=AO$6),$I86,"")</f>
        <v/>
      </c>
      <c r="AP86" s="139" t="str">
        <f t="shared" si="310"/>
        <v/>
      </c>
      <c r="AQ86" s="139">
        <f t="shared" si="310"/>
        <v>10000</v>
      </c>
      <c r="AR86" s="139" t="str">
        <f t="shared" si="310"/>
        <v/>
      </c>
      <c r="AS86" s="139" t="str">
        <f t="shared" si="310"/>
        <v/>
      </c>
      <c r="AT86" s="118"/>
      <c r="AU86" s="138" t="str">
        <f t="shared" si="3"/>
        <v/>
      </c>
      <c r="AV86" s="139" t="str">
        <f t="shared" si="4"/>
        <v/>
      </c>
      <c r="AW86" s="139" t="str">
        <f t="shared" si="5"/>
        <v/>
      </c>
      <c r="AX86" s="139" t="str">
        <f t="shared" si="6"/>
        <v/>
      </c>
      <c r="AY86" s="139" t="str">
        <f t="shared" si="7"/>
        <v/>
      </c>
      <c r="AZ86" s="140" t="str">
        <f t="shared" si="8"/>
        <v/>
      </c>
      <c r="BA86" s="141" t="str">
        <f t="shared" si="9"/>
        <v/>
      </c>
      <c r="BB86" s="139" t="str">
        <f t="shared" si="10"/>
        <v/>
      </c>
      <c r="BC86" s="139" t="str">
        <f t="shared" si="11"/>
        <v/>
      </c>
      <c r="BD86" s="139" t="str">
        <f t="shared" si="12"/>
        <v/>
      </c>
      <c r="BE86" s="140" t="str">
        <f t="shared" si="13"/>
        <v/>
      </c>
      <c r="BF86" s="122" t="str">
        <f t="shared" si="14"/>
        <v/>
      </c>
      <c r="BG86" s="123" t="str">
        <f t="shared" si="15"/>
        <v/>
      </c>
      <c r="BH86" s="123" t="str">
        <f t="shared" si="16"/>
        <v/>
      </c>
      <c r="BI86" s="123" t="str">
        <f t="shared" si="17"/>
        <v/>
      </c>
      <c r="BJ86" s="122" t="str">
        <f t="shared" si="18"/>
        <v/>
      </c>
      <c r="BK86" s="123" t="str">
        <f t="shared" si="19"/>
        <v/>
      </c>
      <c r="BL86" s="123" t="str">
        <f t="shared" si="20"/>
        <v/>
      </c>
      <c r="BM86" s="123" t="str">
        <f t="shared" si="21"/>
        <v/>
      </c>
      <c r="BN86" s="123" t="str">
        <f t="shared" si="22"/>
        <v/>
      </c>
      <c r="BO86" s="123" t="str">
        <f t="shared" si="23"/>
        <v/>
      </c>
      <c r="BP86" s="123" t="str">
        <f t="shared" si="24"/>
        <v/>
      </c>
      <c r="BQ86" s="123" t="str">
        <f t="shared" si="25"/>
        <v/>
      </c>
      <c r="BR86" s="124" t="str">
        <f t="shared" si="26"/>
        <v/>
      </c>
      <c r="BS86" s="142" t="str">
        <f t="shared" si="27"/>
        <v/>
      </c>
      <c r="BT86" s="143" t="str">
        <f t="shared" si="28"/>
        <v/>
      </c>
      <c r="BU86" s="143" t="str">
        <f t="shared" si="29"/>
        <v/>
      </c>
      <c r="BV86" s="143" t="str">
        <f t="shared" si="30"/>
        <v/>
      </c>
      <c r="BW86" s="143" t="str">
        <f t="shared" si="31"/>
        <v/>
      </c>
      <c r="BX86" s="144" t="str">
        <f t="shared" si="32"/>
        <v/>
      </c>
      <c r="BY86" s="141" t="str">
        <f t="shared" si="33"/>
        <v/>
      </c>
      <c r="BZ86" s="139" t="str">
        <f t="shared" si="34"/>
        <v/>
      </c>
      <c r="CA86" s="139" t="str">
        <f t="shared" si="35"/>
        <v/>
      </c>
      <c r="CB86" s="139" t="str">
        <f t="shared" si="36"/>
        <v/>
      </c>
      <c r="CC86" s="139" t="str">
        <f t="shared" si="37"/>
        <v/>
      </c>
      <c r="CD86" s="139" t="str">
        <f t="shared" si="38"/>
        <v/>
      </c>
      <c r="CE86" s="140" t="str">
        <f t="shared" si="39"/>
        <v/>
      </c>
      <c r="CF86" s="141" t="str">
        <f t="shared" si="40"/>
        <v/>
      </c>
      <c r="CG86" s="139" t="str">
        <f t="shared" si="41"/>
        <v/>
      </c>
      <c r="CH86" s="139" t="str">
        <f t="shared" si="42"/>
        <v/>
      </c>
      <c r="CI86" s="139" t="str">
        <f t="shared" si="43"/>
        <v/>
      </c>
      <c r="CJ86" s="139" t="str">
        <f t="shared" si="44"/>
        <v/>
      </c>
      <c r="CK86" s="139" t="str">
        <f t="shared" si="45"/>
        <v/>
      </c>
      <c r="CL86" s="140" t="str">
        <f t="shared" si="46"/>
        <v/>
      </c>
      <c r="CM86" s="142" t="str">
        <f t="shared" si="47"/>
        <v/>
      </c>
      <c r="CN86" s="143" t="str">
        <f t="shared" si="48"/>
        <v/>
      </c>
      <c r="CO86" s="143" t="str">
        <f t="shared" si="49"/>
        <v/>
      </c>
      <c r="CP86" s="143" t="str">
        <f t="shared" si="50"/>
        <v/>
      </c>
      <c r="CQ86" s="143" t="str">
        <f t="shared" si="51"/>
        <v/>
      </c>
      <c r="CR86" s="145" t="str">
        <f t="shared" si="52"/>
        <v/>
      </c>
      <c r="CS86" s="127"/>
      <c r="CT86" s="122" t="str">
        <f t="shared" si="53"/>
        <v/>
      </c>
      <c r="CU86" s="123" t="str">
        <f t="shared" si="54"/>
        <v/>
      </c>
      <c r="CV86" s="123" t="str">
        <f t="shared" si="55"/>
        <v/>
      </c>
      <c r="CW86" s="123" t="str">
        <f t="shared" si="56"/>
        <v/>
      </c>
      <c r="CX86" s="123" t="str">
        <f t="shared" si="57"/>
        <v/>
      </c>
      <c r="CY86" s="123" t="str">
        <f t="shared" si="58"/>
        <v/>
      </c>
      <c r="CZ86" s="123" t="str">
        <f t="shared" si="59"/>
        <v/>
      </c>
      <c r="DA86" s="123" t="str">
        <f t="shared" si="60"/>
        <v/>
      </c>
      <c r="DB86" s="124" t="str">
        <f t="shared" si="61"/>
        <v/>
      </c>
      <c r="DC86" s="128" t="str">
        <f t="shared" si="62"/>
        <v/>
      </c>
      <c r="DD86" s="123" t="str">
        <f t="shared" si="63"/>
        <v/>
      </c>
      <c r="DE86" s="123" t="str">
        <f t="shared" si="64"/>
        <v/>
      </c>
      <c r="DF86" s="123" t="str">
        <f t="shared" si="65"/>
        <v/>
      </c>
      <c r="DG86" s="123" t="str">
        <f t="shared" si="66"/>
        <v/>
      </c>
      <c r="DH86" s="123" t="str">
        <f t="shared" si="67"/>
        <v/>
      </c>
      <c r="DI86" s="123" t="str">
        <f t="shared" si="68"/>
        <v/>
      </c>
      <c r="DJ86" s="129" t="str">
        <f t="shared" si="69"/>
        <v/>
      </c>
      <c r="DK86" s="98" t="s">
        <v>68</v>
      </c>
      <c r="DL86" s="130">
        <f t="shared" si="76"/>
        <v>80</v>
      </c>
      <c r="DM86" s="56"/>
    </row>
    <row r="87" spans="2:117" ht="22.5" customHeight="1">
      <c r="B87" s="98" t="s">
        <v>68</v>
      </c>
      <c r="C87" s="130">
        <f t="shared" si="70"/>
        <v>81</v>
      </c>
      <c r="D87" s="146">
        <v>45695</v>
      </c>
      <c r="E87" s="155" t="s">
        <v>69</v>
      </c>
      <c r="F87" s="102" t="s">
        <v>70</v>
      </c>
      <c r="G87" s="158" t="s">
        <v>20</v>
      </c>
      <c r="H87" s="131" t="s">
        <v>46</v>
      </c>
      <c r="I87" s="132">
        <v>5000</v>
      </c>
      <c r="J87" s="106"/>
      <c r="K87" s="107">
        <f t="shared" si="71"/>
        <v>1684608</v>
      </c>
      <c r="L87" s="645"/>
      <c r="M87" s="163"/>
      <c r="N87" s="163"/>
      <c r="O87" s="134" t="str">
        <f t="shared" ref="O87:S87" si="311">IF($H87=O$6,$I87,"")</f>
        <v/>
      </c>
      <c r="P87" s="135" t="str">
        <f t="shared" si="311"/>
        <v/>
      </c>
      <c r="Q87" s="136">
        <f t="shared" si="311"/>
        <v>5000</v>
      </c>
      <c r="R87" s="135" t="str">
        <f t="shared" si="311"/>
        <v/>
      </c>
      <c r="S87" s="137" t="str">
        <f t="shared" si="311"/>
        <v/>
      </c>
      <c r="T87" s="113" t="str">
        <f t="shared" ref="T87:AJ87" si="312">IF($H87=T$6,$J87,"")</f>
        <v/>
      </c>
      <c r="U87" s="114" t="str">
        <f t="shared" si="312"/>
        <v/>
      </c>
      <c r="V87" s="114" t="str">
        <f t="shared" si="312"/>
        <v/>
      </c>
      <c r="W87" s="114" t="str">
        <f t="shared" si="312"/>
        <v/>
      </c>
      <c r="X87" s="113" t="str">
        <f t="shared" si="312"/>
        <v/>
      </c>
      <c r="Y87" s="114" t="str">
        <f t="shared" si="312"/>
        <v/>
      </c>
      <c r="Z87" s="114" t="str">
        <f t="shared" si="312"/>
        <v/>
      </c>
      <c r="AA87" s="114" t="str">
        <f t="shared" si="312"/>
        <v/>
      </c>
      <c r="AB87" s="113" t="str">
        <f t="shared" si="312"/>
        <v/>
      </c>
      <c r="AC87" s="114" t="str">
        <f t="shared" si="312"/>
        <v/>
      </c>
      <c r="AD87" s="114" t="str">
        <f t="shared" si="312"/>
        <v/>
      </c>
      <c r="AE87" s="114" t="str">
        <f t="shared" si="312"/>
        <v/>
      </c>
      <c r="AF87" s="114" t="str">
        <f t="shared" si="312"/>
        <v/>
      </c>
      <c r="AG87" s="114" t="str">
        <f t="shared" si="312"/>
        <v/>
      </c>
      <c r="AH87" s="114" t="str">
        <f t="shared" si="312"/>
        <v/>
      </c>
      <c r="AI87" s="113" t="str">
        <f t="shared" si="312"/>
        <v/>
      </c>
      <c r="AJ87" s="115" t="str">
        <f t="shared" si="312"/>
        <v/>
      </c>
      <c r="AK87" s="617"/>
      <c r="AL87" s="38"/>
      <c r="AM87" s="98" t="s">
        <v>68</v>
      </c>
      <c r="AN87" s="130">
        <f t="shared" si="74"/>
        <v>81</v>
      </c>
      <c r="AO87" s="138" t="str">
        <f t="shared" ref="AO87:AS87" si="313">IF(AND($G87=AO$4,$H87=AO$6),$I87,"")</f>
        <v/>
      </c>
      <c r="AP87" s="139" t="str">
        <f t="shared" si="313"/>
        <v/>
      </c>
      <c r="AQ87" s="139">
        <f t="shared" si="313"/>
        <v>5000</v>
      </c>
      <c r="AR87" s="139" t="str">
        <f t="shared" si="313"/>
        <v/>
      </c>
      <c r="AS87" s="139" t="str">
        <f t="shared" si="313"/>
        <v/>
      </c>
      <c r="AT87" s="118"/>
      <c r="AU87" s="138" t="str">
        <f t="shared" si="3"/>
        <v/>
      </c>
      <c r="AV87" s="139" t="str">
        <f t="shared" si="4"/>
        <v/>
      </c>
      <c r="AW87" s="139" t="str">
        <f t="shared" si="5"/>
        <v/>
      </c>
      <c r="AX87" s="139" t="str">
        <f t="shared" si="6"/>
        <v/>
      </c>
      <c r="AY87" s="139" t="str">
        <f t="shared" si="7"/>
        <v/>
      </c>
      <c r="AZ87" s="140" t="str">
        <f t="shared" si="8"/>
        <v/>
      </c>
      <c r="BA87" s="141" t="str">
        <f t="shared" si="9"/>
        <v/>
      </c>
      <c r="BB87" s="139" t="str">
        <f t="shared" si="10"/>
        <v/>
      </c>
      <c r="BC87" s="139" t="str">
        <f t="shared" si="11"/>
        <v/>
      </c>
      <c r="BD87" s="139" t="str">
        <f t="shared" si="12"/>
        <v/>
      </c>
      <c r="BE87" s="140" t="str">
        <f t="shared" si="13"/>
        <v/>
      </c>
      <c r="BF87" s="122" t="str">
        <f t="shared" si="14"/>
        <v/>
      </c>
      <c r="BG87" s="123" t="str">
        <f t="shared" si="15"/>
        <v/>
      </c>
      <c r="BH87" s="123" t="str">
        <f t="shared" si="16"/>
        <v/>
      </c>
      <c r="BI87" s="123" t="str">
        <f t="shared" si="17"/>
        <v/>
      </c>
      <c r="BJ87" s="122" t="str">
        <f t="shared" si="18"/>
        <v/>
      </c>
      <c r="BK87" s="123" t="str">
        <f t="shared" si="19"/>
        <v/>
      </c>
      <c r="BL87" s="123" t="str">
        <f t="shared" si="20"/>
        <v/>
      </c>
      <c r="BM87" s="123" t="str">
        <f t="shared" si="21"/>
        <v/>
      </c>
      <c r="BN87" s="123" t="str">
        <f t="shared" si="22"/>
        <v/>
      </c>
      <c r="BO87" s="123" t="str">
        <f t="shared" si="23"/>
        <v/>
      </c>
      <c r="BP87" s="123" t="str">
        <f t="shared" si="24"/>
        <v/>
      </c>
      <c r="BQ87" s="123" t="str">
        <f t="shared" si="25"/>
        <v/>
      </c>
      <c r="BR87" s="124" t="str">
        <f t="shared" si="26"/>
        <v/>
      </c>
      <c r="BS87" s="142" t="str">
        <f t="shared" si="27"/>
        <v/>
      </c>
      <c r="BT87" s="143" t="str">
        <f t="shared" si="28"/>
        <v/>
      </c>
      <c r="BU87" s="143" t="str">
        <f t="shared" si="29"/>
        <v/>
      </c>
      <c r="BV87" s="143" t="str">
        <f t="shared" si="30"/>
        <v/>
      </c>
      <c r="BW87" s="143" t="str">
        <f t="shared" si="31"/>
        <v/>
      </c>
      <c r="BX87" s="144" t="str">
        <f t="shared" si="32"/>
        <v/>
      </c>
      <c r="BY87" s="141" t="str">
        <f t="shared" si="33"/>
        <v/>
      </c>
      <c r="BZ87" s="139" t="str">
        <f t="shared" si="34"/>
        <v/>
      </c>
      <c r="CA87" s="139" t="str">
        <f t="shared" si="35"/>
        <v/>
      </c>
      <c r="CB87" s="139" t="str">
        <f t="shared" si="36"/>
        <v/>
      </c>
      <c r="CC87" s="139" t="str">
        <f t="shared" si="37"/>
        <v/>
      </c>
      <c r="CD87" s="139" t="str">
        <f t="shared" si="38"/>
        <v/>
      </c>
      <c r="CE87" s="140" t="str">
        <f t="shared" si="39"/>
        <v/>
      </c>
      <c r="CF87" s="141" t="str">
        <f t="shared" si="40"/>
        <v/>
      </c>
      <c r="CG87" s="139" t="str">
        <f t="shared" si="41"/>
        <v/>
      </c>
      <c r="CH87" s="139" t="str">
        <f t="shared" si="42"/>
        <v/>
      </c>
      <c r="CI87" s="139" t="str">
        <f t="shared" si="43"/>
        <v/>
      </c>
      <c r="CJ87" s="139" t="str">
        <f t="shared" si="44"/>
        <v/>
      </c>
      <c r="CK87" s="139" t="str">
        <f t="shared" si="45"/>
        <v/>
      </c>
      <c r="CL87" s="140" t="str">
        <f t="shared" si="46"/>
        <v/>
      </c>
      <c r="CM87" s="142" t="str">
        <f t="shared" si="47"/>
        <v/>
      </c>
      <c r="CN87" s="143" t="str">
        <f t="shared" si="48"/>
        <v/>
      </c>
      <c r="CO87" s="143" t="str">
        <f t="shared" si="49"/>
        <v/>
      </c>
      <c r="CP87" s="143" t="str">
        <f t="shared" si="50"/>
        <v/>
      </c>
      <c r="CQ87" s="143" t="str">
        <f t="shared" si="51"/>
        <v/>
      </c>
      <c r="CR87" s="145" t="str">
        <f t="shared" si="52"/>
        <v/>
      </c>
      <c r="CS87" s="127"/>
      <c r="CT87" s="122" t="str">
        <f t="shared" si="53"/>
        <v/>
      </c>
      <c r="CU87" s="123" t="str">
        <f t="shared" si="54"/>
        <v/>
      </c>
      <c r="CV87" s="123" t="str">
        <f t="shared" si="55"/>
        <v/>
      </c>
      <c r="CW87" s="123" t="str">
        <f t="shared" si="56"/>
        <v/>
      </c>
      <c r="CX87" s="123" t="str">
        <f t="shared" si="57"/>
        <v/>
      </c>
      <c r="CY87" s="123" t="str">
        <f t="shared" si="58"/>
        <v/>
      </c>
      <c r="CZ87" s="123" t="str">
        <f t="shared" si="59"/>
        <v/>
      </c>
      <c r="DA87" s="123" t="str">
        <f t="shared" si="60"/>
        <v/>
      </c>
      <c r="DB87" s="124" t="str">
        <f t="shared" si="61"/>
        <v/>
      </c>
      <c r="DC87" s="128" t="str">
        <f t="shared" si="62"/>
        <v/>
      </c>
      <c r="DD87" s="123" t="str">
        <f t="shared" si="63"/>
        <v/>
      </c>
      <c r="DE87" s="123" t="str">
        <f t="shared" si="64"/>
        <v/>
      </c>
      <c r="DF87" s="123" t="str">
        <f t="shared" si="65"/>
        <v/>
      </c>
      <c r="DG87" s="123" t="str">
        <f t="shared" si="66"/>
        <v/>
      </c>
      <c r="DH87" s="123" t="str">
        <f t="shared" si="67"/>
        <v/>
      </c>
      <c r="DI87" s="123" t="str">
        <f t="shared" si="68"/>
        <v/>
      </c>
      <c r="DJ87" s="129" t="str">
        <f t="shared" si="69"/>
        <v/>
      </c>
      <c r="DK87" s="98" t="s">
        <v>68</v>
      </c>
      <c r="DL87" s="130">
        <f t="shared" si="76"/>
        <v>81</v>
      </c>
      <c r="DM87" s="56"/>
    </row>
    <row r="88" spans="2:117" ht="22.5" customHeight="1">
      <c r="B88" s="98" t="s">
        <v>68</v>
      </c>
      <c r="C88" s="130">
        <f t="shared" si="70"/>
        <v>82</v>
      </c>
      <c r="D88" s="146">
        <v>45695</v>
      </c>
      <c r="E88" s="155" t="s">
        <v>69</v>
      </c>
      <c r="F88" s="102" t="s">
        <v>70</v>
      </c>
      <c r="G88" s="158" t="s">
        <v>20</v>
      </c>
      <c r="H88" s="131" t="s">
        <v>46</v>
      </c>
      <c r="I88" s="132">
        <v>10000</v>
      </c>
      <c r="J88" s="106"/>
      <c r="K88" s="107">
        <f t="shared" si="71"/>
        <v>1694608</v>
      </c>
      <c r="L88" s="645"/>
      <c r="M88" s="133"/>
      <c r="N88" s="133"/>
      <c r="O88" s="134" t="str">
        <f t="shared" ref="O88:S88" si="314">IF($H88=O$6,$I88,"")</f>
        <v/>
      </c>
      <c r="P88" s="135" t="str">
        <f t="shared" si="314"/>
        <v/>
      </c>
      <c r="Q88" s="136">
        <f t="shared" si="314"/>
        <v>10000</v>
      </c>
      <c r="R88" s="135" t="str">
        <f t="shared" si="314"/>
        <v/>
      </c>
      <c r="S88" s="137" t="str">
        <f t="shared" si="314"/>
        <v/>
      </c>
      <c r="T88" s="113" t="str">
        <f t="shared" ref="T88:AJ88" si="315">IF($H88=T$6,$J88,"")</f>
        <v/>
      </c>
      <c r="U88" s="114" t="str">
        <f t="shared" si="315"/>
        <v/>
      </c>
      <c r="V88" s="114" t="str">
        <f t="shared" si="315"/>
        <v/>
      </c>
      <c r="W88" s="114" t="str">
        <f t="shared" si="315"/>
        <v/>
      </c>
      <c r="X88" s="113" t="str">
        <f t="shared" si="315"/>
        <v/>
      </c>
      <c r="Y88" s="114" t="str">
        <f t="shared" si="315"/>
        <v/>
      </c>
      <c r="Z88" s="114" t="str">
        <f t="shared" si="315"/>
        <v/>
      </c>
      <c r="AA88" s="114" t="str">
        <f t="shared" si="315"/>
        <v/>
      </c>
      <c r="AB88" s="113" t="str">
        <f t="shared" si="315"/>
        <v/>
      </c>
      <c r="AC88" s="114" t="str">
        <f t="shared" si="315"/>
        <v/>
      </c>
      <c r="AD88" s="114" t="str">
        <f t="shared" si="315"/>
        <v/>
      </c>
      <c r="AE88" s="114" t="str">
        <f t="shared" si="315"/>
        <v/>
      </c>
      <c r="AF88" s="114" t="str">
        <f t="shared" si="315"/>
        <v/>
      </c>
      <c r="AG88" s="114" t="str">
        <f t="shared" si="315"/>
        <v/>
      </c>
      <c r="AH88" s="114" t="str">
        <f t="shared" si="315"/>
        <v/>
      </c>
      <c r="AI88" s="113" t="str">
        <f t="shared" si="315"/>
        <v/>
      </c>
      <c r="AJ88" s="115" t="str">
        <f t="shared" si="315"/>
        <v/>
      </c>
      <c r="AK88" s="617"/>
      <c r="AL88" s="38"/>
      <c r="AM88" s="98" t="s">
        <v>68</v>
      </c>
      <c r="AN88" s="130">
        <f t="shared" si="74"/>
        <v>82</v>
      </c>
      <c r="AO88" s="138" t="str">
        <f t="shared" ref="AO88:AS88" si="316">IF(AND($G88=AO$4,$H88=AO$6),$I88,"")</f>
        <v/>
      </c>
      <c r="AP88" s="139" t="str">
        <f t="shared" si="316"/>
        <v/>
      </c>
      <c r="AQ88" s="139">
        <f t="shared" si="316"/>
        <v>10000</v>
      </c>
      <c r="AR88" s="139" t="str">
        <f t="shared" si="316"/>
        <v/>
      </c>
      <c r="AS88" s="139" t="str">
        <f t="shared" si="316"/>
        <v/>
      </c>
      <c r="AT88" s="118"/>
      <c r="AU88" s="138" t="str">
        <f t="shared" si="3"/>
        <v/>
      </c>
      <c r="AV88" s="139" t="str">
        <f t="shared" si="4"/>
        <v/>
      </c>
      <c r="AW88" s="139" t="str">
        <f t="shared" si="5"/>
        <v/>
      </c>
      <c r="AX88" s="139" t="str">
        <f t="shared" si="6"/>
        <v/>
      </c>
      <c r="AY88" s="139" t="str">
        <f t="shared" si="7"/>
        <v/>
      </c>
      <c r="AZ88" s="140" t="str">
        <f t="shared" si="8"/>
        <v/>
      </c>
      <c r="BA88" s="141" t="str">
        <f t="shared" si="9"/>
        <v/>
      </c>
      <c r="BB88" s="139" t="str">
        <f t="shared" si="10"/>
        <v/>
      </c>
      <c r="BC88" s="139" t="str">
        <f t="shared" si="11"/>
        <v/>
      </c>
      <c r="BD88" s="139" t="str">
        <f t="shared" si="12"/>
        <v/>
      </c>
      <c r="BE88" s="140" t="str">
        <f t="shared" si="13"/>
        <v/>
      </c>
      <c r="BF88" s="122" t="str">
        <f t="shared" si="14"/>
        <v/>
      </c>
      <c r="BG88" s="123" t="str">
        <f t="shared" si="15"/>
        <v/>
      </c>
      <c r="BH88" s="123" t="str">
        <f t="shared" si="16"/>
        <v/>
      </c>
      <c r="BI88" s="123" t="str">
        <f t="shared" si="17"/>
        <v/>
      </c>
      <c r="BJ88" s="122" t="str">
        <f t="shared" si="18"/>
        <v/>
      </c>
      <c r="BK88" s="123" t="str">
        <f t="shared" si="19"/>
        <v/>
      </c>
      <c r="BL88" s="123" t="str">
        <f t="shared" si="20"/>
        <v/>
      </c>
      <c r="BM88" s="123" t="str">
        <f t="shared" si="21"/>
        <v/>
      </c>
      <c r="BN88" s="123" t="str">
        <f t="shared" si="22"/>
        <v/>
      </c>
      <c r="BO88" s="123" t="str">
        <f t="shared" si="23"/>
        <v/>
      </c>
      <c r="BP88" s="123" t="str">
        <f t="shared" si="24"/>
        <v/>
      </c>
      <c r="BQ88" s="123" t="str">
        <f t="shared" si="25"/>
        <v/>
      </c>
      <c r="BR88" s="124" t="str">
        <f t="shared" si="26"/>
        <v/>
      </c>
      <c r="BS88" s="142" t="str">
        <f t="shared" si="27"/>
        <v/>
      </c>
      <c r="BT88" s="143" t="str">
        <f t="shared" si="28"/>
        <v/>
      </c>
      <c r="BU88" s="143" t="str">
        <f t="shared" si="29"/>
        <v/>
      </c>
      <c r="BV88" s="143" t="str">
        <f t="shared" si="30"/>
        <v/>
      </c>
      <c r="BW88" s="143" t="str">
        <f t="shared" si="31"/>
        <v/>
      </c>
      <c r="BX88" s="144" t="str">
        <f t="shared" si="32"/>
        <v/>
      </c>
      <c r="BY88" s="141" t="str">
        <f t="shared" si="33"/>
        <v/>
      </c>
      <c r="BZ88" s="139" t="str">
        <f t="shared" si="34"/>
        <v/>
      </c>
      <c r="CA88" s="139" t="str">
        <f t="shared" si="35"/>
        <v/>
      </c>
      <c r="CB88" s="139" t="str">
        <f t="shared" si="36"/>
        <v/>
      </c>
      <c r="CC88" s="139" t="str">
        <f t="shared" si="37"/>
        <v/>
      </c>
      <c r="CD88" s="139" t="str">
        <f t="shared" si="38"/>
        <v/>
      </c>
      <c r="CE88" s="140" t="str">
        <f t="shared" si="39"/>
        <v/>
      </c>
      <c r="CF88" s="141" t="str">
        <f t="shared" si="40"/>
        <v/>
      </c>
      <c r="CG88" s="139" t="str">
        <f t="shared" si="41"/>
        <v/>
      </c>
      <c r="CH88" s="139" t="str">
        <f t="shared" si="42"/>
        <v/>
      </c>
      <c r="CI88" s="139" t="str">
        <f t="shared" si="43"/>
        <v/>
      </c>
      <c r="CJ88" s="139" t="str">
        <f t="shared" si="44"/>
        <v/>
      </c>
      <c r="CK88" s="139" t="str">
        <f t="shared" si="45"/>
        <v/>
      </c>
      <c r="CL88" s="140" t="str">
        <f t="shared" si="46"/>
        <v/>
      </c>
      <c r="CM88" s="142" t="str">
        <f t="shared" si="47"/>
        <v/>
      </c>
      <c r="CN88" s="143" t="str">
        <f t="shared" si="48"/>
        <v/>
      </c>
      <c r="CO88" s="143" t="str">
        <f t="shared" si="49"/>
        <v/>
      </c>
      <c r="CP88" s="143" t="str">
        <f t="shared" si="50"/>
        <v/>
      </c>
      <c r="CQ88" s="143" t="str">
        <f t="shared" si="51"/>
        <v/>
      </c>
      <c r="CR88" s="145" t="str">
        <f t="shared" si="52"/>
        <v/>
      </c>
      <c r="CS88" s="127"/>
      <c r="CT88" s="122" t="str">
        <f t="shared" si="53"/>
        <v/>
      </c>
      <c r="CU88" s="123" t="str">
        <f t="shared" si="54"/>
        <v/>
      </c>
      <c r="CV88" s="123" t="str">
        <f t="shared" si="55"/>
        <v/>
      </c>
      <c r="CW88" s="123" t="str">
        <f t="shared" si="56"/>
        <v/>
      </c>
      <c r="CX88" s="123" t="str">
        <f t="shared" si="57"/>
        <v/>
      </c>
      <c r="CY88" s="123" t="str">
        <f t="shared" si="58"/>
        <v/>
      </c>
      <c r="CZ88" s="123" t="str">
        <f t="shared" si="59"/>
        <v/>
      </c>
      <c r="DA88" s="123" t="str">
        <f t="shared" si="60"/>
        <v/>
      </c>
      <c r="DB88" s="124" t="str">
        <f t="shared" si="61"/>
        <v/>
      </c>
      <c r="DC88" s="128" t="str">
        <f t="shared" si="62"/>
        <v/>
      </c>
      <c r="DD88" s="123" t="str">
        <f t="shared" si="63"/>
        <v/>
      </c>
      <c r="DE88" s="123" t="str">
        <f t="shared" si="64"/>
        <v/>
      </c>
      <c r="DF88" s="123" t="str">
        <f t="shared" si="65"/>
        <v/>
      </c>
      <c r="DG88" s="123" t="str">
        <f t="shared" si="66"/>
        <v/>
      </c>
      <c r="DH88" s="123" t="str">
        <f t="shared" si="67"/>
        <v/>
      </c>
      <c r="DI88" s="123" t="str">
        <f t="shared" si="68"/>
        <v/>
      </c>
      <c r="DJ88" s="129" t="str">
        <f t="shared" si="69"/>
        <v/>
      </c>
      <c r="DK88" s="98" t="s">
        <v>68</v>
      </c>
      <c r="DL88" s="130">
        <f t="shared" si="76"/>
        <v>82</v>
      </c>
      <c r="DM88" s="56"/>
    </row>
    <row r="89" spans="2:117" ht="22.5" customHeight="1">
      <c r="B89" s="98" t="s">
        <v>68</v>
      </c>
      <c r="C89" s="130">
        <f t="shared" si="70"/>
        <v>83</v>
      </c>
      <c r="D89" s="146">
        <v>45695</v>
      </c>
      <c r="E89" s="155" t="s">
        <v>69</v>
      </c>
      <c r="F89" s="102" t="s">
        <v>70</v>
      </c>
      <c r="G89" s="103" t="s">
        <v>20</v>
      </c>
      <c r="H89" s="131" t="s">
        <v>46</v>
      </c>
      <c r="I89" s="132">
        <v>10000</v>
      </c>
      <c r="J89" s="106"/>
      <c r="K89" s="107">
        <f t="shared" si="71"/>
        <v>1704608</v>
      </c>
      <c r="L89" s="645"/>
      <c r="M89" s="133"/>
      <c r="N89" s="133"/>
      <c r="O89" s="134" t="str">
        <f t="shared" ref="O89:S89" si="317">IF($H89=O$6,$I89,"")</f>
        <v/>
      </c>
      <c r="P89" s="135" t="str">
        <f t="shared" si="317"/>
        <v/>
      </c>
      <c r="Q89" s="136">
        <f t="shared" si="317"/>
        <v>10000</v>
      </c>
      <c r="R89" s="135" t="str">
        <f t="shared" si="317"/>
        <v/>
      </c>
      <c r="S89" s="137" t="str">
        <f t="shared" si="317"/>
        <v/>
      </c>
      <c r="T89" s="113" t="str">
        <f t="shared" ref="T89:AJ89" si="318">IF($H89=T$6,$J89,"")</f>
        <v/>
      </c>
      <c r="U89" s="114" t="str">
        <f t="shared" si="318"/>
        <v/>
      </c>
      <c r="V89" s="114" t="str">
        <f t="shared" si="318"/>
        <v/>
      </c>
      <c r="W89" s="114" t="str">
        <f t="shared" si="318"/>
        <v/>
      </c>
      <c r="X89" s="113" t="str">
        <f t="shared" si="318"/>
        <v/>
      </c>
      <c r="Y89" s="114" t="str">
        <f t="shared" si="318"/>
        <v/>
      </c>
      <c r="Z89" s="114" t="str">
        <f t="shared" si="318"/>
        <v/>
      </c>
      <c r="AA89" s="114" t="str">
        <f t="shared" si="318"/>
        <v/>
      </c>
      <c r="AB89" s="113" t="str">
        <f t="shared" si="318"/>
        <v/>
      </c>
      <c r="AC89" s="114" t="str">
        <f t="shared" si="318"/>
        <v/>
      </c>
      <c r="AD89" s="114" t="str">
        <f t="shared" si="318"/>
        <v/>
      </c>
      <c r="AE89" s="114" t="str">
        <f t="shared" si="318"/>
        <v/>
      </c>
      <c r="AF89" s="114" t="str">
        <f t="shared" si="318"/>
        <v/>
      </c>
      <c r="AG89" s="114" t="str">
        <f t="shared" si="318"/>
        <v/>
      </c>
      <c r="AH89" s="114" t="str">
        <f t="shared" si="318"/>
        <v/>
      </c>
      <c r="AI89" s="113" t="str">
        <f t="shared" si="318"/>
        <v/>
      </c>
      <c r="AJ89" s="115" t="str">
        <f t="shared" si="318"/>
        <v/>
      </c>
      <c r="AK89" s="617"/>
      <c r="AL89" s="38"/>
      <c r="AM89" s="98" t="s">
        <v>68</v>
      </c>
      <c r="AN89" s="130">
        <f t="shared" si="74"/>
        <v>83</v>
      </c>
      <c r="AO89" s="138" t="str">
        <f t="shared" ref="AO89:AS89" si="319">IF(AND($G89=AO$4,$H89=AO$6),$I89,"")</f>
        <v/>
      </c>
      <c r="AP89" s="139" t="str">
        <f t="shared" si="319"/>
        <v/>
      </c>
      <c r="AQ89" s="139">
        <f t="shared" si="319"/>
        <v>10000</v>
      </c>
      <c r="AR89" s="139" t="str">
        <f t="shared" si="319"/>
        <v/>
      </c>
      <c r="AS89" s="139" t="str">
        <f t="shared" si="319"/>
        <v/>
      </c>
      <c r="AT89" s="118"/>
      <c r="AU89" s="138" t="str">
        <f t="shared" si="3"/>
        <v/>
      </c>
      <c r="AV89" s="139" t="str">
        <f t="shared" si="4"/>
        <v/>
      </c>
      <c r="AW89" s="139" t="str">
        <f t="shared" si="5"/>
        <v/>
      </c>
      <c r="AX89" s="139" t="str">
        <f t="shared" si="6"/>
        <v/>
      </c>
      <c r="AY89" s="139" t="str">
        <f t="shared" si="7"/>
        <v/>
      </c>
      <c r="AZ89" s="140" t="str">
        <f t="shared" si="8"/>
        <v/>
      </c>
      <c r="BA89" s="141" t="str">
        <f t="shared" si="9"/>
        <v/>
      </c>
      <c r="BB89" s="139" t="str">
        <f t="shared" si="10"/>
        <v/>
      </c>
      <c r="BC89" s="139" t="str">
        <f t="shared" si="11"/>
        <v/>
      </c>
      <c r="BD89" s="139" t="str">
        <f t="shared" si="12"/>
        <v/>
      </c>
      <c r="BE89" s="140" t="str">
        <f t="shared" si="13"/>
        <v/>
      </c>
      <c r="BF89" s="122" t="str">
        <f t="shared" si="14"/>
        <v/>
      </c>
      <c r="BG89" s="123" t="str">
        <f t="shared" si="15"/>
        <v/>
      </c>
      <c r="BH89" s="123" t="str">
        <f t="shared" si="16"/>
        <v/>
      </c>
      <c r="BI89" s="123" t="str">
        <f t="shared" si="17"/>
        <v/>
      </c>
      <c r="BJ89" s="122" t="str">
        <f t="shared" si="18"/>
        <v/>
      </c>
      <c r="BK89" s="123" t="str">
        <f t="shared" si="19"/>
        <v/>
      </c>
      <c r="BL89" s="123" t="str">
        <f t="shared" si="20"/>
        <v/>
      </c>
      <c r="BM89" s="123" t="str">
        <f t="shared" si="21"/>
        <v/>
      </c>
      <c r="BN89" s="123" t="str">
        <f t="shared" si="22"/>
        <v/>
      </c>
      <c r="BO89" s="123" t="str">
        <f t="shared" si="23"/>
        <v/>
      </c>
      <c r="BP89" s="123" t="str">
        <f t="shared" si="24"/>
        <v/>
      </c>
      <c r="BQ89" s="123" t="str">
        <f t="shared" si="25"/>
        <v/>
      </c>
      <c r="BR89" s="124" t="str">
        <f t="shared" si="26"/>
        <v/>
      </c>
      <c r="BS89" s="142" t="str">
        <f t="shared" si="27"/>
        <v/>
      </c>
      <c r="BT89" s="143" t="str">
        <f t="shared" si="28"/>
        <v/>
      </c>
      <c r="BU89" s="143" t="str">
        <f t="shared" si="29"/>
        <v/>
      </c>
      <c r="BV89" s="143" t="str">
        <f t="shared" si="30"/>
        <v/>
      </c>
      <c r="BW89" s="143" t="str">
        <f t="shared" si="31"/>
        <v/>
      </c>
      <c r="BX89" s="144" t="str">
        <f t="shared" si="32"/>
        <v/>
      </c>
      <c r="BY89" s="141" t="str">
        <f t="shared" si="33"/>
        <v/>
      </c>
      <c r="BZ89" s="139" t="str">
        <f t="shared" si="34"/>
        <v/>
      </c>
      <c r="CA89" s="139" t="str">
        <f t="shared" si="35"/>
        <v/>
      </c>
      <c r="CB89" s="139" t="str">
        <f t="shared" si="36"/>
        <v/>
      </c>
      <c r="CC89" s="139" t="str">
        <f t="shared" si="37"/>
        <v/>
      </c>
      <c r="CD89" s="139" t="str">
        <f t="shared" si="38"/>
        <v/>
      </c>
      <c r="CE89" s="140" t="str">
        <f t="shared" si="39"/>
        <v/>
      </c>
      <c r="CF89" s="141" t="str">
        <f t="shared" si="40"/>
        <v/>
      </c>
      <c r="CG89" s="139" t="str">
        <f t="shared" si="41"/>
        <v/>
      </c>
      <c r="CH89" s="139" t="str">
        <f t="shared" si="42"/>
        <v/>
      </c>
      <c r="CI89" s="139" t="str">
        <f t="shared" si="43"/>
        <v/>
      </c>
      <c r="CJ89" s="139" t="str">
        <f t="shared" si="44"/>
        <v/>
      </c>
      <c r="CK89" s="139" t="str">
        <f t="shared" si="45"/>
        <v/>
      </c>
      <c r="CL89" s="140" t="str">
        <f t="shared" si="46"/>
        <v/>
      </c>
      <c r="CM89" s="142" t="str">
        <f t="shared" si="47"/>
        <v/>
      </c>
      <c r="CN89" s="143" t="str">
        <f t="shared" si="48"/>
        <v/>
      </c>
      <c r="CO89" s="143" t="str">
        <f t="shared" si="49"/>
        <v/>
      </c>
      <c r="CP89" s="143" t="str">
        <f t="shared" si="50"/>
        <v/>
      </c>
      <c r="CQ89" s="143" t="str">
        <f t="shared" si="51"/>
        <v/>
      </c>
      <c r="CR89" s="145" t="str">
        <f t="shared" si="52"/>
        <v/>
      </c>
      <c r="CS89" s="127"/>
      <c r="CT89" s="122" t="str">
        <f t="shared" si="53"/>
        <v/>
      </c>
      <c r="CU89" s="123" t="str">
        <f t="shared" si="54"/>
        <v/>
      </c>
      <c r="CV89" s="123" t="str">
        <f t="shared" si="55"/>
        <v/>
      </c>
      <c r="CW89" s="123" t="str">
        <f t="shared" si="56"/>
        <v/>
      </c>
      <c r="CX89" s="123" t="str">
        <f t="shared" si="57"/>
        <v/>
      </c>
      <c r="CY89" s="123" t="str">
        <f t="shared" si="58"/>
        <v/>
      </c>
      <c r="CZ89" s="123" t="str">
        <f t="shared" si="59"/>
        <v/>
      </c>
      <c r="DA89" s="123" t="str">
        <f t="shared" si="60"/>
        <v/>
      </c>
      <c r="DB89" s="124" t="str">
        <f t="shared" si="61"/>
        <v/>
      </c>
      <c r="DC89" s="128" t="str">
        <f t="shared" si="62"/>
        <v/>
      </c>
      <c r="DD89" s="123" t="str">
        <f t="shared" si="63"/>
        <v/>
      </c>
      <c r="DE89" s="123" t="str">
        <f t="shared" si="64"/>
        <v/>
      </c>
      <c r="DF89" s="123" t="str">
        <f t="shared" si="65"/>
        <v/>
      </c>
      <c r="DG89" s="123" t="str">
        <f t="shared" si="66"/>
        <v/>
      </c>
      <c r="DH89" s="123" t="str">
        <f t="shared" si="67"/>
        <v/>
      </c>
      <c r="DI89" s="123" t="str">
        <f t="shared" si="68"/>
        <v/>
      </c>
      <c r="DJ89" s="129" t="str">
        <f t="shared" si="69"/>
        <v/>
      </c>
      <c r="DK89" s="98" t="s">
        <v>68</v>
      </c>
      <c r="DL89" s="130">
        <f t="shared" si="76"/>
        <v>83</v>
      </c>
      <c r="DM89" s="56"/>
    </row>
    <row r="90" spans="2:117" ht="22.5" customHeight="1">
      <c r="B90" s="98" t="s">
        <v>68</v>
      </c>
      <c r="C90" s="130">
        <f t="shared" si="70"/>
        <v>84</v>
      </c>
      <c r="D90" s="146">
        <v>45695</v>
      </c>
      <c r="E90" s="155" t="s">
        <v>69</v>
      </c>
      <c r="F90" s="102" t="s">
        <v>70</v>
      </c>
      <c r="G90" s="103" t="s">
        <v>20</v>
      </c>
      <c r="H90" s="131" t="s">
        <v>46</v>
      </c>
      <c r="I90" s="132">
        <v>3000</v>
      </c>
      <c r="J90" s="106"/>
      <c r="K90" s="107">
        <f t="shared" si="71"/>
        <v>1707608</v>
      </c>
      <c r="L90" s="645"/>
      <c r="M90" s="133"/>
      <c r="N90" s="133"/>
      <c r="O90" s="134" t="str">
        <f t="shared" ref="O90:S90" si="320">IF($H90=O$6,$I90,"")</f>
        <v/>
      </c>
      <c r="P90" s="135" t="str">
        <f t="shared" si="320"/>
        <v/>
      </c>
      <c r="Q90" s="136">
        <f t="shared" si="320"/>
        <v>3000</v>
      </c>
      <c r="R90" s="135" t="str">
        <f t="shared" si="320"/>
        <v/>
      </c>
      <c r="S90" s="137" t="str">
        <f t="shared" si="320"/>
        <v/>
      </c>
      <c r="T90" s="113" t="str">
        <f t="shared" ref="T90:AJ90" si="321">IF($H90=T$6,$J90,"")</f>
        <v/>
      </c>
      <c r="U90" s="114" t="str">
        <f t="shared" si="321"/>
        <v/>
      </c>
      <c r="V90" s="114" t="str">
        <f t="shared" si="321"/>
        <v/>
      </c>
      <c r="W90" s="114" t="str">
        <f t="shared" si="321"/>
        <v/>
      </c>
      <c r="X90" s="113" t="str">
        <f t="shared" si="321"/>
        <v/>
      </c>
      <c r="Y90" s="114" t="str">
        <f t="shared" si="321"/>
        <v/>
      </c>
      <c r="Z90" s="114" t="str">
        <f t="shared" si="321"/>
        <v/>
      </c>
      <c r="AA90" s="114" t="str">
        <f t="shared" si="321"/>
        <v/>
      </c>
      <c r="AB90" s="113" t="str">
        <f t="shared" si="321"/>
        <v/>
      </c>
      <c r="AC90" s="114" t="str">
        <f t="shared" si="321"/>
        <v/>
      </c>
      <c r="AD90" s="114" t="str">
        <f t="shared" si="321"/>
        <v/>
      </c>
      <c r="AE90" s="114" t="str">
        <f t="shared" si="321"/>
        <v/>
      </c>
      <c r="AF90" s="114" t="str">
        <f t="shared" si="321"/>
        <v/>
      </c>
      <c r="AG90" s="114" t="str">
        <f t="shared" si="321"/>
        <v/>
      </c>
      <c r="AH90" s="114" t="str">
        <f t="shared" si="321"/>
        <v/>
      </c>
      <c r="AI90" s="113" t="str">
        <f t="shared" si="321"/>
        <v/>
      </c>
      <c r="AJ90" s="115" t="str">
        <f t="shared" si="321"/>
        <v/>
      </c>
      <c r="AK90" s="617"/>
      <c r="AL90" s="38"/>
      <c r="AM90" s="98" t="s">
        <v>68</v>
      </c>
      <c r="AN90" s="130">
        <f t="shared" si="74"/>
        <v>84</v>
      </c>
      <c r="AO90" s="138" t="str">
        <f t="shared" ref="AO90:AS90" si="322">IF(AND($G90=AO$4,$H90=AO$6),$I90,"")</f>
        <v/>
      </c>
      <c r="AP90" s="139" t="str">
        <f t="shared" si="322"/>
        <v/>
      </c>
      <c r="AQ90" s="139">
        <f t="shared" si="322"/>
        <v>3000</v>
      </c>
      <c r="AR90" s="139" t="str">
        <f t="shared" si="322"/>
        <v/>
      </c>
      <c r="AS90" s="139" t="str">
        <f t="shared" si="322"/>
        <v/>
      </c>
      <c r="AT90" s="118"/>
      <c r="AU90" s="138" t="str">
        <f t="shared" si="3"/>
        <v/>
      </c>
      <c r="AV90" s="139" t="str">
        <f t="shared" si="4"/>
        <v/>
      </c>
      <c r="AW90" s="139" t="str">
        <f t="shared" si="5"/>
        <v/>
      </c>
      <c r="AX90" s="139" t="str">
        <f t="shared" si="6"/>
        <v/>
      </c>
      <c r="AY90" s="139" t="str">
        <f t="shared" si="7"/>
        <v/>
      </c>
      <c r="AZ90" s="140" t="str">
        <f t="shared" si="8"/>
        <v/>
      </c>
      <c r="BA90" s="141" t="str">
        <f t="shared" si="9"/>
        <v/>
      </c>
      <c r="BB90" s="139" t="str">
        <f t="shared" si="10"/>
        <v/>
      </c>
      <c r="BC90" s="139" t="str">
        <f t="shared" si="11"/>
        <v/>
      </c>
      <c r="BD90" s="139" t="str">
        <f t="shared" si="12"/>
        <v/>
      </c>
      <c r="BE90" s="140" t="str">
        <f t="shared" si="13"/>
        <v/>
      </c>
      <c r="BF90" s="122" t="str">
        <f t="shared" si="14"/>
        <v/>
      </c>
      <c r="BG90" s="123" t="str">
        <f t="shared" si="15"/>
        <v/>
      </c>
      <c r="BH90" s="123" t="str">
        <f t="shared" si="16"/>
        <v/>
      </c>
      <c r="BI90" s="123" t="str">
        <f t="shared" si="17"/>
        <v/>
      </c>
      <c r="BJ90" s="122" t="str">
        <f t="shared" si="18"/>
        <v/>
      </c>
      <c r="BK90" s="123" t="str">
        <f t="shared" si="19"/>
        <v/>
      </c>
      <c r="BL90" s="123" t="str">
        <f t="shared" si="20"/>
        <v/>
      </c>
      <c r="BM90" s="123" t="str">
        <f t="shared" si="21"/>
        <v/>
      </c>
      <c r="BN90" s="123" t="str">
        <f t="shared" si="22"/>
        <v/>
      </c>
      <c r="BO90" s="123" t="str">
        <f t="shared" si="23"/>
        <v/>
      </c>
      <c r="BP90" s="123" t="str">
        <f t="shared" si="24"/>
        <v/>
      </c>
      <c r="BQ90" s="123" t="str">
        <f t="shared" si="25"/>
        <v/>
      </c>
      <c r="BR90" s="124" t="str">
        <f t="shared" si="26"/>
        <v/>
      </c>
      <c r="BS90" s="142" t="str">
        <f t="shared" si="27"/>
        <v/>
      </c>
      <c r="BT90" s="143" t="str">
        <f t="shared" si="28"/>
        <v/>
      </c>
      <c r="BU90" s="143" t="str">
        <f t="shared" si="29"/>
        <v/>
      </c>
      <c r="BV90" s="143" t="str">
        <f t="shared" si="30"/>
        <v/>
      </c>
      <c r="BW90" s="143" t="str">
        <f t="shared" si="31"/>
        <v/>
      </c>
      <c r="BX90" s="144" t="str">
        <f t="shared" si="32"/>
        <v/>
      </c>
      <c r="BY90" s="141" t="str">
        <f t="shared" si="33"/>
        <v/>
      </c>
      <c r="BZ90" s="139" t="str">
        <f t="shared" si="34"/>
        <v/>
      </c>
      <c r="CA90" s="139" t="str">
        <f t="shared" si="35"/>
        <v/>
      </c>
      <c r="CB90" s="139" t="str">
        <f t="shared" si="36"/>
        <v/>
      </c>
      <c r="CC90" s="139" t="str">
        <f t="shared" si="37"/>
        <v/>
      </c>
      <c r="CD90" s="139" t="str">
        <f t="shared" si="38"/>
        <v/>
      </c>
      <c r="CE90" s="140" t="str">
        <f t="shared" si="39"/>
        <v/>
      </c>
      <c r="CF90" s="141" t="str">
        <f t="shared" si="40"/>
        <v/>
      </c>
      <c r="CG90" s="139" t="str">
        <f t="shared" si="41"/>
        <v/>
      </c>
      <c r="CH90" s="139" t="str">
        <f t="shared" si="42"/>
        <v/>
      </c>
      <c r="CI90" s="139" t="str">
        <f t="shared" si="43"/>
        <v/>
      </c>
      <c r="CJ90" s="139" t="str">
        <f t="shared" si="44"/>
        <v/>
      </c>
      <c r="CK90" s="139" t="str">
        <f t="shared" si="45"/>
        <v/>
      </c>
      <c r="CL90" s="140" t="str">
        <f t="shared" si="46"/>
        <v/>
      </c>
      <c r="CM90" s="142" t="str">
        <f t="shared" si="47"/>
        <v/>
      </c>
      <c r="CN90" s="143" t="str">
        <f t="shared" si="48"/>
        <v/>
      </c>
      <c r="CO90" s="143" t="str">
        <f t="shared" si="49"/>
        <v/>
      </c>
      <c r="CP90" s="143" t="str">
        <f t="shared" si="50"/>
        <v/>
      </c>
      <c r="CQ90" s="143" t="str">
        <f t="shared" si="51"/>
        <v/>
      </c>
      <c r="CR90" s="145" t="str">
        <f t="shared" si="52"/>
        <v/>
      </c>
      <c r="CS90" s="127"/>
      <c r="CT90" s="122" t="str">
        <f t="shared" si="53"/>
        <v/>
      </c>
      <c r="CU90" s="123" t="str">
        <f t="shared" si="54"/>
        <v/>
      </c>
      <c r="CV90" s="123" t="str">
        <f t="shared" si="55"/>
        <v/>
      </c>
      <c r="CW90" s="123" t="str">
        <f t="shared" si="56"/>
        <v/>
      </c>
      <c r="CX90" s="123" t="str">
        <f t="shared" si="57"/>
        <v/>
      </c>
      <c r="CY90" s="123" t="str">
        <f t="shared" si="58"/>
        <v/>
      </c>
      <c r="CZ90" s="123" t="str">
        <f t="shared" si="59"/>
        <v/>
      </c>
      <c r="DA90" s="123" t="str">
        <f t="shared" si="60"/>
        <v/>
      </c>
      <c r="DB90" s="124" t="str">
        <f t="shared" si="61"/>
        <v/>
      </c>
      <c r="DC90" s="128" t="str">
        <f t="shared" si="62"/>
        <v/>
      </c>
      <c r="DD90" s="123" t="str">
        <f t="shared" si="63"/>
        <v/>
      </c>
      <c r="DE90" s="123" t="str">
        <f t="shared" si="64"/>
        <v/>
      </c>
      <c r="DF90" s="123" t="str">
        <f t="shared" si="65"/>
        <v/>
      </c>
      <c r="DG90" s="123" t="str">
        <f t="shared" si="66"/>
        <v/>
      </c>
      <c r="DH90" s="123" t="str">
        <f t="shared" si="67"/>
        <v/>
      </c>
      <c r="DI90" s="123" t="str">
        <f t="shared" si="68"/>
        <v/>
      </c>
      <c r="DJ90" s="129" t="str">
        <f t="shared" si="69"/>
        <v/>
      </c>
      <c r="DK90" s="98" t="s">
        <v>68</v>
      </c>
      <c r="DL90" s="130">
        <f t="shared" si="76"/>
        <v>84</v>
      </c>
      <c r="DM90" s="56"/>
    </row>
    <row r="91" spans="2:117" ht="22.5" customHeight="1">
      <c r="B91" s="98" t="s">
        <v>68</v>
      </c>
      <c r="C91" s="130">
        <f t="shared" si="70"/>
        <v>85</v>
      </c>
      <c r="D91" s="146">
        <v>45695</v>
      </c>
      <c r="E91" s="155" t="s">
        <v>69</v>
      </c>
      <c r="F91" s="102" t="s">
        <v>70</v>
      </c>
      <c r="G91" s="103" t="s">
        <v>20</v>
      </c>
      <c r="H91" s="131" t="s">
        <v>46</v>
      </c>
      <c r="I91" s="132">
        <v>10000</v>
      </c>
      <c r="J91" s="106"/>
      <c r="K91" s="107">
        <f t="shared" si="71"/>
        <v>1717608</v>
      </c>
      <c r="L91" s="645"/>
      <c r="M91" s="133"/>
      <c r="N91" s="133"/>
      <c r="O91" s="134" t="str">
        <f t="shared" ref="O91:S91" si="323">IF($H91=O$6,$I91,"")</f>
        <v/>
      </c>
      <c r="P91" s="135" t="str">
        <f t="shared" si="323"/>
        <v/>
      </c>
      <c r="Q91" s="136">
        <f t="shared" si="323"/>
        <v>10000</v>
      </c>
      <c r="R91" s="135" t="str">
        <f t="shared" si="323"/>
        <v/>
      </c>
      <c r="S91" s="137" t="str">
        <f t="shared" si="323"/>
        <v/>
      </c>
      <c r="T91" s="113" t="str">
        <f t="shared" ref="T91:AJ91" si="324">IF($H91=T$6,$J91,"")</f>
        <v/>
      </c>
      <c r="U91" s="114" t="str">
        <f t="shared" si="324"/>
        <v/>
      </c>
      <c r="V91" s="114" t="str">
        <f t="shared" si="324"/>
        <v/>
      </c>
      <c r="W91" s="114" t="str">
        <f t="shared" si="324"/>
        <v/>
      </c>
      <c r="X91" s="113" t="str">
        <f t="shared" si="324"/>
        <v/>
      </c>
      <c r="Y91" s="114" t="str">
        <f t="shared" si="324"/>
        <v/>
      </c>
      <c r="Z91" s="114" t="str">
        <f t="shared" si="324"/>
        <v/>
      </c>
      <c r="AA91" s="114" t="str">
        <f t="shared" si="324"/>
        <v/>
      </c>
      <c r="AB91" s="113" t="str">
        <f t="shared" si="324"/>
        <v/>
      </c>
      <c r="AC91" s="114" t="str">
        <f t="shared" si="324"/>
        <v/>
      </c>
      <c r="AD91" s="114" t="str">
        <f t="shared" si="324"/>
        <v/>
      </c>
      <c r="AE91" s="114" t="str">
        <f t="shared" si="324"/>
        <v/>
      </c>
      <c r="AF91" s="114" t="str">
        <f t="shared" si="324"/>
        <v/>
      </c>
      <c r="AG91" s="114" t="str">
        <f t="shared" si="324"/>
        <v/>
      </c>
      <c r="AH91" s="114" t="str">
        <f t="shared" si="324"/>
        <v/>
      </c>
      <c r="AI91" s="113" t="str">
        <f t="shared" si="324"/>
        <v/>
      </c>
      <c r="AJ91" s="115" t="str">
        <f t="shared" si="324"/>
        <v/>
      </c>
      <c r="AK91" s="617"/>
      <c r="AL91" s="38"/>
      <c r="AM91" s="98" t="s">
        <v>68</v>
      </c>
      <c r="AN91" s="130">
        <f t="shared" si="74"/>
        <v>85</v>
      </c>
      <c r="AO91" s="138" t="str">
        <f t="shared" ref="AO91:AS91" si="325">IF(AND($G91=AO$4,$H91=AO$6),$I91,"")</f>
        <v/>
      </c>
      <c r="AP91" s="139" t="str">
        <f t="shared" si="325"/>
        <v/>
      </c>
      <c r="AQ91" s="139">
        <f t="shared" si="325"/>
        <v>10000</v>
      </c>
      <c r="AR91" s="139" t="str">
        <f t="shared" si="325"/>
        <v/>
      </c>
      <c r="AS91" s="139" t="str">
        <f t="shared" si="325"/>
        <v/>
      </c>
      <c r="AT91" s="118"/>
      <c r="AU91" s="138" t="str">
        <f t="shared" si="3"/>
        <v/>
      </c>
      <c r="AV91" s="139" t="str">
        <f t="shared" si="4"/>
        <v/>
      </c>
      <c r="AW91" s="139" t="str">
        <f t="shared" si="5"/>
        <v/>
      </c>
      <c r="AX91" s="139" t="str">
        <f t="shared" si="6"/>
        <v/>
      </c>
      <c r="AY91" s="139" t="str">
        <f t="shared" si="7"/>
        <v/>
      </c>
      <c r="AZ91" s="140" t="str">
        <f t="shared" si="8"/>
        <v/>
      </c>
      <c r="BA91" s="141" t="str">
        <f t="shared" si="9"/>
        <v/>
      </c>
      <c r="BB91" s="139" t="str">
        <f t="shared" si="10"/>
        <v/>
      </c>
      <c r="BC91" s="139" t="str">
        <f t="shared" si="11"/>
        <v/>
      </c>
      <c r="BD91" s="139" t="str">
        <f t="shared" si="12"/>
        <v/>
      </c>
      <c r="BE91" s="140" t="str">
        <f t="shared" si="13"/>
        <v/>
      </c>
      <c r="BF91" s="122" t="str">
        <f t="shared" si="14"/>
        <v/>
      </c>
      <c r="BG91" s="123" t="str">
        <f t="shared" si="15"/>
        <v/>
      </c>
      <c r="BH91" s="123" t="str">
        <f t="shared" si="16"/>
        <v/>
      </c>
      <c r="BI91" s="123" t="str">
        <f t="shared" si="17"/>
        <v/>
      </c>
      <c r="BJ91" s="122" t="str">
        <f t="shared" si="18"/>
        <v/>
      </c>
      <c r="BK91" s="123" t="str">
        <f t="shared" si="19"/>
        <v/>
      </c>
      <c r="BL91" s="123" t="str">
        <f t="shared" si="20"/>
        <v/>
      </c>
      <c r="BM91" s="123" t="str">
        <f t="shared" si="21"/>
        <v/>
      </c>
      <c r="BN91" s="123" t="str">
        <f t="shared" si="22"/>
        <v/>
      </c>
      <c r="BO91" s="123" t="str">
        <f t="shared" si="23"/>
        <v/>
      </c>
      <c r="BP91" s="123" t="str">
        <f t="shared" si="24"/>
        <v/>
      </c>
      <c r="BQ91" s="123" t="str">
        <f t="shared" si="25"/>
        <v/>
      </c>
      <c r="BR91" s="124" t="str">
        <f t="shared" si="26"/>
        <v/>
      </c>
      <c r="BS91" s="142" t="str">
        <f t="shared" si="27"/>
        <v/>
      </c>
      <c r="BT91" s="143" t="str">
        <f t="shared" si="28"/>
        <v/>
      </c>
      <c r="BU91" s="143" t="str">
        <f t="shared" si="29"/>
        <v/>
      </c>
      <c r="BV91" s="143" t="str">
        <f t="shared" si="30"/>
        <v/>
      </c>
      <c r="BW91" s="143" t="str">
        <f t="shared" si="31"/>
        <v/>
      </c>
      <c r="BX91" s="144" t="str">
        <f t="shared" si="32"/>
        <v/>
      </c>
      <c r="BY91" s="141" t="str">
        <f t="shared" si="33"/>
        <v/>
      </c>
      <c r="BZ91" s="139" t="str">
        <f t="shared" si="34"/>
        <v/>
      </c>
      <c r="CA91" s="139" t="str">
        <f t="shared" si="35"/>
        <v/>
      </c>
      <c r="CB91" s="139" t="str">
        <f t="shared" si="36"/>
        <v/>
      </c>
      <c r="CC91" s="139" t="str">
        <f t="shared" si="37"/>
        <v/>
      </c>
      <c r="CD91" s="139" t="str">
        <f t="shared" si="38"/>
        <v/>
      </c>
      <c r="CE91" s="140" t="str">
        <f t="shared" si="39"/>
        <v/>
      </c>
      <c r="CF91" s="141" t="str">
        <f t="shared" si="40"/>
        <v/>
      </c>
      <c r="CG91" s="139" t="str">
        <f t="shared" si="41"/>
        <v/>
      </c>
      <c r="CH91" s="139" t="str">
        <f t="shared" si="42"/>
        <v/>
      </c>
      <c r="CI91" s="139" t="str">
        <f t="shared" si="43"/>
        <v/>
      </c>
      <c r="CJ91" s="139" t="str">
        <f t="shared" si="44"/>
        <v/>
      </c>
      <c r="CK91" s="139" t="str">
        <f t="shared" si="45"/>
        <v/>
      </c>
      <c r="CL91" s="140" t="str">
        <f t="shared" si="46"/>
        <v/>
      </c>
      <c r="CM91" s="142" t="str">
        <f t="shared" si="47"/>
        <v/>
      </c>
      <c r="CN91" s="143" t="str">
        <f t="shared" si="48"/>
        <v/>
      </c>
      <c r="CO91" s="143" t="str">
        <f t="shared" si="49"/>
        <v/>
      </c>
      <c r="CP91" s="143" t="str">
        <f t="shared" si="50"/>
        <v/>
      </c>
      <c r="CQ91" s="143" t="str">
        <f t="shared" si="51"/>
        <v/>
      </c>
      <c r="CR91" s="145" t="str">
        <f t="shared" si="52"/>
        <v/>
      </c>
      <c r="CS91" s="127"/>
      <c r="CT91" s="122" t="str">
        <f t="shared" si="53"/>
        <v/>
      </c>
      <c r="CU91" s="123" t="str">
        <f t="shared" si="54"/>
        <v/>
      </c>
      <c r="CV91" s="123" t="str">
        <f t="shared" si="55"/>
        <v/>
      </c>
      <c r="CW91" s="123" t="str">
        <f t="shared" si="56"/>
        <v/>
      </c>
      <c r="CX91" s="123" t="str">
        <f t="shared" si="57"/>
        <v/>
      </c>
      <c r="CY91" s="123" t="str">
        <f t="shared" si="58"/>
        <v/>
      </c>
      <c r="CZ91" s="123" t="str">
        <f t="shared" si="59"/>
        <v/>
      </c>
      <c r="DA91" s="123" t="str">
        <f t="shared" si="60"/>
        <v/>
      </c>
      <c r="DB91" s="124" t="str">
        <f t="shared" si="61"/>
        <v/>
      </c>
      <c r="DC91" s="128" t="str">
        <f t="shared" si="62"/>
        <v/>
      </c>
      <c r="DD91" s="123" t="str">
        <f t="shared" si="63"/>
        <v/>
      </c>
      <c r="DE91" s="123" t="str">
        <f t="shared" si="64"/>
        <v/>
      </c>
      <c r="DF91" s="123" t="str">
        <f t="shared" si="65"/>
        <v/>
      </c>
      <c r="DG91" s="123" t="str">
        <f t="shared" si="66"/>
        <v/>
      </c>
      <c r="DH91" s="123" t="str">
        <f t="shared" si="67"/>
        <v/>
      </c>
      <c r="DI91" s="123" t="str">
        <f t="shared" si="68"/>
        <v/>
      </c>
      <c r="DJ91" s="129" t="str">
        <f t="shared" si="69"/>
        <v/>
      </c>
      <c r="DK91" s="98" t="s">
        <v>68</v>
      </c>
      <c r="DL91" s="130">
        <f t="shared" si="76"/>
        <v>85</v>
      </c>
      <c r="DM91" s="56"/>
    </row>
    <row r="92" spans="2:117" ht="22.5" customHeight="1">
      <c r="B92" s="98" t="s">
        <v>68</v>
      </c>
      <c r="C92" s="130">
        <f t="shared" si="70"/>
        <v>86</v>
      </c>
      <c r="D92" s="146">
        <v>45695</v>
      </c>
      <c r="E92" s="155" t="s">
        <v>69</v>
      </c>
      <c r="F92" s="102" t="s">
        <v>70</v>
      </c>
      <c r="G92" s="103" t="s">
        <v>20</v>
      </c>
      <c r="H92" s="131" t="s">
        <v>46</v>
      </c>
      <c r="I92" s="132">
        <v>10000</v>
      </c>
      <c r="J92" s="106"/>
      <c r="K92" s="107">
        <f t="shared" si="71"/>
        <v>1727608</v>
      </c>
      <c r="L92" s="645"/>
      <c r="M92" s="133"/>
      <c r="N92" s="133"/>
      <c r="O92" s="134" t="str">
        <f t="shared" ref="O92:S92" si="326">IF($H92=O$6,$I92,"")</f>
        <v/>
      </c>
      <c r="P92" s="135" t="str">
        <f t="shared" si="326"/>
        <v/>
      </c>
      <c r="Q92" s="136">
        <f t="shared" si="326"/>
        <v>10000</v>
      </c>
      <c r="R92" s="135" t="str">
        <f t="shared" si="326"/>
        <v/>
      </c>
      <c r="S92" s="137" t="str">
        <f t="shared" si="326"/>
        <v/>
      </c>
      <c r="T92" s="113" t="str">
        <f t="shared" ref="T92:AJ92" si="327">IF($H92=T$6,$J92,"")</f>
        <v/>
      </c>
      <c r="U92" s="114" t="str">
        <f t="shared" si="327"/>
        <v/>
      </c>
      <c r="V92" s="114" t="str">
        <f t="shared" si="327"/>
        <v/>
      </c>
      <c r="W92" s="114" t="str">
        <f t="shared" si="327"/>
        <v/>
      </c>
      <c r="X92" s="113" t="str">
        <f t="shared" si="327"/>
        <v/>
      </c>
      <c r="Y92" s="114" t="str">
        <f t="shared" si="327"/>
        <v/>
      </c>
      <c r="Z92" s="114" t="str">
        <f t="shared" si="327"/>
        <v/>
      </c>
      <c r="AA92" s="114" t="str">
        <f t="shared" si="327"/>
        <v/>
      </c>
      <c r="AB92" s="113" t="str">
        <f t="shared" si="327"/>
        <v/>
      </c>
      <c r="AC92" s="114" t="str">
        <f t="shared" si="327"/>
        <v/>
      </c>
      <c r="AD92" s="114" t="str">
        <f t="shared" si="327"/>
        <v/>
      </c>
      <c r="AE92" s="114" t="str">
        <f t="shared" si="327"/>
        <v/>
      </c>
      <c r="AF92" s="114" t="str">
        <f t="shared" si="327"/>
        <v/>
      </c>
      <c r="AG92" s="114" t="str">
        <f t="shared" si="327"/>
        <v/>
      </c>
      <c r="AH92" s="114" t="str">
        <f t="shared" si="327"/>
        <v/>
      </c>
      <c r="AI92" s="113" t="str">
        <f t="shared" si="327"/>
        <v/>
      </c>
      <c r="AJ92" s="115" t="str">
        <f t="shared" si="327"/>
        <v/>
      </c>
      <c r="AK92" s="617"/>
      <c r="AL92" s="38"/>
      <c r="AM92" s="98" t="s">
        <v>68</v>
      </c>
      <c r="AN92" s="130">
        <f t="shared" si="74"/>
        <v>86</v>
      </c>
      <c r="AO92" s="138" t="str">
        <f t="shared" ref="AO92:AS92" si="328">IF(AND($G92=AO$4,$H92=AO$6),$I92,"")</f>
        <v/>
      </c>
      <c r="AP92" s="139" t="str">
        <f t="shared" si="328"/>
        <v/>
      </c>
      <c r="AQ92" s="139">
        <f t="shared" si="328"/>
        <v>10000</v>
      </c>
      <c r="AR92" s="139" t="str">
        <f t="shared" si="328"/>
        <v/>
      </c>
      <c r="AS92" s="139" t="str">
        <f t="shared" si="328"/>
        <v/>
      </c>
      <c r="AT92" s="118"/>
      <c r="AU92" s="138" t="str">
        <f t="shared" si="3"/>
        <v/>
      </c>
      <c r="AV92" s="139" t="str">
        <f t="shared" si="4"/>
        <v/>
      </c>
      <c r="AW92" s="139" t="str">
        <f t="shared" si="5"/>
        <v/>
      </c>
      <c r="AX92" s="139" t="str">
        <f t="shared" si="6"/>
        <v/>
      </c>
      <c r="AY92" s="139" t="str">
        <f t="shared" si="7"/>
        <v/>
      </c>
      <c r="AZ92" s="140" t="str">
        <f t="shared" si="8"/>
        <v/>
      </c>
      <c r="BA92" s="141" t="str">
        <f t="shared" si="9"/>
        <v/>
      </c>
      <c r="BB92" s="139" t="str">
        <f t="shared" si="10"/>
        <v/>
      </c>
      <c r="BC92" s="139" t="str">
        <f t="shared" si="11"/>
        <v/>
      </c>
      <c r="BD92" s="139" t="str">
        <f t="shared" si="12"/>
        <v/>
      </c>
      <c r="BE92" s="140" t="str">
        <f t="shared" si="13"/>
        <v/>
      </c>
      <c r="BF92" s="122" t="str">
        <f t="shared" si="14"/>
        <v/>
      </c>
      <c r="BG92" s="123" t="str">
        <f t="shared" si="15"/>
        <v/>
      </c>
      <c r="BH92" s="123" t="str">
        <f t="shared" si="16"/>
        <v/>
      </c>
      <c r="BI92" s="123" t="str">
        <f t="shared" si="17"/>
        <v/>
      </c>
      <c r="BJ92" s="122" t="str">
        <f t="shared" si="18"/>
        <v/>
      </c>
      <c r="BK92" s="123" t="str">
        <f t="shared" si="19"/>
        <v/>
      </c>
      <c r="BL92" s="123" t="str">
        <f t="shared" si="20"/>
        <v/>
      </c>
      <c r="BM92" s="123" t="str">
        <f t="shared" si="21"/>
        <v/>
      </c>
      <c r="BN92" s="123" t="str">
        <f t="shared" si="22"/>
        <v/>
      </c>
      <c r="BO92" s="123" t="str">
        <f t="shared" si="23"/>
        <v/>
      </c>
      <c r="BP92" s="123" t="str">
        <f t="shared" si="24"/>
        <v/>
      </c>
      <c r="BQ92" s="123" t="str">
        <f t="shared" si="25"/>
        <v/>
      </c>
      <c r="BR92" s="124" t="str">
        <f t="shared" si="26"/>
        <v/>
      </c>
      <c r="BS92" s="142" t="str">
        <f t="shared" si="27"/>
        <v/>
      </c>
      <c r="BT92" s="143" t="str">
        <f t="shared" si="28"/>
        <v/>
      </c>
      <c r="BU92" s="143" t="str">
        <f t="shared" si="29"/>
        <v/>
      </c>
      <c r="BV92" s="143" t="str">
        <f t="shared" si="30"/>
        <v/>
      </c>
      <c r="BW92" s="143" t="str">
        <f t="shared" si="31"/>
        <v/>
      </c>
      <c r="BX92" s="144" t="str">
        <f t="shared" si="32"/>
        <v/>
      </c>
      <c r="BY92" s="141" t="str">
        <f t="shared" si="33"/>
        <v/>
      </c>
      <c r="BZ92" s="139" t="str">
        <f t="shared" si="34"/>
        <v/>
      </c>
      <c r="CA92" s="139" t="str">
        <f t="shared" si="35"/>
        <v/>
      </c>
      <c r="CB92" s="139" t="str">
        <f t="shared" si="36"/>
        <v/>
      </c>
      <c r="CC92" s="139" t="str">
        <f t="shared" si="37"/>
        <v/>
      </c>
      <c r="CD92" s="139" t="str">
        <f t="shared" si="38"/>
        <v/>
      </c>
      <c r="CE92" s="140" t="str">
        <f t="shared" si="39"/>
        <v/>
      </c>
      <c r="CF92" s="141" t="str">
        <f t="shared" si="40"/>
        <v/>
      </c>
      <c r="CG92" s="139" t="str">
        <f t="shared" si="41"/>
        <v/>
      </c>
      <c r="CH92" s="139" t="str">
        <f t="shared" si="42"/>
        <v/>
      </c>
      <c r="CI92" s="139" t="str">
        <f t="shared" si="43"/>
        <v/>
      </c>
      <c r="CJ92" s="139" t="str">
        <f t="shared" si="44"/>
        <v/>
      </c>
      <c r="CK92" s="139" t="str">
        <f t="shared" si="45"/>
        <v/>
      </c>
      <c r="CL92" s="140" t="str">
        <f t="shared" si="46"/>
        <v/>
      </c>
      <c r="CM92" s="142" t="str">
        <f t="shared" si="47"/>
        <v/>
      </c>
      <c r="CN92" s="143" t="str">
        <f t="shared" si="48"/>
        <v/>
      </c>
      <c r="CO92" s="143" t="str">
        <f t="shared" si="49"/>
        <v/>
      </c>
      <c r="CP92" s="143" t="str">
        <f t="shared" si="50"/>
        <v/>
      </c>
      <c r="CQ92" s="143" t="str">
        <f t="shared" si="51"/>
        <v/>
      </c>
      <c r="CR92" s="145" t="str">
        <f t="shared" si="52"/>
        <v/>
      </c>
      <c r="CS92" s="127"/>
      <c r="CT92" s="122" t="str">
        <f t="shared" si="53"/>
        <v/>
      </c>
      <c r="CU92" s="123" t="str">
        <f t="shared" si="54"/>
        <v/>
      </c>
      <c r="CV92" s="123" t="str">
        <f t="shared" si="55"/>
        <v/>
      </c>
      <c r="CW92" s="123" t="str">
        <f t="shared" si="56"/>
        <v/>
      </c>
      <c r="CX92" s="123" t="str">
        <f t="shared" si="57"/>
        <v/>
      </c>
      <c r="CY92" s="123" t="str">
        <f t="shared" si="58"/>
        <v/>
      </c>
      <c r="CZ92" s="123" t="str">
        <f t="shared" si="59"/>
        <v/>
      </c>
      <c r="DA92" s="123" t="str">
        <f t="shared" si="60"/>
        <v/>
      </c>
      <c r="DB92" s="124" t="str">
        <f t="shared" si="61"/>
        <v/>
      </c>
      <c r="DC92" s="128" t="str">
        <f t="shared" si="62"/>
        <v/>
      </c>
      <c r="DD92" s="123" t="str">
        <f t="shared" si="63"/>
        <v/>
      </c>
      <c r="DE92" s="123" t="str">
        <f t="shared" si="64"/>
        <v/>
      </c>
      <c r="DF92" s="123" t="str">
        <f t="shared" si="65"/>
        <v/>
      </c>
      <c r="DG92" s="123" t="str">
        <f t="shared" si="66"/>
        <v/>
      </c>
      <c r="DH92" s="123" t="str">
        <f t="shared" si="67"/>
        <v/>
      </c>
      <c r="DI92" s="123" t="str">
        <f t="shared" si="68"/>
        <v/>
      </c>
      <c r="DJ92" s="129" t="str">
        <f t="shared" si="69"/>
        <v/>
      </c>
      <c r="DK92" s="98" t="s">
        <v>68</v>
      </c>
      <c r="DL92" s="130">
        <f t="shared" si="76"/>
        <v>86</v>
      </c>
      <c r="DM92" s="56"/>
    </row>
    <row r="93" spans="2:117" ht="22.5" customHeight="1">
      <c r="B93" s="98" t="s">
        <v>68</v>
      </c>
      <c r="C93" s="130">
        <f t="shared" si="70"/>
        <v>87</v>
      </c>
      <c r="D93" s="146">
        <v>45695</v>
      </c>
      <c r="E93" s="155" t="s">
        <v>69</v>
      </c>
      <c r="F93" s="102" t="s">
        <v>70</v>
      </c>
      <c r="G93" s="103" t="s">
        <v>20</v>
      </c>
      <c r="H93" s="131" t="s">
        <v>46</v>
      </c>
      <c r="I93" s="132">
        <v>10000</v>
      </c>
      <c r="J93" s="106"/>
      <c r="K93" s="107">
        <f t="shared" si="71"/>
        <v>1737608</v>
      </c>
      <c r="L93" s="645"/>
      <c r="M93" s="133"/>
      <c r="N93" s="133"/>
      <c r="O93" s="134" t="str">
        <f t="shared" ref="O93:S93" si="329">IF($H93=O$6,$I93,"")</f>
        <v/>
      </c>
      <c r="P93" s="135" t="str">
        <f t="shared" si="329"/>
        <v/>
      </c>
      <c r="Q93" s="136">
        <f t="shared" si="329"/>
        <v>10000</v>
      </c>
      <c r="R93" s="135" t="str">
        <f t="shared" si="329"/>
        <v/>
      </c>
      <c r="S93" s="137" t="str">
        <f t="shared" si="329"/>
        <v/>
      </c>
      <c r="T93" s="113" t="str">
        <f t="shared" ref="T93:AJ93" si="330">IF($H93=T$6,$J93,"")</f>
        <v/>
      </c>
      <c r="U93" s="114" t="str">
        <f t="shared" si="330"/>
        <v/>
      </c>
      <c r="V93" s="114" t="str">
        <f t="shared" si="330"/>
        <v/>
      </c>
      <c r="W93" s="114" t="str">
        <f t="shared" si="330"/>
        <v/>
      </c>
      <c r="X93" s="113" t="str">
        <f t="shared" si="330"/>
        <v/>
      </c>
      <c r="Y93" s="114" t="str">
        <f t="shared" si="330"/>
        <v/>
      </c>
      <c r="Z93" s="114" t="str">
        <f t="shared" si="330"/>
        <v/>
      </c>
      <c r="AA93" s="114" t="str">
        <f t="shared" si="330"/>
        <v/>
      </c>
      <c r="AB93" s="113" t="str">
        <f t="shared" si="330"/>
        <v/>
      </c>
      <c r="AC93" s="114" t="str">
        <f t="shared" si="330"/>
        <v/>
      </c>
      <c r="AD93" s="114" t="str">
        <f t="shared" si="330"/>
        <v/>
      </c>
      <c r="AE93" s="114" t="str">
        <f t="shared" si="330"/>
        <v/>
      </c>
      <c r="AF93" s="114" t="str">
        <f t="shared" si="330"/>
        <v/>
      </c>
      <c r="AG93" s="114" t="str">
        <f t="shared" si="330"/>
        <v/>
      </c>
      <c r="AH93" s="114" t="str">
        <f t="shared" si="330"/>
        <v/>
      </c>
      <c r="AI93" s="113" t="str">
        <f t="shared" si="330"/>
        <v/>
      </c>
      <c r="AJ93" s="115" t="str">
        <f t="shared" si="330"/>
        <v/>
      </c>
      <c r="AK93" s="617"/>
      <c r="AL93" s="38"/>
      <c r="AM93" s="98" t="s">
        <v>68</v>
      </c>
      <c r="AN93" s="130">
        <f t="shared" si="74"/>
        <v>87</v>
      </c>
      <c r="AO93" s="138" t="str">
        <f t="shared" ref="AO93:AS93" si="331">IF(AND($G93=AO$4,$H93=AO$6),$I93,"")</f>
        <v/>
      </c>
      <c r="AP93" s="139" t="str">
        <f t="shared" si="331"/>
        <v/>
      </c>
      <c r="AQ93" s="139">
        <f t="shared" si="331"/>
        <v>10000</v>
      </c>
      <c r="AR93" s="139" t="str">
        <f t="shared" si="331"/>
        <v/>
      </c>
      <c r="AS93" s="139" t="str">
        <f t="shared" si="331"/>
        <v/>
      </c>
      <c r="AT93" s="118"/>
      <c r="AU93" s="138" t="str">
        <f t="shared" si="3"/>
        <v/>
      </c>
      <c r="AV93" s="139" t="str">
        <f t="shared" si="4"/>
        <v/>
      </c>
      <c r="AW93" s="139" t="str">
        <f t="shared" si="5"/>
        <v/>
      </c>
      <c r="AX93" s="139" t="str">
        <f t="shared" si="6"/>
        <v/>
      </c>
      <c r="AY93" s="139" t="str">
        <f t="shared" si="7"/>
        <v/>
      </c>
      <c r="AZ93" s="140" t="str">
        <f t="shared" si="8"/>
        <v/>
      </c>
      <c r="BA93" s="141" t="str">
        <f t="shared" si="9"/>
        <v/>
      </c>
      <c r="BB93" s="139" t="str">
        <f t="shared" si="10"/>
        <v/>
      </c>
      <c r="BC93" s="139" t="str">
        <f t="shared" si="11"/>
        <v/>
      </c>
      <c r="BD93" s="139" t="str">
        <f t="shared" si="12"/>
        <v/>
      </c>
      <c r="BE93" s="140" t="str">
        <f t="shared" si="13"/>
        <v/>
      </c>
      <c r="BF93" s="122" t="str">
        <f t="shared" si="14"/>
        <v/>
      </c>
      <c r="BG93" s="123" t="str">
        <f t="shared" si="15"/>
        <v/>
      </c>
      <c r="BH93" s="123" t="str">
        <f t="shared" si="16"/>
        <v/>
      </c>
      <c r="BI93" s="123" t="str">
        <f t="shared" si="17"/>
        <v/>
      </c>
      <c r="BJ93" s="122" t="str">
        <f t="shared" si="18"/>
        <v/>
      </c>
      <c r="BK93" s="123" t="str">
        <f t="shared" si="19"/>
        <v/>
      </c>
      <c r="BL93" s="123" t="str">
        <f t="shared" si="20"/>
        <v/>
      </c>
      <c r="BM93" s="123" t="str">
        <f t="shared" si="21"/>
        <v/>
      </c>
      <c r="BN93" s="123" t="str">
        <f t="shared" si="22"/>
        <v/>
      </c>
      <c r="BO93" s="123" t="str">
        <f t="shared" si="23"/>
        <v/>
      </c>
      <c r="BP93" s="123" t="str">
        <f t="shared" si="24"/>
        <v/>
      </c>
      <c r="BQ93" s="123" t="str">
        <f t="shared" si="25"/>
        <v/>
      </c>
      <c r="BR93" s="124" t="str">
        <f t="shared" si="26"/>
        <v/>
      </c>
      <c r="BS93" s="142" t="str">
        <f t="shared" si="27"/>
        <v/>
      </c>
      <c r="BT93" s="143" t="str">
        <f t="shared" si="28"/>
        <v/>
      </c>
      <c r="BU93" s="143" t="str">
        <f t="shared" si="29"/>
        <v/>
      </c>
      <c r="BV93" s="143" t="str">
        <f t="shared" si="30"/>
        <v/>
      </c>
      <c r="BW93" s="143" t="str">
        <f t="shared" si="31"/>
        <v/>
      </c>
      <c r="BX93" s="144" t="str">
        <f t="shared" si="32"/>
        <v/>
      </c>
      <c r="BY93" s="141" t="str">
        <f t="shared" si="33"/>
        <v/>
      </c>
      <c r="BZ93" s="139" t="str">
        <f t="shared" si="34"/>
        <v/>
      </c>
      <c r="CA93" s="139" t="str">
        <f t="shared" si="35"/>
        <v/>
      </c>
      <c r="CB93" s="139" t="str">
        <f t="shared" si="36"/>
        <v/>
      </c>
      <c r="CC93" s="139" t="str">
        <f t="shared" si="37"/>
        <v/>
      </c>
      <c r="CD93" s="139" t="str">
        <f t="shared" si="38"/>
        <v/>
      </c>
      <c r="CE93" s="140" t="str">
        <f t="shared" si="39"/>
        <v/>
      </c>
      <c r="CF93" s="141" t="str">
        <f t="shared" si="40"/>
        <v/>
      </c>
      <c r="CG93" s="139" t="str">
        <f t="shared" si="41"/>
        <v/>
      </c>
      <c r="CH93" s="139" t="str">
        <f t="shared" si="42"/>
        <v/>
      </c>
      <c r="CI93" s="139" t="str">
        <f t="shared" si="43"/>
        <v/>
      </c>
      <c r="CJ93" s="139" t="str">
        <f t="shared" si="44"/>
        <v/>
      </c>
      <c r="CK93" s="139" t="str">
        <f t="shared" si="45"/>
        <v/>
      </c>
      <c r="CL93" s="140" t="str">
        <f t="shared" si="46"/>
        <v/>
      </c>
      <c r="CM93" s="142" t="str">
        <f t="shared" si="47"/>
        <v/>
      </c>
      <c r="CN93" s="143" t="str">
        <f t="shared" si="48"/>
        <v/>
      </c>
      <c r="CO93" s="143" t="str">
        <f t="shared" si="49"/>
        <v/>
      </c>
      <c r="CP93" s="143" t="str">
        <f t="shared" si="50"/>
        <v/>
      </c>
      <c r="CQ93" s="143" t="str">
        <f t="shared" si="51"/>
        <v/>
      </c>
      <c r="CR93" s="145" t="str">
        <f t="shared" si="52"/>
        <v/>
      </c>
      <c r="CS93" s="127"/>
      <c r="CT93" s="122" t="str">
        <f t="shared" si="53"/>
        <v/>
      </c>
      <c r="CU93" s="123" t="str">
        <f t="shared" si="54"/>
        <v/>
      </c>
      <c r="CV93" s="123" t="str">
        <f t="shared" si="55"/>
        <v/>
      </c>
      <c r="CW93" s="123" t="str">
        <f t="shared" si="56"/>
        <v/>
      </c>
      <c r="CX93" s="123" t="str">
        <f t="shared" si="57"/>
        <v/>
      </c>
      <c r="CY93" s="123" t="str">
        <f t="shared" si="58"/>
        <v/>
      </c>
      <c r="CZ93" s="123" t="str">
        <f t="shared" si="59"/>
        <v/>
      </c>
      <c r="DA93" s="123" t="str">
        <f t="shared" si="60"/>
        <v/>
      </c>
      <c r="DB93" s="124" t="str">
        <f t="shared" si="61"/>
        <v/>
      </c>
      <c r="DC93" s="128" t="str">
        <f t="shared" si="62"/>
        <v/>
      </c>
      <c r="DD93" s="123" t="str">
        <f t="shared" si="63"/>
        <v/>
      </c>
      <c r="DE93" s="123" t="str">
        <f t="shared" si="64"/>
        <v/>
      </c>
      <c r="DF93" s="123" t="str">
        <f t="shared" si="65"/>
        <v/>
      </c>
      <c r="DG93" s="123" t="str">
        <f t="shared" si="66"/>
        <v/>
      </c>
      <c r="DH93" s="123" t="str">
        <f t="shared" si="67"/>
        <v/>
      </c>
      <c r="DI93" s="123" t="str">
        <f t="shared" si="68"/>
        <v/>
      </c>
      <c r="DJ93" s="129" t="str">
        <f t="shared" si="69"/>
        <v/>
      </c>
      <c r="DK93" s="98" t="s">
        <v>68</v>
      </c>
      <c r="DL93" s="130">
        <f t="shared" si="76"/>
        <v>87</v>
      </c>
      <c r="DM93" s="56"/>
    </row>
    <row r="94" spans="2:117" ht="22.5" customHeight="1">
      <c r="B94" s="98" t="s">
        <v>68</v>
      </c>
      <c r="C94" s="130">
        <f t="shared" si="70"/>
        <v>88</v>
      </c>
      <c r="D94" s="146">
        <v>45696</v>
      </c>
      <c r="E94" s="155" t="s">
        <v>69</v>
      </c>
      <c r="F94" s="102" t="s">
        <v>70</v>
      </c>
      <c r="G94" s="156" t="s">
        <v>20</v>
      </c>
      <c r="H94" s="131" t="s">
        <v>46</v>
      </c>
      <c r="I94" s="132">
        <v>10000</v>
      </c>
      <c r="J94" s="106"/>
      <c r="K94" s="107">
        <f t="shared" si="71"/>
        <v>1747608</v>
      </c>
      <c r="L94" s="645"/>
      <c r="M94" s="133"/>
      <c r="N94" s="133"/>
      <c r="O94" s="134" t="str">
        <f t="shared" ref="O94:S94" si="332">IF($H94=O$6,$I94,"")</f>
        <v/>
      </c>
      <c r="P94" s="135" t="str">
        <f t="shared" si="332"/>
        <v/>
      </c>
      <c r="Q94" s="136">
        <f t="shared" si="332"/>
        <v>10000</v>
      </c>
      <c r="R94" s="135" t="str">
        <f t="shared" si="332"/>
        <v/>
      </c>
      <c r="S94" s="137" t="str">
        <f t="shared" si="332"/>
        <v/>
      </c>
      <c r="T94" s="113" t="str">
        <f t="shared" ref="T94:AJ94" si="333">IF($H94=T$6,$J94,"")</f>
        <v/>
      </c>
      <c r="U94" s="114" t="str">
        <f t="shared" si="333"/>
        <v/>
      </c>
      <c r="V94" s="114" t="str">
        <f t="shared" si="333"/>
        <v/>
      </c>
      <c r="W94" s="114" t="str">
        <f t="shared" si="333"/>
        <v/>
      </c>
      <c r="X94" s="113" t="str">
        <f t="shared" si="333"/>
        <v/>
      </c>
      <c r="Y94" s="114" t="str">
        <f t="shared" si="333"/>
        <v/>
      </c>
      <c r="Z94" s="114" t="str">
        <f t="shared" si="333"/>
        <v/>
      </c>
      <c r="AA94" s="114" t="str">
        <f t="shared" si="333"/>
        <v/>
      </c>
      <c r="AB94" s="113" t="str">
        <f t="shared" si="333"/>
        <v/>
      </c>
      <c r="AC94" s="114" t="str">
        <f t="shared" si="333"/>
        <v/>
      </c>
      <c r="AD94" s="114" t="str">
        <f t="shared" si="333"/>
        <v/>
      </c>
      <c r="AE94" s="114" t="str">
        <f t="shared" si="333"/>
        <v/>
      </c>
      <c r="AF94" s="114" t="str">
        <f t="shared" si="333"/>
        <v/>
      </c>
      <c r="AG94" s="114" t="str">
        <f t="shared" si="333"/>
        <v/>
      </c>
      <c r="AH94" s="114" t="str">
        <f t="shared" si="333"/>
        <v/>
      </c>
      <c r="AI94" s="113" t="str">
        <f t="shared" si="333"/>
        <v/>
      </c>
      <c r="AJ94" s="115" t="str">
        <f t="shared" si="333"/>
        <v/>
      </c>
      <c r="AK94" s="617"/>
      <c r="AL94" s="38"/>
      <c r="AM94" s="98" t="s">
        <v>68</v>
      </c>
      <c r="AN94" s="130">
        <f t="shared" si="74"/>
        <v>88</v>
      </c>
      <c r="AO94" s="138" t="str">
        <f t="shared" ref="AO94:AS94" si="334">IF(AND($G94=AO$4,$H94=AO$6),$I94,"")</f>
        <v/>
      </c>
      <c r="AP94" s="139" t="str">
        <f t="shared" si="334"/>
        <v/>
      </c>
      <c r="AQ94" s="139">
        <f t="shared" si="334"/>
        <v>10000</v>
      </c>
      <c r="AR94" s="139" t="str">
        <f t="shared" si="334"/>
        <v/>
      </c>
      <c r="AS94" s="139" t="str">
        <f t="shared" si="334"/>
        <v/>
      </c>
      <c r="AT94" s="118"/>
      <c r="AU94" s="138" t="str">
        <f t="shared" si="3"/>
        <v/>
      </c>
      <c r="AV94" s="139" t="str">
        <f t="shared" si="4"/>
        <v/>
      </c>
      <c r="AW94" s="139" t="str">
        <f t="shared" si="5"/>
        <v/>
      </c>
      <c r="AX94" s="139" t="str">
        <f t="shared" si="6"/>
        <v/>
      </c>
      <c r="AY94" s="139" t="str">
        <f t="shared" si="7"/>
        <v/>
      </c>
      <c r="AZ94" s="140" t="str">
        <f t="shared" si="8"/>
        <v/>
      </c>
      <c r="BA94" s="141" t="str">
        <f t="shared" si="9"/>
        <v/>
      </c>
      <c r="BB94" s="139" t="str">
        <f t="shared" si="10"/>
        <v/>
      </c>
      <c r="BC94" s="139" t="str">
        <f t="shared" si="11"/>
        <v/>
      </c>
      <c r="BD94" s="139" t="str">
        <f t="shared" si="12"/>
        <v/>
      </c>
      <c r="BE94" s="140" t="str">
        <f t="shared" si="13"/>
        <v/>
      </c>
      <c r="BF94" s="122" t="str">
        <f t="shared" si="14"/>
        <v/>
      </c>
      <c r="BG94" s="123" t="str">
        <f t="shared" si="15"/>
        <v/>
      </c>
      <c r="BH94" s="123" t="str">
        <f t="shared" si="16"/>
        <v/>
      </c>
      <c r="BI94" s="123" t="str">
        <f t="shared" si="17"/>
        <v/>
      </c>
      <c r="BJ94" s="122" t="str">
        <f t="shared" si="18"/>
        <v/>
      </c>
      <c r="BK94" s="123" t="str">
        <f t="shared" si="19"/>
        <v/>
      </c>
      <c r="BL94" s="123" t="str">
        <f t="shared" si="20"/>
        <v/>
      </c>
      <c r="BM94" s="123" t="str">
        <f t="shared" si="21"/>
        <v/>
      </c>
      <c r="BN94" s="123" t="str">
        <f t="shared" si="22"/>
        <v/>
      </c>
      <c r="BO94" s="123" t="str">
        <f t="shared" si="23"/>
        <v/>
      </c>
      <c r="BP94" s="123" t="str">
        <f t="shared" si="24"/>
        <v/>
      </c>
      <c r="BQ94" s="123" t="str">
        <f t="shared" si="25"/>
        <v/>
      </c>
      <c r="BR94" s="124" t="str">
        <f t="shared" si="26"/>
        <v/>
      </c>
      <c r="BS94" s="142" t="str">
        <f t="shared" si="27"/>
        <v/>
      </c>
      <c r="BT94" s="143" t="str">
        <f t="shared" si="28"/>
        <v/>
      </c>
      <c r="BU94" s="143" t="str">
        <f t="shared" si="29"/>
        <v/>
      </c>
      <c r="BV94" s="143" t="str">
        <f t="shared" si="30"/>
        <v/>
      </c>
      <c r="BW94" s="143" t="str">
        <f t="shared" si="31"/>
        <v/>
      </c>
      <c r="BX94" s="144" t="str">
        <f t="shared" si="32"/>
        <v/>
      </c>
      <c r="BY94" s="141" t="str">
        <f t="shared" si="33"/>
        <v/>
      </c>
      <c r="BZ94" s="139" t="str">
        <f t="shared" si="34"/>
        <v/>
      </c>
      <c r="CA94" s="139" t="str">
        <f t="shared" si="35"/>
        <v/>
      </c>
      <c r="CB94" s="139" t="str">
        <f t="shared" si="36"/>
        <v/>
      </c>
      <c r="CC94" s="139" t="str">
        <f t="shared" si="37"/>
        <v/>
      </c>
      <c r="CD94" s="139" t="str">
        <f t="shared" si="38"/>
        <v/>
      </c>
      <c r="CE94" s="140" t="str">
        <f t="shared" si="39"/>
        <v/>
      </c>
      <c r="CF94" s="141" t="str">
        <f t="shared" si="40"/>
        <v/>
      </c>
      <c r="CG94" s="139" t="str">
        <f t="shared" si="41"/>
        <v/>
      </c>
      <c r="CH94" s="139" t="str">
        <f t="shared" si="42"/>
        <v/>
      </c>
      <c r="CI94" s="139" t="str">
        <f t="shared" si="43"/>
        <v/>
      </c>
      <c r="CJ94" s="139" t="str">
        <f t="shared" si="44"/>
        <v/>
      </c>
      <c r="CK94" s="139" t="str">
        <f t="shared" si="45"/>
        <v/>
      </c>
      <c r="CL94" s="140" t="str">
        <f t="shared" si="46"/>
        <v/>
      </c>
      <c r="CM94" s="142" t="str">
        <f t="shared" si="47"/>
        <v/>
      </c>
      <c r="CN94" s="143" t="str">
        <f t="shared" si="48"/>
        <v/>
      </c>
      <c r="CO94" s="143" t="str">
        <f t="shared" si="49"/>
        <v/>
      </c>
      <c r="CP94" s="143" t="str">
        <f t="shared" si="50"/>
        <v/>
      </c>
      <c r="CQ94" s="143" t="str">
        <f t="shared" si="51"/>
        <v/>
      </c>
      <c r="CR94" s="145" t="str">
        <f t="shared" si="52"/>
        <v/>
      </c>
      <c r="CS94" s="127"/>
      <c r="CT94" s="122" t="str">
        <f t="shared" si="53"/>
        <v/>
      </c>
      <c r="CU94" s="123" t="str">
        <f t="shared" si="54"/>
        <v/>
      </c>
      <c r="CV94" s="123" t="str">
        <f t="shared" si="55"/>
        <v/>
      </c>
      <c r="CW94" s="123" t="str">
        <f t="shared" si="56"/>
        <v/>
      </c>
      <c r="CX94" s="123" t="str">
        <f t="shared" si="57"/>
        <v/>
      </c>
      <c r="CY94" s="123" t="str">
        <f t="shared" si="58"/>
        <v/>
      </c>
      <c r="CZ94" s="123" t="str">
        <f t="shared" si="59"/>
        <v/>
      </c>
      <c r="DA94" s="123" t="str">
        <f t="shared" si="60"/>
        <v/>
      </c>
      <c r="DB94" s="124" t="str">
        <f t="shared" si="61"/>
        <v/>
      </c>
      <c r="DC94" s="128" t="str">
        <f t="shared" si="62"/>
        <v/>
      </c>
      <c r="DD94" s="123" t="str">
        <f t="shared" si="63"/>
        <v/>
      </c>
      <c r="DE94" s="123" t="str">
        <f t="shared" si="64"/>
        <v/>
      </c>
      <c r="DF94" s="123" t="str">
        <f t="shared" si="65"/>
        <v/>
      </c>
      <c r="DG94" s="123" t="str">
        <f t="shared" si="66"/>
        <v/>
      </c>
      <c r="DH94" s="123" t="str">
        <f t="shared" si="67"/>
        <v/>
      </c>
      <c r="DI94" s="123" t="str">
        <f t="shared" si="68"/>
        <v/>
      </c>
      <c r="DJ94" s="129" t="str">
        <f t="shared" si="69"/>
        <v/>
      </c>
      <c r="DK94" s="98" t="s">
        <v>68</v>
      </c>
      <c r="DL94" s="130">
        <f t="shared" si="76"/>
        <v>88</v>
      </c>
      <c r="DM94" s="56"/>
    </row>
    <row r="95" spans="2:117" ht="22.5" customHeight="1">
      <c r="B95" s="98" t="s">
        <v>68</v>
      </c>
      <c r="C95" s="130">
        <f t="shared" si="70"/>
        <v>89</v>
      </c>
      <c r="D95" s="146">
        <v>45696</v>
      </c>
      <c r="E95" s="155" t="s">
        <v>69</v>
      </c>
      <c r="F95" s="102" t="s">
        <v>70</v>
      </c>
      <c r="G95" s="103" t="s">
        <v>20</v>
      </c>
      <c r="H95" s="131" t="s">
        <v>46</v>
      </c>
      <c r="I95" s="132">
        <v>30000</v>
      </c>
      <c r="J95" s="106"/>
      <c r="K95" s="107">
        <f t="shared" si="71"/>
        <v>1777608</v>
      </c>
      <c r="L95" s="645"/>
      <c r="M95" s="133"/>
      <c r="N95" s="133"/>
      <c r="O95" s="134" t="str">
        <f t="shared" ref="O95:S95" si="335">IF($H95=O$6,$I95,"")</f>
        <v/>
      </c>
      <c r="P95" s="135" t="str">
        <f t="shared" si="335"/>
        <v/>
      </c>
      <c r="Q95" s="136">
        <f t="shared" si="335"/>
        <v>30000</v>
      </c>
      <c r="R95" s="135" t="str">
        <f t="shared" si="335"/>
        <v/>
      </c>
      <c r="S95" s="137" t="str">
        <f t="shared" si="335"/>
        <v/>
      </c>
      <c r="T95" s="113" t="str">
        <f t="shared" ref="T95:AJ95" si="336">IF($H95=T$6,$J95,"")</f>
        <v/>
      </c>
      <c r="U95" s="114" t="str">
        <f t="shared" si="336"/>
        <v/>
      </c>
      <c r="V95" s="114" t="str">
        <f t="shared" si="336"/>
        <v/>
      </c>
      <c r="W95" s="114" t="str">
        <f t="shared" si="336"/>
        <v/>
      </c>
      <c r="X95" s="113" t="str">
        <f t="shared" si="336"/>
        <v/>
      </c>
      <c r="Y95" s="114" t="str">
        <f t="shared" si="336"/>
        <v/>
      </c>
      <c r="Z95" s="114" t="str">
        <f t="shared" si="336"/>
        <v/>
      </c>
      <c r="AA95" s="114" t="str">
        <f t="shared" si="336"/>
        <v/>
      </c>
      <c r="AB95" s="113" t="str">
        <f t="shared" si="336"/>
        <v/>
      </c>
      <c r="AC95" s="114" t="str">
        <f t="shared" si="336"/>
        <v/>
      </c>
      <c r="AD95" s="114" t="str">
        <f t="shared" si="336"/>
        <v/>
      </c>
      <c r="AE95" s="114" t="str">
        <f t="shared" si="336"/>
        <v/>
      </c>
      <c r="AF95" s="114" t="str">
        <f t="shared" si="336"/>
        <v/>
      </c>
      <c r="AG95" s="114" t="str">
        <f t="shared" si="336"/>
        <v/>
      </c>
      <c r="AH95" s="114" t="str">
        <f t="shared" si="336"/>
        <v/>
      </c>
      <c r="AI95" s="113" t="str">
        <f t="shared" si="336"/>
        <v/>
      </c>
      <c r="AJ95" s="115" t="str">
        <f t="shared" si="336"/>
        <v/>
      </c>
      <c r="AK95" s="617"/>
      <c r="AL95" s="38"/>
      <c r="AM95" s="98" t="s">
        <v>68</v>
      </c>
      <c r="AN95" s="130">
        <f t="shared" si="74"/>
        <v>89</v>
      </c>
      <c r="AO95" s="138" t="str">
        <f t="shared" ref="AO95:AS95" si="337">IF(AND($G95=AO$4,$H95=AO$6),$I95,"")</f>
        <v/>
      </c>
      <c r="AP95" s="139" t="str">
        <f t="shared" si="337"/>
        <v/>
      </c>
      <c r="AQ95" s="139">
        <f t="shared" si="337"/>
        <v>30000</v>
      </c>
      <c r="AR95" s="139" t="str">
        <f t="shared" si="337"/>
        <v/>
      </c>
      <c r="AS95" s="139" t="str">
        <f t="shared" si="337"/>
        <v/>
      </c>
      <c r="AT95" s="118"/>
      <c r="AU95" s="138" t="str">
        <f t="shared" si="3"/>
        <v/>
      </c>
      <c r="AV95" s="139" t="str">
        <f t="shared" si="4"/>
        <v/>
      </c>
      <c r="AW95" s="139" t="str">
        <f t="shared" si="5"/>
        <v/>
      </c>
      <c r="AX95" s="139" t="str">
        <f t="shared" si="6"/>
        <v/>
      </c>
      <c r="AY95" s="139" t="str">
        <f t="shared" si="7"/>
        <v/>
      </c>
      <c r="AZ95" s="140" t="str">
        <f t="shared" si="8"/>
        <v/>
      </c>
      <c r="BA95" s="141" t="str">
        <f t="shared" si="9"/>
        <v/>
      </c>
      <c r="BB95" s="139" t="str">
        <f t="shared" si="10"/>
        <v/>
      </c>
      <c r="BC95" s="139" t="str">
        <f t="shared" si="11"/>
        <v/>
      </c>
      <c r="BD95" s="139" t="str">
        <f t="shared" si="12"/>
        <v/>
      </c>
      <c r="BE95" s="140" t="str">
        <f t="shared" si="13"/>
        <v/>
      </c>
      <c r="BF95" s="122" t="str">
        <f t="shared" si="14"/>
        <v/>
      </c>
      <c r="BG95" s="123" t="str">
        <f t="shared" si="15"/>
        <v/>
      </c>
      <c r="BH95" s="123" t="str">
        <f t="shared" si="16"/>
        <v/>
      </c>
      <c r="BI95" s="123" t="str">
        <f t="shared" si="17"/>
        <v/>
      </c>
      <c r="BJ95" s="122" t="str">
        <f t="shared" si="18"/>
        <v/>
      </c>
      <c r="BK95" s="123" t="str">
        <f t="shared" si="19"/>
        <v/>
      </c>
      <c r="BL95" s="123" t="str">
        <f t="shared" si="20"/>
        <v/>
      </c>
      <c r="BM95" s="123" t="str">
        <f t="shared" si="21"/>
        <v/>
      </c>
      <c r="BN95" s="123" t="str">
        <f t="shared" si="22"/>
        <v/>
      </c>
      <c r="BO95" s="123" t="str">
        <f t="shared" si="23"/>
        <v/>
      </c>
      <c r="BP95" s="123" t="str">
        <f t="shared" si="24"/>
        <v/>
      </c>
      <c r="BQ95" s="123" t="str">
        <f t="shared" si="25"/>
        <v/>
      </c>
      <c r="BR95" s="124" t="str">
        <f t="shared" si="26"/>
        <v/>
      </c>
      <c r="BS95" s="142" t="str">
        <f t="shared" si="27"/>
        <v/>
      </c>
      <c r="BT95" s="143" t="str">
        <f t="shared" si="28"/>
        <v/>
      </c>
      <c r="BU95" s="143" t="str">
        <f t="shared" si="29"/>
        <v/>
      </c>
      <c r="BV95" s="143" t="str">
        <f t="shared" si="30"/>
        <v/>
      </c>
      <c r="BW95" s="143" t="str">
        <f t="shared" si="31"/>
        <v/>
      </c>
      <c r="BX95" s="144" t="str">
        <f t="shared" si="32"/>
        <v/>
      </c>
      <c r="BY95" s="141" t="str">
        <f t="shared" si="33"/>
        <v/>
      </c>
      <c r="BZ95" s="139" t="str">
        <f t="shared" si="34"/>
        <v/>
      </c>
      <c r="CA95" s="139" t="str">
        <f t="shared" si="35"/>
        <v/>
      </c>
      <c r="CB95" s="139" t="str">
        <f t="shared" si="36"/>
        <v/>
      </c>
      <c r="CC95" s="139" t="str">
        <f t="shared" si="37"/>
        <v/>
      </c>
      <c r="CD95" s="139" t="str">
        <f t="shared" si="38"/>
        <v/>
      </c>
      <c r="CE95" s="140" t="str">
        <f t="shared" si="39"/>
        <v/>
      </c>
      <c r="CF95" s="141" t="str">
        <f t="shared" si="40"/>
        <v/>
      </c>
      <c r="CG95" s="139" t="str">
        <f t="shared" si="41"/>
        <v/>
      </c>
      <c r="CH95" s="139" t="str">
        <f t="shared" si="42"/>
        <v/>
      </c>
      <c r="CI95" s="139" t="str">
        <f t="shared" si="43"/>
        <v/>
      </c>
      <c r="CJ95" s="139" t="str">
        <f t="shared" si="44"/>
        <v/>
      </c>
      <c r="CK95" s="139" t="str">
        <f t="shared" si="45"/>
        <v/>
      </c>
      <c r="CL95" s="140" t="str">
        <f t="shared" si="46"/>
        <v/>
      </c>
      <c r="CM95" s="142" t="str">
        <f t="shared" si="47"/>
        <v/>
      </c>
      <c r="CN95" s="143" t="str">
        <f t="shared" si="48"/>
        <v/>
      </c>
      <c r="CO95" s="143" t="str">
        <f t="shared" si="49"/>
        <v/>
      </c>
      <c r="CP95" s="143" t="str">
        <f t="shared" si="50"/>
        <v/>
      </c>
      <c r="CQ95" s="143" t="str">
        <f t="shared" si="51"/>
        <v/>
      </c>
      <c r="CR95" s="145" t="str">
        <f t="shared" si="52"/>
        <v/>
      </c>
      <c r="CS95" s="127"/>
      <c r="CT95" s="122" t="str">
        <f t="shared" si="53"/>
        <v/>
      </c>
      <c r="CU95" s="123" t="str">
        <f t="shared" si="54"/>
        <v/>
      </c>
      <c r="CV95" s="123" t="str">
        <f t="shared" si="55"/>
        <v/>
      </c>
      <c r="CW95" s="123" t="str">
        <f t="shared" si="56"/>
        <v/>
      </c>
      <c r="CX95" s="123" t="str">
        <f t="shared" si="57"/>
        <v/>
      </c>
      <c r="CY95" s="123" t="str">
        <f t="shared" si="58"/>
        <v/>
      </c>
      <c r="CZ95" s="123" t="str">
        <f t="shared" si="59"/>
        <v/>
      </c>
      <c r="DA95" s="123" t="str">
        <f t="shared" si="60"/>
        <v/>
      </c>
      <c r="DB95" s="124" t="str">
        <f t="shared" si="61"/>
        <v/>
      </c>
      <c r="DC95" s="128" t="str">
        <f t="shared" si="62"/>
        <v/>
      </c>
      <c r="DD95" s="123" t="str">
        <f t="shared" si="63"/>
        <v/>
      </c>
      <c r="DE95" s="123" t="str">
        <f t="shared" si="64"/>
        <v/>
      </c>
      <c r="DF95" s="123" t="str">
        <f t="shared" si="65"/>
        <v/>
      </c>
      <c r="DG95" s="123" t="str">
        <f t="shared" si="66"/>
        <v/>
      </c>
      <c r="DH95" s="123" t="str">
        <f t="shared" si="67"/>
        <v/>
      </c>
      <c r="DI95" s="123" t="str">
        <f t="shared" si="68"/>
        <v/>
      </c>
      <c r="DJ95" s="129" t="str">
        <f t="shared" si="69"/>
        <v/>
      </c>
      <c r="DK95" s="98" t="s">
        <v>68</v>
      </c>
      <c r="DL95" s="130">
        <f t="shared" si="76"/>
        <v>89</v>
      </c>
      <c r="DM95" s="56"/>
    </row>
    <row r="96" spans="2:117" ht="22.5" customHeight="1">
      <c r="B96" s="98" t="s">
        <v>68</v>
      </c>
      <c r="C96" s="130">
        <f t="shared" si="70"/>
        <v>90</v>
      </c>
      <c r="D96" s="146">
        <v>45696</v>
      </c>
      <c r="E96" s="155" t="s">
        <v>69</v>
      </c>
      <c r="F96" s="102" t="s">
        <v>70</v>
      </c>
      <c r="G96" s="103" t="s">
        <v>20</v>
      </c>
      <c r="H96" s="131" t="s">
        <v>46</v>
      </c>
      <c r="I96" s="132">
        <v>3000</v>
      </c>
      <c r="J96" s="106"/>
      <c r="K96" s="107">
        <f t="shared" si="71"/>
        <v>1780608</v>
      </c>
      <c r="L96" s="645"/>
      <c r="M96" s="133"/>
      <c r="N96" s="133"/>
      <c r="O96" s="134" t="str">
        <f t="shared" ref="O96:S96" si="338">IF($H96=O$6,$I96,"")</f>
        <v/>
      </c>
      <c r="P96" s="135" t="str">
        <f t="shared" si="338"/>
        <v/>
      </c>
      <c r="Q96" s="136">
        <f t="shared" si="338"/>
        <v>3000</v>
      </c>
      <c r="R96" s="135" t="str">
        <f t="shared" si="338"/>
        <v/>
      </c>
      <c r="S96" s="137" t="str">
        <f t="shared" si="338"/>
        <v/>
      </c>
      <c r="T96" s="113" t="str">
        <f t="shared" ref="T96:AJ96" si="339">IF($H96=T$6,$J96,"")</f>
        <v/>
      </c>
      <c r="U96" s="114" t="str">
        <f t="shared" si="339"/>
        <v/>
      </c>
      <c r="V96" s="114" t="str">
        <f t="shared" si="339"/>
        <v/>
      </c>
      <c r="W96" s="114" t="str">
        <f t="shared" si="339"/>
        <v/>
      </c>
      <c r="X96" s="113" t="str">
        <f t="shared" si="339"/>
        <v/>
      </c>
      <c r="Y96" s="114" t="str">
        <f t="shared" si="339"/>
        <v/>
      </c>
      <c r="Z96" s="114" t="str">
        <f t="shared" si="339"/>
        <v/>
      </c>
      <c r="AA96" s="114" t="str">
        <f t="shared" si="339"/>
        <v/>
      </c>
      <c r="AB96" s="113" t="str">
        <f t="shared" si="339"/>
        <v/>
      </c>
      <c r="AC96" s="114" t="str">
        <f t="shared" si="339"/>
        <v/>
      </c>
      <c r="AD96" s="114" t="str">
        <f t="shared" si="339"/>
        <v/>
      </c>
      <c r="AE96" s="114" t="str">
        <f t="shared" si="339"/>
        <v/>
      </c>
      <c r="AF96" s="114" t="str">
        <f t="shared" si="339"/>
        <v/>
      </c>
      <c r="AG96" s="114" t="str">
        <f t="shared" si="339"/>
        <v/>
      </c>
      <c r="AH96" s="114" t="str">
        <f t="shared" si="339"/>
        <v/>
      </c>
      <c r="AI96" s="113" t="str">
        <f t="shared" si="339"/>
        <v/>
      </c>
      <c r="AJ96" s="115" t="str">
        <f t="shared" si="339"/>
        <v/>
      </c>
      <c r="AK96" s="617"/>
      <c r="AL96" s="38"/>
      <c r="AM96" s="98" t="s">
        <v>68</v>
      </c>
      <c r="AN96" s="130">
        <f t="shared" si="74"/>
        <v>90</v>
      </c>
      <c r="AO96" s="138" t="str">
        <f t="shared" ref="AO96:AS96" si="340">IF(AND($G96=AO$4,$H96=AO$6),$I96,"")</f>
        <v/>
      </c>
      <c r="AP96" s="139" t="str">
        <f t="shared" si="340"/>
        <v/>
      </c>
      <c r="AQ96" s="139">
        <f t="shared" si="340"/>
        <v>3000</v>
      </c>
      <c r="AR96" s="139" t="str">
        <f t="shared" si="340"/>
        <v/>
      </c>
      <c r="AS96" s="139" t="str">
        <f t="shared" si="340"/>
        <v/>
      </c>
      <c r="AT96" s="118"/>
      <c r="AU96" s="138" t="str">
        <f t="shared" si="3"/>
        <v/>
      </c>
      <c r="AV96" s="139" t="str">
        <f t="shared" si="4"/>
        <v/>
      </c>
      <c r="AW96" s="139" t="str">
        <f t="shared" si="5"/>
        <v/>
      </c>
      <c r="AX96" s="139" t="str">
        <f t="shared" si="6"/>
        <v/>
      </c>
      <c r="AY96" s="139" t="str">
        <f t="shared" si="7"/>
        <v/>
      </c>
      <c r="AZ96" s="140" t="str">
        <f t="shared" si="8"/>
        <v/>
      </c>
      <c r="BA96" s="141" t="str">
        <f t="shared" si="9"/>
        <v/>
      </c>
      <c r="BB96" s="139" t="str">
        <f t="shared" si="10"/>
        <v/>
      </c>
      <c r="BC96" s="139" t="str">
        <f t="shared" si="11"/>
        <v/>
      </c>
      <c r="BD96" s="139" t="str">
        <f t="shared" si="12"/>
        <v/>
      </c>
      <c r="BE96" s="140" t="str">
        <f t="shared" si="13"/>
        <v/>
      </c>
      <c r="BF96" s="122" t="str">
        <f t="shared" si="14"/>
        <v/>
      </c>
      <c r="BG96" s="123" t="str">
        <f t="shared" si="15"/>
        <v/>
      </c>
      <c r="BH96" s="123" t="str">
        <f t="shared" si="16"/>
        <v/>
      </c>
      <c r="BI96" s="123" t="str">
        <f t="shared" si="17"/>
        <v/>
      </c>
      <c r="BJ96" s="122" t="str">
        <f t="shared" si="18"/>
        <v/>
      </c>
      <c r="BK96" s="123" t="str">
        <f t="shared" si="19"/>
        <v/>
      </c>
      <c r="BL96" s="123" t="str">
        <f t="shared" si="20"/>
        <v/>
      </c>
      <c r="BM96" s="123" t="str">
        <f t="shared" si="21"/>
        <v/>
      </c>
      <c r="BN96" s="123" t="str">
        <f t="shared" si="22"/>
        <v/>
      </c>
      <c r="BO96" s="123" t="str">
        <f t="shared" si="23"/>
        <v/>
      </c>
      <c r="BP96" s="123" t="str">
        <f t="shared" si="24"/>
        <v/>
      </c>
      <c r="BQ96" s="123" t="str">
        <f t="shared" si="25"/>
        <v/>
      </c>
      <c r="BR96" s="124" t="str">
        <f t="shared" si="26"/>
        <v/>
      </c>
      <c r="BS96" s="142" t="str">
        <f t="shared" si="27"/>
        <v/>
      </c>
      <c r="BT96" s="143" t="str">
        <f t="shared" si="28"/>
        <v/>
      </c>
      <c r="BU96" s="143" t="str">
        <f t="shared" si="29"/>
        <v/>
      </c>
      <c r="BV96" s="143" t="str">
        <f t="shared" si="30"/>
        <v/>
      </c>
      <c r="BW96" s="143" t="str">
        <f t="shared" si="31"/>
        <v/>
      </c>
      <c r="BX96" s="144" t="str">
        <f t="shared" si="32"/>
        <v/>
      </c>
      <c r="BY96" s="141" t="str">
        <f t="shared" si="33"/>
        <v/>
      </c>
      <c r="BZ96" s="139" t="str">
        <f t="shared" si="34"/>
        <v/>
      </c>
      <c r="CA96" s="139" t="str">
        <f t="shared" si="35"/>
        <v/>
      </c>
      <c r="CB96" s="139" t="str">
        <f t="shared" si="36"/>
        <v/>
      </c>
      <c r="CC96" s="139" t="str">
        <f t="shared" si="37"/>
        <v/>
      </c>
      <c r="CD96" s="139" t="str">
        <f t="shared" si="38"/>
        <v/>
      </c>
      <c r="CE96" s="140" t="str">
        <f t="shared" si="39"/>
        <v/>
      </c>
      <c r="CF96" s="141" t="str">
        <f t="shared" si="40"/>
        <v/>
      </c>
      <c r="CG96" s="139" t="str">
        <f t="shared" si="41"/>
        <v/>
      </c>
      <c r="CH96" s="139" t="str">
        <f t="shared" si="42"/>
        <v/>
      </c>
      <c r="CI96" s="139" t="str">
        <f t="shared" si="43"/>
        <v/>
      </c>
      <c r="CJ96" s="139" t="str">
        <f t="shared" si="44"/>
        <v/>
      </c>
      <c r="CK96" s="139" t="str">
        <f t="shared" si="45"/>
        <v/>
      </c>
      <c r="CL96" s="140" t="str">
        <f t="shared" si="46"/>
        <v/>
      </c>
      <c r="CM96" s="142" t="str">
        <f t="shared" si="47"/>
        <v/>
      </c>
      <c r="CN96" s="143" t="str">
        <f t="shared" si="48"/>
        <v/>
      </c>
      <c r="CO96" s="143" t="str">
        <f t="shared" si="49"/>
        <v/>
      </c>
      <c r="CP96" s="143" t="str">
        <f t="shared" si="50"/>
        <v/>
      </c>
      <c r="CQ96" s="143" t="str">
        <f t="shared" si="51"/>
        <v/>
      </c>
      <c r="CR96" s="145" t="str">
        <f t="shared" si="52"/>
        <v/>
      </c>
      <c r="CS96" s="127"/>
      <c r="CT96" s="122" t="str">
        <f t="shared" si="53"/>
        <v/>
      </c>
      <c r="CU96" s="123" t="str">
        <f t="shared" si="54"/>
        <v/>
      </c>
      <c r="CV96" s="123" t="str">
        <f t="shared" si="55"/>
        <v/>
      </c>
      <c r="CW96" s="123" t="str">
        <f t="shared" si="56"/>
        <v/>
      </c>
      <c r="CX96" s="123" t="str">
        <f t="shared" si="57"/>
        <v/>
      </c>
      <c r="CY96" s="123" t="str">
        <f t="shared" si="58"/>
        <v/>
      </c>
      <c r="CZ96" s="123" t="str">
        <f t="shared" si="59"/>
        <v/>
      </c>
      <c r="DA96" s="123" t="str">
        <f t="shared" si="60"/>
        <v/>
      </c>
      <c r="DB96" s="124" t="str">
        <f t="shared" si="61"/>
        <v/>
      </c>
      <c r="DC96" s="128" t="str">
        <f t="shared" si="62"/>
        <v/>
      </c>
      <c r="DD96" s="123" t="str">
        <f t="shared" si="63"/>
        <v/>
      </c>
      <c r="DE96" s="123" t="str">
        <f t="shared" si="64"/>
        <v/>
      </c>
      <c r="DF96" s="123" t="str">
        <f t="shared" si="65"/>
        <v/>
      </c>
      <c r="DG96" s="123" t="str">
        <f t="shared" si="66"/>
        <v/>
      </c>
      <c r="DH96" s="123" t="str">
        <f t="shared" si="67"/>
        <v/>
      </c>
      <c r="DI96" s="123" t="str">
        <f t="shared" si="68"/>
        <v/>
      </c>
      <c r="DJ96" s="129" t="str">
        <f t="shared" si="69"/>
        <v/>
      </c>
      <c r="DK96" s="98" t="s">
        <v>68</v>
      </c>
      <c r="DL96" s="130">
        <f t="shared" si="76"/>
        <v>90</v>
      </c>
      <c r="DM96" s="56"/>
    </row>
    <row r="97" spans="2:117" ht="22.5" customHeight="1">
      <c r="B97" s="98" t="s">
        <v>68</v>
      </c>
      <c r="C97" s="130">
        <f t="shared" si="70"/>
        <v>91</v>
      </c>
      <c r="D97" s="146">
        <v>45697</v>
      </c>
      <c r="E97" s="155" t="s">
        <v>69</v>
      </c>
      <c r="F97" s="102" t="s">
        <v>70</v>
      </c>
      <c r="G97" s="103" t="s">
        <v>20</v>
      </c>
      <c r="H97" s="131" t="s">
        <v>46</v>
      </c>
      <c r="I97" s="132">
        <v>5000</v>
      </c>
      <c r="J97" s="106"/>
      <c r="K97" s="107">
        <f t="shared" si="71"/>
        <v>1785608</v>
      </c>
      <c r="L97" s="646"/>
      <c r="M97" s="133"/>
      <c r="N97" s="133"/>
      <c r="O97" s="134" t="str">
        <f t="shared" ref="O97:S97" si="341">IF($H97=O$6,$I97,"")</f>
        <v/>
      </c>
      <c r="P97" s="135" t="str">
        <f t="shared" si="341"/>
        <v/>
      </c>
      <c r="Q97" s="136">
        <f t="shared" si="341"/>
        <v>5000</v>
      </c>
      <c r="R97" s="135" t="str">
        <f t="shared" si="341"/>
        <v/>
      </c>
      <c r="S97" s="137" t="str">
        <f t="shared" si="341"/>
        <v/>
      </c>
      <c r="T97" s="113" t="str">
        <f t="shared" ref="T97:AJ97" si="342">IF($H97=T$6,$J97,"")</f>
        <v/>
      </c>
      <c r="U97" s="114" t="str">
        <f t="shared" si="342"/>
        <v/>
      </c>
      <c r="V97" s="114" t="str">
        <f t="shared" si="342"/>
        <v/>
      </c>
      <c r="W97" s="114" t="str">
        <f t="shared" si="342"/>
        <v/>
      </c>
      <c r="X97" s="113" t="str">
        <f t="shared" si="342"/>
        <v/>
      </c>
      <c r="Y97" s="114" t="str">
        <f t="shared" si="342"/>
        <v/>
      </c>
      <c r="Z97" s="114" t="str">
        <f t="shared" si="342"/>
        <v/>
      </c>
      <c r="AA97" s="114" t="str">
        <f t="shared" si="342"/>
        <v/>
      </c>
      <c r="AB97" s="113" t="str">
        <f t="shared" si="342"/>
        <v/>
      </c>
      <c r="AC97" s="114" t="str">
        <f t="shared" si="342"/>
        <v/>
      </c>
      <c r="AD97" s="114" t="str">
        <f t="shared" si="342"/>
        <v/>
      </c>
      <c r="AE97" s="114" t="str">
        <f t="shared" si="342"/>
        <v/>
      </c>
      <c r="AF97" s="114" t="str">
        <f t="shared" si="342"/>
        <v/>
      </c>
      <c r="AG97" s="114" t="str">
        <f t="shared" si="342"/>
        <v/>
      </c>
      <c r="AH97" s="114" t="str">
        <f t="shared" si="342"/>
        <v/>
      </c>
      <c r="AI97" s="113" t="str">
        <f t="shared" si="342"/>
        <v/>
      </c>
      <c r="AJ97" s="115" t="str">
        <f t="shared" si="342"/>
        <v/>
      </c>
      <c r="AK97" s="617"/>
      <c r="AL97" s="38"/>
      <c r="AM97" s="98" t="s">
        <v>68</v>
      </c>
      <c r="AN97" s="130">
        <f t="shared" si="74"/>
        <v>91</v>
      </c>
      <c r="AO97" s="138" t="str">
        <f t="shared" ref="AO97:AS97" si="343">IF(AND($G97=AO$4,$H97=AO$6),$I97,"")</f>
        <v/>
      </c>
      <c r="AP97" s="139" t="str">
        <f t="shared" si="343"/>
        <v/>
      </c>
      <c r="AQ97" s="139">
        <f t="shared" si="343"/>
        <v>5000</v>
      </c>
      <c r="AR97" s="139" t="str">
        <f t="shared" si="343"/>
        <v/>
      </c>
      <c r="AS97" s="139" t="str">
        <f t="shared" si="343"/>
        <v/>
      </c>
      <c r="AT97" s="118"/>
      <c r="AU97" s="138" t="str">
        <f t="shared" si="3"/>
        <v/>
      </c>
      <c r="AV97" s="139" t="str">
        <f t="shared" si="4"/>
        <v/>
      </c>
      <c r="AW97" s="139" t="str">
        <f t="shared" si="5"/>
        <v/>
      </c>
      <c r="AX97" s="139" t="str">
        <f t="shared" si="6"/>
        <v/>
      </c>
      <c r="AY97" s="139" t="str">
        <f t="shared" si="7"/>
        <v/>
      </c>
      <c r="AZ97" s="140" t="str">
        <f t="shared" si="8"/>
        <v/>
      </c>
      <c r="BA97" s="141" t="str">
        <f t="shared" si="9"/>
        <v/>
      </c>
      <c r="BB97" s="139" t="str">
        <f t="shared" si="10"/>
        <v/>
      </c>
      <c r="BC97" s="139" t="str">
        <f t="shared" si="11"/>
        <v/>
      </c>
      <c r="BD97" s="139" t="str">
        <f t="shared" si="12"/>
        <v/>
      </c>
      <c r="BE97" s="140" t="str">
        <f t="shared" si="13"/>
        <v/>
      </c>
      <c r="BF97" s="122" t="str">
        <f t="shared" si="14"/>
        <v/>
      </c>
      <c r="BG97" s="123" t="str">
        <f t="shared" si="15"/>
        <v/>
      </c>
      <c r="BH97" s="123" t="str">
        <f t="shared" si="16"/>
        <v/>
      </c>
      <c r="BI97" s="123" t="str">
        <f t="shared" si="17"/>
        <v/>
      </c>
      <c r="BJ97" s="122" t="str">
        <f t="shared" si="18"/>
        <v/>
      </c>
      <c r="BK97" s="123" t="str">
        <f t="shared" si="19"/>
        <v/>
      </c>
      <c r="BL97" s="123" t="str">
        <f t="shared" si="20"/>
        <v/>
      </c>
      <c r="BM97" s="123" t="str">
        <f t="shared" si="21"/>
        <v/>
      </c>
      <c r="BN97" s="123" t="str">
        <f t="shared" si="22"/>
        <v/>
      </c>
      <c r="BO97" s="123" t="str">
        <f t="shared" si="23"/>
        <v/>
      </c>
      <c r="BP97" s="123" t="str">
        <f t="shared" si="24"/>
        <v/>
      </c>
      <c r="BQ97" s="123" t="str">
        <f t="shared" si="25"/>
        <v/>
      </c>
      <c r="BR97" s="124" t="str">
        <f t="shared" si="26"/>
        <v/>
      </c>
      <c r="BS97" s="142" t="str">
        <f t="shared" si="27"/>
        <v/>
      </c>
      <c r="BT97" s="143" t="str">
        <f t="shared" si="28"/>
        <v/>
      </c>
      <c r="BU97" s="143" t="str">
        <f t="shared" si="29"/>
        <v/>
      </c>
      <c r="BV97" s="143" t="str">
        <f t="shared" si="30"/>
        <v/>
      </c>
      <c r="BW97" s="143" t="str">
        <f t="shared" si="31"/>
        <v/>
      </c>
      <c r="BX97" s="144" t="str">
        <f t="shared" si="32"/>
        <v/>
      </c>
      <c r="BY97" s="141" t="str">
        <f t="shared" si="33"/>
        <v/>
      </c>
      <c r="BZ97" s="139" t="str">
        <f t="shared" si="34"/>
        <v/>
      </c>
      <c r="CA97" s="139" t="str">
        <f t="shared" si="35"/>
        <v/>
      </c>
      <c r="CB97" s="139" t="str">
        <f t="shared" si="36"/>
        <v/>
      </c>
      <c r="CC97" s="139" t="str">
        <f t="shared" si="37"/>
        <v/>
      </c>
      <c r="CD97" s="139" t="str">
        <f t="shared" si="38"/>
        <v/>
      </c>
      <c r="CE97" s="140" t="str">
        <f t="shared" si="39"/>
        <v/>
      </c>
      <c r="CF97" s="141" t="str">
        <f t="shared" si="40"/>
        <v/>
      </c>
      <c r="CG97" s="139" t="str">
        <f t="shared" si="41"/>
        <v/>
      </c>
      <c r="CH97" s="139" t="str">
        <f t="shared" si="42"/>
        <v/>
      </c>
      <c r="CI97" s="139" t="str">
        <f t="shared" si="43"/>
        <v/>
      </c>
      <c r="CJ97" s="139" t="str">
        <f t="shared" si="44"/>
        <v/>
      </c>
      <c r="CK97" s="139" t="str">
        <f t="shared" si="45"/>
        <v/>
      </c>
      <c r="CL97" s="140" t="str">
        <f t="shared" si="46"/>
        <v/>
      </c>
      <c r="CM97" s="142" t="str">
        <f t="shared" si="47"/>
        <v/>
      </c>
      <c r="CN97" s="143" t="str">
        <f t="shared" si="48"/>
        <v/>
      </c>
      <c r="CO97" s="143" t="str">
        <f t="shared" si="49"/>
        <v/>
      </c>
      <c r="CP97" s="143" t="str">
        <f t="shared" si="50"/>
        <v/>
      </c>
      <c r="CQ97" s="143" t="str">
        <f t="shared" si="51"/>
        <v/>
      </c>
      <c r="CR97" s="145" t="str">
        <f t="shared" si="52"/>
        <v/>
      </c>
      <c r="CS97" s="127"/>
      <c r="CT97" s="122" t="str">
        <f t="shared" si="53"/>
        <v/>
      </c>
      <c r="CU97" s="123" t="str">
        <f t="shared" si="54"/>
        <v/>
      </c>
      <c r="CV97" s="123" t="str">
        <f t="shared" si="55"/>
        <v/>
      </c>
      <c r="CW97" s="123" t="str">
        <f t="shared" si="56"/>
        <v/>
      </c>
      <c r="CX97" s="123" t="str">
        <f t="shared" si="57"/>
        <v/>
      </c>
      <c r="CY97" s="123" t="str">
        <f t="shared" si="58"/>
        <v/>
      </c>
      <c r="CZ97" s="123" t="str">
        <f t="shared" si="59"/>
        <v/>
      </c>
      <c r="DA97" s="123" t="str">
        <f t="shared" si="60"/>
        <v/>
      </c>
      <c r="DB97" s="124" t="str">
        <f t="shared" si="61"/>
        <v/>
      </c>
      <c r="DC97" s="128" t="str">
        <f t="shared" si="62"/>
        <v/>
      </c>
      <c r="DD97" s="123" t="str">
        <f t="shared" si="63"/>
        <v/>
      </c>
      <c r="DE97" s="123" t="str">
        <f t="shared" si="64"/>
        <v/>
      </c>
      <c r="DF97" s="123" t="str">
        <f t="shared" si="65"/>
        <v/>
      </c>
      <c r="DG97" s="123" t="str">
        <f t="shared" si="66"/>
        <v/>
      </c>
      <c r="DH97" s="123" t="str">
        <f t="shared" si="67"/>
        <v/>
      </c>
      <c r="DI97" s="123" t="str">
        <f t="shared" si="68"/>
        <v/>
      </c>
      <c r="DJ97" s="129" t="str">
        <f t="shared" si="69"/>
        <v/>
      </c>
      <c r="DK97" s="98" t="s">
        <v>68</v>
      </c>
      <c r="DL97" s="130">
        <f t="shared" si="76"/>
        <v>91</v>
      </c>
      <c r="DM97" s="56"/>
    </row>
    <row r="98" spans="2:117" ht="22.5" customHeight="1">
      <c r="B98" s="98" t="s">
        <v>68</v>
      </c>
      <c r="C98" s="130">
        <f t="shared" si="70"/>
        <v>92</v>
      </c>
      <c r="D98" s="146">
        <v>45697</v>
      </c>
      <c r="E98" s="155" t="s">
        <v>69</v>
      </c>
      <c r="F98" s="102" t="s">
        <v>70</v>
      </c>
      <c r="G98" s="103" t="s">
        <v>20</v>
      </c>
      <c r="H98" s="131" t="s">
        <v>46</v>
      </c>
      <c r="I98" s="132">
        <v>10000</v>
      </c>
      <c r="J98" s="106"/>
      <c r="K98" s="107">
        <f t="shared" si="71"/>
        <v>1795608</v>
      </c>
      <c r="L98" s="647" t="str">
        <f>HYPERLINK("./通帳_公開用/外通帳Y92-114.pdf","通帳Y92-Y114")</f>
        <v>通帳Y92-Y114</v>
      </c>
      <c r="M98" s="133"/>
      <c r="N98" s="133"/>
      <c r="O98" s="134" t="str">
        <f t="shared" ref="O98:S98" si="344">IF($H98=O$6,$I98,"")</f>
        <v/>
      </c>
      <c r="P98" s="135" t="str">
        <f t="shared" si="344"/>
        <v/>
      </c>
      <c r="Q98" s="136">
        <f t="shared" si="344"/>
        <v>10000</v>
      </c>
      <c r="R98" s="135" t="str">
        <f t="shared" si="344"/>
        <v/>
      </c>
      <c r="S98" s="137" t="str">
        <f t="shared" si="344"/>
        <v/>
      </c>
      <c r="T98" s="113" t="str">
        <f t="shared" ref="T98:AJ98" si="345">IF($H98=T$6,$J98,"")</f>
        <v/>
      </c>
      <c r="U98" s="114" t="str">
        <f t="shared" si="345"/>
        <v/>
      </c>
      <c r="V98" s="114" t="str">
        <f t="shared" si="345"/>
        <v/>
      </c>
      <c r="W98" s="114" t="str">
        <f t="shared" si="345"/>
        <v/>
      </c>
      <c r="X98" s="113" t="str">
        <f t="shared" si="345"/>
        <v/>
      </c>
      <c r="Y98" s="114" t="str">
        <f t="shared" si="345"/>
        <v/>
      </c>
      <c r="Z98" s="114" t="str">
        <f t="shared" si="345"/>
        <v/>
      </c>
      <c r="AA98" s="114" t="str">
        <f t="shared" si="345"/>
        <v/>
      </c>
      <c r="AB98" s="113" t="str">
        <f t="shared" si="345"/>
        <v/>
      </c>
      <c r="AC98" s="114" t="str">
        <f t="shared" si="345"/>
        <v/>
      </c>
      <c r="AD98" s="114" t="str">
        <f t="shared" si="345"/>
        <v/>
      </c>
      <c r="AE98" s="114" t="str">
        <f t="shared" si="345"/>
        <v/>
      </c>
      <c r="AF98" s="114" t="str">
        <f t="shared" si="345"/>
        <v/>
      </c>
      <c r="AG98" s="114" t="str">
        <f t="shared" si="345"/>
        <v/>
      </c>
      <c r="AH98" s="114" t="str">
        <f t="shared" si="345"/>
        <v/>
      </c>
      <c r="AI98" s="113" t="str">
        <f t="shared" si="345"/>
        <v/>
      </c>
      <c r="AJ98" s="115" t="str">
        <f t="shared" si="345"/>
        <v/>
      </c>
      <c r="AK98" s="617"/>
      <c r="AL98" s="38"/>
      <c r="AM98" s="98" t="s">
        <v>68</v>
      </c>
      <c r="AN98" s="130">
        <f t="shared" si="74"/>
        <v>92</v>
      </c>
      <c r="AO98" s="138" t="str">
        <f t="shared" ref="AO98:AS98" si="346">IF(AND($G98=AO$4,$H98=AO$6),$I98,"")</f>
        <v/>
      </c>
      <c r="AP98" s="139" t="str">
        <f t="shared" si="346"/>
        <v/>
      </c>
      <c r="AQ98" s="139">
        <f t="shared" si="346"/>
        <v>10000</v>
      </c>
      <c r="AR98" s="139" t="str">
        <f t="shared" si="346"/>
        <v/>
      </c>
      <c r="AS98" s="139" t="str">
        <f t="shared" si="346"/>
        <v/>
      </c>
      <c r="AT98" s="118"/>
      <c r="AU98" s="138" t="str">
        <f t="shared" si="3"/>
        <v/>
      </c>
      <c r="AV98" s="139" t="str">
        <f t="shared" si="4"/>
        <v/>
      </c>
      <c r="AW98" s="139" t="str">
        <f t="shared" si="5"/>
        <v/>
      </c>
      <c r="AX98" s="139" t="str">
        <f t="shared" si="6"/>
        <v/>
      </c>
      <c r="AY98" s="139" t="str">
        <f t="shared" si="7"/>
        <v/>
      </c>
      <c r="AZ98" s="140" t="str">
        <f t="shared" si="8"/>
        <v/>
      </c>
      <c r="BA98" s="141" t="str">
        <f t="shared" si="9"/>
        <v/>
      </c>
      <c r="BB98" s="139" t="str">
        <f t="shared" si="10"/>
        <v/>
      </c>
      <c r="BC98" s="139" t="str">
        <f t="shared" si="11"/>
        <v/>
      </c>
      <c r="BD98" s="139" t="str">
        <f t="shared" si="12"/>
        <v/>
      </c>
      <c r="BE98" s="140" t="str">
        <f t="shared" si="13"/>
        <v/>
      </c>
      <c r="BF98" s="122" t="str">
        <f t="shared" si="14"/>
        <v/>
      </c>
      <c r="BG98" s="123" t="str">
        <f t="shared" si="15"/>
        <v/>
      </c>
      <c r="BH98" s="123" t="str">
        <f t="shared" si="16"/>
        <v/>
      </c>
      <c r="BI98" s="123" t="str">
        <f t="shared" si="17"/>
        <v/>
      </c>
      <c r="BJ98" s="122" t="str">
        <f t="shared" si="18"/>
        <v/>
      </c>
      <c r="BK98" s="123" t="str">
        <f t="shared" si="19"/>
        <v/>
      </c>
      <c r="BL98" s="123" t="str">
        <f t="shared" si="20"/>
        <v/>
      </c>
      <c r="BM98" s="123" t="str">
        <f t="shared" si="21"/>
        <v/>
      </c>
      <c r="BN98" s="123" t="str">
        <f t="shared" si="22"/>
        <v/>
      </c>
      <c r="BO98" s="123" t="str">
        <f t="shared" si="23"/>
        <v/>
      </c>
      <c r="BP98" s="123" t="str">
        <f t="shared" si="24"/>
        <v/>
      </c>
      <c r="BQ98" s="123" t="str">
        <f t="shared" si="25"/>
        <v/>
      </c>
      <c r="BR98" s="124" t="str">
        <f t="shared" si="26"/>
        <v/>
      </c>
      <c r="BS98" s="142" t="str">
        <f t="shared" si="27"/>
        <v/>
      </c>
      <c r="BT98" s="143" t="str">
        <f t="shared" si="28"/>
        <v/>
      </c>
      <c r="BU98" s="143" t="str">
        <f t="shared" si="29"/>
        <v/>
      </c>
      <c r="BV98" s="143" t="str">
        <f t="shared" si="30"/>
        <v/>
      </c>
      <c r="BW98" s="143" t="str">
        <f t="shared" si="31"/>
        <v/>
      </c>
      <c r="BX98" s="144" t="str">
        <f t="shared" si="32"/>
        <v/>
      </c>
      <c r="BY98" s="141" t="str">
        <f t="shared" si="33"/>
        <v/>
      </c>
      <c r="BZ98" s="139" t="str">
        <f t="shared" si="34"/>
        <v/>
      </c>
      <c r="CA98" s="139" t="str">
        <f t="shared" si="35"/>
        <v/>
      </c>
      <c r="CB98" s="139" t="str">
        <f t="shared" si="36"/>
        <v/>
      </c>
      <c r="CC98" s="139" t="str">
        <f t="shared" si="37"/>
        <v/>
      </c>
      <c r="CD98" s="139" t="str">
        <f t="shared" si="38"/>
        <v/>
      </c>
      <c r="CE98" s="140" t="str">
        <f t="shared" si="39"/>
        <v/>
      </c>
      <c r="CF98" s="141" t="str">
        <f t="shared" si="40"/>
        <v/>
      </c>
      <c r="CG98" s="139" t="str">
        <f t="shared" si="41"/>
        <v/>
      </c>
      <c r="CH98" s="139" t="str">
        <f t="shared" si="42"/>
        <v/>
      </c>
      <c r="CI98" s="139" t="str">
        <f t="shared" si="43"/>
        <v/>
      </c>
      <c r="CJ98" s="139" t="str">
        <f t="shared" si="44"/>
        <v/>
      </c>
      <c r="CK98" s="139" t="str">
        <f t="shared" si="45"/>
        <v/>
      </c>
      <c r="CL98" s="140" t="str">
        <f t="shared" si="46"/>
        <v/>
      </c>
      <c r="CM98" s="142" t="str">
        <f t="shared" si="47"/>
        <v/>
      </c>
      <c r="CN98" s="143" t="str">
        <f t="shared" si="48"/>
        <v/>
      </c>
      <c r="CO98" s="143" t="str">
        <f t="shared" si="49"/>
        <v/>
      </c>
      <c r="CP98" s="143" t="str">
        <f t="shared" si="50"/>
        <v/>
      </c>
      <c r="CQ98" s="143" t="str">
        <f t="shared" si="51"/>
        <v/>
      </c>
      <c r="CR98" s="145" t="str">
        <f t="shared" si="52"/>
        <v/>
      </c>
      <c r="CS98" s="127"/>
      <c r="CT98" s="122" t="str">
        <f t="shared" si="53"/>
        <v/>
      </c>
      <c r="CU98" s="123" t="str">
        <f t="shared" si="54"/>
        <v/>
      </c>
      <c r="CV98" s="123" t="str">
        <f t="shared" si="55"/>
        <v/>
      </c>
      <c r="CW98" s="123" t="str">
        <f t="shared" si="56"/>
        <v/>
      </c>
      <c r="CX98" s="123" t="str">
        <f t="shared" si="57"/>
        <v/>
      </c>
      <c r="CY98" s="123" t="str">
        <f t="shared" si="58"/>
        <v/>
      </c>
      <c r="CZ98" s="123" t="str">
        <f t="shared" si="59"/>
        <v/>
      </c>
      <c r="DA98" s="123" t="str">
        <f t="shared" si="60"/>
        <v/>
      </c>
      <c r="DB98" s="124" t="str">
        <f t="shared" si="61"/>
        <v/>
      </c>
      <c r="DC98" s="128" t="str">
        <f t="shared" si="62"/>
        <v/>
      </c>
      <c r="DD98" s="123" t="str">
        <f t="shared" si="63"/>
        <v/>
      </c>
      <c r="DE98" s="123" t="str">
        <f t="shared" si="64"/>
        <v/>
      </c>
      <c r="DF98" s="123" t="str">
        <f t="shared" si="65"/>
        <v/>
      </c>
      <c r="DG98" s="123" t="str">
        <f t="shared" si="66"/>
        <v/>
      </c>
      <c r="DH98" s="123" t="str">
        <f t="shared" si="67"/>
        <v/>
      </c>
      <c r="DI98" s="123" t="str">
        <f t="shared" si="68"/>
        <v/>
      </c>
      <c r="DJ98" s="129" t="str">
        <f t="shared" si="69"/>
        <v/>
      </c>
      <c r="DK98" s="98" t="s">
        <v>68</v>
      </c>
      <c r="DL98" s="130">
        <f t="shared" si="76"/>
        <v>92</v>
      </c>
      <c r="DM98" s="56"/>
    </row>
    <row r="99" spans="2:117" ht="22.5" customHeight="1">
      <c r="B99" s="98" t="s">
        <v>68</v>
      </c>
      <c r="C99" s="130">
        <f t="shared" si="70"/>
        <v>93</v>
      </c>
      <c r="D99" s="146">
        <v>45697</v>
      </c>
      <c r="E99" s="155" t="s">
        <v>69</v>
      </c>
      <c r="F99" s="102" t="s">
        <v>70</v>
      </c>
      <c r="G99" s="103" t="s">
        <v>20</v>
      </c>
      <c r="H99" s="131" t="s">
        <v>46</v>
      </c>
      <c r="I99" s="132">
        <v>30000</v>
      </c>
      <c r="J99" s="106"/>
      <c r="K99" s="107">
        <f t="shared" si="71"/>
        <v>1825608</v>
      </c>
      <c r="L99" s="645"/>
      <c r="M99" s="133"/>
      <c r="N99" s="133"/>
      <c r="O99" s="134" t="str">
        <f t="shared" ref="O99:S99" si="347">IF($H99=O$6,$I99,"")</f>
        <v/>
      </c>
      <c r="P99" s="135" t="str">
        <f t="shared" si="347"/>
        <v/>
      </c>
      <c r="Q99" s="136">
        <f t="shared" si="347"/>
        <v>30000</v>
      </c>
      <c r="R99" s="135" t="str">
        <f t="shared" si="347"/>
        <v/>
      </c>
      <c r="S99" s="137" t="str">
        <f t="shared" si="347"/>
        <v/>
      </c>
      <c r="T99" s="113" t="str">
        <f t="shared" ref="T99:AJ99" si="348">IF($H99=T$6,$J99,"")</f>
        <v/>
      </c>
      <c r="U99" s="114" t="str">
        <f t="shared" si="348"/>
        <v/>
      </c>
      <c r="V99" s="114" t="str">
        <f t="shared" si="348"/>
        <v/>
      </c>
      <c r="W99" s="114" t="str">
        <f t="shared" si="348"/>
        <v/>
      </c>
      <c r="X99" s="113" t="str">
        <f t="shared" si="348"/>
        <v/>
      </c>
      <c r="Y99" s="114" t="str">
        <f t="shared" si="348"/>
        <v/>
      </c>
      <c r="Z99" s="114" t="str">
        <f t="shared" si="348"/>
        <v/>
      </c>
      <c r="AA99" s="114" t="str">
        <f t="shared" si="348"/>
        <v/>
      </c>
      <c r="AB99" s="113" t="str">
        <f t="shared" si="348"/>
        <v/>
      </c>
      <c r="AC99" s="114" t="str">
        <f t="shared" si="348"/>
        <v/>
      </c>
      <c r="AD99" s="114" t="str">
        <f t="shared" si="348"/>
        <v/>
      </c>
      <c r="AE99" s="114" t="str">
        <f t="shared" si="348"/>
        <v/>
      </c>
      <c r="AF99" s="114" t="str">
        <f t="shared" si="348"/>
        <v/>
      </c>
      <c r="AG99" s="114" t="str">
        <f t="shared" si="348"/>
        <v/>
      </c>
      <c r="AH99" s="114" t="str">
        <f t="shared" si="348"/>
        <v/>
      </c>
      <c r="AI99" s="113" t="str">
        <f t="shared" si="348"/>
        <v/>
      </c>
      <c r="AJ99" s="115" t="str">
        <f t="shared" si="348"/>
        <v/>
      </c>
      <c r="AK99" s="617"/>
      <c r="AL99" s="38"/>
      <c r="AM99" s="98" t="s">
        <v>68</v>
      </c>
      <c r="AN99" s="130">
        <f t="shared" si="74"/>
        <v>93</v>
      </c>
      <c r="AO99" s="138" t="str">
        <f t="shared" ref="AO99:AS99" si="349">IF(AND($G99=AO$4,$H99=AO$6),$I99,"")</f>
        <v/>
      </c>
      <c r="AP99" s="139" t="str">
        <f t="shared" si="349"/>
        <v/>
      </c>
      <c r="AQ99" s="139">
        <f t="shared" si="349"/>
        <v>30000</v>
      </c>
      <c r="AR99" s="139" t="str">
        <f t="shared" si="349"/>
        <v/>
      </c>
      <c r="AS99" s="139" t="str">
        <f t="shared" si="349"/>
        <v/>
      </c>
      <c r="AT99" s="118"/>
      <c r="AU99" s="138" t="str">
        <f t="shared" si="3"/>
        <v/>
      </c>
      <c r="AV99" s="139" t="str">
        <f t="shared" si="4"/>
        <v/>
      </c>
      <c r="AW99" s="139" t="str">
        <f t="shared" si="5"/>
        <v/>
      </c>
      <c r="AX99" s="139" t="str">
        <f t="shared" si="6"/>
        <v/>
      </c>
      <c r="AY99" s="139" t="str">
        <f t="shared" si="7"/>
        <v/>
      </c>
      <c r="AZ99" s="140" t="str">
        <f t="shared" si="8"/>
        <v/>
      </c>
      <c r="BA99" s="141" t="str">
        <f t="shared" si="9"/>
        <v/>
      </c>
      <c r="BB99" s="139" t="str">
        <f t="shared" si="10"/>
        <v/>
      </c>
      <c r="BC99" s="139" t="str">
        <f t="shared" si="11"/>
        <v/>
      </c>
      <c r="BD99" s="139" t="str">
        <f t="shared" si="12"/>
        <v/>
      </c>
      <c r="BE99" s="140" t="str">
        <f t="shared" si="13"/>
        <v/>
      </c>
      <c r="BF99" s="122" t="str">
        <f t="shared" si="14"/>
        <v/>
      </c>
      <c r="BG99" s="123" t="str">
        <f t="shared" si="15"/>
        <v/>
      </c>
      <c r="BH99" s="123" t="str">
        <f t="shared" si="16"/>
        <v/>
      </c>
      <c r="BI99" s="123" t="str">
        <f t="shared" si="17"/>
        <v/>
      </c>
      <c r="BJ99" s="122" t="str">
        <f t="shared" si="18"/>
        <v/>
      </c>
      <c r="BK99" s="123" t="str">
        <f t="shared" si="19"/>
        <v/>
      </c>
      <c r="BL99" s="123" t="str">
        <f t="shared" si="20"/>
        <v/>
      </c>
      <c r="BM99" s="123" t="str">
        <f t="shared" si="21"/>
        <v/>
      </c>
      <c r="BN99" s="123" t="str">
        <f t="shared" si="22"/>
        <v/>
      </c>
      <c r="BO99" s="123" t="str">
        <f t="shared" si="23"/>
        <v/>
      </c>
      <c r="BP99" s="123" t="str">
        <f t="shared" si="24"/>
        <v/>
      </c>
      <c r="BQ99" s="123" t="str">
        <f t="shared" si="25"/>
        <v/>
      </c>
      <c r="BR99" s="124" t="str">
        <f t="shared" si="26"/>
        <v/>
      </c>
      <c r="BS99" s="142" t="str">
        <f t="shared" si="27"/>
        <v/>
      </c>
      <c r="BT99" s="143" t="str">
        <f t="shared" si="28"/>
        <v/>
      </c>
      <c r="BU99" s="143" t="str">
        <f t="shared" si="29"/>
        <v/>
      </c>
      <c r="BV99" s="143" t="str">
        <f t="shared" si="30"/>
        <v/>
      </c>
      <c r="BW99" s="143" t="str">
        <f t="shared" si="31"/>
        <v/>
      </c>
      <c r="BX99" s="144" t="str">
        <f t="shared" si="32"/>
        <v/>
      </c>
      <c r="BY99" s="141" t="str">
        <f t="shared" si="33"/>
        <v/>
      </c>
      <c r="BZ99" s="139" t="str">
        <f t="shared" si="34"/>
        <v/>
      </c>
      <c r="CA99" s="139" t="str">
        <f t="shared" si="35"/>
        <v/>
      </c>
      <c r="CB99" s="139" t="str">
        <f t="shared" si="36"/>
        <v/>
      </c>
      <c r="CC99" s="139" t="str">
        <f t="shared" si="37"/>
        <v/>
      </c>
      <c r="CD99" s="139" t="str">
        <f t="shared" si="38"/>
        <v/>
      </c>
      <c r="CE99" s="140" t="str">
        <f t="shared" si="39"/>
        <v/>
      </c>
      <c r="CF99" s="141" t="str">
        <f t="shared" si="40"/>
        <v/>
      </c>
      <c r="CG99" s="139" t="str">
        <f t="shared" si="41"/>
        <v/>
      </c>
      <c r="CH99" s="139" t="str">
        <f t="shared" si="42"/>
        <v/>
      </c>
      <c r="CI99" s="139" t="str">
        <f t="shared" si="43"/>
        <v/>
      </c>
      <c r="CJ99" s="139" t="str">
        <f t="shared" si="44"/>
        <v/>
      </c>
      <c r="CK99" s="139" t="str">
        <f t="shared" si="45"/>
        <v/>
      </c>
      <c r="CL99" s="140" t="str">
        <f t="shared" si="46"/>
        <v/>
      </c>
      <c r="CM99" s="142" t="str">
        <f t="shared" si="47"/>
        <v/>
      </c>
      <c r="CN99" s="143" t="str">
        <f t="shared" si="48"/>
        <v/>
      </c>
      <c r="CO99" s="143" t="str">
        <f t="shared" si="49"/>
        <v/>
      </c>
      <c r="CP99" s="143" t="str">
        <f t="shared" si="50"/>
        <v/>
      </c>
      <c r="CQ99" s="143" t="str">
        <f t="shared" si="51"/>
        <v/>
      </c>
      <c r="CR99" s="145" t="str">
        <f t="shared" si="52"/>
        <v/>
      </c>
      <c r="CS99" s="127"/>
      <c r="CT99" s="122" t="str">
        <f t="shared" si="53"/>
        <v/>
      </c>
      <c r="CU99" s="123" t="str">
        <f t="shared" si="54"/>
        <v/>
      </c>
      <c r="CV99" s="123" t="str">
        <f t="shared" si="55"/>
        <v/>
      </c>
      <c r="CW99" s="123" t="str">
        <f t="shared" si="56"/>
        <v/>
      </c>
      <c r="CX99" s="123" t="str">
        <f t="shared" si="57"/>
        <v/>
      </c>
      <c r="CY99" s="123" t="str">
        <f t="shared" si="58"/>
        <v/>
      </c>
      <c r="CZ99" s="123" t="str">
        <f t="shared" si="59"/>
        <v/>
      </c>
      <c r="DA99" s="123" t="str">
        <f t="shared" si="60"/>
        <v/>
      </c>
      <c r="DB99" s="124" t="str">
        <f t="shared" si="61"/>
        <v/>
      </c>
      <c r="DC99" s="128" t="str">
        <f t="shared" si="62"/>
        <v/>
      </c>
      <c r="DD99" s="123" t="str">
        <f t="shared" si="63"/>
        <v/>
      </c>
      <c r="DE99" s="123" t="str">
        <f t="shared" si="64"/>
        <v/>
      </c>
      <c r="DF99" s="123" t="str">
        <f t="shared" si="65"/>
        <v/>
      </c>
      <c r="DG99" s="123" t="str">
        <f t="shared" si="66"/>
        <v/>
      </c>
      <c r="DH99" s="123" t="str">
        <f t="shared" si="67"/>
        <v/>
      </c>
      <c r="DI99" s="123" t="str">
        <f t="shared" si="68"/>
        <v/>
      </c>
      <c r="DJ99" s="129" t="str">
        <f t="shared" si="69"/>
        <v/>
      </c>
      <c r="DK99" s="98" t="s">
        <v>68</v>
      </c>
      <c r="DL99" s="130">
        <f t="shared" si="76"/>
        <v>93</v>
      </c>
      <c r="DM99" s="56"/>
    </row>
    <row r="100" spans="2:117" ht="22.5" customHeight="1">
      <c r="B100" s="98" t="s">
        <v>68</v>
      </c>
      <c r="C100" s="130">
        <f t="shared" si="70"/>
        <v>94</v>
      </c>
      <c r="D100" s="146">
        <v>45697</v>
      </c>
      <c r="E100" s="155" t="s">
        <v>69</v>
      </c>
      <c r="F100" s="102" t="s">
        <v>70</v>
      </c>
      <c r="G100" s="103" t="s">
        <v>20</v>
      </c>
      <c r="H100" s="131" t="s">
        <v>46</v>
      </c>
      <c r="I100" s="132">
        <v>10000</v>
      </c>
      <c r="J100" s="106"/>
      <c r="K100" s="107">
        <f t="shared" si="71"/>
        <v>1835608</v>
      </c>
      <c r="L100" s="645"/>
      <c r="M100" s="133"/>
      <c r="N100" s="133"/>
      <c r="O100" s="134" t="str">
        <f t="shared" ref="O100:S100" si="350">IF($H100=O$6,$I100,"")</f>
        <v/>
      </c>
      <c r="P100" s="135" t="str">
        <f t="shared" si="350"/>
        <v/>
      </c>
      <c r="Q100" s="136">
        <f t="shared" si="350"/>
        <v>10000</v>
      </c>
      <c r="R100" s="135" t="str">
        <f t="shared" si="350"/>
        <v/>
      </c>
      <c r="S100" s="137" t="str">
        <f t="shared" si="350"/>
        <v/>
      </c>
      <c r="T100" s="113" t="str">
        <f t="shared" ref="T100:AJ100" si="351">IF($H100=T$6,$J100,"")</f>
        <v/>
      </c>
      <c r="U100" s="114" t="str">
        <f t="shared" si="351"/>
        <v/>
      </c>
      <c r="V100" s="114" t="str">
        <f t="shared" si="351"/>
        <v/>
      </c>
      <c r="W100" s="114" t="str">
        <f t="shared" si="351"/>
        <v/>
      </c>
      <c r="X100" s="113" t="str">
        <f t="shared" si="351"/>
        <v/>
      </c>
      <c r="Y100" s="114" t="str">
        <f t="shared" si="351"/>
        <v/>
      </c>
      <c r="Z100" s="114" t="str">
        <f t="shared" si="351"/>
        <v/>
      </c>
      <c r="AA100" s="114" t="str">
        <f t="shared" si="351"/>
        <v/>
      </c>
      <c r="AB100" s="113" t="str">
        <f t="shared" si="351"/>
        <v/>
      </c>
      <c r="AC100" s="114" t="str">
        <f t="shared" si="351"/>
        <v/>
      </c>
      <c r="AD100" s="114" t="str">
        <f t="shared" si="351"/>
        <v/>
      </c>
      <c r="AE100" s="114" t="str">
        <f t="shared" si="351"/>
        <v/>
      </c>
      <c r="AF100" s="114" t="str">
        <f t="shared" si="351"/>
        <v/>
      </c>
      <c r="AG100" s="114" t="str">
        <f t="shared" si="351"/>
        <v/>
      </c>
      <c r="AH100" s="114" t="str">
        <f t="shared" si="351"/>
        <v/>
      </c>
      <c r="AI100" s="113" t="str">
        <f t="shared" si="351"/>
        <v/>
      </c>
      <c r="AJ100" s="115" t="str">
        <f t="shared" si="351"/>
        <v/>
      </c>
      <c r="AK100" s="617"/>
      <c r="AL100" s="38"/>
      <c r="AM100" s="98" t="s">
        <v>68</v>
      </c>
      <c r="AN100" s="130">
        <f t="shared" si="74"/>
        <v>94</v>
      </c>
      <c r="AO100" s="138" t="str">
        <f t="shared" ref="AO100:AS100" si="352">IF(AND($G100=AO$4,$H100=AO$6),$I100,"")</f>
        <v/>
      </c>
      <c r="AP100" s="139" t="str">
        <f t="shared" si="352"/>
        <v/>
      </c>
      <c r="AQ100" s="139">
        <f t="shared" si="352"/>
        <v>10000</v>
      </c>
      <c r="AR100" s="139" t="str">
        <f t="shared" si="352"/>
        <v/>
      </c>
      <c r="AS100" s="139" t="str">
        <f t="shared" si="352"/>
        <v/>
      </c>
      <c r="AT100" s="118"/>
      <c r="AU100" s="138" t="str">
        <f t="shared" si="3"/>
        <v/>
      </c>
      <c r="AV100" s="139" t="str">
        <f t="shared" si="4"/>
        <v/>
      </c>
      <c r="AW100" s="139" t="str">
        <f t="shared" si="5"/>
        <v/>
      </c>
      <c r="AX100" s="139" t="str">
        <f t="shared" si="6"/>
        <v/>
      </c>
      <c r="AY100" s="139" t="str">
        <f t="shared" si="7"/>
        <v/>
      </c>
      <c r="AZ100" s="140" t="str">
        <f t="shared" si="8"/>
        <v/>
      </c>
      <c r="BA100" s="141" t="str">
        <f t="shared" si="9"/>
        <v/>
      </c>
      <c r="BB100" s="139" t="str">
        <f t="shared" si="10"/>
        <v/>
      </c>
      <c r="BC100" s="139" t="str">
        <f t="shared" si="11"/>
        <v/>
      </c>
      <c r="BD100" s="139" t="str">
        <f t="shared" si="12"/>
        <v/>
      </c>
      <c r="BE100" s="140" t="str">
        <f t="shared" si="13"/>
        <v/>
      </c>
      <c r="BF100" s="122" t="str">
        <f t="shared" si="14"/>
        <v/>
      </c>
      <c r="BG100" s="123" t="str">
        <f t="shared" si="15"/>
        <v/>
      </c>
      <c r="BH100" s="123" t="str">
        <f t="shared" si="16"/>
        <v/>
      </c>
      <c r="BI100" s="123" t="str">
        <f t="shared" si="17"/>
        <v/>
      </c>
      <c r="BJ100" s="122" t="str">
        <f t="shared" si="18"/>
        <v/>
      </c>
      <c r="BK100" s="123" t="str">
        <f t="shared" si="19"/>
        <v/>
      </c>
      <c r="BL100" s="123" t="str">
        <f t="shared" si="20"/>
        <v/>
      </c>
      <c r="BM100" s="123" t="str">
        <f t="shared" si="21"/>
        <v/>
      </c>
      <c r="BN100" s="123" t="str">
        <f t="shared" si="22"/>
        <v/>
      </c>
      <c r="BO100" s="123" t="str">
        <f t="shared" si="23"/>
        <v/>
      </c>
      <c r="BP100" s="123" t="str">
        <f t="shared" si="24"/>
        <v/>
      </c>
      <c r="BQ100" s="123" t="str">
        <f t="shared" si="25"/>
        <v/>
      </c>
      <c r="BR100" s="124" t="str">
        <f t="shared" si="26"/>
        <v/>
      </c>
      <c r="BS100" s="142" t="str">
        <f t="shared" si="27"/>
        <v/>
      </c>
      <c r="BT100" s="143" t="str">
        <f t="shared" si="28"/>
        <v/>
      </c>
      <c r="BU100" s="143" t="str">
        <f t="shared" si="29"/>
        <v/>
      </c>
      <c r="BV100" s="143" t="str">
        <f t="shared" si="30"/>
        <v/>
      </c>
      <c r="BW100" s="143" t="str">
        <f t="shared" si="31"/>
        <v/>
      </c>
      <c r="BX100" s="144" t="str">
        <f t="shared" si="32"/>
        <v/>
      </c>
      <c r="BY100" s="141" t="str">
        <f t="shared" si="33"/>
        <v/>
      </c>
      <c r="BZ100" s="139" t="str">
        <f t="shared" si="34"/>
        <v/>
      </c>
      <c r="CA100" s="139" t="str">
        <f t="shared" si="35"/>
        <v/>
      </c>
      <c r="CB100" s="139" t="str">
        <f t="shared" si="36"/>
        <v/>
      </c>
      <c r="CC100" s="139" t="str">
        <f t="shared" si="37"/>
        <v/>
      </c>
      <c r="CD100" s="139" t="str">
        <f t="shared" si="38"/>
        <v/>
      </c>
      <c r="CE100" s="140" t="str">
        <f t="shared" si="39"/>
        <v/>
      </c>
      <c r="CF100" s="141" t="str">
        <f t="shared" si="40"/>
        <v/>
      </c>
      <c r="CG100" s="139" t="str">
        <f t="shared" si="41"/>
        <v/>
      </c>
      <c r="CH100" s="139" t="str">
        <f t="shared" si="42"/>
        <v/>
      </c>
      <c r="CI100" s="139" t="str">
        <f t="shared" si="43"/>
        <v/>
      </c>
      <c r="CJ100" s="139" t="str">
        <f t="shared" si="44"/>
        <v/>
      </c>
      <c r="CK100" s="139" t="str">
        <f t="shared" si="45"/>
        <v/>
      </c>
      <c r="CL100" s="140" t="str">
        <f t="shared" si="46"/>
        <v/>
      </c>
      <c r="CM100" s="142" t="str">
        <f t="shared" si="47"/>
        <v/>
      </c>
      <c r="CN100" s="143" t="str">
        <f t="shared" si="48"/>
        <v/>
      </c>
      <c r="CO100" s="143" t="str">
        <f t="shared" si="49"/>
        <v/>
      </c>
      <c r="CP100" s="143" t="str">
        <f t="shared" si="50"/>
        <v/>
      </c>
      <c r="CQ100" s="143" t="str">
        <f t="shared" si="51"/>
        <v/>
      </c>
      <c r="CR100" s="145" t="str">
        <f t="shared" si="52"/>
        <v/>
      </c>
      <c r="CS100" s="127"/>
      <c r="CT100" s="122" t="str">
        <f t="shared" si="53"/>
        <v/>
      </c>
      <c r="CU100" s="123" t="str">
        <f t="shared" si="54"/>
        <v/>
      </c>
      <c r="CV100" s="123" t="str">
        <f t="shared" si="55"/>
        <v/>
      </c>
      <c r="CW100" s="123" t="str">
        <f t="shared" si="56"/>
        <v/>
      </c>
      <c r="CX100" s="123" t="str">
        <f t="shared" si="57"/>
        <v/>
      </c>
      <c r="CY100" s="123" t="str">
        <f t="shared" si="58"/>
        <v/>
      </c>
      <c r="CZ100" s="123" t="str">
        <f t="shared" si="59"/>
        <v/>
      </c>
      <c r="DA100" s="123" t="str">
        <f t="shared" si="60"/>
        <v/>
      </c>
      <c r="DB100" s="124" t="str">
        <f t="shared" si="61"/>
        <v/>
      </c>
      <c r="DC100" s="128" t="str">
        <f t="shared" si="62"/>
        <v/>
      </c>
      <c r="DD100" s="123" t="str">
        <f t="shared" si="63"/>
        <v/>
      </c>
      <c r="DE100" s="123" t="str">
        <f t="shared" si="64"/>
        <v/>
      </c>
      <c r="DF100" s="123" t="str">
        <f t="shared" si="65"/>
        <v/>
      </c>
      <c r="DG100" s="123" t="str">
        <f t="shared" si="66"/>
        <v/>
      </c>
      <c r="DH100" s="123" t="str">
        <f t="shared" si="67"/>
        <v/>
      </c>
      <c r="DI100" s="123" t="str">
        <f t="shared" si="68"/>
        <v/>
      </c>
      <c r="DJ100" s="129" t="str">
        <f t="shared" si="69"/>
        <v/>
      </c>
      <c r="DK100" s="98" t="s">
        <v>68</v>
      </c>
      <c r="DL100" s="130">
        <f t="shared" si="76"/>
        <v>94</v>
      </c>
      <c r="DM100" s="56"/>
    </row>
    <row r="101" spans="2:117" ht="22.5" customHeight="1">
      <c r="B101" s="98" t="s">
        <v>68</v>
      </c>
      <c r="C101" s="130">
        <f t="shared" si="70"/>
        <v>95</v>
      </c>
      <c r="D101" s="146">
        <v>45697</v>
      </c>
      <c r="E101" s="155" t="s">
        <v>69</v>
      </c>
      <c r="F101" s="102" t="s">
        <v>70</v>
      </c>
      <c r="G101" s="103" t="s">
        <v>20</v>
      </c>
      <c r="H101" s="131" t="s">
        <v>46</v>
      </c>
      <c r="I101" s="132">
        <v>20000</v>
      </c>
      <c r="J101" s="106"/>
      <c r="K101" s="107">
        <f t="shared" si="71"/>
        <v>1855608</v>
      </c>
      <c r="L101" s="645"/>
      <c r="M101" s="133"/>
      <c r="N101" s="133"/>
      <c r="O101" s="134" t="str">
        <f t="shared" ref="O101:S101" si="353">IF($H101=O$6,$I101,"")</f>
        <v/>
      </c>
      <c r="P101" s="135" t="str">
        <f t="shared" si="353"/>
        <v/>
      </c>
      <c r="Q101" s="136">
        <f t="shared" si="353"/>
        <v>20000</v>
      </c>
      <c r="R101" s="135" t="str">
        <f t="shared" si="353"/>
        <v/>
      </c>
      <c r="S101" s="137" t="str">
        <f t="shared" si="353"/>
        <v/>
      </c>
      <c r="T101" s="113" t="str">
        <f t="shared" ref="T101:AJ101" si="354">IF($H101=T$6,$J101,"")</f>
        <v/>
      </c>
      <c r="U101" s="114" t="str">
        <f t="shared" si="354"/>
        <v/>
      </c>
      <c r="V101" s="114" t="str">
        <f t="shared" si="354"/>
        <v/>
      </c>
      <c r="W101" s="114" t="str">
        <f t="shared" si="354"/>
        <v/>
      </c>
      <c r="X101" s="113" t="str">
        <f t="shared" si="354"/>
        <v/>
      </c>
      <c r="Y101" s="114" t="str">
        <f t="shared" si="354"/>
        <v/>
      </c>
      <c r="Z101" s="114" t="str">
        <f t="shared" si="354"/>
        <v/>
      </c>
      <c r="AA101" s="114" t="str">
        <f t="shared" si="354"/>
        <v/>
      </c>
      <c r="AB101" s="113" t="str">
        <f t="shared" si="354"/>
        <v/>
      </c>
      <c r="AC101" s="114" t="str">
        <f t="shared" si="354"/>
        <v/>
      </c>
      <c r="AD101" s="114" t="str">
        <f t="shared" si="354"/>
        <v/>
      </c>
      <c r="AE101" s="114" t="str">
        <f t="shared" si="354"/>
        <v/>
      </c>
      <c r="AF101" s="114" t="str">
        <f t="shared" si="354"/>
        <v/>
      </c>
      <c r="AG101" s="114" t="str">
        <f t="shared" si="354"/>
        <v/>
      </c>
      <c r="AH101" s="114" t="str">
        <f t="shared" si="354"/>
        <v/>
      </c>
      <c r="AI101" s="113" t="str">
        <f t="shared" si="354"/>
        <v/>
      </c>
      <c r="AJ101" s="115" t="str">
        <f t="shared" si="354"/>
        <v/>
      </c>
      <c r="AK101" s="617"/>
      <c r="AL101" s="38"/>
      <c r="AM101" s="98" t="s">
        <v>68</v>
      </c>
      <c r="AN101" s="130">
        <f t="shared" si="74"/>
        <v>95</v>
      </c>
      <c r="AO101" s="138" t="str">
        <f t="shared" ref="AO101:AS101" si="355">IF(AND($G101=AO$4,$H101=AO$6),$I101,"")</f>
        <v/>
      </c>
      <c r="AP101" s="139" t="str">
        <f t="shared" si="355"/>
        <v/>
      </c>
      <c r="AQ101" s="139">
        <f t="shared" si="355"/>
        <v>20000</v>
      </c>
      <c r="AR101" s="139" t="str">
        <f t="shared" si="355"/>
        <v/>
      </c>
      <c r="AS101" s="139" t="str">
        <f t="shared" si="355"/>
        <v/>
      </c>
      <c r="AT101" s="118"/>
      <c r="AU101" s="138" t="str">
        <f t="shared" si="3"/>
        <v/>
      </c>
      <c r="AV101" s="139" t="str">
        <f t="shared" si="4"/>
        <v/>
      </c>
      <c r="AW101" s="139" t="str">
        <f t="shared" si="5"/>
        <v/>
      </c>
      <c r="AX101" s="139" t="str">
        <f t="shared" si="6"/>
        <v/>
      </c>
      <c r="AY101" s="139" t="str">
        <f t="shared" si="7"/>
        <v/>
      </c>
      <c r="AZ101" s="140" t="str">
        <f t="shared" si="8"/>
        <v/>
      </c>
      <c r="BA101" s="141" t="str">
        <f t="shared" si="9"/>
        <v/>
      </c>
      <c r="BB101" s="139" t="str">
        <f t="shared" si="10"/>
        <v/>
      </c>
      <c r="BC101" s="139" t="str">
        <f t="shared" si="11"/>
        <v/>
      </c>
      <c r="BD101" s="139" t="str">
        <f t="shared" si="12"/>
        <v/>
      </c>
      <c r="BE101" s="140" t="str">
        <f t="shared" si="13"/>
        <v/>
      </c>
      <c r="BF101" s="122" t="str">
        <f t="shared" si="14"/>
        <v/>
      </c>
      <c r="BG101" s="123" t="str">
        <f t="shared" si="15"/>
        <v/>
      </c>
      <c r="BH101" s="123" t="str">
        <f t="shared" si="16"/>
        <v/>
      </c>
      <c r="BI101" s="123" t="str">
        <f t="shared" si="17"/>
        <v/>
      </c>
      <c r="BJ101" s="122" t="str">
        <f t="shared" si="18"/>
        <v/>
      </c>
      <c r="BK101" s="123" t="str">
        <f t="shared" si="19"/>
        <v/>
      </c>
      <c r="BL101" s="123" t="str">
        <f t="shared" si="20"/>
        <v/>
      </c>
      <c r="BM101" s="123" t="str">
        <f t="shared" si="21"/>
        <v/>
      </c>
      <c r="BN101" s="123" t="str">
        <f t="shared" si="22"/>
        <v/>
      </c>
      <c r="BO101" s="123" t="str">
        <f t="shared" si="23"/>
        <v/>
      </c>
      <c r="BP101" s="123" t="str">
        <f t="shared" si="24"/>
        <v/>
      </c>
      <c r="BQ101" s="123" t="str">
        <f t="shared" si="25"/>
        <v/>
      </c>
      <c r="BR101" s="124" t="str">
        <f t="shared" si="26"/>
        <v/>
      </c>
      <c r="BS101" s="142" t="str">
        <f t="shared" si="27"/>
        <v/>
      </c>
      <c r="BT101" s="143" t="str">
        <f t="shared" si="28"/>
        <v/>
      </c>
      <c r="BU101" s="143" t="str">
        <f t="shared" si="29"/>
        <v/>
      </c>
      <c r="BV101" s="143" t="str">
        <f t="shared" si="30"/>
        <v/>
      </c>
      <c r="BW101" s="143" t="str">
        <f t="shared" si="31"/>
        <v/>
      </c>
      <c r="BX101" s="144" t="str">
        <f t="shared" si="32"/>
        <v/>
      </c>
      <c r="BY101" s="141" t="str">
        <f t="shared" si="33"/>
        <v/>
      </c>
      <c r="BZ101" s="139" t="str">
        <f t="shared" si="34"/>
        <v/>
      </c>
      <c r="CA101" s="139" t="str">
        <f t="shared" si="35"/>
        <v/>
      </c>
      <c r="CB101" s="139" t="str">
        <f t="shared" si="36"/>
        <v/>
      </c>
      <c r="CC101" s="139" t="str">
        <f t="shared" si="37"/>
        <v/>
      </c>
      <c r="CD101" s="139" t="str">
        <f t="shared" si="38"/>
        <v/>
      </c>
      <c r="CE101" s="140" t="str">
        <f t="shared" si="39"/>
        <v/>
      </c>
      <c r="CF101" s="141" t="str">
        <f t="shared" si="40"/>
        <v/>
      </c>
      <c r="CG101" s="139" t="str">
        <f t="shared" si="41"/>
        <v/>
      </c>
      <c r="CH101" s="139" t="str">
        <f t="shared" si="42"/>
        <v/>
      </c>
      <c r="CI101" s="139" t="str">
        <f t="shared" si="43"/>
        <v/>
      </c>
      <c r="CJ101" s="139" t="str">
        <f t="shared" si="44"/>
        <v/>
      </c>
      <c r="CK101" s="139" t="str">
        <f t="shared" si="45"/>
        <v/>
      </c>
      <c r="CL101" s="140" t="str">
        <f t="shared" si="46"/>
        <v/>
      </c>
      <c r="CM101" s="142" t="str">
        <f t="shared" si="47"/>
        <v/>
      </c>
      <c r="CN101" s="143" t="str">
        <f t="shared" si="48"/>
        <v/>
      </c>
      <c r="CO101" s="143" t="str">
        <f t="shared" si="49"/>
        <v/>
      </c>
      <c r="CP101" s="143" t="str">
        <f t="shared" si="50"/>
        <v/>
      </c>
      <c r="CQ101" s="143" t="str">
        <f t="shared" si="51"/>
        <v/>
      </c>
      <c r="CR101" s="145" t="str">
        <f t="shared" si="52"/>
        <v/>
      </c>
      <c r="CS101" s="127"/>
      <c r="CT101" s="122" t="str">
        <f t="shared" si="53"/>
        <v/>
      </c>
      <c r="CU101" s="123" t="str">
        <f t="shared" si="54"/>
        <v/>
      </c>
      <c r="CV101" s="123" t="str">
        <f t="shared" si="55"/>
        <v/>
      </c>
      <c r="CW101" s="123" t="str">
        <f t="shared" si="56"/>
        <v/>
      </c>
      <c r="CX101" s="123" t="str">
        <f t="shared" si="57"/>
        <v/>
      </c>
      <c r="CY101" s="123" t="str">
        <f t="shared" si="58"/>
        <v/>
      </c>
      <c r="CZ101" s="123" t="str">
        <f t="shared" si="59"/>
        <v/>
      </c>
      <c r="DA101" s="123" t="str">
        <f t="shared" si="60"/>
        <v/>
      </c>
      <c r="DB101" s="124" t="str">
        <f t="shared" si="61"/>
        <v/>
      </c>
      <c r="DC101" s="128" t="str">
        <f t="shared" si="62"/>
        <v/>
      </c>
      <c r="DD101" s="123" t="str">
        <f t="shared" si="63"/>
        <v/>
      </c>
      <c r="DE101" s="123" t="str">
        <f t="shared" si="64"/>
        <v/>
      </c>
      <c r="DF101" s="123" t="str">
        <f t="shared" si="65"/>
        <v/>
      </c>
      <c r="DG101" s="123" t="str">
        <f t="shared" si="66"/>
        <v/>
      </c>
      <c r="DH101" s="123" t="str">
        <f t="shared" si="67"/>
        <v/>
      </c>
      <c r="DI101" s="123" t="str">
        <f t="shared" si="68"/>
        <v/>
      </c>
      <c r="DJ101" s="129" t="str">
        <f t="shared" si="69"/>
        <v/>
      </c>
      <c r="DK101" s="98" t="s">
        <v>68</v>
      </c>
      <c r="DL101" s="130">
        <f t="shared" si="76"/>
        <v>95</v>
      </c>
      <c r="DM101" s="56"/>
    </row>
    <row r="102" spans="2:117" ht="22.5" customHeight="1">
      <c r="B102" s="98" t="s">
        <v>68</v>
      </c>
      <c r="C102" s="130">
        <f t="shared" si="70"/>
        <v>96</v>
      </c>
      <c r="D102" s="146">
        <v>45697</v>
      </c>
      <c r="E102" s="155" t="s">
        <v>69</v>
      </c>
      <c r="F102" s="102" t="s">
        <v>70</v>
      </c>
      <c r="G102" s="103" t="s">
        <v>20</v>
      </c>
      <c r="H102" s="131" t="s">
        <v>46</v>
      </c>
      <c r="I102" s="132">
        <v>20000</v>
      </c>
      <c r="J102" s="106"/>
      <c r="K102" s="107">
        <f t="shared" si="71"/>
        <v>1875608</v>
      </c>
      <c r="L102" s="645"/>
      <c r="M102" s="133"/>
      <c r="N102" s="133"/>
      <c r="O102" s="134" t="str">
        <f t="shared" ref="O102:S102" si="356">IF($H102=O$6,$I102,"")</f>
        <v/>
      </c>
      <c r="P102" s="135" t="str">
        <f t="shared" si="356"/>
        <v/>
      </c>
      <c r="Q102" s="136">
        <f t="shared" si="356"/>
        <v>20000</v>
      </c>
      <c r="R102" s="135" t="str">
        <f t="shared" si="356"/>
        <v/>
      </c>
      <c r="S102" s="137" t="str">
        <f t="shared" si="356"/>
        <v/>
      </c>
      <c r="T102" s="113" t="str">
        <f t="shared" ref="T102:AJ102" si="357">IF($H102=T$6,$J102,"")</f>
        <v/>
      </c>
      <c r="U102" s="114" t="str">
        <f t="shared" si="357"/>
        <v/>
      </c>
      <c r="V102" s="114" t="str">
        <f t="shared" si="357"/>
        <v/>
      </c>
      <c r="W102" s="114" t="str">
        <f t="shared" si="357"/>
        <v/>
      </c>
      <c r="X102" s="113" t="str">
        <f t="shared" si="357"/>
        <v/>
      </c>
      <c r="Y102" s="114" t="str">
        <f t="shared" si="357"/>
        <v/>
      </c>
      <c r="Z102" s="114" t="str">
        <f t="shared" si="357"/>
        <v/>
      </c>
      <c r="AA102" s="114" t="str">
        <f t="shared" si="357"/>
        <v/>
      </c>
      <c r="AB102" s="113" t="str">
        <f t="shared" si="357"/>
        <v/>
      </c>
      <c r="AC102" s="114" t="str">
        <f t="shared" si="357"/>
        <v/>
      </c>
      <c r="AD102" s="114" t="str">
        <f t="shared" si="357"/>
        <v/>
      </c>
      <c r="AE102" s="114" t="str">
        <f t="shared" si="357"/>
        <v/>
      </c>
      <c r="AF102" s="114" t="str">
        <f t="shared" si="357"/>
        <v/>
      </c>
      <c r="AG102" s="114" t="str">
        <f t="shared" si="357"/>
        <v/>
      </c>
      <c r="AH102" s="114" t="str">
        <f t="shared" si="357"/>
        <v/>
      </c>
      <c r="AI102" s="113" t="str">
        <f t="shared" si="357"/>
        <v/>
      </c>
      <c r="AJ102" s="115" t="str">
        <f t="shared" si="357"/>
        <v/>
      </c>
      <c r="AK102" s="617"/>
      <c r="AL102" s="38"/>
      <c r="AM102" s="98" t="s">
        <v>68</v>
      </c>
      <c r="AN102" s="130">
        <f t="shared" si="74"/>
        <v>96</v>
      </c>
      <c r="AO102" s="138" t="str">
        <f t="shared" ref="AO102:AS102" si="358">IF(AND($G102=AO$4,$H102=AO$6),$I102,"")</f>
        <v/>
      </c>
      <c r="AP102" s="139" t="str">
        <f t="shared" si="358"/>
        <v/>
      </c>
      <c r="AQ102" s="139">
        <f t="shared" si="358"/>
        <v>20000</v>
      </c>
      <c r="AR102" s="139" t="str">
        <f t="shared" si="358"/>
        <v/>
      </c>
      <c r="AS102" s="139" t="str">
        <f t="shared" si="358"/>
        <v/>
      </c>
      <c r="AT102" s="118"/>
      <c r="AU102" s="138" t="str">
        <f t="shared" si="3"/>
        <v/>
      </c>
      <c r="AV102" s="139" t="str">
        <f t="shared" si="4"/>
        <v/>
      </c>
      <c r="AW102" s="139" t="str">
        <f t="shared" si="5"/>
        <v/>
      </c>
      <c r="AX102" s="139" t="str">
        <f t="shared" si="6"/>
        <v/>
      </c>
      <c r="AY102" s="139" t="str">
        <f t="shared" si="7"/>
        <v/>
      </c>
      <c r="AZ102" s="140" t="str">
        <f t="shared" si="8"/>
        <v/>
      </c>
      <c r="BA102" s="141" t="str">
        <f t="shared" si="9"/>
        <v/>
      </c>
      <c r="BB102" s="139" t="str">
        <f t="shared" si="10"/>
        <v/>
      </c>
      <c r="BC102" s="139" t="str">
        <f t="shared" si="11"/>
        <v/>
      </c>
      <c r="BD102" s="139" t="str">
        <f t="shared" si="12"/>
        <v/>
      </c>
      <c r="BE102" s="140" t="str">
        <f t="shared" si="13"/>
        <v/>
      </c>
      <c r="BF102" s="122" t="str">
        <f t="shared" si="14"/>
        <v/>
      </c>
      <c r="BG102" s="123" t="str">
        <f t="shared" si="15"/>
        <v/>
      </c>
      <c r="BH102" s="123" t="str">
        <f t="shared" si="16"/>
        <v/>
      </c>
      <c r="BI102" s="123" t="str">
        <f t="shared" si="17"/>
        <v/>
      </c>
      <c r="BJ102" s="122" t="str">
        <f t="shared" si="18"/>
        <v/>
      </c>
      <c r="BK102" s="123" t="str">
        <f t="shared" si="19"/>
        <v/>
      </c>
      <c r="BL102" s="123" t="str">
        <f t="shared" si="20"/>
        <v/>
      </c>
      <c r="BM102" s="123" t="str">
        <f t="shared" si="21"/>
        <v/>
      </c>
      <c r="BN102" s="123" t="str">
        <f t="shared" si="22"/>
        <v/>
      </c>
      <c r="BO102" s="123" t="str">
        <f t="shared" si="23"/>
        <v/>
      </c>
      <c r="BP102" s="123" t="str">
        <f t="shared" si="24"/>
        <v/>
      </c>
      <c r="BQ102" s="123" t="str">
        <f t="shared" si="25"/>
        <v/>
      </c>
      <c r="BR102" s="124" t="str">
        <f t="shared" si="26"/>
        <v/>
      </c>
      <c r="BS102" s="142" t="str">
        <f t="shared" si="27"/>
        <v/>
      </c>
      <c r="BT102" s="143" t="str">
        <f t="shared" si="28"/>
        <v/>
      </c>
      <c r="BU102" s="143" t="str">
        <f t="shared" si="29"/>
        <v/>
      </c>
      <c r="BV102" s="143" t="str">
        <f t="shared" si="30"/>
        <v/>
      </c>
      <c r="BW102" s="143" t="str">
        <f t="shared" si="31"/>
        <v/>
      </c>
      <c r="BX102" s="144" t="str">
        <f t="shared" si="32"/>
        <v/>
      </c>
      <c r="BY102" s="141" t="str">
        <f t="shared" si="33"/>
        <v/>
      </c>
      <c r="BZ102" s="139" t="str">
        <f t="shared" si="34"/>
        <v/>
      </c>
      <c r="CA102" s="139" t="str">
        <f t="shared" si="35"/>
        <v/>
      </c>
      <c r="CB102" s="139" t="str">
        <f t="shared" si="36"/>
        <v/>
      </c>
      <c r="CC102" s="139" t="str">
        <f t="shared" si="37"/>
        <v/>
      </c>
      <c r="CD102" s="139" t="str">
        <f t="shared" si="38"/>
        <v/>
      </c>
      <c r="CE102" s="140" t="str">
        <f t="shared" si="39"/>
        <v/>
      </c>
      <c r="CF102" s="141" t="str">
        <f t="shared" si="40"/>
        <v/>
      </c>
      <c r="CG102" s="139" t="str">
        <f t="shared" si="41"/>
        <v/>
      </c>
      <c r="CH102" s="139" t="str">
        <f t="shared" si="42"/>
        <v/>
      </c>
      <c r="CI102" s="139" t="str">
        <f t="shared" si="43"/>
        <v/>
      </c>
      <c r="CJ102" s="139" t="str">
        <f t="shared" si="44"/>
        <v/>
      </c>
      <c r="CK102" s="139" t="str">
        <f t="shared" si="45"/>
        <v/>
      </c>
      <c r="CL102" s="140" t="str">
        <f t="shared" si="46"/>
        <v/>
      </c>
      <c r="CM102" s="142" t="str">
        <f t="shared" si="47"/>
        <v/>
      </c>
      <c r="CN102" s="143" t="str">
        <f t="shared" si="48"/>
        <v/>
      </c>
      <c r="CO102" s="143" t="str">
        <f t="shared" si="49"/>
        <v/>
      </c>
      <c r="CP102" s="143" t="str">
        <f t="shared" si="50"/>
        <v/>
      </c>
      <c r="CQ102" s="143" t="str">
        <f t="shared" si="51"/>
        <v/>
      </c>
      <c r="CR102" s="145" t="str">
        <f t="shared" si="52"/>
        <v/>
      </c>
      <c r="CS102" s="127"/>
      <c r="CT102" s="122" t="str">
        <f t="shared" si="53"/>
        <v/>
      </c>
      <c r="CU102" s="123" t="str">
        <f t="shared" si="54"/>
        <v/>
      </c>
      <c r="CV102" s="123" t="str">
        <f t="shared" si="55"/>
        <v/>
      </c>
      <c r="CW102" s="123" t="str">
        <f t="shared" si="56"/>
        <v/>
      </c>
      <c r="CX102" s="123" t="str">
        <f t="shared" si="57"/>
        <v/>
      </c>
      <c r="CY102" s="123" t="str">
        <f t="shared" si="58"/>
        <v/>
      </c>
      <c r="CZ102" s="123" t="str">
        <f t="shared" si="59"/>
        <v/>
      </c>
      <c r="DA102" s="123" t="str">
        <f t="shared" si="60"/>
        <v/>
      </c>
      <c r="DB102" s="124" t="str">
        <f t="shared" si="61"/>
        <v/>
      </c>
      <c r="DC102" s="128" t="str">
        <f t="shared" si="62"/>
        <v/>
      </c>
      <c r="DD102" s="123" t="str">
        <f t="shared" si="63"/>
        <v/>
      </c>
      <c r="DE102" s="123" t="str">
        <f t="shared" si="64"/>
        <v/>
      </c>
      <c r="DF102" s="123" t="str">
        <f t="shared" si="65"/>
        <v/>
      </c>
      <c r="DG102" s="123" t="str">
        <f t="shared" si="66"/>
        <v/>
      </c>
      <c r="DH102" s="123" t="str">
        <f t="shared" si="67"/>
        <v/>
      </c>
      <c r="DI102" s="123" t="str">
        <f t="shared" si="68"/>
        <v/>
      </c>
      <c r="DJ102" s="129" t="str">
        <f t="shared" si="69"/>
        <v/>
      </c>
      <c r="DK102" s="98" t="s">
        <v>68</v>
      </c>
      <c r="DL102" s="130">
        <f t="shared" si="76"/>
        <v>96</v>
      </c>
      <c r="DM102" s="56"/>
    </row>
    <row r="103" spans="2:117" ht="22.5" customHeight="1">
      <c r="B103" s="98" t="s">
        <v>68</v>
      </c>
      <c r="C103" s="130">
        <f t="shared" si="70"/>
        <v>97</v>
      </c>
      <c r="D103" s="146">
        <v>45697</v>
      </c>
      <c r="E103" s="155" t="s">
        <v>69</v>
      </c>
      <c r="F103" s="102" t="s">
        <v>70</v>
      </c>
      <c r="G103" s="157" t="s">
        <v>20</v>
      </c>
      <c r="H103" s="131" t="s">
        <v>46</v>
      </c>
      <c r="I103" s="132">
        <v>10000</v>
      </c>
      <c r="J103" s="106"/>
      <c r="K103" s="107">
        <f t="shared" si="71"/>
        <v>1885608</v>
      </c>
      <c r="L103" s="645"/>
      <c r="M103" s="133"/>
      <c r="N103" s="133"/>
      <c r="O103" s="134" t="str">
        <f t="shared" ref="O103:S103" si="359">IF($H103=O$6,$I103,"")</f>
        <v/>
      </c>
      <c r="P103" s="135" t="str">
        <f t="shared" si="359"/>
        <v/>
      </c>
      <c r="Q103" s="136">
        <f t="shared" si="359"/>
        <v>10000</v>
      </c>
      <c r="R103" s="135" t="str">
        <f t="shared" si="359"/>
        <v/>
      </c>
      <c r="S103" s="137" t="str">
        <f t="shared" si="359"/>
        <v/>
      </c>
      <c r="T103" s="113" t="str">
        <f t="shared" ref="T103:AJ103" si="360">IF($H103=T$6,$J103,"")</f>
        <v/>
      </c>
      <c r="U103" s="114" t="str">
        <f t="shared" si="360"/>
        <v/>
      </c>
      <c r="V103" s="114" t="str">
        <f t="shared" si="360"/>
        <v/>
      </c>
      <c r="W103" s="114" t="str">
        <f t="shared" si="360"/>
        <v/>
      </c>
      <c r="X103" s="113" t="str">
        <f t="shared" si="360"/>
        <v/>
      </c>
      <c r="Y103" s="114" t="str">
        <f t="shared" si="360"/>
        <v/>
      </c>
      <c r="Z103" s="114" t="str">
        <f t="shared" si="360"/>
        <v/>
      </c>
      <c r="AA103" s="114" t="str">
        <f t="shared" si="360"/>
        <v/>
      </c>
      <c r="AB103" s="113" t="str">
        <f t="shared" si="360"/>
        <v/>
      </c>
      <c r="AC103" s="114" t="str">
        <f t="shared" si="360"/>
        <v/>
      </c>
      <c r="AD103" s="114" t="str">
        <f t="shared" si="360"/>
        <v/>
      </c>
      <c r="AE103" s="114" t="str">
        <f t="shared" si="360"/>
        <v/>
      </c>
      <c r="AF103" s="114" t="str">
        <f t="shared" si="360"/>
        <v/>
      </c>
      <c r="AG103" s="114" t="str">
        <f t="shared" si="360"/>
        <v/>
      </c>
      <c r="AH103" s="114" t="str">
        <f t="shared" si="360"/>
        <v/>
      </c>
      <c r="AI103" s="113" t="str">
        <f t="shared" si="360"/>
        <v/>
      </c>
      <c r="AJ103" s="115" t="str">
        <f t="shared" si="360"/>
        <v/>
      </c>
      <c r="AK103" s="617"/>
      <c r="AL103" s="38"/>
      <c r="AM103" s="98" t="s">
        <v>68</v>
      </c>
      <c r="AN103" s="130">
        <f t="shared" si="74"/>
        <v>97</v>
      </c>
      <c r="AO103" s="138" t="str">
        <f t="shared" ref="AO103:AS103" si="361">IF(AND($G103=AO$4,$H103=AO$6),$I103,"")</f>
        <v/>
      </c>
      <c r="AP103" s="139" t="str">
        <f t="shared" si="361"/>
        <v/>
      </c>
      <c r="AQ103" s="139">
        <f t="shared" si="361"/>
        <v>10000</v>
      </c>
      <c r="AR103" s="139" t="str">
        <f t="shared" si="361"/>
        <v/>
      </c>
      <c r="AS103" s="139" t="str">
        <f t="shared" si="361"/>
        <v/>
      </c>
      <c r="AT103" s="118"/>
      <c r="AU103" s="138" t="str">
        <f t="shared" si="3"/>
        <v/>
      </c>
      <c r="AV103" s="139" t="str">
        <f t="shared" si="4"/>
        <v/>
      </c>
      <c r="AW103" s="139" t="str">
        <f t="shared" si="5"/>
        <v/>
      </c>
      <c r="AX103" s="139" t="str">
        <f t="shared" si="6"/>
        <v/>
      </c>
      <c r="AY103" s="139" t="str">
        <f t="shared" si="7"/>
        <v/>
      </c>
      <c r="AZ103" s="140" t="str">
        <f t="shared" si="8"/>
        <v/>
      </c>
      <c r="BA103" s="141" t="str">
        <f t="shared" si="9"/>
        <v/>
      </c>
      <c r="BB103" s="139" t="str">
        <f t="shared" si="10"/>
        <v/>
      </c>
      <c r="BC103" s="139" t="str">
        <f t="shared" si="11"/>
        <v/>
      </c>
      <c r="BD103" s="139" t="str">
        <f t="shared" si="12"/>
        <v/>
      </c>
      <c r="BE103" s="140" t="str">
        <f t="shared" si="13"/>
        <v/>
      </c>
      <c r="BF103" s="122" t="str">
        <f t="shared" si="14"/>
        <v/>
      </c>
      <c r="BG103" s="123" t="str">
        <f t="shared" si="15"/>
        <v/>
      </c>
      <c r="BH103" s="123" t="str">
        <f t="shared" si="16"/>
        <v/>
      </c>
      <c r="BI103" s="123" t="str">
        <f t="shared" si="17"/>
        <v/>
      </c>
      <c r="BJ103" s="122" t="str">
        <f t="shared" si="18"/>
        <v/>
      </c>
      <c r="BK103" s="123" t="str">
        <f t="shared" si="19"/>
        <v/>
      </c>
      <c r="BL103" s="123" t="str">
        <f t="shared" si="20"/>
        <v/>
      </c>
      <c r="BM103" s="123" t="str">
        <f t="shared" si="21"/>
        <v/>
      </c>
      <c r="BN103" s="123" t="str">
        <f t="shared" si="22"/>
        <v/>
      </c>
      <c r="BO103" s="123" t="str">
        <f t="shared" si="23"/>
        <v/>
      </c>
      <c r="BP103" s="123" t="str">
        <f t="shared" si="24"/>
        <v/>
      </c>
      <c r="BQ103" s="123" t="str">
        <f t="shared" si="25"/>
        <v/>
      </c>
      <c r="BR103" s="124" t="str">
        <f t="shared" si="26"/>
        <v/>
      </c>
      <c r="BS103" s="142" t="str">
        <f t="shared" si="27"/>
        <v/>
      </c>
      <c r="BT103" s="143" t="str">
        <f t="shared" si="28"/>
        <v/>
      </c>
      <c r="BU103" s="143" t="str">
        <f t="shared" si="29"/>
        <v/>
      </c>
      <c r="BV103" s="143" t="str">
        <f t="shared" si="30"/>
        <v/>
      </c>
      <c r="BW103" s="143" t="str">
        <f t="shared" si="31"/>
        <v/>
      </c>
      <c r="BX103" s="144" t="str">
        <f t="shared" si="32"/>
        <v/>
      </c>
      <c r="BY103" s="141" t="str">
        <f t="shared" si="33"/>
        <v/>
      </c>
      <c r="BZ103" s="139" t="str">
        <f t="shared" si="34"/>
        <v/>
      </c>
      <c r="CA103" s="139" t="str">
        <f t="shared" si="35"/>
        <v/>
      </c>
      <c r="CB103" s="139" t="str">
        <f t="shared" si="36"/>
        <v/>
      </c>
      <c r="CC103" s="139" t="str">
        <f t="shared" si="37"/>
        <v/>
      </c>
      <c r="CD103" s="139" t="str">
        <f t="shared" si="38"/>
        <v/>
      </c>
      <c r="CE103" s="140" t="str">
        <f t="shared" si="39"/>
        <v/>
      </c>
      <c r="CF103" s="141" t="str">
        <f t="shared" si="40"/>
        <v/>
      </c>
      <c r="CG103" s="139" t="str">
        <f t="shared" si="41"/>
        <v/>
      </c>
      <c r="CH103" s="139" t="str">
        <f t="shared" si="42"/>
        <v/>
      </c>
      <c r="CI103" s="139" t="str">
        <f t="shared" si="43"/>
        <v/>
      </c>
      <c r="CJ103" s="139" t="str">
        <f t="shared" si="44"/>
        <v/>
      </c>
      <c r="CK103" s="139" t="str">
        <f t="shared" si="45"/>
        <v/>
      </c>
      <c r="CL103" s="140" t="str">
        <f t="shared" si="46"/>
        <v/>
      </c>
      <c r="CM103" s="142" t="str">
        <f t="shared" si="47"/>
        <v/>
      </c>
      <c r="CN103" s="143" t="str">
        <f t="shared" si="48"/>
        <v/>
      </c>
      <c r="CO103" s="143" t="str">
        <f t="shared" si="49"/>
        <v/>
      </c>
      <c r="CP103" s="143" t="str">
        <f t="shared" si="50"/>
        <v/>
      </c>
      <c r="CQ103" s="143" t="str">
        <f t="shared" si="51"/>
        <v/>
      </c>
      <c r="CR103" s="145" t="str">
        <f t="shared" si="52"/>
        <v/>
      </c>
      <c r="CS103" s="127"/>
      <c r="CT103" s="122" t="str">
        <f t="shared" si="53"/>
        <v/>
      </c>
      <c r="CU103" s="123" t="str">
        <f t="shared" si="54"/>
        <v/>
      </c>
      <c r="CV103" s="123" t="str">
        <f t="shared" si="55"/>
        <v/>
      </c>
      <c r="CW103" s="123" t="str">
        <f t="shared" si="56"/>
        <v/>
      </c>
      <c r="CX103" s="123" t="str">
        <f t="shared" si="57"/>
        <v/>
      </c>
      <c r="CY103" s="123" t="str">
        <f t="shared" si="58"/>
        <v/>
      </c>
      <c r="CZ103" s="123" t="str">
        <f t="shared" si="59"/>
        <v/>
      </c>
      <c r="DA103" s="123" t="str">
        <f t="shared" si="60"/>
        <v/>
      </c>
      <c r="DB103" s="124" t="str">
        <f t="shared" si="61"/>
        <v/>
      </c>
      <c r="DC103" s="128" t="str">
        <f t="shared" si="62"/>
        <v/>
      </c>
      <c r="DD103" s="123" t="str">
        <f t="shared" si="63"/>
        <v/>
      </c>
      <c r="DE103" s="123" t="str">
        <f t="shared" si="64"/>
        <v/>
      </c>
      <c r="DF103" s="123" t="str">
        <f t="shared" si="65"/>
        <v/>
      </c>
      <c r="DG103" s="123" t="str">
        <f t="shared" si="66"/>
        <v/>
      </c>
      <c r="DH103" s="123" t="str">
        <f t="shared" si="67"/>
        <v/>
      </c>
      <c r="DI103" s="123" t="str">
        <f t="shared" si="68"/>
        <v/>
      </c>
      <c r="DJ103" s="129" t="str">
        <f t="shared" si="69"/>
        <v/>
      </c>
      <c r="DK103" s="98" t="s">
        <v>68</v>
      </c>
      <c r="DL103" s="130">
        <f t="shared" si="76"/>
        <v>97</v>
      </c>
      <c r="DM103" s="56"/>
    </row>
    <row r="104" spans="2:117" ht="22.5" customHeight="1">
      <c r="B104" s="98" t="s">
        <v>68</v>
      </c>
      <c r="C104" s="130">
        <f t="shared" si="70"/>
        <v>98</v>
      </c>
      <c r="D104" s="146">
        <v>45698</v>
      </c>
      <c r="E104" s="155" t="s">
        <v>69</v>
      </c>
      <c r="F104" s="102" t="s">
        <v>70</v>
      </c>
      <c r="G104" s="158" t="s">
        <v>20</v>
      </c>
      <c r="H104" s="131" t="s">
        <v>46</v>
      </c>
      <c r="I104" s="132">
        <v>500</v>
      </c>
      <c r="J104" s="106"/>
      <c r="K104" s="107">
        <f t="shared" si="71"/>
        <v>1886108</v>
      </c>
      <c r="L104" s="645"/>
      <c r="M104" s="133"/>
      <c r="N104" s="133"/>
      <c r="O104" s="134" t="str">
        <f t="shared" ref="O104:S104" si="362">IF($H104=O$6,$I104,"")</f>
        <v/>
      </c>
      <c r="P104" s="135" t="str">
        <f t="shared" si="362"/>
        <v/>
      </c>
      <c r="Q104" s="136">
        <f t="shared" si="362"/>
        <v>500</v>
      </c>
      <c r="R104" s="135" t="str">
        <f t="shared" si="362"/>
        <v/>
      </c>
      <c r="S104" s="137" t="str">
        <f t="shared" si="362"/>
        <v/>
      </c>
      <c r="T104" s="113" t="str">
        <f t="shared" ref="T104:AJ104" si="363">IF($H104=T$6,$J104,"")</f>
        <v/>
      </c>
      <c r="U104" s="114" t="str">
        <f t="shared" si="363"/>
        <v/>
      </c>
      <c r="V104" s="114" t="str">
        <f t="shared" si="363"/>
        <v/>
      </c>
      <c r="W104" s="114" t="str">
        <f t="shared" si="363"/>
        <v/>
      </c>
      <c r="X104" s="113" t="str">
        <f t="shared" si="363"/>
        <v/>
      </c>
      <c r="Y104" s="114" t="str">
        <f t="shared" si="363"/>
        <v/>
      </c>
      <c r="Z104" s="114" t="str">
        <f t="shared" si="363"/>
        <v/>
      </c>
      <c r="AA104" s="114" t="str">
        <f t="shared" si="363"/>
        <v/>
      </c>
      <c r="AB104" s="113" t="str">
        <f t="shared" si="363"/>
        <v/>
      </c>
      <c r="AC104" s="114" t="str">
        <f t="shared" si="363"/>
        <v/>
      </c>
      <c r="AD104" s="114" t="str">
        <f t="shared" si="363"/>
        <v/>
      </c>
      <c r="AE104" s="114" t="str">
        <f t="shared" si="363"/>
        <v/>
      </c>
      <c r="AF104" s="114" t="str">
        <f t="shared" si="363"/>
        <v/>
      </c>
      <c r="AG104" s="114" t="str">
        <f t="shared" si="363"/>
        <v/>
      </c>
      <c r="AH104" s="114" t="str">
        <f t="shared" si="363"/>
        <v/>
      </c>
      <c r="AI104" s="113" t="str">
        <f t="shared" si="363"/>
        <v/>
      </c>
      <c r="AJ104" s="115" t="str">
        <f t="shared" si="363"/>
        <v/>
      </c>
      <c r="AK104" s="617"/>
      <c r="AL104" s="38"/>
      <c r="AM104" s="98" t="s">
        <v>68</v>
      </c>
      <c r="AN104" s="130">
        <f t="shared" si="74"/>
        <v>98</v>
      </c>
      <c r="AO104" s="138" t="str">
        <f t="shared" ref="AO104:AS104" si="364">IF(AND($G104=AO$4,$H104=AO$6),$I104,"")</f>
        <v/>
      </c>
      <c r="AP104" s="139" t="str">
        <f t="shared" si="364"/>
        <v/>
      </c>
      <c r="AQ104" s="139">
        <f t="shared" si="364"/>
        <v>500</v>
      </c>
      <c r="AR104" s="139" t="str">
        <f t="shared" si="364"/>
        <v/>
      </c>
      <c r="AS104" s="139" t="str">
        <f t="shared" si="364"/>
        <v/>
      </c>
      <c r="AT104" s="118"/>
      <c r="AU104" s="138" t="str">
        <f t="shared" si="3"/>
        <v/>
      </c>
      <c r="AV104" s="139" t="str">
        <f t="shared" si="4"/>
        <v/>
      </c>
      <c r="AW104" s="139" t="str">
        <f t="shared" si="5"/>
        <v/>
      </c>
      <c r="AX104" s="139" t="str">
        <f t="shared" si="6"/>
        <v/>
      </c>
      <c r="AY104" s="139" t="str">
        <f t="shared" si="7"/>
        <v/>
      </c>
      <c r="AZ104" s="140" t="str">
        <f t="shared" si="8"/>
        <v/>
      </c>
      <c r="BA104" s="141" t="str">
        <f t="shared" si="9"/>
        <v/>
      </c>
      <c r="BB104" s="139" t="str">
        <f t="shared" si="10"/>
        <v/>
      </c>
      <c r="BC104" s="139" t="str">
        <f t="shared" si="11"/>
        <v/>
      </c>
      <c r="BD104" s="139" t="str">
        <f t="shared" si="12"/>
        <v/>
      </c>
      <c r="BE104" s="140" t="str">
        <f t="shared" si="13"/>
        <v/>
      </c>
      <c r="BF104" s="122" t="str">
        <f t="shared" si="14"/>
        <v/>
      </c>
      <c r="BG104" s="123" t="str">
        <f t="shared" si="15"/>
        <v/>
      </c>
      <c r="BH104" s="123" t="str">
        <f t="shared" si="16"/>
        <v/>
      </c>
      <c r="BI104" s="123" t="str">
        <f t="shared" si="17"/>
        <v/>
      </c>
      <c r="BJ104" s="122" t="str">
        <f t="shared" si="18"/>
        <v/>
      </c>
      <c r="BK104" s="123" t="str">
        <f t="shared" si="19"/>
        <v/>
      </c>
      <c r="BL104" s="123" t="str">
        <f t="shared" si="20"/>
        <v/>
      </c>
      <c r="BM104" s="123" t="str">
        <f t="shared" si="21"/>
        <v/>
      </c>
      <c r="BN104" s="123" t="str">
        <f t="shared" si="22"/>
        <v/>
      </c>
      <c r="BO104" s="123" t="str">
        <f t="shared" si="23"/>
        <v/>
      </c>
      <c r="BP104" s="123" t="str">
        <f t="shared" si="24"/>
        <v/>
      </c>
      <c r="BQ104" s="123" t="str">
        <f t="shared" si="25"/>
        <v/>
      </c>
      <c r="BR104" s="124" t="str">
        <f t="shared" si="26"/>
        <v/>
      </c>
      <c r="BS104" s="142" t="str">
        <f t="shared" si="27"/>
        <v/>
      </c>
      <c r="BT104" s="143" t="str">
        <f t="shared" si="28"/>
        <v/>
      </c>
      <c r="BU104" s="143" t="str">
        <f t="shared" si="29"/>
        <v/>
      </c>
      <c r="BV104" s="143" t="str">
        <f t="shared" si="30"/>
        <v/>
      </c>
      <c r="BW104" s="143" t="str">
        <f t="shared" si="31"/>
        <v/>
      </c>
      <c r="BX104" s="144" t="str">
        <f t="shared" si="32"/>
        <v/>
      </c>
      <c r="BY104" s="141" t="str">
        <f t="shared" si="33"/>
        <v/>
      </c>
      <c r="BZ104" s="139" t="str">
        <f t="shared" si="34"/>
        <v/>
      </c>
      <c r="CA104" s="139" t="str">
        <f t="shared" si="35"/>
        <v/>
      </c>
      <c r="CB104" s="139" t="str">
        <f t="shared" si="36"/>
        <v/>
      </c>
      <c r="CC104" s="139" t="str">
        <f t="shared" si="37"/>
        <v/>
      </c>
      <c r="CD104" s="139" t="str">
        <f t="shared" si="38"/>
        <v/>
      </c>
      <c r="CE104" s="140" t="str">
        <f t="shared" si="39"/>
        <v/>
      </c>
      <c r="CF104" s="141" t="str">
        <f t="shared" si="40"/>
        <v/>
      </c>
      <c r="CG104" s="139" t="str">
        <f t="shared" si="41"/>
        <v/>
      </c>
      <c r="CH104" s="139" t="str">
        <f t="shared" si="42"/>
        <v/>
      </c>
      <c r="CI104" s="139" t="str">
        <f t="shared" si="43"/>
        <v/>
      </c>
      <c r="CJ104" s="139" t="str">
        <f t="shared" si="44"/>
        <v/>
      </c>
      <c r="CK104" s="139" t="str">
        <f t="shared" si="45"/>
        <v/>
      </c>
      <c r="CL104" s="140" t="str">
        <f t="shared" si="46"/>
        <v/>
      </c>
      <c r="CM104" s="142" t="str">
        <f t="shared" si="47"/>
        <v/>
      </c>
      <c r="CN104" s="143" t="str">
        <f t="shared" si="48"/>
        <v/>
      </c>
      <c r="CO104" s="143" t="str">
        <f t="shared" si="49"/>
        <v/>
      </c>
      <c r="CP104" s="143" t="str">
        <f t="shared" si="50"/>
        <v/>
      </c>
      <c r="CQ104" s="143" t="str">
        <f t="shared" si="51"/>
        <v/>
      </c>
      <c r="CR104" s="145" t="str">
        <f t="shared" si="52"/>
        <v/>
      </c>
      <c r="CS104" s="127"/>
      <c r="CT104" s="122" t="str">
        <f t="shared" si="53"/>
        <v/>
      </c>
      <c r="CU104" s="123" t="str">
        <f t="shared" si="54"/>
        <v/>
      </c>
      <c r="CV104" s="123" t="str">
        <f t="shared" si="55"/>
        <v/>
      </c>
      <c r="CW104" s="123" t="str">
        <f t="shared" si="56"/>
        <v/>
      </c>
      <c r="CX104" s="123" t="str">
        <f t="shared" si="57"/>
        <v/>
      </c>
      <c r="CY104" s="123" t="str">
        <f t="shared" si="58"/>
        <v/>
      </c>
      <c r="CZ104" s="123" t="str">
        <f t="shared" si="59"/>
        <v/>
      </c>
      <c r="DA104" s="123" t="str">
        <f t="shared" si="60"/>
        <v/>
      </c>
      <c r="DB104" s="124" t="str">
        <f t="shared" si="61"/>
        <v/>
      </c>
      <c r="DC104" s="128" t="str">
        <f t="shared" si="62"/>
        <v/>
      </c>
      <c r="DD104" s="123" t="str">
        <f t="shared" si="63"/>
        <v/>
      </c>
      <c r="DE104" s="123" t="str">
        <f t="shared" si="64"/>
        <v/>
      </c>
      <c r="DF104" s="123" t="str">
        <f t="shared" si="65"/>
        <v/>
      </c>
      <c r="DG104" s="123" t="str">
        <f t="shared" si="66"/>
        <v/>
      </c>
      <c r="DH104" s="123" t="str">
        <f t="shared" si="67"/>
        <v/>
      </c>
      <c r="DI104" s="123" t="str">
        <f t="shared" si="68"/>
        <v/>
      </c>
      <c r="DJ104" s="129" t="str">
        <f t="shared" si="69"/>
        <v/>
      </c>
      <c r="DK104" s="98" t="s">
        <v>68</v>
      </c>
      <c r="DL104" s="130">
        <f t="shared" si="76"/>
        <v>98</v>
      </c>
      <c r="DM104" s="56"/>
    </row>
    <row r="105" spans="2:117" ht="22.5" customHeight="1">
      <c r="B105" s="98" t="s">
        <v>68</v>
      </c>
      <c r="C105" s="130">
        <f t="shared" si="70"/>
        <v>99</v>
      </c>
      <c r="D105" s="146">
        <v>45698</v>
      </c>
      <c r="E105" s="155" t="s">
        <v>69</v>
      </c>
      <c r="F105" s="102" t="s">
        <v>70</v>
      </c>
      <c r="G105" s="158" t="s">
        <v>20</v>
      </c>
      <c r="H105" s="131" t="s">
        <v>46</v>
      </c>
      <c r="I105" s="132">
        <v>3000</v>
      </c>
      <c r="J105" s="106"/>
      <c r="K105" s="107">
        <f t="shared" si="71"/>
        <v>1889108</v>
      </c>
      <c r="L105" s="645"/>
      <c r="M105" s="133"/>
      <c r="N105" s="133"/>
      <c r="O105" s="134" t="str">
        <f t="shared" ref="O105:S105" si="365">IF($H105=O$6,$I105,"")</f>
        <v/>
      </c>
      <c r="P105" s="135" t="str">
        <f t="shared" si="365"/>
        <v/>
      </c>
      <c r="Q105" s="136">
        <f t="shared" si="365"/>
        <v>3000</v>
      </c>
      <c r="R105" s="135" t="str">
        <f t="shared" si="365"/>
        <v/>
      </c>
      <c r="S105" s="137" t="str">
        <f t="shared" si="365"/>
        <v/>
      </c>
      <c r="T105" s="113" t="str">
        <f t="shared" ref="T105:AJ105" si="366">IF($H105=T$6,$J105,"")</f>
        <v/>
      </c>
      <c r="U105" s="114" t="str">
        <f t="shared" si="366"/>
        <v/>
      </c>
      <c r="V105" s="114" t="str">
        <f t="shared" si="366"/>
        <v/>
      </c>
      <c r="W105" s="114" t="str">
        <f t="shared" si="366"/>
        <v/>
      </c>
      <c r="X105" s="113" t="str">
        <f t="shared" si="366"/>
        <v/>
      </c>
      <c r="Y105" s="114" t="str">
        <f t="shared" si="366"/>
        <v/>
      </c>
      <c r="Z105" s="114" t="str">
        <f t="shared" si="366"/>
        <v/>
      </c>
      <c r="AA105" s="114" t="str">
        <f t="shared" si="366"/>
        <v/>
      </c>
      <c r="AB105" s="113" t="str">
        <f t="shared" si="366"/>
        <v/>
      </c>
      <c r="AC105" s="114" t="str">
        <f t="shared" si="366"/>
        <v/>
      </c>
      <c r="AD105" s="114" t="str">
        <f t="shared" si="366"/>
        <v/>
      </c>
      <c r="AE105" s="114" t="str">
        <f t="shared" si="366"/>
        <v/>
      </c>
      <c r="AF105" s="114" t="str">
        <f t="shared" si="366"/>
        <v/>
      </c>
      <c r="AG105" s="114" t="str">
        <f t="shared" si="366"/>
        <v/>
      </c>
      <c r="AH105" s="114" t="str">
        <f t="shared" si="366"/>
        <v/>
      </c>
      <c r="AI105" s="113" t="str">
        <f t="shared" si="366"/>
        <v/>
      </c>
      <c r="AJ105" s="115" t="str">
        <f t="shared" si="366"/>
        <v/>
      </c>
      <c r="AK105" s="617"/>
      <c r="AL105" s="38"/>
      <c r="AM105" s="98" t="s">
        <v>68</v>
      </c>
      <c r="AN105" s="130">
        <f t="shared" si="74"/>
        <v>99</v>
      </c>
      <c r="AO105" s="138" t="str">
        <f t="shared" ref="AO105:AS105" si="367">IF(AND($G105=AO$4,$H105=AO$6),$I105,"")</f>
        <v/>
      </c>
      <c r="AP105" s="139" t="str">
        <f t="shared" si="367"/>
        <v/>
      </c>
      <c r="AQ105" s="139">
        <f t="shared" si="367"/>
        <v>3000</v>
      </c>
      <c r="AR105" s="139" t="str">
        <f t="shared" si="367"/>
        <v/>
      </c>
      <c r="AS105" s="139" t="str">
        <f t="shared" si="367"/>
        <v/>
      </c>
      <c r="AT105" s="118"/>
      <c r="AU105" s="138" t="str">
        <f t="shared" si="3"/>
        <v/>
      </c>
      <c r="AV105" s="139" t="str">
        <f t="shared" si="4"/>
        <v/>
      </c>
      <c r="AW105" s="139" t="str">
        <f t="shared" si="5"/>
        <v/>
      </c>
      <c r="AX105" s="139" t="str">
        <f t="shared" si="6"/>
        <v/>
      </c>
      <c r="AY105" s="139" t="str">
        <f t="shared" si="7"/>
        <v/>
      </c>
      <c r="AZ105" s="140" t="str">
        <f t="shared" si="8"/>
        <v/>
      </c>
      <c r="BA105" s="141" t="str">
        <f t="shared" si="9"/>
        <v/>
      </c>
      <c r="BB105" s="139" t="str">
        <f t="shared" si="10"/>
        <v/>
      </c>
      <c r="BC105" s="139" t="str">
        <f t="shared" si="11"/>
        <v/>
      </c>
      <c r="BD105" s="139" t="str">
        <f t="shared" si="12"/>
        <v/>
      </c>
      <c r="BE105" s="140" t="str">
        <f t="shared" si="13"/>
        <v/>
      </c>
      <c r="BF105" s="122" t="str">
        <f t="shared" si="14"/>
        <v/>
      </c>
      <c r="BG105" s="123" t="str">
        <f t="shared" si="15"/>
        <v/>
      </c>
      <c r="BH105" s="123" t="str">
        <f t="shared" si="16"/>
        <v/>
      </c>
      <c r="BI105" s="123" t="str">
        <f t="shared" si="17"/>
        <v/>
      </c>
      <c r="BJ105" s="122" t="str">
        <f t="shared" si="18"/>
        <v/>
      </c>
      <c r="BK105" s="123" t="str">
        <f t="shared" si="19"/>
        <v/>
      </c>
      <c r="BL105" s="123" t="str">
        <f t="shared" si="20"/>
        <v/>
      </c>
      <c r="BM105" s="123" t="str">
        <f t="shared" si="21"/>
        <v/>
      </c>
      <c r="BN105" s="123" t="str">
        <f t="shared" si="22"/>
        <v/>
      </c>
      <c r="BO105" s="123" t="str">
        <f t="shared" si="23"/>
        <v/>
      </c>
      <c r="BP105" s="123" t="str">
        <f t="shared" si="24"/>
        <v/>
      </c>
      <c r="BQ105" s="123" t="str">
        <f t="shared" si="25"/>
        <v/>
      </c>
      <c r="BR105" s="124" t="str">
        <f t="shared" si="26"/>
        <v/>
      </c>
      <c r="BS105" s="142" t="str">
        <f t="shared" si="27"/>
        <v/>
      </c>
      <c r="BT105" s="143" t="str">
        <f t="shared" si="28"/>
        <v/>
      </c>
      <c r="BU105" s="143" t="str">
        <f t="shared" si="29"/>
        <v/>
      </c>
      <c r="BV105" s="143" t="str">
        <f t="shared" si="30"/>
        <v/>
      </c>
      <c r="BW105" s="143" t="str">
        <f t="shared" si="31"/>
        <v/>
      </c>
      <c r="BX105" s="144" t="str">
        <f t="shared" si="32"/>
        <v/>
      </c>
      <c r="BY105" s="141" t="str">
        <f t="shared" si="33"/>
        <v/>
      </c>
      <c r="BZ105" s="139" t="str">
        <f t="shared" si="34"/>
        <v/>
      </c>
      <c r="CA105" s="139" t="str">
        <f t="shared" si="35"/>
        <v/>
      </c>
      <c r="CB105" s="139" t="str">
        <f t="shared" si="36"/>
        <v/>
      </c>
      <c r="CC105" s="139" t="str">
        <f t="shared" si="37"/>
        <v/>
      </c>
      <c r="CD105" s="139" t="str">
        <f t="shared" si="38"/>
        <v/>
      </c>
      <c r="CE105" s="140" t="str">
        <f t="shared" si="39"/>
        <v/>
      </c>
      <c r="CF105" s="141" t="str">
        <f t="shared" si="40"/>
        <v/>
      </c>
      <c r="CG105" s="139" t="str">
        <f t="shared" si="41"/>
        <v/>
      </c>
      <c r="CH105" s="139" t="str">
        <f t="shared" si="42"/>
        <v/>
      </c>
      <c r="CI105" s="139" t="str">
        <f t="shared" si="43"/>
        <v/>
      </c>
      <c r="CJ105" s="139" t="str">
        <f t="shared" si="44"/>
        <v/>
      </c>
      <c r="CK105" s="139" t="str">
        <f t="shared" si="45"/>
        <v/>
      </c>
      <c r="CL105" s="140" t="str">
        <f t="shared" si="46"/>
        <v/>
      </c>
      <c r="CM105" s="142" t="str">
        <f t="shared" si="47"/>
        <v/>
      </c>
      <c r="CN105" s="143" t="str">
        <f t="shared" si="48"/>
        <v/>
      </c>
      <c r="CO105" s="143" t="str">
        <f t="shared" si="49"/>
        <v/>
      </c>
      <c r="CP105" s="143" t="str">
        <f t="shared" si="50"/>
        <v/>
      </c>
      <c r="CQ105" s="143" t="str">
        <f t="shared" si="51"/>
        <v/>
      </c>
      <c r="CR105" s="145" t="str">
        <f t="shared" si="52"/>
        <v/>
      </c>
      <c r="CS105" s="127"/>
      <c r="CT105" s="122" t="str">
        <f t="shared" si="53"/>
        <v/>
      </c>
      <c r="CU105" s="123" t="str">
        <f t="shared" si="54"/>
        <v/>
      </c>
      <c r="CV105" s="123" t="str">
        <f t="shared" si="55"/>
        <v/>
      </c>
      <c r="CW105" s="123" t="str">
        <f t="shared" si="56"/>
        <v/>
      </c>
      <c r="CX105" s="123" t="str">
        <f t="shared" si="57"/>
        <v/>
      </c>
      <c r="CY105" s="123" t="str">
        <f t="shared" si="58"/>
        <v/>
      </c>
      <c r="CZ105" s="123" t="str">
        <f t="shared" si="59"/>
        <v/>
      </c>
      <c r="DA105" s="123" t="str">
        <f t="shared" si="60"/>
        <v/>
      </c>
      <c r="DB105" s="124" t="str">
        <f t="shared" si="61"/>
        <v/>
      </c>
      <c r="DC105" s="128" t="str">
        <f t="shared" si="62"/>
        <v/>
      </c>
      <c r="DD105" s="123" t="str">
        <f t="shared" si="63"/>
        <v/>
      </c>
      <c r="DE105" s="123" t="str">
        <f t="shared" si="64"/>
        <v/>
      </c>
      <c r="DF105" s="123" t="str">
        <f t="shared" si="65"/>
        <v/>
      </c>
      <c r="DG105" s="123" t="str">
        <f t="shared" si="66"/>
        <v/>
      </c>
      <c r="DH105" s="123" t="str">
        <f t="shared" si="67"/>
        <v/>
      </c>
      <c r="DI105" s="123" t="str">
        <f t="shared" si="68"/>
        <v/>
      </c>
      <c r="DJ105" s="129" t="str">
        <f t="shared" si="69"/>
        <v/>
      </c>
      <c r="DK105" s="98" t="s">
        <v>68</v>
      </c>
      <c r="DL105" s="130">
        <f t="shared" si="76"/>
        <v>99</v>
      </c>
      <c r="DM105" s="56"/>
    </row>
    <row r="106" spans="2:117" ht="22.5" customHeight="1">
      <c r="B106" s="98" t="s">
        <v>68</v>
      </c>
      <c r="C106" s="130">
        <f t="shared" si="70"/>
        <v>100</v>
      </c>
      <c r="D106" s="146">
        <v>45698</v>
      </c>
      <c r="E106" s="155" t="s">
        <v>69</v>
      </c>
      <c r="F106" s="102" t="s">
        <v>70</v>
      </c>
      <c r="G106" s="158" t="s">
        <v>20</v>
      </c>
      <c r="H106" s="131" t="s">
        <v>46</v>
      </c>
      <c r="I106" s="132">
        <v>10000</v>
      </c>
      <c r="J106" s="106"/>
      <c r="K106" s="107">
        <f t="shared" si="71"/>
        <v>1899108</v>
      </c>
      <c r="L106" s="645"/>
      <c r="M106" s="133"/>
      <c r="N106" s="133"/>
      <c r="O106" s="134" t="str">
        <f t="shared" ref="O106:S106" si="368">IF($H106=O$6,$I106,"")</f>
        <v/>
      </c>
      <c r="P106" s="135" t="str">
        <f t="shared" si="368"/>
        <v/>
      </c>
      <c r="Q106" s="136">
        <f t="shared" si="368"/>
        <v>10000</v>
      </c>
      <c r="R106" s="135" t="str">
        <f t="shared" si="368"/>
        <v/>
      </c>
      <c r="S106" s="137" t="str">
        <f t="shared" si="368"/>
        <v/>
      </c>
      <c r="T106" s="113" t="str">
        <f t="shared" ref="T106:AJ106" si="369">IF($H106=T$6,$J106,"")</f>
        <v/>
      </c>
      <c r="U106" s="114" t="str">
        <f t="shared" si="369"/>
        <v/>
      </c>
      <c r="V106" s="114" t="str">
        <f t="shared" si="369"/>
        <v/>
      </c>
      <c r="W106" s="114" t="str">
        <f t="shared" si="369"/>
        <v/>
      </c>
      <c r="X106" s="113" t="str">
        <f t="shared" si="369"/>
        <v/>
      </c>
      <c r="Y106" s="114" t="str">
        <f t="shared" si="369"/>
        <v/>
      </c>
      <c r="Z106" s="114" t="str">
        <f t="shared" si="369"/>
        <v/>
      </c>
      <c r="AA106" s="114" t="str">
        <f t="shared" si="369"/>
        <v/>
      </c>
      <c r="AB106" s="113" t="str">
        <f t="shared" si="369"/>
        <v/>
      </c>
      <c r="AC106" s="114" t="str">
        <f t="shared" si="369"/>
        <v/>
      </c>
      <c r="AD106" s="114" t="str">
        <f t="shared" si="369"/>
        <v/>
      </c>
      <c r="AE106" s="114" t="str">
        <f t="shared" si="369"/>
        <v/>
      </c>
      <c r="AF106" s="114" t="str">
        <f t="shared" si="369"/>
        <v/>
      </c>
      <c r="AG106" s="114" t="str">
        <f t="shared" si="369"/>
        <v/>
      </c>
      <c r="AH106" s="114" t="str">
        <f t="shared" si="369"/>
        <v/>
      </c>
      <c r="AI106" s="113" t="str">
        <f t="shared" si="369"/>
        <v/>
      </c>
      <c r="AJ106" s="115" t="str">
        <f t="shared" si="369"/>
        <v/>
      </c>
      <c r="AK106" s="617"/>
      <c r="AL106" s="38"/>
      <c r="AM106" s="98" t="s">
        <v>68</v>
      </c>
      <c r="AN106" s="130">
        <f t="shared" si="74"/>
        <v>100</v>
      </c>
      <c r="AO106" s="138" t="str">
        <f t="shared" ref="AO106:AS106" si="370">IF(AND($G106=AO$4,$H106=AO$6),$I106,"")</f>
        <v/>
      </c>
      <c r="AP106" s="139" t="str">
        <f t="shared" si="370"/>
        <v/>
      </c>
      <c r="AQ106" s="139">
        <f t="shared" si="370"/>
        <v>10000</v>
      </c>
      <c r="AR106" s="139" t="str">
        <f t="shared" si="370"/>
        <v/>
      </c>
      <c r="AS106" s="139" t="str">
        <f t="shared" si="370"/>
        <v/>
      </c>
      <c r="AT106" s="118"/>
      <c r="AU106" s="138" t="str">
        <f t="shared" si="3"/>
        <v/>
      </c>
      <c r="AV106" s="139" t="str">
        <f t="shared" si="4"/>
        <v/>
      </c>
      <c r="AW106" s="139" t="str">
        <f t="shared" si="5"/>
        <v/>
      </c>
      <c r="AX106" s="139" t="str">
        <f t="shared" si="6"/>
        <v/>
      </c>
      <c r="AY106" s="139" t="str">
        <f t="shared" si="7"/>
        <v/>
      </c>
      <c r="AZ106" s="140" t="str">
        <f t="shared" si="8"/>
        <v/>
      </c>
      <c r="BA106" s="141" t="str">
        <f t="shared" si="9"/>
        <v/>
      </c>
      <c r="BB106" s="139" t="str">
        <f t="shared" si="10"/>
        <v/>
      </c>
      <c r="BC106" s="139" t="str">
        <f t="shared" si="11"/>
        <v/>
      </c>
      <c r="BD106" s="139" t="str">
        <f t="shared" si="12"/>
        <v/>
      </c>
      <c r="BE106" s="140" t="str">
        <f t="shared" si="13"/>
        <v/>
      </c>
      <c r="BF106" s="122" t="str">
        <f t="shared" si="14"/>
        <v/>
      </c>
      <c r="BG106" s="123" t="str">
        <f t="shared" si="15"/>
        <v/>
      </c>
      <c r="BH106" s="123" t="str">
        <f t="shared" si="16"/>
        <v/>
      </c>
      <c r="BI106" s="123" t="str">
        <f t="shared" si="17"/>
        <v/>
      </c>
      <c r="BJ106" s="122" t="str">
        <f t="shared" si="18"/>
        <v/>
      </c>
      <c r="BK106" s="123" t="str">
        <f t="shared" si="19"/>
        <v/>
      </c>
      <c r="BL106" s="123" t="str">
        <f t="shared" si="20"/>
        <v/>
      </c>
      <c r="BM106" s="123" t="str">
        <f t="shared" si="21"/>
        <v/>
      </c>
      <c r="BN106" s="123" t="str">
        <f t="shared" si="22"/>
        <v/>
      </c>
      <c r="BO106" s="123" t="str">
        <f t="shared" si="23"/>
        <v/>
      </c>
      <c r="BP106" s="123" t="str">
        <f t="shared" si="24"/>
        <v/>
      </c>
      <c r="BQ106" s="123" t="str">
        <f t="shared" si="25"/>
        <v/>
      </c>
      <c r="BR106" s="124" t="str">
        <f t="shared" si="26"/>
        <v/>
      </c>
      <c r="BS106" s="142" t="str">
        <f t="shared" si="27"/>
        <v/>
      </c>
      <c r="BT106" s="143" t="str">
        <f t="shared" si="28"/>
        <v/>
      </c>
      <c r="BU106" s="143" t="str">
        <f t="shared" si="29"/>
        <v/>
      </c>
      <c r="BV106" s="143" t="str">
        <f t="shared" si="30"/>
        <v/>
      </c>
      <c r="BW106" s="143" t="str">
        <f t="shared" si="31"/>
        <v/>
      </c>
      <c r="BX106" s="144" t="str">
        <f t="shared" si="32"/>
        <v/>
      </c>
      <c r="BY106" s="141" t="str">
        <f t="shared" si="33"/>
        <v/>
      </c>
      <c r="BZ106" s="139" t="str">
        <f t="shared" si="34"/>
        <v/>
      </c>
      <c r="CA106" s="139" t="str">
        <f t="shared" si="35"/>
        <v/>
      </c>
      <c r="CB106" s="139" t="str">
        <f t="shared" si="36"/>
        <v/>
      </c>
      <c r="CC106" s="139" t="str">
        <f t="shared" si="37"/>
        <v/>
      </c>
      <c r="CD106" s="139" t="str">
        <f t="shared" si="38"/>
        <v/>
      </c>
      <c r="CE106" s="140" t="str">
        <f t="shared" si="39"/>
        <v/>
      </c>
      <c r="CF106" s="141" t="str">
        <f t="shared" si="40"/>
        <v/>
      </c>
      <c r="CG106" s="139" t="str">
        <f t="shared" si="41"/>
        <v/>
      </c>
      <c r="CH106" s="139" t="str">
        <f t="shared" si="42"/>
        <v/>
      </c>
      <c r="CI106" s="139" t="str">
        <f t="shared" si="43"/>
        <v/>
      </c>
      <c r="CJ106" s="139" t="str">
        <f t="shared" si="44"/>
        <v/>
      </c>
      <c r="CK106" s="139" t="str">
        <f t="shared" si="45"/>
        <v/>
      </c>
      <c r="CL106" s="140" t="str">
        <f t="shared" si="46"/>
        <v/>
      </c>
      <c r="CM106" s="142" t="str">
        <f t="shared" si="47"/>
        <v/>
      </c>
      <c r="CN106" s="143" t="str">
        <f t="shared" si="48"/>
        <v/>
      </c>
      <c r="CO106" s="143" t="str">
        <f t="shared" si="49"/>
        <v/>
      </c>
      <c r="CP106" s="143" t="str">
        <f t="shared" si="50"/>
        <v/>
      </c>
      <c r="CQ106" s="143" t="str">
        <f t="shared" si="51"/>
        <v/>
      </c>
      <c r="CR106" s="145" t="str">
        <f t="shared" si="52"/>
        <v/>
      </c>
      <c r="CS106" s="127"/>
      <c r="CT106" s="122" t="str">
        <f t="shared" si="53"/>
        <v/>
      </c>
      <c r="CU106" s="123" t="str">
        <f t="shared" si="54"/>
        <v/>
      </c>
      <c r="CV106" s="123" t="str">
        <f t="shared" si="55"/>
        <v/>
      </c>
      <c r="CW106" s="123" t="str">
        <f t="shared" si="56"/>
        <v/>
      </c>
      <c r="CX106" s="123" t="str">
        <f t="shared" si="57"/>
        <v/>
      </c>
      <c r="CY106" s="123" t="str">
        <f t="shared" si="58"/>
        <v/>
      </c>
      <c r="CZ106" s="123" t="str">
        <f t="shared" si="59"/>
        <v/>
      </c>
      <c r="DA106" s="123" t="str">
        <f t="shared" si="60"/>
        <v/>
      </c>
      <c r="DB106" s="124" t="str">
        <f t="shared" si="61"/>
        <v/>
      </c>
      <c r="DC106" s="128" t="str">
        <f t="shared" si="62"/>
        <v/>
      </c>
      <c r="DD106" s="123" t="str">
        <f t="shared" si="63"/>
        <v/>
      </c>
      <c r="DE106" s="123" t="str">
        <f t="shared" si="64"/>
        <v/>
      </c>
      <c r="DF106" s="123" t="str">
        <f t="shared" si="65"/>
        <v/>
      </c>
      <c r="DG106" s="123" t="str">
        <f t="shared" si="66"/>
        <v/>
      </c>
      <c r="DH106" s="123" t="str">
        <f t="shared" si="67"/>
        <v/>
      </c>
      <c r="DI106" s="123" t="str">
        <f t="shared" si="68"/>
        <v/>
      </c>
      <c r="DJ106" s="129" t="str">
        <f t="shared" si="69"/>
        <v/>
      </c>
      <c r="DK106" s="98" t="s">
        <v>68</v>
      </c>
      <c r="DL106" s="130">
        <f t="shared" si="76"/>
        <v>100</v>
      </c>
      <c r="DM106" s="56"/>
    </row>
    <row r="107" spans="2:117" ht="22.5" customHeight="1">
      <c r="B107" s="98" t="s">
        <v>68</v>
      </c>
      <c r="C107" s="130">
        <f t="shared" si="70"/>
        <v>101</v>
      </c>
      <c r="D107" s="146">
        <v>45698</v>
      </c>
      <c r="E107" s="155" t="s">
        <v>69</v>
      </c>
      <c r="F107" s="102" t="s">
        <v>70</v>
      </c>
      <c r="G107" s="103" t="s">
        <v>20</v>
      </c>
      <c r="H107" s="131" t="s">
        <v>46</v>
      </c>
      <c r="I107" s="132">
        <v>4200</v>
      </c>
      <c r="J107" s="106"/>
      <c r="K107" s="107">
        <f t="shared" si="71"/>
        <v>1903308</v>
      </c>
      <c r="L107" s="645"/>
      <c r="M107" s="133"/>
      <c r="N107" s="133"/>
      <c r="O107" s="134" t="str">
        <f t="shared" ref="O107:S107" si="371">IF($H107=O$6,$I107,"")</f>
        <v/>
      </c>
      <c r="P107" s="135" t="str">
        <f t="shared" si="371"/>
        <v/>
      </c>
      <c r="Q107" s="136">
        <f t="shared" si="371"/>
        <v>4200</v>
      </c>
      <c r="R107" s="135" t="str">
        <f t="shared" si="371"/>
        <v/>
      </c>
      <c r="S107" s="137" t="str">
        <f t="shared" si="371"/>
        <v/>
      </c>
      <c r="T107" s="113" t="str">
        <f t="shared" ref="T107:AJ107" si="372">IF($H107=T$6,$J107,"")</f>
        <v/>
      </c>
      <c r="U107" s="114" t="str">
        <f t="shared" si="372"/>
        <v/>
      </c>
      <c r="V107" s="114" t="str">
        <f t="shared" si="372"/>
        <v/>
      </c>
      <c r="W107" s="114" t="str">
        <f t="shared" si="372"/>
        <v/>
      </c>
      <c r="X107" s="113" t="str">
        <f t="shared" si="372"/>
        <v/>
      </c>
      <c r="Y107" s="114" t="str">
        <f t="shared" si="372"/>
        <v/>
      </c>
      <c r="Z107" s="114" t="str">
        <f t="shared" si="372"/>
        <v/>
      </c>
      <c r="AA107" s="114" t="str">
        <f t="shared" si="372"/>
        <v/>
      </c>
      <c r="AB107" s="113" t="str">
        <f t="shared" si="372"/>
        <v/>
      </c>
      <c r="AC107" s="114" t="str">
        <f t="shared" si="372"/>
        <v/>
      </c>
      <c r="AD107" s="114" t="str">
        <f t="shared" si="372"/>
        <v/>
      </c>
      <c r="AE107" s="114" t="str">
        <f t="shared" si="372"/>
        <v/>
      </c>
      <c r="AF107" s="114" t="str">
        <f t="shared" si="372"/>
        <v/>
      </c>
      <c r="AG107" s="114" t="str">
        <f t="shared" si="372"/>
        <v/>
      </c>
      <c r="AH107" s="114" t="str">
        <f t="shared" si="372"/>
        <v/>
      </c>
      <c r="AI107" s="113" t="str">
        <f t="shared" si="372"/>
        <v/>
      </c>
      <c r="AJ107" s="115" t="str">
        <f t="shared" si="372"/>
        <v/>
      </c>
      <c r="AK107" s="617"/>
      <c r="AL107" s="38"/>
      <c r="AM107" s="98" t="s">
        <v>68</v>
      </c>
      <c r="AN107" s="130">
        <f t="shared" si="74"/>
        <v>101</v>
      </c>
      <c r="AO107" s="138" t="str">
        <f t="shared" ref="AO107:AS107" si="373">IF(AND($G107=AO$4,$H107=AO$6),$I107,"")</f>
        <v/>
      </c>
      <c r="AP107" s="139" t="str">
        <f t="shared" si="373"/>
        <v/>
      </c>
      <c r="AQ107" s="139">
        <f t="shared" si="373"/>
        <v>4200</v>
      </c>
      <c r="AR107" s="139" t="str">
        <f t="shared" si="373"/>
        <v/>
      </c>
      <c r="AS107" s="139" t="str">
        <f t="shared" si="373"/>
        <v/>
      </c>
      <c r="AT107" s="118"/>
      <c r="AU107" s="138" t="str">
        <f t="shared" si="3"/>
        <v/>
      </c>
      <c r="AV107" s="139" t="str">
        <f t="shared" si="4"/>
        <v/>
      </c>
      <c r="AW107" s="139" t="str">
        <f t="shared" si="5"/>
        <v/>
      </c>
      <c r="AX107" s="139" t="str">
        <f t="shared" si="6"/>
        <v/>
      </c>
      <c r="AY107" s="139" t="str">
        <f t="shared" si="7"/>
        <v/>
      </c>
      <c r="AZ107" s="140" t="str">
        <f t="shared" si="8"/>
        <v/>
      </c>
      <c r="BA107" s="141" t="str">
        <f t="shared" si="9"/>
        <v/>
      </c>
      <c r="BB107" s="139" t="str">
        <f t="shared" si="10"/>
        <v/>
      </c>
      <c r="BC107" s="139" t="str">
        <f t="shared" si="11"/>
        <v/>
      </c>
      <c r="BD107" s="139" t="str">
        <f t="shared" si="12"/>
        <v/>
      </c>
      <c r="BE107" s="140" t="str">
        <f t="shared" si="13"/>
        <v/>
      </c>
      <c r="BF107" s="122" t="str">
        <f t="shared" si="14"/>
        <v/>
      </c>
      <c r="BG107" s="123" t="str">
        <f t="shared" si="15"/>
        <v/>
      </c>
      <c r="BH107" s="123" t="str">
        <f t="shared" si="16"/>
        <v/>
      </c>
      <c r="BI107" s="123" t="str">
        <f t="shared" si="17"/>
        <v/>
      </c>
      <c r="BJ107" s="122" t="str">
        <f t="shared" si="18"/>
        <v/>
      </c>
      <c r="BK107" s="123" t="str">
        <f t="shared" si="19"/>
        <v/>
      </c>
      <c r="BL107" s="123" t="str">
        <f t="shared" si="20"/>
        <v/>
      </c>
      <c r="BM107" s="123" t="str">
        <f t="shared" si="21"/>
        <v/>
      </c>
      <c r="BN107" s="123" t="str">
        <f t="shared" si="22"/>
        <v/>
      </c>
      <c r="BO107" s="123" t="str">
        <f t="shared" si="23"/>
        <v/>
      </c>
      <c r="BP107" s="123" t="str">
        <f t="shared" si="24"/>
        <v/>
      </c>
      <c r="BQ107" s="123" t="str">
        <f t="shared" si="25"/>
        <v/>
      </c>
      <c r="BR107" s="124" t="str">
        <f t="shared" si="26"/>
        <v/>
      </c>
      <c r="BS107" s="142" t="str">
        <f t="shared" si="27"/>
        <v/>
      </c>
      <c r="BT107" s="143" t="str">
        <f t="shared" si="28"/>
        <v/>
      </c>
      <c r="BU107" s="143" t="str">
        <f t="shared" si="29"/>
        <v/>
      </c>
      <c r="BV107" s="143" t="str">
        <f t="shared" si="30"/>
        <v/>
      </c>
      <c r="BW107" s="143" t="str">
        <f t="shared" si="31"/>
        <v/>
      </c>
      <c r="BX107" s="144" t="str">
        <f t="shared" si="32"/>
        <v/>
      </c>
      <c r="BY107" s="141" t="str">
        <f t="shared" si="33"/>
        <v/>
      </c>
      <c r="BZ107" s="139" t="str">
        <f t="shared" si="34"/>
        <v/>
      </c>
      <c r="CA107" s="139" t="str">
        <f t="shared" si="35"/>
        <v/>
      </c>
      <c r="CB107" s="139" t="str">
        <f t="shared" si="36"/>
        <v/>
      </c>
      <c r="CC107" s="139" t="str">
        <f t="shared" si="37"/>
        <v/>
      </c>
      <c r="CD107" s="139" t="str">
        <f t="shared" si="38"/>
        <v/>
      </c>
      <c r="CE107" s="140" t="str">
        <f t="shared" si="39"/>
        <v/>
      </c>
      <c r="CF107" s="141" t="str">
        <f t="shared" si="40"/>
        <v/>
      </c>
      <c r="CG107" s="139" t="str">
        <f t="shared" si="41"/>
        <v/>
      </c>
      <c r="CH107" s="139" t="str">
        <f t="shared" si="42"/>
        <v/>
      </c>
      <c r="CI107" s="139" t="str">
        <f t="shared" si="43"/>
        <v/>
      </c>
      <c r="CJ107" s="139" t="str">
        <f t="shared" si="44"/>
        <v/>
      </c>
      <c r="CK107" s="139" t="str">
        <f t="shared" si="45"/>
        <v/>
      </c>
      <c r="CL107" s="140" t="str">
        <f t="shared" si="46"/>
        <v/>
      </c>
      <c r="CM107" s="142" t="str">
        <f t="shared" si="47"/>
        <v/>
      </c>
      <c r="CN107" s="143" t="str">
        <f t="shared" si="48"/>
        <v/>
      </c>
      <c r="CO107" s="143" t="str">
        <f t="shared" si="49"/>
        <v/>
      </c>
      <c r="CP107" s="143" t="str">
        <f t="shared" si="50"/>
        <v/>
      </c>
      <c r="CQ107" s="143" t="str">
        <f t="shared" si="51"/>
        <v/>
      </c>
      <c r="CR107" s="145" t="str">
        <f t="shared" si="52"/>
        <v/>
      </c>
      <c r="CS107" s="127"/>
      <c r="CT107" s="122" t="str">
        <f t="shared" si="53"/>
        <v/>
      </c>
      <c r="CU107" s="123" t="str">
        <f t="shared" si="54"/>
        <v/>
      </c>
      <c r="CV107" s="123" t="str">
        <f t="shared" si="55"/>
        <v/>
      </c>
      <c r="CW107" s="123" t="str">
        <f t="shared" si="56"/>
        <v/>
      </c>
      <c r="CX107" s="123" t="str">
        <f t="shared" si="57"/>
        <v/>
      </c>
      <c r="CY107" s="123" t="str">
        <f t="shared" si="58"/>
        <v/>
      </c>
      <c r="CZ107" s="123" t="str">
        <f t="shared" si="59"/>
        <v/>
      </c>
      <c r="DA107" s="123" t="str">
        <f t="shared" si="60"/>
        <v/>
      </c>
      <c r="DB107" s="124" t="str">
        <f t="shared" si="61"/>
        <v/>
      </c>
      <c r="DC107" s="128" t="str">
        <f t="shared" si="62"/>
        <v/>
      </c>
      <c r="DD107" s="123" t="str">
        <f t="shared" si="63"/>
        <v/>
      </c>
      <c r="DE107" s="123" t="str">
        <f t="shared" si="64"/>
        <v/>
      </c>
      <c r="DF107" s="123" t="str">
        <f t="shared" si="65"/>
        <v/>
      </c>
      <c r="DG107" s="123" t="str">
        <f t="shared" si="66"/>
        <v/>
      </c>
      <c r="DH107" s="123" t="str">
        <f t="shared" si="67"/>
        <v/>
      </c>
      <c r="DI107" s="123" t="str">
        <f t="shared" si="68"/>
        <v/>
      </c>
      <c r="DJ107" s="129" t="str">
        <f t="shared" si="69"/>
        <v/>
      </c>
      <c r="DK107" s="98" t="s">
        <v>68</v>
      </c>
      <c r="DL107" s="130">
        <f t="shared" si="76"/>
        <v>101</v>
      </c>
      <c r="DM107" s="56"/>
    </row>
    <row r="108" spans="2:117" ht="22.5" customHeight="1">
      <c r="B108" s="98" t="s">
        <v>68</v>
      </c>
      <c r="C108" s="130">
        <f t="shared" si="70"/>
        <v>102</v>
      </c>
      <c r="D108" s="146">
        <v>45698</v>
      </c>
      <c r="E108" s="155" t="s">
        <v>69</v>
      </c>
      <c r="F108" s="102" t="s">
        <v>70</v>
      </c>
      <c r="G108" s="103" t="s">
        <v>20</v>
      </c>
      <c r="H108" s="131" t="s">
        <v>46</v>
      </c>
      <c r="I108" s="132">
        <v>10000</v>
      </c>
      <c r="J108" s="106"/>
      <c r="K108" s="107">
        <f t="shared" si="71"/>
        <v>1913308</v>
      </c>
      <c r="L108" s="645"/>
      <c r="M108" s="133"/>
      <c r="N108" s="133"/>
      <c r="O108" s="134" t="str">
        <f t="shared" ref="O108:S108" si="374">IF($H108=O$6,$I108,"")</f>
        <v/>
      </c>
      <c r="P108" s="135" t="str">
        <f t="shared" si="374"/>
        <v/>
      </c>
      <c r="Q108" s="136">
        <f t="shared" si="374"/>
        <v>10000</v>
      </c>
      <c r="R108" s="135" t="str">
        <f t="shared" si="374"/>
        <v/>
      </c>
      <c r="S108" s="137" t="str">
        <f t="shared" si="374"/>
        <v/>
      </c>
      <c r="T108" s="113" t="str">
        <f t="shared" ref="T108:AJ108" si="375">IF($H108=T$6,$J108,"")</f>
        <v/>
      </c>
      <c r="U108" s="114" t="str">
        <f t="shared" si="375"/>
        <v/>
      </c>
      <c r="V108" s="114" t="str">
        <f t="shared" si="375"/>
        <v/>
      </c>
      <c r="W108" s="114" t="str">
        <f t="shared" si="375"/>
        <v/>
      </c>
      <c r="X108" s="113" t="str">
        <f t="shared" si="375"/>
        <v/>
      </c>
      <c r="Y108" s="114" t="str">
        <f t="shared" si="375"/>
        <v/>
      </c>
      <c r="Z108" s="114" t="str">
        <f t="shared" si="375"/>
        <v/>
      </c>
      <c r="AA108" s="114" t="str">
        <f t="shared" si="375"/>
        <v/>
      </c>
      <c r="AB108" s="113" t="str">
        <f t="shared" si="375"/>
        <v/>
      </c>
      <c r="AC108" s="114" t="str">
        <f t="shared" si="375"/>
        <v/>
      </c>
      <c r="AD108" s="114" t="str">
        <f t="shared" si="375"/>
        <v/>
      </c>
      <c r="AE108" s="114" t="str">
        <f t="shared" si="375"/>
        <v/>
      </c>
      <c r="AF108" s="114" t="str">
        <f t="shared" si="375"/>
        <v/>
      </c>
      <c r="AG108" s="114" t="str">
        <f t="shared" si="375"/>
        <v/>
      </c>
      <c r="AH108" s="114" t="str">
        <f t="shared" si="375"/>
        <v/>
      </c>
      <c r="AI108" s="113" t="str">
        <f t="shared" si="375"/>
        <v/>
      </c>
      <c r="AJ108" s="115" t="str">
        <f t="shared" si="375"/>
        <v/>
      </c>
      <c r="AK108" s="617"/>
      <c r="AL108" s="38"/>
      <c r="AM108" s="98" t="s">
        <v>68</v>
      </c>
      <c r="AN108" s="130">
        <f t="shared" si="74"/>
        <v>102</v>
      </c>
      <c r="AO108" s="138" t="str">
        <f t="shared" ref="AO108:AS108" si="376">IF(AND($G108=AO$4,$H108=AO$6),$I108,"")</f>
        <v/>
      </c>
      <c r="AP108" s="139" t="str">
        <f t="shared" si="376"/>
        <v/>
      </c>
      <c r="AQ108" s="139">
        <f t="shared" si="376"/>
        <v>10000</v>
      </c>
      <c r="AR108" s="139" t="str">
        <f t="shared" si="376"/>
        <v/>
      </c>
      <c r="AS108" s="139" t="str">
        <f t="shared" si="376"/>
        <v/>
      </c>
      <c r="AT108" s="118"/>
      <c r="AU108" s="138" t="str">
        <f t="shared" si="3"/>
        <v/>
      </c>
      <c r="AV108" s="139" t="str">
        <f t="shared" si="4"/>
        <v/>
      </c>
      <c r="AW108" s="139" t="str">
        <f t="shared" si="5"/>
        <v/>
      </c>
      <c r="AX108" s="139" t="str">
        <f t="shared" si="6"/>
        <v/>
      </c>
      <c r="AY108" s="139" t="str">
        <f t="shared" si="7"/>
        <v/>
      </c>
      <c r="AZ108" s="140" t="str">
        <f t="shared" si="8"/>
        <v/>
      </c>
      <c r="BA108" s="141" t="str">
        <f t="shared" si="9"/>
        <v/>
      </c>
      <c r="BB108" s="139" t="str">
        <f t="shared" si="10"/>
        <v/>
      </c>
      <c r="BC108" s="139" t="str">
        <f t="shared" si="11"/>
        <v/>
      </c>
      <c r="BD108" s="139" t="str">
        <f t="shared" si="12"/>
        <v/>
      </c>
      <c r="BE108" s="140" t="str">
        <f t="shared" si="13"/>
        <v/>
      </c>
      <c r="BF108" s="122" t="str">
        <f t="shared" si="14"/>
        <v/>
      </c>
      <c r="BG108" s="123" t="str">
        <f t="shared" si="15"/>
        <v/>
      </c>
      <c r="BH108" s="123" t="str">
        <f t="shared" si="16"/>
        <v/>
      </c>
      <c r="BI108" s="123" t="str">
        <f t="shared" si="17"/>
        <v/>
      </c>
      <c r="BJ108" s="122" t="str">
        <f t="shared" si="18"/>
        <v/>
      </c>
      <c r="BK108" s="123" t="str">
        <f t="shared" si="19"/>
        <v/>
      </c>
      <c r="BL108" s="123" t="str">
        <f t="shared" si="20"/>
        <v/>
      </c>
      <c r="BM108" s="123" t="str">
        <f t="shared" si="21"/>
        <v/>
      </c>
      <c r="BN108" s="123" t="str">
        <f t="shared" si="22"/>
        <v/>
      </c>
      <c r="BO108" s="123" t="str">
        <f t="shared" si="23"/>
        <v/>
      </c>
      <c r="BP108" s="123" t="str">
        <f t="shared" si="24"/>
        <v/>
      </c>
      <c r="BQ108" s="123" t="str">
        <f t="shared" si="25"/>
        <v/>
      </c>
      <c r="BR108" s="124" t="str">
        <f t="shared" si="26"/>
        <v/>
      </c>
      <c r="BS108" s="142" t="str">
        <f t="shared" si="27"/>
        <v/>
      </c>
      <c r="BT108" s="143" t="str">
        <f t="shared" si="28"/>
        <v/>
      </c>
      <c r="BU108" s="143" t="str">
        <f t="shared" si="29"/>
        <v/>
      </c>
      <c r="BV108" s="143" t="str">
        <f t="shared" si="30"/>
        <v/>
      </c>
      <c r="BW108" s="143" t="str">
        <f t="shared" si="31"/>
        <v/>
      </c>
      <c r="BX108" s="144" t="str">
        <f t="shared" si="32"/>
        <v/>
      </c>
      <c r="BY108" s="141" t="str">
        <f t="shared" si="33"/>
        <v/>
      </c>
      <c r="BZ108" s="139" t="str">
        <f t="shared" si="34"/>
        <v/>
      </c>
      <c r="CA108" s="139" t="str">
        <f t="shared" si="35"/>
        <v/>
      </c>
      <c r="CB108" s="139" t="str">
        <f t="shared" si="36"/>
        <v/>
      </c>
      <c r="CC108" s="139" t="str">
        <f t="shared" si="37"/>
        <v/>
      </c>
      <c r="CD108" s="139" t="str">
        <f t="shared" si="38"/>
        <v/>
      </c>
      <c r="CE108" s="140" t="str">
        <f t="shared" si="39"/>
        <v/>
      </c>
      <c r="CF108" s="141" t="str">
        <f t="shared" si="40"/>
        <v/>
      </c>
      <c r="CG108" s="139" t="str">
        <f t="shared" si="41"/>
        <v/>
      </c>
      <c r="CH108" s="139" t="str">
        <f t="shared" si="42"/>
        <v/>
      </c>
      <c r="CI108" s="139" t="str">
        <f t="shared" si="43"/>
        <v/>
      </c>
      <c r="CJ108" s="139" t="str">
        <f t="shared" si="44"/>
        <v/>
      </c>
      <c r="CK108" s="139" t="str">
        <f t="shared" si="45"/>
        <v/>
      </c>
      <c r="CL108" s="140" t="str">
        <f t="shared" si="46"/>
        <v/>
      </c>
      <c r="CM108" s="142" t="str">
        <f t="shared" si="47"/>
        <v/>
      </c>
      <c r="CN108" s="143" t="str">
        <f t="shared" si="48"/>
        <v/>
      </c>
      <c r="CO108" s="143" t="str">
        <f t="shared" si="49"/>
        <v/>
      </c>
      <c r="CP108" s="143" t="str">
        <f t="shared" si="50"/>
        <v/>
      </c>
      <c r="CQ108" s="143" t="str">
        <f t="shared" si="51"/>
        <v/>
      </c>
      <c r="CR108" s="145" t="str">
        <f t="shared" si="52"/>
        <v/>
      </c>
      <c r="CS108" s="127"/>
      <c r="CT108" s="122" t="str">
        <f t="shared" si="53"/>
        <v/>
      </c>
      <c r="CU108" s="123" t="str">
        <f t="shared" si="54"/>
        <v/>
      </c>
      <c r="CV108" s="123" t="str">
        <f t="shared" si="55"/>
        <v/>
      </c>
      <c r="CW108" s="123" t="str">
        <f t="shared" si="56"/>
        <v/>
      </c>
      <c r="CX108" s="123" t="str">
        <f t="shared" si="57"/>
        <v/>
      </c>
      <c r="CY108" s="123" t="str">
        <f t="shared" si="58"/>
        <v/>
      </c>
      <c r="CZ108" s="123" t="str">
        <f t="shared" si="59"/>
        <v/>
      </c>
      <c r="DA108" s="123" t="str">
        <f t="shared" si="60"/>
        <v/>
      </c>
      <c r="DB108" s="124" t="str">
        <f t="shared" si="61"/>
        <v/>
      </c>
      <c r="DC108" s="128" t="str">
        <f t="shared" si="62"/>
        <v/>
      </c>
      <c r="DD108" s="123" t="str">
        <f t="shared" si="63"/>
        <v/>
      </c>
      <c r="DE108" s="123" t="str">
        <f t="shared" si="64"/>
        <v/>
      </c>
      <c r="DF108" s="123" t="str">
        <f t="shared" si="65"/>
        <v/>
      </c>
      <c r="DG108" s="123" t="str">
        <f t="shared" si="66"/>
        <v/>
      </c>
      <c r="DH108" s="123" t="str">
        <f t="shared" si="67"/>
        <v/>
      </c>
      <c r="DI108" s="123" t="str">
        <f t="shared" si="68"/>
        <v/>
      </c>
      <c r="DJ108" s="129" t="str">
        <f t="shared" si="69"/>
        <v/>
      </c>
      <c r="DK108" s="98" t="s">
        <v>68</v>
      </c>
      <c r="DL108" s="130">
        <f t="shared" si="76"/>
        <v>102</v>
      </c>
      <c r="DM108" s="56"/>
    </row>
    <row r="109" spans="2:117" ht="22.5" customHeight="1">
      <c r="B109" s="98" t="s">
        <v>68</v>
      </c>
      <c r="C109" s="130">
        <f t="shared" si="70"/>
        <v>103</v>
      </c>
      <c r="D109" s="146">
        <v>45698</v>
      </c>
      <c r="E109" s="155" t="s">
        <v>69</v>
      </c>
      <c r="F109" s="102" t="s">
        <v>70</v>
      </c>
      <c r="G109" s="103" t="s">
        <v>20</v>
      </c>
      <c r="H109" s="131" t="s">
        <v>46</v>
      </c>
      <c r="I109" s="132">
        <v>10000</v>
      </c>
      <c r="J109" s="106"/>
      <c r="K109" s="107">
        <f t="shared" si="71"/>
        <v>1923308</v>
      </c>
      <c r="L109" s="645"/>
      <c r="M109" s="133"/>
      <c r="N109" s="133"/>
      <c r="O109" s="134" t="str">
        <f t="shared" ref="O109:S109" si="377">IF($H109=O$6,$I109,"")</f>
        <v/>
      </c>
      <c r="P109" s="135" t="str">
        <f t="shared" si="377"/>
        <v/>
      </c>
      <c r="Q109" s="136">
        <f t="shared" si="377"/>
        <v>10000</v>
      </c>
      <c r="R109" s="135" t="str">
        <f t="shared" si="377"/>
        <v/>
      </c>
      <c r="S109" s="137" t="str">
        <f t="shared" si="377"/>
        <v/>
      </c>
      <c r="T109" s="113" t="str">
        <f t="shared" ref="T109:AJ109" si="378">IF($H109=T$6,$J109,"")</f>
        <v/>
      </c>
      <c r="U109" s="114" t="str">
        <f t="shared" si="378"/>
        <v/>
      </c>
      <c r="V109" s="114" t="str">
        <f t="shared" si="378"/>
        <v/>
      </c>
      <c r="W109" s="114" t="str">
        <f t="shared" si="378"/>
        <v/>
      </c>
      <c r="X109" s="113" t="str">
        <f t="shared" si="378"/>
        <v/>
      </c>
      <c r="Y109" s="114" t="str">
        <f t="shared" si="378"/>
        <v/>
      </c>
      <c r="Z109" s="114" t="str">
        <f t="shared" si="378"/>
        <v/>
      </c>
      <c r="AA109" s="114" t="str">
        <f t="shared" si="378"/>
        <v/>
      </c>
      <c r="AB109" s="113" t="str">
        <f t="shared" si="378"/>
        <v/>
      </c>
      <c r="AC109" s="114" t="str">
        <f t="shared" si="378"/>
        <v/>
      </c>
      <c r="AD109" s="114" t="str">
        <f t="shared" si="378"/>
        <v/>
      </c>
      <c r="AE109" s="114" t="str">
        <f t="shared" si="378"/>
        <v/>
      </c>
      <c r="AF109" s="114" t="str">
        <f t="shared" si="378"/>
        <v/>
      </c>
      <c r="AG109" s="114" t="str">
        <f t="shared" si="378"/>
        <v/>
      </c>
      <c r="AH109" s="114" t="str">
        <f t="shared" si="378"/>
        <v/>
      </c>
      <c r="AI109" s="113" t="str">
        <f t="shared" si="378"/>
        <v/>
      </c>
      <c r="AJ109" s="115" t="str">
        <f t="shared" si="378"/>
        <v/>
      </c>
      <c r="AK109" s="617"/>
      <c r="AL109" s="38"/>
      <c r="AM109" s="98" t="s">
        <v>68</v>
      </c>
      <c r="AN109" s="130">
        <f t="shared" si="74"/>
        <v>103</v>
      </c>
      <c r="AO109" s="138" t="str">
        <f t="shared" ref="AO109:AS109" si="379">IF(AND($G109=AO$4,$H109=AO$6),$I109,"")</f>
        <v/>
      </c>
      <c r="AP109" s="139" t="str">
        <f t="shared" si="379"/>
        <v/>
      </c>
      <c r="AQ109" s="139">
        <f t="shared" si="379"/>
        <v>10000</v>
      </c>
      <c r="AR109" s="139" t="str">
        <f t="shared" si="379"/>
        <v/>
      </c>
      <c r="AS109" s="139" t="str">
        <f t="shared" si="379"/>
        <v/>
      </c>
      <c r="AT109" s="118"/>
      <c r="AU109" s="138" t="str">
        <f t="shared" si="3"/>
        <v/>
      </c>
      <c r="AV109" s="139" t="str">
        <f t="shared" si="4"/>
        <v/>
      </c>
      <c r="AW109" s="139" t="str">
        <f t="shared" si="5"/>
        <v/>
      </c>
      <c r="AX109" s="139" t="str">
        <f t="shared" si="6"/>
        <v/>
      </c>
      <c r="AY109" s="139" t="str">
        <f t="shared" si="7"/>
        <v/>
      </c>
      <c r="AZ109" s="140" t="str">
        <f t="shared" si="8"/>
        <v/>
      </c>
      <c r="BA109" s="141" t="str">
        <f t="shared" si="9"/>
        <v/>
      </c>
      <c r="BB109" s="139" t="str">
        <f t="shared" si="10"/>
        <v/>
      </c>
      <c r="BC109" s="139" t="str">
        <f t="shared" si="11"/>
        <v/>
      </c>
      <c r="BD109" s="139" t="str">
        <f t="shared" si="12"/>
        <v/>
      </c>
      <c r="BE109" s="140" t="str">
        <f t="shared" si="13"/>
        <v/>
      </c>
      <c r="BF109" s="122" t="str">
        <f t="shared" si="14"/>
        <v/>
      </c>
      <c r="BG109" s="123" t="str">
        <f t="shared" si="15"/>
        <v/>
      </c>
      <c r="BH109" s="123" t="str">
        <f t="shared" si="16"/>
        <v/>
      </c>
      <c r="BI109" s="123" t="str">
        <f t="shared" si="17"/>
        <v/>
      </c>
      <c r="BJ109" s="122" t="str">
        <f t="shared" si="18"/>
        <v/>
      </c>
      <c r="BK109" s="123" t="str">
        <f t="shared" si="19"/>
        <v/>
      </c>
      <c r="BL109" s="123" t="str">
        <f t="shared" si="20"/>
        <v/>
      </c>
      <c r="BM109" s="123" t="str">
        <f t="shared" si="21"/>
        <v/>
      </c>
      <c r="BN109" s="123" t="str">
        <f t="shared" si="22"/>
        <v/>
      </c>
      <c r="BO109" s="123" t="str">
        <f t="shared" si="23"/>
        <v/>
      </c>
      <c r="BP109" s="123" t="str">
        <f t="shared" si="24"/>
        <v/>
      </c>
      <c r="BQ109" s="123" t="str">
        <f t="shared" si="25"/>
        <v/>
      </c>
      <c r="BR109" s="124" t="str">
        <f t="shared" si="26"/>
        <v/>
      </c>
      <c r="BS109" s="142" t="str">
        <f t="shared" si="27"/>
        <v/>
      </c>
      <c r="BT109" s="143" t="str">
        <f t="shared" si="28"/>
        <v/>
      </c>
      <c r="BU109" s="143" t="str">
        <f t="shared" si="29"/>
        <v/>
      </c>
      <c r="BV109" s="143" t="str">
        <f t="shared" si="30"/>
        <v/>
      </c>
      <c r="BW109" s="143" t="str">
        <f t="shared" si="31"/>
        <v/>
      </c>
      <c r="BX109" s="144" t="str">
        <f t="shared" si="32"/>
        <v/>
      </c>
      <c r="BY109" s="141" t="str">
        <f t="shared" si="33"/>
        <v/>
      </c>
      <c r="BZ109" s="139" t="str">
        <f t="shared" si="34"/>
        <v/>
      </c>
      <c r="CA109" s="139" t="str">
        <f t="shared" si="35"/>
        <v/>
      </c>
      <c r="CB109" s="139" t="str">
        <f t="shared" si="36"/>
        <v/>
      </c>
      <c r="CC109" s="139" t="str">
        <f t="shared" si="37"/>
        <v/>
      </c>
      <c r="CD109" s="139" t="str">
        <f t="shared" si="38"/>
        <v/>
      </c>
      <c r="CE109" s="140" t="str">
        <f t="shared" si="39"/>
        <v/>
      </c>
      <c r="CF109" s="141" t="str">
        <f t="shared" si="40"/>
        <v/>
      </c>
      <c r="CG109" s="139" t="str">
        <f t="shared" si="41"/>
        <v/>
      </c>
      <c r="CH109" s="139" t="str">
        <f t="shared" si="42"/>
        <v/>
      </c>
      <c r="CI109" s="139" t="str">
        <f t="shared" si="43"/>
        <v/>
      </c>
      <c r="CJ109" s="139" t="str">
        <f t="shared" si="44"/>
        <v/>
      </c>
      <c r="CK109" s="139" t="str">
        <f t="shared" si="45"/>
        <v/>
      </c>
      <c r="CL109" s="140" t="str">
        <f t="shared" si="46"/>
        <v/>
      </c>
      <c r="CM109" s="142" t="str">
        <f t="shared" si="47"/>
        <v/>
      </c>
      <c r="CN109" s="143" t="str">
        <f t="shared" si="48"/>
        <v/>
      </c>
      <c r="CO109" s="143" t="str">
        <f t="shared" si="49"/>
        <v/>
      </c>
      <c r="CP109" s="143" t="str">
        <f t="shared" si="50"/>
        <v/>
      </c>
      <c r="CQ109" s="143" t="str">
        <f t="shared" si="51"/>
        <v/>
      </c>
      <c r="CR109" s="145" t="str">
        <f t="shared" si="52"/>
        <v/>
      </c>
      <c r="CS109" s="127"/>
      <c r="CT109" s="122" t="str">
        <f t="shared" si="53"/>
        <v/>
      </c>
      <c r="CU109" s="123" t="str">
        <f t="shared" si="54"/>
        <v/>
      </c>
      <c r="CV109" s="123" t="str">
        <f t="shared" si="55"/>
        <v/>
      </c>
      <c r="CW109" s="123" t="str">
        <f t="shared" si="56"/>
        <v/>
      </c>
      <c r="CX109" s="123" t="str">
        <f t="shared" si="57"/>
        <v/>
      </c>
      <c r="CY109" s="123" t="str">
        <f t="shared" si="58"/>
        <v/>
      </c>
      <c r="CZ109" s="123" t="str">
        <f t="shared" si="59"/>
        <v/>
      </c>
      <c r="DA109" s="123" t="str">
        <f t="shared" si="60"/>
        <v/>
      </c>
      <c r="DB109" s="124" t="str">
        <f t="shared" si="61"/>
        <v/>
      </c>
      <c r="DC109" s="128" t="str">
        <f t="shared" si="62"/>
        <v/>
      </c>
      <c r="DD109" s="123" t="str">
        <f t="shared" si="63"/>
        <v/>
      </c>
      <c r="DE109" s="123" t="str">
        <f t="shared" si="64"/>
        <v/>
      </c>
      <c r="DF109" s="123" t="str">
        <f t="shared" si="65"/>
        <v/>
      </c>
      <c r="DG109" s="123" t="str">
        <f t="shared" si="66"/>
        <v/>
      </c>
      <c r="DH109" s="123" t="str">
        <f t="shared" si="67"/>
        <v/>
      </c>
      <c r="DI109" s="123" t="str">
        <f t="shared" si="68"/>
        <v/>
      </c>
      <c r="DJ109" s="129" t="str">
        <f t="shared" si="69"/>
        <v/>
      </c>
      <c r="DK109" s="98" t="s">
        <v>68</v>
      </c>
      <c r="DL109" s="130">
        <f t="shared" si="76"/>
        <v>103</v>
      </c>
      <c r="DM109" s="56"/>
    </row>
    <row r="110" spans="2:117" ht="22.5" customHeight="1">
      <c r="B110" s="98" t="s">
        <v>68</v>
      </c>
      <c r="C110" s="130">
        <f t="shared" si="70"/>
        <v>104</v>
      </c>
      <c r="D110" s="146">
        <v>45698</v>
      </c>
      <c r="E110" s="155" t="s">
        <v>69</v>
      </c>
      <c r="F110" s="102" t="s">
        <v>70</v>
      </c>
      <c r="G110" s="103" t="s">
        <v>20</v>
      </c>
      <c r="H110" s="131" t="s">
        <v>46</v>
      </c>
      <c r="I110" s="132">
        <v>10000</v>
      </c>
      <c r="J110" s="106"/>
      <c r="K110" s="107">
        <f t="shared" si="71"/>
        <v>1933308</v>
      </c>
      <c r="L110" s="645"/>
      <c r="M110" s="133"/>
      <c r="N110" s="133"/>
      <c r="O110" s="134" t="str">
        <f t="shared" ref="O110:S110" si="380">IF($H110=O$6,$I110,"")</f>
        <v/>
      </c>
      <c r="P110" s="135" t="str">
        <f t="shared" si="380"/>
        <v/>
      </c>
      <c r="Q110" s="136">
        <f t="shared" si="380"/>
        <v>10000</v>
      </c>
      <c r="R110" s="135" t="str">
        <f t="shared" si="380"/>
        <v/>
      </c>
      <c r="S110" s="137" t="str">
        <f t="shared" si="380"/>
        <v/>
      </c>
      <c r="T110" s="113" t="str">
        <f t="shared" ref="T110:AJ110" si="381">IF($H110=T$6,$J110,"")</f>
        <v/>
      </c>
      <c r="U110" s="114" t="str">
        <f t="shared" si="381"/>
        <v/>
      </c>
      <c r="V110" s="114" t="str">
        <f t="shared" si="381"/>
        <v/>
      </c>
      <c r="W110" s="114" t="str">
        <f t="shared" si="381"/>
        <v/>
      </c>
      <c r="X110" s="113" t="str">
        <f t="shared" si="381"/>
        <v/>
      </c>
      <c r="Y110" s="114" t="str">
        <f t="shared" si="381"/>
        <v/>
      </c>
      <c r="Z110" s="114" t="str">
        <f t="shared" si="381"/>
        <v/>
      </c>
      <c r="AA110" s="114" t="str">
        <f t="shared" si="381"/>
        <v/>
      </c>
      <c r="AB110" s="113" t="str">
        <f t="shared" si="381"/>
        <v/>
      </c>
      <c r="AC110" s="114" t="str">
        <f t="shared" si="381"/>
        <v/>
      </c>
      <c r="AD110" s="114" t="str">
        <f t="shared" si="381"/>
        <v/>
      </c>
      <c r="AE110" s="114" t="str">
        <f t="shared" si="381"/>
        <v/>
      </c>
      <c r="AF110" s="114" t="str">
        <f t="shared" si="381"/>
        <v/>
      </c>
      <c r="AG110" s="114" t="str">
        <f t="shared" si="381"/>
        <v/>
      </c>
      <c r="AH110" s="114" t="str">
        <f t="shared" si="381"/>
        <v/>
      </c>
      <c r="AI110" s="113" t="str">
        <f t="shared" si="381"/>
        <v/>
      </c>
      <c r="AJ110" s="115" t="str">
        <f t="shared" si="381"/>
        <v/>
      </c>
      <c r="AK110" s="617"/>
      <c r="AL110" s="38"/>
      <c r="AM110" s="98" t="s">
        <v>68</v>
      </c>
      <c r="AN110" s="130">
        <f t="shared" si="74"/>
        <v>104</v>
      </c>
      <c r="AO110" s="138" t="str">
        <f t="shared" ref="AO110:AS110" si="382">IF(AND($G110=AO$4,$H110=AO$6),$I110,"")</f>
        <v/>
      </c>
      <c r="AP110" s="139" t="str">
        <f t="shared" si="382"/>
        <v/>
      </c>
      <c r="AQ110" s="139">
        <f t="shared" si="382"/>
        <v>10000</v>
      </c>
      <c r="AR110" s="139" t="str">
        <f t="shared" si="382"/>
        <v/>
      </c>
      <c r="AS110" s="139" t="str">
        <f t="shared" si="382"/>
        <v/>
      </c>
      <c r="AT110" s="118"/>
      <c r="AU110" s="138" t="str">
        <f t="shared" si="3"/>
        <v/>
      </c>
      <c r="AV110" s="139" t="str">
        <f t="shared" si="4"/>
        <v/>
      </c>
      <c r="AW110" s="139" t="str">
        <f t="shared" si="5"/>
        <v/>
      </c>
      <c r="AX110" s="139" t="str">
        <f t="shared" si="6"/>
        <v/>
      </c>
      <c r="AY110" s="139" t="str">
        <f t="shared" si="7"/>
        <v/>
      </c>
      <c r="AZ110" s="140" t="str">
        <f t="shared" si="8"/>
        <v/>
      </c>
      <c r="BA110" s="141" t="str">
        <f t="shared" si="9"/>
        <v/>
      </c>
      <c r="BB110" s="139" t="str">
        <f t="shared" si="10"/>
        <v/>
      </c>
      <c r="BC110" s="139" t="str">
        <f t="shared" si="11"/>
        <v/>
      </c>
      <c r="BD110" s="139" t="str">
        <f t="shared" si="12"/>
        <v/>
      </c>
      <c r="BE110" s="140" t="str">
        <f t="shared" si="13"/>
        <v/>
      </c>
      <c r="BF110" s="122" t="str">
        <f t="shared" si="14"/>
        <v/>
      </c>
      <c r="BG110" s="123" t="str">
        <f t="shared" si="15"/>
        <v/>
      </c>
      <c r="BH110" s="123" t="str">
        <f t="shared" si="16"/>
        <v/>
      </c>
      <c r="BI110" s="123" t="str">
        <f t="shared" si="17"/>
        <v/>
      </c>
      <c r="BJ110" s="122" t="str">
        <f t="shared" si="18"/>
        <v/>
      </c>
      <c r="BK110" s="123" t="str">
        <f t="shared" si="19"/>
        <v/>
      </c>
      <c r="BL110" s="123" t="str">
        <f t="shared" si="20"/>
        <v/>
      </c>
      <c r="BM110" s="123" t="str">
        <f t="shared" si="21"/>
        <v/>
      </c>
      <c r="BN110" s="123" t="str">
        <f t="shared" si="22"/>
        <v/>
      </c>
      <c r="BO110" s="123" t="str">
        <f t="shared" si="23"/>
        <v/>
      </c>
      <c r="BP110" s="123" t="str">
        <f t="shared" si="24"/>
        <v/>
      </c>
      <c r="BQ110" s="123" t="str">
        <f t="shared" si="25"/>
        <v/>
      </c>
      <c r="BR110" s="124" t="str">
        <f t="shared" si="26"/>
        <v/>
      </c>
      <c r="BS110" s="142" t="str">
        <f t="shared" si="27"/>
        <v/>
      </c>
      <c r="BT110" s="143" t="str">
        <f t="shared" si="28"/>
        <v/>
      </c>
      <c r="BU110" s="143" t="str">
        <f t="shared" si="29"/>
        <v/>
      </c>
      <c r="BV110" s="143" t="str">
        <f t="shared" si="30"/>
        <v/>
      </c>
      <c r="BW110" s="143" t="str">
        <f t="shared" si="31"/>
        <v/>
      </c>
      <c r="BX110" s="144" t="str">
        <f t="shared" si="32"/>
        <v/>
      </c>
      <c r="BY110" s="141" t="str">
        <f t="shared" si="33"/>
        <v/>
      </c>
      <c r="BZ110" s="139" t="str">
        <f t="shared" si="34"/>
        <v/>
      </c>
      <c r="CA110" s="139" t="str">
        <f t="shared" si="35"/>
        <v/>
      </c>
      <c r="CB110" s="139" t="str">
        <f t="shared" si="36"/>
        <v/>
      </c>
      <c r="CC110" s="139" t="str">
        <f t="shared" si="37"/>
        <v/>
      </c>
      <c r="CD110" s="139" t="str">
        <f t="shared" si="38"/>
        <v/>
      </c>
      <c r="CE110" s="140" t="str">
        <f t="shared" si="39"/>
        <v/>
      </c>
      <c r="CF110" s="141" t="str">
        <f t="shared" si="40"/>
        <v/>
      </c>
      <c r="CG110" s="139" t="str">
        <f t="shared" si="41"/>
        <v/>
      </c>
      <c r="CH110" s="139" t="str">
        <f t="shared" si="42"/>
        <v/>
      </c>
      <c r="CI110" s="139" t="str">
        <f t="shared" si="43"/>
        <v/>
      </c>
      <c r="CJ110" s="139" t="str">
        <f t="shared" si="44"/>
        <v/>
      </c>
      <c r="CK110" s="139" t="str">
        <f t="shared" si="45"/>
        <v/>
      </c>
      <c r="CL110" s="140" t="str">
        <f t="shared" si="46"/>
        <v/>
      </c>
      <c r="CM110" s="142" t="str">
        <f t="shared" si="47"/>
        <v/>
      </c>
      <c r="CN110" s="143" t="str">
        <f t="shared" si="48"/>
        <v/>
      </c>
      <c r="CO110" s="143" t="str">
        <f t="shared" si="49"/>
        <v/>
      </c>
      <c r="CP110" s="143" t="str">
        <f t="shared" si="50"/>
        <v/>
      </c>
      <c r="CQ110" s="143" t="str">
        <f t="shared" si="51"/>
        <v/>
      </c>
      <c r="CR110" s="145" t="str">
        <f t="shared" si="52"/>
        <v/>
      </c>
      <c r="CS110" s="127"/>
      <c r="CT110" s="122" t="str">
        <f t="shared" si="53"/>
        <v/>
      </c>
      <c r="CU110" s="123" t="str">
        <f t="shared" si="54"/>
        <v/>
      </c>
      <c r="CV110" s="123" t="str">
        <f t="shared" si="55"/>
        <v/>
      </c>
      <c r="CW110" s="123" t="str">
        <f t="shared" si="56"/>
        <v/>
      </c>
      <c r="CX110" s="123" t="str">
        <f t="shared" si="57"/>
        <v/>
      </c>
      <c r="CY110" s="123" t="str">
        <f t="shared" si="58"/>
        <v/>
      </c>
      <c r="CZ110" s="123" t="str">
        <f t="shared" si="59"/>
        <v/>
      </c>
      <c r="DA110" s="123" t="str">
        <f t="shared" si="60"/>
        <v/>
      </c>
      <c r="DB110" s="124" t="str">
        <f t="shared" si="61"/>
        <v/>
      </c>
      <c r="DC110" s="128" t="str">
        <f t="shared" si="62"/>
        <v/>
      </c>
      <c r="DD110" s="123" t="str">
        <f t="shared" si="63"/>
        <v/>
      </c>
      <c r="DE110" s="123" t="str">
        <f t="shared" si="64"/>
        <v/>
      </c>
      <c r="DF110" s="123" t="str">
        <f t="shared" si="65"/>
        <v/>
      </c>
      <c r="DG110" s="123" t="str">
        <f t="shared" si="66"/>
        <v/>
      </c>
      <c r="DH110" s="123" t="str">
        <f t="shared" si="67"/>
        <v/>
      </c>
      <c r="DI110" s="123" t="str">
        <f t="shared" si="68"/>
        <v/>
      </c>
      <c r="DJ110" s="129" t="str">
        <f t="shared" si="69"/>
        <v/>
      </c>
      <c r="DK110" s="98" t="s">
        <v>68</v>
      </c>
      <c r="DL110" s="130">
        <f t="shared" si="76"/>
        <v>104</v>
      </c>
      <c r="DM110" s="56"/>
    </row>
    <row r="111" spans="2:117" ht="22.5" customHeight="1">
      <c r="B111" s="98" t="s">
        <v>68</v>
      </c>
      <c r="C111" s="130">
        <f t="shared" si="70"/>
        <v>105</v>
      </c>
      <c r="D111" s="146">
        <v>45698</v>
      </c>
      <c r="E111" s="155" t="s">
        <v>69</v>
      </c>
      <c r="F111" s="102" t="s">
        <v>70</v>
      </c>
      <c r="G111" s="103" t="s">
        <v>20</v>
      </c>
      <c r="H111" s="131" t="s">
        <v>46</v>
      </c>
      <c r="I111" s="132">
        <v>2000</v>
      </c>
      <c r="J111" s="106"/>
      <c r="K111" s="107">
        <f t="shared" si="71"/>
        <v>1935308</v>
      </c>
      <c r="L111" s="645"/>
      <c r="M111" s="133"/>
      <c r="N111" s="133"/>
      <c r="O111" s="134" t="str">
        <f t="shared" ref="O111:S111" si="383">IF($H111=O$6,$I111,"")</f>
        <v/>
      </c>
      <c r="P111" s="135" t="str">
        <f t="shared" si="383"/>
        <v/>
      </c>
      <c r="Q111" s="136">
        <f t="shared" si="383"/>
        <v>2000</v>
      </c>
      <c r="R111" s="135" t="str">
        <f t="shared" si="383"/>
        <v/>
      </c>
      <c r="S111" s="137" t="str">
        <f t="shared" si="383"/>
        <v/>
      </c>
      <c r="T111" s="113" t="str">
        <f t="shared" ref="T111:AJ111" si="384">IF($H111=T$6,$J111,"")</f>
        <v/>
      </c>
      <c r="U111" s="114" t="str">
        <f t="shared" si="384"/>
        <v/>
      </c>
      <c r="V111" s="114" t="str">
        <f t="shared" si="384"/>
        <v/>
      </c>
      <c r="W111" s="114" t="str">
        <f t="shared" si="384"/>
        <v/>
      </c>
      <c r="X111" s="113" t="str">
        <f t="shared" si="384"/>
        <v/>
      </c>
      <c r="Y111" s="114" t="str">
        <f t="shared" si="384"/>
        <v/>
      </c>
      <c r="Z111" s="114" t="str">
        <f t="shared" si="384"/>
        <v/>
      </c>
      <c r="AA111" s="114" t="str">
        <f t="shared" si="384"/>
        <v/>
      </c>
      <c r="AB111" s="113" t="str">
        <f t="shared" si="384"/>
        <v/>
      </c>
      <c r="AC111" s="114" t="str">
        <f t="shared" si="384"/>
        <v/>
      </c>
      <c r="AD111" s="114" t="str">
        <f t="shared" si="384"/>
        <v/>
      </c>
      <c r="AE111" s="114" t="str">
        <f t="shared" si="384"/>
        <v/>
      </c>
      <c r="AF111" s="114" t="str">
        <f t="shared" si="384"/>
        <v/>
      </c>
      <c r="AG111" s="114" t="str">
        <f t="shared" si="384"/>
        <v/>
      </c>
      <c r="AH111" s="114" t="str">
        <f t="shared" si="384"/>
        <v/>
      </c>
      <c r="AI111" s="113" t="str">
        <f t="shared" si="384"/>
        <v/>
      </c>
      <c r="AJ111" s="115" t="str">
        <f t="shared" si="384"/>
        <v/>
      </c>
      <c r="AK111" s="617"/>
      <c r="AL111" s="38"/>
      <c r="AM111" s="98" t="s">
        <v>68</v>
      </c>
      <c r="AN111" s="130">
        <f t="shared" si="74"/>
        <v>105</v>
      </c>
      <c r="AO111" s="138" t="str">
        <f t="shared" ref="AO111:AS111" si="385">IF(AND($G111=AO$4,$H111=AO$6),$I111,"")</f>
        <v/>
      </c>
      <c r="AP111" s="139" t="str">
        <f t="shared" si="385"/>
        <v/>
      </c>
      <c r="AQ111" s="139">
        <f t="shared" si="385"/>
        <v>2000</v>
      </c>
      <c r="AR111" s="139" t="str">
        <f t="shared" si="385"/>
        <v/>
      </c>
      <c r="AS111" s="139" t="str">
        <f t="shared" si="385"/>
        <v/>
      </c>
      <c r="AT111" s="118"/>
      <c r="AU111" s="138" t="str">
        <f t="shared" si="3"/>
        <v/>
      </c>
      <c r="AV111" s="139" t="str">
        <f t="shared" si="4"/>
        <v/>
      </c>
      <c r="AW111" s="139" t="str">
        <f t="shared" si="5"/>
        <v/>
      </c>
      <c r="AX111" s="139" t="str">
        <f t="shared" si="6"/>
        <v/>
      </c>
      <c r="AY111" s="139" t="str">
        <f t="shared" si="7"/>
        <v/>
      </c>
      <c r="AZ111" s="140" t="str">
        <f t="shared" si="8"/>
        <v/>
      </c>
      <c r="BA111" s="141" t="str">
        <f t="shared" si="9"/>
        <v/>
      </c>
      <c r="BB111" s="139" t="str">
        <f t="shared" si="10"/>
        <v/>
      </c>
      <c r="BC111" s="139" t="str">
        <f t="shared" si="11"/>
        <v/>
      </c>
      <c r="BD111" s="139" t="str">
        <f t="shared" si="12"/>
        <v/>
      </c>
      <c r="BE111" s="140" t="str">
        <f t="shared" si="13"/>
        <v/>
      </c>
      <c r="BF111" s="122" t="str">
        <f t="shared" si="14"/>
        <v/>
      </c>
      <c r="BG111" s="123" t="str">
        <f t="shared" si="15"/>
        <v/>
      </c>
      <c r="BH111" s="123" t="str">
        <f t="shared" si="16"/>
        <v/>
      </c>
      <c r="BI111" s="123" t="str">
        <f t="shared" si="17"/>
        <v/>
      </c>
      <c r="BJ111" s="122" t="str">
        <f t="shared" si="18"/>
        <v/>
      </c>
      <c r="BK111" s="123" t="str">
        <f t="shared" si="19"/>
        <v/>
      </c>
      <c r="BL111" s="123" t="str">
        <f t="shared" si="20"/>
        <v/>
      </c>
      <c r="BM111" s="123" t="str">
        <f t="shared" si="21"/>
        <v/>
      </c>
      <c r="BN111" s="123" t="str">
        <f t="shared" si="22"/>
        <v/>
      </c>
      <c r="BO111" s="123" t="str">
        <f t="shared" si="23"/>
        <v/>
      </c>
      <c r="BP111" s="123" t="str">
        <f t="shared" si="24"/>
        <v/>
      </c>
      <c r="BQ111" s="123" t="str">
        <f t="shared" si="25"/>
        <v/>
      </c>
      <c r="BR111" s="124" t="str">
        <f t="shared" si="26"/>
        <v/>
      </c>
      <c r="BS111" s="142" t="str">
        <f t="shared" si="27"/>
        <v/>
      </c>
      <c r="BT111" s="143" t="str">
        <f t="shared" si="28"/>
        <v/>
      </c>
      <c r="BU111" s="143" t="str">
        <f t="shared" si="29"/>
        <v/>
      </c>
      <c r="BV111" s="143" t="str">
        <f t="shared" si="30"/>
        <v/>
      </c>
      <c r="BW111" s="143" t="str">
        <f t="shared" si="31"/>
        <v/>
      </c>
      <c r="BX111" s="144" t="str">
        <f t="shared" si="32"/>
        <v/>
      </c>
      <c r="BY111" s="141" t="str">
        <f t="shared" si="33"/>
        <v/>
      </c>
      <c r="BZ111" s="139" t="str">
        <f t="shared" si="34"/>
        <v/>
      </c>
      <c r="CA111" s="139" t="str">
        <f t="shared" si="35"/>
        <v/>
      </c>
      <c r="CB111" s="139" t="str">
        <f t="shared" si="36"/>
        <v/>
      </c>
      <c r="CC111" s="139" t="str">
        <f t="shared" si="37"/>
        <v/>
      </c>
      <c r="CD111" s="139" t="str">
        <f t="shared" si="38"/>
        <v/>
      </c>
      <c r="CE111" s="140" t="str">
        <f t="shared" si="39"/>
        <v/>
      </c>
      <c r="CF111" s="141" t="str">
        <f t="shared" si="40"/>
        <v/>
      </c>
      <c r="CG111" s="139" t="str">
        <f t="shared" si="41"/>
        <v/>
      </c>
      <c r="CH111" s="139" t="str">
        <f t="shared" si="42"/>
        <v/>
      </c>
      <c r="CI111" s="139" t="str">
        <f t="shared" si="43"/>
        <v/>
      </c>
      <c r="CJ111" s="139" t="str">
        <f t="shared" si="44"/>
        <v/>
      </c>
      <c r="CK111" s="139" t="str">
        <f t="shared" si="45"/>
        <v/>
      </c>
      <c r="CL111" s="140" t="str">
        <f t="shared" si="46"/>
        <v/>
      </c>
      <c r="CM111" s="142" t="str">
        <f t="shared" si="47"/>
        <v/>
      </c>
      <c r="CN111" s="143" t="str">
        <f t="shared" si="48"/>
        <v/>
      </c>
      <c r="CO111" s="143" t="str">
        <f t="shared" si="49"/>
        <v/>
      </c>
      <c r="CP111" s="143" t="str">
        <f t="shared" si="50"/>
        <v/>
      </c>
      <c r="CQ111" s="143" t="str">
        <f t="shared" si="51"/>
        <v/>
      </c>
      <c r="CR111" s="145" t="str">
        <f t="shared" si="52"/>
        <v/>
      </c>
      <c r="CS111" s="127"/>
      <c r="CT111" s="122" t="str">
        <f t="shared" si="53"/>
        <v/>
      </c>
      <c r="CU111" s="123" t="str">
        <f t="shared" si="54"/>
        <v/>
      </c>
      <c r="CV111" s="123" t="str">
        <f t="shared" si="55"/>
        <v/>
      </c>
      <c r="CW111" s="123" t="str">
        <f t="shared" si="56"/>
        <v/>
      </c>
      <c r="CX111" s="123" t="str">
        <f t="shared" si="57"/>
        <v/>
      </c>
      <c r="CY111" s="123" t="str">
        <f t="shared" si="58"/>
        <v/>
      </c>
      <c r="CZ111" s="123" t="str">
        <f t="shared" si="59"/>
        <v/>
      </c>
      <c r="DA111" s="123" t="str">
        <f t="shared" si="60"/>
        <v/>
      </c>
      <c r="DB111" s="124" t="str">
        <f t="shared" si="61"/>
        <v/>
      </c>
      <c r="DC111" s="128" t="str">
        <f t="shared" si="62"/>
        <v/>
      </c>
      <c r="DD111" s="123" t="str">
        <f t="shared" si="63"/>
        <v/>
      </c>
      <c r="DE111" s="123" t="str">
        <f t="shared" si="64"/>
        <v/>
      </c>
      <c r="DF111" s="123" t="str">
        <f t="shared" si="65"/>
        <v/>
      </c>
      <c r="DG111" s="123" t="str">
        <f t="shared" si="66"/>
        <v/>
      </c>
      <c r="DH111" s="123" t="str">
        <f t="shared" si="67"/>
        <v/>
      </c>
      <c r="DI111" s="123" t="str">
        <f t="shared" si="68"/>
        <v/>
      </c>
      <c r="DJ111" s="129" t="str">
        <f t="shared" si="69"/>
        <v/>
      </c>
      <c r="DK111" s="98" t="s">
        <v>68</v>
      </c>
      <c r="DL111" s="130">
        <f t="shared" si="76"/>
        <v>105</v>
      </c>
      <c r="DM111" s="56"/>
    </row>
    <row r="112" spans="2:117" ht="22.5" customHeight="1">
      <c r="B112" s="98" t="s">
        <v>68</v>
      </c>
      <c r="C112" s="130">
        <f t="shared" si="70"/>
        <v>106</v>
      </c>
      <c r="D112" s="146">
        <v>45698</v>
      </c>
      <c r="E112" s="155" t="s">
        <v>69</v>
      </c>
      <c r="F112" s="102" t="s">
        <v>70</v>
      </c>
      <c r="G112" s="156" t="s">
        <v>20</v>
      </c>
      <c r="H112" s="131" t="s">
        <v>46</v>
      </c>
      <c r="I112" s="132">
        <v>5000</v>
      </c>
      <c r="J112" s="106"/>
      <c r="K112" s="107">
        <f t="shared" si="71"/>
        <v>1940308</v>
      </c>
      <c r="L112" s="645"/>
      <c r="M112" s="133"/>
      <c r="N112" s="133"/>
      <c r="O112" s="134" t="str">
        <f t="shared" ref="O112:S112" si="386">IF($H112=O$6,$I112,"")</f>
        <v/>
      </c>
      <c r="P112" s="135" t="str">
        <f t="shared" si="386"/>
        <v/>
      </c>
      <c r="Q112" s="136">
        <f t="shared" si="386"/>
        <v>5000</v>
      </c>
      <c r="R112" s="135" t="str">
        <f t="shared" si="386"/>
        <v/>
      </c>
      <c r="S112" s="137" t="str">
        <f t="shared" si="386"/>
        <v/>
      </c>
      <c r="T112" s="113" t="str">
        <f t="shared" ref="T112:AJ112" si="387">IF($H112=T$6,$J112,"")</f>
        <v/>
      </c>
      <c r="U112" s="114" t="str">
        <f t="shared" si="387"/>
        <v/>
      </c>
      <c r="V112" s="114" t="str">
        <f t="shared" si="387"/>
        <v/>
      </c>
      <c r="W112" s="114" t="str">
        <f t="shared" si="387"/>
        <v/>
      </c>
      <c r="X112" s="113" t="str">
        <f t="shared" si="387"/>
        <v/>
      </c>
      <c r="Y112" s="114" t="str">
        <f t="shared" si="387"/>
        <v/>
      </c>
      <c r="Z112" s="114" t="str">
        <f t="shared" si="387"/>
        <v/>
      </c>
      <c r="AA112" s="114" t="str">
        <f t="shared" si="387"/>
        <v/>
      </c>
      <c r="AB112" s="113" t="str">
        <f t="shared" si="387"/>
        <v/>
      </c>
      <c r="AC112" s="114" t="str">
        <f t="shared" si="387"/>
        <v/>
      </c>
      <c r="AD112" s="114" t="str">
        <f t="shared" si="387"/>
        <v/>
      </c>
      <c r="AE112" s="114" t="str">
        <f t="shared" si="387"/>
        <v/>
      </c>
      <c r="AF112" s="114" t="str">
        <f t="shared" si="387"/>
        <v/>
      </c>
      <c r="AG112" s="114" t="str">
        <f t="shared" si="387"/>
        <v/>
      </c>
      <c r="AH112" s="114" t="str">
        <f t="shared" si="387"/>
        <v/>
      </c>
      <c r="AI112" s="113" t="str">
        <f t="shared" si="387"/>
        <v/>
      </c>
      <c r="AJ112" s="115" t="str">
        <f t="shared" si="387"/>
        <v/>
      </c>
      <c r="AK112" s="617"/>
      <c r="AL112" s="38"/>
      <c r="AM112" s="98" t="s">
        <v>68</v>
      </c>
      <c r="AN112" s="130">
        <f t="shared" si="74"/>
        <v>106</v>
      </c>
      <c r="AO112" s="138" t="str">
        <f t="shared" ref="AO112:AS112" si="388">IF(AND($G112=AO$4,$H112=AO$6),$I112,"")</f>
        <v/>
      </c>
      <c r="AP112" s="139" t="str">
        <f t="shared" si="388"/>
        <v/>
      </c>
      <c r="AQ112" s="139">
        <f t="shared" si="388"/>
        <v>5000</v>
      </c>
      <c r="AR112" s="139" t="str">
        <f t="shared" si="388"/>
        <v/>
      </c>
      <c r="AS112" s="139" t="str">
        <f t="shared" si="388"/>
        <v/>
      </c>
      <c r="AT112" s="118"/>
      <c r="AU112" s="138" t="str">
        <f t="shared" si="3"/>
        <v/>
      </c>
      <c r="AV112" s="139" t="str">
        <f t="shared" si="4"/>
        <v/>
      </c>
      <c r="AW112" s="139" t="str">
        <f t="shared" si="5"/>
        <v/>
      </c>
      <c r="AX112" s="139" t="str">
        <f t="shared" si="6"/>
        <v/>
      </c>
      <c r="AY112" s="139" t="str">
        <f t="shared" si="7"/>
        <v/>
      </c>
      <c r="AZ112" s="140" t="str">
        <f t="shared" si="8"/>
        <v/>
      </c>
      <c r="BA112" s="141" t="str">
        <f t="shared" si="9"/>
        <v/>
      </c>
      <c r="BB112" s="139" t="str">
        <f t="shared" si="10"/>
        <v/>
      </c>
      <c r="BC112" s="139" t="str">
        <f t="shared" si="11"/>
        <v/>
      </c>
      <c r="BD112" s="139" t="str">
        <f t="shared" si="12"/>
        <v/>
      </c>
      <c r="BE112" s="140" t="str">
        <f t="shared" si="13"/>
        <v/>
      </c>
      <c r="BF112" s="122" t="str">
        <f t="shared" si="14"/>
        <v/>
      </c>
      <c r="BG112" s="123" t="str">
        <f t="shared" si="15"/>
        <v/>
      </c>
      <c r="BH112" s="123" t="str">
        <f t="shared" si="16"/>
        <v/>
      </c>
      <c r="BI112" s="123" t="str">
        <f t="shared" si="17"/>
        <v/>
      </c>
      <c r="BJ112" s="122" t="str">
        <f t="shared" si="18"/>
        <v/>
      </c>
      <c r="BK112" s="123" t="str">
        <f t="shared" si="19"/>
        <v/>
      </c>
      <c r="BL112" s="123" t="str">
        <f t="shared" si="20"/>
        <v/>
      </c>
      <c r="BM112" s="123" t="str">
        <f t="shared" si="21"/>
        <v/>
      </c>
      <c r="BN112" s="123" t="str">
        <f t="shared" si="22"/>
        <v/>
      </c>
      <c r="BO112" s="123" t="str">
        <f t="shared" si="23"/>
        <v/>
      </c>
      <c r="BP112" s="123" t="str">
        <f t="shared" si="24"/>
        <v/>
      </c>
      <c r="BQ112" s="123" t="str">
        <f t="shared" si="25"/>
        <v/>
      </c>
      <c r="BR112" s="124" t="str">
        <f t="shared" si="26"/>
        <v/>
      </c>
      <c r="BS112" s="142" t="str">
        <f t="shared" si="27"/>
        <v/>
      </c>
      <c r="BT112" s="143" t="str">
        <f t="shared" si="28"/>
        <v/>
      </c>
      <c r="BU112" s="143" t="str">
        <f t="shared" si="29"/>
        <v/>
      </c>
      <c r="BV112" s="143" t="str">
        <f t="shared" si="30"/>
        <v/>
      </c>
      <c r="BW112" s="143" t="str">
        <f t="shared" si="31"/>
        <v/>
      </c>
      <c r="BX112" s="144" t="str">
        <f t="shared" si="32"/>
        <v/>
      </c>
      <c r="BY112" s="141" t="str">
        <f t="shared" si="33"/>
        <v/>
      </c>
      <c r="BZ112" s="139" t="str">
        <f t="shared" si="34"/>
        <v/>
      </c>
      <c r="CA112" s="139" t="str">
        <f t="shared" si="35"/>
        <v/>
      </c>
      <c r="CB112" s="139" t="str">
        <f t="shared" si="36"/>
        <v/>
      </c>
      <c r="CC112" s="139" t="str">
        <f t="shared" si="37"/>
        <v/>
      </c>
      <c r="CD112" s="139" t="str">
        <f t="shared" si="38"/>
        <v/>
      </c>
      <c r="CE112" s="140" t="str">
        <f t="shared" si="39"/>
        <v/>
      </c>
      <c r="CF112" s="141" t="str">
        <f t="shared" si="40"/>
        <v/>
      </c>
      <c r="CG112" s="139" t="str">
        <f t="shared" si="41"/>
        <v/>
      </c>
      <c r="CH112" s="139" t="str">
        <f t="shared" si="42"/>
        <v/>
      </c>
      <c r="CI112" s="139" t="str">
        <f t="shared" si="43"/>
        <v/>
      </c>
      <c r="CJ112" s="139" t="str">
        <f t="shared" si="44"/>
        <v/>
      </c>
      <c r="CK112" s="139" t="str">
        <f t="shared" si="45"/>
        <v/>
      </c>
      <c r="CL112" s="140" t="str">
        <f t="shared" si="46"/>
        <v/>
      </c>
      <c r="CM112" s="142" t="str">
        <f t="shared" si="47"/>
        <v/>
      </c>
      <c r="CN112" s="143" t="str">
        <f t="shared" si="48"/>
        <v/>
      </c>
      <c r="CO112" s="143" t="str">
        <f t="shared" si="49"/>
        <v/>
      </c>
      <c r="CP112" s="143" t="str">
        <f t="shared" si="50"/>
        <v/>
      </c>
      <c r="CQ112" s="143" t="str">
        <f t="shared" si="51"/>
        <v/>
      </c>
      <c r="CR112" s="145" t="str">
        <f t="shared" si="52"/>
        <v/>
      </c>
      <c r="CS112" s="127"/>
      <c r="CT112" s="122" t="str">
        <f t="shared" si="53"/>
        <v/>
      </c>
      <c r="CU112" s="123" t="str">
        <f t="shared" si="54"/>
        <v/>
      </c>
      <c r="CV112" s="123" t="str">
        <f t="shared" si="55"/>
        <v/>
      </c>
      <c r="CW112" s="123" t="str">
        <f t="shared" si="56"/>
        <v/>
      </c>
      <c r="CX112" s="123" t="str">
        <f t="shared" si="57"/>
        <v/>
      </c>
      <c r="CY112" s="123" t="str">
        <f t="shared" si="58"/>
        <v/>
      </c>
      <c r="CZ112" s="123" t="str">
        <f t="shared" si="59"/>
        <v/>
      </c>
      <c r="DA112" s="123" t="str">
        <f t="shared" si="60"/>
        <v/>
      </c>
      <c r="DB112" s="124" t="str">
        <f t="shared" si="61"/>
        <v/>
      </c>
      <c r="DC112" s="128" t="str">
        <f t="shared" si="62"/>
        <v/>
      </c>
      <c r="DD112" s="123" t="str">
        <f t="shared" si="63"/>
        <v/>
      </c>
      <c r="DE112" s="123" t="str">
        <f t="shared" si="64"/>
        <v/>
      </c>
      <c r="DF112" s="123" t="str">
        <f t="shared" si="65"/>
        <v/>
      </c>
      <c r="DG112" s="123" t="str">
        <f t="shared" si="66"/>
        <v/>
      </c>
      <c r="DH112" s="123" t="str">
        <f t="shared" si="67"/>
        <v/>
      </c>
      <c r="DI112" s="123" t="str">
        <f t="shared" si="68"/>
        <v/>
      </c>
      <c r="DJ112" s="129" t="str">
        <f t="shared" si="69"/>
        <v/>
      </c>
      <c r="DK112" s="98" t="s">
        <v>68</v>
      </c>
      <c r="DL112" s="130">
        <f t="shared" si="76"/>
        <v>106</v>
      </c>
      <c r="DM112" s="56"/>
    </row>
    <row r="113" spans="2:117" ht="22.5" customHeight="1">
      <c r="B113" s="98" t="s">
        <v>68</v>
      </c>
      <c r="C113" s="130">
        <f t="shared" si="70"/>
        <v>107</v>
      </c>
      <c r="D113" s="146">
        <v>45698</v>
      </c>
      <c r="E113" s="155" t="s">
        <v>69</v>
      </c>
      <c r="F113" s="102" t="s">
        <v>70</v>
      </c>
      <c r="G113" s="103" t="s">
        <v>20</v>
      </c>
      <c r="H113" s="131" t="s">
        <v>46</v>
      </c>
      <c r="I113" s="132">
        <v>50000</v>
      </c>
      <c r="J113" s="106"/>
      <c r="K113" s="107">
        <f t="shared" si="71"/>
        <v>1990308</v>
      </c>
      <c r="L113" s="645"/>
      <c r="M113" s="133"/>
      <c r="N113" s="133"/>
      <c r="O113" s="134" t="str">
        <f t="shared" ref="O113:S113" si="389">IF($H113=O$6,$I113,"")</f>
        <v/>
      </c>
      <c r="P113" s="135" t="str">
        <f t="shared" si="389"/>
        <v/>
      </c>
      <c r="Q113" s="136">
        <f t="shared" si="389"/>
        <v>50000</v>
      </c>
      <c r="R113" s="135" t="str">
        <f t="shared" si="389"/>
        <v/>
      </c>
      <c r="S113" s="137" t="str">
        <f t="shared" si="389"/>
        <v/>
      </c>
      <c r="T113" s="113" t="str">
        <f t="shared" ref="T113:AJ113" si="390">IF($H113=T$6,$J113,"")</f>
        <v/>
      </c>
      <c r="U113" s="114" t="str">
        <f t="shared" si="390"/>
        <v/>
      </c>
      <c r="V113" s="114" t="str">
        <f t="shared" si="390"/>
        <v/>
      </c>
      <c r="W113" s="114" t="str">
        <f t="shared" si="390"/>
        <v/>
      </c>
      <c r="X113" s="113" t="str">
        <f t="shared" si="390"/>
        <v/>
      </c>
      <c r="Y113" s="114" t="str">
        <f t="shared" si="390"/>
        <v/>
      </c>
      <c r="Z113" s="114" t="str">
        <f t="shared" si="390"/>
        <v/>
      </c>
      <c r="AA113" s="114" t="str">
        <f t="shared" si="390"/>
        <v/>
      </c>
      <c r="AB113" s="113" t="str">
        <f t="shared" si="390"/>
        <v/>
      </c>
      <c r="AC113" s="114" t="str">
        <f t="shared" si="390"/>
        <v/>
      </c>
      <c r="AD113" s="114" t="str">
        <f t="shared" si="390"/>
        <v/>
      </c>
      <c r="AE113" s="114" t="str">
        <f t="shared" si="390"/>
        <v/>
      </c>
      <c r="AF113" s="114" t="str">
        <f t="shared" si="390"/>
        <v/>
      </c>
      <c r="AG113" s="114" t="str">
        <f t="shared" si="390"/>
        <v/>
      </c>
      <c r="AH113" s="114" t="str">
        <f t="shared" si="390"/>
        <v/>
      </c>
      <c r="AI113" s="113" t="str">
        <f t="shared" si="390"/>
        <v/>
      </c>
      <c r="AJ113" s="115" t="str">
        <f t="shared" si="390"/>
        <v/>
      </c>
      <c r="AK113" s="617"/>
      <c r="AL113" s="38"/>
      <c r="AM113" s="98" t="s">
        <v>68</v>
      </c>
      <c r="AN113" s="130">
        <f t="shared" si="74"/>
        <v>107</v>
      </c>
      <c r="AO113" s="138" t="str">
        <f t="shared" ref="AO113:AS113" si="391">IF(AND($G113=AO$4,$H113=AO$6),$I113,"")</f>
        <v/>
      </c>
      <c r="AP113" s="139" t="str">
        <f t="shared" si="391"/>
        <v/>
      </c>
      <c r="AQ113" s="139">
        <f t="shared" si="391"/>
        <v>50000</v>
      </c>
      <c r="AR113" s="139" t="str">
        <f t="shared" si="391"/>
        <v/>
      </c>
      <c r="AS113" s="139" t="str">
        <f t="shared" si="391"/>
        <v/>
      </c>
      <c r="AT113" s="118"/>
      <c r="AU113" s="138" t="str">
        <f t="shared" si="3"/>
        <v/>
      </c>
      <c r="AV113" s="139" t="str">
        <f t="shared" si="4"/>
        <v/>
      </c>
      <c r="AW113" s="139" t="str">
        <f t="shared" si="5"/>
        <v/>
      </c>
      <c r="AX113" s="139" t="str">
        <f t="shared" si="6"/>
        <v/>
      </c>
      <c r="AY113" s="139" t="str">
        <f t="shared" si="7"/>
        <v/>
      </c>
      <c r="AZ113" s="140" t="str">
        <f t="shared" si="8"/>
        <v/>
      </c>
      <c r="BA113" s="141" t="str">
        <f t="shared" si="9"/>
        <v/>
      </c>
      <c r="BB113" s="139" t="str">
        <f t="shared" si="10"/>
        <v/>
      </c>
      <c r="BC113" s="139" t="str">
        <f t="shared" si="11"/>
        <v/>
      </c>
      <c r="BD113" s="139" t="str">
        <f t="shared" si="12"/>
        <v/>
      </c>
      <c r="BE113" s="140" t="str">
        <f t="shared" si="13"/>
        <v/>
      </c>
      <c r="BF113" s="122" t="str">
        <f t="shared" si="14"/>
        <v/>
      </c>
      <c r="BG113" s="123" t="str">
        <f t="shared" si="15"/>
        <v/>
      </c>
      <c r="BH113" s="123" t="str">
        <f t="shared" si="16"/>
        <v/>
      </c>
      <c r="BI113" s="123" t="str">
        <f t="shared" si="17"/>
        <v/>
      </c>
      <c r="BJ113" s="122" t="str">
        <f t="shared" si="18"/>
        <v/>
      </c>
      <c r="BK113" s="123" t="str">
        <f t="shared" si="19"/>
        <v/>
      </c>
      <c r="BL113" s="123" t="str">
        <f t="shared" si="20"/>
        <v/>
      </c>
      <c r="BM113" s="123" t="str">
        <f t="shared" si="21"/>
        <v/>
      </c>
      <c r="BN113" s="123" t="str">
        <f t="shared" si="22"/>
        <v/>
      </c>
      <c r="BO113" s="123" t="str">
        <f t="shared" si="23"/>
        <v/>
      </c>
      <c r="BP113" s="123" t="str">
        <f t="shared" si="24"/>
        <v/>
      </c>
      <c r="BQ113" s="123" t="str">
        <f t="shared" si="25"/>
        <v/>
      </c>
      <c r="BR113" s="124" t="str">
        <f t="shared" si="26"/>
        <v/>
      </c>
      <c r="BS113" s="142" t="str">
        <f t="shared" si="27"/>
        <v/>
      </c>
      <c r="BT113" s="143" t="str">
        <f t="shared" si="28"/>
        <v/>
      </c>
      <c r="BU113" s="143" t="str">
        <f t="shared" si="29"/>
        <v/>
      </c>
      <c r="BV113" s="143" t="str">
        <f t="shared" si="30"/>
        <v/>
      </c>
      <c r="BW113" s="143" t="str">
        <f t="shared" si="31"/>
        <v/>
      </c>
      <c r="BX113" s="144" t="str">
        <f t="shared" si="32"/>
        <v/>
      </c>
      <c r="BY113" s="141" t="str">
        <f t="shared" si="33"/>
        <v/>
      </c>
      <c r="BZ113" s="139" t="str">
        <f t="shared" si="34"/>
        <v/>
      </c>
      <c r="CA113" s="139" t="str">
        <f t="shared" si="35"/>
        <v/>
      </c>
      <c r="CB113" s="139" t="str">
        <f t="shared" si="36"/>
        <v/>
      </c>
      <c r="CC113" s="139" t="str">
        <f t="shared" si="37"/>
        <v/>
      </c>
      <c r="CD113" s="139" t="str">
        <f t="shared" si="38"/>
        <v/>
      </c>
      <c r="CE113" s="140" t="str">
        <f t="shared" si="39"/>
        <v/>
      </c>
      <c r="CF113" s="141" t="str">
        <f t="shared" si="40"/>
        <v/>
      </c>
      <c r="CG113" s="139" t="str">
        <f t="shared" si="41"/>
        <v/>
      </c>
      <c r="CH113" s="139" t="str">
        <f t="shared" si="42"/>
        <v/>
      </c>
      <c r="CI113" s="139" t="str">
        <f t="shared" si="43"/>
        <v/>
      </c>
      <c r="CJ113" s="139" t="str">
        <f t="shared" si="44"/>
        <v/>
      </c>
      <c r="CK113" s="139" t="str">
        <f t="shared" si="45"/>
        <v/>
      </c>
      <c r="CL113" s="140" t="str">
        <f t="shared" si="46"/>
        <v/>
      </c>
      <c r="CM113" s="142" t="str">
        <f t="shared" si="47"/>
        <v/>
      </c>
      <c r="CN113" s="143" t="str">
        <f t="shared" si="48"/>
        <v/>
      </c>
      <c r="CO113" s="143" t="str">
        <f t="shared" si="49"/>
        <v/>
      </c>
      <c r="CP113" s="143" t="str">
        <f t="shared" si="50"/>
        <v/>
      </c>
      <c r="CQ113" s="143" t="str">
        <f t="shared" si="51"/>
        <v/>
      </c>
      <c r="CR113" s="145" t="str">
        <f t="shared" si="52"/>
        <v/>
      </c>
      <c r="CS113" s="127"/>
      <c r="CT113" s="122" t="str">
        <f t="shared" si="53"/>
        <v/>
      </c>
      <c r="CU113" s="123" t="str">
        <f t="shared" si="54"/>
        <v/>
      </c>
      <c r="CV113" s="123" t="str">
        <f t="shared" si="55"/>
        <v/>
      </c>
      <c r="CW113" s="123" t="str">
        <f t="shared" si="56"/>
        <v/>
      </c>
      <c r="CX113" s="123" t="str">
        <f t="shared" si="57"/>
        <v/>
      </c>
      <c r="CY113" s="123" t="str">
        <f t="shared" si="58"/>
        <v/>
      </c>
      <c r="CZ113" s="123" t="str">
        <f t="shared" si="59"/>
        <v/>
      </c>
      <c r="DA113" s="123" t="str">
        <f t="shared" si="60"/>
        <v/>
      </c>
      <c r="DB113" s="124" t="str">
        <f t="shared" si="61"/>
        <v/>
      </c>
      <c r="DC113" s="128" t="str">
        <f t="shared" si="62"/>
        <v/>
      </c>
      <c r="DD113" s="123" t="str">
        <f t="shared" si="63"/>
        <v/>
      </c>
      <c r="DE113" s="123" t="str">
        <f t="shared" si="64"/>
        <v/>
      </c>
      <c r="DF113" s="123" t="str">
        <f t="shared" si="65"/>
        <v/>
      </c>
      <c r="DG113" s="123" t="str">
        <f t="shared" si="66"/>
        <v/>
      </c>
      <c r="DH113" s="123" t="str">
        <f t="shared" si="67"/>
        <v/>
      </c>
      <c r="DI113" s="123" t="str">
        <f t="shared" si="68"/>
        <v/>
      </c>
      <c r="DJ113" s="129" t="str">
        <f t="shared" si="69"/>
        <v/>
      </c>
      <c r="DK113" s="98" t="s">
        <v>68</v>
      </c>
      <c r="DL113" s="130">
        <f t="shared" si="76"/>
        <v>107</v>
      </c>
      <c r="DM113" s="56"/>
    </row>
    <row r="114" spans="2:117" ht="22.5" customHeight="1">
      <c r="B114" s="98" t="s">
        <v>68</v>
      </c>
      <c r="C114" s="130">
        <f t="shared" si="70"/>
        <v>108</v>
      </c>
      <c r="D114" s="146">
        <v>45698</v>
      </c>
      <c r="E114" s="155" t="s">
        <v>69</v>
      </c>
      <c r="F114" s="102" t="s">
        <v>70</v>
      </c>
      <c r="G114" s="103" t="s">
        <v>20</v>
      </c>
      <c r="H114" s="131" t="s">
        <v>46</v>
      </c>
      <c r="I114" s="132">
        <v>10000</v>
      </c>
      <c r="J114" s="106"/>
      <c r="K114" s="107">
        <f t="shared" si="71"/>
        <v>2000308</v>
      </c>
      <c r="L114" s="645"/>
      <c r="M114" s="133"/>
      <c r="N114" s="133"/>
      <c r="O114" s="134" t="str">
        <f t="shared" ref="O114:S114" si="392">IF($H114=O$6,$I114,"")</f>
        <v/>
      </c>
      <c r="P114" s="135" t="str">
        <f t="shared" si="392"/>
        <v/>
      </c>
      <c r="Q114" s="136">
        <f t="shared" si="392"/>
        <v>10000</v>
      </c>
      <c r="R114" s="135" t="str">
        <f t="shared" si="392"/>
        <v/>
      </c>
      <c r="S114" s="137" t="str">
        <f t="shared" si="392"/>
        <v/>
      </c>
      <c r="T114" s="113" t="str">
        <f t="shared" ref="T114:AJ114" si="393">IF($H114=T$6,$J114,"")</f>
        <v/>
      </c>
      <c r="U114" s="114" t="str">
        <f t="shared" si="393"/>
        <v/>
      </c>
      <c r="V114" s="114" t="str">
        <f t="shared" si="393"/>
        <v/>
      </c>
      <c r="W114" s="114" t="str">
        <f t="shared" si="393"/>
        <v/>
      </c>
      <c r="X114" s="113" t="str">
        <f t="shared" si="393"/>
        <v/>
      </c>
      <c r="Y114" s="114" t="str">
        <f t="shared" si="393"/>
        <v/>
      </c>
      <c r="Z114" s="114" t="str">
        <f t="shared" si="393"/>
        <v/>
      </c>
      <c r="AA114" s="114" t="str">
        <f t="shared" si="393"/>
        <v/>
      </c>
      <c r="AB114" s="113" t="str">
        <f t="shared" si="393"/>
        <v/>
      </c>
      <c r="AC114" s="114" t="str">
        <f t="shared" si="393"/>
        <v/>
      </c>
      <c r="AD114" s="114" t="str">
        <f t="shared" si="393"/>
        <v/>
      </c>
      <c r="AE114" s="114" t="str">
        <f t="shared" si="393"/>
        <v/>
      </c>
      <c r="AF114" s="114" t="str">
        <f t="shared" si="393"/>
        <v/>
      </c>
      <c r="AG114" s="114" t="str">
        <f t="shared" si="393"/>
        <v/>
      </c>
      <c r="AH114" s="114" t="str">
        <f t="shared" si="393"/>
        <v/>
      </c>
      <c r="AI114" s="113" t="str">
        <f t="shared" si="393"/>
        <v/>
      </c>
      <c r="AJ114" s="115" t="str">
        <f t="shared" si="393"/>
        <v/>
      </c>
      <c r="AK114" s="617"/>
      <c r="AL114" s="38"/>
      <c r="AM114" s="98" t="s">
        <v>68</v>
      </c>
      <c r="AN114" s="130">
        <f t="shared" si="74"/>
        <v>108</v>
      </c>
      <c r="AO114" s="138" t="str">
        <f t="shared" ref="AO114:AS114" si="394">IF(AND($G114=AO$4,$H114=AO$6),$I114,"")</f>
        <v/>
      </c>
      <c r="AP114" s="139" t="str">
        <f t="shared" si="394"/>
        <v/>
      </c>
      <c r="AQ114" s="139">
        <f t="shared" si="394"/>
        <v>10000</v>
      </c>
      <c r="AR114" s="139" t="str">
        <f t="shared" si="394"/>
        <v/>
      </c>
      <c r="AS114" s="139" t="str">
        <f t="shared" si="394"/>
        <v/>
      </c>
      <c r="AT114" s="118"/>
      <c r="AU114" s="138" t="str">
        <f t="shared" si="3"/>
        <v/>
      </c>
      <c r="AV114" s="139" t="str">
        <f t="shared" si="4"/>
        <v/>
      </c>
      <c r="AW114" s="139" t="str">
        <f t="shared" si="5"/>
        <v/>
      </c>
      <c r="AX114" s="139" t="str">
        <f t="shared" si="6"/>
        <v/>
      </c>
      <c r="AY114" s="139" t="str">
        <f t="shared" si="7"/>
        <v/>
      </c>
      <c r="AZ114" s="140" t="str">
        <f t="shared" si="8"/>
        <v/>
      </c>
      <c r="BA114" s="141" t="str">
        <f t="shared" si="9"/>
        <v/>
      </c>
      <c r="BB114" s="139" t="str">
        <f t="shared" si="10"/>
        <v/>
      </c>
      <c r="BC114" s="139" t="str">
        <f t="shared" si="11"/>
        <v/>
      </c>
      <c r="BD114" s="139" t="str">
        <f t="shared" si="12"/>
        <v/>
      </c>
      <c r="BE114" s="140" t="str">
        <f t="shared" si="13"/>
        <v/>
      </c>
      <c r="BF114" s="122" t="str">
        <f t="shared" si="14"/>
        <v/>
      </c>
      <c r="BG114" s="123" t="str">
        <f t="shared" si="15"/>
        <v/>
      </c>
      <c r="BH114" s="123" t="str">
        <f t="shared" si="16"/>
        <v/>
      </c>
      <c r="BI114" s="123" t="str">
        <f t="shared" si="17"/>
        <v/>
      </c>
      <c r="BJ114" s="122" t="str">
        <f t="shared" si="18"/>
        <v/>
      </c>
      <c r="BK114" s="123" t="str">
        <f t="shared" si="19"/>
        <v/>
      </c>
      <c r="BL114" s="123" t="str">
        <f t="shared" si="20"/>
        <v/>
      </c>
      <c r="BM114" s="123" t="str">
        <f t="shared" si="21"/>
        <v/>
      </c>
      <c r="BN114" s="123" t="str">
        <f t="shared" si="22"/>
        <v/>
      </c>
      <c r="BO114" s="123" t="str">
        <f t="shared" si="23"/>
        <v/>
      </c>
      <c r="BP114" s="123" t="str">
        <f t="shared" si="24"/>
        <v/>
      </c>
      <c r="BQ114" s="123" t="str">
        <f t="shared" si="25"/>
        <v/>
      </c>
      <c r="BR114" s="124" t="str">
        <f t="shared" si="26"/>
        <v/>
      </c>
      <c r="BS114" s="142" t="str">
        <f t="shared" si="27"/>
        <v/>
      </c>
      <c r="BT114" s="143" t="str">
        <f t="shared" si="28"/>
        <v/>
      </c>
      <c r="BU114" s="143" t="str">
        <f t="shared" si="29"/>
        <v/>
      </c>
      <c r="BV114" s="143" t="str">
        <f t="shared" si="30"/>
        <v/>
      </c>
      <c r="BW114" s="143" t="str">
        <f t="shared" si="31"/>
        <v/>
      </c>
      <c r="BX114" s="144" t="str">
        <f t="shared" si="32"/>
        <v/>
      </c>
      <c r="BY114" s="141" t="str">
        <f t="shared" si="33"/>
        <v/>
      </c>
      <c r="BZ114" s="139" t="str">
        <f t="shared" si="34"/>
        <v/>
      </c>
      <c r="CA114" s="139" t="str">
        <f t="shared" si="35"/>
        <v/>
      </c>
      <c r="CB114" s="139" t="str">
        <f t="shared" si="36"/>
        <v/>
      </c>
      <c r="CC114" s="139" t="str">
        <f t="shared" si="37"/>
        <v/>
      </c>
      <c r="CD114" s="139" t="str">
        <f t="shared" si="38"/>
        <v/>
      </c>
      <c r="CE114" s="140" t="str">
        <f t="shared" si="39"/>
        <v/>
      </c>
      <c r="CF114" s="141" t="str">
        <f t="shared" si="40"/>
        <v/>
      </c>
      <c r="CG114" s="139" t="str">
        <f t="shared" si="41"/>
        <v/>
      </c>
      <c r="CH114" s="139" t="str">
        <f t="shared" si="42"/>
        <v/>
      </c>
      <c r="CI114" s="139" t="str">
        <f t="shared" si="43"/>
        <v/>
      </c>
      <c r="CJ114" s="139" t="str">
        <f t="shared" si="44"/>
        <v/>
      </c>
      <c r="CK114" s="139" t="str">
        <f t="shared" si="45"/>
        <v/>
      </c>
      <c r="CL114" s="140" t="str">
        <f t="shared" si="46"/>
        <v/>
      </c>
      <c r="CM114" s="142" t="str">
        <f t="shared" si="47"/>
        <v/>
      </c>
      <c r="CN114" s="143" t="str">
        <f t="shared" si="48"/>
        <v/>
      </c>
      <c r="CO114" s="143" t="str">
        <f t="shared" si="49"/>
        <v/>
      </c>
      <c r="CP114" s="143" t="str">
        <f t="shared" si="50"/>
        <v/>
      </c>
      <c r="CQ114" s="143" t="str">
        <f t="shared" si="51"/>
        <v/>
      </c>
      <c r="CR114" s="145" t="str">
        <f t="shared" si="52"/>
        <v/>
      </c>
      <c r="CS114" s="127"/>
      <c r="CT114" s="122" t="str">
        <f t="shared" si="53"/>
        <v/>
      </c>
      <c r="CU114" s="123" t="str">
        <f t="shared" si="54"/>
        <v/>
      </c>
      <c r="CV114" s="123" t="str">
        <f t="shared" si="55"/>
        <v/>
      </c>
      <c r="CW114" s="123" t="str">
        <f t="shared" si="56"/>
        <v/>
      </c>
      <c r="CX114" s="123" t="str">
        <f t="shared" si="57"/>
        <v/>
      </c>
      <c r="CY114" s="123" t="str">
        <f t="shared" si="58"/>
        <v/>
      </c>
      <c r="CZ114" s="123" t="str">
        <f t="shared" si="59"/>
        <v/>
      </c>
      <c r="DA114" s="123" t="str">
        <f t="shared" si="60"/>
        <v/>
      </c>
      <c r="DB114" s="124" t="str">
        <f t="shared" si="61"/>
        <v/>
      </c>
      <c r="DC114" s="128" t="str">
        <f t="shared" si="62"/>
        <v/>
      </c>
      <c r="DD114" s="123" t="str">
        <f t="shared" si="63"/>
        <v/>
      </c>
      <c r="DE114" s="123" t="str">
        <f t="shared" si="64"/>
        <v/>
      </c>
      <c r="DF114" s="123" t="str">
        <f t="shared" si="65"/>
        <v/>
      </c>
      <c r="DG114" s="123" t="str">
        <f t="shared" si="66"/>
        <v/>
      </c>
      <c r="DH114" s="123" t="str">
        <f t="shared" si="67"/>
        <v/>
      </c>
      <c r="DI114" s="123" t="str">
        <f t="shared" si="68"/>
        <v/>
      </c>
      <c r="DJ114" s="129" t="str">
        <f t="shared" si="69"/>
        <v/>
      </c>
      <c r="DK114" s="98" t="s">
        <v>68</v>
      </c>
      <c r="DL114" s="130">
        <f t="shared" si="76"/>
        <v>108</v>
      </c>
      <c r="DM114" s="56"/>
    </row>
    <row r="115" spans="2:117" ht="22.5" customHeight="1">
      <c r="B115" s="98" t="s">
        <v>68</v>
      </c>
      <c r="C115" s="130">
        <f t="shared" si="70"/>
        <v>109</v>
      </c>
      <c r="D115" s="146">
        <v>45698</v>
      </c>
      <c r="E115" s="155" t="s">
        <v>69</v>
      </c>
      <c r="F115" s="102" t="s">
        <v>70</v>
      </c>
      <c r="G115" s="103" t="s">
        <v>20</v>
      </c>
      <c r="H115" s="131" t="s">
        <v>46</v>
      </c>
      <c r="I115" s="132">
        <v>5000</v>
      </c>
      <c r="J115" s="106"/>
      <c r="K115" s="107">
        <f t="shared" si="71"/>
        <v>2005308</v>
      </c>
      <c r="L115" s="645"/>
      <c r="M115" s="133"/>
      <c r="N115" s="133"/>
      <c r="O115" s="134" t="str">
        <f t="shared" ref="O115:S115" si="395">IF($H115=O$6,$I115,"")</f>
        <v/>
      </c>
      <c r="P115" s="135" t="str">
        <f t="shared" si="395"/>
        <v/>
      </c>
      <c r="Q115" s="136">
        <f t="shared" si="395"/>
        <v>5000</v>
      </c>
      <c r="R115" s="135" t="str">
        <f t="shared" si="395"/>
        <v/>
      </c>
      <c r="S115" s="137" t="str">
        <f t="shared" si="395"/>
        <v/>
      </c>
      <c r="T115" s="113" t="str">
        <f t="shared" ref="T115:AJ115" si="396">IF($H115=T$6,$J115,"")</f>
        <v/>
      </c>
      <c r="U115" s="114" t="str">
        <f t="shared" si="396"/>
        <v/>
      </c>
      <c r="V115" s="114" t="str">
        <f t="shared" si="396"/>
        <v/>
      </c>
      <c r="W115" s="114" t="str">
        <f t="shared" si="396"/>
        <v/>
      </c>
      <c r="X115" s="113" t="str">
        <f t="shared" si="396"/>
        <v/>
      </c>
      <c r="Y115" s="114" t="str">
        <f t="shared" si="396"/>
        <v/>
      </c>
      <c r="Z115" s="114" t="str">
        <f t="shared" si="396"/>
        <v/>
      </c>
      <c r="AA115" s="114" t="str">
        <f t="shared" si="396"/>
        <v/>
      </c>
      <c r="AB115" s="113" t="str">
        <f t="shared" si="396"/>
        <v/>
      </c>
      <c r="AC115" s="114" t="str">
        <f t="shared" si="396"/>
        <v/>
      </c>
      <c r="AD115" s="114" t="str">
        <f t="shared" si="396"/>
        <v/>
      </c>
      <c r="AE115" s="114" t="str">
        <f t="shared" si="396"/>
        <v/>
      </c>
      <c r="AF115" s="114" t="str">
        <f t="shared" si="396"/>
        <v/>
      </c>
      <c r="AG115" s="114" t="str">
        <f t="shared" si="396"/>
        <v/>
      </c>
      <c r="AH115" s="114" t="str">
        <f t="shared" si="396"/>
        <v/>
      </c>
      <c r="AI115" s="113" t="str">
        <f t="shared" si="396"/>
        <v/>
      </c>
      <c r="AJ115" s="115" t="str">
        <f t="shared" si="396"/>
        <v/>
      </c>
      <c r="AK115" s="617"/>
      <c r="AL115" s="38"/>
      <c r="AM115" s="98" t="s">
        <v>68</v>
      </c>
      <c r="AN115" s="130">
        <f t="shared" si="74"/>
        <v>109</v>
      </c>
      <c r="AO115" s="138" t="str">
        <f t="shared" ref="AO115:AS115" si="397">IF(AND($G115=AO$4,$H115=AO$6),$I115,"")</f>
        <v/>
      </c>
      <c r="AP115" s="139" t="str">
        <f t="shared" si="397"/>
        <v/>
      </c>
      <c r="AQ115" s="139">
        <f t="shared" si="397"/>
        <v>5000</v>
      </c>
      <c r="AR115" s="139" t="str">
        <f t="shared" si="397"/>
        <v/>
      </c>
      <c r="AS115" s="139" t="str">
        <f t="shared" si="397"/>
        <v/>
      </c>
      <c r="AT115" s="118"/>
      <c r="AU115" s="138" t="str">
        <f t="shared" si="3"/>
        <v/>
      </c>
      <c r="AV115" s="139" t="str">
        <f t="shared" si="4"/>
        <v/>
      </c>
      <c r="AW115" s="139" t="str">
        <f t="shared" si="5"/>
        <v/>
      </c>
      <c r="AX115" s="139" t="str">
        <f t="shared" si="6"/>
        <v/>
      </c>
      <c r="AY115" s="139" t="str">
        <f t="shared" si="7"/>
        <v/>
      </c>
      <c r="AZ115" s="140" t="str">
        <f t="shared" si="8"/>
        <v/>
      </c>
      <c r="BA115" s="141" t="str">
        <f t="shared" si="9"/>
        <v/>
      </c>
      <c r="BB115" s="139" t="str">
        <f t="shared" si="10"/>
        <v/>
      </c>
      <c r="BC115" s="139" t="str">
        <f t="shared" si="11"/>
        <v/>
      </c>
      <c r="BD115" s="139" t="str">
        <f t="shared" si="12"/>
        <v/>
      </c>
      <c r="BE115" s="140" t="str">
        <f t="shared" si="13"/>
        <v/>
      </c>
      <c r="BF115" s="122" t="str">
        <f t="shared" si="14"/>
        <v/>
      </c>
      <c r="BG115" s="123" t="str">
        <f t="shared" si="15"/>
        <v/>
      </c>
      <c r="BH115" s="123" t="str">
        <f t="shared" si="16"/>
        <v/>
      </c>
      <c r="BI115" s="123" t="str">
        <f t="shared" si="17"/>
        <v/>
      </c>
      <c r="BJ115" s="122" t="str">
        <f t="shared" si="18"/>
        <v/>
      </c>
      <c r="BK115" s="123" t="str">
        <f t="shared" si="19"/>
        <v/>
      </c>
      <c r="BL115" s="123" t="str">
        <f t="shared" si="20"/>
        <v/>
      </c>
      <c r="BM115" s="123" t="str">
        <f t="shared" si="21"/>
        <v/>
      </c>
      <c r="BN115" s="123" t="str">
        <f t="shared" si="22"/>
        <v/>
      </c>
      <c r="BO115" s="123" t="str">
        <f t="shared" si="23"/>
        <v/>
      </c>
      <c r="BP115" s="123" t="str">
        <f t="shared" si="24"/>
        <v/>
      </c>
      <c r="BQ115" s="123" t="str">
        <f t="shared" si="25"/>
        <v/>
      </c>
      <c r="BR115" s="124" t="str">
        <f t="shared" si="26"/>
        <v/>
      </c>
      <c r="BS115" s="142" t="str">
        <f t="shared" si="27"/>
        <v/>
      </c>
      <c r="BT115" s="143" t="str">
        <f t="shared" si="28"/>
        <v/>
      </c>
      <c r="BU115" s="143" t="str">
        <f t="shared" si="29"/>
        <v/>
      </c>
      <c r="BV115" s="143" t="str">
        <f t="shared" si="30"/>
        <v/>
      </c>
      <c r="BW115" s="143" t="str">
        <f t="shared" si="31"/>
        <v/>
      </c>
      <c r="BX115" s="144" t="str">
        <f t="shared" si="32"/>
        <v/>
      </c>
      <c r="BY115" s="141" t="str">
        <f t="shared" si="33"/>
        <v/>
      </c>
      <c r="BZ115" s="139" t="str">
        <f t="shared" si="34"/>
        <v/>
      </c>
      <c r="CA115" s="139" t="str">
        <f t="shared" si="35"/>
        <v/>
      </c>
      <c r="CB115" s="139" t="str">
        <f t="shared" si="36"/>
        <v/>
      </c>
      <c r="CC115" s="139" t="str">
        <f t="shared" si="37"/>
        <v/>
      </c>
      <c r="CD115" s="139" t="str">
        <f t="shared" si="38"/>
        <v/>
      </c>
      <c r="CE115" s="140" t="str">
        <f t="shared" si="39"/>
        <v/>
      </c>
      <c r="CF115" s="141" t="str">
        <f t="shared" si="40"/>
        <v/>
      </c>
      <c r="CG115" s="139" t="str">
        <f t="shared" si="41"/>
        <v/>
      </c>
      <c r="CH115" s="139" t="str">
        <f t="shared" si="42"/>
        <v/>
      </c>
      <c r="CI115" s="139" t="str">
        <f t="shared" si="43"/>
        <v/>
      </c>
      <c r="CJ115" s="139" t="str">
        <f t="shared" si="44"/>
        <v/>
      </c>
      <c r="CK115" s="139" t="str">
        <f t="shared" si="45"/>
        <v/>
      </c>
      <c r="CL115" s="140" t="str">
        <f t="shared" si="46"/>
        <v/>
      </c>
      <c r="CM115" s="142" t="str">
        <f t="shared" si="47"/>
        <v/>
      </c>
      <c r="CN115" s="143" t="str">
        <f t="shared" si="48"/>
        <v/>
      </c>
      <c r="CO115" s="143" t="str">
        <f t="shared" si="49"/>
        <v/>
      </c>
      <c r="CP115" s="143" t="str">
        <f t="shared" si="50"/>
        <v/>
      </c>
      <c r="CQ115" s="143" t="str">
        <f t="shared" si="51"/>
        <v/>
      </c>
      <c r="CR115" s="145" t="str">
        <f t="shared" si="52"/>
        <v/>
      </c>
      <c r="CS115" s="127"/>
      <c r="CT115" s="122" t="str">
        <f t="shared" si="53"/>
        <v/>
      </c>
      <c r="CU115" s="123" t="str">
        <f t="shared" si="54"/>
        <v/>
      </c>
      <c r="CV115" s="123" t="str">
        <f t="shared" si="55"/>
        <v/>
      </c>
      <c r="CW115" s="123" t="str">
        <f t="shared" si="56"/>
        <v/>
      </c>
      <c r="CX115" s="123" t="str">
        <f t="shared" si="57"/>
        <v/>
      </c>
      <c r="CY115" s="123" t="str">
        <f t="shared" si="58"/>
        <v/>
      </c>
      <c r="CZ115" s="123" t="str">
        <f t="shared" si="59"/>
        <v/>
      </c>
      <c r="DA115" s="123" t="str">
        <f t="shared" si="60"/>
        <v/>
      </c>
      <c r="DB115" s="124" t="str">
        <f t="shared" si="61"/>
        <v/>
      </c>
      <c r="DC115" s="128" t="str">
        <f t="shared" si="62"/>
        <v/>
      </c>
      <c r="DD115" s="123" t="str">
        <f t="shared" si="63"/>
        <v/>
      </c>
      <c r="DE115" s="123" t="str">
        <f t="shared" si="64"/>
        <v/>
      </c>
      <c r="DF115" s="123" t="str">
        <f t="shared" si="65"/>
        <v/>
      </c>
      <c r="DG115" s="123" t="str">
        <f t="shared" si="66"/>
        <v/>
      </c>
      <c r="DH115" s="123" t="str">
        <f t="shared" si="67"/>
        <v/>
      </c>
      <c r="DI115" s="123" t="str">
        <f t="shared" si="68"/>
        <v/>
      </c>
      <c r="DJ115" s="129" t="str">
        <f t="shared" si="69"/>
        <v/>
      </c>
      <c r="DK115" s="98" t="s">
        <v>68</v>
      </c>
      <c r="DL115" s="130">
        <f t="shared" si="76"/>
        <v>109</v>
      </c>
      <c r="DM115" s="56"/>
    </row>
    <row r="116" spans="2:117" ht="22.5" customHeight="1">
      <c r="B116" s="98" t="s">
        <v>68</v>
      </c>
      <c r="C116" s="130">
        <f t="shared" si="70"/>
        <v>110</v>
      </c>
      <c r="D116" s="146">
        <v>45698</v>
      </c>
      <c r="E116" s="155" t="s">
        <v>69</v>
      </c>
      <c r="F116" s="102" t="s">
        <v>70</v>
      </c>
      <c r="G116" s="103" t="s">
        <v>20</v>
      </c>
      <c r="H116" s="131" t="s">
        <v>46</v>
      </c>
      <c r="I116" s="132">
        <v>1000</v>
      </c>
      <c r="J116" s="106"/>
      <c r="K116" s="107">
        <f t="shared" si="71"/>
        <v>2006308</v>
      </c>
      <c r="L116" s="645"/>
      <c r="M116" s="133"/>
      <c r="N116" s="133"/>
      <c r="O116" s="134" t="str">
        <f t="shared" ref="O116:S116" si="398">IF($H116=O$6,$I116,"")</f>
        <v/>
      </c>
      <c r="P116" s="135" t="str">
        <f t="shared" si="398"/>
        <v/>
      </c>
      <c r="Q116" s="136">
        <f t="shared" si="398"/>
        <v>1000</v>
      </c>
      <c r="R116" s="135" t="str">
        <f t="shared" si="398"/>
        <v/>
      </c>
      <c r="S116" s="137" t="str">
        <f t="shared" si="398"/>
        <v/>
      </c>
      <c r="T116" s="113" t="str">
        <f t="shared" ref="T116:AJ116" si="399">IF($H116=T$6,$J116,"")</f>
        <v/>
      </c>
      <c r="U116" s="114" t="str">
        <f t="shared" si="399"/>
        <v/>
      </c>
      <c r="V116" s="114" t="str">
        <f t="shared" si="399"/>
        <v/>
      </c>
      <c r="W116" s="114" t="str">
        <f t="shared" si="399"/>
        <v/>
      </c>
      <c r="X116" s="113" t="str">
        <f t="shared" si="399"/>
        <v/>
      </c>
      <c r="Y116" s="114" t="str">
        <f t="shared" si="399"/>
        <v/>
      </c>
      <c r="Z116" s="114" t="str">
        <f t="shared" si="399"/>
        <v/>
      </c>
      <c r="AA116" s="114" t="str">
        <f t="shared" si="399"/>
        <v/>
      </c>
      <c r="AB116" s="113" t="str">
        <f t="shared" si="399"/>
        <v/>
      </c>
      <c r="AC116" s="114" t="str">
        <f t="shared" si="399"/>
        <v/>
      </c>
      <c r="AD116" s="114" t="str">
        <f t="shared" si="399"/>
        <v/>
      </c>
      <c r="AE116" s="114" t="str">
        <f t="shared" si="399"/>
        <v/>
      </c>
      <c r="AF116" s="114" t="str">
        <f t="shared" si="399"/>
        <v/>
      </c>
      <c r="AG116" s="114" t="str">
        <f t="shared" si="399"/>
        <v/>
      </c>
      <c r="AH116" s="114" t="str">
        <f t="shared" si="399"/>
        <v/>
      </c>
      <c r="AI116" s="113" t="str">
        <f t="shared" si="399"/>
        <v/>
      </c>
      <c r="AJ116" s="115" t="str">
        <f t="shared" si="399"/>
        <v/>
      </c>
      <c r="AK116" s="617"/>
      <c r="AL116" s="38"/>
      <c r="AM116" s="98" t="s">
        <v>68</v>
      </c>
      <c r="AN116" s="130">
        <f t="shared" si="74"/>
        <v>110</v>
      </c>
      <c r="AO116" s="138" t="str">
        <f t="shared" ref="AO116:AS116" si="400">IF(AND($G116=AO$4,$H116=AO$6),$I116,"")</f>
        <v/>
      </c>
      <c r="AP116" s="139" t="str">
        <f t="shared" si="400"/>
        <v/>
      </c>
      <c r="AQ116" s="139">
        <f t="shared" si="400"/>
        <v>1000</v>
      </c>
      <c r="AR116" s="139" t="str">
        <f t="shared" si="400"/>
        <v/>
      </c>
      <c r="AS116" s="139" t="str">
        <f t="shared" si="400"/>
        <v/>
      </c>
      <c r="AT116" s="118"/>
      <c r="AU116" s="138" t="str">
        <f t="shared" si="3"/>
        <v/>
      </c>
      <c r="AV116" s="139" t="str">
        <f t="shared" si="4"/>
        <v/>
      </c>
      <c r="AW116" s="139" t="str">
        <f t="shared" si="5"/>
        <v/>
      </c>
      <c r="AX116" s="139" t="str">
        <f t="shared" si="6"/>
        <v/>
      </c>
      <c r="AY116" s="139" t="str">
        <f t="shared" si="7"/>
        <v/>
      </c>
      <c r="AZ116" s="140" t="str">
        <f t="shared" si="8"/>
        <v/>
      </c>
      <c r="BA116" s="141" t="str">
        <f t="shared" si="9"/>
        <v/>
      </c>
      <c r="BB116" s="139" t="str">
        <f t="shared" si="10"/>
        <v/>
      </c>
      <c r="BC116" s="139" t="str">
        <f t="shared" si="11"/>
        <v/>
      </c>
      <c r="BD116" s="139" t="str">
        <f t="shared" si="12"/>
        <v/>
      </c>
      <c r="BE116" s="140" t="str">
        <f t="shared" si="13"/>
        <v/>
      </c>
      <c r="BF116" s="122" t="str">
        <f t="shared" si="14"/>
        <v/>
      </c>
      <c r="BG116" s="123" t="str">
        <f t="shared" si="15"/>
        <v/>
      </c>
      <c r="BH116" s="123" t="str">
        <f t="shared" si="16"/>
        <v/>
      </c>
      <c r="BI116" s="123" t="str">
        <f t="shared" si="17"/>
        <v/>
      </c>
      <c r="BJ116" s="122" t="str">
        <f t="shared" si="18"/>
        <v/>
      </c>
      <c r="BK116" s="123" t="str">
        <f t="shared" si="19"/>
        <v/>
      </c>
      <c r="BL116" s="123" t="str">
        <f t="shared" si="20"/>
        <v/>
      </c>
      <c r="BM116" s="123" t="str">
        <f t="shared" si="21"/>
        <v/>
      </c>
      <c r="BN116" s="123" t="str">
        <f t="shared" si="22"/>
        <v/>
      </c>
      <c r="BO116" s="123" t="str">
        <f t="shared" si="23"/>
        <v/>
      </c>
      <c r="BP116" s="123" t="str">
        <f t="shared" si="24"/>
        <v/>
      </c>
      <c r="BQ116" s="123" t="str">
        <f t="shared" si="25"/>
        <v/>
      </c>
      <c r="BR116" s="124" t="str">
        <f t="shared" si="26"/>
        <v/>
      </c>
      <c r="BS116" s="142" t="str">
        <f t="shared" si="27"/>
        <v/>
      </c>
      <c r="BT116" s="143" t="str">
        <f t="shared" si="28"/>
        <v/>
      </c>
      <c r="BU116" s="143" t="str">
        <f t="shared" si="29"/>
        <v/>
      </c>
      <c r="BV116" s="143" t="str">
        <f t="shared" si="30"/>
        <v/>
      </c>
      <c r="BW116" s="143" t="str">
        <f t="shared" si="31"/>
        <v/>
      </c>
      <c r="BX116" s="144" t="str">
        <f t="shared" si="32"/>
        <v/>
      </c>
      <c r="BY116" s="141" t="str">
        <f t="shared" si="33"/>
        <v/>
      </c>
      <c r="BZ116" s="139" t="str">
        <f t="shared" si="34"/>
        <v/>
      </c>
      <c r="CA116" s="139" t="str">
        <f t="shared" si="35"/>
        <v/>
      </c>
      <c r="CB116" s="139" t="str">
        <f t="shared" si="36"/>
        <v/>
      </c>
      <c r="CC116" s="139" t="str">
        <f t="shared" si="37"/>
        <v/>
      </c>
      <c r="CD116" s="139" t="str">
        <f t="shared" si="38"/>
        <v/>
      </c>
      <c r="CE116" s="140" t="str">
        <f t="shared" si="39"/>
        <v/>
      </c>
      <c r="CF116" s="141" t="str">
        <f t="shared" si="40"/>
        <v/>
      </c>
      <c r="CG116" s="139" t="str">
        <f t="shared" si="41"/>
        <v/>
      </c>
      <c r="CH116" s="139" t="str">
        <f t="shared" si="42"/>
        <v/>
      </c>
      <c r="CI116" s="139" t="str">
        <f t="shared" si="43"/>
        <v/>
      </c>
      <c r="CJ116" s="139" t="str">
        <f t="shared" si="44"/>
        <v/>
      </c>
      <c r="CK116" s="139" t="str">
        <f t="shared" si="45"/>
        <v/>
      </c>
      <c r="CL116" s="140" t="str">
        <f t="shared" si="46"/>
        <v/>
      </c>
      <c r="CM116" s="142" t="str">
        <f t="shared" si="47"/>
        <v/>
      </c>
      <c r="CN116" s="143" t="str">
        <f t="shared" si="48"/>
        <v/>
      </c>
      <c r="CO116" s="143" t="str">
        <f t="shared" si="49"/>
        <v/>
      </c>
      <c r="CP116" s="143" t="str">
        <f t="shared" si="50"/>
        <v/>
      </c>
      <c r="CQ116" s="143" t="str">
        <f t="shared" si="51"/>
        <v/>
      </c>
      <c r="CR116" s="145" t="str">
        <f t="shared" si="52"/>
        <v/>
      </c>
      <c r="CS116" s="127"/>
      <c r="CT116" s="122" t="str">
        <f t="shared" si="53"/>
        <v/>
      </c>
      <c r="CU116" s="123" t="str">
        <f t="shared" si="54"/>
        <v/>
      </c>
      <c r="CV116" s="123" t="str">
        <f t="shared" si="55"/>
        <v/>
      </c>
      <c r="CW116" s="123" t="str">
        <f t="shared" si="56"/>
        <v/>
      </c>
      <c r="CX116" s="123" t="str">
        <f t="shared" si="57"/>
        <v/>
      </c>
      <c r="CY116" s="123" t="str">
        <f t="shared" si="58"/>
        <v/>
      </c>
      <c r="CZ116" s="123" t="str">
        <f t="shared" si="59"/>
        <v/>
      </c>
      <c r="DA116" s="123" t="str">
        <f t="shared" si="60"/>
        <v/>
      </c>
      <c r="DB116" s="124" t="str">
        <f t="shared" si="61"/>
        <v/>
      </c>
      <c r="DC116" s="128" t="str">
        <f t="shared" si="62"/>
        <v/>
      </c>
      <c r="DD116" s="123" t="str">
        <f t="shared" si="63"/>
        <v/>
      </c>
      <c r="DE116" s="123" t="str">
        <f t="shared" si="64"/>
        <v/>
      </c>
      <c r="DF116" s="123" t="str">
        <f t="shared" si="65"/>
        <v/>
      </c>
      <c r="DG116" s="123" t="str">
        <f t="shared" si="66"/>
        <v/>
      </c>
      <c r="DH116" s="123" t="str">
        <f t="shared" si="67"/>
        <v/>
      </c>
      <c r="DI116" s="123" t="str">
        <f t="shared" si="68"/>
        <v/>
      </c>
      <c r="DJ116" s="129" t="str">
        <f t="shared" si="69"/>
        <v/>
      </c>
      <c r="DK116" s="98" t="s">
        <v>68</v>
      </c>
      <c r="DL116" s="130">
        <f t="shared" si="76"/>
        <v>110</v>
      </c>
      <c r="DM116" s="56"/>
    </row>
    <row r="117" spans="2:117" ht="22.5" customHeight="1">
      <c r="B117" s="98" t="s">
        <v>68</v>
      </c>
      <c r="C117" s="130">
        <f t="shared" si="70"/>
        <v>111</v>
      </c>
      <c r="D117" s="146">
        <v>45698</v>
      </c>
      <c r="E117" s="155" t="s">
        <v>69</v>
      </c>
      <c r="F117" s="102" t="s">
        <v>70</v>
      </c>
      <c r="G117" s="103" t="s">
        <v>20</v>
      </c>
      <c r="H117" s="131" t="s">
        <v>46</v>
      </c>
      <c r="I117" s="132">
        <v>3000</v>
      </c>
      <c r="J117" s="106"/>
      <c r="K117" s="107">
        <f t="shared" si="71"/>
        <v>2009308</v>
      </c>
      <c r="L117" s="645"/>
      <c r="M117" s="133"/>
      <c r="N117" s="133"/>
      <c r="O117" s="134" t="str">
        <f t="shared" ref="O117:S117" si="401">IF($H117=O$6,$I117,"")</f>
        <v/>
      </c>
      <c r="P117" s="135" t="str">
        <f t="shared" si="401"/>
        <v/>
      </c>
      <c r="Q117" s="136">
        <f t="shared" si="401"/>
        <v>3000</v>
      </c>
      <c r="R117" s="135" t="str">
        <f t="shared" si="401"/>
        <v/>
      </c>
      <c r="S117" s="137" t="str">
        <f t="shared" si="401"/>
        <v/>
      </c>
      <c r="T117" s="113" t="str">
        <f t="shared" ref="T117:AJ117" si="402">IF($H117=T$6,$J117,"")</f>
        <v/>
      </c>
      <c r="U117" s="114" t="str">
        <f t="shared" si="402"/>
        <v/>
      </c>
      <c r="V117" s="114" t="str">
        <f t="shared" si="402"/>
        <v/>
      </c>
      <c r="W117" s="114" t="str">
        <f t="shared" si="402"/>
        <v/>
      </c>
      <c r="X117" s="113" t="str">
        <f t="shared" si="402"/>
        <v/>
      </c>
      <c r="Y117" s="114" t="str">
        <f t="shared" si="402"/>
        <v/>
      </c>
      <c r="Z117" s="114" t="str">
        <f t="shared" si="402"/>
        <v/>
      </c>
      <c r="AA117" s="114" t="str">
        <f t="shared" si="402"/>
        <v/>
      </c>
      <c r="AB117" s="113" t="str">
        <f t="shared" si="402"/>
        <v/>
      </c>
      <c r="AC117" s="114" t="str">
        <f t="shared" si="402"/>
        <v/>
      </c>
      <c r="AD117" s="114" t="str">
        <f t="shared" si="402"/>
        <v/>
      </c>
      <c r="AE117" s="114" t="str">
        <f t="shared" si="402"/>
        <v/>
      </c>
      <c r="AF117" s="114" t="str">
        <f t="shared" si="402"/>
        <v/>
      </c>
      <c r="AG117" s="114" t="str">
        <f t="shared" si="402"/>
        <v/>
      </c>
      <c r="AH117" s="114" t="str">
        <f t="shared" si="402"/>
        <v/>
      </c>
      <c r="AI117" s="113" t="str">
        <f t="shared" si="402"/>
        <v/>
      </c>
      <c r="AJ117" s="115" t="str">
        <f t="shared" si="402"/>
        <v/>
      </c>
      <c r="AK117" s="617"/>
      <c r="AL117" s="38"/>
      <c r="AM117" s="98" t="s">
        <v>68</v>
      </c>
      <c r="AN117" s="130">
        <f t="shared" si="74"/>
        <v>111</v>
      </c>
      <c r="AO117" s="138" t="str">
        <f t="shared" ref="AO117:AS117" si="403">IF(AND($G117=AO$4,$H117=AO$6),$I117,"")</f>
        <v/>
      </c>
      <c r="AP117" s="139" t="str">
        <f t="shared" si="403"/>
        <v/>
      </c>
      <c r="AQ117" s="139">
        <f t="shared" si="403"/>
        <v>3000</v>
      </c>
      <c r="AR117" s="139" t="str">
        <f t="shared" si="403"/>
        <v/>
      </c>
      <c r="AS117" s="139" t="str">
        <f t="shared" si="403"/>
        <v/>
      </c>
      <c r="AT117" s="118"/>
      <c r="AU117" s="138" t="str">
        <f t="shared" si="3"/>
        <v/>
      </c>
      <c r="AV117" s="139" t="str">
        <f t="shared" si="4"/>
        <v/>
      </c>
      <c r="AW117" s="139" t="str">
        <f t="shared" si="5"/>
        <v/>
      </c>
      <c r="AX117" s="139" t="str">
        <f t="shared" si="6"/>
        <v/>
      </c>
      <c r="AY117" s="139" t="str">
        <f t="shared" si="7"/>
        <v/>
      </c>
      <c r="AZ117" s="140" t="str">
        <f t="shared" si="8"/>
        <v/>
      </c>
      <c r="BA117" s="141" t="str">
        <f t="shared" si="9"/>
        <v/>
      </c>
      <c r="BB117" s="139" t="str">
        <f t="shared" si="10"/>
        <v/>
      </c>
      <c r="BC117" s="139" t="str">
        <f t="shared" si="11"/>
        <v/>
      </c>
      <c r="BD117" s="139" t="str">
        <f t="shared" si="12"/>
        <v/>
      </c>
      <c r="BE117" s="140" t="str">
        <f t="shared" si="13"/>
        <v/>
      </c>
      <c r="BF117" s="122" t="str">
        <f t="shared" si="14"/>
        <v/>
      </c>
      <c r="BG117" s="123" t="str">
        <f t="shared" si="15"/>
        <v/>
      </c>
      <c r="BH117" s="123" t="str">
        <f t="shared" si="16"/>
        <v/>
      </c>
      <c r="BI117" s="123" t="str">
        <f t="shared" si="17"/>
        <v/>
      </c>
      <c r="BJ117" s="122" t="str">
        <f t="shared" si="18"/>
        <v/>
      </c>
      <c r="BK117" s="123" t="str">
        <f t="shared" si="19"/>
        <v/>
      </c>
      <c r="BL117" s="123" t="str">
        <f t="shared" si="20"/>
        <v/>
      </c>
      <c r="BM117" s="123" t="str">
        <f t="shared" si="21"/>
        <v/>
      </c>
      <c r="BN117" s="123" t="str">
        <f t="shared" si="22"/>
        <v/>
      </c>
      <c r="BO117" s="123" t="str">
        <f t="shared" si="23"/>
        <v/>
      </c>
      <c r="BP117" s="123" t="str">
        <f t="shared" si="24"/>
        <v/>
      </c>
      <c r="BQ117" s="123" t="str">
        <f t="shared" si="25"/>
        <v/>
      </c>
      <c r="BR117" s="124" t="str">
        <f t="shared" si="26"/>
        <v/>
      </c>
      <c r="BS117" s="142" t="str">
        <f t="shared" si="27"/>
        <v/>
      </c>
      <c r="BT117" s="143" t="str">
        <f t="shared" si="28"/>
        <v/>
      </c>
      <c r="BU117" s="143" t="str">
        <f t="shared" si="29"/>
        <v/>
      </c>
      <c r="BV117" s="143" t="str">
        <f t="shared" si="30"/>
        <v/>
      </c>
      <c r="BW117" s="143" t="str">
        <f t="shared" si="31"/>
        <v/>
      </c>
      <c r="BX117" s="144" t="str">
        <f t="shared" si="32"/>
        <v/>
      </c>
      <c r="BY117" s="141" t="str">
        <f t="shared" si="33"/>
        <v/>
      </c>
      <c r="BZ117" s="139" t="str">
        <f t="shared" si="34"/>
        <v/>
      </c>
      <c r="CA117" s="139" t="str">
        <f t="shared" si="35"/>
        <v/>
      </c>
      <c r="CB117" s="139" t="str">
        <f t="shared" si="36"/>
        <v/>
      </c>
      <c r="CC117" s="139" t="str">
        <f t="shared" si="37"/>
        <v/>
      </c>
      <c r="CD117" s="139" t="str">
        <f t="shared" si="38"/>
        <v/>
      </c>
      <c r="CE117" s="140" t="str">
        <f t="shared" si="39"/>
        <v/>
      </c>
      <c r="CF117" s="141" t="str">
        <f t="shared" si="40"/>
        <v/>
      </c>
      <c r="CG117" s="139" t="str">
        <f t="shared" si="41"/>
        <v/>
      </c>
      <c r="CH117" s="139" t="str">
        <f t="shared" si="42"/>
        <v/>
      </c>
      <c r="CI117" s="139" t="str">
        <f t="shared" si="43"/>
        <v/>
      </c>
      <c r="CJ117" s="139" t="str">
        <f t="shared" si="44"/>
        <v/>
      </c>
      <c r="CK117" s="139" t="str">
        <f t="shared" si="45"/>
        <v/>
      </c>
      <c r="CL117" s="140" t="str">
        <f t="shared" si="46"/>
        <v/>
      </c>
      <c r="CM117" s="142" t="str">
        <f t="shared" si="47"/>
        <v/>
      </c>
      <c r="CN117" s="143" t="str">
        <f t="shared" si="48"/>
        <v/>
      </c>
      <c r="CO117" s="143" t="str">
        <f t="shared" si="49"/>
        <v/>
      </c>
      <c r="CP117" s="143" t="str">
        <f t="shared" si="50"/>
        <v/>
      </c>
      <c r="CQ117" s="143" t="str">
        <f t="shared" si="51"/>
        <v/>
      </c>
      <c r="CR117" s="145" t="str">
        <f t="shared" si="52"/>
        <v/>
      </c>
      <c r="CS117" s="127"/>
      <c r="CT117" s="122" t="str">
        <f t="shared" si="53"/>
        <v/>
      </c>
      <c r="CU117" s="123" t="str">
        <f t="shared" si="54"/>
        <v/>
      </c>
      <c r="CV117" s="123" t="str">
        <f t="shared" si="55"/>
        <v/>
      </c>
      <c r="CW117" s="123" t="str">
        <f t="shared" si="56"/>
        <v/>
      </c>
      <c r="CX117" s="123" t="str">
        <f t="shared" si="57"/>
        <v/>
      </c>
      <c r="CY117" s="123" t="str">
        <f t="shared" si="58"/>
        <v/>
      </c>
      <c r="CZ117" s="123" t="str">
        <f t="shared" si="59"/>
        <v/>
      </c>
      <c r="DA117" s="123" t="str">
        <f t="shared" si="60"/>
        <v/>
      </c>
      <c r="DB117" s="124" t="str">
        <f t="shared" si="61"/>
        <v/>
      </c>
      <c r="DC117" s="128" t="str">
        <f t="shared" si="62"/>
        <v/>
      </c>
      <c r="DD117" s="123" t="str">
        <f t="shared" si="63"/>
        <v/>
      </c>
      <c r="DE117" s="123" t="str">
        <f t="shared" si="64"/>
        <v/>
      </c>
      <c r="DF117" s="123" t="str">
        <f t="shared" si="65"/>
        <v/>
      </c>
      <c r="DG117" s="123" t="str">
        <f t="shared" si="66"/>
        <v/>
      </c>
      <c r="DH117" s="123" t="str">
        <f t="shared" si="67"/>
        <v/>
      </c>
      <c r="DI117" s="123" t="str">
        <f t="shared" si="68"/>
        <v/>
      </c>
      <c r="DJ117" s="129" t="str">
        <f t="shared" si="69"/>
        <v/>
      </c>
      <c r="DK117" s="98" t="s">
        <v>68</v>
      </c>
      <c r="DL117" s="130">
        <f t="shared" si="76"/>
        <v>111</v>
      </c>
      <c r="DM117" s="56"/>
    </row>
    <row r="118" spans="2:117" ht="22.5" customHeight="1">
      <c r="B118" s="98" t="s">
        <v>68</v>
      </c>
      <c r="C118" s="130">
        <f t="shared" si="70"/>
        <v>112</v>
      </c>
      <c r="D118" s="146">
        <v>45698</v>
      </c>
      <c r="E118" s="155" t="s">
        <v>69</v>
      </c>
      <c r="F118" s="102" t="s">
        <v>70</v>
      </c>
      <c r="G118" s="103" t="s">
        <v>20</v>
      </c>
      <c r="H118" s="131" t="s">
        <v>46</v>
      </c>
      <c r="I118" s="132">
        <v>30000</v>
      </c>
      <c r="J118" s="106"/>
      <c r="K118" s="107">
        <f t="shared" si="71"/>
        <v>2039308</v>
      </c>
      <c r="L118" s="645"/>
      <c r="M118" s="133"/>
      <c r="N118" s="133"/>
      <c r="O118" s="134" t="str">
        <f t="shared" ref="O118:S118" si="404">IF($H118=O$6,$I118,"")</f>
        <v/>
      </c>
      <c r="P118" s="135" t="str">
        <f t="shared" si="404"/>
        <v/>
      </c>
      <c r="Q118" s="136">
        <f t="shared" si="404"/>
        <v>30000</v>
      </c>
      <c r="R118" s="135" t="str">
        <f t="shared" si="404"/>
        <v/>
      </c>
      <c r="S118" s="137" t="str">
        <f t="shared" si="404"/>
        <v/>
      </c>
      <c r="T118" s="113" t="str">
        <f t="shared" ref="T118:AJ118" si="405">IF($H118=T$6,$J118,"")</f>
        <v/>
      </c>
      <c r="U118" s="114" t="str">
        <f t="shared" si="405"/>
        <v/>
      </c>
      <c r="V118" s="114" t="str">
        <f t="shared" si="405"/>
        <v/>
      </c>
      <c r="W118" s="114" t="str">
        <f t="shared" si="405"/>
        <v/>
      </c>
      <c r="X118" s="113" t="str">
        <f t="shared" si="405"/>
        <v/>
      </c>
      <c r="Y118" s="114" t="str">
        <f t="shared" si="405"/>
        <v/>
      </c>
      <c r="Z118" s="114" t="str">
        <f t="shared" si="405"/>
        <v/>
      </c>
      <c r="AA118" s="114" t="str">
        <f t="shared" si="405"/>
        <v/>
      </c>
      <c r="AB118" s="113" t="str">
        <f t="shared" si="405"/>
        <v/>
      </c>
      <c r="AC118" s="114" t="str">
        <f t="shared" si="405"/>
        <v/>
      </c>
      <c r="AD118" s="114" t="str">
        <f t="shared" si="405"/>
        <v/>
      </c>
      <c r="AE118" s="114" t="str">
        <f t="shared" si="405"/>
        <v/>
      </c>
      <c r="AF118" s="114" t="str">
        <f t="shared" si="405"/>
        <v/>
      </c>
      <c r="AG118" s="114" t="str">
        <f t="shared" si="405"/>
        <v/>
      </c>
      <c r="AH118" s="114" t="str">
        <f t="shared" si="405"/>
        <v/>
      </c>
      <c r="AI118" s="113" t="str">
        <f t="shared" si="405"/>
        <v/>
      </c>
      <c r="AJ118" s="115" t="str">
        <f t="shared" si="405"/>
        <v/>
      </c>
      <c r="AK118" s="617"/>
      <c r="AL118" s="38"/>
      <c r="AM118" s="98" t="s">
        <v>68</v>
      </c>
      <c r="AN118" s="130">
        <f t="shared" si="74"/>
        <v>112</v>
      </c>
      <c r="AO118" s="138" t="str">
        <f t="shared" ref="AO118:AS118" si="406">IF(AND($G118=AO$4,$H118=AO$6),$I118,"")</f>
        <v/>
      </c>
      <c r="AP118" s="139" t="str">
        <f t="shared" si="406"/>
        <v/>
      </c>
      <c r="AQ118" s="139">
        <f t="shared" si="406"/>
        <v>30000</v>
      </c>
      <c r="AR118" s="139" t="str">
        <f t="shared" si="406"/>
        <v/>
      </c>
      <c r="AS118" s="139" t="str">
        <f t="shared" si="406"/>
        <v/>
      </c>
      <c r="AT118" s="118"/>
      <c r="AU118" s="138" t="str">
        <f t="shared" si="3"/>
        <v/>
      </c>
      <c r="AV118" s="139" t="str">
        <f t="shared" si="4"/>
        <v/>
      </c>
      <c r="AW118" s="139" t="str">
        <f t="shared" si="5"/>
        <v/>
      </c>
      <c r="AX118" s="139" t="str">
        <f t="shared" si="6"/>
        <v/>
      </c>
      <c r="AY118" s="139" t="str">
        <f t="shared" si="7"/>
        <v/>
      </c>
      <c r="AZ118" s="140" t="str">
        <f t="shared" si="8"/>
        <v/>
      </c>
      <c r="BA118" s="141" t="str">
        <f t="shared" si="9"/>
        <v/>
      </c>
      <c r="BB118" s="139" t="str">
        <f t="shared" si="10"/>
        <v/>
      </c>
      <c r="BC118" s="139" t="str">
        <f t="shared" si="11"/>
        <v/>
      </c>
      <c r="BD118" s="139" t="str">
        <f t="shared" si="12"/>
        <v/>
      </c>
      <c r="BE118" s="140" t="str">
        <f t="shared" si="13"/>
        <v/>
      </c>
      <c r="BF118" s="122" t="str">
        <f t="shared" si="14"/>
        <v/>
      </c>
      <c r="BG118" s="123" t="str">
        <f t="shared" si="15"/>
        <v/>
      </c>
      <c r="BH118" s="123" t="str">
        <f t="shared" si="16"/>
        <v/>
      </c>
      <c r="BI118" s="123" t="str">
        <f t="shared" si="17"/>
        <v/>
      </c>
      <c r="BJ118" s="122" t="str">
        <f t="shared" si="18"/>
        <v/>
      </c>
      <c r="BK118" s="123" t="str">
        <f t="shared" si="19"/>
        <v/>
      </c>
      <c r="BL118" s="123" t="str">
        <f t="shared" si="20"/>
        <v/>
      </c>
      <c r="BM118" s="123" t="str">
        <f t="shared" si="21"/>
        <v/>
      </c>
      <c r="BN118" s="123" t="str">
        <f t="shared" si="22"/>
        <v/>
      </c>
      <c r="BO118" s="123" t="str">
        <f t="shared" si="23"/>
        <v/>
      </c>
      <c r="BP118" s="123" t="str">
        <f t="shared" si="24"/>
        <v/>
      </c>
      <c r="BQ118" s="123" t="str">
        <f t="shared" si="25"/>
        <v/>
      </c>
      <c r="BR118" s="124" t="str">
        <f t="shared" si="26"/>
        <v/>
      </c>
      <c r="BS118" s="142" t="str">
        <f t="shared" si="27"/>
        <v/>
      </c>
      <c r="BT118" s="143" t="str">
        <f t="shared" si="28"/>
        <v/>
      </c>
      <c r="BU118" s="143" t="str">
        <f t="shared" si="29"/>
        <v/>
      </c>
      <c r="BV118" s="143" t="str">
        <f t="shared" si="30"/>
        <v/>
      </c>
      <c r="BW118" s="143" t="str">
        <f t="shared" si="31"/>
        <v/>
      </c>
      <c r="BX118" s="144" t="str">
        <f t="shared" si="32"/>
        <v/>
      </c>
      <c r="BY118" s="141" t="str">
        <f t="shared" si="33"/>
        <v/>
      </c>
      <c r="BZ118" s="139" t="str">
        <f t="shared" si="34"/>
        <v/>
      </c>
      <c r="CA118" s="139" t="str">
        <f t="shared" si="35"/>
        <v/>
      </c>
      <c r="CB118" s="139" t="str">
        <f t="shared" si="36"/>
        <v/>
      </c>
      <c r="CC118" s="139" t="str">
        <f t="shared" si="37"/>
        <v/>
      </c>
      <c r="CD118" s="139" t="str">
        <f t="shared" si="38"/>
        <v/>
      </c>
      <c r="CE118" s="140" t="str">
        <f t="shared" si="39"/>
        <v/>
      </c>
      <c r="CF118" s="141" t="str">
        <f t="shared" si="40"/>
        <v/>
      </c>
      <c r="CG118" s="139" t="str">
        <f t="shared" si="41"/>
        <v/>
      </c>
      <c r="CH118" s="139" t="str">
        <f t="shared" si="42"/>
        <v/>
      </c>
      <c r="CI118" s="139" t="str">
        <f t="shared" si="43"/>
        <v/>
      </c>
      <c r="CJ118" s="139" t="str">
        <f t="shared" si="44"/>
        <v/>
      </c>
      <c r="CK118" s="139" t="str">
        <f t="shared" si="45"/>
        <v/>
      </c>
      <c r="CL118" s="140" t="str">
        <f t="shared" si="46"/>
        <v/>
      </c>
      <c r="CM118" s="142" t="str">
        <f t="shared" si="47"/>
        <v/>
      </c>
      <c r="CN118" s="143" t="str">
        <f t="shared" si="48"/>
        <v/>
      </c>
      <c r="CO118" s="143" t="str">
        <f t="shared" si="49"/>
        <v/>
      </c>
      <c r="CP118" s="143" t="str">
        <f t="shared" si="50"/>
        <v/>
      </c>
      <c r="CQ118" s="143" t="str">
        <f t="shared" si="51"/>
        <v/>
      </c>
      <c r="CR118" s="145" t="str">
        <f t="shared" si="52"/>
        <v/>
      </c>
      <c r="CS118" s="127"/>
      <c r="CT118" s="122" t="str">
        <f t="shared" si="53"/>
        <v/>
      </c>
      <c r="CU118" s="123" t="str">
        <f t="shared" si="54"/>
        <v/>
      </c>
      <c r="CV118" s="123" t="str">
        <f t="shared" si="55"/>
        <v/>
      </c>
      <c r="CW118" s="123" t="str">
        <f t="shared" si="56"/>
        <v/>
      </c>
      <c r="CX118" s="123" t="str">
        <f t="shared" si="57"/>
        <v/>
      </c>
      <c r="CY118" s="123" t="str">
        <f t="shared" si="58"/>
        <v/>
      </c>
      <c r="CZ118" s="123" t="str">
        <f t="shared" si="59"/>
        <v/>
      </c>
      <c r="DA118" s="123" t="str">
        <f t="shared" si="60"/>
        <v/>
      </c>
      <c r="DB118" s="124" t="str">
        <f t="shared" si="61"/>
        <v/>
      </c>
      <c r="DC118" s="128" t="str">
        <f t="shared" si="62"/>
        <v/>
      </c>
      <c r="DD118" s="123" t="str">
        <f t="shared" si="63"/>
        <v/>
      </c>
      <c r="DE118" s="123" t="str">
        <f t="shared" si="64"/>
        <v/>
      </c>
      <c r="DF118" s="123" t="str">
        <f t="shared" si="65"/>
        <v/>
      </c>
      <c r="DG118" s="123" t="str">
        <f t="shared" si="66"/>
        <v/>
      </c>
      <c r="DH118" s="123" t="str">
        <f t="shared" si="67"/>
        <v/>
      </c>
      <c r="DI118" s="123" t="str">
        <f t="shared" si="68"/>
        <v/>
      </c>
      <c r="DJ118" s="129" t="str">
        <f t="shared" si="69"/>
        <v/>
      </c>
      <c r="DK118" s="98" t="s">
        <v>68</v>
      </c>
      <c r="DL118" s="130">
        <f t="shared" si="76"/>
        <v>112</v>
      </c>
      <c r="DM118" s="56"/>
    </row>
    <row r="119" spans="2:117" ht="22.5" customHeight="1">
      <c r="B119" s="98" t="s">
        <v>68</v>
      </c>
      <c r="C119" s="130">
        <f t="shared" si="70"/>
        <v>113</v>
      </c>
      <c r="D119" s="146">
        <v>45698</v>
      </c>
      <c r="E119" s="155" t="s">
        <v>69</v>
      </c>
      <c r="F119" s="102" t="s">
        <v>70</v>
      </c>
      <c r="G119" s="103" t="s">
        <v>20</v>
      </c>
      <c r="H119" s="131" t="s">
        <v>46</v>
      </c>
      <c r="I119" s="132">
        <v>5000</v>
      </c>
      <c r="J119" s="106"/>
      <c r="K119" s="107">
        <f t="shared" si="71"/>
        <v>2044308</v>
      </c>
      <c r="L119" s="645"/>
      <c r="M119" s="133"/>
      <c r="N119" s="133"/>
      <c r="O119" s="134" t="str">
        <f t="shared" ref="O119:S119" si="407">IF($H119=O$6,$I119,"")</f>
        <v/>
      </c>
      <c r="P119" s="135" t="str">
        <f t="shared" si="407"/>
        <v/>
      </c>
      <c r="Q119" s="136">
        <f t="shared" si="407"/>
        <v>5000</v>
      </c>
      <c r="R119" s="135" t="str">
        <f t="shared" si="407"/>
        <v/>
      </c>
      <c r="S119" s="137" t="str">
        <f t="shared" si="407"/>
        <v/>
      </c>
      <c r="T119" s="113" t="str">
        <f t="shared" ref="T119:AJ119" si="408">IF($H119=T$6,$J119,"")</f>
        <v/>
      </c>
      <c r="U119" s="114" t="str">
        <f t="shared" si="408"/>
        <v/>
      </c>
      <c r="V119" s="114" t="str">
        <f t="shared" si="408"/>
        <v/>
      </c>
      <c r="W119" s="114" t="str">
        <f t="shared" si="408"/>
        <v/>
      </c>
      <c r="X119" s="113" t="str">
        <f t="shared" si="408"/>
        <v/>
      </c>
      <c r="Y119" s="114" t="str">
        <f t="shared" si="408"/>
        <v/>
      </c>
      <c r="Z119" s="114" t="str">
        <f t="shared" si="408"/>
        <v/>
      </c>
      <c r="AA119" s="114" t="str">
        <f t="shared" si="408"/>
        <v/>
      </c>
      <c r="AB119" s="113" t="str">
        <f t="shared" si="408"/>
        <v/>
      </c>
      <c r="AC119" s="114" t="str">
        <f t="shared" si="408"/>
        <v/>
      </c>
      <c r="AD119" s="114" t="str">
        <f t="shared" si="408"/>
        <v/>
      </c>
      <c r="AE119" s="114" t="str">
        <f t="shared" si="408"/>
        <v/>
      </c>
      <c r="AF119" s="114" t="str">
        <f t="shared" si="408"/>
        <v/>
      </c>
      <c r="AG119" s="114" t="str">
        <f t="shared" si="408"/>
        <v/>
      </c>
      <c r="AH119" s="114" t="str">
        <f t="shared" si="408"/>
        <v/>
      </c>
      <c r="AI119" s="113" t="str">
        <f t="shared" si="408"/>
        <v/>
      </c>
      <c r="AJ119" s="115" t="str">
        <f t="shared" si="408"/>
        <v/>
      </c>
      <c r="AK119" s="617"/>
      <c r="AL119" s="38"/>
      <c r="AM119" s="98" t="s">
        <v>68</v>
      </c>
      <c r="AN119" s="130">
        <f t="shared" si="74"/>
        <v>113</v>
      </c>
      <c r="AO119" s="138" t="str">
        <f t="shared" ref="AO119:AS119" si="409">IF(AND($G119=AO$4,$H119=AO$6),$I119,"")</f>
        <v/>
      </c>
      <c r="AP119" s="139" t="str">
        <f t="shared" si="409"/>
        <v/>
      </c>
      <c r="AQ119" s="139">
        <f t="shared" si="409"/>
        <v>5000</v>
      </c>
      <c r="AR119" s="139" t="str">
        <f t="shared" si="409"/>
        <v/>
      </c>
      <c r="AS119" s="139" t="str">
        <f t="shared" si="409"/>
        <v/>
      </c>
      <c r="AT119" s="118"/>
      <c r="AU119" s="138" t="str">
        <f t="shared" si="3"/>
        <v/>
      </c>
      <c r="AV119" s="139" t="str">
        <f t="shared" si="4"/>
        <v/>
      </c>
      <c r="AW119" s="139" t="str">
        <f t="shared" si="5"/>
        <v/>
      </c>
      <c r="AX119" s="139" t="str">
        <f t="shared" si="6"/>
        <v/>
      </c>
      <c r="AY119" s="139" t="str">
        <f t="shared" si="7"/>
        <v/>
      </c>
      <c r="AZ119" s="140" t="str">
        <f t="shared" si="8"/>
        <v/>
      </c>
      <c r="BA119" s="141" t="str">
        <f t="shared" si="9"/>
        <v/>
      </c>
      <c r="BB119" s="139" t="str">
        <f t="shared" si="10"/>
        <v/>
      </c>
      <c r="BC119" s="139" t="str">
        <f t="shared" si="11"/>
        <v/>
      </c>
      <c r="BD119" s="139" t="str">
        <f t="shared" si="12"/>
        <v/>
      </c>
      <c r="BE119" s="140" t="str">
        <f t="shared" si="13"/>
        <v/>
      </c>
      <c r="BF119" s="122" t="str">
        <f t="shared" si="14"/>
        <v/>
      </c>
      <c r="BG119" s="123" t="str">
        <f t="shared" si="15"/>
        <v/>
      </c>
      <c r="BH119" s="123" t="str">
        <f t="shared" si="16"/>
        <v/>
      </c>
      <c r="BI119" s="123" t="str">
        <f t="shared" si="17"/>
        <v/>
      </c>
      <c r="BJ119" s="122" t="str">
        <f t="shared" si="18"/>
        <v/>
      </c>
      <c r="BK119" s="123" t="str">
        <f t="shared" si="19"/>
        <v/>
      </c>
      <c r="BL119" s="123" t="str">
        <f t="shared" si="20"/>
        <v/>
      </c>
      <c r="BM119" s="123" t="str">
        <f t="shared" si="21"/>
        <v/>
      </c>
      <c r="BN119" s="123" t="str">
        <f t="shared" si="22"/>
        <v/>
      </c>
      <c r="BO119" s="123" t="str">
        <f t="shared" si="23"/>
        <v/>
      </c>
      <c r="BP119" s="123" t="str">
        <f t="shared" si="24"/>
        <v/>
      </c>
      <c r="BQ119" s="123" t="str">
        <f t="shared" si="25"/>
        <v/>
      </c>
      <c r="BR119" s="124" t="str">
        <f t="shared" si="26"/>
        <v/>
      </c>
      <c r="BS119" s="142" t="str">
        <f t="shared" si="27"/>
        <v/>
      </c>
      <c r="BT119" s="143" t="str">
        <f t="shared" si="28"/>
        <v/>
      </c>
      <c r="BU119" s="143" t="str">
        <f t="shared" si="29"/>
        <v/>
      </c>
      <c r="BV119" s="143" t="str">
        <f t="shared" si="30"/>
        <v/>
      </c>
      <c r="BW119" s="143" t="str">
        <f t="shared" si="31"/>
        <v/>
      </c>
      <c r="BX119" s="144" t="str">
        <f t="shared" si="32"/>
        <v/>
      </c>
      <c r="BY119" s="141" t="str">
        <f t="shared" si="33"/>
        <v/>
      </c>
      <c r="BZ119" s="139" t="str">
        <f t="shared" si="34"/>
        <v/>
      </c>
      <c r="CA119" s="139" t="str">
        <f t="shared" si="35"/>
        <v/>
      </c>
      <c r="CB119" s="139" t="str">
        <f t="shared" si="36"/>
        <v/>
      </c>
      <c r="CC119" s="139" t="str">
        <f t="shared" si="37"/>
        <v/>
      </c>
      <c r="CD119" s="139" t="str">
        <f t="shared" si="38"/>
        <v/>
      </c>
      <c r="CE119" s="140" t="str">
        <f t="shared" si="39"/>
        <v/>
      </c>
      <c r="CF119" s="141" t="str">
        <f t="shared" si="40"/>
        <v/>
      </c>
      <c r="CG119" s="139" t="str">
        <f t="shared" si="41"/>
        <v/>
      </c>
      <c r="CH119" s="139" t="str">
        <f t="shared" si="42"/>
        <v/>
      </c>
      <c r="CI119" s="139" t="str">
        <f t="shared" si="43"/>
        <v/>
      </c>
      <c r="CJ119" s="139" t="str">
        <f t="shared" si="44"/>
        <v/>
      </c>
      <c r="CK119" s="139" t="str">
        <f t="shared" si="45"/>
        <v/>
      </c>
      <c r="CL119" s="140" t="str">
        <f t="shared" si="46"/>
        <v/>
      </c>
      <c r="CM119" s="142" t="str">
        <f t="shared" si="47"/>
        <v/>
      </c>
      <c r="CN119" s="143" t="str">
        <f t="shared" si="48"/>
        <v/>
      </c>
      <c r="CO119" s="143" t="str">
        <f t="shared" si="49"/>
        <v/>
      </c>
      <c r="CP119" s="143" t="str">
        <f t="shared" si="50"/>
        <v/>
      </c>
      <c r="CQ119" s="143" t="str">
        <f t="shared" si="51"/>
        <v/>
      </c>
      <c r="CR119" s="145" t="str">
        <f t="shared" si="52"/>
        <v/>
      </c>
      <c r="CS119" s="127"/>
      <c r="CT119" s="122" t="str">
        <f t="shared" si="53"/>
        <v/>
      </c>
      <c r="CU119" s="123" t="str">
        <f t="shared" si="54"/>
        <v/>
      </c>
      <c r="CV119" s="123" t="str">
        <f t="shared" si="55"/>
        <v/>
      </c>
      <c r="CW119" s="123" t="str">
        <f t="shared" si="56"/>
        <v/>
      </c>
      <c r="CX119" s="123" t="str">
        <f t="shared" si="57"/>
        <v/>
      </c>
      <c r="CY119" s="123" t="str">
        <f t="shared" si="58"/>
        <v/>
      </c>
      <c r="CZ119" s="123" t="str">
        <f t="shared" si="59"/>
        <v/>
      </c>
      <c r="DA119" s="123" t="str">
        <f t="shared" si="60"/>
        <v/>
      </c>
      <c r="DB119" s="124" t="str">
        <f t="shared" si="61"/>
        <v/>
      </c>
      <c r="DC119" s="128" t="str">
        <f t="shared" si="62"/>
        <v/>
      </c>
      <c r="DD119" s="123" t="str">
        <f t="shared" si="63"/>
        <v/>
      </c>
      <c r="DE119" s="123" t="str">
        <f t="shared" si="64"/>
        <v/>
      </c>
      <c r="DF119" s="123" t="str">
        <f t="shared" si="65"/>
        <v/>
      </c>
      <c r="DG119" s="123" t="str">
        <f t="shared" si="66"/>
        <v/>
      </c>
      <c r="DH119" s="123" t="str">
        <f t="shared" si="67"/>
        <v/>
      </c>
      <c r="DI119" s="123" t="str">
        <f t="shared" si="68"/>
        <v/>
      </c>
      <c r="DJ119" s="129" t="str">
        <f t="shared" si="69"/>
        <v/>
      </c>
      <c r="DK119" s="98" t="s">
        <v>68</v>
      </c>
      <c r="DL119" s="130">
        <f t="shared" si="76"/>
        <v>113</v>
      </c>
      <c r="DM119" s="56"/>
    </row>
    <row r="120" spans="2:117" ht="22.5" customHeight="1">
      <c r="B120" s="98" t="s">
        <v>68</v>
      </c>
      <c r="C120" s="130">
        <f t="shared" si="70"/>
        <v>114</v>
      </c>
      <c r="D120" s="146">
        <v>45698</v>
      </c>
      <c r="E120" s="155" t="s">
        <v>69</v>
      </c>
      <c r="F120" s="102" t="s">
        <v>70</v>
      </c>
      <c r="G120" s="103" t="s">
        <v>20</v>
      </c>
      <c r="H120" s="131" t="s">
        <v>46</v>
      </c>
      <c r="I120" s="132">
        <v>20000</v>
      </c>
      <c r="J120" s="106"/>
      <c r="K120" s="107">
        <f t="shared" si="71"/>
        <v>2064308</v>
      </c>
      <c r="L120" s="646"/>
      <c r="M120" s="133"/>
      <c r="N120" s="133"/>
      <c r="O120" s="134" t="str">
        <f t="shared" ref="O120:S120" si="410">IF($H120=O$6,$I120,"")</f>
        <v/>
      </c>
      <c r="P120" s="135" t="str">
        <f t="shared" si="410"/>
        <v/>
      </c>
      <c r="Q120" s="136">
        <f t="shared" si="410"/>
        <v>20000</v>
      </c>
      <c r="R120" s="135" t="str">
        <f t="shared" si="410"/>
        <v/>
      </c>
      <c r="S120" s="137" t="str">
        <f t="shared" si="410"/>
        <v/>
      </c>
      <c r="T120" s="113" t="str">
        <f t="shared" ref="T120:AJ120" si="411">IF($H120=T$6,$J120,"")</f>
        <v/>
      </c>
      <c r="U120" s="114" t="str">
        <f t="shared" si="411"/>
        <v/>
      </c>
      <c r="V120" s="114" t="str">
        <f t="shared" si="411"/>
        <v/>
      </c>
      <c r="W120" s="114" t="str">
        <f t="shared" si="411"/>
        <v/>
      </c>
      <c r="X120" s="113" t="str">
        <f t="shared" si="411"/>
        <v/>
      </c>
      <c r="Y120" s="114" t="str">
        <f t="shared" si="411"/>
        <v/>
      </c>
      <c r="Z120" s="114" t="str">
        <f t="shared" si="411"/>
        <v/>
      </c>
      <c r="AA120" s="114" t="str">
        <f t="shared" si="411"/>
        <v/>
      </c>
      <c r="AB120" s="113" t="str">
        <f t="shared" si="411"/>
        <v/>
      </c>
      <c r="AC120" s="114" t="str">
        <f t="shared" si="411"/>
        <v/>
      </c>
      <c r="AD120" s="114" t="str">
        <f t="shared" si="411"/>
        <v/>
      </c>
      <c r="AE120" s="114" t="str">
        <f t="shared" si="411"/>
        <v/>
      </c>
      <c r="AF120" s="114" t="str">
        <f t="shared" si="411"/>
        <v/>
      </c>
      <c r="AG120" s="114" t="str">
        <f t="shared" si="411"/>
        <v/>
      </c>
      <c r="AH120" s="114" t="str">
        <f t="shared" si="411"/>
        <v/>
      </c>
      <c r="AI120" s="113" t="str">
        <f t="shared" si="411"/>
        <v/>
      </c>
      <c r="AJ120" s="115" t="str">
        <f t="shared" si="411"/>
        <v/>
      </c>
      <c r="AK120" s="617"/>
      <c r="AL120" s="38"/>
      <c r="AM120" s="98" t="s">
        <v>68</v>
      </c>
      <c r="AN120" s="130">
        <f t="shared" si="74"/>
        <v>114</v>
      </c>
      <c r="AO120" s="138" t="str">
        <f t="shared" ref="AO120:AS120" si="412">IF(AND($G120=AO$4,$H120=AO$6),$I120,"")</f>
        <v/>
      </c>
      <c r="AP120" s="139" t="str">
        <f t="shared" si="412"/>
        <v/>
      </c>
      <c r="AQ120" s="139">
        <f t="shared" si="412"/>
        <v>20000</v>
      </c>
      <c r="AR120" s="139" t="str">
        <f t="shared" si="412"/>
        <v/>
      </c>
      <c r="AS120" s="139" t="str">
        <f t="shared" si="412"/>
        <v/>
      </c>
      <c r="AT120" s="118"/>
      <c r="AU120" s="138" t="str">
        <f t="shared" si="3"/>
        <v/>
      </c>
      <c r="AV120" s="139" t="str">
        <f t="shared" si="4"/>
        <v/>
      </c>
      <c r="AW120" s="139" t="str">
        <f t="shared" si="5"/>
        <v/>
      </c>
      <c r="AX120" s="139" t="str">
        <f t="shared" si="6"/>
        <v/>
      </c>
      <c r="AY120" s="139" t="str">
        <f t="shared" si="7"/>
        <v/>
      </c>
      <c r="AZ120" s="140" t="str">
        <f t="shared" si="8"/>
        <v/>
      </c>
      <c r="BA120" s="141" t="str">
        <f t="shared" si="9"/>
        <v/>
      </c>
      <c r="BB120" s="139" t="str">
        <f t="shared" si="10"/>
        <v/>
      </c>
      <c r="BC120" s="139" t="str">
        <f t="shared" si="11"/>
        <v/>
      </c>
      <c r="BD120" s="139" t="str">
        <f t="shared" si="12"/>
        <v/>
      </c>
      <c r="BE120" s="140" t="str">
        <f t="shared" si="13"/>
        <v/>
      </c>
      <c r="BF120" s="122" t="str">
        <f t="shared" si="14"/>
        <v/>
      </c>
      <c r="BG120" s="123" t="str">
        <f t="shared" si="15"/>
        <v/>
      </c>
      <c r="BH120" s="123" t="str">
        <f t="shared" si="16"/>
        <v/>
      </c>
      <c r="BI120" s="123" t="str">
        <f t="shared" si="17"/>
        <v/>
      </c>
      <c r="BJ120" s="122" t="str">
        <f t="shared" si="18"/>
        <v/>
      </c>
      <c r="BK120" s="123" t="str">
        <f t="shared" si="19"/>
        <v/>
      </c>
      <c r="BL120" s="123" t="str">
        <f t="shared" si="20"/>
        <v/>
      </c>
      <c r="BM120" s="123" t="str">
        <f t="shared" si="21"/>
        <v/>
      </c>
      <c r="BN120" s="123" t="str">
        <f t="shared" si="22"/>
        <v/>
      </c>
      <c r="BO120" s="123" t="str">
        <f t="shared" si="23"/>
        <v/>
      </c>
      <c r="BP120" s="123" t="str">
        <f t="shared" si="24"/>
        <v/>
      </c>
      <c r="BQ120" s="123" t="str">
        <f t="shared" si="25"/>
        <v/>
      </c>
      <c r="BR120" s="124" t="str">
        <f t="shared" si="26"/>
        <v/>
      </c>
      <c r="BS120" s="142" t="str">
        <f t="shared" si="27"/>
        <v/>
      </c>
      <c r="BT120" s="143" t="str">
        <f t="shared" si="28"/>
        <v/>
      </c>
      <c r="BU120" s="143" t="str">
        <f t="shared" si="29"/>
        <v/>
      </c>
      <c r="BV120" s="143" t="str">
        <f t="shared" si="30"/>
        <v/>
      </c>
      <c r="BW120" s="143" t="str">
        <f t="shared" si="31"/>
        <v/>
      </c>
      <c r="BX120" s="144" t="str">
        <f t="shared" si="32"/>
        <v/>
      </c>
      <c r="BY120" s="141" t="str">
        <f t="shared" si="33"/>
        <v/>
      </c>
      <c r="BZ120" s="139" t="str">
        <f t="shared" si="34"/>
        <v/>
      </c>
      <c r="CA120" s="139" t="str">
        <f t="shared" si="35"/>
        <v/>
      </c>
      <c r="CB120" s="139" t="str">
        <f t="shared" si="36"/>
        <v/>
      </c>
      <c r="CC120" s="139" t="str">
        <f t="shared" si="37"/>
        <v/>
      </c>
      <c r="CD120" s="139" t="str">
        <f t="shared" si="38"/>
        <v/>
      </c>
      <c r="CE120" s="140" t="str">
        <f t="shared" si="39"/>
        <v/>
      </c>
      <c r="CF120" s="141" t="str">
        <f t="shared" si="40"/>
        <v/>
      </c>
      <c r="CG120" s="139" t="str">
        <f t="shared" si="41"/>
        <v/>
      </c>
      <c r="CH120" s="139" t="str">
        <f t="shared" si="42"/>
        <v/>
      </c>
      <c r="CI120" s="139" t="str">
        <f t="shared" si="43"/>
        <v/>
      </c>
      <c r="CJ120" s="139" t="str">
        <f t="shared" si="44"/>
        <v/>
      </c>
      <c r="CK120" s="139" t="str">
        <f t="shared" si="45"/>
        <v/>
      </c>
      <c r="CL120" s="140" t="str">
        <f t="shared" si="46"/>
        <v/>
      </c>
      <c r="CM120" s="142" t="str">
        <f t="shared" si="47"/>
        <v/>
      </c>
      <c r="CN120" s="143" t="str">
        <f t="shared" si="48"/>
        <v/>
      </c>
      <c r="CO120" s="143" t="str">
        <f t="shared" si="49"/>
        <v/>
      </c>
      <c r="CP120" s="143" t="str">
        <f t="shared" si="50"/>
        <v/>
      </c>
      <c r="CQ120" s="143" t="str">
        <f t="shared" si="51"/>
        <v/>
      </c>
      <c r="CR120" s="145" t="str">
        <f t="shared" si="52"/>
        <v/>
      </c>
      <c r="CS120" s="127"/>
      <c r="CT120" s="122" t="str">
        <f t="shared" si="53"/>
        <v/>
      </c>
      <c r="CU120" s="123" t="str">
        <f t="shared" si="54"/>
        <v/>
      </c>
      <c r="CV120" s="123" t="str">
        <f t="shared" si="55"/>
        <v/>
      </c>
      <c r="CW120" s="123" t="str">
        <f t="shared" si="56"/>
        <v/>
      </c>
      <c r="CX120" s="123" t="str">
        <f t="shared" si="57"/>
        <v/>
      </c>
      <c r="CY120" s="123" t="str">
        <f t="shared" si="58"/>
        <v/>
      </c>
      <c r="CZ120" s="123" t="str">
        <f t="shared" si="59"/>
        <v/>
      </c>
      <c r="DA120" s="123" t="str">
        <f t="shared" si="60"/>
        <v/>
      </c>
      <c r="DB120" s="124" t="str">
        <f t="shared" si="61"/>
        <v/>
      </c>
      <c r="DC120" s="128" t="str">
        <f t="shared" si="62"/>
        <v/>
      </c>
      <c r="DD120" s="123" t="str">
        <f t="shared" si="63"/>
        <v/>
      </c>
      <c r="DE120" s="123" t="str">
        <f t="shared" si="64"/>
        <v/>
      </c>
      <c r="DF120" s="123" t="str">
        <f t="shared" si="65"/>
        <v/>
      </c>
      <c r="DG120" s="123" t="str">
        <f t="shared" si="66"/>
        <v/>
      </c>
      <c r="DH120" s="123" t="str">
        <f t="shared" si="67"/>
        <v/>
      </c>
      <c r="DI120" s="123" t="str">
        <f t="shared" si="68"/>
        <v/>
      </c>
      <c r="DJ120" s="129" t="str">
        <f t="shared" si="69"/>
        <v/>
      </c>
      <c r="DK120" s="98" t="s">
        <v>68</v>
      </c>
      <c r="DL120" s="130">
        <f t="shared" si="76"/>
        <v>114</v>
      </c>
      <c r="DM120" s="56"/>
    </row>
    <row r="121" spans="2:117" ht="22.5" customHeight="1">
      <c r="B121" s="98" t="s">
        <v>68</v>
      </c>
      <c r="C121" s="130">
        <f t="shared" si="70"/>
        <v>115</v>
      </c>
      <c r="D121" s="146">
        <v>45698</v>
      </c>
      <c r="E121" s="155" t="s">
        <v>69</v>
      </c>
      <c r="F121" s="102" t="s">
        <v>70</v>
      </c>
      <c r="G121" s="157" t="s">
        <v>20</v>
      </c>
      <c r="H121" s="131" t="s">
        <v>46</v>
      </c>
      <c r="I121" s="132">
        <v>20000</v>
      </c>
      <c r="J121" s="106"/>
      <c r="K121" s="107">
        <f t="shared" si="71"/>
        <v>2084308</v>
      </c>
      <c r="L121" s="647" t="str">
        <f>HYPERLINK("./通帳_公開用/外通帳Y115-137.pdf","通帳Y115-Y137")</f>
        <v>通帳Y115-Y137</v>
      </c>
      <c r="M121" s="133"/>
      <c r="N121" s="133"/>
      <c r="O121" s="134" t="str">
        <f t="shared" ref="O121:S121" si="413">IF($H121=O$6,$I121,"")</f>
        <v/>
      </c>
      <c r="P121" s="135" t="str">
        <f t="shared" si="413"/>
        <v/>
      </c>
      <c r="Q121" s="136">
        <f t="shared" si="413"/>
        <v>20000</v>
      </c>
      <c r="R121" s="135" t="str">
        <f t="shared" si="413"/>
        <v/>
      </c>
      <c r="S121" s="137" t="str">
        <f t="shared" si="413"/>
        <v/>
      </c>
      <c r="T121" s="113" t="str">
        <f t="shared" ref="T121:AJ121" si="414">IF($H121=T$6,$J121,"")</f>
        <v/>
      </c>
      <c r="U121" s="114" t="str">
        <f t="shared" si="414"/>
        <v/>
      </c>
      <c r="V121" s="114" t="str">
        <f t="shared" si="414"/>
        <v/>
      </c>
      <c r="W121" s="114" t="str">
        <f t="shared" si="414"/>
        <v/>
      </c>
      <c r="X121" s="113" t="str">
        <f t="shared" si="414"/>
        <v/>
      </c>
      <c r="Y121" s="114" t="str">
        <f t="shared" si="414"/>
        <v/>
      </c>
      <c r="Z121" s="114" t="str">
        <f t="shared" si="414"/>
        <v/>
      </c>
      <c r="AA121" s="114" t="str">
        <f t="shared" si="414"/>
        <v/>
      </c>
      <c r="AB121" s="113" t="str">
        <f t="shared" si="414"/>
        <v/>
      </c>
      <c r="AC121" s="114" t="str">
        <f t="shared" si="414"/>
        <v/>
      </c>
      <c r="AD121" s="114" t="str">
        <f t="shared" si="414"/>
        <v/>
      </c>
      <c r="AE121" s="114" t="str">
        <f t="shared" si="414"/>
        <v/>
      </c>
      <c r="AF121" s="114" t="str">
        <f t="shared" si="414"/>
        <v/>
      </c>
      <c r="AG121" s="114" t="str">
        <f t="shared" si="414"/>
        <v/>
      </c>
      <c r="AH121" s="114" t="str">
        <f t="shared" si="414"/>
        <v/>
      </c>
      <c r="AI121" s="113" t="str">
        <f t="shared" si="414"/>
        <v/>
      </c>
      <c r="AJ121" s="115" t="str">
        <f t="shared" si="414"/>
        <v/>
      </c>
      <c r="AK121" s="617"/>
      <c r="AL121" s="38"/>
      <c r="AM121" s="98" t="s">
        <v>68</v>
      </c>
      <c r="AN121" s="130">
        <f t="shared" si="74"/>
        <v>115</v>
      </c>
      <c r="AO121" s="138" t="str">
        <f t="shared" ref="AO121:AS121" si="415">IF(AND($G121=AO$4,$H121=AO$6),$I121,"")</f>
        <v/>
      </c>
      <c r="AP121" s="139" t="str">
        <f t="shared" si="415"/>
        <v/>
      </c>
      <c r="AQ121" s="139">
        <f t="shared" si="415"/>
        <v>20000</v>
      </c>
      <c r="AR121" s="139" t="str">
        <f t="shared" si="415"/>
        <v/>
      </c>
      <c r="AS121" s="139" t="str">
        <f t="shared" si="415"/>
        <v/>
      </c>
      <c r="AT121" s="118"/>
      <c r="AU121" s="138" t="str">
        <f t="shared" si="3"/>
        <v/>
      </c>
      <c r="AV121" s="139" t="str">
        <f t="shared" si="4"/>
        <v/>
      </c>
      <c r="AW121" s="139" t="str">
        <f t="shared" si="5"/>
        <v/>
      </c>
      <c r="AX121" s="139" t="str">
        <f t="shared" si="6"/>
        <v/>
      </c>
      <c r="AY121" s="139" t="str">
        <f t="shared" si="7"/>
        <v/>
      </c>
      <c r="AZ121" s="140" t="str">
        <f t="shared" si="8"/>
        <v/>
      </c>
      <c r="BA121" s="141" t="str">
        <f t="shared" si="9"/>
        <v/>
      </c>
      <c r="BB121" s="139" t="str">
        <f t="shared" si="10"/>
        <v/>
      </c>
      <c r="BC121" s="139" t="str">
        <f t="shared" si="11"/>
        <v/>
      </c>
      <c r="BD121" s="139" t="str">
        <f t="shared" si="12"/>
        <v/>
      </c>
      <c r="BE121" s="140" t="str">
        <f t="shared" si="13"/>
        <v/>
      </c>
      <c r="BF121" s="122" t="str">
        <f t="shared" si="14"/>
        <v/>
      </c>
      <c r="BG121" s="123" t="str">
        <f t="shared" si="15"/>
        <v/>
      </c>
      <c r="BH121" s="123" t="str">
        <f t="shared" si="16"/>
        <v/>
      </c>
      <c r="BI121" s="123" t="str">
        <f t="shared" si="17"/>
        <v/>
      </c>
      <c r="BJ121" s="122" t="str">
        <f t="shared" si="18"/>
        <v/>
      </c>
      <c r="BK121" s="123" t="str">
        <f t="shared" si="19"/>
        <v/>
      </c>
      <c r="BL121" s="123" t="str">
        <f t="shared" si="20"/>
        <v/>
      </c>
      <c r="BM121" s="123" t="str">
        <f t="shared" si="21"/>
        <v/>
      </c>
      <c r="BN121" s="123" t="str">
        <f t="shared" si="22"/>
        <v/>
      </c>
      <c r="BO121" s="123" t="str">
        <f t="shared" si="23"/>
        <v/>
      </c>
      <c r="BP121" s="123" t="str">
        <f t="shared" si="24"/>
        <v/>
      </c>
      <c r="BQ121" s="123" t="str">
        <f t="shared" si="25"/>
        <v/>
      </c>
      <c r="BR121" s="124" t="str">
        <f t="shared" si="26"/>
        <v/>
      </c>
      <c r="BS121" s="142" t="str">
        <f t="shared" si="27"/>
        <v/>
      </c>
      <c r="BT121" s="143" t="str">
        <f t="shared" si="28"/>
        <v/>
      </c>
      <c r="BU121" s="143" t="str">
        <f t="shared" si="29"/>
        <v/>
      </c>
      <c r="BV121" s="143" t="str">
        <f t="shared" si="30"/>
        <v/>
      </c>
      <c r="BW121" s="143" t="str">
        <f t="shared" si="31"/>
        <v/>
      </c>
      <c r="BX121" s="144" t="str">
        <f t="shared" si="32"/>
        <v/>
      </c>
      <c r="BY121" s="141" t="str">
        <f t="shared" si="33"/>
        <v/>
      </c>
      <c r="BZ121" s="139" t="str">
        <f t="shared" si="34"/>
        <v/>
      </c>
      <c r="CA121" s="139" t="str">
        <f t="shared" si="35"/>
        <v/>
      </c>
      <c r="CB121" s="139" t="str">
        <f t="shared" si="36"/>
        <v/>
      </c>
      <c r="CC121" s="139" t="str">
        <f t="shared" si="37"/>
        <v/>
      </c>
      <c r="CD121" s="139" t="str">
        <f t="shared" si="38"/>
        <v/>
      </c>
      <c r="CE121" s="140" t="str">
        <f t="shared" si="39"/>
        <v/>
      </c>
      <c r="CF121" s="141" t="str">
        <f t="shared" si="40"/>
        <v/>
      </c>
      <c r="CG121" s="139" t="str">
        <f t="shared" si="41"/>
        <v/>
      </c>
      <c r="CH121" s="139" t="str">
        <f t="shared" si="42"/>
        <v/>
      </c>
      <c r="CI121" s="139" t="str">
        <f t="shared" si="43"/>
        <v/>
      </c>
      <c r="CJ121" s="139" t="str">
        <f t="shared" si="44"/>
        <v/>
      </c>
      <c r="CK121" s="139" t="str">
        <f t="shared" si="45"/>
        <v/>
      </c>
      <c r="CL121" s="140" t="str">
        <f t="shared" si="46"/>
        <v/>
      </c>
      <c r="CM121" s="142" t="str">
        <f t="shared" si="47"/>
        <v/>
      </c>
      <c r="CN121" s="143" t="str">
        <f t="shared" si="48"/>
        <v/>
      </c>
      <c r="CO121" s="143" t="str">
        <f t="shared" si="49"/>
        <v/>
      </c>
      <c r="CP121" s="143" t="str">
        <f t="shared" si="50"/>
        <v/>
      </c>
      <c r="CQ121" s="143" t="str">
        <f t="shared" si="51"/>
        <v/>
      </c>
      <c r="CR121" s="145" t="str">
        <f t="shared" si="52"/>
        <v/>
      </c>
      <c r="CS121" s="127"/>
      <c r="CT121" s="122" t="str">
        <f t="shared" si="53"/>
        <v/>
      </c>
      <c r="CU121" s="123" t="str">
        <f t="shared" si="54"/>
        <v/>
      </c>
      <c r="CV121" s="123" t="str">
        <f t="shared" si="55"/>
        <v/>
      </c>
      <c r="CW121" s="123" t="str">
        <f t="shared" si="56"/>
        <v/>
      </c>
      <c r="CX121" s="123" t="str">
        <f t="shared" si="57"/>
        <v/>
      </c>
      <c r="CY121" s="123" t="str">
        <f t="shared" si="58"/>
        <v/>
      </c>
      <c r="CZ121" s="123" t="str">
        <f t="shared" si="59"/>
        <v/>
      </c>
      <c r="DA121" s="123" t="str">
        <f t="shared" si="60"/>
        <v/>
      </c>
      <c r="DB121" s="124" t="str">
        <f t="shared" si="61"/>
        <v/>
      </c>
      <c r="DC121" s="128" t="str">
        <f t="shared" si="62"/>
        <v/>
      </c>
      <c r="DD121" s="123" t="str">
        <f t="shared" si="63"/>
        <v/>
      </c>
      <c r="DE121" s="123" t="str">
        <f t="shared" si="64"/>
        <v/>
      </c>
      <c r="DF121" s="123" t="str">
        <f t="shared" si="65"/>
        <v/>
      </c>
      <c r="DG121" s="123" t="str">
        <f t="shared" si="66"/>
        <v/>
      </c>
      <c r="DH121" s="123" t="str">
        <f t="shared" si="67"/>
        <v/>
      </c>
      <c r="DI121" s="123" t="str">
        <f t="shared" si="68"/>
        <v/>
      </c>
      <c r="DJ121" s="129" t="str">
        <f t="shared" si="69"/>
        <v/>
      </c>
      <c r="DK121" s="98" t="s">
        <v>68</v>
      </c>
      <c r="DL121" s="130">
        <f t="shared" si="76"/>
        <v>115</v>
      </c>
      <c r="DM121" s="56"/>
    </row>
    <row r="122" spans="2:117" ht="22.5" customHeight="1">
      <c r="B122" s="98" t="s">
        <v>68</v>
      </c>
      <c r="C122" s="130">
        <f t="shared" si="70"/>
        <v>116</v>
      </c>
      <c r="D122" s="146">
        <v>45698</v>
      </c>
      <c r="E122" s="155" t="s">
        <v>69</v>
      </c>
      <c r="F122" s="102" t="s">
        <v>70</v>
      </c>
      <c r="G122" s="158" t="s">
        <v>20</v>
      </c>
      <c r="H122" s="131" t="s">
        <v>46</v>
      </c>
      <c r="I122" s="132">
        <v>10000</v>
      </c>
      <c r="J122" s="106"/>
      <c r="K122" s="107">
        <f t="shared" si="71"/>
        <v>2094308</v>
      </c>
      <c r="L122" s="645"/>
      <c r="M122" s="133"/>
      <c r="N122" s="133"/>
      <c r="O122" s="134" t="str">
        <f t="shared" ref="O122:S122" si="416">IF($H122=O$6,$I122,"")</f>
        <v/>
      </c>
      <c r="P122" s="135" t="str">
        <f t="shared" si="416"/>
        <v/>
      </c>
      <c r="Q122" s="136">
        <f t="shared" si="416"/>
        <v>10000</v>
      </c>
      <c r="R122" s="135" t="str">
        <f t="shared" si="416"/>
        <v/>
      </c>
      <c r="S122" s="137" t="str">
        <f t="shared" si="416"/>
        <v/>
      </c>
      <c r="T122" s="113" t="str">
        <f t="shared" ref="T122:AJ122" si="417">IF($H122=T$6,$J122,"")</f>
        <v/>
      </c>
      <c r="U122" s="114" t="str">
        <f t="shared" si="417"/>
        <v/>
      </c>
      <c r="V122" s="114" t="str">
        <f t="shared" si="417"/>
        <v/>
      </c>
      <c r="W122" s="114" t="str">
        <f t="shared" si="417"/>
        <v/>
      </c>
      <c r="X122" s="113" t="str">
        <f t="shared" si="417"/>
        <v/>
      </c>
      <c r="Y122" s="114" t="str">
        <f t="shared" si="417"/>
        <v/>
      </c>
      <c r="Z122" s="114" t="str">
        <f t="shared" si="417"/>
        <v/>
      </c>
      <c r="AA122" s="114" t="str">
        <f t="shared" si="417"/>
        <v/>
      </c>
      <c r="AB122" s="113" t="str">
        <f t="shared" si="417"/>
        <v/>
      </c>
      <c r="AC122" s="114" t="str">
        <f t="shared" si="417"/>
        <v/>
      </c>
      <c r="AD122" s="114" t="str">
        <f t="shared" si="417"/>
        <v/>
      </c>
      <c r="AE122" s="114" t="str">
        <f t="shared" si="417"/>
        <v/>
      </c>
      <c r="AF122" s="114" t="str">
        <f t="shared" si="417"/>
        <v/>
      </c>
      <c r="AG122" s="114" t="str">
        <f t="shared" si="417"/>
        <v/>
      </c>
      <c r="AH122" s="114" t="str">
        <f t="shared" si="417"/>
        <v/>
      </c>
      <c r="AI122" s="113" t="str">
        <f t="shared" si="417"/>
        <v/>
      </c>
      <c r="AJ122" s="115" t="str">
        <f t="shared" si="417"/>
        <v/>
      </c>
      <c r="AK122" s="617"/>
      <c r="AL122" s="38"/>
      <c r="AM122" s="98" t="s">
        <v>68</v>
      </c>
      <c r="AN122" s="130">
        <f t="shared" si="74"/>
        <v>116</v>
      </c>
      <c r="AO122" s="138" t="str">
        <f t="shared" ref="AO122:AS122" si="418">IF(AND($G122=AO$4,$H122=AO$6),$I122,"")</f>
        <v/>
      </c>
      <c r="AP122" s="139" t="str">
        <f t="shared" si="418"/>
        <v/>
      </c>
      <c r="AQ122" s="139">
        <f t="shared" si="418"/>
        <v>10000</v>
      </c>
      <c r="AR122" s="139" t="str">
        <f t="shared" si="418"/>
        <v/>
      </c>
      <c r="AS122" s="139" t="str">
        <f t="shared" si="418"/>
        <v/>
      </c>
      <c r="AT122" s="118"/>
      <c r="AU122" s="138" t="str">
        <f t="shared" si="3"/>
        <v/>
      </c>
      <c r="AV122" s="139" t="str">
        <f t="shared" si="4"/>
        <v/>
      </c>
      <c r="AW122" s="139" t="str">
        <f t="shared" si="5"/>
        <v/>
      </c>
      <c r="AX122" s="139" t="str">
        <f t="shared" si="6"/>
        <v/>
      </c>
      <c r="AY122" s="139" t="str">
        <f t="shared" si="7"/>
        <v/>
      </c>
      <c r="AZ122" s="140" t="str">
        <f t="shared" si="8"/>
        <v/>
      </c>
      <c r="BA122" s="141" t="str">
        <f t="shared" si="9"/>
        <v/>
      </c>
      <c r="BB122" s="139" t="str">
        <f t="shared" si="10"/>
        <v/>
      </c>
      <c r="BC122" s="139" t="str">
        <f t="shared" si="11"/>
        <v/>
      </c>
      <c r="BD122" s="139" t="str">
        <f t="shared" si="12"/>
        <v/>
      </c>
      <c r="BE122" s="140" t="str">
        <f t="shared" si="13"/>
        <v/>
      </c>
      <c r="BF122" s="122" t="str">
        <f t="shared" si="14"/>
        <v/>
      </c>
      <c r="BG122" s="123" t="str">
        <f t="shared" si="15"/>
        <v/>
      </c>
      <c r="BH122" s="123" t="str">
        <f t="shared" si="16"/>
        <v/>
      </c>
      <c r="BI122" s="123" t="str">
        <f t="shared" si="17"/>
        <v/>
      </c>
      <c r="BJ122" s="122" t="str">
        <f t="shared" si="18"/>
        <v/>
      </c>
      <c r="BK122" s="123" t="str">
        <f t="shared" si="19"/>
        <v/>
      </c>
      <c r="BL122" s="123" t="str">
        <f t="shared" si="20"/>
        <v/>
      </c>
      <c r="BM122" s="123" t="str">
        <f t="shared" si="21"/>
        <v/>
      </c>
      <c r="BN122" s="123" t="str">
        <f t="shared" si="22"/>
        <v/>
      </c>
      <c r="BO122" s="123" t="str">
        <f t="shared" si="23"/>
        <v/>
      </c>
      <c r="BP122" s="123" t="str">
        <f t="shared" si="24"/>
        <v/>
      </c>
      <c r="BQ122" s="123" t="str">
        <f t="shared" si="25"/>
        <v/>
      </c>
      <c r="BR122" s="124" t="str">
        <f t="shared" si="26"/>
        <v/>
      </c>
      <c r="BS122" s="142" t="str">
        <f t="shared" si="27"/>
        <v/>
      </c>
      <c r="BT122" s="143" t="str">
        <f t="shared" si="28"/>
        <v/>
      </c>
      <c r="BU122" s="143" t="str">
        <f t="shared" si="29"/>
        <v/>
      </c>
      <c r="BV122" s="143" t="str">
        <f t="shared" si="30"/>
        <v/>
      </c>
      <c r="BW122" s="143" t="str">
        <f t="shared" si="31"/>
        <v/>
      </c>
      <c r="BX122" s="144" t="str">
        <f t="shared" si="32"/>
        <v/>
      </c>
      <c r="BY122" s="141" t="str">
        <f t="shared" si="33"/>
        <v/>
      </c>
      <c r="BZ122" s="139" t="str">
        <f t="shared" si="34"/>
        <v/>
      </c>
      <c r="CA122" s="139" t="str">
        <f t="shared" si="35"/>
        <v/>
      </c>
      <c r="CB122" s="139" t="str">
        <f t="shared" si="36"/>
        <v/>
      </c>
      <c r="CC122" s="139" t="str">
        <f t="shared" si="37"/>
        <v/>
      </c>
      <c r="CD122" s="139" t="str">
        <f t="shared" si="38"/>
        <v/>
      </c>
      <c r="CE122" s="140" t="str">
        <f t="shared" si="39"/>
        <v/>
      </c>
      <c r="CF122" s="141" t="str">
        <f t="shared" si="40"/>
        <v/>
      </c>
      <c r="CG122" s="139" t="str">
        <f t="shared" si="41"/>
        <v/>
      </c>
      <c r="CH122" s="139" t="str">
        <f t="shared" si="42"/>
        <v/>
      </c>
      <c r="CI122" s="139" t="str">
        <f t="shared" si="43"/>
        <v/>
      </c>
      <c r="CJ122" s="139" t="str">
        <f t="shared" si="44"/>
        <v/>
      </c>
      <c r="CK122" s="139" t="str">
        <f t="shared" si="45"/>
        <v/>
      </c>
      <c r="CL122" s="140" t="str">
        <f t="shared" si="46"/>
        <v/>
      </c>
      <c r="CM122" s="142" t="str">
        <f t="shared" si="47"/>
        <v/>
      </c>
      <c r="CN122" s="143" t="str">
        <f t="shared" si="48"/>
        <v/>
      </c>
      <c r="CO122" s="143" t="str">
        <f t="shared" si="49"/>
        <v/>
      </c>
      <c r="CP122" s="143" t="str">
        <f t="shared" si="50"/>
        <v/>
      </c>
      <c r="CQ122" s="143" t="str">
        <f t="shared" si="51"/>
        <v/>
      </c>
      <c r="CR122" s="145" t="str">
        <f t="shared" si="52"/>
        <v/>
      </c>
      <c r="CS122" s="127"/>
      <c r="CT122" s="122" t="str">
        <f t="shared" si="53"/>
        <v/>
      </c>
      <c r="CU122" s="123" t="str">
        <f t="shared" si="54"/>
        <v/>
      </c>
      <c r="CV122" s="123" t="str">
        <f t="shared" si="55"/>
        <v/>
      </c>
      <c r="CW122" s="123" t="str">
        <f t="shared" si="56"/>
        <v/>
      </c>
      <c r="CX122" s="123" t="str">
        <f t="shared" si="57"/>
        <v/>
      </c>
      <c r="CY122" s="123" t="str">
        <f t="shared" si="58"/>
        <v/>
      </c>
      <c r="CZ122" s="123" t="str">
        <f t="shared" si="59"/>
        <v/>
      </c>
      <c r="DA122" s="123" t="str">
        <f t="shared" si="60"/>
        <v/>
      </c>
      <c r="DB122" s="124" t="str">
        <f t="shared" si="61"/>
        <v/>
      </c>
      <c r="DC122" s="128" t="str">
        <f t="shared" si="62"/>
        <v/>
      </c>
      <c r="DD122" s="123" t="str">
        <f t="shared" si="63"/>
        <v/>
      </c>
      <c r="DE122" s="123" t="str">
        <f t="shared" si="64"/>
        <v/>
      </c>
      <c r="DF122" s="123" t="str">
        <f t="shared" si="65"/>
        <v/>
      </c>
      <c r="DG122" s="123" t="str">
        <f t="shared" si="66"/>
        <v/>
      </c>
      <c r="DH122" s="123" t="str">
        <f t="shared" si="67"/>
        <v/>
      </c>
      <c r="DI122" s="123" t="str">
        <f t="shared" si="68"/>
        <v/>
      </c>
      <c r="DJ122" s="129" t="str">
        <f t="shared" si="69"/>
        <v/>
      </c>
      <c r="DK122" s="98" t="s">
        <v>68</v>
      </c>
      <c r="DL122" s="130">
        <f t="shared" si="76"/>
        <v>116</v>
      </c>
      <c r="DM122" s="56"/>
    </row>
    <row r="123" spans="2:117" ht="22.5" customHeight="1">
      <c r="B123" s="98" t="s">
        <v>68</v>
      </c>
      <c r="C123" s="130">
        <f t="shared" si="70"/>
        <v>117</v>
      </c>
      <c r="D123" s="146">
        <v>45698</v>
      </c>
      <c r="E123" s="155" t="s">
        <v>69</v>
      </c>
      <c r="F123" s="102" t="s">
        <v>70</v>
      </c>
      <c r="G123" s="158" t="s">
        <v>20</v>
      </c>
      <c r="H123" s="131" t="s">
        <v>46</v>
      </c>
      <c r="I123" s="132">
        <v>5200</v>
      </c>
      <c r="J123" s="106"/>
      <c r="K123" s="107">
        <f t="shared" si="71"/>
        <v>2099508</v>
      </c>
      <c r="L123" s="645"/>
      <c r="M123" s="133"/>
      <c r="N123" s="133"/>
      <c r="O123" s="134" t="str">
        <f t="shared" ref="O123:S123" si="419">IF($H123=O$6,$I123,"")</f>
        <v/>
      </c>
      <c r="P123" s="135" t="str">
        <f t="shared" si="419"/>
        <v/>
      </c>
      <c r="Q123" s="136">
        <f t="shared" si="419"/>
        <v>5200</v>
      </c>
      <c r="R123" s="135" t="str">
        <f t="shared" si="419"/>
        <v/>
      </c>
      <c r="S123" s="137" t="str">
        <f t="shared" si="419"/>
        <v/>
      </c>
      <c r="T123" s="113" t="str">
        <f t="shared" ref="T123:AJ123" si="420">IF($H123=T$6,$J123,"")</f>
        <v/>
      </c>
      <c r="U123" s="114" t="str">
        <f t="shared" si="420"/>
        <v/>
      </c>
      <c r="V123" s="114" t="str">
        <f t="shared" si="420"/>
        <v/>
      </c>
      <c r="W123" s="114" t="str">
        <f t="shared" si="420"/>
        <v/>
      </c>
      <c r="X123" s="113" t="str">
        <f t="shared" si="420"/>
        <v/>
      </c>
      <c r="Y123" s="114" t="str">
        <f t="shared" si="420"/>
        <v/>
      </c>
      <c r="Z123" s="114" t="str">
        <f t="shared" si="420"/>
        <v/>
      </c>
      <c r="AA123" s="114" t="str">
        <f t="shared" si="420"/>
        <v/>
      </c>
      <c r="AB123" s="113" t="str">
        <f t="shared" si="420"/>
        <v/>
      </c>
      <c r="AC123" s="114" t="str">
        <f t="shared" si="420"/>
        <v/>
      </c>
      <c r="AD123" s="114" t="str">
        <f t="shared" si="420"/>
        <v/>
      </c>
      <c r="AE123" s="114" t="str">
        <f t="shared" si="420"/>
        <v/>
      </c>
      <c r="AF123" s="114" t="str">
        <f t="shared" si="420"/>
        <v/>
      </c>
      <c r="AG123" s="114" t="str">
        <f t="shared" si="420"/>
        <v/>
      </c>
      <c r="AH123" s="114" t="str">
        <f t="shared" si="420"/>
        <v/>
      </c>
      <c r="AI123" s="113" t="str">
        <f t="shared" si="420"/>
        <v/>
      </c>
      <c r="AJ123" s="115" t="str">
        <f t="shared" si="420"/>
        <v/>
      </c>
      <c r="AK123" s="617"/>
      <c r="AL123" s="38"/>
      <c r="AM123" s="98" t="s">
        <v>68</v>
      </c>
      <c r="AN123" s="130">
        <f t="shared" si="74"/>
        <v>117</v>
      </c>
      <c r="AO123" s="138" t="str">
        <f t="shared" ref="AO123:AS123" si="421">IF(AND($G123=AO$4,$H123=AO$6),$I123,"")</f>
        <v/>
      </c>
      <c r="AP123" s="139" t="str">
        <f t="shared" si="421"/>
        <v/>
      </c>
      <c r="AQ123" s="139">
        <f t="shared" si="421"/>
        <v>5200</v>
      </c>
      <c r="AR123" s="139" t="str">
        <f t="shared" si="421"/>
        <v/>
      </c>
      <c r="AS123" s="139" t="str">
        <f t="shared" si="421"/>
        <v/>
      </c>
      <c r="AT123" s="118"/>
      <c r="AU123" s="138" t="str">
        <f t="shared" si="3"/>
        <v/>
      </c>
      <c r="AV123" s="139" t="str">
        <f t="shared" si="4"/>
        <v/>
      </c>
      <c r="AW123" s="139" t="str">
        <f t="shared" si="5"/>
        <v/>
      </c>
      <c r="AX123" s="139" t="str">
        <f t="shared" si="6"/>
        <v/>
      </c>
      <c r="AY123" s="139" t="str">
        <f t="shared" si="7"/>
        <v/>
      </c>
      <c r="AZ123" s="140" t="str">
        <f t="shared" si="8"/>
        <v/>
      </c>
      <c r="BA123" s="141" t="str">
        <f t="shared" si="9"/>
        <v/>
      </c>
      <c r="BB123" s="139" t="str">
        <f t="shared" si="10"/>
        <v/>
      </c>
      <c r="BC123" s="139" t="str">
        <f t="shared" si="11"/>
        <v/>
      </c>
      <c r="BD123" s="139" t="str">
        <f t="shared" si="12"/>
        <v/>
      </c>
      <c r="BE123" s="140" t="str">
        <f t="shared" si="13"/>
        <v/>
      </c>
      <c r="BF123" s="122" t="str">
        <f t="shared" si="14"/>
        <v/>
      </c>
      <c r="BG123" s="123" t="str">
        <f t="shared" si="15"/>
        <v/>
      </c>
      <c r="BH123" s="123" t="str">
        <f t="shared" si="16"/>
        <v/>
      </c>
      <c r="BI123" s="123" t="str">
        <f t="shared" si="17"/>
        <v/>
      </c>
      <c r="BJ123" s="122" t="str">
        <f t="shared" si="18"/>
        <v/>
      </c>
      <c r="BK123" s="123" t="str">
        <f t="shared" si="19"/>
        <v/>
      </c>
      <c r="BL123" s="123" t="str">
        <f t="shared" si="20"/>
        <v/>
      </c>
      <c r="BM123" s="123" t="str">
        <f t="shared" si="21"/>
        <v/>
      </c>
      <c r="BN123" s="123" t="str">
        <f t="shared" si="22"/>
        <v/>
      </c>
      <c r="BO123" s="123" t="str">
        <f t="shared" si="23"/>
        <v/>
      </c>
      <c r="BP123" s="123" t="str">
        <f t="shared" si="24"/>
        <v/>
      </c>
      <c r="BQ123" s="123" t="str">
        <f t="shared" si="25"/>
        <v/>
      </c>
      <c r="BR123" s="124" t="str">
        <f t="shared" si="26"/>
        <v/>
      </c>
      <c r="BS123" s="142" t="str">
        <f t="shared" si="27"/>
        <v/>
      </c>
      <c r="BT123" s="143" t="str">
        <f t="shared" si="28"/>
        <v/>
      </c>
      <c r="BU123" s="143" t="str">
        <f t="shared" si="29"/>
        <v/>
      </c>
      <c r="BV123" s="143" t="str">
        <f t="shared" si="30"/>
        <v/>
      </c>
      <c r="BW123" s="143" t="str">
        <f t="shared" si="31"/>
        <v/>
      </c>
      <c r="BX123" s="144" t="str">
        <f t="shared" si="32"/>
        <v/>
      </c>
      <c r="BY123" s="141" t="str">
        <f t="shared" si="33"/>
        <v/>
      </c>
      <c r="BZ123" s="139" t="str">
        <f t="shared" si="34"/>
        <v/>
      </c>
      <c r="CA123" s="139" t="str">
        <f t="shared" si="35"/>
        <v/>
      </c>
      <c r="CB123" s="139" t="str">
        <f t="shared" si="36"/>
        <v/>
      </c>
      <c r="CC123" s="139" t="str">
        <f t="shared" si="37"/>
        <v/>
      </c>
      <c r="CD123" s="139" t="str">
        <f t="shared" si="38"/>
        <v/>
      </c>
      <c r="CE123" s="140" t="str">
        <f t="shared" si="39"/>
        <v/>
      </c>
      <c r="CF123" s="141" t="str">
        <f t="shared" si="40"/>
        <v/>
      </c>
      <c r="CG123" s="139" t="str">
        <f t="shared" si="41"/>
        <v/>
      </c>
      <c r="CH123" s="139" t="str">
        <f t="shared" si="42"/>
        <v/>
      </c>
      <c r="CI123" s="139" t="str">
        <f t="shared" si="43"/>
        <v/>
      </c>
      <c r="CJ123" s="139" t="str">
        <f t="shared" si="44"/>
        <v/>
      </c>
      <c r="CK123" s="139" t="str">
        <f t="shared" si="45"/>
        <v/>
      </c>
      <c r="CL123" s="140" t="str">
        <f t="shared" si="46"/>
        <v/>
      </c>
      <c r="CM123" s="142" t="str">
        <f t="shared" si="47"/>
        <v/>
      </c>
      <c r="CN123" s="143" t="str">
        <f t="shared" si="48"/>
        <v/>
      </c>
      <c r="CO123" s="143" t="str">
        <f t="shared" si="49"/>
        <v/>
      </c>
      <c r="CP123" s="143" t="str">
        <f t="shared" si="50"/>
        <v/>
      </c>
      <c r="CQ123" s="143" t="str">
        <f t="shared" si="51"/>
        <v/>
      </c>
      <c r="CR123" s="145" t="str">
        <f t="shared" si="52"/>
        <v/>
      </c>
      <c r="CS123" s="127"/>
      <c r="CT123" s="122" t="str">
        <f t="shared" si="53"/>
        <v/>
      </c>
      <c r="CU123" s="123" t="str">
        <f t="shared" si="54"/>
        <v/>
      </c>
      <c r="CV123" s="123" t="str">
        <f t="shared" si="55"/>
        <v/>
      </c>
      <c r="CW123" s="123" t="str">
        <f t="shared" si="56"/>
        <v/>
      </c>
      <c r="CX123" s="123" t="str">
        <f t="shared" si="57"/>
        <v/>
      </c>
      <c r="CY123" s="123" t="str">
        <f t="shared" si="58"/>
        <v/>
      </c>
      <c r="CZ123" s="123" t="str">
        <f t="shared" si="59"/>
        <v/>
      </c>
      <c r="DA123" s="123" t="str">
        <f t="shared" si="60"/>
        <v/>
      </c>
      <c r="DB123" s="124" t="str">
        <f t="shared" si="61"/>
        <v/>
      </c>
      <c r="DC123" s="128" t="str">
        <f t="shared" si="62"/>
        <v/>
      </c>
      <c r="DD123" s="123" t="str">
        <f t="shared" si="63"/>
        <v/>
      </c>
      <c r="DE123" s="123" t="str">
        <f t="shared" si="64"/>
        <v/>
      </c>
      <c r="DF123" s="123" t="str">
        <f t="shared" si="65"/>
        <v/>
      </c>
      <c r="DG123" s="123" t="str">
        <f t="shared" si="66"/>
        <v/>
      </c>
      <c r="DH123" s="123" t="str">
        <f t="shared" si="67"/>
        <v/>
      </c>
      <c r="DI123" s="123" t="str">
        <f t="shared" si="68"/>
        <v/>
      </c>
      <c r="DJ123" s="129" t="str">
        <f t="shared" si="69"/>
        <v/>
      </c>
      <c r="DK123" s="98" t="s">
        <v>68</v>
      </c>
      <c r="DL123" s="130">
        <f t="shared" si="76"/>
        <v>117</v>
      </c>
      <c r="DM123" s="56"/>
    </row>
    <row r="124" spans="2:117" ht="22.5" customHeight="1">
      <c r="B124" s="98" t="s">
        <v>68</v>
      </c>
      <c r="C124" s="130">
        <f t="shared" si="70"/>
        <v>118</v>
      </c>
      <c r="D124" s="146">
        <v>45698</v>
      </c>
      <c r="E124" s="155" t="s">
        <v>69</v>
      </c>
      <c r="F124" s="102" t="s">
        <v>70</v>
      </c>
      <c r="G124" s="103" t="s">
        <v>20</v>
      </c>
      <c r="H124" s="131" t="s">
        <v>46</v>
      </c>
      <c r="I124" s="132">
        <v>10000</v>
      </c>
      <c r="J124" s="106"/>
      <c r="K124" s="107">
        <f t="shared" si="71"/>
        <v>2109508</v>
      </c>
      <c r="L124" s="645"/>
      <c r="M124" s="133"/>
      <c r="N124" s="133"/>
      <c r="O124" s="134" t="str">
        <f t="shared" ref="O124:S124" si="422">IF($H124=O$6,$I124,"")</f>
        <v/>
      </c>
      <c r="P124" s="135" t="str">
        <f t="shared" si="422"/>
        <v/>
      </c>
      <c r="Q124" s="136">
        <f t="shared" si="422"/>
        <v>10000</v>
      </c>
      <c r="R124" s="135" t="str">
        <f t="shared" si="422"/>
        <v/>
      </c>
      <c r="S124" s="137" t="str">
        <f t="shared" si="422"/>
        <v/>
      </c>
      <c r="T124" s="113" t="str">
        <f t="shared" ref="T124:AJ124" si="423">IF($H124=T$6,$J124,"")</f>
        <v/>
      </c>
      <c r="U124" s="114" t="str">
        <f t="shared" si="423"/>
        <v/>
      </c>
      <c r="V124" s="114" t="str">
        <f t="shared" si="423"/>
        <v/>
      </c>
      <c r="W124" s="114" t="str">
        <f t="shared" si="423"/>
        <v/>
      </c>
      <c r="X124" s="113" t="str">
        <f t="shared" si="423"/>
        <v/>
      </c>
      <c r="Y124" s="114" t="str">
        <f t="shared" si="423"/>
        <v/>
      </c>
      <c r="Z124" s="114" t="str">
        <f t="shared" si="423"/>
        <v/>
      </c>
      <c r="AA124" s="114" t="str">
        <f t="shared" si="423"/>
        <v/>
      </c>
      <c r="AB124" s="113" t="str">
        <f t="shared" si="423"/>
        <v/>
      </c>
      <c r="AC124" s="114" t="str">
        <f t="shared" si="423"/>
        <v/>
      </c>
      <c r="AD124" s="114" t="str">
        <f t="shared" si="423"/>
        <v/>
      </c>
      <c r="AE124" s="114" t="str">
        <f t="shared" si="423"/>
        <v/>
      </c>
      <c r="AF124" s="114" t="str">
        <f t="shared" si="423"/>
        <v/>
      </c>
      <c r="AG124" s="114" t="str">
        <f t="shared" si="423"/>
        <v/>
      </c>
      <c r="AH124" s="114" t="str">
        <f t="shared" si="423"/>
        <v/>
      </c>
      <c r="AI124" s="113" t="str">
        <f t="shared" si="423"/>
        <v/>
      </c>
      <c r="AJ124" s="115" t="str">
        <f t="shared" si="423"/>
        <v/>
      </c>
      <c r="AK124" s="617"/>
      <c r="AL124" s="38"/>
      <c r="AM124" s="98" t="s">
        <v>68</v>
      </c>
      <c r="AN124" s="130">
        <f t="shared" si="74"/>
        <v>118</v>
      </c>
      <c r="AO124" s="138" t="str">
        <f t="shared" ref="AO124:AS124" si="424">IF(AND($G124=AO$4,$H124=AO$6),$I124,"")</f>
        <v/>
      </c>
      <c r="AP124" s="139" t="str">
        <f t="shared" si="424"/>
        <v/>
      </c>
      <c r="AQ124" s="139">
        <f t="shared" si="424"/>
        <v>10000</v>
      </c>
      <c r="AR124" s="139" t="str">
        <f t="shared" si="424"/>
        <v/>
      </c>
      <c r="AS124" s="139" t="str">
        <f t="shared" si="424"/>
        <v/>
      </c>
      <c r="AT124" s="118"/>
      <c r="AU124" s="138" t="str">
        <f t="shared" si="3"/>
        <v/>
      </c>
      <c r="AV124" s="139" t="str">
        <f t="shared" si="4"/>
        <v/>
      </c>
      <c r="AW124" s="139" t="str">
        <f t="shared" si="5"/>
        <v/>
      </c>
      <c r="AX124" s="139" t="str">
        <f t="shared" si="6"/>
        <v/>
      </c>
      <c r="AY124" s="139" t="str">
        <f t="shared" si="7"/>
        <v/>
      </c>
      <c r="AZ124" s="140" t="str">
        <f t="shared" si="8"/>
        <v/>
      </c>
      <c r="BA124" s="141" t="str">
        <f t="shared" si="9"/>
        <v/>
      </c>
      <c r="BB124" s="139" t="str">
        <f t="shared" si="10"/>
        <v/>
      </c>
      <c r="BC124" s="139" t="str">
        <f t="shared" si="11"/>
        <v/>
      </c>
      <c r="BD124" s="139" t="str">
        <f t="shared" si="12"/>
        <v/>
      </c>
      <c r="BE124" s="140" t="str">
        <f t="shared" si="13"/>
        <v/>
      </c>
      <c r="BF124" s="122" t="str">
        <f t="shared" si="14"/>
        <v/>
      </c>
      <c r="BG124" s="123" t="str">
        <f t="shared" si="15"/>
        <v/>
      </c>
      <c r="BH124" s="123" t="str">
        <f t="shared" si="16"/>
        <v/>
      </c>
      <c r="BI124" s="123" t="str">
        <f t="shared" si="17"/>
        <v/>
      </c>
      <c r="BJ124" s="122" t="str">
        <f t="shared" si="18"/>
        <v/>
      </c>
      <c r="BK124" s="123" t="str">
        <f t="shared" si="19"/>
        <v/>
      </c>
      <c r="BL124" s="123" t="str">
        <f t="shared" si="20"/>
        <v/>
      </c>
      <c r="BM124" s="123" t="str">
        <f t="shared" si="21"/>
        <v/>
      </c>
      <c r="BN124" s="123" t="str">
        <f t="shared" si="22"/>
        <v/>
      </c>
      <c r="BO124" s="123" t="str">
        <f t="shared" si="23"/>
        <v/>
      </c>
      <c r="BP124" s="123" t="str">
        <f t="shared" si="24"/>
        <v/>
      </c>
      <c r="BQ124" s="123" t="str">
        <f t="shared" si="25"/>
        <v/>
      </c>
      <c r="BR124" s="124" t="str">
        <f t="shared" si="26"/>
        <v/>
      </c>
      <c r="BS124" s="142" t="str">
        <f t="shared" si="27"/>
        <v/>
      </c>
      <c r="BT124" s="143" t="str">
        <f t="shared" si="28"/>
        <v/>
      </c>
      <c r="BU124" s="143" t="str">
        <f t="shared" si="29"/>
        <v/>
      </c>
      <c r="BV124" s="143" t="str">
        <f t="shared" si="30"/>
        <v/>
      </c>
      <c r="BW124" s="143" t="str">
        <f t="shared" si="31"/>
        <v/>
      </c>
      <c r="BX124" s="144" t="str">
        <f t="shared" si="32"/>
        <v/>
      </c>
      <c r="BY124" s="141" t="str">
        <f t="shared" si="33"/>
        <v/>
      </c>
      <c r="BZ124" s="139" t="str">
        <f t="shared" si="34"/>
        <v/>
      </c>
      <c r="CA124" s="139" t="str">
        <f t="shared" si="35"/>
        <v/>
      </c>
      <c r="CB124" s="139" t="str">
        <f t="shared" si="36"/>
        <v/>
      </c>
      <c r="CC124" s="139" t="str">
        <f t="shared" si="37"/>
        <v/>
      </c>
      <c r="CD124" s="139" t="str">
        <f t="shared" si="38"/>
        <v/>
      </c>
      <c r="CE124" s="140" t="str">
        <f t="shared" si="39"/>
        <v/>
      </c>
      <c r="CF124" s="141" t="str">
        <f t="shared" si="40"/>
        <v/>
      </c>
      <c r="CG124" s="139" t="str">
        <f t="shared" si="41"/>
        <v/>
      </c>
      <c r="CH124" s="139" t="str">
        <f t="shared" si="42"/>
        <v/>
      </c>
      <c r="CI124" s="139" t="str">
        <f t="shared" si="43"/>
        <v/>
      </c>
      <c r="CJ124" s="139" t="str">
        <f t="shared" si="44"/>
        <v/>
      </c>
      <c r="CK124" s="139" t="str">
        <f t="shared" si="45"/>
        <v/>
      </c>
      <c r="CL124" s="140" t="str">
        <f t="shared" si="46"/>
        <v/>
      </c>
      <c r="CM124" s="142" t="str">
        <f t="shared" si="47"/>
        <v/>
      </c>
      <c r="CN124" s="143" t="str">
        <f t="shared" si="48"/>
        <v/>
      </c>
      <c r="CO124" s="143" t="str">
        <f t="shared" si="49"/>
        <v/>
      </c>
      <c r="CP124" s="143" t="str">
        <f t="shared" si="50"/>
        <v/>
      </c>
      <c r="CQ124" s="143" t="str">
        <f t="shared" si="51"/>
        <v/>
      </c>
      <c r="CR124" s="145" t="str">
        <f t="shared" si="52"/>
        <v/>
      </c>
      <c r="CS124" s="127"/>
      <c r="CT124" s="122" t="str">
        <f t="shared" si="53"/>
        <v/>
      </c>
      <c r="CU124" s="123" t="str">
        <f t="shared" si="54"/>
        <v/>
      </c>
      <c r="CV124" s="123" t="str">
        <f t="shared" si="55"/>
        <v/>
      </c>
      <c r="CW124" s="123" t="str">
        <f t="shared" si="56"/>
        <v/>
      </c>
      <c r="CX124" s="123" t="str">
        <f t="shared" si="57"/>
        <v/>
      </c>
      <c r="CY124" s="123" t="str">
        <f t="shared" si="58"/>
        <v/>
      </c>
      <c r="CZ124" s="123" t="str">
        <f t="shared" si="59"/>
        <v/>
      </c>
      <c r="DA124" s="123" t="str">
        <f t="shared" si="60"/>
        <v/>
      </c>
      <c r="DB124" s="124" t="str">
        <f t="shared" si="61"/>
        <v/>
      </c>
      <c r="DC124" s="128" t="str">
        <f t="shared" si="62"/>
        <v/>
      </c>
      <c r="DD124" s="123" t="str">
        <f t="shared" si="63"/>
        <v/>
      </c>
      <c r="DE124" s="123" t="str">
        <f t="shared" si="64"/>
        <v/>
      </c>
      <c r="DF124" s="123" t="str">
        <f t="shared" si="65"/>
        <v/>
      </c>
      <c r="DG124" s="123" t="str">
        <f t="shared" si="66"/>
        <v/>
      </c>
      <c r="DH124" s="123" t="str">
        <f t="shared" si="67"/>
        <v/>
      </c>
      <c r="DI124" s="123" t="str">
        <f t="shared" si="68"/>
        <v/>
      </c>
      <c r="DJ124" s="129" t="str">
        <f t="shared" si="69"/>
        <v/>
      </c>
      <c r="DK124" s="98" t="s">
        <v>68</v>
      </c>
      <c r="DL124" s="130">
        <f t="shared" si="76"/>
        <v>118</v>
      </c>
      <c r="DM124" s="56"/>
    </row>
    <row r="125" spans="2:117" ht="22.5" customHeight="1">
      <c r="B125" s="98" t="s">
        <v>68</v>
      </c>
      <c r="C125" s="130">
        <f t="shared" si="70"/>
        <v>119</v>
      </c>
      <c r="D125" s="146">
        <v>45698</v>
      </c>
      <c r="E125" s="155" t="s">
        <v>69</v>
      </c>
      <c r="F125" s="102" t="s">
        <v>70</v>
      </c>
      <c r="G125" s="103" t="s">
        <v>20</v>
      </c>
      <c r="H125" s="131" t="s">
        <v>46</v>
      </c>
      <c r="I125" s="132">
        <v>100000</v>
      </c>
      <c r="J125" s="106"/>
      <c r="K125" s="107">
        <f t="shared" si="71"/>
        <v>2209508</v>
      </c>
      <c r="L125" s="645"/>
      <c r="M125" s="133"/>
      <c r="N125" s="133"/>
      <c r="O125" s="134" t="str">
        <f t="shared" ref="O125:S125" si="425">IF($H125=O$6,$I125,"")</f>
        <v/>
      </c>
      <c r="P125" s="135" t="str">
        <f t="shared" si="425"/>
        <v/>
      </c>
      <c r="Q125" s="136">
        <f t="shared" si="425"/>
        <v>100000</v>
      </c>
      <c r="R125" s="135" t="str">
        <f t="shared" si="425"/>
        <v/>
      </c>
      <c r="S125" s="137" t="str">
        <f t="shared" si="425"/>
        <v/>
      </c>
      <c r="T125" s="113" t="str">
        <f t="shared" ref="T125:AJ125" si="426">IF($H125=T$6,$J125,"")</f>
        <v/>
      </c>
      <c r="U125" s="114" t="str">
        <f t="shared" si="426"/>
        <v/>
      </c>
      <c r="V125" s="114" t="str">
        <f t="shared" si="426"/>
        <v/>
      </c>
      <c r="W125" s="114" t="str">
        <f t="shared" si="426"/>
        <v/>
      </c>
      <c r="X125" s="113" t="str">
        <f t="shared" si="426"/>
        <v/>
      </c>
      <c r="Y125" s="114" t="str">
        <f t="shared" si="426"/>
        <v/>
      </c>
      <c r="Z125" s="114" t="str">
        <f t="shared" si="426"/>
        <v/>
      </c>
      <c r="AA125" s="114" t="str">
        <f t="shared" si="426"/>
        <v/>
      </c>
      <c r="AB125" s="113" t="str">
        <f t="shared" si="426"/>
        <v/>
      </c>
      <c r="AC125" s="114" t="str">
        <f t="shared" si="426"/>
        <v/>
      </c>
      <c r="AD125" s="114" t="str">
        <f t="shared" si="426"/>
        <v/>
      </c>
      <c r="AE125" s="114" t="str">
        <f t="shared" si="426"/>
        <v/>
      </c>
      <c r="AF125" s="114" t="str">
        <f t="shared" si="426"/>
        <v/>
      </c>
      <c r="AG125" s="114" t="str">
        <f t="shared" si="426"/>
        <v/>
      </c>
      <c r="AH125" s="114" t="str">
        <f t="shared" si="426"/>
        <v/>
      </c>
      <c r="AI125" s="113" t="str">
        <f t="shared" si="426"/>
        <v/>
      </c>
      <c r="AJ125" s="115" t="str">
        <f t="shared" si="426"/>
        <v/>
      </c>
      <c r="AK125" s="617"/>
      <c r="AL125" s="38"/>
      <c r="AM125" s="98" t="s">
        <v>68</v>
      </c>
      <c r="AN125" s="130">
        <f t="shared" si="74"/>
        <v>119</v>
      </c>
      <c r="AO125" s="138" t="str">
        <f t="shared" ref="AO125:AS125" si="427">IF(AND($G125=AO$4,$H125=AO$6),$I125,"")</f>
        <v/>
      </c>
      <c r="AP125" s="139" t="str">
        <f t="shared" si="427"/>
        <v/>
      </c>
      <c r="AQ125" s="139">
        <f t="shared" si="427"/>
        <v>100000</v>
      </c>
      <c r="AR125" s="139" t="str">
        <f t="shared" si="427"/>
        <v/>
      </c>
      <c r="AS125" s="139" t="str">
        <f t="shared" si="427"/>
        <v/>
      </c>
      <c r="AT125" s="118"/>
      <c r="AU125" s="138" t="str">
        <f t="shared" si="3"/>
        <v/>
      </c>
      <c r="AV125" s="139" t="str">
        <f t="shared" si="4"/>
        <v/>
      </c>
      <c r="AW125" s="139" t="str">
        <f t="shared" si="5"/>
        <v/>
      </c>
      <c r="AX125" s="139" t="str">
        <f t="shared" si="6"/>
        <v/>
      </c>
      <c r="AY125" s="139" t="str">
        <f t="shared" si="7"/>
        <v/>
      </c>
      <c r="AZ125" s="140" t="str">
        <f t="shared" si="8"/>
        <v/>
      </c>
      <c r="BA125" s="141" t="str">
        <f t="shared" si="9"/>
        <v/>
      </c>
      <c r="BB125" s="139" t="str">
        <f t="shared" si="10"/>
        <v/>
      </c>
      <c r="BC125" s="139" t="str">
        <f t="shared" si="11"/>
        <v/>
      </c>
      <c r="BD125" s="139" t="str">
        <f t="shared" si="12"/>
        <v/>
      </c>
      <c r="BE125" s="140" t="str">
        <f t="shared" si="13"/>
        <v/>
      </c>
      <c r="BF125" s="122" t="str">
        <f t="shared" si="14"/>
        <v/>
      </c>
      <c r="BG125" s="123" t="str">
        <f t="shared" si="15"/>
        <v/>
      </c>
      <c r="BH125" s="123" t="str">
        <f t="shared" si="16"/>
        <v/>
      </c>
      <c r="BI125" s="123" t="str">
        <f t="shared" si="17"/>
        <v/>
      </c>
      <c r="BJ125" s="122" t="str">
        <f t="shared" si="18"/>
        <v/>
      </c>
      <c r="BK125" s="123" t="str">
        <f t="shared" si="19"/>
        <v/>
      </c>
      <c r="BL125" s="123" t="str">
        <f t="shared" si="20"/>
        <v/>
      </c>
      <c r="BM125" s="123" t="str">
        <f t="shared" si="21"/>
        <v/>
      </c>
      <c r="BN125" s="123" t="str">
        <f t="shared" si="22"/>
        <v/>
      </c>
      <c r="BO125" s="123" t="str">
        <f t="shared" si="23"/>
        <v/>
      </c>
      <c r="BP125" s="123" t="str">
        <f t="shared" si="24"/>
        <v/>
      </c>
      <c r="BQ125" s="123" t="str">
        <f t="shared" si="25"/>
        <v/>
      </c>
      <c r="BR125" s="124" t="str">
        <f t="shared" si="26"/>
        <v/>
      </c>
      <c r="BS125" s="142" t="str">
        <f t="shared" si="27"/>
        <v/>
      </c>
      <c r="BT125" s="143" t="str">
        <f t="shared" si="28"/>
        <v/>
      </c>
      <c r="BU125" s="143" t="str">
        <f t="shared" si="29"/>
        <v/>
      </c>
      <c r="BV125" s="143" t="str">
        <f t="shared" si="30"/>
        <v/>
      </c>
      <c r="BW125" s="143" t="str">
        <f t="shared" si="31"/>
        <v/>
      </c>
      <c r="BX125" s="144" t="str">
        <f t="shared" si="32"/>
        <v/>
      </c>
      <c r="BY125" s="141" t="str">
        <f t="shared" si="33"/>
        <v/>
      </c>
      <c r="BZ125" s="139" t="str">
        <f t="shared" si="34"/>
        <v/>
      </c>
      <c r="CA125" s="139" t="str">
        <f t="shared" si="35"/>
        <v/>
      </c>
      <c r="CB125" s="139" t="str">
        <f t="shared" si="36"/>
        <v/>
      </c>
      <c r="CC125" s="139" t="str">
        <f t="shared" si="37"/>
        <v/>
      </c>
      <c r="CD125" s="139" t="str">
        <f t="shared" si="38"/>
        <v/>
      </c>
      <c r="CE125" s="140" t="str">
        <f t="shared" si="39"/>
        <v/>
      </c>
      <c r="CF125" s="141" t="str">
        <f t="shared" si="40"/>
        <v/>
      </c>
      <c r="CG125" s="139" t="str">
        <f t="shared" si="41"/>
        <v/>
      </c>
      <c r="CH125" s="139" t="str">
        <f t="shared" si="42"/>
        <v/>
      </c>
      <c r="CI125" s="139" t="str">
        <f t="shared" si="43"/>
        <v/>
      </c>
      <c r="CJ125" s="139" t="str">
        <f t="shared" si="44"/>
        <v/>
      </c>
      <c r="CK125" s="139" t="str">
        <f t="shared" si="45"/>
        <v/>
      </c>
      <c r="CL125" s="140" t="str">
        <f t="shared" si="46"/>
        <v/>
      </c>
      <c r="CM125" s="142" t="str">
        <f t="shared" si="47"/>
        <v/>
      </c>
      <c r="CN125" s="143" t="str">
        <f t="shared" si="48"/>
        <v/>
      </c>
      <c r="CO125" s="143" t="str">
        <f t="shared" si="49"/>
        <v/>
      </c>
      <c r="CP125" s="143" t="str">
        <f t="shared" si="50"/>
        <v/>
      </c>
      <c r="CQ125" s="143" t="str">
        <f t="shared" si="51"/>
        <v/>
      </c>
      <c r="CR125" s="145" t="str">
        <f t="shared" si="52"/>
        <v/>
      </c>
      <c r="CS125" s="127"/>
      <c r="CT125" s="122" t="str">
        <f t="shared" si="53"/>
        <v/>
      </c>
      <c r="CU125" s="123" t="str">
        <f t="shared" si="54"/>
        <v/>
      </c>
      <c r="CV125" s="123" t="str">
        <f t="shared" si="55"/>
        <v/>
      </c>
      <c r="CW125" s="123" t="str">
        <f t="shared" si="56"/>
        <v/>
      </c>
      <c r="CX125" s="123" t="str">
        <f t="shared" si="57"/>
        <v/>
      </c>
      <c r="CY125" s="123" t="str">
        <f t="shared" si="58"/>
        <v/>
      </c>
      <c r="CZ125" s="123" t="str">
        <f t="shared" si="59"/>
        <v/>
      </c>
      <c r="DA125" s="123" t="str">
        <f t="shared" si="60"/>
        <v/>
      </c>
      <c r="DB125" s="124" t="str">
        <f t="shared" si="61"/>
        <v/>
      </c>
      <c r="DC125" s="128" t="str">
        <f t="shared" si="62"/>
        <v/>
      </c>
      <c r="DD125" s="123" t="str">
        <f t="shared" si="63"/>
        <v/>
      </c>
      <c r="DE125" s="123" t="str">
        <f t="shared" si="64"/>
        <v/>
      </c>
      <c r="DF125" s="123" t="str">
        <f t="shared" si="65"/>
        <v/>
      </c>
      <c r="DG125" s="123" t="str">
        <f t="shared" si="66"/>
        <v/>
      </c>
      <c r="DH125" s="123" t="str">
        <f t="shared" si="67"/>
        <v/>
      </c>
      <c r="DI125" s="123" t="str">
        <f t="shared" si="68"/>
        <v/>
      </c>
      <c r="DJ125" s="129" t="str">
        <f t="shared" si="69"/>
        <v/>
      </c>
      <c r="DK125" s="98" t="s">
        <v>68</v>
      </c>
      <c r="DL125" s="130">
        <f t="shared" si="76"/>
        <v>119</v>
      </c>
      <c r="DM125" s="56"/>
    </row>
    <row r="126" spans="2:117" ht="22.5" customHeight="1">
      <c r="B126" s="98" t="s">
        <v>68</v>
      </c>
      <c r="C126" s="130">
        <f t="shared" si="70"/>
        <v>120</v>
      </c>
      <c r="D126" s="146">
        <v>45698</v>
      </c>
      <c r="E126" s="155" t="s">
        <v>69</v>
      </c>
      <c r="F126" s="102" t="s">
        <v>70</v>
      </c>
      <c r="G126" s="103" t="s">
        <v>20</v>
      </c>
      <c r="H126" s="131" t="s">
        <v>46</v>
      </c>
      <c r="I126" s="132">
        <v>3110</v>
      </c>
      <c r="J126" s="106"/>
      <c r="K126" s="107">
        <f t="shared" si="71"/>
        <v>2212618</v>
      </c>
      <c r="L126" s="645"/>
      <c r="M126" s="133"/>
      <c r="N126" s="133"/>
      <c r="O126" s="134" t="str">
        <f t="shared" ref="O126:S126" si="428">IF($H126=O$6,$I126,"")</f>
        <v/>
      </c>
      <c r="P126" s="135" t="str">
        <f t="shared" si="428"/>
        <v/>
      </c>
      <c r="Q126" s="136">
        <f t="shared" si="428"/>
        <v>3110</v>
      </c>
      <c r="R126" s="135" t="str">
        <f t="shared" si="428"/>
        <v/>
      </c>
      <c r="S126" s="137" t="str">
        <f t="shared" si="428"/>
        <v/>
      </c>
      <c r="T126" s="113" t="str">
        <f t="shared" ref="T126:AJ126" si="429">IF($H126=T$6,$J126,"")</f>
        <v/>
      </c>
      <c r="U126" s="114" t="str">
        <f t="shared" si="429"/>
        <v/>
      </c>
      <c r="V126" s="114" t="str">
        <f t="shared" si="429"/>
        <v/>
      </c>
      <c r="W126" s="114" t="str">
        <f t="shared" si="429"/>
        <v/>
      </c>
      <c r="X126" s="113" t="str">
        <f t="shared" si="429"/>
        <v/>
      </c>
      <c r="Y126" s="114" t="str">
        <f t="shared" si="429"/>
        <v/>
      </c>
      <c r="Z126" s="114" t="str">
        <f t="shared" si="429"/>
        <v/>
      </c>
      <c r="AA126" s="114" t="str">
        <f t="shared" si="429"/>
        <v/>
      </c>
      <c r="AB126" s="113" t="str">
        <f t="shared" si="429"/>
        <v/>
      </c>
      <c r="AC126" s="114" t="str">
        <f t="shared" si="429"/>
        <v/>
      </c>
      <c r="AD126" s="114" t="str">
        <f t="shared" si="429"/>
        <v/>
      </c>
      <c r="AE126" s="114" t="str">
        <f t="shared" si="429"/>
        <v/>
      </c>
      <c r="AF126" s="114" t="str">
        <f t="shared" si="429"/>
        <v/>
      </c>
      <c r="AG126" s="114" t="str">
        <f t="shared" si="429"/>
        <v/>
      </c>
      <c r="AH126" s="114" t="str">
        <f t="shared" si="429"/>
        <v/>
      </c>
      <c r="AI126" s="113" t="str">
        <f t="shared" si="429"/>
        <v/>
      </c>
      <c r="AJ126" s="115" t="str">
        <f t="shared" si="429"/>
        <v/>
      </c>
      <c r="AK126" s="617"/>
      <c r="AL126" s="38"/>
      <c r="AM126" s="98" t="s">
        <v>68</v>
      </c>
      <c r="AN126" s="130">
        <f t="shared" si="74"/>
        <v>120</v>
      </c>
      <c r="AO126" s="138" t="str">
        <f t="shared" ref="AO126:AS126" si="430">IF(AND($G126=AO$4,$H126=AO$6),$I126,"")</f>
        <v/>
      </c>
      <c r="AP126" s="139" t="str">
        <f t="shared" si="430"/>
        <v/>
      </c>
      <c r="AQ126" s="139">
        <f t="shared" si="430"/>
        <v>3110</v>
      </c>
      <c r="AR126" s="139" t="str">
        <f t="shared" si="430"/>
        <v/>
      </c>
      <c r="AS126" s="139" t="str">
        <f t="shared" si="430"/>
        <v/>
      </c>
      <c r="AT126" s="118"/>
      <c r="AU126" s="138" t="str">
        <f t="shared" si="3"/>
        <v/>
      </c>
      <c r="AV126" s="139" t="str">
        <f t="shared" si="4"/>
        <v/>
      </c>
      <c r="AW126" s="139" t="str">
        <f t="shared" si="5"/>
        <v/>
      </c>
      <c r="AX126" s="139" t="str">
        <f t="shared" si="6"/>
        <v/>
      </c>
      <c r="AY126" s="139" t="str">
        <f t="shared" si="7"/>
        <v/>
      </c>
      <c r="AZ126" s="140" t="str">
        <f t="shared" si="8"/>
        <v/>
      </c>
      <c r="BA126" s="141" t="str">
        <f t="shared" si="9"/>
        <v/>
      </c>
      <c r="BB126" s="139" t="str">
        <f t="shared" si="10"/>
        <v/>
      </c>
      <c r="BC126" s="139" t="str">
        <f t="shared" si="11"/>
        <v/>
      </c>
      <c r="BD126" s="139" t="str">
        <f t="shared" si="12"/>
        <v/>
      </c>
      <c r="BE126" s="140" t="str">
        <f t="shared" si="13"/>
        <v/>
      </c>
      <c r="BF126" s="122" t="str">
        <f t="shared" si="14"/>
        <v/>
      </c>
      <c r="BG126" s="123" t="str">
        <f t="shared" si="15"/>
        <v/>
      </c>
      <c r="BH126" s="123" t="str">
        <f t="shared" si="16"/>
        <v/>
      </c>
      <c r="BI126" s="123" t="str">
        <f t="shared" si="17"/>
        <v/>
      </c>
      <c r="BJ126" s="122" t="str">
        <f t="shared" si="18"/>
        <v/>
      </c>
      <c r="BK126" s="123" t="str">
        <f t="shared" si="19"/>
        <v/>
      </c>
      <c r="BL126" s="123" t="str">
        <f t="shared" si="20"/>
        <v/>
      </c>
      <c r="BM126" s="123" t="str">
        <f t="shared" si="21"/>
        <v/>
      </c>
      <c r="BN126" s="123" t="str">
        <f t="shared" si="22"/>
        <v/>
      </c>
      <c r="BO126" s="123" t="str">
        <f t="shared" si="23"/>
        <v/>
      </c>
      <c r="BP126" s="123" t="str">
        <f t="shared" si="24"/>
        <v/>
      </c>
      <c r="BQ126" s="123" t="str">
        <f t="shared" si="25"/>
        <v/>
      </c>
      <c r="BR126" s="124" t="str">
        <f t="shared" si="26"/>
        <v/>
      </c>
      <c r="BS126" s="142" t="str">
        <f t="shared" si="27"/>
        <v/>
      </c>
      <c r="BT126" s="143" t="str">
        <f t="shared" si="28"/>
        <v/>
      </c>
      <c r="BU126" s="143" t="str">
        <f t="shared" si="29"/>
        <v/>
      </c>
      <c r="BV126" s="143" t="str">
        <f t="shared" si="30"/>
        <v/>
      </c>
      <c r="BW126" s="143" t="str">
        <f t="shared" si="31"/>
        <v/>
      </c>
      <c r="BX126" s="144" t="str">
        <f t="shared" si="32"/>
        <v/>
      </c>
      <c r="BY126" s="141" t="str">
        <f t="shared" si="33"/>
        <v/>
      </c>
      <c r="BZ126" s="139" t="str">
        <f t="shared" si="34"/>
        <v/>
      </c>
      <c r="CA126" s="139" t="str">
        <f t="shared" si="35"/>
        <v/>
      </c>
      <c r="CB126" s="139" t="str">
        <f t="shared" si="36"/>
        <v/>
      </c>
      <c r="CC126" s="139" t="str">
        <f t="shared" si="37"/>
        <v/>
      </c>
      <c r="CD126" s="139" t="str">
        <f t="shared" si="38"/>
        <v/>
      </c>
      <c r="CE126" s="140" t="str">
        <f t="shared" si="39"/>
        <v/>
      </c>
      <c r="CF126" s="141" t="str">
        <f t="shared" si="40"/>
        <v/>
      </c>
      <c r="CG126" s="139" t="str">
        <f t="shared" si="41"/>
        <v/>
      </c>
      <c r="CH126" s="139" t="str">
        <f t="shared" si="42"/>
        <v/>
      </c>
      <c r="CI126" s="139" t="str">
        <f t="shared" si="43"/>
        <v/>
      </c>
      <c r="CJ126" s="139" t="str">
        <f t="shared" si="44"/>
        <v/>
      </c>
      <c r="CK126" s="139" t="str">
        <f t="shared" si="45"/>
        <v/>
      </c>
      <c r="CL126" s="140" t="str">
        <f t="shared" si="46"/>
        <v/>
      </c>
      <c r="CM126" s="142" t="str">
        <f t="shared" si="47"/>
        <v/>
      </c>
      <c r="CN126" s="143" t="str">
        <f t="shared" si="48"/>
        <v/>
      </c>
      <c r="CO126" s="143" t="str">
        <f t="shared" si="49"/>
        <v/>
      </c>
      <c r="CP126" s="143" t="str">
        <f t="shared" si="50"/>
        <v/>
      </c>
      <c r="CQ126" s="143" t="str">
        <f t="shared" si="51"/>
        <v/>
      </c>
      <c r="CR126" s="145" t="str">
        <f t="shared" si="52"/>
        <v/>
      </c>
      <c r="CS126" s="127"/>
      <c r="CT126" s="122" t="str">
        <f t="shared" si="53"/>
        <v/>
      </c>
      <c r="CU126" s="123" t="str">
        <f t="shared" si="54"/>
        <v/>
      </c>
      <c r="CV126" s="123" t="str">
        <f t="shared" si="55"/>
        <v/>
      </c>
      <c r="CW126" s="123" t="str">
        <f t="shared" si="56"/>
        <v/>
      </c>
      <c r="CX126" s="123" t="str">
        <f t="shared" si="57"/>
        <v/>
      </c>
      <c r="CY126" s="123" t="str">
        <f t="shared" si="58"/>
        <v/>
      </c>
      <c r="CZ126" s="123" t="str">
        <f t="shared" si="59"/>
        <v/>
      </c>
      <c r="DA126" s="123" t="str">
        <f t="shared" si="60"/>
        <v/>
      </c>
      <c r="DB126" s="124" t="str">
        <f t="shared" si="61"/>
        <v/>
      </c>
      <c r="DC126" s="128" t="str">
        <f t="shared" si="62"/>
        <v/>
      </c>
      <c r="DD126" s="123" t="str">
        <f t="shared" si="63"/>
        <v/>
      </c>
      <c r="DE126" s="123" t="str">
        <f t="shared" si="64"/>
        <v/>
      </c>
      <c r="DF126" s="123" t="str">
        <f t="shared" si="65"/>
        <v/>
      </c>
      <c r="DG126" s="123" t="str">
        <f t="shared" si="66"/>
        <v/>
      </c>
      <c r="DH126" s="123" t="str">
        <f t="shared" si="67"/>
        <v/>
      </c>
      <c r="DI126" s="123" t="str">
        <f t="shared" si="68"/>
        <v/>
      </c>
      <c r="DJ126" s="129" t="str">
        <f t="shared" si="69"/>
        <v/>
      </c>
      <c r="DK126" s="98" t="s">
        <v>68</v>
      </c>
      <c r="DL126" s="130">
        <f t="shared" si="76"/>
        <v>120</v>
      </c>
      <c r="DM126" s="56"/>
    </row>
    <row r="127" spans="2:117" ht="22.5" customHeight="1">
      <c r="B127" s="98" t="s">
        <v>68</v>
      </c>
      <c r="C127" s="130">
        <f t="shared" si="70"/>
        <v>121</v>
      </c>
      <c r="D127" s="146">
        <v>45698</v>
      </c>
      <c r="E127" s="155" t="s">
        <v>69</v>
      </c>
      <c r="F127" s="102" t="s">
        <v>70</v>
      </c>
      <c r="G127" s="103" t="s">
        <v>20</v>
      </c>
      <c r="H127" s="131" t="s">
        <v>46</v>
      </c>
      <c r="I127" s="132">
        <v>10000</v>
      </c>
      <c r="J127" s="106"/>
      <c r="K127" s="107">
        <f t="shared" si="71"/>
        <v>2222618</v>
      </c>
      <c r="L127" s="645"/>
      <c r="M127" s="133"/>
      <c r="N127" s="133"/>
      <c r="O127" s="134" t="str">
        <f t="shared" ref="O127:S127" si="431">IF($H127=O$6,$I127,"")</f>
        <v/>
      </c>
      <c r="P127" s="135" t="str">
        <f t="shared" si="431"/>
        <v/>
      </c>
      <c r="Q127" s="136">
        <f t="shared" si="431"/>
        <v>10000</v>
      </c>
      <c r="R127" s="135" t="str">
        <f t="shared" si="431"/>
        <v/>
      </c>
      <c r="S127" s="137" t="str">
        <f t="shared" si="431"/>
        <v/>
      </c>
      <c r="T127" s="113" t="str">
        <f t="shared" ref="T127:AJ127" si="432">IF($H127=T$6,$J127,"")</f>
        <v/>
      </c>
      <c r="U127" s="114" t="str">
        <f t="shared" si="432"/>
        <v/>
      </c>
      <c r="V127" s="114" t="str">
        <f t="shared" si="432"/>
        <v/>
      </c>
      <c r="W127" s="114" t="str">
        <f t="shared" si="432"/>
        <v/>
      </c>
      <c r="X127" s="113" t="str">
        <f t="shared" si="432"/>
        <v/>
      </c>
      <c r="Y127" s="114" t="str">
        <f t="shared" si="432"/>
        <v/>
      </c>
      <c r="Z127" s="114" t="str">
        <f t="shared" si="432"/>
        <v/>
      </c>
      <c r="AA127" s="114" t="str">
        <f t="shared" si="432"/>
        <v/>
      </c>
      <c r="AB127" s="113" t="str">
        <f t="shared" si="432"/>
        <v/>
      </c>
      <c r="AC127" s="114" t="str">
        <f t="shared" si="432"/>
        <v/>
      </c>
      <c r="AD127" s="114" t="str">
        <f t="shared" si="432"/>
        <v/>
      </c>
      <c r="AE127" s="114" t="str">
        <f t="shared" si="432"/>
        <v/>
      </c>
      <c r="AF127" s="114" t="str">
        <f t="shared" si="432"/>
        <v/>
      </c>
      <c r="AG127" s="114" t="str">
        <f t="shared" si="432"/>
        <v/>
      </c>
      <c r="AH127" s="114" t="str">
        <f t="shared" si="432"/>
        <v/>
      </c>
      <c r="AI127" s="113" t="str">
        <f t="shared" si="432"/>
        <v/>
      </c>
      <c r="AJ127" s="115" t="str">
        <f t="shared" si="432"/>
        <v/>
      </c>
      <c r="AK127" s="617"/>
      <c r="AL127" s="38"/>
      <c r="AM127" s="98" t="s">
        <v>68</v>
      </c>
      <c r="AN127" s="130">
        <f t="shared" si="74"/>
        <v>121</v>
      </c>
      <c r="AO127" s="138" t="str">
        <f t="shared" ref="AO127:AS127" si="433">IF(AND($G127=AO$4,$H127=AO$6),$I127,"")</f>
        <v/>
      </c>
      <c r="AP127" s="139" t="str">
        <f t="shared" si="433"/>
        <v/>
      </c>
      <c r="AQ127" s="139">
        <f t="shared" si="433"/>
        <v>10000</v>
      </c>
      <c r="AR127" s="139" t="str">
        <f t="shared" si="433"/>
        <v/>
      </c>
      <c r="AS127" s="139" t="str">
        <f t="shared" si="433"/>
        <v/>
      </c>
      <c r="AT127" s="118"/>
      <c r="AU127" s="138" t="str">
        <f t="shared" si="3"/>
        <v/>
      </c>
      <c r="AV127" s="139" t="str">
        <f t="shared" si="4"/>
        <v/>
      </c>
      <c r="AW127" s="139" t="str">
        <f t="shared" si="5"/>
        <v/>
      </c>
      <c r="AX127" s="139" t="str">
        <f t="shared" si="6"/>
        <v/>
      </c>
      <c r="AY127" s="139" t="str">
        <f t="shared" si="7"/>
        <v/>
      </c>
      <c r="AZ127" s="140" t="str">
        <f t="shared" si="8"/>
        <v/>
      </c>
      <c r="BA127" s="141" t="str">
        <f t="shared" si="9"/>
        <v/>
      </c>
      <c r="BB127" s="139" t="str">
        <f t="shared" si="10"/>
        <v/>
      </c>
      <c r="BC127" s="139" t="str">
        <f t="shared" si="11"/>
        <v/>
      </c>
      <c r="BD127" s="139" t="str">
        <f t="shared" si="12"/>
        <v/>
      </c>
      <c r="BE127" s="140" t="str">
        <f t="shared" si="13"/>
        <v/>
      </c>
      <c r="BF127" s="122" t="str">
        <f t="shared" si="14"/>
        <v/>
      </c>
      <c r="BG127" s="123" t="str">
        <f t="shared" si="15"/>
        <v/>
      </c>
      <c r="BH127" s="123" t="str">
        <f t="shared" si="16"/>
        <v/>
      </c>
      <c r="BI127" s="123" t="str">
        <f t="shared" si="17"/>
        <v/>
      </c>
      <c r="BJ127" s="122" t="str">
        <f t="shared" si="18"/>
        <v/>
      </c>
      <c r="BK127" s="123" t="str">
        <f t="shared" si="19"/>
        <v/>
      </c>
      <c r="BL127" s="123" t="str">
        <f t="shared" si="20"/>
        <v/>
      </c>
      <c r="BM127" s="123" t="str">
        <f t="shared" si="21"/>
        <v/>
      </c>
      <c r="BN127" s="123" t="str">
        <f t="shared" si="22"/>
        <v/>
      </c>
      <c r="BO127" s="123" t="str">
        <f t="shared" si="23"/>
        <v/>
      </c>
      <c r="BP127" s="123" t="str">
        <f t="shared" si="24"/>
        <v/>
      </c>
      <c r="BQ127" s="123" t="str">
        <f t="shared" si="25"/>
        <v/>
      </c>
      <c r="BR127" s="124" t="str">
        <f t="shared" si="26"/>
        <v/>
      </c>
      <c r="BS127" s="142" t="str">
        <f t="shared" si="27"/>
        <v/>
      </c>
      <c r="BT127" s="143" t="str">
        <f t="shared" si="28"/>
        <v/>
      </c>
      <c r="BU127" s="143" t="str">
        <f t="shared" si="29"/>
        <v/>
      </c>
      <c r="BV127" s="143" t="str">
        <f t="shared" si="30"/>
        <v/>
      </c>
      <c r="BW127" s="143" t="str">
        <f t="shared" si="31"/>
        <v/>
      </c>
      <c r="BX127" s="144" t="str">
        <f t="shared" si="32"/>
        <v/>
      </c>
      <c r="BY127" s="141" t="str">
        <f t="shared" si="33"/>
        <v/>
      </c>
      <c r="BZ127" s="139" t="str">
        <f t="shared" si="34"/>
        <v/>
      </c>
      <c r="CA127" s="139" t="str">
        <f t="shared" si="35"/>
        <v/>
      </c>
      <c r="CB127" s="139" t="str">
        <f t="shared" si="36"/>
        <v/>
      </c>
      <c r="CC127" s="139" t="str">
        <f t="shared" si="37"/>
        <v/>
      </c>
      <c r="CD127" s="139" t="str">
        <f t="shared" si="38"/>
        <v/>
      </c>
      <c r="CE127" s="140" t="str">
        <f t="shared" si="39"/>
        <v/>
      </c>
      <c r="CF127" s="141" t="str">
        <f t="shared" si="40"/>
        <v/>
      </c>
      <c r="CG127" s="139" t="str">
        <f t="shared" si="41"/>
        <v/>
      </c>
      <c r="CH127" s="139" t="str">
        <f t="shared" si="42"/>
        <v/>
      </c>
      <c r="CI127" s="139" t="str">
        <f t="shared" si="43"/>
        <v/>
      </c>
      <c r="CJ127" s="139" t="str">
        <f t="shared" si="44"/>
        <v/>
      </c>
      <c r="CK127" s="139" t="str">
        <f t="shared" si="45"/>
        <v/>
      </c>
      <c r="CL127" s="140" t="str">
        <f t="shared" si="46"/>
        <v/>
      </c>
      <c r="CM127" s="142" t="str">
        <f t="shared" si="47"/>
        <v/>
      </c>
      <c r="CN127" s="143" t="str">
        <f t="shared" si="48"/>
        <v/>
      </c>
      <c r="CO127" s="143" t="str">
        <f t="shared" si="49"/>
        <v/>
      </c>
      <c r="CP127" s="143" t="str">
        <f t="shared" si="50"/>
        <v/>
      </c>
      <c r="CQ127" s="143" t="str">
        <f t="shared" si="51"/>
        <v/>
      </c>
      <c r="CR127" s="145" t="str">
        <f t="shared" si="52"/>
        <v/>
      </c>
      <c r="CS127" s="127"/>
      <c r="CT127" s="122" t="str">
        <f t="shared" si="53"/>
        <v/>
      </c>
      <c r="CU127" s="123" t="str">
        <f t="shared" si="54"/>
        <v/>
      </c>
      <c r="CV127" s="123" t="str">
        <f t="shared" si="55"/>
        <v/>
      </c>
      <c r="CW127" s="123" t="str">
        <f t="shared" si="56"/>
        <v/>
      </c>
      <c r="CX127" s="123" t="str">
        <f t="shared" si="57"/>
        <v/>
      </c>
      <c r="CY127" s="123" t="str">
        <f t="shared" si="58"/>
        <v/>
      </c>
      <c r="CZ127" s="123" t="str">
        <f t="shared" si="59"/>
        <v/>
      </c>
      <c r="DA127" s="123" t="str">
        <f t="shared" si="60"/>
        <v/>
      </c>
      <c r="DB127" s="124" t="str">
        <f t="shared" si="61"/>
        <v/>
      </c>
      <c r="DC127" s="128" t="str">
        <f t="shared" si="62"/>
        <v/>
      </c>
      <c r="DD127" s="123" t="str">
        <f t="shared" si="63"/>
        <v/>
      </c>
      <c r="DE127" s="123" t="str">
        <f t="shared" si="64"/>
        <v/>
      </c>
      <c r="DF127" s="123" t="str">
        <f t="shared" si="65"/>
        <v/>
      </c>
      <c r="DG127" s="123" t="str">
        <f t="shared" si="66"/>
        <v/>
      </c>
      <c r="DH127" s="123" t="str">
        <f t="shared" si="67"/>
        <v/>
      </c>
      <c r="DI127" s="123" t="str">
        <f t="shared" si="68"/>
        <v/>
      </c>
      <c r="DJ127" s="129" t="str">
        <f t="shared" si="69"/>
        <v/>
      </c>
      <c r="DK127" s="98" t="s">
        <v>68</v>
      </c>
      <c r="DL127" s="130">
        <f t="shared" si="76"/>
        <v>121</v>
      </c>
      <c r="DM127" s="56"/>
    </row>
    <row r="128" spans="2:117" ht="22.5" customHeight="1">
      <c r="B128" s="98" t="s">
        <v>68</v>
      </c>
      <c r="C128" s="130">
        <f t="shared" si="70"/>
        <v>122</v>
      </c>
      <c r="D128" s="146">
        <v>45698</v>
      </c>
      <c r="E128" s="155" t="s">
        <v>69</v>
      </c>
      <c r="F128" s="102" t="s">
        <v>70</v>
      </c>
      <c r="G128" s="103" t="s">
        <v>20</v>
      </c>
      <c r="H128" s="131" t="s">
        <v>46</v>
      </c>
      <c r="I128" s="132">
        <v>3000</v>
      </c>
      <c r="J128" s="106"/>
      <c r="K128" s="107">
        <f t="shared" si="71"/>
        <v>2225618</v>
      </c>
      <c r="L128" s="645"/>
      <c r="M128" s="133"/>
      <c r="N128" s="133"/>
      <c r="O128" s="134" t="str">
        <f t="shared" ref="O128:S128" si="434">IF($H128=O$6,$I128,"")</f>
        <v/>
      </c>
      <c r="P128" s="135" t="str">
        <f t="shared" si="434"/>
        <v/>
      </c>
      <c r="Q128" s="136">
        <f t="shared" si="434"/>
        <v>3000</v>
      </c>
      <c r="R128" s="135" t="str">
        <f t="shared" si="434"/>
        <v/>
      </c>
      <c r="S128" s="137" t="str">
        <f t="shared" si="434"/>
        <v/>
      </c>
      <c r="T128" s="113" t="str">
        <f t="shared" ref="T128:AJ128" si="435">IF($H128=T$6,$J128,"")</f>
        <v/>
      </c>
      <c r="U128" s="114" t="str">
        <f t="shared" si="435"/>
        <v/>
      </c>
      <c r="V128" s="114" t="str">
        <f t="shared" si="435"/>
        <v/>
      </c>
      <c r="W128" s="114" t="str">
        <f t="shared" si="435"/>
        <v/>
      </c>
      <c r="X128" s="113" t="str">
        <f t="shared" si="435"/>
        <v/>
      </c>
      <c r="Y128" s="114" t="str">
        <f t="shared" si="435"/>
        <v/>
      </c>
      <c r="Z128" s="114" t="str">
        <f t="shared" si="435"/>
        <v/>
      </c>
      <c r="AA128" s="114" t="str">
        <f t="shared" si="435"/>
        <v/>
      </c>
      <c r="AB128" s="113" t="str">
        <f t="shared" si="435"/>
        <v/>
      </c>
      <c r="AC128" s="114" t="str">
        <f t="shared" si="435"/>
        <v/>
      </c>
      <c r="AD128" s="114" t="str">
        <f t="shared" si="435"/>
        <v/>
      </c>
      <c r="AE128" s="114" t="str">
        <f t="shared" si="435"/>
        <v/>
      </c>
      <c r="AF128" s="114" t="str">
        <f t="shared" si="435"/>
        <v/>
      </c>
      <c r="AG128" s="114" t="str">
        <f t="shared" si="435"/>
        <v/>
      </c>
      <c r="AH128" s="114" t="str">
        <f t="shared" si="435"/>
        <v/>
      </c>
      <c r="AI128" s="113" t="str">
        <f t="shared" si="435"/>
        <v/>
      </c>
      <c r="AJ128" s="115" t="str">
        <f t="shared" si="435"/>
        <v/>
      </c>
      <c r="AK128" s="617"/>
      <c r="AL128" s="38"/>
      <c r="AM128" s="98" t="s">
        <v>68</v>
      </c>
      <c r="AN128" s="130">
        <f t="shared" si="74"/>
        <v>122</v>
      </c>
      <c r="AO128" s="138" t="str">
        <f t="shared" ref="AO128:AS128" si="436">IF(AND($G128=AO$4,$H128=AO$6),$I128,"")</f>
        <v/>
      </c>
      <c r="AP128" s="139" t="str">
        <f t="shared" si="436"/>
        <v/>
      </c>
      <c r="AQ128" s="139">
        <f t="shared" si="436"/>
        <v>3000</v>
      </c>
      <c r="AR128" s="139" t="str">
        <f t="shared" si="436"/>
        <v/>
      </c>
      <c r="AS128" s="139" t="str">
        <f t="shared" si="436"/>
        <v/>
      </c>
      <c r="AT128" s="118"/>
      <c r="AU128" s="138" t="str">
        <f t="shared" si="3"/>
        <v/>
      </c>
      <c r="AV128" s="139" t="str">
        <f t="shared" si="4"/>
        <v/>
      </c>
      <c r="AW128" s="139" t="str">
        <f t="shared" si="5"/>
        <v/>
      </c>
      <c r="AX128" s="139" t="str">
        <f t="shared" si="6"/>
        <v/>
      </c>
      <c r="AY128" s="139" t="str">
        <f t="shared" si="7"/>
        <v/>
      </c>
      <c r="AZ128" s="140" t="str">
        <f t="shared" si="8"/>
        <v/>
      </c>
      <c r="BA128" s="141" t="str">
        <f t="shared" si="9"/>
        <v/>
      </c>
      <c r="BB128" s="139" t="str">
        <f t="shared" si="10"/>
        <v/>
      </c>
      <c r="BC128" s="139" t="str">
        <f t="shared" si="11"/>
        <v/>
      </c>
      <c r="BD128" s="139" t="str">
        <f t="shared" si="12"/>
        <v/>
      </c>
      <c r="BE128" s="140" t="str">
        <f t="shared" si="13"/>
        <v/>
      </c>
      <c r="BF128" s="122" t="str">
        <f t="shared" si="14"/>
        <v/>
      </c>
      <c r="BG128" s="123" t="str">
        <f t="shared" si="15"/>
        <v/>
      </c>
      <c r="BH128" s="123" t="str">
        <f t="shared" si="16"/>
        <v/>
      </c>
      <c r="BI128" s="123" t="str">
        <f t="shared" si="17"/>
        <v/>
      </c>
      <c r="BJ128" s="122" t="str">
        <f t="shared" si="18"/>
        <v/>
      </c>
      <c r="BK128" s="123" t="str">
        <f t="shared" si="19"/>
        <v/>
      </c>
      <c r="BL128" s="123" t="str">
        <f t="shared" si="20"/>
        <v/>
      </c>
      <c r="BM128" s="123" t="str">
        <f t="shared" si="21"/>
        <v/>
      </c>
      <c r="BN128" s="123" t="str">
        <f t="shared" si="22"/>
        <v/>
      </c>
      <c r="BO128" s="123" t="str">
        <f t="shared" si="23"/>
        <v/>
      </c>
      <c r="BP128" s="123" t="str">
        <f t="shared" si="24"/>
        <v/>
      </c>
      <c r="BQ128" s="123" t="str">
        <f t="shared" si="25"/>
        <v/>
      </c>
      <c r="BR128" s="124" t="str">
        <f t="shared" si="26"/>
        <v/>
      </c>
      <c r="BS128" s="142" t="str">
        <f t="shared" si="27"/>
        <v/>
      </c>
      <c r="BT128" s="143" t="str">
        <f t="shared" si="28"/>
        <v/>
      </c>
      <c r="BU128" s="143" t="str">
        <f t="shared" si="29"/>
        <v/>
      </c>
      <c r="BV128" s="143" t="str">
        <f t="shared" si="30"/>
        <v/>
      </c>
      <c r="BW128" s="143" t="str">
        <f t="shared" si="31"/>
        <v/>
      </c>
      <c r="BX128" s="144" t="str">
        <f t="shared" si="32"/>
        <v/>
      </c>
      <c r="BY128" s="141" t="str">
        <f t="shared" si="33"/>
        <v/>
      </c>
      <c r="BZ128" s="139" t="str">
        <f t="shared" si="34"/>
        <v/>
      </c>
      <c r="CA128" s="139" t="str">
        <f t="shared" si="35"/>
        <v/>
      </c>
      <c r="CB128" s="139" t="str">
        <f t="shared" si="36"/>
        <v/>
      </c>
      <c r="CC128" s="139" t="str">
        <f t="shared" si="37"/>
        <v/>
      </c>
      <c r="CD128" s="139" t="str">
        <f t="shared" si="38"/>
        <v/>
      </c>
      <c r="CE128" s="140" t="str">
        <f t="shared" si="39"/>
        <v/>
      </c>
      <c r="CF128" s="141" t="str">
        <f t="shared" si="40"/>
        <v/>
      </c>
      <c r="CG128" s="139" t="str">
        <f t="shared" si="41"/>
        <v/>
      </c>
      <c r="CH128" s="139" t="str">
        <f t="shared" si="42"/>
        <v/>
      </c>
      <c r="CI128" s="139" t="str">
        <f t="shared" si="43"/>
        <v/>
      </c>
      <c r="CJ128" s="139" t="str">
        <f t="shared" si="44"/>
        <v/>
      </c>
      <c r="CK128" s="139" t="str">
        <f t="shared" si="45"/>
        <v/>
      </c>
      <c r="CL128" s="140" t="str">
        <f t="shared" si="46"/>
        <v/>
      </c>
      <c r="CM128" s="142" t="str">
        <f t="shared" si="47"/>
        <v/>
      </c>
      <c r="CN128" s="143" t="str">
        <f t="shared" si="48"/>
        <v/>
      </c>
      <c r="CO128" s="143" t="str">
        <f t="shared" si="49"/>
        <v/>
      </c>
      <c r="CP128" s="143" t="str">
        <f t="shared" si="50"/>
        <v/>
      </c>
      <c r="CQ128" s="143" t="str">
        <f t="shared" si="51"/>
        <v/>
      </c>
      <c r="CR128" s="145" t="str">
        <f t="shared" si="52"/>
        <v/>
      </c>
      <c r="CS128" s="127"/>
      <c r="CT128" s="122" t="str">
        <f t="shared" si="53"/>
        <v/>
      </c>
      <c r="CU128" s="123" t="str">
        <f t="shared" si="54"/>
        <v/>
      </c>
      <c r="CV128" s="123" t="str">
        <f t="shared" si="55"/>
        <v/>
      </c>
      <c r="CW128" s="123" t="str">
        <f t="shared" si="56"/>
        <v/>
      </c>
      <c r="CX128" s="123" t="str">
        <f t="shared" si="57"/>
        <v/>
      </c>
      <c r="CY128" s="123" t="str">
        <f t="shared" si="58"/>
        <v/>
      </c>
      <c r="CZ128" s="123" t="str">
        <f t="shared" si="59"/>
        <v/>
      </c>
      <c r="DA128" s="123" t="str">
        <f t="shared" si="60"/>
        <v/>
      </c>
      <c r="DB128" s="124" t="str">
        <f t="shared" si="61"/>
        <v/>
      </c>
      <c r="DC128" s="128" t="str">
        <f t="shared" si="62"/>
        <v/>
      </c>
      <c r="DD128" s="123" t="str">
        <f t="shared" si="63"/>
        <v/>
      </c>
      <c r="DE128" s="123" t="str">
        <f t="shared" si="64"/>
        <v/>
      </c>
      <c r="DF128" s="123" t="str">
        <f t="shared" si="65"/>
        <v/>
      </c>
      <c r="DG128" s="123" t="str">
        <f t="shared" si="66"/>
        <v/>
      </c>
      <c r="DH128" s="123" t="str">
        <f t="shared" si="67"/>
        <v/>
      </c>
      <c r="DI128" s="123" t="str">
        <f t="shared" si="68"/>
        <v/>
      </c>
      <c r="DJ128" s="129" t="str">
        <f t="shared" si="69"/>
        <v/>
      </c>
      <c r="DK128" s="98" t="s">
        <v>68</v>
      </c>
      <c r="DL128" s="130">
        <f t="shared" si="76"/>
        <v>122</v>
      </c>
      <c r="DM128" s="56"/>
    </row>
    <row r="129" spans="2:117" ht="22.5" customHeight="1">
      <c r="B129" s="98" t="s">
        <v>68</v>
      </c>
      <c r="C129" s="130">
        <f t="shared" si="70"/>
        <v>123</v>
      </c>
      <c r="D129" s="146">
        <v>45698</v>
      </c>
      <c r="E129" s="155" t="s">
        <v>69</v>
      </c>
      <c r="F129" s="102" t="s">
        <v>70</v>
      </c>
      <c r="G129" s="156" t="s">
        <v>20</v>
      </c>
      <c r="H129" s="131" t="s">
        <v>46</v>
      </c>
      <c r="I129" s="132">
        <v>2000</v>
      </c>
      <c r="J129" s="106"/>
      <c r="K129" s="107">
        <f t="shared" si="71"/>
        <v>2227618</v>
      </c>
      <c r="L129" s="645"/>
      <c r="M129" s="133"/>
      <c r="N129" s="133"/>
      <c r="O129" s="134" t="str">
        <f t="shared" ref="O129:S129" si="437">IF($H129=O$6,$I129,"")</f>
        <v/>
      </c>
      <c r="P129" s="135" t="str">
        <f t="shared" si="437"/>
        <v/>
      </c>
      <c r="Q129" s="136">
        <f t="shared" si="437"/>
        <v>2000</v>
      </c>
      <c r="R129" s="135" t="str">
        <f t="shared" si="437"/>
        <v/>
      </c>
      <c r="S129" s="137" t="str">
        <f t="shared" si="437"/>
        <v/>
      </c>
      <c r="T129" s="113" t="str">
        <f t="shared" ref="T129:AJ129" si="438">IF($H129=T$6,$J129,"")</f>
        <v/>
      </c>
      <c r="U129" s="114" t="str">
        <f t="shared" si="438"/>
        <v/>
      </c>
      <c r="V129" s="114" t="str">
        <f t="shared" si="438"/>
        <v/>
      </c>
      <c r="W129" s="114" t="str">
        <f t="shared" si="438"/>
        <v/>
      </c>
      <c r="X129" s="113" t="str">
        <f t="shared" si="438"/>
        <v/>
      </c>
      <c r="Y129" s="114" t="str">
        <f t="shared" si="438"/>
        <v/>
      </c>
      <c r="Z129" s="114" t="str">
        <f t="shared" si="438"/>
        <v/>
      </c>
      <c r="AA129" s="114" t="str">
        <f t="shared" si="438"/>
        <v/>
      </c>
      <c r="AB129" s="113" t="str">
        <f t="shared" si="438"/>
        <v/>
      </c>
      <c r="AC129" s="114" t="str">
        <f t="shared" si="438"/>
        <v/>
      </c>
      <c r="AD129" s="114" t="str">
        <f t="shared" si="438"/>
        <v/>
      </c>
      <c r="AE129" s="114" t="str">
        <f t="shared" si="438"/>
        <v/>
      </c>
      <c r="AF129" s="114" t="str">
        <f t="shared" si="438"/>
        <v/>
      </c>
      <c r="AG129" s="114" t="str">
        <f t="shared" si="438"/>
        <v/>
      </c>
      <c r="AH129" s="114" t="str">
        <f t="shared" si="438"/>
        <v/>
      </c>
      <c r="AI129" s="113" t="str">
        <f t="shared" si="438"/>
        <v/>
      </c>
      <c r="AJ129" s="115" t="str">
        <f t="shared" si="438"/>
        <v/>
      </c>
      <c r="AK129" s="617"/>
      <c r="AL129" s="38"/>
      <c r="AM129" s="98" t="s">
        <v>68</v>
      </c>
      <c r="AN129" s="130">
        <f t="shared" si="74"/>
        <v>123</v>
      </c>
      <c r="AO129" s="138" t="str">
        <f t="shared" ref="AO129:AS129" si="439">IF(AND($G129=AO$4,$H129=AO$6),$I129,"")</f>
        <v/>
      </c>
      <c r="AP129" s="139" t="str">
        <f t="shared" si="439"/>
        <v/>
      </c>
      <c r="AQ129" s="139">
        <f t="shared" si="439"/>
        <v>2000</v>
      </c>
      <c r="AR129" s="139" t="str">
        <f t="shared" si="439"/>
        <v/>
      </c>
      <c r="AS129" s="139" t="str">
        <f t="shared" si="439"/>
        <v/>
      </c>
      <c r="AT129" s="118"/>
      <c r="AU129" s="138" t="str">
        <f t="shared" si="3"/>
        <v/>
      </c>
      <c r="AV129" s="139" t="str">
        <f t="shared" si="4"/>
        <v/>
      </c>
      <c r="AW129" s="139" t="str">
        <f t="shared" si="5"/>
        <v/>
      </c>
      <c r="AX129" s="139" t="str">
        <f t="shared" si="6"/>
        <v/>
      </c>
      <c r="AY129" s="139" t="str">
        <f t="shared" si="7"/>
        <v/>
      </c>
      <c r="AZ129" s="140" t="str">
        <f t="shared" si="8"/>
        <v/>
      </c>
      <c r="BA129" s="141" t="str">
        <f t="shared" si="9"/>
        <v/>
      </c>
      <c r="BB129" s="139" t="str">
        <f t="shared" si="10"/>
        <v/>
      </c>
      <c r="BC129" s="139" t="str">
        <f t="shared" si="11"/>
        <v/>
      </c>
      <c r="BD129" s="139" t="str">
        <f t="shared" si="12"/>
        <v/>
      </c>
      <c r="BE129" s="140" t="str">
        <f t="shared" si="13"/>
        <v/>
      </c>
      <c r="BF129" s="122" t="str">
        <f t="shared" si="14"/>
        <v/>
      </c>
      <c r="BG129" s="123" t="str">
        <f t="shared" si="15"/>
        <v/>
      </c>
      <c r="BH129" s="123" t="str">
        <f t="shared" si="16"/>
        <v/>
      </c>
      <c r="BI129" s="123" t="str">
        <f t="shared" si="17"/>
        <v/>
      </c>
      <c r="BJ129" s="122" t="str">
        <f t="shared" si="18"/>
        <v/>
      </c>
      <c r="BK129" s="123" t="str">
        <f t="shared" si="19"/>
        <v/>
      </c>
      <c r="BL129" s="123" t="str">
        <f t="shared" si="20"/>
        <v/>
      </c>
      <c r="BM129" s="123" t="str">
        <f t="shared" si="21"/>
        <v/>
      </c>
      <c r="BN129" s="123" t="str">
        <f t="shared" si="22"/>
        <v/>
      </c>
      <c r="BO129" s="123" t="str">
        <f t="shared" si="23"/>
        <v/>
      </c>
      <c r="BP129" s="123" t="str">
        <f t="shared" si="24"/>
        <v/>
      </c>
      <c r="BQ129" s="123" t="str">
        <f t="shared" si="25"/>
        <v/>
      </c>
      <c r="BR129" s="124" t="str">
        <f t="shared" si="26"/>
        <v/>
      </c>
      <c r="BS129" s="142" t="str">
        <f t="shared" si="27"/>
        <v/>
      </c>
      <c r="BT129" s="143" t="str">
        <f t="shared" si="28"/>
        <v/>
      </c>
      <c r="BU129" s="143" t="str">
        <f t="shared" si="29"/>
        <v/>
      </c>
      <c r="BV129" s="143" t="str">
        <f t="shared" si="30"/>
        <v/>
      </c>
      <c r="BW129" s="143" t="str">
        <f t="shared" si="31"/>
        <v/>
      </c>
      <c r="BX129" s="144" t="str">
        <f t="shared" si="32"/>
        <v/>
      </c>
      <c r="BY129" s="141" t="str">
        <f t="shared" si="33"/>
        <v/>
      </c>
      <c r="BZ129" s="139" t="str">
        <f t="shared" si="34"/>
        <v/>
      </c>
      <c r="CA129" s="139" t="str">
        <f t="shared" si="35"/>
        <v/>
      </c>
      <c r="CB129" s="139" t="str">
        <f t="shared" si="36"/>
        <v/>
      </c>
      <c r="CC129" s="139" t="str">
        <f t="shared" si="37"/>
        <v/>
      </c>
      <c r="CD129" s="139" t="str">
        <f t="shared" si="38"/>
        <v/>
      </c>
      <c r="CE129" s="140" t="str">
        <f t="shared" si="39"/>
        <v/>
      </c>
      <c r="CF129" s="141" t="str">
        <f t="shared" si="40"/>
        <v/>
      </c>
      <c r="CG129" s="139" t="str">
        <f t="shared" si="41"/>
        <v/>
      </c>
      <c r="CH129" s="139" t="str">
        <f t="shared" si="42"/>
        <v/>
      </c>
      <c r="CI129" s="139" t="str">
        <f t="shared" si="43"/>
        <v/>
      </c>
      <c r="CJ129" s="139" t="str">
        <f t="shared" si="44"/>
        <v/>
      </c>
      <c r="CK129" s="139" t="str">
        <f t="shared" si="45"/>
        <v/>
      </c>
      <c r="CL129" s="140" t="str">
        <f t="shared" si="46"/>
        <v/>
      </c>
      <c r="CM129" s="142" t="str">
        <f t="shared" si="47"/>
        <v/>
      </c>
      <c r="CN129" s="143" t="str">
        <f t="shared" si="48"/>
        <v/>
      </c>
      <c r="CO129" s="143" t="str">
        <f t="shared" si="49"/>
        <v/>
      </c>
      <c r="CP129" s="143" t="str">
        <f t="shared" si="50"/>
        <v/>
      </c>
      <c r="CQ129" s="143" t="str">
        <f t="shared" si="51"/>
        <v/>
      </c>
      <c r="CR129" s="145" t="str">
        <f t="shared" si="52"/>
        <v/>
      </c>
      <c r="CS129" s="127"/>
      <c r="CT129" s="122" t="str">
        <f t="shared" si="53"/>
        <v/>
      </c>
      <c r="CU129" s="123" t="str">
        <f t="shared" si="54"/>
        <v/>
      </c>
      <c r="CV129" s="123" t="str">
        <f t="shared" si="55"/>
        <v/>
      </c>
      <c r="CW129" s="123" t="str">
        <f t="shared" si="56"/>
        <v/>
      </c>
      <c r="CX129" s="123" t="str">
        <f t="shared" si="57"/>
        <v/>
      </c>
      <c r="CY129" s="123" t="str">
        <f t="shared" si="58"/>
        <v/>
      </c>
      <c r="CZ129" s="123" t="str">
        <f t="shared" si="59"/>
        <v/>
      </c>
      <c r="DA129" s="123" t="str">
        <f t="shared" si="60"/>
        <v/>
      </c>
      <c r="DB129" s="124" t="str">
        <f t="shared" si="61"/>
        <v/>
      </c>
      <c r="DC129" s="128" t="str">
        <f t="shared" si="62"/>
        <v/>
      </c>
      <c r="DD129" s="123" t="str">
        <f t="shared" si="63"/>
        <v/>
      </c>
      <c r="DE129" s="123" t="str">
        <f t="shared" si="64"/>
        <v/>
      </c>
      <c r="DF129" s="123" t="str">
        <f t="shared" si="65"/>
        <v/>
      </c>
      <c r="DG129" s="123" t="str">
        <f t="shared" si="66"/>
        <v/>
      </c>
      <c r="DH129" s="123" t="str">
        <f t="shared" si="67"/>
        <v/>
      </c>
      <c r="DI129" s="123" t="str">
        <f t="shared" si="68"/>
        <v/>
      </c>
      <c r="DJ129" s="129" t="str">
        <f t="shared" si="69"/>
        <v/>
      </c>
      <c r="DK129" s="98" t="s">
        <v>68</v>
      </c>
      <c r="DL129" s="130">
        <f t="shared" si="76"/>
        <v>123</v>
      </c>
      <c r="DM129" s="56"/>
    </row>
    <row r="130" spans="2:117" ht="22.5" customHeight="1">
      <c r="B130" s="98" t="s">
        <v>68</v>
      </c>
      <c r="C130" s="130">
        <f t="shared" si="70"/>
        <v>124</v>
      </c>
      <c r="D130" s="146">
        <v>45698</v>
      </c>
      <c r="E130" s="155" t="s">
        <v>69</v>
      </c>
      <c r="F130" s="102" t="s">
        <v>70</v>
      </c>
      <c r="G130" s="103" t="s">
        <v>20</v>
      </c>
      <c r="H130" s="131" t="s">
        <v>46</v>
      </c>
      <c r="I130" s="132">
        <v>100000</v>
      </c>
      <c r="J130" s="106"/>
      <c r="K130" s="107">
        <f t="shared" si="71"/>
        <v>2327618</v>
      </c>
      <c r="L130" s="645"/>
      <c r="M130" s="133"/>
      <c r="N130" s="164"/>
      <c r="O130" s="134" t="str">
        <f t="shared" ref="O130:S130" si="440">IF($H130=O$6,$I130,"")</f>
        <v/>
      </c>
      <c r="P130" s="135" t="str">
        <f t="shared" si="440"/>
        <v/>
      </c>
      <c r="Q130" s="136">
        <f t="shared" si="440"/>
        <v>100000</v>
      </c>
      <c r="R130" s="135" t="str">
        <f t="shared" si="440"/>
        <v/>
      </c>
      <c r="S130" s="137" t="str">
        <f t="shared" si="440"/>
        <v/>
      </c>
      <c r="T130" s="113" t="str">
        <f t="shared" ref="T130:AJ130" si="441">IF($H130=T$6,$J130,"")</f>
        <v/>
      </c>
      <c r="U130" s="114" t="str">
        <f t="shared" si="441"/>
        <v/>
      </c>
      <c r="V130" s="114" t="str">
        <f t="shared" si="441"/>
        <v/>
      </c>
      <c r="W130" s="114" t="str">
        <f t="shared" si="441"/>
        <v/>
      </c>
      <c r="X130" s="113" t="str">
        <f t="shared" si="441"/>
        <v/>
      </c>
      <c r="Y130" s="114" t="str">
        <f t="shared" si="441"/>
        <v/>
      </c>
      <c r="Z130" s="114" t="str">
        <f t="shared" si="441"/>
        <v/>
      </c>
      <c r="AA130" s="114" t="str">
        <f t="shared" si="441"/>
        <v/>
      </c>
      <c r="AB130" s="113" t="str">
        <f t="shared" si="441"/>
        <v/>
      </c>
      <c r="AC130" s="114" t="str">
        <f t="shared" si="441"/>
        <v/>
      </c>
      <c r="AD130" s="114" t="str">
        <f t="shared" si="441"/>
        <v/>
      </c>
      <c r="AE130" s="114" t="str">
        <f t="shared" si="441"/>
        <v/>
      </c>
      <c r="AF130" s="114" t="str">
        <f t="shared" si="441"/>
        <v/>
      </c>
      <c r="AG130" s="114" t="str">
        <f t="shared" si="441"/>
        <v/>
      </c>
      <c r="AH130" s="114" t="str">
        <f t="shared" si="441"/>
        <v/>
      </c>
      <c r="AI130" s="113" t="str">
        <f t="shared" si="441"/>
        <v/>
      </c>
      <c r="AJ130" s="115" t="str">
        <f t="shared" si="441"/>
        <v/>
      </c>
      <c r="AK130" s="617"/>
      <c r="AL130" s="38"/>
      <c r="AM130" s="98" t="s">
        <v>68</v>
      </c>
      <c r="AN130" s="130">
        <f t="shared" si="74"/>
        <v>124</v>
      </c>
      <c r="AO130" s="138" t="str">
        <f t="shared" ref="AO130:AS130" si="442">IF(AND($G130=AO$4,$H130=AO$6),$I130,"")</f>
        <v/>
      </c>
      <c r="AP130" s="139" t="str">
        <f t="shared" si="442"/>
        <v/>
      </c>
      <c r="AQ130" s="139">
        <f t="shared" si="442"/>
        <v>100000</v>
      </c>
      <c r="AR130" s="139" t="str">
        <f t="shared" si="442"/>
        <v/>
      </c>
      <c r="AS130" s="139" t="str">
        <f t="shared" si="442"/>
        <v/>
      </c>
      <c r="AT130" s="118"/>
      <c r="AU130" s="138" t="str">
        <f t="shared" si="3"/>
        <v/>
      </c>
      <c r="AV130" s="139" t="str">
        <f t="shared" si="4"/>
        <v/>
      </c>
      <c r="AW130" s="139" t="str">
        <f t="shared" si="5"/>
        <v/>
      </c>
      <c r="AX130" s="139" t="str">
        <f t="shared" si="6"/>
        <v/>
      </c>
      <c r="AY130" s="139" t="str">
        <f t="shared" si="7"/>
        <v/>
      </c>
      <c r="AZ130" s="140" t="str">
        <f t="shared" si="8"/>
        <v/>
      </c>
      <c r="BA130" s="141" t="str">
        <f t="shared" si="9"/>
        <v/>
      </c>
      <c r="BB130" s="139" t="str">
        <f t="shared" si="10"/>
        <v/>
      </c>
      <c r="BC130" s="139" t="str">
        <f t="shared" si="11"/>
        <v/>
      </c>
      <c r="BD130" s="139" t="str">
        <f t="shared" si="12"/>
        <v/>
      </c>
      <c r="BE130" s="140" t="str">
        <f t="shared" si="13"/>
        <v/>
      </c>
      <c r="BF130" s="122" t="str">
        <f t="shared" si="14"/>
        <v/>
      </c>
      <c r="BG130" s="123" t="str">
        <f t="shared" si="15"/>
        <v/>
      </c>
      <c r="BH130" s="123" t="str">
        <f t="shared" si="16"/>
        <v/>
      </c>
      <c r="BI130" s="123" t="str">
        <f t="shared" si="17"/>
        <v/>
      </c>
      <c r="BJ130" s="122" t="str">
        <f t="shared" si="18"/>
        <v/>
      </c>
      <c r="BK130" s="123" t="str">
        <f t="shared" si="19"/>
        <v/>
      </c>
      <c r="BL130" s="123" t="str">
        <f t="shared" si="20"/>
        <v/>
      </c>
      <c r="BM130" s="123" t="str">
        <f t="shared" si="21"/>
        <v/>
      </c>
      <c r="BN130" s="123" t="str">
        <f t="shared" si="22"/>
        <v/>
      </c>
      <c r="BO130" s="123" t="str">
        <f t="shared" si="23"/>
        <v/>
      </c>
      <c r="BP130" s="123" t="str">
        <f t="shared" si="24"/>
        <v/>
      </c>
      <c r="BQ130" s="123" t="str">
        <f t="shared" si="25"/>
        <v/>
      </c>
      <c r="BR130" s="124" t="str">
        <f t="shared" si="26"/>
        <v/>
      </c>
      <c r="BS130" s="142" t="str">
        <f t="shared" si="27"/>
        <v/>
      </c>
      <c r="BT130" s="143" t="str">
        <f t="shared" si="28"/>
        <v/>
      </c>
      <c r="BU130" s="143" t="str">
        <f t="shared" si="29"/>
        <v/>
      </c>
      <c r="BV130" s="143" t="str">
        <f t="shared" si="30"/>
        <v/>
      </c>
      <c r="BW130" s="143" t="str">
        <f t="shared" si="31"/>
        <v/>
      </c>
      <c r="BX130" s="144" t="str">
        <f t="shared" si="32"/>
        <v/>
      </c>
      <c r="BY130" s="141" t="str">
        <f t="shared" si="33"/>
        <v/>
      </c>
      <c r="BZ130" s="139" t="str">
        <f t="shared" si="34"/>
        <v/>
      </c>
      <c r="CA130" s="139" t="str">
        <f t="shared" si="35"/>
        <v/>
      </c>
      <c r="CB130" s="139" t="str">
        <f t="shared" si="36"/>
        <v/>
      </c>
      <c r="CC130" s="139" t="str">
        <f t="shared" si="37"/>
        <v/>
      </c>
      <c r="CD130" s="139" t="str">
        <f t="shared" si="38"/>
        <v/>
      </c>
      <c r="CE130" s="140" t="str">
        <f t="shared" si="39"/>
        <v/>
      </c>
      <c r="CF130" s="141" t="str">
        <f t="shared" si="40"/>
        <v/>
      </c>
      <c r="CG130" s="139" t="str">
        <f t="shared" si="41"/>
        <v/>
      </c>
      <c r="CH130" s="139" t="str">
        <f t="shared" si="42"/>
        <v/>
      </c>
      <c r="CI130" s="139" t="str">
        <f t="shared" si="43"/>
        <v/>
      </c>
      <c r="CJ130" s="139" t="str">
        <f t="shared" si="44"/>
        <v/>
      </c>
      <c r="CK130" s="139" t="str">
        <f t="shared" si="45"/>
        <v/>
      </c>
      <c r="CL130" s="140" t="str">
        <f t="shared" si="46"/>
        <v/>
      </c>
      <c r="CM130" s="142" t="str">
        <f t="shared" si="47"/>
        <v/>
      </c>
      <c r="CN130" s="143" t="str">
        <f t="shared" si="48"/>
        <v/>
      </c>
      <c r="CO130" s="143" t="str">
        <f t="shared" si="49"/>
        <v/>
      </c>
      <c r="CP130" s="143" t="str">
        <f t="shared" si="50"/>
        <v/>
      </c>
      <c r="CQ130" s="143" t="str">
        <f t="shared" si="51"/>
        <v/>
      </c>
      <c r="CR130" s="145" t="str">
        <f t="shared" si="52"/>
        <v/>
      </c>
      <c r="CS130" s="127"/>
      <c r="CT130" s="122" t="str">
        <f t="shared" si="53"/>
        <v/>
      </c>
      <c r="CU130" s="123" t="str">
        <f t="shared" si="54"/>
        <v/>
      </c>
      <c r="CV130" s="123" t="str">
        <f t="shared" si="55"/>
        <v/>
      </c>
      <c r="CW130" s="123" t="str">
        <f t="shared" si="56"/>
        <v/>
      </c>
      <c r="CX130" s="123" t="str">
        <f t="shared" si="57"/>
        <v/>
      </c>
      <c r="CY130" s="123" t="str">
        <f t="shared" si="58"/>
        <v/>
      </c>
      <c r="CZ130" s="123" t="str">
        <f t="shared" si="59"/>
        <v/>
      </c>
      <c r="DA130" s="123" t="str">
        <f t="shared" si="60"/>
        <v/>
      </c>
      <c r="DB130" s="124" t="str">
        <f t="shared" si="61"/>
        <v/>
      </c>
      <c r="DC130" s="128" t="str">
        <f t="shared" si="62"/>
        <v/>
      </c>
      <c r="DD130" s="123" t="str">
        <f t="shared" si="63"/>
        <v/>
      </c>
      <c r="DE130" s="123" t="str">
        <f t="shared" si="64"/>
        <v/>
      </c>
      <c r="DF130" s="123" t="str">
        <f t="shared" si="65"/>
        <v/>
      </c>
      <c r="DG130" s="123" t="str">
        <f t="shared" si="66"/>
        <v/>
      </c>
      <c r="DH130" s="123" t="str">
        <f t="shared" si="67"/>
        <v/>
      </c>
      <c r="DI130" s="123" t="str">
        <f t="shared" si="68"/>
        <v/>
      </c>
      <c r="DJ130" s="129" t="str">
        <f t="shared" si="69"/>
        <v/>
      </c>
      <c r="DK130" s="98" t="s">
        <v>68</v>
      </c>
      <c r="DL130" s="130">
        <f t="shared" si="76"/>
        <v>124</v>
      </c>
      <c r="DM130" s="56"/>
    </row>
    <row r="131" spans="2:117" ht="22.5" customHeight="1">
      <c r="B131" s="98" t="s">
        <v>68</v>
      </c>
      <c r="C131" s="130">
        <f t="shared" si="70"/>
        <v>125</v>
      </c>
      <c r="D131" s="146">
        <v>45699</v>
      </c>
      <c r="E131" s="155" t="s">
        <v>69</v>
      </c>
      <c r="F131" s="102" t="s">
        <v>70</v>
      </c>
      <c r="G131" s="103" t="s">
        <v>20</v>
      </c>
      <c r="H131" s="131" t="s">
        <v>46</v>
      </c>
      <c r="I131" s="132">
        <v>20000</v>
      </c>
      <c r="J131" s="106"/>
      <c r="K131" s="107">
        <f t="shared" si="71"/>
        <v>2347618</v>
      </c>
      <c r="L131" s="645"/>
      <c r="M131" s="133"/>
      <c r="N131" s="133"/>
      <c r="O131" s="134" t="str">
        <f t="shared" ref="O131:S131" si="443">IF($H131=O$6,$I131,"")</f>
        <v/>
      </c>
      <c r="P131" s="135" t="str">
        <f t="shared" si="443"/>
        <v/>
      </c>
      <c r="Q131" s="136">
        <f t="shared" si="443"/>
        <v>20000</v>
      </c>
      <c r="R131" s="135" t="str">
        <f t="shared" si="443"/>
        <v/>
      </c>
      <c r="S131" s="137" t="str">
        <f t="shared" si="443"/>
        <v/>
      </c>
      <c r="T131" s="113" t="str">
        <f t="shared" ref="T131:AJ131" si="444">IF($H131=T$6,$J131,"")</f>
        <v/>
      </c>
      <c r="U131" s="114" t="str">
        <f t="shared" si="444"/>
        <v/>
      </c>
      <c r="V131" s="114" t="str">
        <f t="shared" si="444"/>
        <v/>
      </c>
      <c r="W131" s="114" t="str">
        <f t="shared" si="444"/>
        <v/>
      </c>
      <c r="X131" s="113" t="str">
        <f t="shared" si="444"/>
        <v/>
      </c>
      <c r="Y131" s="114" t="str">
        <f t="shared" si="444"/>
        <v/>
      </c>
      <c r="Z131" s="114" t="str">
        <f t="shared" si="444"/>
        <v/>
      </c>
      <c r="AA131" s="114" t="str">
        <f t="shared" si="444"/>
        <v/>
      </c>
      <c r="AB131" s="113" t="str">
        <f t="shared" si="444"/>
        <v/>
      </c>
      <c r="AC131" s="114" t="str">
        <f t="shared" si="444"/>
        <v/>
      </c>
      <c r="AD131" s="114" t="str">
        <f t="shared" si="444"/>
        <v/>
      </c>
      <c r="AE131" s="114" t="str">
        <f t="shared" si="444"/>
        <v/>
      </c>
      <c r="AF131" s="114" t="str">
        <f t="shared" si="444"/>
        <v/>
      </c>
      <c r="AG131" s="114" t="str">
        <f t="shared" si="444"/>
        <v/>
      </c>
      <c r="AH131" s="114" t="str">
        <f t="shared" si="444"/>
        <v/>
      </c>
      <c r="AI131" s="113" t="str">
        <f t="shared" si="444"/>
        <v/>
      </c>
      <c r="AJ131" s="115" t="str">
        <f t="shared" si="444"/>
        <v/>
      </c>
      <c r="AK131" s="617"/>
      <c r="AL131" s="38"/>
      <c r="AM131" s="98" t="s">
        <v>68</v>
      </c>
      <c r="AN131" s="130">
        <f t="shared" si="74"/>
        <v>125</v>
      </c>
      <c r="AO131" s="138" t="str">
        <f t="shared" ref="AO131:AS131" si="445">IF(AND($G131=AO$4,$H131=AO$6),$I131,"")</f>
        <v/>
      </c>
      <c r="AP131" s="139" t="str">
        <f t="shared" si="445"/>
        <v/>
      </c>
      <c r="AQ131" s="139">
        <f t="shared" si="445"/>
        <v>20000</v>
      </c>
      <c r="AR131" s="139" t="str">
        <f t="shared" si="445"/>
        <v/>
      </c>
      <c r="AS131" s="139" t="str">
        <f t="shared" si="445"/>
        <v/>
      </c>
      <c r="AT131" s="118"/>
      <c r="AU131" s="138" t="str">
        <f t="shared" si="3"/>
        <v/>
      </c>
      <c r="AV131" s="139" t="str">
        <f t="shared" si="4"/>
        <v/>
      </c>
      <c r="AW131" s="139" t="str">
        <f t="shared" si="5"/>
        <v/>
      </c>
      <c r="AX131" s="139" t="str">
        <f t="shared" si="6"/>
        <v/>
      </c>
      <c r="AY131" s="139" t="str">
        <f t="shared" si="7"/>
        <v/>
      </c>
      <c r="AZ131" s="140" t="str">
        <f t="shared" si="8"/>
        <v/>
      </c>
      <c r="BA131" s="141" t="str">
        <f t="shared" si="9"/>
        <v/>
      </c>
      <c r="BB131" s="139" t="str">
        <f t="shared" si="10"/>
        <v/>
      </c>
      <c r="BC131" s="139" t="str">
        <f t="shared" si="11"/>
        <v/>
      </c>
      <c r="BD131" s="139" t="str">
        <f t="shared" si="12"/>
        <v/>
      </c>
      <c r="BE131" s="140" t="str">
        <f t="shared" si="13"/>
        <v/>
      </c>
      <c r="BF131" s="122" t="str">
        <f t="shared" si="14"/>
        <v/>
      </c>
      <c r="BG131" s="123" t="str">
        <f t="shared" si="15"/>
        <v/>
      </c>
      <c r="BH131" s="123" t="str">
        <f t="shared" si="16"/>
        <v/>
      </c>
      <c r="BI131" s="123" t="str">
        <f t="shared" si="17"/>
        <v/>
      </c>
      <c r="BJ131" s="122" t="str">
        <f t="shared" si="18"/>
        <v/>
      </c>
      <c r="BK131" s="123" t="str">
        <f t="shared" si="19"/>
        <v/>
      </c>
      <c r="BL131" s="123" t="str">
        <f t="shared" si="20"/>
        <v/>
      </c>
      <c r="BM131" s="123" t="str">
        <f t="shared" si="21"/>
        <v/>
      </c>
      <c r="BN131" s="123" t="str">
        <f t="shared" si="22"/>
        <v/>
      </c>
      <c r="BO131" s="123" t="str">
        <f t="shared" si="23"/>
        <v/>
      </c>
      <c r="BP131" s="123" t="str">
        <f t="shared" si="24"/>
        <v/>
      </c>
      <c r="BQ131" s="123" t="str">
        <f t="shared" si="25"/>
        <v/>
      </c>
      <c r="BR131" s="124" t="str">
        <f t="shared" si="26"/>
        <v/>
      </c>
      <c r="BS131" s="142" t="str">
        <f t="shared" si="27"/>
        <v/>
      </c>
      <c r="BT131" s="143" t="str">
        <f t="shared" si="28"/>
        <v/>
      </c>
      <c r="BU131" s="143" t="str">
        <f t="shared" si="29"/>
        <v/>
      </c>
      <c r="BV131" s="143" t="str">
        <f t="shared" si="30"/>
        <v/>
      </c>
      <c r="BW131" s="143" t="str">
        <f t="shared" si="31"/>
        <v/>
      </c>
      <c r="BX131" s="144" t="str">
        <f t="shared" si="32"/>
        <v/>
      </c>
      <c r="BY131" s="141" t="str">
        <f t="shared" si="33"/>
        <v/>
      </c>
      <c r="BZ131" s="139" t="str">
        <f t="shared" si="34"/>
        <v/>
      </c>
      <c r="CA131" s="139" t="str">
        <f t="shared" si="35"/>
        <v/>
      </c>
      <c r="CB131" s="139" t="str">
        <f t="shared" si="36"/>
        <v/>
      </c>
      <c r="CC131" s="139" t="str">
        <f t="shared" si="37"/>
        <v/>
      </c>
      <c r="CD131" s="139" t="str">
        <f t="shared" si="38"/>
        <v/>
      </c>
      <c r="CE131" s="140" t="str">
        <f t="shared" si="39"/>
        <v/>
      </c>
      <c r="CF131" s="141" t="str">
        <f t="shared" si="40"/>
        <v/>
      </c>
      <c r="CG131" s="139" t="str">
        <f t="shared" si="41"/>
        <v/>
      </c>
      <c r="CH131" s="139" t="str">
        <f t="shared" si="42"/>
        <v/>
      </c>
      <c r="CI131" s="139" t="str">
        <f t="shared" si="43"/>
        <v/>
      </c>
      <c r="CJ131" s="139" t="str">
        <f t="shared" si="44"/>
        <v/>
      </c>
      <c r="CK131" s="139" t="str">
        <f t="shared" si="45"/>
        <v/>
      </c>
      <c r="CL131" s="140" t="str">
        <f t="shared" si="46"/>
        <v/>
      </c>
      <c r="CM131" s="142" t="str">
        <f t="shared" si="47"/>
        <v/>
      </c>
      <c r="CN131" s="143" t="str">
        <f t="shared" si="48"/>
        <v/>
      </c>
      <c r="CO131" s="143" t="str">
        <f t="shared" si="49"/>
        <v/>
      </c>
      <c r="CP131" s="143" t="str">
        <f t="shared" si="50"/>
        <v/>
      </c>
      <c r="CQ131" s="143" t="str">
        <f t="shared" si="51"/>
        <v/>
      </c>
      <c r="CR131" s="145" t="str">
        <f t="shared" si="52"/>
        <v/>
      </c>
      <c r="CS131" s="127"/>
      <c r="CT131" s="122" t="str">
        <f t="shared" si="53"/>
        <v/>
      </c>
      <c r="CU131" s="123" t="str">
        <f t="shared" si="54"/>
        <v/>
      </c>
      <c r="CV131" s="123" t="str">
        <f t="shared" si="55"/>
        <v/>
      </c>
      <c r="CW131" s="123" t="str">
        <f t="shared" si="56"/>
        <v/>
      </c>
      <c r="CX131" s="123" t="str">
        <f t="shared" si="57"/>
        <v/>
      </c>
      <c r="CY131" s="123" t="str">
        <f t="shared" si="58"/>
        <v/>
      </c>
      <c r="CZ131" s="123" t="str">
        <f t="shared" si="59"/>
        <v/>
      </c>
      <c r="DA131" s="123" t="str">
        <f t="shared" si="60"/>
        <v/>
      </c>
      <c r="DB131" s="124" t="str">
        <f t="shared" si="61"/>
        <v/>
      </c>
      <c r="DC131" s="128" t="str">
        <f t="shared" si="62"/>
        <v/>
      </c>
      <c r="DD131" s="123" t="str">
        <f t="shared" si="63"/>
        <v/>
      </c>
      <c r="DE131" s="123" t="str">
        <f t="shared" si="64"/>
        <v/>
      </c>
      <c r="DF131" s="123" t="str">
        <f t="shared" si="65"/>
        <v/>
      </c>
      <c r="DG131" s="123" t="str">
        <f t="shared" si="66"/>
        <v/>
      </c>
      <c r="DH131" s="123" t="str">
        <f t="shared" si="67"/>
        <v/>
      </c>
      <c r="DI131" s="123" t="str">
        <f t="shared" si="68"/>
        <v/>
      </c>
      <c r="DJ131" s="129" t="str">
        <f t="shared" si="69"/>
        <v/>
      </c>
      <c r="DK131" s="98" t="s">
        <v>68</v>
      </c>
      <c r="DL131" s="130">
        <f t="shared" si="76"/>
        <v>125</v>
      </c>
      <c r="DM131" s="56"/>
    </row>
    <row r="132" spans="2:117" ht="22.5" customHeight="1">
      <c r="B132" s="98" t="s">
        <v>68</v>
      </c>
      <c r="C132" s="130">
        <f t="shared" si="70"/>
        <v>126</v>
      </c>
      <c r="D132" s="146">
        <v>45699</v>
      </c>
      <c r="E132" s="155" t="s">
        <v>69</v>
      </c>
      <c r="F132" s="102" t="s">
        <v>70</v>
      </c>
      <c r="G132" s="103" t="s">
        <v>20</v>
      </c>
      <c r="H132" s="131" t="s">
        <v>46</v>
      </c>
      <c r="I132" s="132">
        <v>10000</v>
      </c>
      <c r="J132" s="106"/>
      <c r="K132" s="107">
        <f t="shared" si="71"/>
        <v>2357618</v>
      </c>
      <c r="L132" s="645"/>
      <c r="M132" s="133"/>
      <c r="N132" s="133"/>
      <c r="O132" s="134" t="str">
        <f t="shared" ref="O132:S132" si="446">IF($H132=O$6,$I132,"")</f>
        <v/>
      </c>
      <c r="P132" s="135" t="str">
        <f t="shared" si="446"/>
        <v/>
      </c>
      <c r="Q132" s="136">
        <f t="shared" si="446"/>
        <v>10000</v>
      </c>
      <c r="R132" s="135" t="str">
        <f t="shared" si="446"/>
        <v/>
      </c>
      <c r="S132" s="137" t="str">
        <f t="shared" si="446"/>
        <v/>
      </c>
      <c r="T132" s="113" t="str">
        <f t="shared" ref="T132:AJ132" si="447">IF($H132=T$6,$J132,"")</f>
        <v/>
      </c>
      <c r="U132" s="114" t="str">
        <f t="shared" si="447"/>
        <v/>
      </c>
      <c r="V132" s="114" t="str">
        <f t="shared" si="447"/>
        <v/>
      </c>
      <c r="W132" s="114" t="str">
        <f t="shared" si="447"/>
        <v/>
      </c>
      <c r="X132" s="113" t="str">
        <f t="shared" si="447"/>
        <v/>
      </c>
      <c r="Y132" s="114" t="str">
        <f t="shared" si="447"/>
        <v/>
      </c>
      <c r="Z132" s="114" t="str">
        <f t="shared" si="447"/>
        <v/>
      </c>
      <c r="AA132" s="114" t="str">
        <f t="shared" si="447"/>
        <v/>
      </c>
      <c r="AB132" s="113" t="str">
        <f t="shared" si="447"/>
        <v/>
      </c>
      <c r="AC132" s="114" t="str">
        <f t="shared" si="447"/>
        <v/>
      </c>
      <c r="AD132" s="114" t="str">
        <f t="shared" si="447"/>
        <v/>
      </c>
      <c r="AE132" s="114" t="str">
        <f t="shared" si="447"/>
        <v/>
      </c>
      <c r="AF132" s="114" t="str">
        <f t="shared" si="447"/>
        <v/>
      </c>
      <c r="AG132" s="114" t="str">
        <f t="shared" si="447"/>
        <v/>
      </c>
      <c r="AH132" s="114" t="str">
        <f t="shared" si="447"/>
        <v/>
      </c>
      <c r="AI132" s="113" t="str">
        <f t="shared" si="447"/>
        <v/>
      </c>
      <c r="AJ132" s="115" t="str">
        <f t="shared" si="447"/>
        <v/>
      </c>
      <c r="AK132" s="617"/>
      <c r="AL132" s="38"/>
      <c r="AM132" s="98" t="s">
        <v>68</v>
      </c>
      <c r="AN132" s="130">
        <f t="shared" si="74"/>
        <v>126</v>
      </c>
      <c r="AO132" s="138" t="str">
        <f t="shared" ref="AO132:AS132" si="448">IF(AND($G132=AO$4,$H132=AO$6),$I132,"")</f>
        <v/>
      </c>
      <c r="AP132" s="139" t="str">
        <f t="shared" si="448"/>
        <v/>
      </c>
      <c r="AQ132" s="139">
        <f t="shared" si="448"/>
        <v>10000</v>
      </c>
      <c r="AR132" s="139" t="str">
        <f t="shared" si="448"/>
        <v/>
      </c>
      <c r="AS132" s="139" t="str">
        <f t="shared" si="448"/>
        <v/>
      </c>
      <c r="AT132" s="118"/>
      <c r="AU132" s="138" t="str">
        <f t="shared" si="3"/>
        <v/>
      </c>
      <c r="AV132" s="139" t="str">
        <f t="shared" si="4"/>
        <v/>
      </c>
      <c r="AW132" s="139" t="str">
        <f t="shared" si="5"/>
        <v/>
      </c>
      <c r="AX132" s="139" t="str">
        <f t="shared" si="6"/>
        <v/>
      </c>
      <c r="AY132" s="139" t="str">
        <f t="shared" si="7"/>
        <v/>
      </c>
      <c r="AZ132" s="140" t="str">
        <f t="shared" si="8"/>
        <v/>
      </c>
      <c r="BA132" s="141" t="str">
        <f t="shared" si="9"/>
        <v/>
      </c>
      <c r="BB132" s="139" t="str">
        <f t="shared" si="10"/>
        <v/>
      </c>
      <c r="BC132" s="139" t="str">
        <f t="shared" si="11"/>
        <v/>
      </c>
      <c r="BD132" s="139" t="str">
        <f t="shared" si="12"/>
        <v/>
      </c>
      <c r="BE132" s="140" t="str">
        <f t="shared" si="13"/>
        <v/>
      </c>
      <c r="BF132" s="122" t="str">
        <f t="shared" si="14"/>
        <v/>
      </c>
      <c r="BG132" s="123" t="str">
        <f t="shared" si="15"/>
        <v/>
      </c>
      <c r="BH132" s="123" t="str">
        <f t="shared" si="16"/>
        <v/>
      </c>
      <c r="BI132" s="123" t="str">
        <f t="shared" si="17"/>
        <v/>
      </c>
      <c r="BJ132" s="122" t="str">
        <f t="shared" si="18"/>
        <v/>
      </c>
      <c r="BK132" s="123" t="str">
        <f t="shared" si="19"/>
        <v/>
      </c>
      <c r="BL132" s="123" t="str">
        <f t="shared" si="20"/>
        <v/>
      </c>
      <c r="BM132" s="123" t="str">
        <f t="shared" si="21"/>
        <v/>
      </c>
      <c r="BN132" s="123" t="str">
        <f t="shared" si="22"/>
        <v/>
      </c>
      <c r="BO132" s="123" t="str">
        <f t="shared" si="23"/>
        <v/>
      </c>
      <c r="BP132" s="123" t="str">
        <f t="shared" si="24"/>
        <v/>
      </c>
      <c r="BQ132" s="123" t="str">
        <f t="shared" si="25"/>
        <v/>
      </c>
      <c r="BR132" s="124" t="str">
        <f t="shared" si="26"/>
        <v/>
      </c>
      <c r="BS132" s="142" t="str">
        <f t="shared" si="27"/>
        <v/>
      </c>
      <c r="BT132" s="143" t="str">
        <f t="shared" si="28"/>
        <v/>
      </c>
      <c r="BU132" s="143" t="str">
        <f t="shared" si="29"/>
        <v/>
      </c>
      <c r="BV132" s="143" t="str">
        <f t="shared" si="30"/>
        <v/>
      </c>
      <c r="BW132" s="143" t="str">
        <f t="shared" si="31"/>
        <v/>
      </c>
      <c r="BX132" s="144" t="str">
        <f t="shared" si="32"/>
        <v/>
      </c>
      <c r="BY132" s="141" t="str">
        <f t="shared" si="33"/>
        <v/>
      </c>
      <c r="BZ132" s="139" t="str">
        <f t="shared" si="34"/>
        <v/>
      </c>
      <c r="CA132" s="139" t="str">
        <f t="shared" si="35"/>
        <v/>
      </c>
      <c r="CB132" s="139" t="str">
        <f t="shared" si="36"/>
        <v/>
      </c>
      <c r="CC132" s="139" t="str">
        <f t="shared" si="37"/>
        <v/>
      </c>
      <c r="CD132" s="139" t="str">
        <f t="shared" si="38"/>
        <v/>
      </c>
      <c r="CE132" s="140" t="str">
        <f t="shared" si="39"/>
        <v/>
      </c>
      <c r="CF132" s="141" t="str">
        <f t="shared" si="40"/>
        <v/>
      </c>
      <c r="CG132" s="139" t="str">
        <f t="shared" si="41"/>
        <v/>
      </c>
      <c r="CH132" s="139" t="str">
        <f t="shared" si="42"/>
        <v/>
      </c>
      <c r="CI132" s="139" t="str">
        <f t="shared" si="43"/>
        <v/>
      </c>
      <c r="CJ132" s="139" t="str">
        <f t="shared" si="44"/>
        <v/>
      </c>
      <c r="CK132" s="139" t="str">
        <f t="shared" si="45"/>
        <v/>
      </c>
      <c r="CL132" s="140" t="str">
        <f t="shared" si="46"/>
        <v/>
      </c>
      <c r="CM132" s="142" t="str">
        <f t="shared" si="47"/>
        <v/>
      </c>
      <c r="CN132" s="143" t="str">
        <f t="shared" si="48"/>
        <v/>
      </c>
      <c r="CO132" s="143" t="str">
        <f t="shared" si="49"/>
        <v/>
      </c>
      <c r="CP132" s="143" t="str">
        <f t="shared" si="50"/>
        <v/>
      </c>
      <c r="CQ132" s="143" t="str">
        <f t="shared" si="51"/>
        <v/>
      </c>
      <c r="CR132" s="145" t="str">
        <f t="shared" si="52"/>
        <v/>
      </c>
      <c r="CS132" s="127"/>
      <c r="CT132" s="122" t="str">
        <f t="shared" si="53"/>
        <v/>
      </c>
      <c r="CU132" s="123" t="str">
        <f t="shared" si="54"/>
        <v/>
      </c>
      <c r="CV132" s="123" t="str">
        <f t="shared" si="55"/>
        <v/>
      </c>
      <c r="CW132" s="123" t="str">
        <f t="shared" si="56"/>
        <v/>
      </c>
      <c r="CX132" s="123" t="str">
        <f t="shared" si="57"/>
        <v/>
      </c>
      <c r="CY132" s="123" t="str">
        <f t="shared" si="58"/>
        <v/>
      </c>
      <c r="CZ132" s="123" t="str">
        <f t="shared" si="59"/>
        <v/>
      </c>
      <c r="DA132" s="123" t="str">
        <f t="shared" si="60"/>
        <v/>
      </c>
      <c r="DB132" s="124" t="str">
        <f t="shared" si="61"/>
        <v/>
      </c>
      <c r="DC132" s="128" t="str">
        <f t="shared" si="62"/>
        <v/>
      </c>
      <c r="DD132" s="123" t="str">
        <f t="shared" si="63"/>
        <v/>
      </c>
      <c r="DE132" s="123" t="str">
        <f t="shared" si="64"/>
        <v/>
      </c>
      <c r="DF132" s="123" t="str">
        <f t="shared" si="65"/>
        <v/>
      </c>
      <c r="DG132" s="123" t="str">
        <f t="shared" si="66"/>
        <v/>
      </c>
      <c r="DH132" s="123" t="str">
        <f t="shared" si="67"/>
        <v/>
      </c>
      <c r="DI132" s="123" t="str">
        <f t="shared" si="68"/>
        <v/>
      </c>
      <c r="DJ132" s="129" t="str">
        <f t="shared" si="69"/>
        <v/>
      </c>
      <c r="DK132" s="98" t="s">
        <v>68</v>
      </c>
      <c r="DL132" s="130">
        <f t="shared" si="76"/>
        <v>126</v>
      </c>
      <c r="DM132" s="56"/>
    </row>
    <row r="133" spans="2:117" ht="22.5" customHeight="1">
      <c r="B133" s="98" t="s">
        <v>68</v>
      </c>
      <c r="C133" s="130">
        <f t="shared" si="70"/>
        <v>127</v>
      </c>
      <c r="D133" s="146">
        <v>45699</v>
      </c>
      <c r="E133" s="155" t="s">
        <v>69</v>
      </c>
      <c r="F133" s="102" t="s">
        <v>70</v>
      </c>
      <c r="G133" s="103" t="s">
        <v>20</v>
      </c>
      <c r="H133" s="131" t="s">
        <v>46</v>
      </c>
      <c r="I133" s="132">
        <v>3000</v>
      </c>
      <c r="J133" s="106"/>
      <c r="K133" s="107">
        <f t="shared" si="71"/>
        <v>2360618</v>
      </c>
      <c r="L133" s="645"/>
      <c r="M133" s="133"/>
      <c r="N133" s="133"/>
      <c r="O133" s="134" t="str">
        <f t="shared" ref="O133:S133" si="449">IF($H133=O$6,$I133,"")</f>
        <v/>
      </c>
      <c r="P133" s="135" t="str">
        <f t="shared" si="449"/>
        <v/>
      </c>
      <c r="Q133" s="136">
        <f t="shared" si="449"/>
        <v>3000</v>
      </c>
      <c r="R133" s="135" t="str">
        <f t="shared" si="449"/>
        <v/>
      </c>
      <c r="S133" s="137" t="str">
        <f t="shared" si="449"/>
        <v/>
      </c>
      <c r="T133" s="113" t="str">
        <f t="shared" ref="T133:AJ133" si="450">IF($H133=T$6,$J133,"")</f>
        <v/>
      </c>
      <c r="U133" s="114" t="str">
        <f t="shared" si="450"/>
        <v/>
      </c>
      <c r="V133" s="114" t="str">
        <f t="shared" si="450"/>
        <v/>
      </c>
      <c r="W133" s="114" t="str">
        <f t="shared" si="450"/>
        <v/>
      </c>
      <c r="X133" s="113" t="str">
        <f t="shared" si="450"/>
        <v/>
      </c>
      <c r="Y133" s="114" t="str">
        <f t="shared" si="450"/>
        <v/>
      </c>
      <c r="Z133" s="114" t="str">
        <f t="shared" si="450"/>
        <v/>
      </c>
      <c r="AA133" s="114" t="str">
        <f t="shared" si="450"/>
        <v/>
      </c>
      <c r="AB133" s="113" t="str">
        <f t="shared" si="450"/>
        <v/>
      </c>
      <c r="AC133" s="114" t="str">
        <f t="shared" si="450"/>
        <v/>
      </c>
      <c r="AD133" s="114" t="str">
        <f t="shared" si="450"/>
        <v/>
      </c>
      <c r="AE133" s="114" t="str">
        <f t="shared" si="450"/>
        <v/>
      </c>
      <c r="AF133" s="114" t="str">
        <f t="shared" si="450"/>
        <v/>
      </c>
      <c r="AG133" s="114" t="str">
        <f t="shared" si="450"/>
        <v/>
      </c>
      <c r="AH133" s="114" t="str">
        <f t="shared" si="450"/>
        <v/>
      </c>
      <c r="AI133" s="113" t="str">
        <f t="shared" si="450"/>
        <v/>
      </c>
      <c r="AJ133" s="115" t="str">
        <f t="shared" si="450"/>
        <v/>
      </c>
      <c r="AK133" s="617"/>
      <c r="AL133" s="38"/>
      <c r="AM133" s="98" t="s">
        <v>68</v>
      </c>
      <c r="AN133" s="130">
        <f t="shared" si="74"/>
        <v>127</v>
      </c>
      <c r="AO133" s="138" t="str">
        <f t="shared" ref="AO133:AS133" si="451">IF(AND($G133=AO$4,$H133=AO$6),$I133,"")</f>
        <v/>
      </c>
      <c r="AP133" s="139" t="str">
        <f t="shared" si="451"/>
        <v/>
      </c>
      <c r="AQ133" s="139">
        <f t="shared" si="451"/>
        <v>3000</v>
      </c>
      <c r="AR133" s="139" t="str">
        <f t="shared" si="451"/>
        <v/>
      </c>
      <c r="AS133" s="139" t="str">
        <f t="shared" si="451"/>
        <v/>
      </c>
      <c r="AT133" s="118"/>
      <c r="AU133" s="138" t="str">
        <f t="shared" si="3"/>
        <v/>
      </c>
      <c r="AV133" s="139" t="str">
        <f t="shared" si="4"/>
        <v/>
      </c>
      <c r="AW133" s="139" t="str">
        <f t="shared" si="5"/>
        <v/>
      </c>
      <c r="AX133" s="139" t="str">
        <f t="shared" si="6"/>
        <v/>
      </c>
      <c r="AY133" s="139" t="str">
        <f t="shared" si="7"/>
        <v/>
      </c>
      <c r="AZ133" s="140" t="str">
        <f t="shared" si="8"/>
        <v/>
      </c>
      <c r="BA133" s="141" t="str">
        <f t="shared" si="9"/>
        <v/>
      </c>
      <c r="BB133" s="139" t="str">
        <f t="shared" si="10"/>
        <v/>
      </c>
      <c r="BC133" s="139" t="str">
        <f t="shared" si="11"/>
        <v/>
      </c>
      <c r="BD133" s="139" t="str">
        <f t="shared" si="12"/>
        <v/>
      </c>
      <c r="BE133" s="140" t="str">
        <f t="shared" si="13"/>
        <v/>
      </c>
      <c r="BF133" s="122" t="str">
        <f t="shared" si="14"/>
        <v/>
      </c>
      <c r="BG133" s="123" t="str">
        <f t="shared" si="15"/>
        <v/>
      </c>
      <c r="BH133" s="123" t="str">
        <f t="shared" si="16"/>
        <v/>
      </c>
      <c r="BI133" s="123" t="str">
        <f t="shared" si="17"/>
        <v/>
      </c>
      <c r="BJ133" s="122" t="str">
        <f t="shared" si="18"/>
        <v/>
      </c>
      <c r="BK133" s="123" t="str">
        <f t="shared" si="19"/>
        <v/>
      </c>
      <c r="BL133" s="123" t="str">
        <f t="shared" si="20"/>
        <v/>
      </c>
      <c r="BM133" s="123" t="str">
        <f t="shared" si="21"/>
        <v/>
      </c>
      <c r="BN133" s="123" t="str">
        <f t="shared" si="22"/>
        <v/>
      </c>
      <c r="BO133" s="123" t="str">
        <f t="shared" si="23"/>
        <v/>
      </c>
      <c r="BP133" s="123" t="str">
        <f t="shared" si="24"/>
        <v/>
      </c>
      <c r="BQ133" s="123" t="str">
        <f t="shared" si="25"/>
        <v/>
      </c>
      <c r="BR133" s="124" t="str">
        <f t="shared" si="26"/>
        <v/>
      </c>
      <c r="BS133" s="142" t="str">
        <f t="shared" si="27"/>
        <v/>
      </c>
      <c r="BT133" s="143" t="str">
        <f t="shared" si="28"/>
        <v/>
      </c>
      <c r="BU133" s="143" t="str">
        <f t="shared" si="29"/>
        <v/>
      </c>
      <c r="BV133" s="143" t="str">
        <f t="shared" si="30"/>
        <v/>
      </c>
      <c r="BW133" s="143" t="str">
        <f t="shared" si="31"/>
        <v/>
      </c>
      <c r="BX133" s="144" t="str">
        <f t="shared" si="32"/>
        <v/>
      </c>
      <c r="BY133" s="141" t="str">
        <f t="shared" si="33"/>
        <v/>
      </c>
      <c r="BZ133" s="139" t="str">
        <f t="shared" si="34"/>
        <v/>
      </c>
      <c r="CA133" s="139" t="str">
        <f t="shared" si="35"/>
        <v/>
      </c>
      <c r="CB133" s="139" t="str">
        <f t="shared" si="36"/>
        <v/>
      </c>
      <c r="CC133" s="139" t="str">
        <f t="shared" si="37"/>
        <v/>
      </c>
      <c r="CD133" s="139" t="str">
        <f t="shared" si="38"/>
        <v/>
      </c>
      <c r="CE133" s="140" t="str">
        <f t="shared" si="39"/>
        <v/>
      </c>
      <c r="CF133" s="141" t="str">
        <f t="shared" si="40"/>
        <v/>
      </c>
      <c r="CG133" s="139" t="str">
        <f t="shared" si="41"/>
        <v/>
      </c>
      <c r="CH133" s="139" t="str">
        <f t="shared" si="42"/>
        <v/>
      </c>
      <c r="CI133" s="139" t="str">
        <f t="shared" si="43"/>
        <v/>
      </c>
      <c r="CJ133" s="139" t="str">
        <f t="shared" si="44"/>
        <v/>
      </c>
      <c r="CK133" s="139" t="str">
        <f t="shared" si="45"/>
        <v/>
      </c>
      <c r="CL133" s="140" t="str">
        <f t="shared" si="46"/>
        <v/>
      </c>
      <c r="CM133" s="142" t="str">
        <f t="shared" si="47"/>
        <v/>
      </c>
      <c r="CN133" s="143" t="str">
        <f t="shared" si="48"/>
        <v/>
      </c>
      <c r="CO133" s="143" t="str">
        <f t="shared" si="49"/>
        <v/>
      </c>
      <c r="CP133" s="143" t="str">
        <f t="shared" si="50"/>
        <v/>
      </c>
      <c r="CQ133" s="143" t="str">
        <f t="shared" si="51"/>
        <v/>
      </c>
      <c r="CR133" s="145" t="str">
        <f t="shared" si="52"/>
        <v/>
      </c>
      <c r="CS133" s="127"/>
      <c r="CT133" s="122" t="str">
        <f t="shared" si="53"/>
        <v/>
      </c>
      <c r="CU133" s="123" t="str">
        <f t="shared" si="54"/>
        <v/>
      </c>
      <c r="CV133" s="123" t="str">
        <f t="shared" si="55"/>
        <v/>
      </c>
      <c r="CW133" s="123" t="str">
        <f t="shared" si="56"/>
        <v/>
      </c>
      <c r="CX133" s="123" t="str">
        <f t="shared" si="57"/>
        <v/>
      </c>
      <c r="CY133" s="123" t="str">
        <f t="shared" si="58"/>
        <v/>
      </c>
      <c r="CZ133" s="123" t="str">
        <f t="shared" si="59"/>
        <v/>
      </c>
      <c r="DA133" s="123" t="str">
        <f t="shared" si="60"/>
        <v/>
      </c>
      <c r="DB133" s="124" t="str">
        <f t="shared" si="61"/>
        <v/>
      </c>
      <c r="DC133" s="128" t="str">
        <f t="shared" si="62"/>
        <v/>
      </c>
      <c r="DD133" s="123" t="str">
        <f t="shared" si="63"/>
        <v/>
      </c>
      <c r="DE133" s="123" t="str">
        <f t="shared" si="64"/>
        <v/>
      </c>
      <c r="DF133" s="123" t="str">
        <f t="shared" si="65"/>
        <v/>
      </c>
      <c r="DG133" s="123" t="str">
        <f t="shared" si="66"/>
        <v/>
      </c>
      <c r="DH133" s="123" t="str">
        <f t="shared" si="67"/>
        <v/>
      </c>
      <c r="DI133" s="123" t="str">
        <f t="shared" si="68"/>
        <v/>
      </c>
      <c r="DJ133" s="129" t="str">
        <f t="shared" si="69"/>
        <v/>
      </c>
      <c r="DK133" s="98" t="s">
        <v>68</v>
      </c>
      <c r="DL133" s="130">
        <f t="shared" si="76"/>
        <v>127</v>
      </c>
      <c r="DM133" s="56"/>
    </row>
    <row r="134" spans="2:117" ht="22.5" customHeight="1">
      <c r="B134" s="98" t="s">
        <v>68</v>
      </c>
      <c r="C134" s="130">
        <f t="shared" si="70"/>
        <v>128</v>
      </c>
      <c r="D134" s="146">
        <v>45699</v>
      </c>
      <c r="E134" s="155" t="s">
        <v>71</v>
      </c>
      <c r="F134" s="165" t="s">
        <v>72</v>
      </c>
      <c r="G134" s="103" t="s">
        <v>25</v>
      </c>
      <c r="H134" s="131" t="s">
        <v>49</v>
      </c>
      <c r="I134" s="132"/>
      <c r="J134" s="106">
        <v>473725</v>
      </c>
      <c r="K134" s="107">
        <f t="shared" si="71"/>
        <v>1886893</v>
      </c>
      <c r="L134" s="645"/>
      <c r="M134" s="166"/>
      <c r="N134" s="167" t="str">
        <f>HYPERLINK("./領収書_公開用/外領収書Y1契約決済金明細書.pdf","契約決済金明細書")</f>
        <v>契約決済金明細書</v>
      </c>
      <c r="O134" s="134" t="str">
        <f t="shared" ref="O134:S134" si="452">IF($H134=O$6,$I134,"")</f>
        <v/>
      </c>
      <c r="P134" s="135" t="str">
        <f t="shared" si="452"/>
        <v/>
      </c>
      <c r="Q134" s="136" t="str">
        <f t="shared" si="452"/>
        <v/>
      </c>
      <c r="R134" s="135" t="str">
        <f t="shared" si="452"/>
        <v/>
      </c>
      <c r="S134" s="137" t="str">
        <f t="shared" si="452"/>
        <v/>
      </c>
      <c r="T134" s="113">
        <f t="shared" ref="T134:AJ134" si="453">IF($H134=T$6,$J134,"")</f>
        <v>473725</v>
      </c>
      <c r="U134" s="114" t="str">
        <f t="shared" si="453"/>
        <v/>
      </c>
      <c r="V134" s="114" t="str">
        <f t="shared" si="453"/>
        <v/>
      </c>
      <c r="W134" s="114" t="str">
        <f t="shared" si="453"/>
        <v/>
      </c>
      <c r="X134" s="113" t="str">
        <f t="shared" si="453"/>
        <v/>
      </c>
      <c r="Y134" s="114" t="str">
        <f t="shared" si="453"/>
        <v/>
      </c>
      <c r="Z134" s="114" t="str">
        <f t="shared" si="453"/>
        <v/>
      </c>
      <c r="AA134" s="114" t="str">
        <f t="shared" si="453"/>
        <v/>
      </c>
      <c r="AB134" s="113" t="str">
        <f t="shared" si="453"/>
        <v/>
      </c>
      <c r="AC134" s="114" t="str">
        <f t="shared" si="453"/>
        <v/>
      </c>
      <c r="AD134" s="114" t="str">
        <f t="shared" si="453"/>
        <v/>
      </c>
      <c r="AE134" s="114" t="str">
        <f t="shared" si="453"/>
        <v/>
      </c>
      <c r="AF134" s="114" t="str">
        <f t="shared" si="453"/>
        <v/>
      </c>
      <c r="AG134" s="114" t="str">
        <f t="shared" si="453"/>
        <v/>
      </c>
      <c r="AH134" s="114" t="str">
        <f t="shared" si="453"/>
        <v/>
      </c>
      <c r="AI134" s="113" t="str">
        <f t="shared" si="453"/>
        <v/>
      </c>
      <c r="AJ134" s="115" t="str">
        <f t="shared" si="453"/>
        <v/>
      </c>
      <c r="AK134" s="617"/>
      <c r="AL134" s="38"/>
      <c r="AM134" s="98" t="s">
        <v>68</v>
      </c>
      <c r="AN134" s="130">
        <f t="shared" si="74"/>
        <v>128</v>
      </c>
      <c r="AO134" s="138" t="str">
        <f t="shared" ref="AO134:AS134" si="454">IF(AND($G134=AO$4,$H134=AO$6),$I134,"")</f>
        <v/>
      </c>
      <c r="AP134" s="139" t="str">
        <f t="shared" si="454"/>
        <v/>
      </c>
      <c r="AQ134" s="139" t="str">
        <f t="shared" si="454"/>
        <v/>
      </c>
      <c r="AR134" s="139" t="str">
        <f t="shared" si="454"/>
        <v/>
      </c>
      <c r="AS134" s="139" t="str">
        <f t="shared" si="454"/>
        <v/>
      </c>
      <c r="AT134" s="118"/>
      <c r="AU134" s="138" t="str">
        <f t="shared" si="3"/>
        <v/>
      </c>
      <c r="AV134" s="139" t="str">
        <f t="shared" si="4"/>
        <v/>
      </c>
      <c r="AW134" s="139" t="str">
        <f t="shared" si="5"/>
        <v/>
      </c>
      <c r="AX134" s="139" t="str">
        <f t="shared" si="6"/>
        <v/>
      </c>
      <c r="AY134" s="139" t="str">
        <f t="shared" si="7"/>
        <v/>
      </c>
      <c r="AZ134" s="140" t="str">
        <f t="shared" si="8"/>
        <v/>
      </c>
      <c r="BA134" s="141" t="str">
        <f t="shared" si="9"/>
        <v/>
      </c>
      <c r="BB134" s="139" t="str">
        <f t="shared" si="10"/>
        <v/>
      </c>
      <c r="BC134" s="139" t="str">
        <f t="shared" si="11"/>
        <v/>
      </c>
      <c r="BD134" s="139" t="str">
        <f t="shared" si="12"/>
        <v/>
      </c>
      <c r="BE134" s="140" t="str">
        <f t="shared" si="13"/>
        <v/>
      </c>
      <c r="BF134" s="122">
        <f t="shared" si="14"/>
        <v>473725</v>
      </c>
      <c r="BG134" s="123" t="str">
        <f t="shared" si="15"/>
        <v/>
      </c>
      <c r="BH134" s="123" t="str">
        <f t="shared" si="16"/>
        <v/>
      </c>
      <c r="BI134" s="123" t="str">
        <f t="shared" si="17"/>
        <v/>
      </c>
      <c r="BJ134" s="122" t="str">
        <f t="shared" si="18"/>
        <v/>
      </c>
      <c r="BK134" s="123" t="str">
        <f t="shared" si="19"/>
        <v/>
      </c>
      <c r="BL134" s="123" t="str">
        <f t="shared" si="20"/>
        <v/>
      </c>
      <c r="BM134" s="123" t="str">
        <f t="shared" si="21"/>
        <v/>
      </c>
      <c r="BN134" s="123" t="str">
        <f t="shared" si="22"/>
        <v/>
      </c>
      <c r="BO134" s="123" t="str">
        <f t="shared" si="23"/>
        <v/>
      </c>
      <c r="BP134" s="123" t="str">
        <f t="shared" si="24"/>
        <v/>
      </c>
      <c r="BQ134" s="123" t="str">
        <f t="shared" si="25"/>
        <v/>
      </c>
      <c r="BR134" s="124" t="str">
        <f t="shared" si="26"/>
        <v/>
      </c>
      <c r="BS134" s="142" t="str">
        <f t="shared" si="27"/>
        <v/>
      </c>
      <c r="BT134" s="143" t="str">
        <f t="shared" si="28"/>
        <v/>
      </c>
      <c r="BU134" s="143" t="str">
        <f t="shared" si="29"/>
        <v/>
      </c>
      <c r="BV134" s="143" t="str">
        <f t="shared" si="30"/>
        <v/>
      </c>
      <c r="BW134" s="143" t="str">
        <f t="shared" si="31"/>
        <v/>
      </c>
      <c r="BX134" s="144" t="str">
        <f t="shared" si="32"/>
        <v/>
      </c>
      <c r="BY134" s="141" t="str">
        <f t="shared" si="33"/>
        <v/>
      </c>
      <c r="BZ134" s="139" t="str">
        <f t="shared" si="34"/>
        <v/>
      </c>
      <c r="CA134" s="139" t="str">
        <f t="shared" si="35"/>
        <v/>
      </c>
      <c r="CB134" s="139" t="str">
        <f t="shared" si="36"/>
        <v/>
      </c>
      <c r="CC134" s="139" t="str">
        <f t="shared" si="37"/>
        <v/>
      </c>
      <c r="CD134" s="139" t="str">
        <f t="shared" si="38"/>
        <v/>
      </c>
      <c r="CE134" s="140" t="str">
        <f t="shared" si="39"/>
        <v/>
      </c>
      <c r="CF134" s="141" t="str">
        <f t="shared" si="40"/>
        <v/>
      </c>
      <c r="CG134" s="139" t="str">
        <f t="shared" si="41"/>
        <v/>
      </c>
      <c r="CH134" s="139" t="str">
        <f t="shared" si="42"/>
        <v/>
      </c>
      <c r="CI134" s="139" t="str">
        <f t="shared" si="43"/>
        <v/>
      </c>
      <c r="CJ134" s="139" t="str">
        <f t="shared" si="44"/>
        <v/>
      </c>
      <c r="CK134" s="139" t="str">
        <f t="shared" si="45"/>
        <v/>
      </c>
      <c r="CL134" s="140" t="str">
        <f t="shared" si="46"/>
        <v/>
      </c>
      <c r="CM134" s="142" t="str">
        <f t="shared" si="47"/>
        <v/>
      </c>
      <c r="CN134" s="143" t="str">
        <f t="shared" si="48"/>
        <v/>
      </c>
      <c r="CO134" s="143" t="str">
        <f t="shared" si="49"/>
        <v/>
      </c>
      <c r="CP134" s="143" t="str">
        <f t="shared" si="50"/>
        <v/>
      </c>
      <c r="CQ134" s="143" t="str">
        <f t="shared" si="51"/>
        <v/>
      </c>
      <c r="CR134" s="145" t="str">
        <f t="shared" si="52"/>
        <v/>
      </c>
      <c r="CS134" s="127"/>
      <c r="CT134" s="122" t="str">
        <f t="shared" si="53"/>
        <v/>
      </c>
      <c r="CU134" s="123" t="str">
        <f t="shared" si="54"/>
        <v/>
      </c>
      <c r="CV134" s="123" t="str">
        <f t="shared" si="55"/>
        <v/>
      </c>
      <c r="CW134" s="123" t="str">
        <f t="shared" si="56"/>
        <v/>
      </c>
      <c r="CX134" s="123" t="str">
        <f t="shared" si="57"/>
        <v/>
      </c>
      <c r="CY134" s="123" t="str">
        <f t="shared" si="58"/>
        <v/>
      </c>
      <c r="CZ134" s="123" t="str">
        <f t="shared" si="59"/>
        <v/>
      </c>
      <c r="DA134" s="123" t="str">
        <f t="shared" si="60"/>
        <v/>
      </c>
      <c r="DB134" s="124" t="str">
        <f t="shared" si="61"/>
        <v/>
      </c>
      <c r="DC134" s="128" t="str">
        <f t="shared" si="62"/>
        <v/>
      </c>
      <c r="DD134" s="123" t="str">
        <f t="shared" si="63"/>
        <v/>
      </c>
      <c r="DE134" s="123" t="str">
        <f t="shared" si="64"/>
        <v/>
      </c>
      <c r="DF134" s="123" t="str">
        <f t="shared" si="65"/>
        <v/>
      </c>
      <c r="DG134" s="123" t="str">
        <f t="shared" si="66"/>
        <v/>
      </c>
      <c r="DH134" s="123" t="str">
        <f t="shared" si="67"/>
        <v/>
      </c>
      <c r="DI134" s="123" t="str">
        <f t="shared" si="68"/>
        <v/>
      </c>
      <c r="DJ134" s="129" t="str">
        <f t="shared" si="69"/>
        <v/>
      </c>
      <c r="DK134" s="98" t="s">
        <v>68</v>
      </c>
      <c r="DL134" s="130">
        <f t="shared" si="76"/>
        <v>128</v>
      </c>
      <c r="DM134" s="56"/>
    </row>
    <row r="135" spans="2:117" ht="22.5" customHeight="1">
      <c r="B135" s="98" t="s">
        <v>68</v>
      </c>
      <c r="C135" s="130">
        <f t="shared" si="70"/>
        <v>129</v>
      </c>
      <c r="D135" s="146">
        <v>45699</v>
      </c>
      <c r="E135" s="155" t="s">
        <v>73</v>
      </c>
      <c r="F135" s="165" t="s">
        <v>74</v>
      </c>
      <c r="G135" s="103" t="s">
        <v>25</v>
      </c>
      <c r="H135" s="131" t="s">
        <v>55</v>
      </c>
      <c r="I135" s="132"/>
      <c r="J135" s="106">
        <v>770</v>
      </c>
      <c r="K135" s="107">
        <f t="shared" si="71"/>
        <v>1886123</v>
      </c>
      <c r="L135" s="645"/>
      <c r="M135" s="166"/>
      <c r="N135" s="133"/>
      <c r="O135" s="134" t="str">
        <f t="shared" ref="O135:S135" si="455">IF($H135=O$6,$I135,"")</f>
        <v/>
      </c>
      <c r="P135" s="135" t="str">
        <f t="shared" si="455"/>
        <v/>
      </c>
      <c r="Q135" s="136" t="str">
        <f t="shared" si="455"/>
        <v/>
      </c>
      <c r="R135" s="135" t="str">
        <f t="shared" si="455"/>
        <v/>
      </c>
      <c r="S135" s="137" t="str">
        <f t="shared" si="455"/>
        <v/>
      </c>
      <c r="T135" s="113" t="str">
        <f t="shared" ref="T135:AJ135" si="456">IF($H135=T$6,$J135,"")</f>
        <v/>
      </c>
      <c r="U135" s="114" t="str">
        <f t="shared" si="456"/>
        <v/>
      </c>
      <c r="V135" s="114" t="str">
        <f t="shared" si="456"/>
        <v/>
      </c>
      <c r="W135" s="114" t="str">
        <f t="shared" si="456"/>
        <v/>
      </c>
      <c r="X135" s="113" t="str">
        <f t="shared" si="456"/>
        <v/>
      </c>
      <c r="Y135" s="114" t="str">
        <f t="shared" si="456"/>
        <v/>
      </c>
      <c r="Z135" s="114">
        <f t="shared" si="456"/>
        <v>770</v>
      </c>
      <c r="AA135" s="114" t="str">
        <f t="shared" si="456"/>
        <v/>
      </c>
      <c r="AB135" s="113" t="str">
        <f t="shared" si="456"/>
        <v/>
      </c>
      <c r="AC135" s="114" t="str">
        <f t="shared" si="456"/>
        <v/>
      </c>
      <c r="AD135" s="114" t="str">
        <f t="shared" si="456"/>
        <v/>
      </c>
      <c r="AE135" s="114" t="str">
        <f t="shared" si="456"/>
        <v/>
      </c>
      <c r="AF135" s="114" t="str">
        <f t="shared" si="456"/>
        <v/>
      </c>
      <c r="AG135" s="114" t="str">
        <f t="shared" si="456"/>
        <v/>
      </c>
      <c r="AH135" s="114" t="str">
        <f t="shared" si="456"/>
        <v/>
      </c>
      <c r="AI135" s="113" t="str">
        <f t="shared" si="456"/>
        <v/>
      </c>
      <c r="AJ135" s="115" t="str">
        <f t="shared" si="456"/>
        <v/>
      </c>
      <c r="AK135" s="617"/>
      <c r="AL135" s="38"/>
      <c r="AM135" s="98" t="s">
        <v>68</v>
      </c>
      <c r="AN135" s="130">
        <f t="shared" si="74"/>
        <v>129</v>
      </c>
      <c r="AO135" s="138" t="str">
        <f t="shared" ref="AO135:AS135" si="457">IF(AND($G135=AO$4,$H135=AO$6),$I135,"")</f>
        <v/>
      </c>
      <c r="AP135" s="139" t="str">
        <f t="shared" si="457"/>
        <v/>
      </c>
      <c r="AQ135" s="139" t="str">
        <f t="shared" si="457"/>
        <v/>
      </c>
      <c r="AR135" s="139" t="str">
        <f t="shared" si="457"/>
        <v/>
      </c>
      <c r="AS135" s="139" t="str">
        <f t="shared" si="457"/>
        <v/>
      </c>
      <c r="AT135" s="118"/>
      <c r="AU135" s="138" t="str">
        <f t="shared" si="3"/>
        <v/>
      </c>
      <c r="AV135" s="139" t="str">
        <f t="shared" si="4"/>
        <v/>
      </c>
      <c r="AW135" s="139" t="str">
        <f t="shared" si="5"/>
        <v/>
      </c>
      <c r="AX135" s="139" t="str">
        <f t="shared" si="6"/>
        <v/>
      </c>
      <c r="AY135" s="139" t="str">
        <f t="shared" si="7"/>
        <v/>
      </c>
      <c r="AZ135" s="140" t="str">
        <f t="shared" si="8"/>
        <v/>
      </c>
      <c r="BA135" s="141" t="str">
        <f t="shared" si="9"/>
        <v/>
      </c>
      <c r="BB135" s="139" t="str">
        <f t="shared" si="10"/>
        <v/>
      </c>
      <c r="BC135" s="139" t="str">
        <f t="shared" si="11"/>
        <v/>
      </c>
      <c r="BD135" s="139" t="str">
        <f t="shared" si="12"/>
        <v/>
      </c>
      <c r="BE135" s="140" t="str">
        <f t="shared" si="13"/>
        <v/>
      </c>
      <c r="BF135" s="122" t="str">
        <f t="shared" si="14"/>
        <v/>
      </c>
      <c r="BG135" s="123" t="str">
        <f t="shared" si="15"/>
        <v/>
      </c>
      <c r="BH135" s="123" t="str">
        <f t="shared" si="16"/>
        <v/>
      </c>
      <c r="BI135" s="123" t="str">
        <f t="shared" si="17"/>
        <v/>
      </c>
      <c r="BJ135" s="122">
        <f t="shared" si="18"/>
        <v>770</v>
      </c>
      <c r="BK135" s="123" t="str">
        <f t="shared" si="19"/>
        <v/>
      </c>
      <c r="BL135" s="123" t="str">
        <f t="shared" si="20"/>
        <v/>
      </c>
      <c r="BM135" s="123" t="str">
        <f t="shared" si="21"/>
        <v/>
      </c>
      <c r="BN135" s="123" t="str">
        <f t="shared" si="22"/>
        <v/>
      </c>
      <c r="BO135" s="123" t="str">
        <f t="shared" si="23"/>
        <v/>
      </c>
      <c r="BP135" s="123" t="str">
        <f t="shared" si="24"/>
        <v/>
      </c>
      <c r="BQ135" s="123" t="str">
        <f t="shared" si="25"/>
        <v/>
      </c>
      <c r="BR135" s="124" t="str">
        <f t="shared" si="26"/>
        <v/>
      </c>
      <c r="BS135" s="142" t="str">
        <f t="shared" si="27"/>
        <v/>
      </c>
      <c r="BT135" s="143" t="str">
        <f t="shared" si="28"/>
        <v/>
      </c>
      <c r="BU135" s="143" t="str">
        <f t="shared" si="29"/>
        <v/>
      </c>
      <c r="BV135" s="143" t="str">
        <f t="shared" si="30"/>
        <v/>
      </c>
      <c r="BW135" s="143" t="str">
        <f t="shared" si="31"/>
        <v/>
      </c>
      <c r="BX135" s="144" t="str">
        <f t="shared" si="32"/>
        <v/>
      </c>
      <c r="BY135" s="141" t="str">
        <f t="shared" si="33"/>
        <v/>
      </c>
      <c r="BZ135" s="139" t="str">
        <f t="shared" si="34"/>
        <v/>
      </c>
      <c r="CA135" s="139" t="str">
        <f t="shared" si="35"/>
        <v/>
      </c>
      <c r="CB135" s="139" t="str">
        <f t="shared" si="36"/>
        <v/>
      </c>
      <c r="CC135" s="139" t="str">
        <f t="shared" si="37"/>
        <v/>
      </c>
      <c r="CD135" s="139" t="str">
        <f t="shared" si="38"/>
        <v/>
      </c>
      <c r="CE135" s="140" t="str">
        <f t="shared" si="39"/>
        <v/>
      </c>
      <c r="CF135" s="141" t="str">
        <f t="shared" si="40"/>
        <v/>
      </c>
      <c r="CG135" s="139" t="str">
        <f t="shared" si="41"/>
        <v/>
      </c>
      <c r="CH135" s="139" t="str">
        <f t="shared" si="42"/>
        <v/>
      </c>
      <c r="CI135" s="139" t="str">
        <f t="shared" si="43"/>
        <v/>
      </c>
      <c r="CJ135" s="139" t="str">
        <f t="shared" si="44"/>
        <v/>
      </c>
      <c r="CK135" s="139" t="str">
        <f t="shared" si="45"/>
        <v/>
      </c>
      <c r="CL135" s="140" t="str">
        <f t="shared" si="46"/>
        <v/>
      </c>
      <c r="CM135" s="142" t="str">
        <f t="shared" si="47"/>
        <v/>
      </c>
      <c r="CN135" s="143" t="str">
        <f t="shared" si="48"/>
        <v/>
      </c>
      <c r="CO135" s="143" t="str">
        <f t="shared" si="49"/>
        <v/>
      </c>
      <c r="CP135" s="143" t="str">
        <f t="shared" si="50"/>
        <v/>
      </c>
      <c r="CQ135" s="143" t="str">
        <f t="shared" si="51"/>
        <v/>
      </c>
      <c r="CR135" s="145" t="str">
        <f t="shared" si="52"/>
        <v/>
      </c>
      <c r="CS135" s="127"/>
      <c r="CT135" s="122" t="str">
        <f t="shared" si="53"/>
        <v/>
      </c>
      <c r="CU135" s="123" t="str">
        <f t="shared" si="54"/>
        <v/>
      </c>
      <c r="CV135" s="123" t="str">
        <f t="shared" si="55"/>
        <v/>
      </c>
      <c r="CW135" s="123" t="str">
        <f t="shared" si="56"/>
        <v/>
      </c>
      <c r="CX135" s="123" t="str">
        <f t="shared" si="57"/>
        <v/>
      </c>
      <c r="CY135" s="123" t="str">
        <f t="shared" si="58"/>
        <v/>
      </c>
      <c r="CZ135" s="123" t="str">
        <f t="shared" si="59"/>
        <v/>
      </c>
      <c r="DA135" s="123" t="str">
        <f t="shared" si="60"/>
        <v/>
      </c>
      <c r="DB135" s="124" t="str">
        <f t="shared" si="61"/>
        <v/>
      </c>
      <c r="DC135" s="128" t="str">
        <f t="shared" si="62"/>
        <v/>
      </c>
      <c r="DD135" s="123" t="str">
        <f t="shared" si="63"/>
        <v/>
      </c>
      <c r="DE135" s="123" t="str">
        <f t="shared" si="64"/>
        <v/>
      </c>
      <c r="DF135" s="123" t="str">
        <f t="shared" si="65"/>
        <v/>
      </c>
      <c r="DG135" s="123" t="str">
        <f t="shared" si="66"/>
        <v/>
      </c>
      <c r="DH135" s="123" t="str">
        <f t="shared" si="67"/>
        <v/>
      </c>
      <c r="DI135" s="123" t="str">
        <f t="shared" si="68"/>
        <v/>
      </c>
      <c r="DJ135" s="129" t="str">
        <f t="shared" si="69"/>
        <v/>
      </c>
      <c r="DK135" s="98" t="s">
        <v>68</v>
      </c>
      <c r="DL135" s="130">
        <f t="shared" si="76"/>
        <v>129</v>
      </c>
      <c r="DM135" s="56"/>
    </row>
    <row r="136" spans="2:117" ht="22.5" customHeight="1">
      <c r="B136" s="98" t="s">
        <v>68</v>
      </c>
      <c r="C136" s="130">
        <f t="shared" si="70"/>
        <v>130</v>
      </c>
      <c r="D136" s="146">
        <v>45699</v>
      </c>
      <c r="E136" s="155" t="s">
        <v>69</v>
      </c>
      <c r="F136" s="102" t="s">
        <v>70</v>
      </c>
      <c r="G136" s="103" t="s">
        <v>20</v>
      </c>
      <c r="H136" s="131" t="s">
        <v>46</v>
      </c>
      <c r="I136" s="132">
        <v>20000</v>
      </c>
      <c r="J136" s="106"/>
      <c r="K136" s="107">
        <f t="shared" si="71"/>
        <v>1906123</v>
      </c>
      <c r="L136" s="645"/>
      <c r="M136" s="133"/>
      <c r="N136" s="133"/>
      <c r="O136" s="134" t="str">
        <f t="shared" ref="O136:S136" si="458">IF($H136=O$6,$I136,"")</f>
        <v/>
      </c>
      <c r="P136" s="135" t="str">
        <f t="shared" si="458"/>
        <v/>
      </c>
      <c r="Q136" s="136">
        <f t="shared" si="458"/>
        <v>20000</v>
      </c>
      <c r="R136" s="135" t="str">
        <f t="shared" si="458"/>
        <v/>
      </c>
      <c r="S136" s="137" t="str">
        <f t="shared" si="458"/>
        <v/>
      </c>
      <c r="T136" s="113" t="str">
        <f t="shared" ref="T136:AJ136" si="459">IF($H136=T$6,$J136,"")</f>
        <v/>
      </c>
      <c r="U136" s="114" t="str">
        <f t="shared" si="459"/>
        <v/>
      </c>
      <c r="V136" s="114" t="str">
        <f t="shared" si="459"/>
        <v/>
      </c>
      <c r="W136" s="114" t="str">
        <f t="shared" si="459"/>
        <v/>
      </c>
      <c r="X136" s="113" t="str">
        <f t="shared" si="459"/>
        <v/>
      </c>
      <c r="Y136" s="114" t="str">
        <f t="shared" si="459"/>
        <v/>
      </c>
      <c r="Z136" s="114" t="str">
        <f t="shared" si="459"/>
        <v/>
      </c>
      <c r="AA136" s="114" t="str">
        <f t="shared" si="459"/>
        <v/>
      </c>
      <c r="AB136" s="113" t="str">
        <f t="shared" si="459"/>
        <v/>
      </c>
      <c r="AC136" s="114" t="str">
        <f t="shared" si="459"/>
        <v/>
      </c>
      <c r="AD136" s="114" t="str">
        <f t="shared" si="459"/>
        <v/>
      </c>
      <c r="AE136" s="114" t="str">
        <f t="shared" si="459"/>
        <v/>
      </c>
      <c r="AF136" s="114" t="str">
        <f t="shared" si="459"/>
        <v/>
      </c>
      <c r="AG136" s="114" t="str">
        <f t="shared" si="459"/>
        <v/>
      </c>
      <c r="AH136" s="114" t="str">
        <f t="shared" si="459"/>
        <v/>
      </c>
      <c r="AI136" s="113" t="str">
        <f t="shared" si="459"/>
        <v/>
      </c>
      <c r="AJ136" s="115" t="str">
        <f t="shared" si="459"/>
        <v/>
      </c>
      <c r="AK136" s="617"/>
      <c r="AL136" s="38"/>
      <c r="AM136" s="98" t="s">
        <v>68</v>
      </c>
      <c r="AN136" s="130">
        <f t="shared" si="74"/>
        <v>130</v>
      </c>
      <c r="AO136" s="138" t="str">
        <f t="shared" ref="AO136:AS136" si="460">IF(AND($G136=AO$4,$H136=AO$6),$I136,"")</f>
        <v/>
      </c>
      <c r="AP136" s="139" t="str">
        <f t="shared" si="460"/>
        <v/>
      </c>
      <c r="AQ136" s="139">
        <f t="shared" si="460"/>
        <v>20000</v>
      </c>
      <c r="AR136" s="139" t="str">
        <f t="shared" si="460"/>
        <v/>
      </c>
      <c r="AS136" s="139" t="str">
        <f t="shared" si="460"/>
        <v/>
      </c>
      <c r="AT136" s="118"/>
      <c r="AU136" s="138" t="str">
        <f t="shared" si="3"/>
        <v/>
      </c>
      <c r="AV136" s="139" t="str">
        <f t="shared" si="4"/>
        <v/>
      </c>
      <c r="AW136" s="139" t="str">
        <f t="shared" si="5"/>
        <v/>
      </c>
      <c r="AX136" s="139" t="str">
        <f t="shared" si="6"/>
        <v/>
      </c>
      <c r="AY136" s="139" t="str">
        <f t="shared" si="7"/>
        <v/>
      </c>
      <c r="AZ136" s="140" t="str">
        <f t="shared" si="8"/>
        <v/>
      </c>
      <c r="BA136" s="141" t="str">
        <f t="shared" si="9"/>
        <v/>
      </c>
      <c r="BB136" s="139" t="str">
        <f t="shared" si="10"/>
        <v/>
      </c>
      <c r="BC136" s="139" t="str">
        <f t="shared" si="11"/>
        <v/>
      </c>
      <c r="BD136" s="139" t="str">
        <f t="shared" si="12"/>
        <v/>
      </c>
      <c r="BE136" s="140" t="str">
        <f t="shared" si="13"/>
        <v/>
      </c>
      <c r="BF136" s="122" t="str">
        <f t="shared" si="14"/>
        <v/>
      </c>
      <c r="BG136" s="123" t="str">
        <f t="shared" si="15"/>
        <v/>
      </c>
      <c r="BH136" s="123" t="str">
        <f t="shared" si="16"/>
        <v/>
      </c>
      <c r="BI136" s="123" t="str">
        <f t="shared" si="17"/>
        <v/>
      </c>
      <c r="BJ136" s="122" t="str">
        <f t="shared" si="18"/>
        <v/>
      </c>
      <c r="BK136" s="123" t="str">
        <f t="shared" si="19"/>
        <v/>
      </c>
      <c r="BL136" s="123" t="str">
        <f t="shared" si="20"/>
        <v/>
      </c>
      <c r="BM136" s="123" t="str">
        <f t="shared" si="21"/>
        <v/>
      </c>
      <c r="BN136" s="123" t="str">
        <f t="shared" si="22"/>
        <v/>
      </c>
      <c r="BO136" s="123" t="str">
        <f t="shared" si="23"/>
        <v/>
      </c>
      <c r="BP136" s="123" t="str">
        <f t="shared" si="24"/>
        <v/>
      </c>
      <c r="BQ136" s="123" t="str">
        <f t="shared" si="25"/>
        <v/>
      </c>
      <c r="BR136" s="124" t="str">
        <f t="shared" si="26"/>
        <v/>
      </c>
      <c r="BS136" s="142" t="str">
        <f t="shared" si="27"/>
        <v/>
      </c>
      <c r="BT136" s="143" t="str">
        <f t="shared" si="28"/>
        <v/>
      </c>
      <c r="BU136" s="143" t="str">
        <f t="shared" si="29"/>
        <v/>
      </c>
      <c r="BV136" s="143" t="str">
        <f t="shared" si="30"/>
        <v/>
      </c>
      <c r="BW136" s="143" t="str">
        <f t="shared" si="31"/>
        <v/>
      </c>
      <c r="BX136" s="144" t="str">
        <f t="shared" si="32"/>
        <v/>
      </c>
      <c r="BY136" s="141" t="str">
        <f t="shared" si="33"/>
        <v/>
      </c>
      <c r="BZ136" s="139" t="str">
        <f t="shared" si="34"/>
        <v/>
      </c>
      <c r="CA136" s="139" t="str">
        <f t="shared" si="35"/>
        <v/>
      </c>
      <c r="CB136" s="139" t="str">
        <f t="shared" si="36"/>
        <v/>
      </c>
      <c r="CC136" s="139" t="str">
        <f t="shared" si="37"/>
        <v/>
      </c>
      <c r="CD136" s="139" t="str">
        <f t="shared" si="38"/>
        <v/>
      </c>
      <c r="CE136" s="140" t="str">
        <f t="shared" si="39"/>
        <v/>
      </c>
      <c r="CF136" s="141" t="str">
        <f t="shared" si="40"/>
        <v/>
      </c>
      <c r="CG136" s="139" t="str">
        <f t="shared" si="41"/>
        <v/>
      </c>
      <c r="CH136" s="139" t="str">
        <f t="shared" si="42"/>
        <v/>
      </c>
      <c r="CI136" s="139" t="str">
        <f t="shared" si="43"/>
        <v/>
      </c>
      <c r="CJ136" s="139" t="str">
        <f t="shared" si="44"/>
        <v/>
      </c>
      <c r="CK136" s="139" t="str">
        <f t="shared" si="45"/>
        <v/>
      </c>
      <c r="CL136" s="140" t="str">
        <f t="shared" si="46"/>
        <v/>
      </c>
      <c r="CM136" s="142" t="str">
        <f t="shared" si="47"/>
        <v/>
      </c>
      <c r="CN136" s="143" t="str">
        <f t="shared" si="48"/>
        <v/>
      </c>
      <c r="CO136" s="143" t="str">
        <f t="shared" si="49"/>
        <v/>
      </c>
      <c r="CP136" s="143" t="str">
        <f t="shared" si="50"/>
        <v/>
      </c>
      <c r="CQ136" s="143" t="str">
        <f t="shared" si="51"/>
        <v/>
      </c>
      <c r="CR136" s="145" t="str">
        <f t="shared" si="52"/>
        <v/>
      </c>
      <c r="CS136" s="127"/>
      <c r="CT136" s="122" t="str">
        <f t="shared" si="53"/>
        <v/>
      </c>
      <c r="CU136" s="123" t="str">
        <f t="shared" si="54"/>
        <v/>
      </c>
      <c r="CV136" s="123" t="str">
        <f t="shared" si="55"/>
        <v/>
      </c>
      <c r="CW136" s="123" t="str">
        <f t="shared" si="56"/>
        <v/>
      </c>
      <c r="CX136" s="123" t="str">
        <f t="shared" si="57"/>
        <v/>
      </c>
      <c r="CY136" s="123" t="str">
        <f t="shared" si="58"/>
        <v/>
      </c>
      <c r="CZ136" s="123" t="str">
        <f t="shared" si="59"/>
        <v/>
      </c>
      <c r="DA136" s="123" t="str">
        <f t="shared" si="60"/>
        <v/>
      </c>
      <c r="DB136" s="124" t="str">
        <f t="shared" si="61"/>
        <v/>
      </c>
      <c r="DC136" s="128" t="str">
        <f t="shared" si="62"/>
        <v/>
      </c>
      <c r="DD136" s="123" t="str">
        <f t="shared" si="63"/>
        <v/>
      </c>
      <c r="DE136" s="123" t="str">
        <f t="shared" si="64"/>
        <v/>
      </c>
      <c r="DF136" s="123" t="str">
        <f t="shared" si="65"/>
        <v/>
      </c>
      <c r="DG136" s="123" t="str">
        <f t="shared" si="66"/>
        <v/>
      </c>
      <c r="DH136" s="123" t="str">
        <f t="shared" si="67"/>
        <v/>
      </c>
      <c r="DI136" s="123" t="str">
        <f t="shared" si="68"/>
        <v/>
      </c>
      <c r="DJ136" s="129" t="str">
        <f t="shared" si="69"/>
        <v/>
      </c>
      <c r="DK136" s="98" t="s">
        <v>68</v>
      </c>
      <c r="DL136" s="130">
        <f t="shared" si="76"/>
        <v>130</v>
      </c>
      <c r="DM136" s="56"/>
    </row>
    <row r="137" spans="2:117" ht="22.5" customHeight="1">
      <c r="B137" s="98" t="s">
        <v>68</v>
      </c>
      <c r="C137" s="130">
        <f t="shared" si="70"/>
        <v>131</v>
      </c>
      <c r="D137" s="146">
        <v>45699</v>
      </c>
      <c r="E137" s="155" t="s">
        <v>69</v>
      </c>
      <c r="F137" s="102" t="s">
        <v>70</v>
      </c>
      <c r="G137" s="103" t="s">
        <v>20</v>
      </c>
      <c r="H137" s="131" t="s">
        <v>46</v>
      </c>
      <c r="I137" s="132">
        <v>5000</v>
      </c>
      <c r="J137" s="106"/>
      <c r="K137" s="107">
        <f t="shared" si="71"/>
        <v>1911123</v>
      </c>
      <c r="L137" s="645"/>
      <c r="M137" s="133"/>
      <c r="N137" s="133"/>
      <c r="O137" s="134" t="str">
        <f t="shared" ref="O137:S137" si="461">IF($H137=O$6,$I137,"")</f>
        <v/>
      </c>
      <c r="P137" s="135" t="str">
        <f t="shared" si="461"/>
        <v/>
      </c>
      <c r="Q137" s="136">
        <f t="shared" si="461"/>
        <v>5000</v>
      </c>
      <c r="R137" s="135" t="str">
        <f t="shared" si="461"/>
        <v/>
      </c>
      <c r="S137" s="137" t="str">
        <f t="shared" si="461"/>
        <v/>
      </c>
      <c r="T137" s="113" t="str">
        <f t="shared" ref="T137:AJ137" si="462">IF($H137=T$6,$J137,"")</f>
        <v/>
      </c>
      <c r="U137" s="114" t="str">
        <f t="shared" si="462"/>
        <v/>
      </c>
      <c r="V137" s="114" t="str">
        <f t="shared" si="462"/>
        <v/>
      </c>
      <c r="W137" s="114" t="str">
        <f t="shared" si="462"/>
        <v/>
      </c>
      <c r="X137" s="113" t="str">
        <f t="shared" si="462"/>
        <v/>
      </c>
      <c r="Y137" s="114" t="str">
        <f t="shared" si="462"/>
        <v/>
      </c>
      <c r="Z137" s="114" t="str">
        <f t="shared" si="462"/>
        <v/>
      </c>
      <c r="AA137" s="114" t="str">
        <f t="shared" si="462"/>
        <v/>
      </c>
      <c r="AB137" s="113" t="str">
        <f t="shared" si="462"/>
        <v/>
      </c>
      <c r="AC137" s="114" t="str">
        <f t="shared" si="462"/>
        <v/>
      </c>
      <c r="AD137" s="114" t="str">
        <f t="shared" si="462"/>
        <v/>
      </c>
      <c r="AE137" s="114" t="str">
        <f t="shared" si="462"/>
        <v/>
      </c>
      <c r="AF137" s="114" t="str">
        <f t="shared" si="462"/>
        <v/>
      </c>
      <c r="AG137" s="114" t="str">
        <f t="shared" si="462"/>
        <v/>
      </c>
      <c r="AH137" s="114" t="str">
        <f t="shared" si="462"/>
        <v/>
      </c>
      <c r="AI137" s="113" t="str">
        <f t="shared" si="462"/>
        <v/>
      </c>
      <c r="AJ137" s="115" t="str">
        <f t="shared" si="462"/>
        <v/>
      </c>
      <c r="AK137" s="617"/>
      <c r="AL137" s="38"/>
      <c r="AM137" s="98" t="s">
        <v>68</v>
      </c>
      <c r="AN137" s="130">
        <f t="shared" si="74"/>
        <v>131</v>
      </c>
      <c r="AO137" s="138" t="str">
        <f t="shared" ref="AO137:AS137" si="463">IF(AND($G137=AO$4,$H137=AO$6),$I137,"")</f>
        <v/>
      </c>
      <c r="AP137" s="139" t="str">
        <f t="shared" si="463"/>
        <v/>
      </c>
      <c r="AQ137" s="139">
        <f t="shared" si="463"/>
        <v>5000</v>
      </c>
      <c r="AR137" s="139" t="str">
        <f t="shared" si="463"/>
        <v/>
      </c>
      <c r="AS137" s="139" t="str">
        <f t="shared" si="463"/>
        <v/>
      </c>
      <c r="AT137" s="118"/>
      <c r="AU137" s="138" t="str">
        <f t="shared" si="3"/>
        <v/>
      </c>
      <c r="AV137" s="139" t="str">
        <f t="shared" si="4"/>
        <v/>
      </c>
      <c r="AW137" s="139" t="str">
        <f t="shared" si="5"/>
        <v/>
      </c>
      <c r="AX137" s="139" t="str">
        <f t="shared" si="6"/>
        <v/>
      </c>
      <c r="AY137" s="139" t="str">
        <f t="shared" si="7"/>
        <v/>
      </c>
      <c r="AZ137" s="140" t="str">
        <f t="shared" si="8"/>
        <v/>
      </c>
      <c r="BA137" s="141" t="str">
        <f t="shared" si="9"/>
        <v/>
      </c>
      <c r="BB137" s="139" t="str">
        <f t="shared" si="10"/>
        <v/>
      </c>
      <c r="BC137" s="139" t="str">
        <f t="shared" si="11"/>
        <v/>
      </c>
      <c r="BD137" s="139" t="str">
        <f t="shared" si="12"/>
        <v/>
      </c>
      <c r="BE137" s="140" t="str">
        <f t="shared" si="13"/>
        <v/>
      </c>
      <c r="BF137" s="122" t="str">
        <f t="shared" si="14"/>
        <v/>
      </c>
      <c r="BG137" s="123" t="str">
        <f t="shared" si="15"/>
        <v/>
      </c>
      <c r="BH137" s="123" t="str">
        <f t="shared" si="16"/>
        <v/>
      </c>
      <c r="BI137" s="123" t="str">
        <f t="shared" si="17"/>
        <v/>
      </c>
      <c r="BJ137" s="122" t="str">
        <f t="shared" si="18"/>
        <v/>
      </c>
      <c r="BK137" s="123" t="str">
        <f t="shared" si="19"/>
        <v/>
      </c>
      <c r="BL137" s="123" t="str">
        <f t="shared" si="20"/>
        <v/>
      </c>
      <c r="BM137" s="123" t="str">
        <f t="shared" si="21"/>
        <v/>
      </c>
      <c r="BN137" s="123" t="str">
        <f t="shared" si="22"/>
        <v/>
      </c>
      <c r="BO137" s="123" t="str">
        <f t="shared" si="23"/>
        <v/>
      </c>
      <c r="BP137" s="123" t="str">
        <f t="shared" si="24"/>
        <v/>
      </c>
      <c r="BQ137" s="123" t="str">
        <f t="shared" si="25"/>
        <v/>
      </c>
      <c r="BR137" s="124" t="str">
        <f t="shared" si="26"/>
        <v/>
      </c>
      <c r="BS137" s="142" t="str">
        <f t="shared" si="27"/>
        <v/>
      </c>
      <c r="BT137" s="143" t="str">
        <f t="shared" si="28"/>
        <v/>
      </c>
      <c r="BU137" s="143" t="str">
        <f t="shared" si="29"/>
        <v/>
      </c>
      <c r="BV137" s="143" t="str">
        <f t="shared" si="30"/>
        <v/>
      </c>
      <c r="BW137" s="143" t="str">
        <f t="shared" si="31"/>
        <v/>
      </c>
      <c r="BX137" s="144" t="str">
        <f t="shared" si="32"/>
        <v/>
      </c>
      <c r="BY137" s="141" t="str">
        <f t="shared" si="33"/>
        <v/>
      </c>
      <c r="BZ137" s="139" t="str">
        <f t="shared" si="34"/>
        <v/>
      </c>
      <c r="CA137" s="139" t="str">
        <f t="shared" si="35"/>
        <v/>
      </c>
      <c r="CB137" s="139" t="str">
        <f t="shared" si="36"/>
        <v/>
      </c>
      <c r="CC137" s="139" t="str">
        <f t="shared" si="37"/>
        <v/>
      </c>
      <c r="CD137" s="139" t="str">
        <f t="shared" si="38"/>
        <v/>
      </c>
      <c r="CE137" s="140" t="str">
        <f t="shared" si="39"/>
        <v/>
      </c>
      <c r="CF137" s="141" t="str">
        <f t="shared" si="40"/>
        <v/>
      </c>
      <c r="CG137" s="139" t="str">
        <f t="shared" si="41"/>
        <v/>
      </c>
      <c r="CH137" s="139" t="str">
        <f t="shared" si="42"/>
        <v/>
      </c>
      <c r="CI137" s="139" t="str">
        <f t="shared" si="43"/>
        <v/>
      </c>
      <c r="CJ137" s="139" t="str">
        <f t="shared" si="44"/>
        <v/>
      </c>
      <c r="CK137" s="139" t="str">
        <f t="shared" si="45"/>
        <v/>
      </c>
      <c r="CL137" s="140" t="str">
        <f t="shared" si="46"/>
        <v/>
      </c>
      <c r="CM137" s="142" t="str">
        <f t="shared" si="47"/>
        <v/>
      </c>
      <c r="CN137" s="143" t="str">
        <f t="shared" si="48"/>
        <v/>
      </c>
      <c r="CO137" s="143" t="str">
        <f t="shared" si="49"/>
        <v/>
      </c>
      <c r="CP137" s="143" t="str">
        <f t="shared" si="50"/>
        <v/>
      </c>
      <c r="CQ137" s="143" t="str">
        <f t="shared" si="51"/>
        <v/>
      </c>
      <c r="CR137" s="145" t="str">
        <f t="shared" si="52"/>
        <v/>
      </c>
      <c r="CS137" s="127"/>
      <c r="CT137" s="122" t="str">
        <f t="shared" si="53"/>
        <v/>
      </c>
      <c r="CU137" s="123" t="str">
        <f t="shared" si="54"/>
        <v/>
      </c>
      <c r="CV137" s="123" t="str">
        <f t="shared" si="55"/>
        <v/>
      </c>
      <c r="CW137" s="123" t="str">
        <f t="shared" si="56"/>
        <v/>
      </c>
      <c r="CX137" s="123" t="str">
        <f t="shared" si="57"/>
        <v/>
      </c>
      <c r="CY137" s="123" t="str">
        <f t="shared" si="58"/>
        <v/>
      </c>
      <c r="CZ137" s="123" t="str">
        <f t="shared" si="59"/>
        <v/>
      </c>
      <c r="DA137" s="123" t="str">
        <f t="shared" si="60"/>
        <v/>
      </c>
      <c r="DB137" s="124" t="str">
        <f t="shared" si="61"/>
        <v/>
      </c>
      <c r="DC137" s="128" t="str">
        <f t="shared" si="62"/>
        <v/>
      </c>
      <c r="DD137" s="123" t="str">
        <f t="shared" si="63"/>
        <v/>
      </c>
      <c r="DE137" s="123" t="str">
        <f t="shared" si="64"/>
        <v/>
      </c>
      <c r="DF137" s="123" t="str">
        <f t="shared" si="65"/>
        <v/>
      </c>
      <c r="DG137" s="123" t="str">
        <f t="shared" si="66"/>
        <v/>
      </c>
      <c r="DH137" s="123" t="str">
        <f t="shared" si="67"/>
        <v/>
      </c>
      <c r="DI137" s="123" t="str">
        <f t="shared" si="68"/>
        <v/>
      </c>
      <c r="DJ137" s="129" t="str">
        <f t="shared" si="69"/>
        <v/>
      </c>
      <c r="DK137" s="98" t="s">
        <v>68</v>
      </c>
      <c r="DL137" s="130">
        <f t="shared" si="76"/>
        <v>131</v>
      </c>
      <c r="DM137" s="56"/>
    </row>
    <row r="138" spans="2:117" ht="22.5" customHeight="1">
      <c r="B138" s="98" t="s">
        <v>68</v>
      </c>
      <c r="C138" s="130">
        <f t="shared" si="70"/>
        <v>132</v>
      </c>
      <c r="D138" s="146">
        <v>45700</v>
      </c>
      <c r="E138" s="155" t="s">
        <v>69</v>
      </c>
      <c r="F138" s="102" t="s">
        <v>70</v>
      </c>
      <c r="G138" s="157" t="s">
        <v>20</v>
      </c>
      <c r="H138" s="131" t="s">
        <v>46</v>
      </c>
      <c r="I138" s="132">
        <v>1000</v>
      </c>
      <c r="J138" s="106"/>
      <c r="K138" s="107">
        <f t="shared" si="71"/>
        <v>1912123</v>
      </c>
      <c r="L138" s="645"/>
      <c r="M138" s="133"/>
      <c r="N138" s="133"/>
      <c r="O138" s="134" t="str">
        <f t="shared" ref="O138:S138" si="464">IF($H138=O$6,$I138,"")</f>
        <v/>
      </c>
      <c r="P138" s="135" t="str">
        <f t="shared" si="464"/>
        <v/>
      </c>
      <c r="Q138" s="136">
        <f t="shared" si="464"/>
        <v>1000</v>
      </c>
      <c r="R138" s="135" t="str">
        <f t="shared" si="464"/>
        <v/>
      </c>
      <c r="S138" s="137" t="str">
        <f t="shared" si="464"/>
        <v/>
      </c>
      <c r="T138" s="113" t="str">
        <f t="shared" ref="T138:AJ138" si="465">IF($H138=T$6,$J138,"")</f>
        <v/>
      </c>
      <c r="U138" s="114" t="str">
        <f t="shared" si="465"/>
        <v/>
      </c>
      <c r="V138" s="114" t="str">
        <f t="shared" si="465"/>
        <v/>
      </c>
      <c r="W138" s="114" t="str">
        <f t="shared" si="465"/>
        <v/>
      </c>
      <c r="X138" s="113" t="str">
        <f t="shared" si="465"/>
        <v/>
      </c>
      <c r="Y138" s="114" t="str">
        <f t="shared" si="465"/>
        <v/>
      </c>
      <c r="Z138" s="114" t="str">
        <f t="shared" si="465"/>
        <v/>
      </c>
      <c r="AA138" s="114" t="str">
        <f t="shared" si="465"/>
        <v/>
      </c>
      <c r="AB138" s="113" t="str">
        <f t="shared" si="465"/>
        <v/>
      </c>
      <c r="AC138" s="114" t="str">
        <f t="shared" si="465"/>
        <v/>
      </c>
      <c r="AD138" s="114" t="str">
        <f t="shared" si="465"/>
        <v/>
      </c>
      <c r="AE138" s="114" t="str">
        <f t="shared" si="465"/>
        <v/>
      </c>
      <c r="AF138" s="114" t="str">
        <f t="shared" si="465"/>
        <v/>
      </c>
      <c r="AG138" s="114" t="str">
        <f t="shared" si="465"/>
        <v/>
      </c>
      <c r="AH138" s="114" t="str">
        <f t="shared" si="465"/>
        <v/>
      </c>
      <c r="AI138" s="113" t="str">
        <f t="shared" si="465"/>
        <v/>
      </c>
      <c r="AJ138" s="115" t="str">
        <f t="shared" si="465"/>
        <v/>
      </c>
      <c r="AK138" s="617"/>
      <c r="AL138" s="38"/>
      <c r="AM138" s="98" t="s">
        <v>68</v>
      </c>
      <c r="AN138" s="130">
        <f t="shared" si="74"/>
        <v>132</v>
      </c>
      <c r="AO138" s="138" t="str">
        <f t="shared" ref="AO138:AS138" si="466">IF(AND($G138=AO$4,$H138=AO$6),$I138,"")</f>
        <v/>
      </c>
      <c r="AP138" s="139" t="str">
        <f t="shared" si="466"/>
        <v/>
      </c>
      <c r="AQ138" s="139">
        <f t="shared" si="466"/>
        <v>1000</v>
      </c>
      <c r="AR138" s="139" t="str">
        <f t="shared" si="466"/>
        <v/>
      </c>
      <c r="AS138" s="139" t="str">
        <f t="shared" si="466"/>
        <v/>
      </c>
      <c r="AT138" s="118"/>
      <c r="AU138" s="138" t="str">
        <f t="shared" si="3"/>
        <v/>
      </c>
      <c r="AV138" s="139" t="str">
        <f t="shared" si="4"/>
        <v/>
      </c>
      <c r="AW138" s="139" t="str">
        <f t="shared" si="5"/>
        <v/>
      </c>
      <c r="AX138" s="139" t="str">
        <f t="shared" si="6"/>
        <v/>
      </c>
      <c r="AY138" s="139" t="str">
        <f t="shared" si="7"/>
        <v/>
      </c>
      <c r="AZ138" s="140" t="str">
        <f t="shared" si="8"/>
        <v/>
      </c>
      <c r="BA138" s="141" t="str">
        <f t="shared" si="9"/>
        <v/>
      </c>
      <c r="BB138" s="139" t="str">
        <f t="shared" si="10"/>
        <v/>
      </c>
      <c r="BC138" s="139" t="str">
        <f t="shared" si="11"/>
        <v/>
      </c>
      <c r="BD138" s="139" t="str">
        <f t="shared" si="12"/>
        <v/>
      </c>
      <c r="BE138" s="140" t="str">
        <f t="shared" si="13"/>
        <v/>
      </c>
      <c r="BF138" s="122" t="str">
        <f t="shared" si="14"/>
        <v/>
      </c>
      <c r="BG138" s="123" t="str">
        <f t="shared" si="15"/>
        <v/>
      </c>
      <c r="BH138" s="123" t="str">
        <f t="shared" si="16"/>
        <v/>
      </c>
      <c r="BI138" s="123" t="str">
        <f t="shared" si="17"/>
        <v/>
      </c>
      <c r="BJ138" s="122" t="str">
        <f t="shared" si="18"/>
        <v/>
      </c>
      <c r="BK138" s="123" t="str">
        <f t="shared" si="19"/>
        <v/>
      </c>
      <c r="BL138" s="123" t="str">
        <f t="shared" si="20"/>
        <v/>
      </c>
      <c r="BM138" s="123" t="str">
        <f t="shared" si="21"/>
        <v/>
      </c>
      <c r="BN138" s="123" t="str">
        <f t="shared" si="22"/>
        <v/>
      </c>
      <c r="BO138" s="123" t="str">
        <f t="shared" si="23"/>
        <v/>
      </c>
      <c r="BP138" s="123" t="str">
        <f t="shared" si="24"/>
        <v/>
      </c>
      <c r="BQ138" s="123" t="str">
        <f t="shared" si="25"/>
        <v/>
      </c>
      <c r="BR138" s="124" t="str">
        <f t="shared" si="26"/>
        <v/>
      </c>
      <c r="BS138" s="142" t="str">
        <f t="shared" si="27"/>
        <v/>
      </c>
      <c r="BT138" s="143" t="str">
        <f t="shared" si="28"/>
        <v/>
      </c>
      <c r="BU138" s="143" t="str">
        <f t="shared" si="29"/>
        <v/>
      </c>
      <c r="BV138" s="143" t="str">
        <f t="shared" si="30"/>
        <v/>
      </c>
      <c r="BW138" s="143" t="str">
        <f t="shared" si="31"/>
        <v/>
      </c>
      <c r="BX138" s="144" t="str">
        <f t="shared" si="32"/>
        <v/>
      </c>
      <c r="BY138" s="141" t="str">
        <f t="shared" si="33"/>
        <v/>
      </c>
      <c r="BZ138" s="139" t="str">
        <f t="shared" si="34"/>
        <v/>
      </c>
      <c r="CA138" s="139" t="str">
        <f t="shared" si="35"/>
        <v/>
      </c>
      <c r="CB138" s="139" t="str">
        <f t="shared" si="36"/>
        <v/>
      </c>
      <c r="CC138" s="139" t="str">
        <f t="shared" si="37"/>
        <v/>
      </c>
      <c r="CD138" s="139" t="str">
        <f t="shared" si="38"/>
        <v/>
      </c>
      <c r="CE138" s="140" t="str">
        <f t="shared" si="39"/>
        <v/>
      </c>
      <c r="CF138" s="141" t="str">
        <f t="shared" si="40"/>
        <v/>
      </c>
      <c r="CG138" s="139" t="str">
        <f t="shared" si="41"/>
        <v/>
      </c>
      <c r="CH138" s="139" t="str">
        <f t="shared" si="42"/>
        <v/>
      </c>
      <c r="CI138" s="139" t="str">
        <f t="shared" si="43"/>
        <v/>
      </c>
      <c r="CJ138" s="139" t="str">
        <f t="shared" si="44"/>
        <v/>
      </c>
      <c r="CK138" s="139" t="str">
        <f t="shared" si="45"/>
        <v/>
      </c>
      <c r="CL138" s="140" t="str">
        <f t="shared" si="46"/>
        <v/>
      </c>
      <c r="CM138" s="142" t="str">
        <f t="shared" si="47"/>
        <v/>
      </c>
      <c r="CN138" s="143" t="str">
        <f t="shared" si="48"/>
        <v/>
      </c>
      <c r="CO138" s="143" t="str">
        <f t="shared" si="49"/>
        <v/>
      </c>
      <c r="CP138" s="143" t="str">
        <f t="shared" si="50"/>
        <v/>
      </c>
      <c r="CQ138" s="143" t="str">
        <f t="shared" si="51"/>
        <v/>
      </c>
      <c r="CR138" s="145" t="str">
        <f t="shared" si="52"/>
        <v/>
      </c>
      <c r="CS138" s="127"/>
      <c r="CT138" s="122" t="str">
        <f t="shared" si="53"/>
        <v/>
      </c>
      <c r="CU138" s="123" t="str">
        <f t="shared" si="54"/>
        <v/>
      </c>
      <c r="CV138" s="123" t="str">
        <f t="shared" si="55"/>
        <v/>
      </c>
      <c r="CW138" s="123" t="str">
        <f t="shared" si="56"/>
        <v/>
      </c>
      <c r="CX138" s="123" t="str">
        <f t="shared" si="57"/>
        <v/>
      </c>
      <c r="CY138" s="123" t="str">
        <f t="shared" si="58"/>
        <v/>
      </c>
      <c r="CZ138" s="123" t="str">
        <f t="shared" si="59"/>
        <v/>
      </c>
      <c r="DA138" s="123" t="str">
        <f t="shared" si="60"/>
        <v/>
      </c>
      <c r="DB138" s="124" t="str">
        <f t="shared" si="61"/>
        <v/>
      </c>
      <c r="DC138" s="128" t="str">
        <f t="shared" si="62"/>
        <v/>
      </c>
      <c r="DD138" s="123" t="str">
        <f t="shared" si="63"/>
        <v/>
      </c>
      <c r="DE138" s="123" t="str">
        <f t="shared" si="64"/>
        <v/>
      </c>
      <c r="DF138" s="123" t="str">
        <f t="shared" si="65"/>
        <v/>
      </c>
      <c r="DG138" s="123" t="str">
        <f t="shared" si="66"/>
        <v/>
      </c>
      <c r="DH138" s="123" t="str">
        <f t="shared" si="67"/>
        <v/>
      </c>
      <c r="DI138" s="123" t="str">
        <f t="shared" si="68"/>
        <v/>
      </c>
      <c r="DJ138" s="129" t="str">
        <f t="shared" si="69"/>
        <v/>
      </c>
      <c r="DK138" s="98" t="s">
        <v>68</v>
      </c>
      <c r="DL138" s="130">
        <f t="shared" si="76"/>
        <v>132</v>
      </c>
      <c r="DM138" s="56"/>
    </row>
    <row r="139" spans="2:117" ht="22.5" customHeight="1">
      <c r="B139" s="98" t="s">
        <v>68</v>
      </c>
      <c r="C139" s="130">
        <f t="shared" si="70"/>
        <v>133</v>
      </c>
      <c r="D139" s="146">
        <v>45700</v>
      </c>
      <c r="E139" s="155" t="s">
        <v>69</v>
      </c>
      <c r="F139" s="102" t="s">
        <v>70</v>
      </c>
      <c r="G139" s="103" t="s">
        <v>20</v>
      </c>
      <c r="H139" s="131" t="s">
        <v>46</v>
      </c>
      <c r="I139" s="132">
        <v>20000</v>
      </c>
      <c r="J139" s="106"/>
      <c r="K139" s="107">
        <f t="shared" si="71"/>
        <v>1932123</v>
      </c>
      <c r="L139" s="645"/>
      <c r="M139" s="133"/>
      <c r="N139" s="133"/>
      <c r="O139" s="134" t="str">
        <f t="shared" ref="O139:S139" si="467">IF($H139=O$6,$I139,"")</f>
        <v/>
      </c>
      <c r="P139" s="135" t="str">
        <f t="shared" si="467"/>
        <v/>
      </c>
      <c r="Q139" s="136">
        <f t="shared" si="467"/>
        <v>20000</v>
      </c>
      <c r="R139" s="135" t="str">
        <f t="shared" si="467"/>
        <v/>
      </c>
      <c r="S139" s="137" t="str">
        <f t="shared" si="467"/>
        <v/>
      </c>
      <c r="T139" s="113" t="str">
        <f t="shared" ref="T139:AJ139" si="468">IF($H139=T$6,$J139,"")</f>
        <v/>
      </c>
      <c r="U139" s="114" t="str">
        <f t="shared" si="468"/>
        <v/>
      </c>
      <c r="V139" s="114" t="str">
        <f t="shared" si="468"/>
        <v/>
      </c>
      <c r="W139" s="114" t="str">
        <f t="shared" si="468"/>
        <v/>
      </c>
      <c r="X139" s="113" t="str">
        <f t="shared" si="468"/>
        <v/>
      </c>
      <c r="Y139" s="114" t="str">
        <f t="shared" si="468"/>
        <v/>
      </c>
      <c r="Z139" s="114" t="str">
        <f t="shared" si="468"/>
        <v/>
      </c>
      <c r="AA139" s="114" t="str">
        <f t="shared" si="468"/>
        <v/>
      </c>
      <c r="AB139" s="113" t="str">
        <f t="shared" si="468"/>
        <v/>
      </c>
      <c r="AC139" s="114" t="str">
        <f t="shared" si="468"/>
        <v/>
      </c>
      <c r="AD139" s="114" t="str">
        <f t="shared" si="468"/>
        <v/>
      </c>
      <c r="AE139" s="114" t="str">
        <f t="shared" si="468"/>
        <v/>
      </c>
      <c r="AF139" s="114" t="str">
        <f t="shared" si="468"/>
        <v/>
      </c>
      <c r="AG139" s="114" t="str">
        <f t="shared" si="468"/>
        <v/>
      </c>
      <c r="AH139" s="114" t="str">
        <f t="shared" si="468"/>
        <v/>
      </c>
      <c r="AI139" s="113" t="str">
        <f t="shared" si="468"/>
        <v/>
      </c>
      <c r="AJ139" s="115" t="str">
        <f t="shared" si="468"/>
        <v/>
      </c>
      <c r="AK139" s="617"/>
      <c r="AL139" s="38"/>
      <c r="AM139" s="98" t="s">
        <v>68</v>
      </c>
      <c r="AN139" s="130">
        <f t="shared" si="74"/>
        <v>133</v>
      </c>
      <c r="AO139" s="138" t="str">
        <f t="shared" ref="AO139:AS139" si="469">IF(AND($G139=AO$4,$H139=AO$6),$I139,"")</f>
        <v/>
      </c>
      <c r="AP139" s="139" t="str">
        <f t="shared" si="469"/>
        <v/>
      </c>
      <c r="AQ139" s="139">
        <f t="shared" si="469"/>
        <v>20000</v>
      </c>
      <c r="AR139" s="139" t="str">
        <f t="shared" si="469"/>
        <v/>
      </c>
      <c r="AS139" s="139" t="str">
        <f t="shared" si="469"/>
        <v/>
      </c>
      <c r="AT139" s="118"/>
      <c r="AU139" s="138" t="str">
        <f t="shared" si="3"/>
        <v/>
      </c>
      <c r="AV139" s="139" t="str">
        <f t="shared" si="4"/>
        <v/>
      </c>
      <c r="AW139" s="139" t="str">
        <f t="shared" si="5"/>
        <v/>
      </c>
      <c r="AX139" s="139" t="str">
        <f t="shared" si="6"/>
        <v/>
      </c>
      <c r="AY139" s="139" t="str">
        <f t="shared" si="7"/>
        <v/>
      </c>
      <c r="AZ139" s="140" t="str">
        <f t="shared" si="8"/>
        <v/>
      </c>
      <c r="BA139" s="141" t="str">
        <f t="shared" si="9"/>
        <v/>
      </c>
      <c r="BB139" s="139" t="str">
        <f t="shared" si="10"/>
        <v/>
      </c>
      <c r="BC139" s="139" t="str">
        <f t="shared" si="11"/>
        <v/>
      </c>
      <c r="BD139" s="139" t="str">
        <f t="shared" si="12"/>
        <v/>
      </c>
      <c r="BE139" s="140" t="str">
        <f t="shared" si="13"/>
        <v/>
      </c>
      <c r="BF139" s="122" t="str">
        <f t="shared" si="14"/>
        <v/>
      </c>
      <c r="BG139" s="123" t="str">
        <f t="shared" si="15"/>
        <v/>
      </c>
      <c r="BH139" s="123" t="str">
        <f t="shared" si="16"/>
        <v/>
      </c>
      <c r="BI139" s="123" t="str">
        <f t="shared" si="17"/>
        <v/>
      </c>
      <c r="BJ139" s="122" t="str">
        <f t="shared" si="18"/>
        <v/>
      </c>
      <c r="BK139" s="123" t="str">
        <f t="shared" si="19"/>
        <v/>
      </c>
      <c r="BL139" s="123" t="str">
        <f t="shared" si="20"/>
        <v/>
      </c>
      <c r="BM139" s="123" t="str">
        <f t="shared" si="21"/>
        <v/>
      </c>
      <c r="BN139" s="123" t="str">
        <f t="shared" si="22"/>
        <v/>
      </c>
      <c r="BO139" s="123" t="str">
        <f t="shared" si="23"/>
        <v/>
      </c>
      <c r="BP139" s="123" t="str">
        <f t="shared" si="24"/>
        <v/>
      </c>
      <c r="BQ139" s="123" t="str">
        <f t="shared" si="25"/>
        <v/>
      </c>
      <c r="BR139" s="124" t="str">
        <f t="shared" si="26"/>
        <v/>
      </c>
      <c r="BS139" s="142" t="str">
        <f t="shared" si="27"/>
        <v/>
      </c>
      <c r="BT139" s="143" t="str">
        <f t="shared" si="28"/>
        <v/>
      </c>
      <c r="BU139" s="143" t="str">
        <f t="shared" si="29"/>
        <v/>
      </c>
      <c r="BV139" s="143" t="str">
        <f t="shared" si="30"/>
        <v/>
      </c>
      <c r="BW139" s="143" t="str">
        <f t="shared" si="31"/>
        <v/>
      </c>
      <c r="BX139" s="144" t="str">
        <f t="shared" si="32"/>
        <v/>
      </c>
      <c r="BY139" s="141" t="str">
        <f t="shared" si="33"/>
        <v/>
      </c>
      <c r="BZ139" s="139" t="str">
        <f t="shared" si="34"/>
        <v/>
      </c>
      <c r="CA139" s="139" t="str">
        <f t="shared" si="35"/>
        <v/>
      </c>
      <c r="CB139" s="139" t="str">
        <f t="shared" si="36"/>
        <v/>
      </c>
      <c r="CC139" s="139" t="str">
        <f t="shared" si="37"/>
        <v/>
      </c>
      <c r="CD139" s="139" t="str">
        <f t="shared" si="38"/>
        <v/>
      </c>
      <c r="CE139" s="140" t="str">
        <f t="shared" si="39"/>
        <v/>
      </c>
      <c r="CF139" s="141" t="str">
        <f t="shared" si="40"/>
        <v/>
      </c>
      <c r="CG139" s="139" t="str">
        <f t="shared" si="41"/>
        <v/>
      </c>
      <c r="CH139" s="139" t="str">
        <f t="shared" si="42"/>
        <v/>
      </c>
      <c r="CI139" s="139" t="str">
        <f t="shared" si="43"/>
        <v/>
      </c>
      <c r="CJ139" s="139" t="str">
        <f t="shared" si="44"/>
        <v/>
      </c>
      <c r="CK139" s="139" t="str">
        <f t="shared" si="45"/>
        <v/>
      </c>
      <c r="CL139" s="140" t="str">
        <f t="shared" si="46"/>
        <v/>
      </c>
      <c r="CM139" s="142" t="str">
        <f t="shared" si="47"/>
        <v/>
      </c>
      <c r="CN139" s="143" t="str">
        <f t="shared" si="48"/>
        <v/>
      </c>
      <c r="CO139" s="143" t="str">
        <f t="shared" si="49"/>
        <v/>
      </c>
      <c r="CP139" s="143" t="str">
        <f t="shared" si="50"/>
        <v/>
      </c>
      <c r="CQ139" s="143" t="str">
        <f t="shared" si="51"/>
        <v/>
      </c>
      <c r="CR139" s="145" t="str">
        <f t="shared" si="52"/>
        <v/>
      </c>
      <c r="CS139" s="127"/>
      <c r="CT139" s="122" t="str">
        <f t="shared" si="53"/>
        <v/>
      </c>
      <c r="CU139" s="123" t="str">
        <f t="shared" si="54"/>
        <v/>
      </c>
      <c r="CV139" s="123" t="str">
        <f t="shared" si="55"/>
        <v/>
      </c>
      <c r="CW139" s="123" t="str">
        <f t="shared" si="56"/>
        <v/>
      </c>
      <c r="CX139" s="123" t="str">
        <f t="shared" si="57"/>
        <v/>
      </c>
      <c r="CY139" s="123" t="str">
        <f t="shared" si="58"/>
        <v/>
      </c>
      <c r="CZ139" s="123" t="str">
        <f t="shared" si="59"/>
        <v/>
      </c>
      <c r="DA139" s="123" t="str">
        <f t="shared" si="60"/>
        <v/>
      </c>
      <c r="DB139" s="124" t="str">
        <f t="shared" si="61"/>
        <v/>
      </c>
      <c r="DC139" s="128" t="str">
        <f t="shared" si="62"/>
        <v/>
      </c>
      <c r="DD139" s="123" t="str">
        <f t="shared" si="63"/>
        <v/>
      </c>
      <c r="DE139" s="123" t="str">
        <f t="shared" si="64"/>
        <v/>
      </c>
      <c r="DF139" s="123" t="str">
        <f t="shared" si="65"/>
        <v/>
      </c>
      <c r="DG139" s="123" t="str">
        <f t="shared" si="66"/>
        <v/>
      </c>
      <c r="DH139" s="123" t="str">
        <f t="shared" si="67"/>
        <v/>
      </c>
      <c r="DI139" s="123" t="str">
        <f t="shared" si="68"/>
        <v/>
      </c>
      <c r="DJ139" s="129" t="str">
        <f t="shared" si="69"/>
        <v/>
      </c>
      <c r="DK139" s="98" t="s">
        <v>68</v>
      </c>
      <c r="DL139" s="130">
        <f t="shared" si="76"/>
        <v>133</v>
      </c>
      <c r="DM139" s="56"/>
    </row>
    <row r="140" spans="2:117" ht="22.5" customHeight="1">
      <c r="B140" s="98" t="s">
        <v>68</v>
      </c>
      <c r="C140" s="130">
        <f t="shared" si="70"/>
        <v>134</v>
      </c>
      <c r="D140" s="146">
        <v>45700</v>
      </c>
      <c r="E140" s="155" t="s">
        <v>69</v>
      </c>
      <c r="F140" s="102" t="s">
        <v>70</v>
      </c>
      <c r="G140" s="157" t="s">
        <v>20</v>
      </c>
      <c r="H140" s="131" t="s">
        <v>46</v>
      </c>
      <c r="I140" s="132">
        <v>30000</v>
      </c>
      <c r="J140" s="106"/>
      <c r="K140" s="107">
        <f t="shared" si="71"/>
        <v>1962123</v>
      </c>
      <c r="L140" s="645"/>
      <c r="M140" s="133"/>
      <c r="N140" s="133"/>
      <c r="O140" s="134" t="str">
        <f t="shared" ref="O140:S140" si="470">IF($H140=O$6,$I140,"")</f>
        <v/>
      </c>
      <c r="P140" s="135" t="str">
        <f t="shared" si="470"/>
        <v/>
      </c>
      <c r="Q140" s="136">
        <f t="shared" si="470"/>
        <v>30000</v>
      </c>
      <c r="R140" s="135" t="str">
        <f t="shared" si="470"/>
        <v/>
      </c>
      <c r="S140" s="137" t="str">
        <f t="shared" si="470"/>
        <v/>
      </c>
      <c r="T140" s="113" t="str">
        <f t="shared" ref="T140:AJ140" si="471">IF($H140=T$6,$J140,"")</f>
        <v/>
      </c>
      <c r="U140" s="114" t="str">
        <f t="shared" si="471"/>
        <v/>
      </c>
      <c r="V140" s="114" t="str">
        <f t="shared" si="471"/>
        <v/>
      </c>
      <c r="W140" s="114" t="str">
        <f t="shared" si="471"/>
        <v/>
      </c>
      <c r="X140" s="113" t="str">
        <f t="shared" si="471"/>
        <v/>
      </c>
      <c r="Y140" s="114" t="str">
        <f t="shared" si="471"/>
        <v/>
      </c>
      <c r="Z140" s="114" t="str">
        <f t="shared" si="471"/>
        <v/>
      </c>
      <c r="AA140" s="114" t="str">
        <f t="shared" si="471"/>
        <v/>
      </c>
      <c r="AB140" s="113" t="str">
        <f t="shared" si="471"/>
        <v/>
      </c>
      <c r="AC140" s="114" t="str">
        <f t="shared" si="471"/>
        <v/>
      </c>
      <c r="AD140" s="114" t="str">
        <f t="shared" si="471"/>
        <v/>
      </c>
      <c r="AE140" s="114" t="str">
        <f t="shared" si="471"/>
        <v/>
      </c>
      <c r="AF140" s="114" t="str">
        <f t="shared" si="471"/>
        <v/>
      </c>
      <c r="AG140" s="114" t="str">
        <f t="shared" si="471"/>
        <v/>
      </c>
      <c r="AH140" s="114" t="str">
        <f t="shared" si="471"/>
        <v/>
      </c>
      <c r="AI140" s="113" t="str">
        <f t="shared" si="471"/>
        <v/>
      </c>
      <c r="AJ140" s="115" t="str">
        <f t="shared" si="471"/>
        <v/>
      </c>
      <c r="AK140" s="617"/>
      <c r="AL140" s="38"/>
      <c r="AM140" s="98" t="s">
        <v>68</v>
      </c>
      <c r="AN140" s="130">
        <f t="shared" si="74"/>
        <v>134</v>
      </c>
      <c r="AO140" s="138" t="str">
        <f t="shared" ref="AO140:AS140" si="472">IF(AND($G140=AO$4,$H140=AO$6),$I140,"")</f>
        <v/>
      </c>
      <c r="AP140" s="139" t="str">
        <f t="shared" si="472"/>
        <v/>
      </c>
      <c r="AQ140" s="139">
        <f t="shared" si="472"/>
        <v>30000</v>
      </c>
      <c r="AR140" s="139" t="str">
        <f t="shared" si="472"/>
        <v/>
      </c>
      <c r="AS140" s="139" t="str">
        <f t="shared" si="472"/>
        <v/>
      </c>
      <c r="AT140" s="118"/>
      <c r="AU140" s="138" t="str">
        <f t="shared" si="3"/>
        <v/>
      </c>
      <c r="AV140" s="139" t="str">
        <f t="shared" si="4"/>
        <v/>
      </c>
      <c r="AW140" s="139" t="str">
        <f t="shared" si="5"/>
        <v/>
      </c>
      <c r="AX140" s="139" t="str">
        <f t="shared" si="6"/>
        <v/>
      </c>
      <c r="AY140" s="139" t="str">
        <f t="shared" si="7"/>
        <v/>
      </c>
      <c r="AZ140" s="140" t="str">
        <f t="shared" si="8"/>
        <v/>
      </c>
      <c r="BA140" s="141" t="str">
        <f t="shared" si="9"/>
        <v/>
      </c>
      <c r="BB140" s="139" t="str">
        <f t="shared" si="10"/>
        <v/>
      </c>
      <c r="BC140" s="139" t="str">
        <f t="shared" si="11"/>
        <v/>
      </c>
      <c r="BD140" s="139" t="str">
        <f t="shared" si="12"/>
        <v/>
      </c>
      <c r="BE140" s="140" t="str">
        <f t="shared" si="13"/>
        <v/>
      </c>
      <c r="BF140" s="122" t="str">
        <f t="shared" si="14"/>
        <v/>
      </c>
      <c r="BG140" s="123" t="str">
        <f t="shared" si="15"/>
        <v/>
      </c>
      <c r="BH140" s="123" t="str">
        <f t="shared" si="16"/>
        <v/>
      </c>
      <c r="BI140" s="123" t="str">
        <f t="shared" si="17"/>
        <v/>
      </c>
      <c r="BJ140" s="122" t="str">
        <f t="shared" si="18"/>
        <v/>
      </c>
      <c r="BK140" s="123" t="str">
        <f t="shared" si="19"/>
        <v/>
      </c>
      <c r="BL140" s="123" t="str">
        <f t="shared" si="20"/>
        <v/>
      </c>
      <c r="BM140" s="123" t="str">
        <f t="shared" si="21"/>
        <v/>
      </c>
      <c r="BN140" s="123" t="str">
        <f t="shared" si="22"/>
        <v/>
      </c>
      <c r="BO140" s="123" t="str">
        <f t="shared" si="23"/>
        <v/>
      </c>
      <c r="BP140" s="123" t="str">
        <f t="shared" si="24"/>
        <v/>
      </c>
      <c r="BQ140" s="123" t="str">
        <f t="shared" si="25"/>
        <v/>
      </c>
      <c r="BR140" s="124" t="str">
        <f t="shared" si="26"/>
        <v/>
      </c>
      <c r="BS140" s="142" t="str">
        <f t="shared" si="27"/>
        <v/>
      </c>
      <c r="BT140" s="143" t="str">
        <f t="shared" si="28"/>
        <v/>
      </c>
      <c r="BU140" s="143" t="str">
        <f t="shared" si="29"/>
        <v/>
      </c>
      <c r="BV140" s="143" t="str">
        <f t="shared" si="30"/>
        <v/>
      </c>
      <c r="BW140" s="143" t="str">
        <f t="shared" si="31"/>
        <v/>
      </c>
      <c r="BX140" s="144" t="str">
        <f t="shared" si="32"/>
        <v/>
      </c>
      <c r="BY140" s="141" t="str">
        <f t="shared" si="33"/>
        <v/>
      </c>
      <c r="BZ140" s="139" t="str">
        <f t="shared" si="34"/>
        <v/>
      </c>
      <c r="CA140" s="139" t="str">
        <f t="shared" si="35"/>
        <v/>
      </c>
      <c r="CB140" s="139" t="str">
        <f t="shared" si="36"/>
        <v/>
      </c>
      <c r="CC140" s="139" t="str">
        <f t="shared" si="37"/>
        <v/>
      </c>
      <c r="CD140" s="139" t="str">
        <f t="shared" si="38"/>
        <v/>
      </c>
      <c r="CE140" s="140" t="str">
        <f t="shared" si="39"/>
        <v/>
      </c>
      <c r="CF140" s="141" t="str">
        <f t="shared" si="40"/>
        <v/>
      </c>
      <c r="CG140" s="139" t="str">
        <f t="shared" si="41"/>
        <v/>
      </c>
      <c r="CH140" s="139" t="str">
        <f t="shared" si="42"/>
        <v/>
      </c>
      <c r="CI140" s="139" t="str">
        <f t="shared" si="43"/>
        <v/>
      </c>
      <c r="CJ140" s="139" t="str">
        <f t="shared" si="44"/>
        <v/>
      </c>
      <c r="CK140" s="139" t="str">
        <f t="shared" si="45"/>
        <v/>
      </c>
      <c r="CL140" s="140" t="str">
        <f t="shared" si="46"/>
        <v/>
      </c>
      <c r="CM140" s="142" t="str">
        <f t="shared" si="47"/>
        <v/>
      </c>
      <c r="CN140" s="143" t="str">
        <f t="shared" si="48"/>
        <v/>
      </c>
      <c r="CO140" s="143" t="str">
        <f t="shared" si="49"/>
        <v/>
      </c>
      <c r="CP140" s="143" t="str">
        <f t="shared" si="50"/>
        <v/>
      </c>
      <c r="CQ140" s="143" t="str">
        <f t="shared" si="51"/>
        <v/>
      </c>
      <c r="CR140" s="145" t="str">
        <f t="shared" si="52"/>
        <v/>
      </c>
      <c r="CS140" s="127"/>
      <c r="CT140" s="122" t="str">
        <f t="shared" si="53"/>
        <v/>
      </c>
      <c r="CU140" s="123" t="str">
        <f t="shared" si="54"/>
        <v/>
      </c>
      <c r="CV140" s="123" t="str">
        <f t="shared" si="55"/>
        <v/>
      </c>
      <c r="CW140" s="123" t="str">
        <f t="shared" si="56"/>
        <v/>
      </c>
      <c r="CX140" s="123" t="str">
        <f t="shared" si="57"/>
        <v/>
      </c>
      <c r="CY140" s="123" t="str">
        <f t="shared" si="58"/>
        <v/>
      </c>
      <c r="CZ140" s="123" t="str">
        <f t="shared" si="59"/>
        <v/>
      </c>
      <c r="DA140" s="123" t="str">
        <f t="shared" si="60"/>
        <v/>
      </c>
      <c r="DB140" s="124" t="str">
        <f t="shared" si="61"/>
        <v/>
      </c>
      <c r="DC140" s="128" t="str">
        <f t="shared" si="62"/>
        <v/>
      </c>
      <c r="DD140" s="123" t="str">
        <f t="shared" si="63"/>
        <v/>
      </c>
      <c r="DE140" s="123" t="str">
        <f t="shared" si="64"/>
        <v/>
      </c>
      <c r="DF140" s="123" t="str">
        <f t="shared" si="65"/>
        <v/>
      </c>
      <c r="DG140" s="123" t="str">
        <f t="shared" si="66"/>
        <v/>
      </c>
      <c r="DH140" s="123" t="str">
        <f t="shared" si="67"/>
        <v/>
      </c>
      <c r="DI140" s="123" t="str">
        <f t="shared" si="68"/>
        <v/>
      </c>
      <c r="DJ140" s="129" t="str">
        <f t="shared" si="69"/>
        <v/>
      </c>
      <c r="DK140" s="98" t="s">
        <v>68</v>
      </c>
      <c r="DL140" s="130">
        <f t="shared" si="76"/>
        <v>134</v>
      </c>
      <c r="DM140" s="56"/>
    </row>
    <row r="141" spans="2:117" ht="22.5" customHeight="1">
      <c r="B141" s="98" t="s">
        <v>68</v>
      </c>
      <c r="C141" s="130">
        <f t="shared" si="70"/>
        <v>135</v>
      </c>
      <c r="D141" s="146">
        <v>45700</v>
      </c>
      <c r="E141" s="155" t="s">
        <v>69</v>
      </c>
      <c r="F141" s="102" t="s">
        <v>70</v>
      </c>
      <c r="G141" s="158" t="s">
        <v>20</v>
      </c>
      <c r="H141" s="131" t="s">
        <v>46</v>
      </c>
      <c r="I141" s="132">
        <v>3000</v>
      </c>
      <c r="J141" s="106"/>
      <c r="K141" s="107">
        <f t="shared" si="71"/>
        <v>1965123</v>
      </c>
      <c r="L141" s="645"/>
      <c r="M141" s="133"/>
      <c r="N141" s="133"/>
      <c r="O141" s="134" t="str">
        <f t="shared" ref="O141:S141" si="473">IF($H141=O$6,$I141,"")</f>
        <v/>
      </c>
      <c r="P141" s="135" t="str">
        <f t="shared" si="473"/>
        <v/>
      </c>
      <c r="Q141" s="136">
        <f t="shared" si="473"/>
        <v>3000</v>
      </c>
      <c r="R141" s="135" t="str">
        <f t="shared" si="473"/>
        <v/>
      </c>
      <c r="S141" s="137" t="str">
        <f t="shared" si="473"/>
        <v/>
      </c>
      <c r="T141" s="113" t="str">
        <f t="shared" ref="T141:AJ141" si="474">IF($H141=T$6,$J141,"")</f>
        <v/>
      </c>
      <c r="U141" s="114" t="str">
        <f t="shared" si="474"/>
        <v/>
      </c>
      <c r="V141" s="114" t="str">
        <f t="shared" si="474"/>
        <v/>
      </c>
      <c r="W141" s="114" t="str">
        <f t="shared" si="474"/>
        <v/>
      </c>
      <c r="X141" s="113" t="str">
        <f t="shared" si="474"/>
        <v/>
      </c>
      <c r="Y141" s="114" t="str">
        <f t="shared" si="474"/>
        <v/>
      </c>
      <c r="Z141" s="114" t="str">
        <f t="shared" si="474"/>
        <v/>
      </c>
      <c r="AA141" s="114" t="str">
        <f t="shared" si="474"/>
        <v/>
      </c>
      <c r="AB141" s="113" t="str">
        <f t="shared" si="474"/>
        <v/>
      </c>
      <c r="AC141" s="114" t="str">
        <f t="shared" si="474"/>
        <v/>
      </c>
      <c r="AD141" s="114" t="str">
        <f t="shared" si="474"/>
        <v/>
      </c>
      <c r="AE141" s="114" t="str">
        <f t="shared" si="474"/>
        <v/>
      </c>
      <c r="AF141" s="114" t="str">
        <f t="shared" si="474"/>
        <v/>
      </c>
      <c r="AG141" s="114" t="str">
        <f t="shared" si="474"/>
        <v/>
      </c>
      <c r="AH141" s="114" t="str">
        <f t="shared" si="474"/>
        <v/>
      </c>
      <c r="AI141" s="113" t="str">
        <f t="shared" si="474"/>
        <v/>
      </c>
      <c r="AJ141" s="115" t="str">
        <f t="shared" si="474"/>
        <v/>
      </c>
      <c r="AK141" s="617"/>
      <c r="AL141" s="38"/>
      <c r="AM141" s="98" t="s">
        <v>68</v>
      </c>
      <c r="AN141" s="130">
        <f t="shared" si="74"/>
        <v>135</v>
      </c>
      <c r="AO141" s="138" t="str">
        <f t="shared" ref="AO141:AS141" si="475">IF(AND($G141=AO$4,$H141=AO$6),$I141,"")</f>
        <v/>
      </c>
      <c r="AP141" s="139" t="str">
        <f t="shared" si="475"/>
        <v/>
      </c>
      <c r="AQ141" s="139">
        <f t="shared" si="475"/>
        <v>3000</v>
      </c>
      <c r="AR141" s="139" t="str">
        <f t="shared" si="475"/>
        <v/>
      </c>
      <c r="AS141" s="139" t="str">
        <f t="shared" si="475"/>
        <v/>
      </c>
      <c r="AT141" s="118"/>
      <c r="AU141" s="138" t="str">
        <f t="shared" si="3"/>
        <v/>
      </c>
      <c r="AV141" s="139" t="str">
        <f t="shared" si="4"/>
        <v/>
      </c>
      <c r="AW141" s="139" t="str">
        <f t="shared" si="5"/>
        <v/>
      </c>
      <c r="AX141" s="139" t="str">
        <f t="shared" si="6"/>
        <v/>
      </c>
      <c r="AY141" s="139" t="str">
        <f t="shared" si="7"/>
        <v/>
      </c>
      <c r="AZ141" s="140" t="str">
        <f t="shared" si="8"/>
        <v/>
      </c>
      <c r="BA141" s="141" t="str">
        <f t="shared" si="9"/>
        <v/>
      </c>
      <c r="BB141" s="139" t="str">
        <f t="shared" si="10"/>
        <v/>
      </c>
      <c r="BC141" s="139" t="str">
        <f t="shared" si="11"/>
        <v/>
      </c>
      <c r="BD141" s="139" t="str">
        <f t="shared" si="12"/>
        <v/>
      </c>
      <c r="BE141" s="140" t="str">
        <f t="shared" si="13"/>
        <v/>
      </c>
      <c r="BF141" s="122" t="str">
        <f t="shared" si="14"/>
        <v/>
      </c>
      <c r="BG141" s="123" t="str">
        <f t="shared" si="15"/>
        <v/>
      </c>
      <c r="BH141" s="123" t="str">
        <f t="shared" si="16"/>
        <v/>
      </c>
      <c r="BI141" s="123" t="str">
        <f t="shared" si="17"/>
        <v/>
      </c>
      <c r="BJ141" s="122" t="str">
        <f t="shared" si="18"/>
        <v/>
      </c>
      <c r="BK141" s="123" t="str">
        <f t="shared" si="19"/>
        <v/>
      </c>
      <c r="BL141" s="123" t="str">
        <f t="shared" si="20"/>
        <v/>
      </c>
      <c r="BM141" s="123" t="str">
        <f t="shared" si="21"/>
        <v/>
      </c>
      <c r="BN141" s="123" t="str">
        <f t="shared" si="22"/>
        <v/>
      </c>
      <c r="BO141" s="123" t="str">
        <f t="shared" si="23"/>
        <v/>
      </c>
      <c r="BP141" s="123" t="str">
        <f t="shared" si="24"/>
        <v/>
      </c>
      <c r="BQ141" s="123" t="str">
        <f t="shared" si="25"/>
        <v/>
      </c>
      <c r="BR141" s="124" t="str">
        <f t="shared" si="26"/>
        <v/>
      </c>
      <c r="BS141" s="142" t="str">
        <f t="shared" si="27"/>
        <v/>
      </c>
      <c r="BT141" s="143" t="str">
        <f t="shared" si="28"/>
        <v/>
      </c>
      <c r="BU141" s="143" t="str">
        <f t="shared" si="29"/>
        <v/>
      </c>
      <c r="BV141" s="143" t="str">
        <f t="shared" si="30"/>
        <v/>
      </c>
      <c r="BW141" s="143" t="str">
        <f t="shared" si="31"/>
        <v/>
      </c>
      <c r="BX141" s="144" t="str">
        <f t="shared" si="32"/>
        <v/>
      </c>
      <c r="BY141" s="141" t="str">
        <f t="shared" si="33"/>
        <v/>
      </c>
      <c r="BZ141" s="139" t="str">
        <f t="shared" si="34"/>
        <v/>
      </c>
      <c r="CA141" s="139" t="str">
        <f t="shared" si="35"/>
        <v/>
      </c>
      <c r="CB141" s="139" t="str">
        <f t="shared" si="36"/>
        <v/>
      </c>
      <c r="CC141" s="139" t="str">
        <f t="shared" si="37"/>
        <v/>
      </c>
      <c r="CD141" s="139" t="str">
        <f t="shared" si="38"/>
        <v/>
      </c>
      <c r="CE141" s="140" t="str">
        <f t="shared" si="39"/>
        <v/>
      </c>
      <c r="CF141" s="141" t="str">
        <f t="shared" si="40"/>
        <v/>
      </c>
      <c r="CG141" s="139" t="str">
        <f t="shared" si="41"/>
        <v/>
      </c>
      <c r="CH141" s="139" t="str">
        <f t="shared" si="42"/>
        <v/>
      </c>
      <c r="CI141" s="139" t="str">
        <f t="shared" si="43"/>
        <v/>
      </c>
      <c r="CJ141" s="139" t="str">
        <f t="shared" si="44"/>
        <v/>
      </c>
      <c r="CK141" s="139" t="str">
        <f t="shared" si="45"/>
        <v/>
      </c>
      <c r="CL141" s="140" t="str">
        <f t="shared" si="46"/>
        <v/>
      </c>
      <c r="CM141" s="142" t="str">
        <f t="shared" si="47"/>
        <v/>
      </c>
      <c r="CN141" s="143" t="str">
        <f t="shared" si="48"/>
        <v/>
      </c>
      <c r="CO141" s="143" t="str">
        <f t="shared" si="49"/>
        <v/>
      </c>
      <c r="CP141" s="143" t="str">
        <f t="shared" si="50"/>
        <v/>
      </c>
      <c r="CQ141" s="143" t="str">
        <f t="shared" si="51"/>
        <v/>
      </c>
      <c r="CR141" s="145" t="str">
        <f t="shared" si="52"/>
        <v/>
      </c>
      <c r="CS141" s="127"/>
      <c r="CT141" s="122" t="str">
        <f t="shared" si="53"/>
        <v/>
      </c>
      <c r="CU141" s="123" t="str">
        <f t="shared" si="54"/>
        <v/>
      </c>
      <c r="CV141" s="123" t="str">
        <f t="shared" si="55"/>
        <v/>
      </c>
      <c r="CW141" s="123" t="str">
        <f t="shared" si="56"/>
        <v/>
      </c>
      <c r="CX141" s="123" t="str">
        <f t="shared" si="57"/>
        <v/>
      </c>
      <c r="CY141" s="123" t="str">
        <f t="shared" si="58"/>
        <v/>
      </c>
      <c r="CZ141" s="123" t="str">
        <f t="shared" si="59"/>
        <v/>
      </c>
      <c r="DA141" s="123" t="str">
        <f t="shared" si="60"/>
        <v/>
      </c>
      <c r="DB141" s="124" t="str">
        <f t="shared" si="61"/>
        <v/>
      </c>
      <c r="DC141" s="128" t="str">
        <f t="shared" si="62"/>
        <v/>
      </c>
      <c r="DD141" s="123" t="str">
        <f t="shared" si="63"/>
        <v/>
      </c>
      <c r="DE141" s="123" t="str">
        <f t="shared" si="64"/>
        <v/>
      </c>
      <c r="DF141" s="123" t="str">
        <f t="shared" si="65"/>
        <v/>
      </c>
      <c r="DG141" s="123" t="str">
        <f t="shared" si="66"/>
        <v/>
      </c>
      <c r="DH141" s="123" t="str">
        <f t="shared" si="67"/>
        <v/>
      </c>
      <c r="DI141" s="123" t="str">
        <f t="shared" si="68"/>
        <v/>
      </c>
      <c r="DJ141" s="129" t="str">
        <f t="shared" si="69"/>
        <v/>
      </c>
      <c r="DK141" s="98" t="s">
        <v>68</v>
      </c>
      <c r="DL141" s="130">
        <f t="shared" si="76"/>
        <v>135</v>
      </c>
      <c r="DM141" s="56"/>
    </row>
    <row r="142" spans="2:117" ht="22.5" customHeight="1">
      <c r="B142" s="98" t="s">
        <v>68</v>
      </c>
      <c r="C142" s="130">
        <f t="shared" si="70"/>
        <v>136</v>
      </c>
      <c r="D142" s="146">
        <v>45700</v>
      </c>
      <c r="E142" s="155" t="s">
        <v>69</v>
      </c>
      <c r="F142" s="102" t="s">
        <v>70</v>
      </c>
      <c r="G142" s="158" t="s">
        <v>20</v>
      </c>
      <c r="H142" s="131" t="s">
        <v>46</v>
      </c>
      <c r="I142" s="132">
        <v>20000</v>
      </c>
      <c r="J142" s="106"/>
      <c r="K142" s="107">
        <f t="shared" si="71"/>
        <v>1985123</v>
      </c>
      <c r="L142" s="645"/>
      <c r="M142" s="133"/>
      <c r="N142" s="133"/>
      <c r="O142" s="134" t="str">
        <f t="shared" ref="O142:S142" si="476">IF($H142=O$6,$I142,"")</f>
        <v/>
      </c>
      <c r="P142" s="135" t="str">
        <f t="shared" si="476"/>
        <v/>
      </c>
      <c r="Q142" s="136">
        <f t="shared" si="476"/>
        <v>20000</v>
      </c>
      <c r="R142" s="135" t="str">
        <f t="shared" si="476"/>
        <v/>
      </c>
      <c r="S142" s="137" t="str">
        <f t="shared" si="476"/>
        <v/>
      </c>
      <c r="T142" s="113" t="str">
        <f t="shared" ref="T142:AJ142" si="477">IF($H142=T$6,$J142,"")</f>
        <v/>
      </c>
      <c r="U142" s="114" t="str">
        <f t="shared" si="477"/>
        <v/>
      </c>
      <c r="V142" s="114" t="str">
        <f t="shared" si="477"/>
        <v/>
      </c>
      <c r="W142" s="114" t="str">
        <f t="shared" si="477"/>
        <v/>
      </c>
      <c r="X142" s="113" t="str">
        <f t="shared" si="477"/>
        <v/>
      </c>
      <c r="Y142" s="114" t="str">
        <f t="shared" si="477"/>
        <v/>
      </c>
      <c r="Z142" s="114" t="str">
        <f t="shared" si="477"/>
        <v/>
      </c>
      <c r="AA142" s="114" t="str">
        <f t="shared" si="477"/>
        <v/>
      </c>
      <c r="AB142" s="113" t="str">
        <f t="shared" si="477"/>
        <v/>
      </c>
      <c r="AC142" s="114" t="str">
        <f t="shared" si="477"/>
        <v/>
      </c>
      <c r="AD142" s="114" t="str">
        <f t="shared" si="477"/>
        <v/>
      </c>
      <c r="AE142" s="114" t="str">
        <f t="shared" si="477"/>
        <v/>
      </c>
      <c r="AF142" s="114" t="str">
        <f t="shared" si="477"/>
        <v/>
      </c>
      <c r="AG142" s="114" t="str">
        <f t="shared" si="477"/>
        <v/>
      </c>
      <c r="AH142" s="114" t="str">
        <f t="shared" si="477"/>
        <v/>
      </c>
      <c r="AI142" s="113" t="str">
        <f t="shared" si="477"/>
        <v/>
      </c>
      <c r="AJ142" s="115" t="str">
        <f t="shared" si="477"/>
        <v/>
      </c>
      <c r="AK142" s="617"/>
      <c r="AL142" s="38"/>
      <c r="AM142" s="98" t="s">
        <v>68</v>
      </c>
      <c r="AN142" s="130">
        <f t="shared" si="74"/>
        <v>136</v>
      </c>
      <c r="AO142" s="138" t="str">
        <f t="shared" ref="AO142:AS142" si="478">IF(AND($G142=AO$4,$H142=AO$6),$I142,"")</f>
        <v/>
      </c>
      <c r="AP142" s="139" t="str">
        <f t="shared" si="478"/>
        <v/>
      </c>
      <c r="AQ142" s="139">
        <f t="shared" si="478"/>
        <v>20000</v>
      </c>
      <c r="AR142" s="139" t="str">
        <f t="shared" si="478"/>
        <v/>
      </c>
      <c r="AS142" s="139" t="str">
        <f t="shared" si="478"/>
        <v/>
      </c>
      <c r="AT142" s="118"/>
      <c r="AU142" s="138" t="str">
        <f t="shared" si="3"/>
        <v/>
      </c>
      <c r="AV142" s="139" t="str">
        <f t="shared" si="4"/>
        <v/>
      </c>
      <c r="AW142" s="139" t="str">
        <f t="shared" si="5"/>
        <v/>
      </c>
      <c r="AX142" s="139" t="str">
        <f t="shared" si="6"/>
        <v/>
      </c>
      <c r="AY142" s="139" t="str">
        <f t="shared" si="7"/>
        <v/>
      </c>
      <c r="AZ142" s="140" t="str">
        <f t="shared" si="8"/>
        <v/>
      </c>
      <c r="BA142" s="141" t="str">
        <f t="shared" si="9"/>
        <v/>
      </c>
      <c r="BB142" s="139" t="str">
        <f t="shared" si="10"/>
        <v/>
      </c>
      <c r="BC142" s="139" t="str">
        <f t="shared" si="11"/>
        <v/>
      </c>
      <c r="BD142" s="139" t="str">
        <f t="shared" si="12"/>
        <v/>
      </c>
      <c r="BE142" s="140" t="str">
        <f t="shared" si="13"/>
        <v/>
      </c>
      <c r="BF142" s="122" t="str">
        <f t="shared" si="14"/>
        <v/>
      </c>
      <c r="BG142" s="123" t="str">
        <f t="shared" si="15"/>
        <v/>
      </c>
      <c r="BH142" s="123" t="str">
        <f t="shared" si="16"/>
        <v/>
      </c>
      <c r="BI142" s="123" t="str">
        <f t="shared" si="17"/>
        <v/>
      </c>
      <c r="BJ142" s="122" t="str">
        <f t="shared" si="18"/>
        <v/>
      </c>
      <c r="BK142" s="123" t="str">
        <f t="shared" si="19"/>
        <v/>
      </c>
      <c r="BL142" s="123" t="str">
        <f t="shared" si="20"/>
        <v/>
      </c>
      <c r="BM142" s="123" t="str">
        <f t="shared" si="21"/>
        <v/>
      </c>
      <c r="BN142" s="123" t="str">
        <f t="shared" si="22"/>
        <v/>
      </c>
      <c r="BO142" s="123" t="str">
        <f t="shared" si="23"/>
        <v/>
      </c>
      <c r="BP142" s="123" t="str">
        <f t="shared" si="24"/>
        <v/>
      </c>
      <c r="BQ142" s="123" t="str">
        <f t="shared" si="25"/>
        <v/>
      </c>
      <c r="BR142" s="124" t="str">
        <f t="shared" si="26"/>
        <v/>
      </c>
      <c r="BS142" s="142" t="str">
        <f t="shared" si="27"/>
        <v/>
      </c>
      <c r="BT142" s="143" t="str">
        <f t="shared" si="28"/>
        <v/>
      </c>
      <c r="BU142" s="143" t="str">
        <f t="shared" si="29"/>
        <v/>
      </c>
      <c r="BV142" s="143" t="str">
        <f t="shared" si="30"/>
        <v/>
      </c>
      <c r="BW142" s="143" t="str">
        <f t="shared" si="31"/>
        <v/>
      </c>
      <c r="BX142" s="144" t="str">
        <f t="shared" si="32"/>
        <v/>
      </c>
      <c r="BY142" s="141" t="str">
        <f t="shared" si="33"/>
        <v/>
      </c>
      <c r="BZ142" s="139" t="str">
        <f t="shared" si="34"/>
        <v/>
      </c>
      <c r="CA142" s="139" t="str">
        <f t="shared" si="35"/>
        <v/>
      </c>
      <c r="CB142" s="139" t="str">
        <f t="shared" si="36"/>
        <v/>
      </c>
      <c r="CC142" s="139" t="str">
        <f t="shared" si="37"/>
        <v/>
      </c>
      <c r="CD142" s="139" t="str">
        <f t="shared" si="38"/>
        <v/>
      </c>
      <c r="CE142" s="140" t="str">
        <f t="shared" si="39"/>
        <v/>
      </c>
      <c r="CF142" s="141" t="str">
        <f t="shared" si="40"/>
        <v/>
      </c>
      <c r="CG142" s="139" t="str">
        <f t="shared" si="41"/>
        <v/>
      </c>
      <c r="CH142" s="139" t="str">
        <f t="shared" si="42"/>
        <v/>
      </c>
      <c r="CI142" s="139" t="str">
        <f t="shared" si="43"/>
        <v/>
      </c>
      <c r="CJ142" s="139" t="str">
        <f t="shared" si="44"/>
        <v/>
      </c>
      <c r="CK142" s="139" t="str">
        <f t="shared" si="45"/>
        <v/>
      </c>
      <c r="CL142" s="140" t="str">
        <f t="shared" si="46"/>
        <v/>
      </c>
      <c r="CM142" s="142" t="str">
        <f t="shared" si="47"/>
        <v/>
      </c>
      <c r="CN142" s="143" t="str">
        <f t="shared" si="48"/>
        <v/>
      </c>
      <c r="CO142" s="143" t="str">
        <f t="shared" si="49"/>
        <v/>
      </c>
      <c r="CP142" s="143" t="str">
        <f t="shared" si="50"/>
        <v/>
      </c>
      <c r="CQ142" s="143" t="str">
        <f t="shared" si="51"/>
        <v/>
      </c>
      <c r="CR142" s="145" t="str">
        <f t="shared" si="52"/>
        <v/>
      </c>
      <c r="CS142" s="127"/>
      <c r="CT142" s="122" t="str">
        <f t="shared" si="53"/>
        <v/>
      </c>
      <c r="CU142" s="123" t="str">
        <f t="shared" si="54"/>
        <v/>
      </c>
      <c r="CV142" s="123" t="str">
        <f t="shared" si="55"/>
        <v/>
      </c>
      <c r="CW142" s="123" t="str">
        <f t="shared" si="56"/>
        <v/>
      </c>
      <c r="CX142" s="123" t="str">
        <f t="shared" si="57"/>
        <v/>
      </c>
      <c r="CY142" s="123" t="str">
        <f t="shared" si="58"/>
        <v/>
      </c>
      <c r="CZ142" s="123" t="str">
        <f t="shared" si="59"/>
        <v/>
      </c>
      <c r="DA142" s="123" t="str">
        <f t="shared" si="60"/>
        <v/>
      </c>
      <c r="DB142" s="124" t="str">
        <f t="shared" si="61"/>
        <v/>
      </c>
      <c r="DC142" s="128" t="str">
        <f t="shared" si="62"/>
        <v/>
      </c>
      <c r="DD142" s="123" t="str">
        <f t="shared" si="63"/>
        <v/>
      </c>
      <c r="DE142" s="123" t="str">
        <f t="shared" si="64"/>
        <v/>
      </c>
      <c r="DF142" s="123" t="str">
        <f t="shared" si="65"/>
        <v/>
      </c>
      <c r="DG142" s="123" t="str">
        <f t="shared" si="66"/>
        <v/>
      </c>
      <c r="DH142" s="123" t="str">
        <f t="shared" si="67"/>
        <v/>
      </c>
      <c r="DI142" s="123" t="str">
        <f t="shared" si="68"/>
        <v/>
      </c>
      <c r="DJ142" s="129" t="str">
        <f t="shared" si="69"/>
        <v/>
      </c>
      <c r="DK142" s="98" t="s">
        <v>68</v>
      </c>
      <c r="DL142" s="130">
        <f t="shared" si="76"/>
        <v>136</v>
      </c>
      <c r="DM142" s="56"/>
    </row>
    <row r="143" spans="2:117" ht="22.5" customHeight="1">
      <c r="B143" s="98" t="s">
        <v>68</v>
      </c>
      <c r="C143" s="130">
        <f t="shared" si="70"/>
        <v>137</v>
      </c>
      <c r="D143" s="146">
        <v>45700</v>
      </c>
      <c r="E143" s="155" t="s">
        <v>69</v>
      </c>
      <c r="F143" s="102" t="s">
        <v>70</v>
      </c>
      <c r="G143" s="103" t="s">
        <v>20</v>
      </c>
      <c r="H143" s="131" t="s">
        <v>46</v>
      </c>
      <c r="I143" s="132">
        <v>100000</v>
      </c>
      <c r="J143" s="106"/>
      <c r="K143" s="107">
        <f t="shared" si="71"/>
        <v>2085123</v>
      </c>
      <c r="L143" s="646"/>
      <c r="M143" s="133"/>
      <c r="N143" s="133"/>
      <c r="O143" s="134" t="str">
        <f t="shared" ref="O143:S143" si="479">IF($H143=O$6,$I143,"")</f>
        <v/>
      </c>
      <c r="P143" s="135" t="str">
        <f t="shared" si="479"/>
        <v/>
      </c>
      <c r="Q143" s="136">
        <f t="shared" si="479"/>
        <v>100000</v>
      </c>
      <c r="R143" s="135" t="str">
        <f t="shared" si="479"/>
        <v/>
      </c>
      <c r="S143" s="137" t="str">
        <f t="shared" si="479"/>
        <v/>
      </c>
      <c r="T143" s="113" t="str">
        <f t="shared" ref="T143:AJ143" si="480">IF($H143=T$6,$J143,"")</f>
        <v/>
      </c>
      <c r="U143" s="114" t="str">
        <f t="shared" si="480"/>
        <v/>
      </c>
      <c r="V143" s="114" t="str">
        <f t="shared" si="480"/>
        <v/>
      </c>
      <c r="W143" s="114" t="str">
        <f t="shared" si="480"/>
        <v/>
      </c>
      <c r="X143" s="113" t="str">
        <f t="shared" si="480"/>
        <v/>
      </c>
      <c r="Y143" s="114" t="str">
        <f t="shared" si="480"/>
        <v/>
      </c>
      <c r="Z143" s="114" t="str">
        <f t="shared" si="480"/>
        <v/>
      </c>
      <c r="AA143" s="114" t="str">
        <f t="shared" si="480"/>
        <v/>
      </c>
      <c r="AB143" s="113" t="str">
        <f t="shared" si="480"/>
        <v/>
      </c>
      <c r="AC143" s="114" t="str">
        <f t="shared" si="480"/>
        <v/>
      </c>
      <c r="AD143" s="114" t="str">
        <f t="shared" si="480"/>
        <v/>
      </c>
      <c r="AE143" s="114" t="str">
        <f t="shared" si="480"/>
        <v/>
      </c>
      <c r="AF143" s="114" t="str">
        <f t="shared" si="480"/>
        <v/>
      </c>
      <c r="AG143" s="114" t="str">
        <f t="shared" si="480"/>
        <v/>
      </c>
      <c r="AH143" s="114" t="str">
        <f t="shared" si="480"/>
        <v/>
      </c>
      <c r="AI143" s="113" t="str">
        <f t="shared" si="480"/>
        <v/>
      </c>
      <c r="AJ143" s="115" t="str">
        <f t="shared" si="480"/>
        <v/>
      </c>
      <c r="AK143" s="617"/>
      <c r="AL143" s="38"/>
      <c r="AM143" s="98" t="s">
        <v>68</v>
      </c>
      <c r="AN143" s="130">
        <f t="shared" si="74"/>
        <v>137</v>
      </c>
      <c r="AO143" s="138" t="str">
        <f t="shared" ref="AO143:AS143" si="481">IF(AND($G143=AO$4,$H143=AO$6),$I143,"")</f>
        <v/>
      </c>
      <c r="AP143" s="139" t="str">
        <f t="shared" si="481"/>
        <v/>
      </c>
      <c r="AQ143" s="139">
        <f t="shared" si="481"/>
        <v>100000</v>
      </c>
      <c r="AR143" s="139" t="str">
        <f t="shared" si="481"/>
        <v/>
      </c>
      <c r="AS143" s="139" t="str">
        <f t="shared" si="481"/>
        <v/>
      </c>
      <c r="AT143" s="118"/>
      <c r="AU143" s="138" t="str">
        <f t="shared" si="3"/>
        <v/>
      </c>
      <c r="AV143" s="139" t="str">
        <f t="shared" si="4"/>
        <v/>
      </c>
      <c r="AW143" s="139" t="str">
        <f t="shared" si="5"/>
        <v/>
      </c>
      <c r="AX143" s="139" t="str">
        <f t="shared" si="6"/>
        <v/>
      </c>
      <c r="AY143" s="139" t="str">
        <f t="shared" si="7"/>
        <v/>
      </c>
      <c r="AZ143" s="140" t="str">
        <f t="shared" si="8"/>
        <v/>
      </c>
      <c r="BA143" s="141" t="str">
        <f t="shared" si="9"/>
        <v/>
      </c>
      <c r="BB143" s="139" t="str">
        <f t="shared" si="10"/>
        <v/>
      </c>
      <c r="BC143" s="139" t="str">
        <f t="shared" si="11"/>
        <v/>
      </c>
      <c r="BD143" s="139" t="str">
        <f t="shared" si="12"/>
        <v/>
      </c>
      <c r="BE143" s="140" t="str">
        <f t="shared" si="13"/>
        <v/>
      </c>
      <c r="BF143" s="122" t="str">
        <f t="shared" si="14"/>
        <v/>
      </c>
      <c r="BG143" s="123" t="str">
        <f t="shared" si="15"/>
        <v/>
      </c>
      <c r="BH143" s="123" t="str">
        <f t="shared" si="16"/>
        <v/>
      </c>
      <c r="BI143" s="123" t="str">
        <f t="shared" si="17"/>
        <v/>
      </c>
      <c r="BJ143" s="122" t="str">
        <f t="shared" si="18"/>
        <v/>
      </c>
      <c r="BK143" s="123" t="str">
        <f t="shared" si="19"/>
        <v/>
      </c>
      <c r="BL143" s="123" t="str">
        <f t="shared" si="20"/>
        <v/>
      </c>
      <c r="BM143" s="123" t="str">
        <f t="shared" si="21"/>
        <v/>
      </c>
      <c r="BN143" s="123" t="str">
        <f t="shared" si="22"/>
        <v/>
      </c>
      <c r="BO143" s="123" t="str">
        <f t="shared" si="23"/>
        <v/>
      </c>
      <c r="BP143" s="123" t="str">
        <f t="shared" si="24"/>
        <v/>
      </c>
      <c r="BQ143" s="123" t="str">
        <f t="shared" si="25"/>
        <v/>
      </c>
      <c r="BR143" s="124" t="str">
        <f t="shared" si="26"/>
        <v/>
      </c>
      <c r="BS143" s="142" t="str">
        <f t="shared" si="27"/>
        <v/>
      </c>
      <c r="BT143" s="143" t="str">
        <f t="shared" si="28"/>
        <v/>
      </c>
      <c r="BU143" s="143" t="str">
        <f t="shared" si="29"/>
        <v/>
      </c>
      <c r="BV143" s="143" t="str">
        <f t="shared" si="30"/>
        <v/>
      </c>
      <c r="BW143" s="143" t="str">
        <f t="shared" si="31"/>
        <v/>
      </c>
      <c r="BX143" s="144" t="str">
        <f t="shared" si="32"/>
        <v/>
      </c>
      <c r="BY143" s="141" t="str">
        <f t="shared" si="33"/>
        <v/>
      </c>
      <c r="BZ143" s="139" t="str">
        <f t="shared" si="34"/>
        <v/>
      </c>
      <c r="CA143" s="139" t="str">
        <f t="shared" si="35"/>
        <v/>
      </c>
      <c r="CB143" s="139" t="str">
        <f t="shared" si="36"/>
        <v/>
      </c>
      <c r="CC143" s="139" t="str">
        <f t="shared" si="37"/>
        <v/>
      </c>
      <c r="CD143" s="139" t="str">
        <f t="shared" si="38"/>
        <v/>
      </c>
      <c r="CE143" s="140" t="str">
        <f t="shared" si="39"/>
        <v/>
      </c>
      <c r="CF143" s="141" t="str">
        <f t="shared" si="40"/>
        <v/>
      </c>
      <c r="CG143" s="139" t="str">
        <f t="shared" si="41"/>
        <v/>
      </c>
      <c r="CH143" s="139" t="str">
        <f t="shared" si="42"/>
        <v/>
      </c>
      <c r="CI143" s="139" t="str">
        <f t="shared" si="43"/>
        <v/>
      </c>
      <c r="CJ143" s="139" t="str">
        <f t="shared" si="44"/>
        <v/>
      </c>
      <c r="CK143" s="139" t="str">
        <f t="shared" si="45"/>
        <v/>
      </c>
      <c r="CL143" s="140" t="str">
        <f t="shared" si="46"/>
        <v/>
      </c>
      <c r="CM143" s="142" t="str">
        <f t="shared" si="47"/>
        <v/>
      </c>
      <c r="CN143" s="143" t="str">
        <f t="shared" si="48"/>
        <v/>
      </c>
      <c r="CO143" s="143" t="str">
        <f t="shared" si="49"/>
        <v/>
      </c>
      <c r="CP143" s="143" t="str">
        <f t="shared" si="50"/>
        <v/>
      </c>
      <c r="CQ143" s="143" t="str">
        <f t="shared" si="51"/>
        <v/>
      </c>
      <c r="CR143" s="145" t="str">
        <f t="shared" si="52"/>
        <v/>
      </c>
      <c r="CS143" s="127"/>
      <c r="CT143" s="122" t="str">
        <f t="shared" si="53"/>
        <v/>
      </c>
      <c r="CU143" s="123" t="str">
        <f t="shared" si="54"/>
        <v/>
      </c>
      <c r="CV143" s="123" t="str">
        <f t="shared" si="55"/>
        <v/>
      </c>
      <c r="CW143" s="123" t="str">
        <f t="shared" si="56"/>
        <v/>
      </c>
      <c r="CX143" s="123" t="str">
        <f t="shared" si="57"/>
        <v/>
      </c>
      <c r="CY143" s="123" t="str">
        <f t="shared" si="58"/>
        <v/>
      </c>
      <c r="CZ143" s="123" t="str">
        <f t="shared" si="59"/>
        <v/>
      </c>
      <c r="DA143" s="123" t="str">
        <f t="shared" si="60"/>
        <v/>
      </c>
      <c r="DB143" s="124" t="str">
        <f t="shared" si="61"/>
        <v/>
      </c>
      <c r="DC143" s="128" t="str">
        <f t="shared" si="62"/>
        <v/>
      </c>
      <c r="DD143" s="123" t="str">
        <f t="shared" si="63"/>
        <v/>
      </c>
      <c r="DE143" s="123" t="str">
        <f t="shared" si="64"/>
        <v/>
      </c>
      <c r="DF143" s="123" t="str">
        <f t="shared" si="65"/>
        <v/>
      </c>
      <c r="DG143" s="123" t="str">
        <f t="shared" si="66"/>
        <v/>
      </c>
      <c r="DH143" s="123" t="str">
        <f t="shared" si="67"/>
        <v/>
      </c>
      <c r="DI143" s="123" t="str">
        <f t="shared" si="68"/>
        <v/>
      </c>
      <c r="DJ143" s="129" t="str">
        <f t="shared" si="69"/>
        <v/>
      </c>
      <c r="DK143" s="98" t="s">
        <v>68</v>
      </c>
      <c r="DL143" s="130">
        <f t="shared" si="76"/>
        <v>137</v>
      </c>
      <c r="DM143" s="56"/>
    </row>
    <row r="144" spans="2:117" ht="22.5" customHeight="1">
      <c r="B144" s="98" t="s">
        <v>68</v>
      </c>
      <c r="C144" s="130">
        <f t="shared" si="70"/>
        <v>138</v>
      </c>
      <c r="D144" s="146">
        <v>45700</v>
      </c>
      <c r="E144" s="155" t="s">
        <v>69</v>
      </c>
      <c r="F144" s="102" t="s">
        <v>70</v>
      </c>
      <c r="G144" s="103" t="s">
        <v>20</v>
      </c>
      <c r="H144" s="131" t="s">
        <v>46</v>
      </c>
      <c r="I144" s="132">
        <v>1000</v>
      </c>
      <c r="J144" s="106"/>
      <c r="K144" s="107">
        <f t="shared" si="71"/>
        <v>2086123</v>
      </c>
      <c r="L144" s="647" t="str">
        <f>HYPERLINK("./通帳_公開用/外通帳Y138-160.pdf","通帳Y138-Y160")</f>
        <v>通帳Y138-Y160</v>
      </c>
      <c r="M144" s="133"/>
      <c r="N144" s="133"/>
      <c r="O144" s="134" t="str">
        <f t="shared" ref="O144:S144" si="482">IF($H144=O$6,$I144,"")</f>
        <v/>
      </c>
      <c r="P144" s="135" t="str">
        <f t="shared" si="482"/>
        <v/>
      </c>
      <c r="Q144" s="136">
        <f t="shared" si="482"/>
        <v>1000</v>
      </c>
      <c r="R144" s="135" t="str">
        <f t="shared" si="482"/>
        <v/>
      </c>
      <c r="S144" s="137" t="str">
        <f t="shared" si="482"/>
        <v/>
      </c>
      <c r="T144" s="113" t="str">
        <f t="shared" ref="T144:AJ144" si="483">IF($H144=T$6,$J144,"")</f>
        <v/>
      </c>
      <c r="U144" s="114" t="str">
        <f t="shared" si="483"/>
        <v/>
      </c>
      <c r="V144" s="114" t="str">
        <f t="shared" si="483"/>
        <v/>
      </c>
      <c r="W144" s="114" t="str">
        <f t="shared" si="483"/>
        <v/>
      </c>
      <c r="X144" s="113" t="str">
        <f t="shared" si="483"/>
        <v/>
      </c>
      <c r="Y144" s="114" t="str">
        <f t="shared" si="483"/>
        <v/>
      </c>
      <c r="Z144" s="114" t="str">
        <f t="shared" si="483"/>
        <v/>
      </c>
      <c r="AA144" s="114" t="str">
        <f t="shared" si="483"/>
        <v/>
      </c>
      <c r="AB144" s="113" t="str">
        <f t="shared" si="483"/>
        <v/>
      </c>
      <c r="AC144" s="114" t="str">
        <f t="shared" si="483"/>
        <v/>
      </c>
      <c r="AD144" s="114" t="str">
        <f t="shared" si="483"/>
        <v/>
      </c>
      <c r="AE144" s="114" t="str">
        <f t="shared" si="483"/>
        <v/>
      </c>
      <c r="AF144" s="114" t="str">
        <f t="shared" si="483"/>
        <v/>
      </c>
      <c r="AG144" s="114" t="str">
        <f t="shared" si="483"/>
        <v/>
      </c>
      <c r="AH144" s="114" t="str">
        <f t="shared" si="483"/>
        <v/>
      </c>
      <c r="AI144" s="113" t="str">
        <f t="shared" si="483"/>
        <v/>
      </c>
      <c r="AJ144" s="115" t="str">
        <f t="shared" si="483"/>
        <v/>
      </c>
      <c r="AK144" s="617"/>
      <c r="AL144" s="38"/>
      <c r="AM144" s="98" t="s">
        <v>68</v>
      </c>
      <c r="AN144" s="130">
        <f t="shared" si="74"/>
        <v>138</v>
      </c>
      <c r="AO144" s="138" t="str">
        <f t="shared" ref="AO144:AS144" si="484">IF(AND($G144=AO$4,$H144=AO$6),$I144,"")</f>
        <v/>
      </c>
      <c r="AP144" s="139" t="str">
        <f t="shared" si="484"/>
        <v/>
      </c>
      <c r="AQ144" s="139">
        <f t="shared" si="484"/>
        <v>1000</v>
      </c>
      <c r="AR144" s="139" t="str">
        <f t="shared" si="484"/>
        <v/>
      </c>
      <c r="AS144" s="139" t="str">
        <f t="shared" si="484"/>
        <v/>
      </c>
      <c r="AT144" s="118"/>
      <c r="AU144" s="138" t="str">
        <f t="shared" si="3"/>
        <v/>
      </c>
      <c r="AV144" s="139" t="str">
        <f t="shared" si="4"/>
        <v/>
      </c>
      <c r="AW144" s="139" t="str">
        <f t="shared" si="5"/>
        <v/>
      </c>
      <c r="AX144" s="139" t="str">
        <f t="shared" si="6"/>
        <v/>
      </c>
      <c r="AY144" s="139" t="str">
        <f t="shared" si="7"/>
        <v/>
      </c>
      <c r="AZ144" s="140" t="str">
        <f t="shared" si="8"/>
        <v/>
      </c>
      <c r="BA144" s="141" t="str">
        <f t="shared" si="9"/>
        <v/>
      </c>
      <c r="BB144" s="139" t="str">
        <f t="shared" si="10"/>
        <v/>
      </c>
      <c r="BC144" s="139" t="str">
        <f t="shared" si="11"/>
        <v/>
      </c>
      <c r="BD144" s="139" t="str">
        <f t="shared" si="12"/>
        <v/>
      </c>
      <c r="BE144" s="140" t="str">
        <f t="shared" si="13"/>
        <v/>
      </c>
      <c r="BF144" s="122" t="str">
        <f t="shared" si="14"/>
        <v/>
      </c>
      <c r="BG144" s="123" t="str">
        <f t="shared" si="15"/>
        <v/>
      </c>
      <c r="BH144" s="123" t="str">
        <f t="shared" si="16"/>
        <v/>
      </c>
      <c r="BI144" s="123" t="str">
        <f t="shared" si="17"/>
        <v/>
      </c>
      <c r="BJ144" s="122" t="str">
        <f t="shared" si="18"/>
        <v/>
      </c>
      <c r="BK144" s="123" t="str">
        <f t="shared" si="19"/>
        <v/>
      </c>
      <c r="BL144" s="123" t="str">
        <f t="shared" si="20"/>
        <v/>
      </c>
      <c r="BM144" s="123" t="str">
        <f t="shared" si="21"/>
        <v/>
      </c>
      <c r="BN144" s="123" t="str">
        <f t="shared" si="22"/>
        <v/>
      </c>
      <c r="BO144" s="123" t="str">
        <f t="shared" si="23"/>
        <v/>
      </c>
      <c r="BP144" s="123" t="str">
        <f t="shared" si="24"/>
        <v/>
      </c>
      <c r="BQ144" s="123" t="str">
        <f t="shared" si="25"/>
        <v/>
      </c>
      <c r="BR144" s="124" t="str">
        <f t="shared" si="26"/>
        <v/>
      </c>
      <c r="BS144" s="142" t="str">
        <f t="shared" si="27"/>
        <v/>
      </c>
      <c r="BT144" s="143" t="str">
        <f t="shared" si="28"/>
        <v/>
      </c>
      <c r="BU144" s="143" t="str">
        <f t="shared" si="29"/>
        <v/>
      </c>
      <c r="BV144" s="143" t="str">
        <f t="shared" si="30"/>
        <v/>
      </c>
      <c r="BW144" s="143" t="str">
        <f t="shared" si="31"/>
        <v/>
      </c>
      <c r="BX144" s="144" t="str">
        <f t="shared" si="32"/>
        <v/>
      </c>
      <c r="BY144" s="141" t="str">
        <f t="shared" si="33"/>
        <v/>
      </c>
      <c r="BZ144" s="139" t="str">
        <f t="shared" si="34"/>
        <v/>
      </c>
      <c r="CA144" s="139" t="str">
        <f t="shared" si="35"/>
        <v/>
      </c>
      <c r="CB144" s="139" t="str">
        <f t="shared" si="36"/>
        <v/>
      </c>
      <c r="CC144" s="139" t="str">
        <f t="shared" si="37"/>
        <v/>
      </c>
      <c r="CD144" s="139" t="str">
        <f t="shared" si="38"/>
        <v/>
      </c>
      <c r="CE144" s="140" t="str">
        <f t="shared" si="39"/>
        <v/>
      </c>
      <c r="CF144" s="141" t="str">
        <f t="shared" si="40"/>
        <v/>
      </c>
      <c r="CG144" s="139" t="str">
        <f t="shared" si="41"/>
        <v/>
      </c>
      <c r="CH144" s="139" t="str">
        <f t="shared" si="42"/>
        <v/>
      </c>
      <c r="CI144" s="139" t="str">
        <f t="shared" si="43"/>
        <v/>
      </c>
      <c r="CJ144" s="139" t="str">
        <f t="shared" si="44"/>
        <v/>
      </c>
      <c r="CK144" s="139" t="str">
        <f t="shared" si="45"/>
        <v/>
      </c>
      <c r="CL144" s="140" t="str">
        <f t="shared" si="46"/>
        <v/>
      </c>
      <c r="CM144" s="142" t="str">
        <f t="shared" si="47"/>
        <v/>
      </c>
      <c r="CN144" s="143" t="str">
        <f t="shared" si="48"/>
        <v/>
      </c>
      <c r="CO144" s="143" t="str">
        <f t="shared" si="49"/>
        <v/>
      </c>
      <c r="CP144" s="143" t="str">
        <f t="shared" si="50"/>
        <v/>
      </c>
      <c r="CQ144" s="143" t="str">
        <f t="shared" si="51"/>
        <v/>
      </c>
      <c r="CR144" s="145" t="str">
        <f t="shared" si="52"/>
        <v/>
      </c>
      <c r="CS144" s="127"/>
      <c r="CT144" s="122" t="str">
        <f t="shared" si="53"/>
        <v/>
      </c>
      <c r="CU144" s="123" t="str">
        <f t="shared" si="54"/>
        <v/>
      </c>
      <c r="CV144" s="123" t="str">
        <f t="shared" si="55"/>
        <v/>
      </c>
      <c r="CW144" s="123" t="str">
        <f t="shared" si="56"/>
        <v/>
      </c>
      <c r="CX144" s="123" t="str">
        <f t="shared" si="57"/>
        <v/>
      </c>
      <c r="CY144" s="123" t="str">
        <f t="shared" si="58"/>
        <v/>
      </c>
      <c r="CZ144" s="123" t="str">
        <f t="shared" si="59"/>
        <v/>
      </c>
      <c r="DA144" s="123" t="str">
        <f t="shared" si="60"/>
        <v/>
      </c>
      <c r="DB144" s="124" t="str">
        <f t="shared" si="61"/>
        <v/>
      </c>
      <c r="DC144" s="128" t="str">
        <f t="shared" si="62"/>
        <v/>
      </c>
      <c r="DD144" s="123" t="str">
        <f t="shared" si="63"/>
        <v/>
      </c>
      <c r="DE144" s="123" t="str">
        <f t="shared" si="64"/>
        <v/>
      </c>
      <c r="DF144" s="123" t="str">
        <f t="shared" si="65"/>
        <v/>
      </c>
      <c r="DG144" s="123" t="str">
        <f t="shared" si="66"/>
        <v/>
      </c>
      <c r="DH144" s="123" t="str">
        <f t="shared" si="67"/>
        <v/>
      </c>
      <c r="DI144" s="123" t="str">
        <f t="shared" si="68"/>
        <v/>
      </c>
      <c r="DJ144" s="129" t="str">
        <f t="shared" si="69"/>
        <v/>
      </c>
      <c r="DK144" s="98" t="s">
        <v>68</v>
      </c>
      <c r="DL144" s="130">
        <f t="shared" si="76"/>
        <v>138</v>
      </c>
      <c r="DM144" s="56"/>
    </row>
    <row r="145" spans="2:117" ht="22.5" customHeight="1">
      <c r="B145" s="98" t="s">
        <v>68</v>
      </c>
      <c r="C145" s="130">
        <f t="shared" si="70"/>
        <v>139</v>
      </c>
      <c r="D145" s="146">
        <v>45700</v>
      </c>
      <c r="E145" s="155" t="s">
        <v>69</v>
      </c>
      <c r="F145" s="102" t="s">
        <v>70</v>
      </c>
      <c r="G145" s="103" t="s">
        <v>20</v>
      </c>
      <c r="H145" s="131" t="s">
        <v>46</v>
      </c>
      <c r="I145" s="132">
        <v>10000</v>
      </c>
      <c r="J145" s="106"/>
      <c r="K145" s="107">
        <f t="shared" si="71"/>
        <v>2096123</v>
      </c>
      <c r="L145" s="645"/>
      <c r="M145" s="133"/>
      <c r="N145" s="133"/>
      <c r="O145" s="134" t="str">
        <f t="shared" ref="O145:S145" si="485">IF($H145=O$6,$I145,"")</f>
        <v/>
      </c>
      <c r="P145" s="135" t="str">
        <f t="shared" si="485"/>
        <v/>
      </c>
      <c r="Q145" s="136">
        <f t="shared" si="485"/>
        <v>10000</v>
      </c>
      <c r="R145" s="135" t="str">
        <f t="shared" si="485"/>
        <v/>
      </c>
      <c r="S145" s="137" t="str">
        <f t="shared" si="485"/>
        <v/>
      </c>
      <c r="T145" s="113" t="str">
        <f t="shared" ref="T145:AJ145" si="486">IF($H145=T$6,$J145,"")</f>
        <v/>
      </c>
      <c r="U145" s="114" t="str">
        <f t="shared" si="486"/>
        <v/>
      </c>
      <c r="V145" s="114" t="str">
        <f t="shared" si="486"/>
        <v/>
      </c>
      <c r="W145" s="114" t="str">
        <f t="shared" si="486"/>
        <v/>
      </c>
      <c r="X145" s="113" t="str">
        <f t="shared" si="486"/>
        <v/>
      </c>
      <c r="Y145" s="114" t="str">
        <f t="shared" si="486"/>
        <v/>
      </c>
      <c r="Z145" s="114" t="str">
        <f t="shared" si="486"/>
        <v/>
      </c>
      <c r="AA145" s="114" t="str">
        <f t="shared" si="486"/>
        <v/>
      </c>
      <c r="AB145" s="113" t="str">
        <f t="shared" si="486"/>
        <v/>
      </c>
      <c r="AC145" s="114" t="str">
        <f t="shared" si="486"/>
        <v/>
      </c>
      <c r="AD145" s="114" t="str">
        <f t="shared" si="486"/>
        <v/>
      </c>
      <c r="AE145" s="114" t="str">
        <f t="shared" si="486"/>
        <v/>
      </c>
      <c r="AF145" s="114" t="str">
        <f t="shared" si="486"/>
        <v/>
      </c>
      <c r="AG145" s="114" t="str">
        <f t="shared" si="486"/>
        <v/>
      </c>
      <c r="AH145" s="114" t="str">
        <f t="shared" si="486"/>
        <v/>
      </c>
      <c r="AI145" s="113" t="str">
        <f t="shared" si="486"/>
        <v/>
      </c>
      <c r="AJ145" s="115" t="str">
        <f t="shared" si="486"/>
        <v/>
      </c>
      <c r="AK145" s="617"/>
      <c r="AL145" s="38"/>
      <c r="AM145" s="98" t="s">
        <v>68</v>
      </c>
      <c r="AN145" s="130">
        <f t="shared" si="74"/>
        <v>139</v>
      </c>
      <c r="AO145" s="138" t="str">
        <f t="shared" ref="AO145:AS145" si="487">IF(AND($G145=AO$4,$H145=AO$6),$I145,"")</f>
        <v/>
      </c>
      <c r="AP145" s="139" t="str">
        <f t="shared" si="487"/>
        <v/>
      </c>
      <c r="AQ145" s="139">
        <f t="shared" si="487"/>
        <v>10000</v>
      </c>
      <c r="AR145" s="139" t="str">
        <f t="shared" si="487"/>
        <v/>
      </c>
      <c r="AS145" s="139" t="str">
        <f t="shared" si="487"/>
        <v/>
      </c>
      <c r="AT145" s="118"/>
      <c r="AU145" s="138" t="str">
        <f t="shared" si="3"/>
        <v/>
      </c>
      <c r="AV145" s="139" t="str">
        <f t="shared" si="4"/>
        <v/>
      </c>
      <c r="AW145" s="139" t="str">
        <f t="shared" si="5"/>
        <v/>
      </c>
      <c r="AX145" s="139" t="str">
        <f t="shared" si="6"/>
        <v/>
      </c>
      <c r="AY145" s="139" t="str">
        <f t="shared" si="7"/>
        <v/>
      </c>
      <c r="AZ145" s="140" t="str">
        <f t="shared" si="8"/>
        <v/>
      </c>
      <c r="BA145" s="141" t="str">
        <f t="shared" si="9"/>
        <v/>
      </c>
      <c r="BB145" s="139" t="str">
        <f t="shared" si="10"/>
        <v/>
      </c>
      <c r="BC145" s="139" t="str">
        <f t="shared" si="11"/>
        <v/>
      </c>
      <c r="BD145" s="139" t="str">
        <f t="shared" si="12"/>
        <v/>
      </c>
      <c r="BE145" s="140" t="str">
        <f t="shared" si="13"/>
        <v/>
      </c>
      <c r="BF145" s="122" t="str">
        <f t="shared" si="14"/>
        <v/>
      </c>
      <c r="BG145" s="123" t="str">
        <f t="shared" si="15"/>
        <v/>
      </c>
      <c r="BH145" s="123" t="str">
        <f t="shared" si="16"/>
        <v/>
      </c>
      <c r="BI145" s="123" t="str">
        <f t="shared" si="17"/>
        <v/>
      </c>
      <c r="BJ145" s="122" t="str">
        <f t="shared" si="18"/>
        <v/>
      </c>
      <c r="BK145" s="123" t="str">
        <f t="shared" si="19"/>
        <v/>
      </c>
      <c r="BL145" s="123" t="str">
        <f t="shared" si="20"/>
        <v/>
      </c>
      <c r="BM145" s="123" t="str">
        <f t="shared" si="21"/>
        <v/>
      </c>
      <c r="BN145" s="123" t="str">
        <f t="shared" si="22"/>
        <v/>
      </c>
      <c r="BO145" s="123" t="str">
        <f t="shared" si="23"/>
        <v/>
      </c>
      <c r="BP145" s="123" t="str">
        <f t="shared" si="24"/>
        <v/>
      </c>
      <c r="BQ145" s="123" t="str">
        <f t="shared" si="25"/>
        <v/>
      </c>
      <c r="BR145" s="124" t="str">
        <f t="shared" si="26"/>
        <v/>
      </c>
      <c r="BS145" s="142" t="str">
        <f t="shared" si="27"/>
        <v/>
      </c>
      <c r="BT145" s="143" t="str">
        <f t="shared" si="28"/>
        <v/>
      </c>
      <c r="BU145" s="143" t="str">
        <f t="shared" si="29"/>
        <v/>
      </c>
      <c r="BV145" s="143" t="str">
        <f t="shared" si="30"/>
        <v/>
      </c>
      <c r="BW145" s="143" t="str">
        <f t="shared" si="31"/>
        <v/>
      </c>
      <c r="BX145" s="144" t="str">
        <f t="shared" si="32"/>
        <v/>
      </c>
      <c r="BY145" s="141" t="str">
        <f t="shared" si="33"/>
        <v/>
      </c>
      <c r="BZ145" s="139" t="str">
        <f t="shared" si="34"/>
        <v/>
      </c>
      <c r="CA145" s="139" t="str">
        <f t="shared" si="35"/>
        <v/>
      </c>
      <c r="CB145" s="139" t="str">
        <f t="shared" si="36"/>
        <v/>
      </c>
      <c r="CC145" s="139" t="str">
        <f t="shared" si="37"/>
        <v/>
      </c>
      <c r="CD145" s="139" t="str">
        <f t="shared" si="38"/>
        <v/>
      </c>
      <c r="CE145" s="140" t="str">
        <f t="shared" si="39"/>
        <v/>
      </c>
      <c r="CF145" s="141" t="str">
        <f t="shared" si="40"/>
        <v/>
      </c>
      <c r="CG145" s="139" t="str">
        <f t="shared" si="41"/>
        <v/>
      </c>
      <c r="CH145" s="139" t="str">
        <f t="shared" si="42"/>
        <v/>
      </c>
      <c r="CI145" s="139" t="str">
        <f t="shared" si="43"/>
        <v/>
      </c>
      <c r="CJ145" s="139" t="str">
        <f t="shared" si="44"/>
        <v/>
      </c>
      <c r="CK145" s="139" t="str">
        <f t="shared" si="45"/>
        <v/>
      </c>
      <c r="CL145" s="140" t="str">
        <f t="shared" si="46"/>
        <v/>
      </c>
      <c r="CM145" s="142" t="str">
        <f t="shared" si="47"/>
        <v/>
      </c>
      <c r="CN145" s="143" t="str">
        <f t="shared" si="48"/>
        <v/>
      </c>
      <c r="CO145" s="143" t="str">
        <f t="shared" si="49"/>
        <v/>
      </c>
      <c r="CP145" s="143" t="str">
        <f t="shared" si="50"/>
        <v/>
      </c>
      <c r="CQ145" s="143" t="str">
        <f t="shared" si="51"/>
        <v/>
      </c>
      <c r="CR145" s="145" t="str">
        <f t="shared" si="52"/>
        <v/>
      </c>
      <c r="CS145" s="127"/>
      <c r="CT145" s="122" t="str">
        <f t="shared" si="53"/>
        <v/>
      </c>
      <c r="CU145" s="123" t="str">
        <f t="shared" si="54"/>
        <v/>
      </c>
      <c r="CV145" s="123" t="str">
        <f t="shared" si="55"/>
        <v/>
      </c>
      <c r="CW145" s="123" t="str">
        <f t="shared" si="56"/>
        <v/>
      </c>
      <c r="CX145" s="123" t="str">
        <f t="shared" si="57"/>
        <v/>
      </c>
      <c r="CY145" s="123" t="str">
        <f t="shared" si="58"/>
        <v/>
      </c>
      <c r="CZ145" s="123" t="str">
        <f t="shared" si="59"/>
        <v/>
      </c>
      <c r="DA145" s="123" t="str">
        <f t="shared" si="60"/>
        <v/>
      </c>
      <c r="DB145" s="124" t="str">
        <f t="shared" si="61"/>
        <v/>
      </c>
      <c r="DC145" s="128" t="str">
        <f t="shared" si="62"/>
        <v/>
      </c>
      <c r="DD145" s="123" t="str">
        <f t="shared" si="63"/>
        <v/>
      </c>
      <c r="DE145" s="123" t="str">
        <f t="shared" si="64"/>
        <v/>
      </c>
      <c r="DF145" s="123" t="str">
        <f t="shared" si="65"/>
        <v/>
      </c>
      <c r="DG145" s="123" t="str">
        <f t="shared" si="66"/>
        <v/>
      </c>
      <c r="DH145" s="123" t="str">
        <f t="shared" si="67"/>
        <v/>
      </c>
      <c r="DI145" s="123" t="str">
        <f t="shared" si="68"/>
        <v/>
      </c>
      <c r="DJ145" s="129" t="str">
        <f t="shared" si="69"/>
        <v/>
      </c>
      <c r="DK145" s="98" t="s">
        <v>68</v>
      </c>
      <c r="DL145" s="130">
        <f t="shared" si="76"/>
        <v>139</v>
      </c>
      <c r="DM145" s="56"/>
    </row>
    <row r="146" spans="2:117" ht="22.5" customHeight="1">
      <c r="B146" s="98" t="s">
        <v>68</v>
      </c>
      <c r="C146" s="130">
        <f t="shared" si="70"/>
        <v>140</v>
      </c>
      <c r="D146" s="146">
        <v>45700</v>
      </c>
      <c r="E146" s="155" t="s">
        <v>69</v>
      </c>
      <c r="F146" s="102" t="s">
        <v>70</v>
      </c>
      <c r="G146" s="103" t="s">
        <v>20</v>
      </c>
      <c r="H146" s="131" t="s">
        <v>46</v>
      </c>
      <c r="I146" s="132">
        <v>3000</v>
      </c>
      <c r="J146" s="106"/>
      <c r="K146" s="107">
        <f t="shared" si="71"/>
        <v>2099123</v>
      </c>
      <c r="L146" s="645"/>
      <c r="M146" s="133"/>
      <c r="N146" s="133"/>
      <c r="O146" s="134" t="str">
        <f t="shared" ref="O146:S146" si="488">IF($H146=O$6,$I146,"")</f>
        <v/>
      </c>
      <c r="P146" s="135" t="str">
        <f t="shared" si="488"/>
        <v/>
      </c>
      <c r="Q146" s="136">
        <f t="shared" si="488"/>
        <v>3000</v>
      </c>
      <c r="R146" s="135" t="str">
        <f t="shared" si="488"/>
        <v/>
      </c>
      <c r="S146" s="137" t="str">
        <f t="shared" si="488"/>
        <v/>
      </c>
      <c r="T146" s="113" t="str">
        <f t="shared" ref="T146:AJ146" si="489">IF($H146=T$6,$J146,"")</f>
        <v/>
      </c>
      <c r="U146" s="114" t="str">
        <f t="shared" si="489"/>
        <v/>
      </c>
      <c r="V146" s="114" t="str">
        <f t="shared" si="489"/>
        <v/>
      </c>
      <c r="W146" s="114" t="str">
        <f t="shared" si="489"/>
        <v/>
      </c>
      <c r="X146" s="113" t="str">
        <f t="shared" si="489"/>
        <v/>
      </c>
      <c r="Y146" s="114" t="str">
        <f t="shared" si="489"/>
        <v/>
      </c>
      <c r="Z146" s="114" t="str">
        <f t="shared" si="489"/>
        <v/>
      </c>
      <c r="AA146" s="114" t="str">
        <f t="shared" si="489"/>
        <v/>
      </c>
      <c r="AB146" s="113" t="str">
        <f t="shared" si="489"/>
        <v/>
      </c>
      <c r="AC146" s="114" t="str">
        <f t="shared" si="489"/>
        <v/>
      </c>
      <c r="AD146" s="114" t="str">
        <f t="shared" si="489"/>
        <v/>
      </c>
      <c r="AE146" s="114" t="str">
        <f t="shared" si="489"/>
        <v/>
      </c>
      <c r="AF146" s="114" t="str">
        <f t="shared" si="489"/>
        <v/>
      </c>
      <c r="AG146" s="114" t="str">
        <f t="shared" si="489"/>
        <v/>
      </c>
      <c r="AH146" s="114" t="str">
        <f t="shared" si="489"/>
        <v/>
      </c>
      <c r="AI146" s="113" t="str">
        <f t="shared" si="489"/>
        <v/>
      </c>
      <c r="AJ146" s="115" t="str">
        <f t="shared" si="489"/>
        <v/>
      </c>
      <c r="AK146" s="617"/>
      <c r="AL146" s="38"/>
      <c r="AM146" s="98" t="s">
        <v>68</v>
      </c>
      <c r="AN146" s="130">
        <f t="shared" si="74"/>
        <v>140</v>
      </c>
      <c r="AO146" s="138" t="str">
        <f t="shared" ref="AO146:AS146" si="490">IF(AND($G146=AO$4,$H146=AO$6),$I146,"")</f>
        <v/>
      </c>
      <c r="AP146" s="139" t="str">
        <f t="shared" si="490"/>
        <v/>
      </c>
      <c r="AQ146" s="139">
        <f t="shared" si="490"/>
        <v>3000</v>
      </c>
      <c r="AR146" s="139" t="str">
        <f t="shared" si="490"/>
        <v/>
      </c>
      <c r="AS146" s="139" t="str">
        <f t="shared" si="490"/>
        <v/>
      </c>
      <c r="AT146" s="118"/>
      <c r="AU146" s="138" t="str">
        <f t="shared" si="3"/>
        <v/>
      </c>
      <c r="AV146" s="139" t="str">
        <f t="shared" si="4"/>
        <v/>
      </c>
      <c r="AW146" s="139" t="str">
        <f t="shared" si="5"/>
        <v/>
      </c>
      <c r="AX146" s="139" t="str">
        <f t="shared" si="6"/>
        <v/>
      </c>
      <c r="AY146" s="139" t="str">
        <f t="shared" si="7"/>
        <v/>
      </c>
      <c r="AZ146" s="140" t="str">
        <f t="shared" si="8"/>
        <v/>
      </c>
      <c r="BA146" s="141" t="str">
        <f t="shared" si="9"/>
        <v/>
      </c>
      <c r="BB146" s="139" t="str">
        <f t="shared" si="10"/>
        <v/>
      </c>
      <c r="BC146" s="139" t="str">
        <f t="shared" si="11"/>
        <v/>
      </c>
      <c r="BD146" s="139" t="str">
        <f t="shared" si="12"/>
        <v/>
      </c>
      <c r="BE146" s="140" t="str">
        <f t="shared" si="13"/>
        <v/>
      </c>
      <c r="BF146" s="122" t="str">
        <f t="shared" si="14"/>
        <v/>
      </c>
      <c r="BG146" s="123" t="str">
        <f t="shared" si="15"/>
        <v/>
      </c>
      <c r="BH146" s="123" t="str">
        <f t="shared" si="16"/>
        <v/>
      </c>
      <c r="BI146" s="123" t="str">
        <f t="shared" si="17"/>
        <v/>
      </c>
      <c r="BJ146" s="122" t="str">
        <f t="shared" si="18"/>
        <v/>
      </c>
      <c r="BK146" s="123" t="str">
        <f t="shared" si="19"/>
        <v/>
      </c>
      <c r="BL146" s="123" t="str">
        <f t="shared" si="20"/>
        <v/>
      </c>
      <c r="BM146" s="123" t="str">
        <f t="shared" si="21"/>
        <v/>
      </c>
      <c r="BN146" s="123" t="str">
        <f t="shared" si="22"/>
        <v/>
      </c>
      <c r="BO146" s="123" t="str">
        <f t="shared" si="23"/>
        <v/>
      </c>
      <c r="BP146" s="123" t="str">
        <f t="shared" si="24"/>
        <v/>
      </c>
      <c r="BQ146" s="123" t="str">
        <f t="shared" si="25"/>
        <v/>
      </c>
      <c r="BR146" s="124" t="str">
        <f t="shared" si="26"/>
        <v/>
      </c>
      <c r="BS146" s="142" t="str">
        <f t="shared" si="27"/>
        <v/>
      </c>
      <c r="BT146" s="143" t="str">
        <f t="shared" si="28"/>
        <v/>
      </c>
      <c r="BU146" s="143" t="str">
        <f t="shared" si="29"/>
        <v/>
      </c>
      <c r="BV146" s="143" t="str">
        <f t="shared" si="30"/>
        <v/>
      </c>
      <c r="BW146" s="143" t="str">
        <f t="shared" si="31"/>
        <v/>
      </c>
      <c r="BX146" s="144" t="str">
        <f t="shared" si="32"/>
        <v/>
      </c>
      <c r="BY146" s="141" t="str">
        <f t="shared" si="33"/>
        <v/>
      </c>
      <c r="BZ146" s="139" t="str">
        <f t="shared" si="34"/>
        <v/>
      </c>
      <c r="CA146" s="139" t="str">
        <f t="shared" si="35"/>
        <v/>
      </c>
      <c r="CB146" s="139" t="str">
        <f t="shared" si="36"/>
        <v/>
      </c>
      <c r="CC146" s="139" t="str">
        <f t="shared" si="37"/>
        <v/>
      </c>
      <c r="CD146" s="139" t="str">
        <f t="shared" si="38"/>
        <v/>
      </c>
      <c r="CE146" s="140" t="str">
        <f t="shared" si="39"/>
        <v/>
      </c>
      <c r="CF146" s="141" t="str">
        <f t="shared" si="40"/>
        <v/>
      </c>
      <c r="CG146" s="139" t="str">
        <f t="shared" si="41"/>
        <v/>
      </c>
      <c r="CH146" s="139" t="str">
        <f t="shared" si="42"/>
        <v/>
      </c>
      <c r="CI146" s="139" t="str">
        <f t="shared" si="43"/>
        <v/>
      </c>
      <c r="CJ146" s="139" t="str">
        <f t="shared" si="44"/>
        <v/>
      </c>
      <c r="CK146" s="139" t="str">
        <f t="shared" si="45"/>
        <v/>
      </c>
      <c r="CL146" s="140" t="str">
        <f t="shared" si="46"/>
        <v/>
      </c>
      <c r="CM146" s="142" t="str">
        <f t="shared" si="47"/>
        <v/>
      </c>
      <c r="CN146" s="143" t="str">
        <f t="shared" si="48"/>
        <v/>
      </c>
      <c r="CO146" s="143" t="str">
        <f t="shared" si="49"/>
        <v/>
      </c>
      <c r="CP146" s="143" t="str">
        <f t="shared" si="50"/>
        <v/>
      </c>
      <c r="CQ146" s="143" t="str">
        <f t="shared" si="51"/>
        <v/>
      </c>
      <c r="CR146" s="145" t="str">
        <f t="shared" si="52"/>
        <v/>
      </c>
      <c r="CS146" s="127"/>
      <c r="CT146" s="122" t="str">
        <f t="shared" si="53"/>
        <v/>
      </c>
      <c r="CU146" s="123" t="str">
        <f t="shared" si="54"/>
        <v/>
      </c>
      <c r="CV146" s="123" t="str">
        <f t="shared" si="55"/>
        <v/>
      </c>
      <c r="CW146" s="123" t="str">
        <f t="shared" si="56"/>
        <v/>
      </c>
      <c r="CX146" s="123" t="str">
        <f t="shared" si="57"/>
        <v/>
      </c>
      <c r="CY146" s="123" t="str">
        <f t="shared" si="58"/>
        <v/>
      </c>
      <c r="CZ146" s="123" t="str">
        <f t="shared" si="59"/>
        <v/>
      </c>
      <c r="DA146" s="123" t="str">
        <f t="shared" si="60"/>
        <v/>
      </c>
      <c r="DB146" s="124" t="str">
        <f t="shared" si="61"/>
        <v/>
      </c>
      <c r="DC146" s="128" t="str">
        <f t="shared" si="62"/>
        <v/>
      </c>
      <c r="DD146" s="123" t="str">
        <f t="shared" si="63"/>
        <v/>
      </c>
      <c r="DE146" s="123" t="str">
        <f t="shared" si="64"/>
        <v/>
      </c>
      <c r="DF146" s="123" t="str">
        <f t="shared" si="65"/>
        <v/>
      </c>
      <c r="DG146" s="123" t="str">
        <f t="shared" si="66"/>
        <v/>
      </c>
      <c r="DH146" s="123" t="str">
        <f t="shared" si="67"/>
        <v/>
      </c>
      <c r="DI146" s="123" t="str">
        <f t="shared" si="68"/>
        <v/>
      </c>
      <c r="DJ146" s="129" t="str">
        <f t="shared" si="69"/>
        <v/>
      </c>
      <c r="DK146" s="98" t="s">
        <v>68</v>
      </c>
      <c r="DL146" s="130">
        <f t="shared" si="76"/>
        <v>140</v>
      </c>
      <c r="DM146" s="56"/>
    </row>
    <row r="147" spans="2:117" ht="22.5" customHeight="1">
      <c r="B147" s="98" t="s">
        <v>68</v>
      </c>
      <c r="C147" s="130">
        <f t="shared" si="70"/>
        <v>141</v>
      </c>
      <c r="D147" s="146">
        <v>45700</v>
      </c>
      <c r="E147" s="155" t="s">
        <v>69</v>
      </c>
      <c r="F147" s="102" t="s">
        <v>70</v>
      </c>
      <c r="G147" s="103" t="s">
        <v>20</v>
      </c>
      <c r="H147" s="131" t="s">
        <v>46</v>
      </c>
      <c r="I147" s="132">
        <v>5000</v>
      </c>
      <c r="J147" s="106"/>
      <c r="K147" s="107">
        <f t="shared" si="71"/>
        <v>2104123</v>
      </c>
      <c r="L147" s="645"/>
      <c r="M147" s="133"/>
      <c r="N147" s="133"/>
      <c r="O147" s="134" t="str">
        <f t="shared" ref="O147:S147" si="491">IF($H147=O$6,$I147,"")</f>
        <v/>
      </c>
      <c r="P147" s="135" t="str">
        <f t="shared" si="491"/>
        <v/>
      </c>
      <c r="Q147" s="136">
        <f t="shared" si="491"/>
        <v>5000</v>
      </c>
      <c r="R147" s="135" t="str">
        <f t="shared" si="491"/>
        <v/>
      </c>
      <c r="S147" s="137" t="str">
        <f t="shared" si="491"/>
        <v/>
      </c>
      <c r="T147" s="113" t="str">
        <f t="shared" ref="T147:AJ147" si="492">IF($H147=T$6,$J147,"")</f>
        <v/>
      </c>
      <c r="U147" s="114" t="str">
        <f t="shared" si="492"/>
        <v/>
      </c>
      <c r="V147" s="114" t="str">
        <f t="shared" si="492"/>
        <v/>
      </c>
      <c r="W147" s="114" t="str">
        <f t="shared" si="492"/>
        <v/>
      </c>
      <c r="X147" s="113" t="str">
        <f t="shared" si="492"/>
        <v/>
      </c>
      <c r="Y147" s="114" t="str">
        <f t="shared" si="492"/>
        <v/>
      </c>
      <c r="Z147" s="114" t="str">
        <f t="shared" si="492"/>
        <v/>
      </c>
      <c r="AA147" s="114" t="str">
        <f t="shared" si="492"/>
        <v/>
      </c>
      <c r="AB147" s="113" t="str">
        <f t="shared" si="492"/>
        <v/>
      </c>
      <c r="AC147" s="114" t="str">
        <f t="shared" si="492"/>
        <v/>
      </c>
      <c r="AD147" s="114" t="str">
        <f t="shared" si="492"/>
        <v/>
      </c>
      <c r="AE147" s="114" t="str">
        <f t="shared" si="492"/>
        <v/>
      </c>
      <c r="AF147" s="114" t="str">
        <f t="shared" si="492"/>
        <v/>
      </c>
      <c r="AG147" s="114" t="str">
        <f t="shared" si="492"/>
        <v/>
      </c>
      <c r="AH147" s="114" t="str">
        <f t="shared" si="492"/>
        <v/>
      </c>
      <c r="AI147" s="113" t="str">
        <f t="shared" si="492"/>
        <v/>
      </c>
      <c r="AJ147" s="115" t="str">
        <f t="shared" si="492"/>
        <v/>
      </c>
      <c r="AK147" s="617"/>
      <c r="AL147" s="38"/>
      <c r="AM147" s="98" t="s">
        <v>68</v>
      </c>
      <c r="AN147" s="130">
        <f t="shared" si="74"/>
        <v>141</v>
      </c>
      <c r="AO147" s="138" t="str">
        <f t="shared" ref="AO147:AS147" si="493">IF(AND($G147=AO$4,$H147=AO$6),$I147,"")</f>
        <v/>
      </c>
      <c r="AP147" s="139" t="str">
        <f t="shared" si="493"/>
        <v/>
      </c>
      <c r="AQ147" s="139">
        <f t="shared" si="493"/>
        <v>5000</v>
      </c>
      <c r="AR147" s="139" t="str">
        <f t="shared" si="493"/>
        <v/>
      </c>
      <c r="AS147" s="139" t="str">
        <f t="shared" si="493"/>
        <v/>
      </c>
      <c r="AT147" s="118"/>
      <c r="AU147" s="138" t="str">
        <f t="shared" si="3"/>
        <v/>
      </c>
      <c r="AV147" s="139" t="str">
        <f t="shared" si="4"/>
        <v/>
      </c>
      <c r="AW147" s="139" t="str">
        <f t="shared" si="5"/>
        <v/>
      </c>
      <c r="AX147" s="139" t="str">
        <f t="shared" si="6"/>
        <v/>
      </c>
      <c r="AY147" s="139" t="str">
        <f t="shared" si="7"/>
        <v/>
      </c>
      <c r="AZ147" s="140" t="str">
        <f t="shared" si="8"/>
        <v/>
      </c>
      <c r="BA147" s="141" t="str">
        <f t="shared" si="9"/>
        <v/>
      </c>
      <c r="BB147" s="139" t="str">
        <f t="shared" si="10"/>
        <v/>
      </c>
      <c r="BC147" s="139" t="str">
        <f t="shared" si="11"/>
        <v/>
      </c>
      <c r="BD147" s="139" t="str">
        <f t="shared" si="12"/>
        <v/>
      </c>
      <c r="BE147" s="140" t="str">
        <f t="shared" si="13"/>
        <v/>
      </c>
      <c r="BF147" s="122" t="str">
        <f t="shared" si="14"/>
        <v/>
      </c>
      <c r="BG147" s="123" t="str">
        <f t="shared" si="15"/>
        <v/>
      </c>
      <c r="BH147" s="123" t="str">
        <f t="shared" si="16"/>
        <v/>
      </c>
      <c r="BI147" s="123" t="str">
        <f t="shared" si="17"/>
        <v/>
      </c>
      <c r="BJ147" s="122" t="str">
        <f t="shared" si="18"/>
        <v/>
      </c>
      <c r="BK147" s="123" t="str">
        <f t="shared" si="19"/>
        <v/>
      </c>
      <c r="BL147" s="123" t="str">
        <f t="shared" si="20"/>
        <v/>
      </c>
      <c r="BM147" s="123" t="str">
        <f t="shared" si="21"/>
        <v/>
      </c>
      <c r="BN147" s="123" t="str">
        <f t="shared" si="22"/>
        <v/>
      </c>
      <c r="BO147" s="123" t="str">
        <f t="shared" si="23"/>
        <v/>
      </c>
      <c r="BP147" s="123" t="str">
        <f t="shared" si="24"/>
        <v/>
      </c>
      <c r="BQ147" s="123" t="str">
        <f t="shared" si="25"/>
        <v/>
      </c>
      <c r="BR147" s="124" t="str">
        <f t="shared" si="26"/>
        <v/>
      </c>
      <c r="BS147" s="142" t="str">
        <f t="shared" si="27"/>
        <v/>
      </c>
      <c r="BT147" s="143" t="str">
        <f t="shared" si="28"/>
        <v/>
      </c>
      <c r="BU147" s="143" t="str">
        <f t="shared" si="29"/>
        <v/>
      </c>
      <c r="BV147" s="143" t="str">
        <f t="shared" si="30"/>
        <v/>
      </c>
      <c r="BW147" s="143" t="str">
        <f t="shared" si="31"/>
        <v/>
      </c>
      <c r="BX147" s="144" t="str">
        <f t="shared" si="32"/>
        <v/>
      </c>
      <c r="BY147" s="141" t="str">
        <f t="shared" si="33"/>
        <v/>
      </c>
      <c r="BZ147" s="139" t="str">
        <f t="shared" si="34"/>
        <v/>
      </c>
      <c r="CA147" s="139" t="str">
        <f t="shared" si="35"/>
        <v/>
      </c>
      <c r="CB147" s="139" t="str">
        <f t="shared" si="36"/>
        <v/>
      </c>
      <c r="CC147" s="139" t="str">
        <f t="shared" si="37"/>
        <v/>
      </c>
      <c r="CD147" s="139" t="str">
        <f t="shared" si="38"/>
        <v/>
      </c>
      <c r="CE147" s="140" t="str">
        <f t="shared" si="39"/>
        <v/>
      </c>
      <c r="CF147" s="141" t="str">
        <f t="shared" si="40"/>
        <v/>
      </c>
      <c r="CG147" s="139" t="str">
        <f t="shared" si="41"/>
        <v/>
      </c>
      <c r="CH147" s="139" t="str">
        <f t="shared" si="42"/>
        <v/>
      </c>
      <c r="CI147" s="139" t="str">
        <f t="shared" si="43"/>
        <v/>
      </c>
      <c r="CJ147" s="139" t="str">
        <f t="shared" si="44"/>
        <v/>
      </c>
      <c r="CK147" s="139" t="str">
        <f t="shared" si="45"/>
        <v/>
      </c>
      <c r="CL147" s="140" t="str">
        <f t="shared" si="46"/>
        <v/>
      </c>
      <c r="CM147" s="142" t="str">
        <f t="shared" si="47"/>
        <v/>
      </c>
      <c r="CN147" s="143" t="str">
        <f t="shared" si="48"/>
        <v/>
      </c>
      <c r="CO147" s="143" t="str">
        <f t="shared" si="49"/>
        <v/>
      </c>
      <c r="CP147" s="143" t="str">
        <f t="shared" si="50"/>
        <v/>
      </c>
      <c r="CQ147" s="143" t="str">
        <f t="shared" si="51"/>
        <v/>
      </c>
      <c r="CR147" s="145" t="str">
        <f t="shared" si="52"/>
        <v/>
      </c>
      <c r="CS147" s="127"/>
      <c r="CT147" s="122" t="str">
        <f t="shared" si="53"/>
        <v/>
      </c>
      <c r="CU147" s="123" t="str">
        <f t="shared" si="54"/>
        <v/>
      </c>
      <c r="CV147" s="123" t="str">
        <f t="shared" si="55"/>
        <v/>
      </c>
      <c r="CW147" s="123" t="str">
        <f t="shared" si="56"/>
        <v/>
      </c>
      <c r="CX147" s="123" t="str">
        <f t="shared" si="57"/>
        <v/>
      </c>
      <c r="CY147" s="123" t="str">
        <f t="shared" si="58"/>
        <v/>
      </c>
      <c r="CZ147" s="123" t="str">
        <f t="shared" si="59"/>
        <v/>
      </c>
      <c r="DA147" s="123" t="str">
        <f t="shared" si="60"/>
        <v/>
      </c>
      <c r="DB147" s="124" t="str">
        <f t="shared" si="61"/>
        <v/>
      </c>
      <c r="DC147" s="128" t="str">
        <f t="shared" si="62"/>
        <v/>
      </c>
      <c r="DD147" s="123" t="str">
        <f t="shared" si="63"/>
        <v/>
      </c>
      <c r="DE147" s="123" t="str">
        <f t="shared" si="64"/>
        <v/>
      </c>
      <c r="DF147" s="123" t="str">
        <f t="shared" si="65"/>
        <v/>
      </c>
      <c r="DG147" s="123" t="str">
        <f t="shared" si="66"/>
        <v/>
      </c>
      <c r="DH147" s="123" t="str">
        <f t="shared" si="67"/>
        <v/>
      </c>
      <c r="DI147" s="123" t="str">
        <f t="shared" si="68"/>
        <v/>
      </c>
      <c r="DJ147" s="129" t="str">
        <f t="shared" si="69"/>
        <v/>
      </c>
      <c r="DK147" s="98" t="s">
        <v>68</v>
      </c>
      <c r="DL147" s="130">
        <f t="shared" si="76"/>
        <v>141</v>
      </c>
      <c r="DM147" s="56"/>
    </row>
    <row r="148" spans="2:117" ht="22.5" customHeight="1">
      <c r="B148" s="98" t="s">
        <v>68</v>
      </c>
      <c r="C148" s="130">
        <f t="shared" si="70"/>
        <v>142</v>
      </c>
      <c r="D148" s="146">
        <v>45700</v>
      </c>
      <c r="E148" s="155" t="s">
        <v>69</v>
      </c>
      <c r="F148" s="102" t="s">
        <v>70</v>
      </c>
      <c r="G148" s="156" t="s">
        <v>20</v>
      </c>
      <c r="H148" s="131" t="s">
        <v>46</v>
      </c>
      <c r="I148" s="132">
        <v>10000</v>
      </c>
      <c r="J148" s="106"/>
      <c r="K148" s="107">
        <f t="shared" si="71"/>
        <v>2114123</v>
      </c>
      <c r="L148" s="645"/>
      <c r="M148" s="133"/>
      <c r="N148" s="133"/>
      <c r="O148" s="134" t="str">
        <f t="shared" ref="O148:S148" si="494">IF($H148=O$6,$I148,"")</f>
        <v/>
      </c>
      <c r="P148" s="135" t="str">
        <f t="shared" si="494"/>
        <v/>
      </c>
      <c r="Q148" s="136">
        <f t="shared" si="494"/>
        <v>10000</v>
      </c>
      <c r="R148" s="135" t="str">
        <f t="shared" si="494"/>
        <v/>
      </c>
      <c r="S148" s="137" t="str">
        <f t="shared" si="494"/>
        <v/>
      </c>
      <c r="T148" s="113" t="str">
        <f t="shared" ref="T148:AJ148" si="495">IF($H148=T$6,$J148,"")</f>
        <v/>
      </c>
      <c r="U148" s="114" t="str">
        <f t="shared" si="495"/>
        <v/>
      </c>
      <c r="V148" s="114" t="str">
        <f t="shared" si="495"/>
        <v/>
      </c>
      <c r="W148" s="114" t="str">
        <f t="shared" si="495"/>
        <v/>
      </c>
      <c r="X148" s="113" t="str">
        <f t="shared" si="495"/>
        <v/>
      </c>
      <c r="Y148" s="114" t="str">
        <f t="shared" si="495"/>
        <v/>
      </c>
      <c r="Z148" s="114" t="str">
        <f t="shared" si="495"/>
        <v/>
      </c>
      <c r="AA148" s="114" t="str">
        <f t="shared" si="495"/>
        <v/>
      </c>
      <c r="AB148" s="113" t="str">
        <f t="shared" si="495"/>
        <v/>
      </c>
      <c r="AC148" s="114" t="str">
        <f t="shared" si="495"/>
        <v/>
      </c>
      <c r="AD148" s="114" t="str">
        <f t="shared" si="495"/>
        <v/>
      </c>
      <c r="AE148" s="114" t="str">
        <f t="shared" si="495"/>
        <v/>
      </c>
      <c r="AF148" s="114" t="str">
        <f t="shared" si="495"/>
        <v/>
      </c>
      <c r="AG148" s="114" t="str">
        <f t="shared" si="495"/>
        <v/>
      </c>
      <c r="AH148" s="114" t="str">
        <f t="shared" si="495"/>
        <v/>
      </c>
      <c r="AI148" s="113" t="str">
        <f t="shared" si="495"/>
        <v/>
      </c>
      <c r="AJ148" s="115" t="str">
        <f t="shared" si="495"/>
        <v/>
      </c>
      <c r="AK148" s="617"/>
      <c r="AL148" s="38"/>
      <c r="AM148" s="98" t="s">
        <v>68</v>
      </c>
      <c r="AN148" s="130">
        <f t="shared" si="74"/>
        <v>142</v>
      </c>
      <c r="AO148" s="138" t="str">
        <f t="shared" ref="AO148:AS148" si="496">IF(AND($G148=AO$4,$H148=AO$6),$I148,"")</f>
        <v/>
      </c>
      <c r="AP148" s="139" t="str">
        <f t="shared" si="496"/>
        <v/>
      </c>
      <c r="AQ148" s="139">
        <f t="shared" si="496"/>
        <v>10000</v>
      </c>
      <c r="AR148" s="139" t="str">
        <f t="shared" si="496"/>
        <v/>
      </c>
      <c r="AS148" s="139" t="str">
        <f t="shared" si="496"/>
        <v/>
      </c>
      <c r="AT148" s="118"/>
      <c r="AU148" s="138" t="str">
        <f t="shared" si="3"/>
        <v/>
      </c>
      <c r="AV148" s="139" t="str">
        <f t="shared" si="4"/>
        <v/>
      </c>
      <c r="AW148" s="139" t="str">
        <f t="shared" si="5"/>
        <v/>
      </c>
      <c r="AX148" s="139" t="str">
        <f t="shared" si="6"/>
        <v/>
      </c>
      <c r="AY148" s="139" t="str">
        <f t="shared" si="7"/>
        <v/>
      </c>
      <c r="AZ148" s="140" t="str">
        <f t="shared" si="8"/>
        <v/>
      </c>
      <c r="BA148" s="141" t="str">
        <f t="shared" si="9"/>
        <v/>
      </c>
      <c r="BB148" s="139" t="str">
        <f t="shared" si="10"/>
        <v/>
      </c>
      <c r="BC148" s="139" t="str">
        <f t="shared" si="11"/>
        <v/>
      </c>
      <c r="BD148" s="139" t="str">
        <f t="shared" si="12"/>
        <v/>
      </c>
      <c r="BE148" s="140" t="str">
        <f t="shared" si="13"/>
        <v/>
      </c>
      <c r="BF148" s="122" t="str">
        <f t="shared" si="14"/>
        <v/>
      </c>
      <c r="BG148" s="123" t="str">
        <f t="shared" si="15"/>
        <v/>
      </c>
      <c r="BH148" s="123" t="str">
        <f t="shared" si="16"/>
        <v/>
      </c>
      <c r="BI148" s="123" t="str">
        <f t="shared" si="17"/>
        <v/>
      </c>
      <c r="BJ148" s="122" t="str">
        <f t="shared" si="18"/>
        <v/>
      </c>
      <c r="BK148" s="123" t="str">
        <f t="shared" si="19"/>
        <v/>
      </c>
      <c r="BL148" s="123" t="str">
        <f t="shared" si="20"/>
        <v/>
      </c>
      <c r="BM148" s="123" t="str">
        <f t="shared" si="21"/>
        <v/>
      </c>
      <c r="BN148" s="123" t="str">
        <f t="shared" si="22"/>
        <v/>
      </c>
      <c r="BO148" s="123" t="str">
        <f t="shared" si="23"/>
        <v/>
      </c>
      <c r="BP148" s="123" t="str">
        <f t="shared" si="24"/>
        <v/>
      </c>
      <c r="BQ148" s="123" t="str">
        <f t="shared" si="25"/>
        <v/>
      </c>
      <c r="BR148" s="124" t="str">
        <f t="shared" si="26"/>
        <v/>
      </c>
      <c r="BS148" s="142" t="str">
        <f t="shared" si="27"/>
        <v/>
      </c>
      <c r="BT148" s="143" t="str">
        <f t="shared" si="28"/>
        <v/>
      </c>
      <c r="BU148" s="143" t="str">
        <f t="shared" si="29"/>
        <v/>
      </c>
      <c r="BV148" s="143" t="str">
        <f t="shared" si="30"/>
        <v/>
      </c>
      <c r="BW148" s="143" t="str">
        <f t="shared" si="31"/>
        <v/>
      </c>
      <c r="BX148" s="144" t="str">
        <f t="shared" si="32"/>
        <v/>
      </c>
      <c r="BY148" s="141" t="str">
        <f t="shared" si="33"/>
        <v/>
      </c>
      <c r="BZ148" s="139" t="str">
        <f t="shared" si="34"/>
        <v/>
      </c>
      <c r="CA148" s="139" t="str">
        <f t="shared" si="35"/>
        <v/>
      </c>
      <c r="CB148" s="139" t="str">
        <f t="shared" si="36"/>
        <v/>
      </c>
      <c r="CC148" s="139" t="str">
        <f t="shared" si="37"/>
        <v/>
      </c>
      <c r="CD148" s="139" t="str">
        <f t="shared" si="38"/>
        <v/>
      </c>
      <c r="CE148" s="140" t="str">
        <f t="shared" si="39"/>
        <v/>
      </c>
      <c r="CF148" s="141" t="str">
        <f t="shared" si="40"/>
        <v/>
      </c>
      <c r="CG148" s="139" t="str">
        <f t="shared" si="41"/>
        <v/>
      </c>
      <c r="CH148" s="139" t="str">
        <f t="shared" si="42"/>
        <v/>
      </c>
      <c r="CI148" s="139" t="str">
        <f t="shared" si="43"/>
        <v/>
      </c>
      <c r="CJ148" s="139" t="str">
        <f t="shared" si="44"/>
        <v/>
      </c>
      <c r="CK148" s="139" t="str">
        <f t="shared" si="45"/>
        <v/>
      </c>
      <c r="CL148" s="140" t="str">
        <f t="shared" si="46"/>
        <v/>
      </c>
      <c r="CM148" s="142" t="str">
        <f t="shared" si="47"/>
        <v/>
      </c>
      <c r="CN148" s="143" t="str">
        <f t="shared" si="48"/>
        <v/>
      </c>
      <c r="CO148" s="143" t="str">
        <f t="shared" si="49"/>
        <v/>
      </c>
      <c r="CP148" s="143" t="str">
        <f t="shared" si="50"/>
        <v/>
      </c>
      <c r="CQ148" s="143" t="str">
        <f t="shared" si="51"/>
        <v/>
      </c>
      <c r="CR148" s="145" t="str">
        <f t="shared" si="52"/>
        <v/>
      </c>
      <c r="CS148" s="127"/>
      <c r="CT148" s="122" t="str">
        <f t="shared" si="53"/>
        <v/>
      </c>
      <c r="CU148" s="123" t="str">
        <f t="shared" si="54"/>
        <v/>
      </c>
      <c r="CV148" s="123" t="str">
        <f t="shared" si="55"/>
        <v/>
      </c>
      <c r="CW148" s="123" t="str">
        <f t="shared" si="56"/>
        <v/>
      </c>
      <c r="CX148" s="123" t="str">
        <f t="shared" si="57"/>
        <v/>
      </c>
      <c r="CY148" s="123" t="str">
        <f t="shared" si="58"/>
        <v/>
      </c>
      <c r="CZ148" s="123" t="str">
        <f t="shared" si="59"/>
        <v/>
      </c>
      <c r="DA148" s="123" t="str">
        <f t="shared" si="60"/>
        <v/>
      </c>
      <c r="DB148" s="124" t="str">
        <f t="shared" si="61"/>
        <v/>
      </c>
      <c r="DC148" s="128" t="str">
        <f t="shared" si="62"/>
        <v/>
      </c>
      <c r="DD148" s="123" t="str">
        <f t="shared" si="63"/>
        <v/>
      </c>
      <c r="DE148" s="123" t="str">
        <f t="shared" si="64"/>
        <v/>
      </c>
      <c r="DF148" s="123" t="str">
        <f t="shared" si="65"/>
        <v/>
      </c>
      <c r="DG148" s="123" t="str">
        <f t="shared" si="66"/>
        <v/>
      </c>
      <c r="DH148" s="123" t="str">
        <f t="shared" si="67"/>
        <v/>
      </c>
      <c r="DI148" s="123" t="str">
        <f t="shared" si="68"/>
        <v/>
      </c>
      <c r="DJ148" s="129" t="str">
        <f t="shared" si="69"/>
        <v/>
      </c>
      <c r="DK148" s="98" t="s">
        <v>68</v>
      </c>
      <c r="DL148" s="130">
        <f t="shared" si="76"/>
        <v>142</v>
      </c>
      <c r="DM148" s="56"/>
    </row>
    <row r="149" spans="2:117" ht="22.5" customHeight="1">
      <c r="B149" s="98" t="s">
        <v>68</v>
      </c>
      <c r="C149" s="130">
        <f t="shared" si="70"/>
        <v>143</v>
      </c>
      <c r="D149" s="146">
        <v>45700</v>
      </c>
      <c r="E149" s="155" t="s">
        <v>69</v>
      </c>
      <c r="F149" s="102" t="s">
        <v>70</v>
      </c>
      <c r="G149" s="103" t="s">
        <v>20</v>
      </c>
      <c r="H149" s="131" t="s">
        <v>46</v>
      </c>
      <c r="I149" s="132">
        <v>5000</v>
      </c>
      <c r="J149" s="106"/>
      <c r="K149" s="107">
        <f t="shared" si="71"/>
        <v>2119123</v>
      </c>
      <c r="L149" s="645"/>
      <c r="M149" s="133"/>
      <c r="N149" s="133"/>
      <c r="O149" s="134" t="str">
        <f t="shared" ref="O149:S149" si="497">IF($H149=O$6,$I149,"")</f>
        <v/>
      </c>
      <c r="P149" s="135" t="str">
        <f t="shared" si="497"/>
        <v/>
      </c>
      <c r="Q149" s="136">
        <f t="shared" si="497"/>
        <v>5000</v>
      </c>
      <c r="R149" s="135" t="str">
        <f t="shared" si="497"/>
        <v/>
      </c>
      <c r="S149" s="137" t="str">
        <f t="shared" si="497"/>
        <v/>
      </c>
      <c r="T149" s="113" t="str">
        <f t="shared" ref="T149:AJ149" si="498">IF($H149=T$6,$J149,"")</f>
        <v/>
      </c>
      <c r="U149" s="114" t="str">
        <f t="shared" si="498"/>
        <v/>
      </c>
      <c r="V149" s="114" t="str">
        <f t="shared" si="498"/>
        <v/>
      </c>
      <c r="W149" s="114" t="str">
        <f t="shared" si="498"/>
        <v/>
      </c>
      <c r="X149" s="113" t="str">
        <f t="shared" si="498"/>
        <v/>
      </c>
      <c r="Y149" s="114" t="str">
        <f t="shared" si="498"/>
        <v/>
      </c>
      <c r="Z149" s="114" t="str">
        <f t="shared" si="498"/>
        <v/>
      </c>
      <c r="AA149" s="114" t="str">
        <f t="shared" si="498"/>
        <v/>
      </c>
      <c r="AB149" s="113" t="str">
        <f t="shared" si="498"/>
        <v/>
      </c>
      <c r="AC149" s="114" t="str">
        <f t="shared" si="498"/>
        <v/>
      </c>
      <c r="AD149" s="114" t="str">
        <f t="shared" si="498"/>
        <v/>
      </c>
      <c r="AE149" s="114" t="str">
        <f t="shared" si="498"/>
        <v/>
      </c>
      <c r="AF149" s="114" t="str">
        <f t="shared" si="498"/>
        <v/>
      </c>
      <c r="AG149" s="114" t="str">
        <f t="shared" si="498"/>
        <v/>
      </c>
      <c r="AH149" s="114" t="str">
        <f t="shared" si="498"/>
        <v/>
      </c>
      <c r="AI149" s="113" t="str">
        <f t="shared" si="498"/>
        <v/>
      </c>
      <c r="AJ149" s="115" t="str">
        <f t="shared" si="498"/>
        <v/>
      </c>
      <c r="AK149" s="617"/>
      <c r="AL149" s="38"/>
      <c r="AM149" s="98" t="s">
        <v>68</v>
      </c>
      <c r="AN149" s="130">
        <f t="shared" si="74"/>
        <v>143</v>
      </c>
      <c r="AO149" s="138" t="str">
        <f t="shared" ref="AO149:AS149" si="499">IF(AND($G149=AO$4,$H149=AO$6),$I149,"")</f>
        <v/>
      </c>
      <c r="AP149" s="139" t="str">
        <f t="shared" si="499"/>
        <v/>
      </c>
      <c r="AQ149" s="139">
        <f t="shared" si="499"/>
        <v>5000</v>
      </c>
      <c r="AR149" s="139" t="str">
        <f t="shared" si="499"/>
        <v/>
      </c>
      <c r="AS149" s="139" t="str">
        <f t="shared" si="499"/>
        <v/>
      </c>
      <c r="AT149" s="118"/>
      <c r="AU149" s="138" t="str">
        <f t="shared" si="3"/>
        <v/>
      </c>
      <c r="AV149" s="139" t="str">
        <f t="shared" si="4"/>
        <v/>
      </c>
      <c r="AW149" s="139" t="str">
        <f t="shared" si="5"/>
        <v/>
      </c>
      <c r="AX149" s="139" t="str">
        <f t="shared" si="6"/>
        <v/>
      </c>
      <c r="AY149" s="139" t="str">
        <f t="shared" si="7"/>
        <v/>
      </c>
      <c r="AZ149" s="140" t="str">
        <f t="shared" si="8"/>
        <v/>
      </c>
      <c r="BA149" s="141" t="str">
        <f t="shared" si="9"/>
        <v/>
      </c>
      <c r="BB149" s="139" t="str">
        <f t="shared" si="10"/>
        <v/>
      </c>
      <c r="BC149" s="139" t="str">
        <f t="shared" si="11"/>
        <v/>
      </c>
      <c r="BD149" s="139" t="str">
        <f t="shared" si="12"/>
        <v/>
      </c>
      <c r="BE149" s="140" t="str">
        <f t="shared" si="13"/>
        <v/>
      </c>
      <c r="BF149" s="122" t="str">
        <f t="shared" si="14"/>
        <v/>
      </c>
      <c r="BG149" s="123" t="str">
        <f t="shared" si="15"/>
        <v/>
      </c>
      <c r="BH149" s="123" t="str">
        <f t="shared" si="16"/>
        <v/>
      </c>
      <c r="BI149" s="123" t="str">
        <f t="shared" si="17"/>
        <v/>
      </c>
      <c r="BJ149" s="122" t="str">
        <f t="shared" si="18"/>
        <v/>
      </c>
      <c r="BK149" s="123" t="str">
        <f t="shared" si="19"/>
        <v/>
      </c>
      <c r="BL149" s="123" t="str">
        <f t="shared" si="20"/>
        <v/>
      </c>
      <c r="BM149" s="123" t="str">
        <f t="shared" si="21"/>
        <v/>
      </c>
      <c r="BN149" s="123" t="str">
        <f t="shared" si="22"/>
        <v/>
      </c>
      <c r="BO149" s="123" t="str">
        <f t="shared" si="23"/>
        <v/>
      </c>
      <c r="BP149" s="123" t="str">
        <f t="shared" si="24"/>
        <v/>
      </c>
      <c r="BQ149" s="123" t="str">
        <f t="shared" si="25"/>
        <v/>
      </c>
      <c r="BR149" s="124" t="str">
        <f t="shared" si="26"/>
        <v/>
      </c>
      <c r="BS149" s="142" t="str">
        <f t="shared" si="27"/>
        <v/>
      </c>
      <c r="BT149" s="143" t="str">
        <f t="shared" si="28"/>
        <v/>
      </c>
      <c r="BU149" s="143" t="str">
        <f t="shared" si="29"/>
        <v/>
      </c>
      <c r="BV149" s="143" t="str">
        <f t="shared" si="30"/>
        <v/>
      </c>
      <c r="BW149" s="143" t="str">
        <f t="shared" si="31"/>
        <v/>
      </c>
      <c r="BX149" s="144" t="str">
        <f t="shared" si="32"/>
        <v/>
      </c>
      <c r="BY149" s="141" t="str">
        <f t="shared" si="33"/>
        <v/>
      </c>
      <c r="BZ149" s="139" t="str">
        <f t="shared" si="34"/>
        <v/>
      </c>
      <c r="CA149" s="139" t="str">
        <f t="shared" si="35"/>
        <v/>
      </c>
      <c r="CB149" s="139" t="str">
        <f t="shared" si="36"/>
        <v/>
      </c>
      <c r="CC149" s="139" t="str">
        <f t="shared" si="37"/>
        <v/>
      </c>
      <c r="CD149" s="139" t="str">
        <f t="shared" si="38"/>
        <v/>
      </c>
      <c r="CE149" s="140" t="str">
        <f t="shared" si="39"/>
        <v/>
      </c>
      <c r="CF149" s="141" t="str">
        <f t="shared" si="40"/>
        <v/>
      </c>
      <c r="CG149" s="139" t="str">
        <f t="shared" si="41"/>
        <v/>
      </c>
      <c r="CH149" s="139" t="str">
        <f t="shared" si="42"/>
        <v/>
      </c>
      <c r="CI149" s="139" t="str">
        <f t="shared" si="43"/>
        <v/>
      </c>
      <c r="CJ149" s="139" t="str">
        <f t="shared" si="44"/>
        <v/>
      </c>
      <c r="CK149" s="139" t="str">
        <f t="shared" si="45"/>
        <v/>
      </c>
      <c r="CL149" s="140" t="str">
        <f t="shared" si="46"/>
        <v/>
      </c>
      <c r="CM149" s="142" t="str">
        <f t="shared" si="47"/>
        <v/>
      </c>
      <c r="CN149" s="143" t="str">
        <f t="shared" si="48"/>
        <v/>
      </c>
      <c r="CO149" s="143" t="str">
        <f t="shared" si="49"/>
        <v/>
      </c>
      <c r="CP149" s="143" t="str">
        <f t="shared" si="50"/>
        <v/>
      </c>
      <c r="CQ149" s="143" t="str">
        <f t="shared" si="51"/>
        <v/>
      </c>
      <c r="CR149" s="145" t="str">
        <f t="shared" si="52"/>
        <v/>
      </c>
      <c r="CS149" s="127"/>
      <c r="CT149" s="122" t="str">
        <f t="shared" si="53"/>
        <v/>
      </c>
      <c r="CU149" s="123" t="str">
        <f t="shared" si="54"/>
        <v/>
      </c>
      <c r="CV149" s="123" t="str">
        <f t="shared" si="55"/>
        <v/>
      </c>
      <c r="CW149" s="123" t="str">
        <f t="shared" si="56"/>
        <v/>
      </c>
      <c r="CX149" s="123" t="str">
        <f t="shared" si="57"/>
        <v/>
      </c>
      <c r="CY149" s="123" t="str">
        <f t="shared" si="58"/>
        <v/>
      </c>
      <c r="CZ149" s="123" t="str">
        <f t="shared" si="59"/>
        <v/>
      </c>
      <c r="DA149" s="123" t="str">
        <f t="shared" si="60"/>
        <v/>
      </c>
      <c r="DB149" s="124" t="str">
        <f t="shared" si="61"/>
        <v/>
      </c>
      <c r="DC149" s="128" t="str">
        <f t="shared" si="62"/>
        <v/>
      </c>
      <c r="DD149" s="123" t="str">
        <f t="shared" si="63"/>
        <v/>
      </c>
      <c r="DE149" s="123" t="str">
        <f t="shared" si="64"/>
        <v/>
      </c>
      <c r="DF149" s="123" t="str">
        <f t="shared" si="65"/>
        <v/>
      </c>
      <c r="DG149" s="123" t="str">
        <f t="shared" si="66"/>
        <v/>
      </c>
      <c r="DH149" s="123" t="str">
        <f t="shared" si="67"/>
        <v/>
      </c>
      <c r="DI149" s="123" t="str">
        <f t="shared" si="68"/>
        <v/>
      </c>
      <c r="DJ149" s="129" t="str">
        <f t="shared" si="69"/>
        <v/>
      </c>
      <c r="DK149" s="98" t="s">
        <v>68</v>
      </c>
      <c r="DL149" s="130">
        <f t="shared" si="76"/>
        <v>143</v>
      </c>
      <c r="DM149" s="56"/>
    </row>
    <row r="150" spans="2:117" ht="22.5" customHeight="1">
      <c r="B150" s="98" t="s">
        <v>68</v>
      </c>
      <c r="C150" s="130">
        <f t="shared" si="70"/>
        <v>144</v>
      </c>
      <c r="D150" s="146">
        <v>45700</v>
      </c>
      <c r="E150" s="155" t="s">
        <v>69</v>
      </c>
      <c r="F150" s="102" t="s">
        <v>70</v>
      </c>
      <c r="G150" s="103" t="s">
        <v>20</v>
      </c>
      <c r="H150" s="131" t="s">
        <v>46</v>
      </c>
      <c r="I150" s="132">
        <v>10000</v>
      </c>
      <c r="J150" s="106"/>
      <c r="K150" s="107">
        <f t="shared" si="71"/>
        <v>2129123</v>
      </c>
      <c r="L150" s="645"/>
      <c r="M150" s="133"/>
      <c r="N150" s="133"/>
      <c r="O150" s="134" t="str">
        <f t="shared" ref="O150:S150" si="500">IF($H150=O$6,$I150,"")</f>
        <v/>
      </c>
      <c r="P150" s="135" t="str">
        <f t="shared" si="500"/>
        <v/>
      </c>
      <c r="Q150" s="136">
        <f t="shared" si="500"/>
        <v>10000</v>
      </c>
      <c r="R150" s="135" t="str">
        <f t="shared" si="500"/>
        <v/>
      </c>
      <c r="S150" s="137" t="str">
        <f t="shared" si="500"/>
        <v/>
      </c>
      <c r="T150" s="113" t="str">
        <f t="shared" ref="T150:AJ150" si="501">IF($H150=T$6,$J150,"")</f>
        <v/>
      </c>
      <c r="U150" s="114" t="str">
        <f t="shared" si="501"/>
        <v/>
      </c>
      <c r="V150" s="114" t="str">
        <f t="shared" si="501"/>
        <v/>
      </c>
      <c r="W150" s="114" t="str">
        <f t="shared" si="501"/>
        <v/>
      </c>
      <c r="X150" s="113" t="str">
        <f t="shared" si="501"/>
        <v/>
      </c>
      <c r="Y150" s="114" t="str">
        <f t="shared" si="501"/>
        <v/>
      </c>
      <c r="Z150" s="114" t="str">
        <f t="shared" si="501"/>
        <v/>
      </c>
      <c r="AA150" s="114" t="str">
        <f t="shared" si="501"/>
        <v/>
      </c>
      <c r="AB150" s="113" t="str">
        <f t="shared" si="501"/>
        <v/>
      </c>
      <c r="AC150" s="114" t="str">
        <f t="shared" si="501"/>
        <v/>
      </c>
      <c r="AD150" s="114" t="str">
        <f t="shared" si="501"/>
        <v/>
      </c>
      <c r="AE150" s="114" t="str">
        <f t="shared" si="501"/>
        <v/>
      </c>
      <c r="AF150" s="114" t="str">
        <f t="shared" si="501"/>
        <v/>
      </c>
      <c r="AG150" s="114" t="str">
        <f t="shared" si="501"/>
        <v/>
      </c>
      <c r="AH150" s="114" t="str">
        <f t="shared" si="501"/>
        <v/>
      </c>
      <c r="AI150" s="113" t="str">
        <f t="shared" si="501"/>
        <v/>
      </c>
      <c r="AJ150" s="115" t="str">
        <f t="shared" si="501"/>
        <v/>
      </c>
      <c r="AK150" s="617"/>
      <c r="AL150" s="38"/>
      <c r="AM150" s="98" t="s">
        <v>68</v>
      </c>
      <c r="AN150" s="130">
        <f t="shared" si="74"/>
        <v>144</v>
      </c>
      <c r="AO150" s="138" t="str">
        <f t="shared" ref="AO150:AS150" si="502">IF(AND($G150=AO$4,$H150=AO$6),$I150,"")</f>
        <v/>
      </c>
      <c r="AP150" s="139" t="str">
        <f t="shared" si="502"/>
        <v/>
      </c>
      <c r="AQ150" s="139">
        <f t="shared" si="502"/>
        <v>10000</v>
      </c>
      <c r="AR150" s="139" t="str">
        <f t="shared" si="502"/>
        <v/>
      </c>
      <c r="AS150" s="139" t="str">
        <f t="shared" si="502"/>
        <v/>
      </c>
      <c r="AT150" s="118"/>
      <c r="AU150" s="138" t="str">
        <f t="shared" si="3"/>
        <v/>
      </c>
      <c r="AV150" s="139" t="str">
        <f t="shared" si="4"/>
        <v/>
      </c>
      <c r="AW150" s="139" t="str">
        <f t="shared" si="5"/>
        <v/>
      </c>
      <c r="AX150" s="139" t="str">
        <f t="shared" si="6"/>
        <v/>
      </c>
      <c r="AY150" s="139" t="str">
        <f t="shared" si="7"/>
        <v/>
      </c>
      <c r="AZ150" s="140" t="str">
        <f t="shared" si="8"/>
        <v/>
      </c>
      <c r="BA150" s="141" t="str">
        <f t="shared" si="9"/>
        <v/>
      </c>
      <c r="BB150" s="139" t="str">
        <f t="shared" si="10"/>
        <v/>
      </c>
      <c r="BC150" s="139" t="str">
        <f t="shared" si="11"/>
        <v/>
      </c>
      <c r="BD150" s="139" t="str">
        <f t="shared" si="12"/>
        <v/>
      </c>
      <c r="BE150" s="140" t="str">
        <f t="shared" si="13"/>
        <v/>
      </c>
      <c r="BF150" s="122" t="str">
        <f t="shared" si="14"/>
        <v/>
      </c>
      <c r="BG150" s="123" t="str">
        <f t="shared" si="15"/>
        <v/>
      </c>
      <c r="BH150" s="123" t="str">
        <f t="shared" si="16"/>
        <v/>
      </c>
      <c r="BI150" s="123" t="str">
        <f t="shared" si="17"/>
        <v/>
      </c>
      <c r="BJ150" s="122" t="str">
        <f t="shared" si="18"/>
        <v/>
      </c>
      <c r="BK150" s="123" t="str">
        <f t="shared" si="19"/>
        <v/>
      </c>
      <c r="BL150" s="123" t="str">
        <f t="shared" si="20"/>
        <v/>
      </c>
      <c r="BM150" s="123" t="str">
        <f t="shared" si="21"/>
        <v/>
      </c>
      <c r="BN150" s="123" t="str">
        <f t="shared" si="22"/>
        <v/>
      </c>
      <c r="BO150" s="123" t="str">
        <f t="shared" si="23"/>
        <v/>
      </c>
      <c r="BP150" s="123" t="str">
        <f t="shared" si="24"/>
        <v/>
      </c>
      <c r="BQ150" s="123" t="str">
        <f t="shared" si="25"/>
        <v/>
      </c>
      <c r="BR150" s="124" t="str">
        <f t="shared" si="26"/>
        <v/>
      </c>
      <c r="BS150" s="142" t="str">
        <f t="shared" si="27"/>
        <v/>
      </c>
      <c r="BT150" s="143" t="str">
        <f t="shared" si="28"/>
        <v/>
      </c>
      <c r="BU150" s="143" t="str">
        <f t="shared" si="29"/>
        <v/>
      </c>
      <c r="BV150" s="143" t="str">
        <f t="shared" si="30"/>
        <v/>
      </c>
      <c r="BW150" s="143" t="str">
        <f t="shared" si="31"/>
        <v/>
      </c>
      <c r="BX150" s="144" t="str">
        <f t="shared" si="32"/>
        <v/>
      </c>
      <c r="BY150" s="141" t="str">
        <f t="shared" si="33"/>
        <v/>
      </c>
      <c r="BZ150" s="139" t="str">
        <f t="shared" si="34"/>
        <v/>
      </c>
      <c r="CA150" s="139" t="str">
        <f t="shared" si="35"/>
        <v/>
      </c>
      <c r="CB150" s="139" t="str">
        <f t="shared" si="36"/>
        <v/>
      </c>
      <c r="CC150" s="139" t="str">
        <f t="shared" si="37"/>
        <v/>
      </c>
      <c r="CD150" s="139" t="str">
        <f t="shared" si="38"/>
        <v/>
      </c>
      <c r="CE150" s="140" t="str">
        <f t="shared" si="39"/>
        <v/>
      </c>
      <c r="CF150" s="141" t="str">
        <f t="shared" si="40"/>
        <v/>
      </c>
      <c r="CG150" s="139" t="str">
        <f t="shared" si="41"/>
        <v/>
      </c>
      <c r="CH150" s="139" t="str">
        <f t="shared" si="42"/>
        <v/>
      </c>
      <c r="CI150" s="139" t="str">
        <f t="shared" si="43"/>
        <v/>
      </c>
      <c r="CJ150" s="139" t="str">
        <f t="shared" si="44"/>
        <v/>
      </c>
      <c r="CK150" s="139" t="str">
        <f t="shared" si="45"/>
        <v/>
      </c>
      <c r="CL150" s="140" t="str">
        <f t="shared" si="46"/>
        <v/>
      </c>
      <c r="CM150" s="142" t="str">
        <f t="shared" si="47"/>
        <v/>
      </c>
      <c r="CN150" s="143" t="str">
        <f t="shared" si="48"/>
        <v/>
      </c>
      <c r="CO150" s="143" t="str">
        <f t="shared" si="49"/>
        <v/>
      </c>
      <c r="CP150" s="143" t="str">
        <f t="shared" si="50"/>
        <v/>
      </c>
      <c r="CQ150" s="143" t="str">
        <f t="shared" si="51"/>
        <v/>
      </c>
      <c r="CR150" s="145" t="str">
        <f t="shared" si="52"/>
        <v/>
      </c>
      <c r="CS150" s="127"/>
      <c r="CT150" s="122" t="str">
        <f t="shared" si="53"/>
        <v/>
      </c>
      <c r="CU150" s="123" t="str">
        <f t="shared" si="54"/>
        <v/>
      </c>
      <c r="CV150" s="123" t="str">
        <f t="shared" si="55"/>
        <v/>
      </c>
      <c r="CW150" s="123" t="str">
        <f t="shared" si="56"/>
        <v/>
      </c>
      <c r="CX150" s="123" t="str">
        <f t="shared" si="57"/>
        <v/>
      </c>
      <c r="CY150" s="123" t="str">
        <f t="shared" si="58"/>
        <v/>
      </c>
      <c r="CZ150" s="123" t="str">
        <f t="shared" si="59"/>
        <v/>
      </c>
      <c r="DA150" s="123" t="str">
        <f t="shared" si="60"/>
        <v/>
      </c>
      <c r="DB150" s="124" t="str">
        <f t="shared" si="61"/>
        <v/>
      </c>
      <c r="DC150" s="128" t="str">
        <f t="shared" si="62"/>
        <v/>
      </c>
      <c r="DD150" s="123" t="str">
        <f t="shared" si="63"/>
        <v/>
      </c>
      <c r="DE150" s="123" t="str">
        <f t="shared" si="64"/>
        <v/>
      </c>
      <c r="DF150" s="123" t="str">
        <f t="shared" si="65"/>
        <v/>
      </c>
      <c r="DG150" s="123" t="str">
        <f t="shared" si="66"/>
        <v/>
      </c>
      <c r="DH150" s="123" t="str">
        <f t="shared" si="67"/>
        <v/>
      </c>
      <c r="DI150" s="123" t="str">
        <f t="shared" si="68"/>
        <v/>
      </c>
      <c r="DJ150" s="129" t="str">
        <f t="shared" si="69"/>
        <v/>
      </c>
      <c r="DK150" s="98" t="s">
        <v>68</v>
      </c>
      <c r="DL150" s="130">
        <f t="shared" si="76"/>
        <v>144</v>
      </c>
      <c r="DM150" s="56"/>
    </row>
    <row r="151" spans="2:117" ht="22.5" customHeight="1">
      <c r="B151" s="98" t="s">
        <v>68</v>
      </c>
      <c r="C151" s="130">
        <f t="shared" si="70"/>
        <v>145</v>
      </c>
      <c r="D151" s="146">
        <v>45700</v>
      </c>
      <c r="E151" s="155" t="s">
        <v>69</v>
      </c>
      <c r="F151" s="102" t="s">
        <v>70</v>
      </c>
      <c r="G151" s="103" t="s">
        <v>20</v>
      </c>
      <c r="H151" s="131" t="s">
        <v>46</v>
      </c>
      <c r="I151" s="132">
        <v>3000</v>
      </c>
      <c r="J151" s="106"/>
      <c r="K151" s="107">
        <f t="shared" si="71"/>
        <v>2132123</v>
      </c>
      <c r="L151" s="645"/>
      <c r="M151" s="133"/>
      <c r="N151" s="133"/>
      <c r="O151" s="134" t="str">
        <f t="shared" ref="O151:S151" si="503">IF($H151=O$6,$I151,"")</f>
        <v/>
      </c>
      <c r="P151" s="135" t="str">
        <f t="shared" si="503"/>
        <v/>
      </c>
      <c r="Q151" s="136">
        <f t="shared" si="503"/>
        <v>3000</v>
      </c>
      <c r="R151" s="135" t="str">
        <f t="shared" si="503"/>
        <v/>
      </c>
      <c r="S151" s="137" t="str">
        <f t="shared" si="503"/>
        <v/>
      </c>
      <c r="T151" s="113" t="str">
        <f t="shared" ref="T151:AJ151" si="504">IF($H151=T$6,$J151,"")</f>
        <v/>
      </c>
      <c r="U151" s="114" t="str">
        <f t="shared" si="504"/>
        <v/>
      </c>
      <c r="V151" s="114" t="str">
        <f t="shared" si="504"/>
        <v/>
      </c>
      <c r="W151" s="114" t="str">
        <f t="shared" si="504"/>
        <v/>
      </c>
      <c r="X151" s="113" t="str">
        <f t="shared" si="504"/>
        <v/>
      </c>
      <c r="Y151" s="114" t="str">
        <f t="shared" si="504"/>
        <v/>
      </c>
      <c r="Z151" s="114" t="str">
        <f t="shared" si="504"/>
        <v/>
      </c>
      <c r="AA151" s="114" t="str">
        <f t="shared" si="504"/>
        <v/>
      </c>
      <c r="AB151" s="113" t="str">
        <f t="shared" si="504"/>
        <v/>
      </c>
      <c r="AC151" s="114" t="str">
        <f t="shared" si="504"/>
        <v/>
      </c>
      <c r="AD151" s="114" t="str">
        <f t="shared" si="504"/>
        <v/>
      </c>
      <c r="AE151" s="114" t="str">
        <f t="shared" si="504"/>
        <v/>
      </c>
      <c r="AF151" s="114" t="str">
        <f t="shared" si="504"/>
        <v/>
      </c>
      <c r="AG151" s="114" t="str">
        <f t="shared" si="504"/>
        <v/>
      </c>
      <c r="AH151" s="114" t="str">
        <f t="shared" si="504"/>
        <v/>
      </c>
      <c r="AI151" s="113" t="str">
        <f t="shared" si="504"/>
        <v/>
      </c>
      <c r="AJ151" s="115" t="str">
        <f t="shared" si="504"/>
        <v/>
      </c>
      <c r="AK151" s="617"/>
      <c r="AL151" s="38"/>
      <c r="AM151" s="98" t="s">
        <v>68</v>
      </c>
      <c r="AN151" s="130">
        <f t="shared" si="74"/>
        <v>145</v>
      </c>
      <c r="AO151" s="138" t="str">
        <f t="shared" ref="AO151:AS151" si="505">IF(AND($G151=AO$4,$H151=AO$6),$I151,"")</f>
        <v/>
      </c>
      <c r="AP151" s="139" t="str">
        <f t="shared" si="505"/>
        <v/>
      </c>
      <c r="AQ151" s="139">
        <f t="shared" si="505"/>
        <v>3000</v>
      </c>
      <c r="AR151" s="139" t="str">
        <f t="shared" si="505"/>
        <v/>
      </c>
      <c r="AS151" s="139" t="str">
        <f t="shared" si="505"/>
        <v/>
      </c>
      <c r="AT151" s="118"/>
      <c r="AU151" s="138" t="str">
        <f t="shared" si="3"/>
        <v/>
      </c>
      <c r="AV151" s="139" t="str">
        <f t="shared" si="4"/>
        <v/>
      </c>
      <c r="AW151" s="139" t="str">
        <f t="shared" si="5"/>
        <v/>
      </c>
      <c r="AX151" s="139" t="str">
        <f t="shared" si="6"/>
        <v/>
      </c>
      <c r="AY151" s="139" t="str">
        <f t="shared" si="7"/>
        <v/>
      </c>
      <c r="AZ151" s="140" t="str">
        <f t="shared" si="8"/>
        <v/>
      </c>
      <c r="BA151" s="141" t="str">
        <f t="shared" si="9"/>
        <v/>
      </c>
      <c r="BB151" s="139" t="str">
        <f t="shared" si="10"/>
        <v/>
      </c>
      <c r="BC151" s="139" t="str">
        <f t="shared" si="11"/>
        <v/>
      </c>
      <c r="BD151" s="139" t="str">
        <f t="shared" si="12"/>
        <v/>
      </c>
      <c r="BE151" s="140" t="str">
        <f t="shared" si="13"/>
        <v/>
      </c>
      <c r="BF151" s="122" t="str">
        <f t="shared" si="14"/>
        <v/>
      </c>
      <c r="BG151" s="123" t="str">
        <f t="shared" si="15"/>
        <v/>
      </c>
      <c r="BH151" s="123" t="str">
        <f t="shared" si="16"/>
        <v/>
      </c>
      <c r="BI151" s="123" t="str">
        <f t="shared" si="17"/>
        <v/>
      </c>
      <c r="BJ151" s="122" t="str">
        <f t="shared" si="18"/>
        <v/>
      </c>
      <c r="BK151" s="123" t="str">
        <f t="shared" si="19"/>
        <v/>
      </c>
      <c r="BL151" s="123" t="str">
        <f t="shared" si="20"/>
        <v/>
      </c>
      <c r="BM151" s="123" t="str">
        <f t="shared" si="21"/>
        <v/>
      </c>
      <c r="BN151" s="123" t="str">
        <f t="shared" si="22"/>
        <v/>
      </c>
      <c r="BO151" s="123" t="str">
        <f t="shared" si="23"/>
        <v/>
      </c>
      <c r="BP151" s="123" t="str">
        <f t="shared" si="24"/>
        <v/>
      </c>
      <c r="BQ151" s="123" t="str">
        <f t="shared" si="25"/>
        <v/>
      </c>
      <c r="BR151" s="124" t="str">
        <f t="shared" si="26"/>
        <v/>
      </c>
      <c r="BS151" s="142" t="str">
        <f t="shared" si="27"/>
        <v/>
      </c>
      <c r="BT151" s="143" t="str">
        <f t="shared" si="28"/>
        <v/>
      </c>
      <c r="BU151" s="143" t="str">
        <f t="shared" si="29"/>
        <v/>
      </c>
      <c r="BV151" s="143" t="str">
        <f t="shared" si="30"/>
        <v/>
      </c>
      <c r="BW151" s="143" t="str">
        <f t="shared" si="31"/>
        <v/>
      </c>
      <c r="BX151" s="144" t="str">
        <f t="shared" si="32"/>
        <v/>
      </c>
      <c r="BY151" s="141" t="str">
        <f t="shared" si="33"/>
        <v/>
      </c>
      <c r="BZ151" s="139" t="str">
        <f t="shared" si="34"/>
        <v/>
      </c>
      <c r="CA151" s="139" t="str">
        <f t="shared" si="35"/>
        <v/>
      </c>
      <c r="CB151" s="139" t="str">
        <f t="shared" si="36"/>
        <v/>
      </c>
      <c r="CC151" s="139" t="str">
        <f t="shared" si="37"/>
        <v/>
      </c>
      <c r="CD151" s="139" t="str">
        <f t="shared" si="38"/>
        <v/>
      </c>
      <c r="CE151" s="140" t="str">
        <f t="shared" si="39"/>
        <v/>
      </c>
      <c r="CF151" s="141" t="str">
        <f t="shared" si="40"/>
        <v/>
      </c>
      <c r="CG151" s="139" t="str">
        <f t="shared" si="41"/>
        <v/>
      </c>
      <c r="CH151" s="139" t="str">
        <f t="shared" si="42"/>
        <v/>
      </c>
      <c r="CI151" s="139" t="str">
        <f t="shared" si="43"/>
        <v/>
      </c>
      <c r="CJ151" s="139" t="str">
        <f t="shared" si="44"/>
        <v/>
      </c>
      <c r="CK151" s="139" t="str">
        <f t="shared" si="45"/>
        <v/>
      </c>
      <c r="CL151" s="140" t="str">
        <f t="shared" si="46"/>
        <v/>
      </c>
      <c r="CM151" s="142" t="str">
        <f t="shared" si="47"/>
        <v/>
      </c>
      <c r="CN151" s="143" t="str">
        <f t="shared" si="48"/>
        <v/>
      </c>
      <c r="CO151" s="143" t="str">
        <f t="shared" si="49"/>
        <v/>
      </c>
      <c r="CP151" s="143" t="str">
        <f t="shared" si="50"/>
        <v/>
      </c>
      <c r="CQ151" s="143" t="str">
        <f t="shared" si="51"/>
        <v/>
      </c>
      <c r="CR151" s="145" t="str">
        <f t="shared" si="52"/>
        <v/>
      </c>
      <c r="CS151" s="127"/>
      <c r="CT151" s="122" t="str">
        <f t="shared" si="53"/>
        <v/>
      </c>
      <c r="CU151" s="123" t="str">
        <f t="shared" si="54"/>
        <v/>
      </c>
      <c r="CV151" s="123" t="str">
        <f t="shared" si="55"/>
        <v/>
      </c>
      <c r="CW151" s="123" t="str">
        <f t="shared" si="56"/>
        <v/>
      </c>
      <c r="CX151" s="123" t="str">
        <f t="shared" si="57"/>
        <v/>
      </c>
      <c r="CY151" s="123" t="str">
        <f t="shared" si="58"/>
        <v/>
      </c>
      <c r="CZ151" s="123" t="str">
        <f t="shared" si="59"/>
        <v/>
      </c>
      <c r="DA151" s="123" t="str">
        <f t="shared" si="60"/>
        <v/>
      </c>
      <c r="DB151" s="124" t="str">
        <f t="shared" si="61"/>
        <v/>
      </c>
      <c r="DC151" s="128" t="str">
        <f t="shared" si="62"/>
        <v/>
      </c>
      <c r="DD151" s="123" t="str">
        <f t="shared" si="63"/>
        <v/>
      </c>
      <c r="DE151" s="123" t="str">
        <f t="shared" si="64"/>
        <v/>
      </c>
      <c r="DF151" s="123" t="str">
        <f t="shared" si="65"/>
        <v/>
      </c>
      <c r="DG151" s="123" t="str">
        <f t="shared" si="66"/>
        <v/>
      </c>
      <c r="DH151" s="123" t="str">
        <f t="shared" si="67"/>
        <v/>
      </c>
      <c r="DI151" s="123" t="str">
        <f t="shared" si="68"/>
        <v/>
      </c>
      <c r="DJ151" s="129" t="str">
        <f t="shared" si="69"/>
        <v/>
      </c>
      <c r="DK151" s="98" t="s">
        <v>68</v>
      </c>
      <c r="DL151" s="130">
        <f t="shared" si="76"/>
        <v>145</v>
      </c>
      <c r="DM151" s="56"/>
    </row>
    <row r="152" spans="2:117" ht="22.5" customHeight="1">
      <c r="B152" s="98" t="s">
        <v>68</v>
      </c>
      <c r="C152" s="130">
        <f t="shared" si="70"/>
        <v>146</v>
      </c>
      <c r="D152" s="146">
        <v>45700</v>
      </c>
      <c r="E152" s="155" t="s">
        <v>69</v>
      </c>
      <c r="F152" s="102" t="s">
        <v>70</v>
      </c>
      <c r="G152" s="103" t="s">
        <v>20</v>
      </c>
      <c r="H152" s="131" t="s">
        <v>46</v>
      </c>
      <c r="I152" s="132">
        <v>1000</v>
      </c>
      <c r="J152" s="106"/>
      <c r="K152" s="107">
        <f t="shared" si="71"/>
        <v>2133123</v>
      </c>
      <c r="L152" s="645"/>
      <c r="M152" s="133"/>
      <c r="N152" s="133"/>
      <c r="O152" s="134" t="str">
        <f t="shared" ref="O152:S152" si="506">IF($H152=O$6,$I152,"")</f>
        <v/>
      </c>
      <c r="P152" s="135" t="str">
        <f t="shared" si="506"/>
        <v/>
      </c>
      <c r="Q152" s="136">
        <f t="shared" si="506"/>
        <v>1000</v>
      </c>
      <c r="R152" s="135" t="str">
        <f t="shared" si="506"/>
        <v/>
      </c>
      <c r="S152" s="137" t="str">
        <f t="shared" si="506"/>
        <v/>
      </c>
      <c r="T152" s="113" t="str">
        <f t="shared" ref="T152:AJ152" si="507">IF($H152=T$6,$J152,"")</f>
        <v/>
      </c>
      <c r="U152" s="114" t="str">
        <f t="shared" si="507"/>
        <v/>
      </c>
      <c r="V152" s="114" t="str">
        <f t="shared" si="507"/>
        <v/>
      </c>
      <c r="W152" s="114" t="str">
        <f t="shared" si="507"/>
        <v/>
      </c>
      <c r="X152" s="113" t="str">
        <f t="shared" si="507"/>
        <v/>
      </c>
      <c r="Y152" s="114" t="str">
        <f t="shared" si="507"/>
        <v/>
      </c>
      <c r="Z152" s="114" t="str">
        <f t="shared" si="507"/>
        <v/>
      </c>
      <c r="AA152" s="114" t="str">
        <f t="shared" si="507"/>
        <v/>
      </c>
      <c r="AB152" s="113" t="str">
        <f t="shared" si="507"/>
        <v/>
      </c>
      <c r="AC152" s="114" t="str">
        <f t="shared" si="507"/>
        <v/>
      </c>
      <c r="AD152" s="114" t="str">
        <f t="shared" si="507"/>
        <v/>
      </c>
      <c r="AE152" s="114" t="str">
        <f t="shared" si="507"/>
        <v/>
      </c>
      <c r="AF152" s="114" t="str">
        <f t="shared" si="507"/>
        <v/>
      </c>
      <c r="AG152" s="114" t="str">
        <f t="shared" si="507"/>
        <v/>
      </c>
      <c r="AH152" s="114" t="str">
        <f t="shared" si="507"/>
        <v/>
      </c>
      <c r="AI152" s="113" t="str">
        <f t="shared" si="507"/>
        <v/>
      </c>
      <c r="AJ152" s="115" t="str">
        <f t="shared" si="507"/>
        <v/>
      </c>
      <c r="AK152" s="617"/>
      <c r="AL152" s="38"/>
      <c r="AM152" s="98" t="s">
        <v>68</v>
      </c>
      <c r="AN152" s="130">
        <f t="shared" si="74"/>
        <v>146</v>
      </c>
      <c r="AO152" s="138" t="str">
        <f t="shared" ref="AO152:AS152" si="508">IF(AND($G152=AO$4,$H152=AO$6),$I152,"")</f>
        <v/>
      </c>
      <c r="AP152" s="139" t="str">
        <f t="shared" si="508"/>
        <v/>
      </c>
      <c r="AQ152" s="139">
        <f t="shared" si="508"/>
        <v>1000</v>
      </c>
      <c r="AR152" s="139" t="str">
        <f t="shared" si="508"/>
        <v/>
      </c>
      <c r="AS152" s="139" t="str">
        <f t="shared" si="508"/>
        <v/>
      </c>
      <c r="AT152" s="118"/>
      <c r="AU152" s="138" t="str">
        <f t="shared" si="3"/>
        <v/>
      </c>
      <c r="AV152" s="139" t="str">
        <f t="shared" si="4"/>
        <v/>
      </c>
      <c r="AW152" s="139" t="str">
        <f t="shared" si="5"/>
        <v/>
      </c>
      <c r="AX152" s="139" t="str">
        <f t="shared" si="6"/>
        <v/>
      </c>
      <c r="AY152" s="139" t="str">
        <f t="shared" si="7"/>
        <v/>
      </c>
      <c r="AZ152" s="140" t="str">
        <f t="shared" si="8"/>
        <v/>
      </c>
      <c r="BA152" s="141" t="str">
        <f t="shared" si="9"/>
        <v/>
      </c>
      <c r="BB152" s="139" t="str">
        <f t="shared" si="10"/>
        <v/>
      </c>
      <c r="BC152" s="139" t="str">
        <f t="shared" si="11"/>
        <v/>
      </c>
      <c r="BD152" s="139" t="str">
        <f t="shared" si="12"/>
        <v/>
      </c>
      <c r="BE152" s="140" t="str">
        <f t="shared" si="13"/>
        <v/>
      </c>
      <c r="BF152" s="122" t="str">
        <f t="shared" si="14"/>
        <v/>
      </c>
      <c r="BG152" s="123" t="str">
        <f t="shared" si="15"/>
        <v/>
      </c>
      <c r="BH152" s="123" t="str">
        <f t="shared" si="16"/>
        <v/>
      </c>
      <c r="BI152" s="123" t="str">
        <f t="shared" si="17"/>
        <v/>
      </c>
      <c r="BJ152" s="122" t="str">
        <f t="shared" si="18"/>
        <v/>
      </c>
      <c r="BK152" s="123" t="str">
        <f t="shared" si="19"/>
        <v/>
      </c>
      <c r="BL152" s="123" t="str">
        <f t="shared" si="20"/>
        <v/>
      </c>
      <c r="BM152" s="123" t="str">
        <f t="shared" si="21"/>
        <v/>
      </c>
      <c r="BN152" s="123" t="str">
        <f t="shared" si="22"/>
        <v/>
      </c>
      <c r="BO152" s="123" t="str">
        <f t="shared" si="23"/>
        <v/>
      </c>
      <c r="BP152" s="123" t="str">
        <f t="shared" si="24"/>
        <v/>
      </c>
      <c r="BQ152" s="123" t="str">
        <f t="shared" si="25"/>
        <v/>
      </c>
      <c r="BR152" s="124" t="str">
        <f t="shared" si="26"/>
        <v/>
      </c>
      <c r="BS152" s="142" t="str">
        <f t="shared" si="27"/>
        <v/>
      </c>
      <c r="BT152" s="143" t="str">
        <f t="shared" si="28"/>
        <v/>
      </c>
      <c r="BU152" s="143" t="str">
        <f t="shared" si="29"/>
        <v/>
      </c>
      <c r="BV152" s="143" t="str">
        <f t="shared" si="30"/>
        <v/>
      </c>
      <c r="BW152" s="143" t="str">
        <f t="shared" si="31"/>
        <v/>
      </c>
      <c r="BX152" s="144" t="str">
        <f t="shared" si="32"/>
        <v/>
      </c>
      <c r="BY152" s="141" t="str">
        <f t="shared" si="33"/>
        <v/>
      </c>
      <c r="BZ152" s="139" t="str">
        <f t="shared" si="34"/>
        <v/>
      </c>
      <c r="CA152" s="139" t="str">
        <f t="shared" si="35"/>
        <v/>
      </c>
      <c r="CB152" s="139" t="str">
        <f t="shared" si="36"/>
        <v/>
      </c>
      <c r="CC152" s="139" t="str">
        <f t="shared" si="37"/>
        <v/>
      </c>
      <c r="CD152" s="139" t="str">
        <f t="shared" si="38"/>
        <v/>
      </c>
      <c r="CE152" s="140" t="str">
        <f t="shared" si="39"/>
        <v/>
      </c>
      <c r="CF152" s="141" t="str">
        <f t="shared" si="40"/>
        <v/>
      </c>
      <c r="CG152" s="139" t="str">
        <f t="shared" si="41"/>
        <v/>
      </c>
      <c r="CH152" s="139" t="str">
        <f t="shared" si="42"/>
        <v/>
      </c>
      <c r="CI152" s="139" t="str">
        <f t="shared" si="43"/>
        <v/>
      </c>
      <c r="CJ152" s="139" t="str">
        <f t="shared" si="44"/>
        <v/>
      </c>
      <c r="CK152" s="139" t="str">
        <f t="shared" si="45"/>
        <v/>
      </c>
      <c r="CL152" s="140" t="str">
        <f t="shared" si="46"/>
        <v/>
      </c>
      <c r="CM152" s="142" t="str">
        <f t="shared" si="47"/>
        <v/>
      </c>
      <c r="CN152" s="143" t="str">
        <f t="shared" si="48"/>
        <v/>
      </c>
      <c r="CO152" s="143" t="str">
        <f t="shared" si="49"/>
        <v/>
      </c>
      <c r="CP152" s="143" t="str">
        <f t="shared" si="50"/>
        <v/>
      </c>
      <c r="CQ152" s="143" t="str">
        <f t="shared" si="51"/>
        <v/>
      </c>
      <c r="CR152" s="145" t="str">
        <f t="shared" si="52"/>
        <v/>
      </c>
      <c r="CS152" s="127"/>
      <c r="CT152" s="122" t="str">
        <f t="shared" si="53"/>
        <v/>
      </c>
      <c r="CU152" s="123" t="str">
        <f t="shared" si="54"/>
        <v/>
      </c>
      <c r="CV152" s="123" t="str">
        <f t="shared" si="55"/>
        <v/>
      </c>
      <c r="CW152" s="123" t="str">
        <f t="shared" si="56"/>
        <v/>
      </c>
      <c r="CX152" s="123" t="str">
        <f t="shared" si="57"/>
        <v/>
      </c>
      <c r="CY152" s="123" t="str">
        <f t="shared" si="58"/>
        <v/>
      </c>
      <c r="CZ152" s="123" t="str">
        <f t="shared" si="59"/>
        <v/>
      </c>
      <c r="DA152" s="123" t="str">
        <f t="shared" si="60"/>
        <v/>
      </c>
      <c r="DB152" s="124" t="str">
        <f t="shared" si="61"/>
        <v/>
      </c>
      <c r="DC152" s="128" t="str">
        <f t="shared" si="62"/>
        <v/>
      </c>
      <c r="DD152" s="123" t="str">
        <f t="shared" si="63"/>
        <v/>
      </c>
      <c r="DE152" s="123" t="str">
        <f t="shared" si="64"/>
        <v/>
      </c>
      <c r="DF152" s="123" t="str">
        <f t="shared" si="65"/>
        <v/>
      </c>
      <c r="DG152" s="123" t="str">
        <f t="shared" si="66"/>
        <v/>
      </c>
      <c r="DH152" s="123" t="str">
        <f t="shared" si="67"/>
        <v/>
      </c>
      <c r="DI152" s="123" t="str">
        <f t="shared" si="68"/>
        <v/>
      </c>
      <c r="DJ152" s="129" t="str">
        <f t="shared" si="69"/>
        <v/>
      </c>
      <c r="DK152" s="98" t="s">
        <v>68</v>
      </c>
      <c r="DL152" s="130">
        <f t="shared" si="76"/>
        <v>146</v>
      </c>
      <c r="DM152" s="56"/>
    </row>
    <row r="153" spans="2:117" ht="22.5" customHeight="1">
      <c r="B153" s="98" t="s">
        <v>68</v>
      </c>
      <c r="C153" s="130">
        <f t="shared" si="70"/>
        <v>147</v>
      </c>
      <c r="D153" s="146">
        <v>45700</v>
      </c>
      <c r="E153" s="155" t="s">
        <v>69</v>
      </c>
      <c r="F153" s="102" t="s">
        <v>70</v>
      </c>
      <c r="G153" s="103" t="s">
        <v>20</v>
      </c>
      <c r="H153" s="131" t="s">
        <v>46</v>
      </c>
      <c r="I153" s="132">
        <v>50000</v>
      </c>
      <c r="J153" s="106"/>
      <c r="K153" s="107">
        <f t="shared" si="71"/>
        <v>2183123</v>
      </c>
      <c r="L153" s="645"/>
      <c r="M153" s="133"/>
      <c r="N153" s="133"/>
      <c r="O153" s="134" t="str">
        <f t="shared" ref="O153:S153" si="509">IF($H153=O$6,$I153,"")</f>
        <v/>
      </c>
      <c r="P153" s="135" t="str">
        <f t="shared" si="509"/>
        <v/>
      </c>
      <c r="Q153" s="136">
        <f t="shared" si="509"/>
        <v>50000</v>
      </c>
      <c r="R153" s="135" t="str">
        <f t="shared" si="509"/>
        <v/>
      </c>
      <c r="S153" s="137" t="str">
        <f t="shared" si="509"/>
        <v/>
      </c>
      <c r="T153" s="113" t="str">
        <f t="shared" ref="T153:AJ153" si="510">IF($H153=T$6,$J153,"")</f>
        <v/>
      </c>
      <c r="U153" s="114" t="str">
        <f t="shared" si="510"/>
        <v/>
      </c>
      <c r="V153" s="114" t="str">
        <f t="shared" si="510"/>
        <v/>
      </c>
      <c r="W153" s="114" t="str">
        <f t="shared" si="510"/>
        <v/>
      </c>
      <c r="X153" s="113" t="str">
        <f t="shared" si="510"/>
        <v/>
      </c>
      <c r="Y153" s="114" t="str">
        <f t="shared" si="510"/>
        <v/>
      </c>
      <c r="Z153" s="114" t="str">
        <f t="shared" si="510"/>
        <v/>
      </c>
      <c r="AA153" s="114" t="str">
        <f t="shared" si="510"/>
        <v/>
      </c>
      <c r="AB153" s="113" t="str">
        <f t="shared" si="510"/>
        <v/>
      </c>
      <c r="AC153" s="114" t="str">
        <f t="shared" si="510"/>
        <v/>
      </c>
      <c r="AD153" s="114" t="str">
        <f t="shared" si="510"/>
        <v/>
      </c>
      <c r="AE153" s="114" t="str">
        <f t="shared" si="510"/>
        <v/>
      </c>
      <c r="AF153" s="114" t="str">
        <f t="shared" si="510"/>
        <v/>
      </c>
      <c r="AG153" s="114" t="str">
        <f t="shared" si="510"/>
        <v/>
      </c>
      <c r="AH153" s="114" t="str">
        <f t="shared" si="510"/>
        <v/>
      </c>
      <c r="AI153" s="113" t="str">
        <f t="shared" si="510"/>
        <v/>
      </c>
      <c r="AJ153" s="115" t="str">
        <f t="shared" si="510"/>
        <v/>
      </c>
      <c r="AK153" s="617"/>
      <c r="AL153" s="38"/>
      <c r="AM153" s="98" t="s">
        <v>68</v>
      </c>
      <c r="AN153" s="130">
        <f t="shared" si="74"/>
        <v>147</v>
      </c>
      <c r="AO153" s="138" t="str">
        <f t="shared" ref="AO153:AS153" si="511">IF(AND($G153=AO$4,$H153=AO$6),$I153,"")</f>
        <v/>
      </c>
      <c r="AP153" s="139" t="str">
        <f t="shared" si="511"/>
        <v/>
      </c>
      <c r="AQ153" s="139">
        <f t="shared" si="511"/>
        <v>50000</v>
      </c>
      <c r="AR153" s="139" t="str">
        <f t="shared" si="511"/>
        <v/>
      </c>
      <c r="AS153" s="139" t="str">
        <f t="shared" si="511"/>
        <v/>
      </c>
      <c r="AT153" s="118"/>
      <c r="AU153" s="138" t="str">
        <f t="shared" si="3"/>
        <v/>
      </c>
      <c r="AV153" s="139" t="str">
        <f t="shared" si="4"/>
        <v/>
      </c>
      <c r="AW153" s="139" t="str">
        <f t="shared" si="5"/>
        <v/>
      </c>
      <c r="AX153" s="139" t="str">
        <f t="shared" si="6"/>
        <v/>
      </c>
      <c r="AY153" s="139" t="str">
        <f t="shared" si="7"/>
        <v/>
      </c>
      <c r="AZ153" s="140" t="str">
        <f t="shared" si="8"/>
        <v/>
      </c>
      <c r="BA153" s="141" t="str">
        <f t="shared" si="9"/>
        <v/>
      </c>
      <c r="BB153" s="139" t="str">
        <f t="shared" si="10"/>
        <v/>
      </c>
      <c r="BC153" s="139" t="str">
        <f t="shared" si="11"/>
        <v/>
      </c>
      <c r="BD153" s="139" t="str">
        <f t="shared" si="12"/>
        <v/>
      </c>
      <c r="BE153" s="140" t="str">
        <f t="shared" si="13"/>
        <v/>
      </c>
      <c r="BF153" s="122" t="str">
        <f t="shared" si="14"/>
        <v/>
      </c>
      <c r="BG153" s="123" t="str">
        <f t="shared" si="15"/>
        <v/>
      </c>
      <c r="BH153" s="123" t="str">
        <f t="shared" si="16"/>
        <v/>
      </c>
      <c r="BI153" s="123" t="str">
        <f t="shared" si="17"/>
        <v/>
      </c>
      <c r="BJ153" s="122" t="str">
        <f t="shared" si="18"/>
        <v/>
      </c>
      <c r="BK153" s="123" t="str">
        <f t="shared" si="19"/>
        <v/>
      </c>
      <c r="BL153" s="123" t="str">
        <f t="shared" si="20"/>
        <v/>
      </c>
      <c r="BM153" s="123" t="str">
        <f t="shared" si="21"/>
        <v/>
      </c>
      <c r="BN153" s="123" t="str">
        <f t="shared" si="22"/>
        <v/>
      </c>
      <c r="BO153" s="123" t="str">
        <f t="shared" si="23"/>
        <v/>
      </c>
      <c r="BP153" s="123" t="str">
        <f t="shared" si="24"/>
        <v/>
      </c>
      <c r="BQ153" s="123" t="str">
        <f t="shared" si="25"/>
        <v/>
      </c>
      <c r="BR153" s="124" t="str">
        <f t="shared" si="26"/>
        <v/>
      </c>
      <c r="BS153" s="142" t="str">
        <f t="shared" si="27"/>
        <v/>
      </c>
      <c r="BT153" s="143" t="str">
        <f t="shared" si="28"/>
        <v/>
      </c>
      <c r="BU153" s="143" t="str">
        <f t="shared" si="29"/>
        <v/>
      </c>
      <c r="BV153" s="143" t="str">
        <f t="shared" si="30"/>
        <v/>
      </c>
      <c r="BW153" s="143" t="str">
        <f t="shared" si="31"/>
        <v/>
      </c>
      <c r="BX153" s="144" t="str">
        <f t="shared" si="32"/>
        <v/>
      </c>
      <c r="BY153" s="141" t="str">
        <f t="shared" si="33"/>
        <v/>
      </c>
      <c r="BZ153" s="139" t="str">
        <f t="shared" si="34"/>
        <v/>
      </c>
      <c r="CA153" s="139" t="str">
        <f t="shared" si="35"/>
        <v/>
      </c>
      <c r="CB153" s="139" t="str">
        <f t="shared" si="36"/>
        <v/>
      </c>
      <c r="CC153" s="139" t="str">
        <f t="shared" si="37"/>
        <v/>
      </c>
      <c r="CD153" s="139" t="str">
        <f t="shared" si="38"/>
        <v/>
      </c>
      <c r="CE153" s="140" t="str">
        <f t="shared" si="39"/>
        <v/>
      </c>
      <c r="CF153" s="141" t="str">
        <f t="shared" si="40"/>
        <v/>
      </c>
      <c r="CG153" s="139" t="str">
        <f t="shared" si="41"/>
        <v/>
      </c>
      <c r="CH153" s="139" t="str">
        <f t="shared" si="42"/>
        <v/>
      </c>
      <c r="CI153" s="139" t="str">
        <f t="shared" si="43"/>
        <v/>
      </c>
      <c r="CJ153" s="139" t="str">
        <f t="shared" si="44"/>
        <v/>
      </c>
      <c r="CK153" s="139" t="str">
        <f t="shared" si="45"/>
        <v/>
      </c>
      <c r="CL153" s="140" t="str">
        <f t="shared" si="46"/>
        <v/>
      </c>
      <c r="CM153" s="142" t="str">
        <f t="shared" si="47"/>
        <v/>
      </c>
      <c r="CN153" s="143" t="str">
        <f t="shared" si="48"/>
        <v/>
      </c>
      <c r="CO153" s="143" t="str">
        <f t="shared" si="49"/>
        <v/>
      </c>
      <c r="CP153" s="143" t="str">
        <f t="shared" si="50"/>
        <v/>
      </c>
      <c r="CQ153" s="143" t="str">
        <f t="shared" si="51"/>
        <v/>
      </c>
      <c r="CR153" s="145" t="str">
        <f t="shared" si="52"/>
        <v/>
      </c>
      <c r="CS153" s="127"/>
      <c r="CT153" s="122" t="str">
        <f t="shared" si="53"/>
        <v/>
      </c>
      <c r="CU153" s="123" t="str">
        <f t="shared" si="54"/>
        <v/>
      </c>
      <c r="CV153" s="123" t="str">
        <f t="shared" si="55"/>
        <v/>
      </c>
      <c r="CW153" s="123" t="str">
        <f t="shared" si="56"/>
        <v/>
      </c>
      <c r="CX153" s="123" t="str">
        <f t="shared" si="57"/>
        <v/>
      </c>
      <c r="CY153" s="123" t="str">
        <f t="shared" si="58"/>
        <v/>
      </c>
      <c r="CZ153" s="123" t="str">
        <f t="shared" si="59"/>
        <v/>
      </c>
      <c r="DA153" s="123" t="str">
        <f t="shared" si="60"/>
        <v/>
      </c>
      <c r="DB153" s="124" t="str">
        <f t="shared" si="61"/>
        <v/>
      </c>
      <c r="DC153" s="128" t="str">
        <f t="shared" si="62"/>
        <v/>
      </c>
      <c r="DD153" s="123" t="str">
        <f t="shared" si="63"/>
        <v/>
      </c>
      <c r="DE153" s="123" t="str">
        <f t="shared" si="64"/>
        <v/>
      </c>
      <c r="DF153" s="123" t="str">
        <f t="shared" si="65"/>
        <v/>
      </c>
      <c r="DG153" s="123" t="str">
        <f t="shared" si="66"/>
        <v/>
      </c>
      <c r="DH153" s="123" t="str">
        <f t="shared" si="67"/>
        <v/>
      </c>
      <c r="DI153" s="123" t="str">
        <f t="shared" si="68"/>
        <v/>
      </c>
      <c r="DJ153" s="129" t="str">
        <f t="shared" si="69"/>
        <v/>
      </c>
      <c r="DK153" s="98" t="s">
        <v>68</v>
      </c>
      <c r="DL153" s="130">
        <f t="shared" si="76"/>
        <v>147</v>
      </c>
      <c r="DM153" s="56"/>
    </row>
    <row r="154" spans="2:117" ht="22.5" customHeight="1">
      <c r="B154" s="98" t="s">
        <v>68</v>
      </c>
      <c r="C154" s="130">
        <f t="shared" si="70"/>
        <v>148</v>
      </c>
      <c r="D154" s="146">
        <v>45700</v>
      </c>
      <c r="E154" s="155" t="s">
        <v>69</v>
      </c>
      <c r="F154" s="102" t="s">
        <v>70</v>
      </c>
      <c r="G154" s="157" t="s">
        <v>20</v>
      </c>
      <c r="H154" s="131" t="s">
        <v>46</v>
      </c>
      <c r="I154" s="132">
        <v>5000</v>
      </c>
      <c r="J154" s="106"/>
      <c r="K154" s="107">
        <f t="shared" si="71"/>
        <v>2188123</v>
      </c>
      <c r="L154" s="645"/>
      <c r="M154" s="133"/>
      <c r="N154" s="133"/>
      <c r="O154" s="134" t="str">
        <f t="shared" ref="O154:S154" si="512">IF($H154=O$6,$I154,"")</f>
        <v/>
      </c>
      <c r="P154" s="135" t="str">
        <f t="shared" si="512"/>
        <v/>
      </c>
      <c r="Q154" s="136">
        <f t="shared" si="512"/>
        <v>5000</v>
      </c>
      <c r="R154" s="135" t="str">
        <f t="shared" si="512"/>
        <v/>
      </c>
      <c r="S154" s="137" t="str">
        <f t="shared" si="512"/>
        <v/>
      </c>
      <c r="T154" s="113" t="str">
        <f t="shared" ref="T154:AJ154" si="513">IF($H154=T$6,$J154,"")</f>
        <v/>
      </c>
      <c r="U154" s="114" t="str">
        <f t="shared" si="513"/>
        <v/>
      </c>
      <c r="V154" s="114" t="str">
        <f t="shared" si="513"/>
        <v/>
      </c>
      <c r="W154" s="114" t="str">
        <f t="shared" si="513"/>
        <v/>
      </c>
      <c r="X154" s="113" t="str">
        <f t="shared" si="513"/>
        <v/>
      </c>
      <c r="Y154" s="114" t="str">
        <f t="shared" si="513"/>
        <v/>
      </c>
      <c r="Z154" s="114" t="str">
        <f t="shared" si="513"/>
        <v/>
      </c>
      <c r="AA154" s="114" t="str">
        <f t="shared" si="513"/>
        <v/>
      </c>
      <c r="AB154" s="113" t="str">
        <f t="shared" si="513"/>
        <v/>
      </c>
      <c r="AC154" s="114" t="str">
        <f t="shared" si="513"/>
        <v/>
      </c>
      <c r="AD154" s="114" t="str">
        <f t="shared" si="513"/>
        <v/>
      </c>
      <c r="AE154" s="114" t="str">
        <f t="shared" si="513"/>
        <v/>
      </c>
      <c r="AF154" s="114" t="str">
        <f t="shared" si="513"/>
        <v/>
      </c>
      <c r="AG154" s="114" t="str">
        <f t="shared" si="513"/>
        <v/>
      </c>
      <c r="AH154" s="114" t="str">
        <f t="shared" si="513"/>
        <v/>
      </c>
      <c r="AI154" s="113" t="str">
        <f t="shared" si="513"/>
        <v/>
      </c>
      <c r="AJ154" s="115" t="str">
        <f t="shared" si="513"/>
        <v/>
      </c>
      <c r="AK154" s="617"/>
      <c r="AL154" s="38"/>
      <c r="AM154" s="98" t="s">
        <v>68</v>
      </c>
      <c r="AN154" s="130">
        <f t="shared" si="74"/>
        <v>148</v>
      </c>
      <c r="AO154" s="138" t="str">
        <f t="shared" ref="AO154:AS154" si="514">IF(AND($G154=AO$4,$H154=AO$6),$I154,"")</f>
        <v/>
      </c>
      <c r="AP154" s="139" t="str">
        <f t="shared" si="514"/>
        <v/>
      </c>
      <c r="AQ154" s="139">
        <f t="shared" si="514"/>
        <v>5000</v>
      </c>
      <c r="AR154" s="139" t="str">
        <f t="shared" si="514"/>
        <v/>
      </c>
      <c r="AS154" s="139" t="str">
        <f t="shared" si="514"/>
        <v/>
      </c>
      <c r="AT154" s="118"/>
      <c r="AU154" s="138" t="str">
        <f t="shared" si="3"/>
        <v/>
      </c>
      <c r="AV154" s="139" t="str">
        <f t="shared" si="4"/>
        <v/>
      </c>
      <c r="AW154" s="139" t="str">
        <f t="shared" si="5"/>
        <v/>
      </c>
      <c r="AX154" s="139" t="str">
        <f t="shared" si="6"/>
        <v/>
      </c>
      <c r="AY154" s="139" t="str">
        <f t="shared" si="7"/>
        <v/>
      </c>
      <c r="AZ154" s="140" t="str">
        <f t="shared" si="8"/>
        <v/>
      </c>
      <c r="BA154" s="141" t="str">
        <f t="shared" si="9"/>
        <v/>
      </c>
      <c r="BB154" s="139" t="str">
        <f t="shared" si="10"/>
        <v/>
      </c>
      <c r="BC154" s="139" t="str">
        <f t="shared" si="11"/>
        <v/>
      </c>
      <c r="BD154" s="139" t="str">
        <f t="shared" si="12"/>
        <v/>
      </c>
      <c r="BE154" s="140" t="str">
        <f t="shared" si="13"/>
        <v/>
      </c>
      <c r="BF154" s="122" t="str">
        <f t="shared" si="14"/>
        <v/>
      </c>
      <c r="BG154" s="123" t="str">
        <f t="shared" si="15"/>
        <v/>
      </c>
      <c r="BH154" s="123" t="str">
        <f t="shared" si="16"/>
        <v/>
      </c>
      <c r="BI154" s="123" t="str">
        <f t="shared" si="17"/>
        <v/>
      </c>
      <c r="BJ154" s="122" t="str">
        <f t="shared" si="18"/>
        <v/>
      </c>
      <c r="BK154" s="123" t="str">
        <f t="shared" si="19"/>
        <v/>
      </c>
      <c r="BL154" s="123" t="str">
        <f t="shared" si="20"/>
        <v/>
      </c>
      <c r="BM154" s="123" t="str">
        <f t="shared" si="21"/>
        <v/>
      </c>
      <c r="BN154" s="123" t="str">
        <f t="shared" si="22"/>
        <v/>
      </c>
      <c r="BO154" s="123" t="str">
        <f t="shared" si="23"/>
        <v/>
      </c>
      <c r="BP154" s="123" t="str">
        <f t="shared" si="24"/>
        <v/>
      </c>
      <c r="BQ154" s="123" t="str">
        <f t="shared" si="25"/>
        <v/>
      </c>
      <c r="BR154" s="124" t="str">
        <f t="shared" si="26"/>
        <v/>
      </c>
      <c r="BS154" s="142" t="str">
        <f t="shared" si="27"/>
        <v/>
      </c>
      <c r="BT154" s="143" t="str">
        <f t="shared" si="28"/>
        <v/>
      </c>
      <c r="BU154" s="143" t="str">
        <f t="shared" si="29"/>
        <v/>
      </c>
      <c r="BV154" s="143" t="str">
        <f t="shared" si="30"/>
        <v/>
      </c>
      <c r="BW154" s="143" t="str">
        <f t="shared" si="31"/>
        <v/>
      </c>
      <c r="BX154" s="144" t="str">
        <f t="shared" si="32"/>
        <v/>
      </c>
      <c r="BY154" s="141" t="str">
        <f t="shared" si="33"/>
        <v/>
      </c>
      <c r="BZ154" s="139" t="str">
        <f t="shared" si="34"/>
        <v/>
      </c>
      <c r="CA154" s="139" t="str">
        <f t="shared" si="35"/>
        <v/>
      </c>
      <c r="CB154" s="139" t="str">
        <f t="shared" si="36"/>
        <v/>
      </c>
      <c r="CC154" s="139" t="str">
        <f t="shared" si="37"/>
        <v/>
      </c>
      <c r="CD154" s="139" t="str">
        <f t="shared" si="38"/>
        <v/>
      </c>
      <c r="CE154" s="140" t="str">
        <f t="shared" si="39"/>
        <v/>
      </c>
      <c r="CF154" s="141" t="str">
        <f t="shared" si="40"/>
        <v/>
      </c>
      <c r="CG154" s="139" t="str">
        <f t="shared" si="41"/>
        <v/>
      </c>
      <c r="CH154" s="139" t="str">
        <f t="shared" si="42"/>
        <v/>
      </c>
      <c r="CI154" s="139" t="str">
        <f t="shared" si="43"/>
        <v/>
      </c>
      <c r="CJ154" s="139" t="str">
        <f t="shared" si="44"/>
        <v/>
      </c>
      <c r="CK154" s="139" t="str">
        <f t="shared" si="45"/>
        <v/>
      </c>
      <c r="CL154" s="140" t="str">
        <f t="shared" si="46"/>
        <v/>
      </c>
      <c r="CM154" s="142" t="str">
        <f t="shared" si="47"/>
        <v/>
      </c>
      <c r="CN154" s="143" t="str">
        <f t="shared" si="48"/>
        <v/>
      </c>
      <c r="CO154" s="143" t="str">
        <f t="shared" si="49"/>
        <v/>
      </c>
      <c r="CP154" s="143" t="str">
        <f t="shared" si="50"/>
        <v/>
      </c>
      <c r="CQ154" s="143" t="str">
        <f t="shared" si="51"/>
        <v/>
      </c>
      <c r="CR154" s="145" t="str">
        <f t="shared" si="52"/>
        <v/>
      </c>
      <c r="CS154" s="127"/>
      <c r="CT154" s="122" t="str">
        <f t="shared" si="53"/>
        <v/>
      </c>
      <c r="CU154" s="123" t="str">
        <f t="shared" si="54"/>
        <v/>
      </c>
      <c r="CV154" s="123" t="str">
        <f t="shared" si="55"/>
        <v/>
      </c>
      <c r="CW154" s="123" t="str">
        <f t="shared" si="56"/>
        <v/>
      </c>
      <c r="CX154" s="123" t="str">
        <f t="shared" si="57"/>
        <v/>
      </c>
      <c r="CY154" s="123" t="str">
        <f t="shared" si="58"/>
        <v/>
      </c>
      <c r="CZ154" s="123" t="str">
        <f t="shared" si="59"/>
        <v/>
      </c>
      <c r="DA154" s="123" t="str">
        <f t="shared" si="60"/>
        <v/>
      </c>
      <c r="DB154" s="124" t="str">
        <f t="shared" si="61"/>
        <v/>
      </c>
      <c r="DC154" s="128" t="str">
        <f t="shared" si="62"/>
        <v/>
      </c>
      <c r="DD154" s="123" t="str">
        <f t="shared" si="63"/>
        <v/>
      </c>
      <c r="DE154" s="123" t="str">
        <f t="shared" si="64"/>
        <v/>
      </c>
      <c r="DF154" s="123" t="str">
        <f t="shared" si="65"/>
        <v/>
      </c>
      <c r="DG154" s="123" t="str">
        <f t="shared" si="66"/>
        <v/>
      </c>
      <c r="DH154" s="123" t="str">
        <f t="shared" si="67"/>
        <v/>
      </c>
      <c r="DI154" s="123" t="str">
        <f t="shared" si="68"/>
        <v/>
      </c>
      <c r="DJ154" s="129" t="str">
        <f t="shared" si="69"/>
        <v/>
      </c>
      <c r="DK154" s="98" t="s">
        <v>68</v>
      </c>
      <c r="DL154" s="130">
        <f t="shared" si="76"/>
        <v>148</v>
      </c>
      <c r="DM154" s="56"/>
    </row>
    <row r="155" spans="2:117" ht="22.5" customHeight="1">
      <c r="B155" s="98" t="s">
        <v>68</v>
      </c>
      <c r="C155" s="130">
        <f t="shared" si="70"/>
        <v>149</v>
      </c>
      <c r="D155" s="146">
        <v>45700</v>
      </c>
      <c r="E155" s="155" t="s">
        <v>69</v>
      </c>
      <c r="F155" s="102" t="s">
        <v>70</v>
      </c>
      <c r="G155" s="103" t="s">
        <v>20</v>
      </c>
      <c r="H155" s="131" t="s">
        <v>46</v>
      </c>
      <c r="I155" s="132">
        <v>10000</v>
      </c>
      <c r="J155" s="106"/>
      <c r="K155" s="107">
        <f t="shared" si="71"/>
        <v>2198123</v>
      </c>
      <c r="L155" s="645"/>
      <c r="M155" s="133"/>
      <c r="N155" s="133"/>
      <c r="O155" s="134" t="str">
        <f t="shared" ref="O155:S155" si="515">IF($H155=O$6,$I155,"")</f>
        <v/>
      </c>
      <c r="P155" s="135" t="str">
        <f t="shared" si="515"/>
        <v/>
      </c>
      <c r="Q155" s="136">
        <f t="shared" si="515"/>
        <v>10000</v>
      </c>
      <c r="R155" s="135" t="str">
        <f t="shared" si="515"/>
        <v/>
      </c>
      <c r="S155" s="137" t="str">
        <f t="shared" si="515"/>
        <v/>
      </c>
      <c r="T155" s="113" t="str">
        <f t="shared" ref="T155:AJ155" si="516">IF($H155=T$6,$J155,"")</f>
        <v/>
      </c>
      <c r="U155" s="114" t="str">
        <f t="shared" si="516"/>
        <v/>
      </c>
      <c r="V155" s="114" t="str">
        <f t="shared" si="516"/>
        <v/>
      </c>
      <c r="W155" s="114" t="str">
        <f t="shared" si="516"/>
        <v/>
      </c>
      <c r="X155" s="113" t="str">
        <f t="shared" si="516"/>
        <v/>
      </c>
      <c r="Y155" s="114" t="str">
        <f t="shared" si="516"/>
        <v/>
      </c>
      <c r="Z155" s="114" t="str">
        <f t="shared" si="516"/>
        <v/>
      </c>
      <c r="AA155" s="114" t="str">
        <f t="shared" si="516"/>
        <v/>
      </c>
      <c r="AB155" s="113" t="str">
        <f t="shared" si="516"/>
        <v/>
      </c>
      <c r="AC155" s="114" t="str">
        <f t="shared" si="516"/>
        <v/>
      </c>
      <c r="AD155" s="114" t="str">
        <f t="shared" si="516"/>
        <v/>
      </c>
      <c r="AE155" s="114" t="str">
        <f t="shared" si="516"/>
        <v/>
      </c>
      <c r="AF155" s="114" t="str">
        <f t="shared" si="516"/>
        <v/>
      </c>
      <c r="AG155" s="114" t="str">
        <f t="shared" si="516"/>
        <v/>
      </c>
      <c r="AH155" s="114" t="str">
        <f t="shared" si="516"/>
        <v/>
      </c>
      <c r="AI155" s="113" t="str">
        <f t="shared" si="516"/>
        <v/>
      </c>
      <c r="AJ155" s="115" t="str">
        <f t="shared" si="516"/>
        <v/>
      </c>
      <c r="AK155" s="617"/>
      <c r="AL155" s="38"/>
      <c r="AM155" s="98" t="s">
        <v>68</v>
      </c>
      <c r="AN155" s="130">
        <f t="shared" si="74"/>
        <v>149</v>
      </c>
      <c r="AO155" s="138" t="str">
        <f t="shared" ref="AO155:AS155" si="517">IF(AND($G155=AO$4,$H155=AO$6),$I155,"")</f>
        <v/>
      </c>
      <c r="AP155" s="139" t="str">
        <f t="shared" si="517"/>
        <v/>
      </c>
      <c r="AQ155" s="139">
        <f t="shared" si="517"/>
        <v>10000</v>
      </c>
      <c r="AR155" s="139" t="str">
        <f t="shared" si="517"/>
        <v/>
      </c>
      <c r="AS155" s="139" t="str">
        <f t="shared" si="517"/>
        <v/>
      </c>
      <c r="AT155" s="118"/>
      <c r="AU155" s="138" t="str">
        <f t="shared" si="3"/>
        <v/>
      </c>
      <c r="AV155" s="139" t="str">
        <f t="shared" si="4"/>
        <v/>
      </c>
      <c r="AW155" s="139" t="str">
        <f t="shared" si="5"/>
        <v/>
      </c>
      <c r="AX155" s="139" t="str">
        <f t="shared" si="6"/>
        <v/>
      </c>
      <c r="AY155" s="139" t="str">
        <f t="shared" si="7"/>
        <v/>
      </c>
      <c r="AZ155" s="140" t="str">
        <f t="shared" si="8"/>
        <v/>
      </c>
      <c r="BA155" s="141" t="str">
        <f t="shared" si="9"/>
        <v/>
      </c>
      <c r="BB155" s="139" t="str">
        <f t="shared" si="10"/>
        <v/>
      </c>
      <c r="BC155" s="139" t="str">
        <f t="shared" si="11"/>
        <v/>
      </c>
      <c r="BD155" s="139" t="str">
        <f t="shared" si="12"/>
        <v/>
      </c>
      <c r="BE155" s="140" t="str">
        <f t="shared" si="13"/>
        <v/>
      </c>
      <c r="BF155" s="122" t="str">
        <f t="shared" si="14"/>
        <v/>
      </c>
      <c r="BG155" s="123" t="str">
        <f t="shared" si="15"/>
        <v/>
      </c>
      <c r="BH155" s="123" t="str">
        <f t="shared" si="16"/>
        <v/>
      </c>
      <c r="BI155" s="123" t="str">
        <f t="shared" si="17"/>
        <v/>
      </c>
      <c r="BJ155" s="122" t="str">
        <f t="shared" si="18"/>
        <v/>
      </c>
      <c r="BK155" s="123" t="str">
        <f t="shared" si="19"/>
        <v/>
      </c>
      <c r="BL155" s="123" t="str">
        <f t="shared" si="20"/>
        <v/>
      </c>
      <c r="BM155" s="123" t="str">
        <f t="shared" si="21"/>
        <v/>
      </c>
      <c r="BN155" s="123" t="str">
        <f t="shared" si="22"/>
        <v/>
      </c>
      <c r="BO155" s="123" t="str">
        <f t="shared" si="23"/>
        <v/>
      </c>
      <c r="BP155" s="123" t="str">
        <f t="shared" si="24"/>
        <v/>
      </c>
      <c r="BQ155" s="123" t="str">
        <f t="shared" si="25"/>
        <v/>
      </c>
      <c r="BR155" s="124" t="str">
        <f t="shared" si="26"/>
        <v/>
      </c>
      <c r="BS155" s="142" t="str">
        <f t="shared" si="27"/>
        <v/>
      </c>
      <c r="BT155" s="143" t="str">
        <f t="shared" si="28"/>
        <v/>
      </c>
      <c r="BU155" s="143" t="str">
        <f t="shared" si="29"/>
        <v/>
      </c>
      <c r="BV155" s="143" t="str">
        <f t="shared" si="30"/>
        <v/>
      </c>
      <c r="BW155" s="143" t="str">
        <f t="shared" si="31"/>
        <v/>
      </c>
      <c r="BX155" s="144" t="str">
        <f t="shared" si="32"/>
        <v/>
      </c>
      <c r="BY155" s="141" t="str">
        <f t="shared" si="33"/>
        <v/>
      </c>
      <c r="BZ155" s="139" t="str">
        <f t="shared" si="34"/>
        <v/>
      </c>
      <c r="CA155" s="139" t="str">
        <f t="shared" si="35"/>
        <v/>
      </c>
      <c r="CB155" s="139" t="str">
        <f t="shared" si="36"/>
        <v/>
      </c>
      <c r="CC155" s="139" t="str">
        <f t="shared" si="37"/>
        <v/>
      </c>
      <c r="CD155" s="139" t="str">
        <f t="shared" si="38"/>
        <v/>
      </c>
      <c r="CE155" s="140" t="str">
        <f t="shared" si="39"/>
        <v/>
      </c>
      <c r="CF155" s="141" t="str">
        <f t="shared" si="40"/>
        <v/>
      </c>
      <c r="CG155" s="139" t="str">
        <f t="shared" si="41"/>
        <v/>
      </c>
      <c r="CH155" s="139" t="str">
        <f t="shared" si="42"/>
        <v/>
      </c>
      <c r="CI155" s="139" t="str">
        <f t="shared" si="43"/>
        <v/>
      </c>
      <c r="CJ155" s="139" t="str">
        <f t="shared" si="44"/>
        <v/>
      </c>
      <c r="CK155" s="139" t="str">
        <f t="shared" si="45"/>
        <v/>
      </c>
      <c r="CL155" s="140" t="str">
        <f t="shared" si="46"/>
        <v/>
      </c>
      <c r="CM155" s="142" t="str">
        <f t="shared" si="47"/>
        <v/>
      </c>
      <c r="CN155" s="143" t="str">
        <f t="shared" si="48"/>
        <v/>
      </c>
      <c r="CO155" s="143" t="str">
        <f t="shared" si="49"/>
        <v/>
      </c>
      <c r="CP155" s="143" t="str">
        <f t="shared" si="50"/>
        <v/>
      </c>
      <c r="CQ155" s="143" t="str">
        <f t="shared" si="51"/>
        <v/>
      </c>
      <c r="CR155" s="145" t="str">
        <f t="shared" si="52"/>
        <v/>
      </c>
      <c r="CS155" s="127"/>
      <c r="CT155" s="122" t="str">
        <f t="shared" si="53"/>
        <v/>
      </c>
      <c r="CU155" s="123" t="str">
        <f t="shared" si="54"/>
        <v/>
      </c>
      <c r="CV155" s="123" t="str">
        <f t="shared" si="55"/>
        <v/>
      </c>
      <c r="CW155" s="123" t="str">
        <f t="shared" si="56"/>
        <v/>
      </c>
      <c r="CX155" s="123" t="str">
        <f t="shared" si="57"/>
        <v/>
      </c>
      <c r="CY155" s="123" t="str">
        <f t="shared" si="58"/>
        <v/>
      </c>
      <c r="CZ155" s="123" t="str">
        <f t="shared" si="59"/>
        <v/>
      </c>
      <c r="DA155" s="123" t="str">
        <f t="shared" si="60"/>
        <v/>
      </c>
      <c r="DB155" s="124" t="str">
        <f t="shared" si="61"/>
        <v/>
      </c>
      <c r="DC155" s="128" t="str">
        <f t="shared" si="62"/>
        <v/>
      </c>
      <c r="DD155" s="123" t="str">
        <f t="shared" si="63"/>
        <v/>
      </c>
      <c r="DE155" s="123" t="str">
        <f t="shared" si="64"/>
        <v/>
      </c>
      <c r="DF155" s="123" t="str">
        <f t="shared" si="65"/>
        <v/>
      </c>
      <c r="DG155" s="123" t="str">
        <f t="shared" si="66"/>
        <v/>
      </c>
      <c r="DH155" s="123" t="str">
        <f t="shared" si="67"/>
        <v/>
      </c>
      <c r="DI155" s="123" t="str">
        <f t="shared" si="68"/>
        <v/>
      </c>
      <c r="DJ155" s="129" t="str">
        <f t="shared" si="69"/>
        <v/>
      </c>
      <c r="DK155" s="98" t="s">
        <v>68</v>
      </c>
      <c r="DL155" s="130">
        <f t="shared" si="76"/>
        <v>149</v>
      </c>
      <c r="DM155" s="56"/>
    </row>
    <row r="156" spans="2:117" ht="22.5" customHeight="1">
      <c r="B156" s="98" t="s">
        <v>68</v>
      </c>
      <c r="C156" s="130">
        <f t="shared" si="70"/>
        <v>150</v>
      </c>
      <c r="D156" s="146">
        <v>45700</v>
      </c>
      <c r="E156" s="155" t="s">
        <v>69</v>
      </c>
      <c r="F156" s="102" t="s">
        <v>70</v>
      </c>
      <c r="G156" s="157" t="s">
        <v>20</v>
      </c>
      <c r="H156" s="131" t="s">
        <v>46</v>
      </c>
      <c r="I156" s="132">
        <v>5000</v>
      </c>
      <c r="J156" s="106"/>
      <c r="K156" s="107">
        <f t="shared" si="71"/>
        <v>2203123</v>
      </c>
      <c r="L156" s="645"/>
      <c r="M156" s="133"/>
      <c r="N156" s="133"/>
      <c r="O156" s="134" t="str">
        <f t="shared" ref="O156:S156" si="518">IF($H156=O$6,$I156,"")</f>
        <v/>
      </c>
      <c r="P156" s="135" t="str">
        <f t="shared" si="518"/>
        <v/>
      </c>
      <c r="Q156" s="136">
        <f t="shared" si="518"/>
        <v>5000</v>
      </c>
      <c r="R156" s="135" t="str">
        <f t="shared" si="518"/>
        <v/>
      </c>
      <c r="S156" s="137" t="str">
        <f t="shared" si="518"/>
        <v/>
      </c>
      <c r="T156" s="113" t="str">
        <f t="shared" ref="T156:AJ156" si="519">IF($H156=T$6,$J156,"")</f>
        <v/>
      </c>
      <c r="U156" s="114" t="str">
        <f t="shared" si="519"/>
        <v/>
      </c>
      <c r="V156" s="114" t="str">
        <f t="shared" si="519"/>
        <v/>
      </c>
      <c r="W156" s="114" t="str">
        <f t="shared" si="519"/>
        <v/>
      </c>
      <c r="X156" s="113" t="str">
        <f t="shared" si="519"/>
        <v/>
      </c>
      <c r="Y156" s="114" t="str">
        <f t="shared" si="519"/>
        <v/>
      </c>
      <c r="Z156" s="114" t="str">
        <f t="shared" si="519"/>
        <v/>
      </c>
      <c r="AA156" s="114" t="str">
        <f t="shared" si="519"/>
        <v/>
      </c>
      <c r="AB156" s="113" t="str">
        <f t="shared" si="519"/>
        <v/>
      </c>
      <c r="AC156" s="114" t="str">
        <f t="shared" si="519"/>
        <v/>
      </c>
      <c r="AD156" s="114" t="str">
        <f t="shared" si="519"/>
        <v/>
      </c>
      <c r="AE156" s="114" t="str">
        <f t="shared" si="519"/>
        <v/>
      </c>
      <c r="AF156" s="114" t="str">
        <f t="shared" si="519"/>
        <v/>
      </c>
      <c r="AG156" s="114" t="str">
        <f t="shared" si="519"/>
        <v/>
      </c>
      <c r="AH156" s="114" t="str">
        <f t="shared" si="519"/>
        <v/>
      </c>
      <c r="AI156" s="113" t="str">
        <f t="shared" si="519"/>
        <v/>
      </c>
      <c r="AJ156" s="115" t="str">
        <f t="shared" si="519"/>
        <v/>
      </c>
      <c r="AK156" s="617"/>
      <c r="AL156" s="38"/>
      <c r="AM156" s="98" t="s">
        <v>68</v>
      </c>
      <c r="AN156" s="130">
        <f t="shared" si="74"/>
        <v>150</v>
      </c>
      <c r="AO156" s="138" t="str">
        <f t="shared" ref="AO156:AS156" si="520">IF(AND($G156=AO$4,$H156=AO$6),$I156,"")</f>
        <v/>
      </c>
      <c r="AP156" s="139" t="str">
        <f t="shared" si="520"/>
        <v/>
      </c>
      <c r="AQ156" s="139">
        <f t="shared" si="520"/>
        <v>5000</v>
      </c>
      <c r="AR156" s="139" t="str">
        <f t="shared" si="520"/>
        <v/>
      </c>
      <c r="AS156" s="139" t="str">
        <f t="shared" si="520"/>
        <v/>
      </c>
      <c r="AT156" s="118"/>
      <c r="AU156" s="138" t="str">
        <f t="shared" si="3"/>
        <v/>
      </c>
      <c r="AV156" s="139" t="str">
        <f t="shared" si="4"/>
        <v/>
      </c>
      <c r="AW156" s="139" t="str">
        <f t="shared" si="5"/>
        <v/>
      </c>
      <c r="AX156" s="139" t="str">
        <f t="shared" si="6"/>
        <v/>
      </c>
      <c r="AY156" s="139" t="str">
        <f t="shared" si="7"/>
        <v/>
      </c>
      <c r="AZ156" s="140" t="str">
        <f t="shared" si="8"/>
        <v/>
      </c>
      <c r="BA156" s="141" t="str">
        <f t="shared" si="9"/>
        <v/>
      </c>
      <c r="BB156" s="139" t="str">
        <f t="shared" si="10"/>
        <v/>
      </c>
      <c r="BC156" s="139" t="str">
        <f t="shared" si="11"/>
        <v/>
      </c>
      <c r="BD156" s="139" t="str">
        <f t="shared" si="12"/>
        <v/>
      </c>
      <c r="BE156" s="140" t="str">
        <f t="shared" si="13"/>
        <v/>
      </c>
      <c r="BF156" s="122" t="str">
        <f t="shared" si="14"/>
        <v/>
      </c>
      <c r="BG156" s="123" t="str">
        <f t="shared" si="15"/>
        <v/>
      </c>
      <c r="BH156" s="123" t="str">
        <f t="shared" si="16"/>
        <v/>
      </c>
      <c r="BI156" s="123" t="str">
        <f t="shared" si="17"/>
        <v/>
      </c>
      <c r="BJ156" s="122" t="str">
        <f t="shared" si="18"/>
        <v/>
      </c>
      <c r="BK156" s="123" t="str">
        <f t="shared" si="19"/>
        <v/>
      </c>
      <c r="BL156" s="123" t="str">
        <f t="shared" si="20"/>
        <v/>
      </c>
      <c r="BM156" s="123" t="str">
        <f t="shared" si="21"/>
        <v/>
      </c>
      <c r="BN156" s="123" t="str">
        <f t="shared" si="22"/>
        <v/>
      </c>
      <c r="BO156" s="123" t="str">
        <f t="shared" si="23"/>
        <v/>
      </c>
      <c r="BP156" s="123" t="str">
        <f t="shared" si="24"/>
        <v/>
      </c>
      <c r="BQ156" s="123" t="str">
        <f t="shared" si="25"/>
        <v/>
      </c>
      <c r="BR156" s="124" t="str">
        <f t="shared" si="26"/>
        <v/>
      </c>
      <c r="BS156" s="142" t="str">
        <f t="shared" si="27"/>
        <v/>
      </c>
      <c r="BT156" s="143" t="str">
        <f t="shared" si="28"/>
        <v/>
      </c>
      <c r="BU156" s="143" t="str">
        <f t="shared" si="29"/>
        <v/>
      </c>
      <c r="BV156" s="143" t="str">
        <f t="shared" si="30"/>
        <v/>
      </c>
      <c r="BW156" s="143" t="str">
        <f t="shared" si="31"/>
        <v/>
      </c>
      <c r="BX156" s="144" t="str">
        <f t="shared" si="32"/>
        <v/>
      </c>
      <c r="BY156" s="141" t="str">
        <f t="shared" si="33"/>
        <v/>
      </c>
      <c r="BZ156" s="139" t="str">
        <f t="shared" si="34"/>
        <v/>
      </c>
      <c r="CA156" s="139" t="str">
        <f t="shared" si="35"/>
        <v/>
      </c>
      <c r="CB156" s="139" t="str">
        <f t="shared" si="36"/>
        <v/>
      </c>
      <c r="CC156" s="139" t="str">
        <f t="shared" si="37"/>
        <v/>
      </c>
      <c r="CD156" s="139" t="str">
        <f t="shared" si="38"/>
        <v/>
      </c>
      <c r="CE156" s="140" t="str">
        <f t="shared" si="39"/>
        <v/>
      </c>
      <c r="CF156" s="141" t="str">
        <f t="shared" si="40"/>
        <v/>
      </c>
      <c r="CG156" s="139" t="str">
        <f t="shared" si="41"/>
        <v/>
      </c>
      <c r="CH156" s="139" t="str">
        <f t="shared" si="42"/>
        <v/>
      </c>
      <c r="CI156" s="139" t="str">
        <f t="shared" si="43"/>
        <v/>
      </c>
      <c r="CJ156" s="139" t="str">
        <f t="shared" si="44"/>
        <v/>
      </c>
      <c r="CK156" s="139" t="str">
        <f t="shared" si="45"/>
        <v/>
      </c>
      <c r="CL156" s="140" t="str">
        <f t="shared" si="46"/>
        <v/>
      </c>
      <c r="CM156" s="142" t="str">
        <f t="shared" si="47"/>
        <v/>
      </c>
      <c r="CN156" s="143" t="str">
        <f t="shared" si="48"/>
        <v/>
      </c>
      <c r="CO156" s="143" t="str">
        <f t="shared" si="49"/>
        <v/>
      </c>
      <c r="CP156" s="143" t="str">
        <f t="shared" si="50"/>
        <v/>
      </c>
      <c r="CQ156" s="143" t="str">
        <f t="shared" si="51"/>
        <v/>
      </c>
      <c r="CR156" s="145" t="str">
        <f t="shared" si="52"/>
        <v/>
      </c>
      <c r="CS156" s="127"/>
      <c r="CT156" s="122" t="str">
        <f t="shared" si="53"/>
        <v/>
      </c>
      <c r="CU156" s="123" t="str">
        <f t="shared" si="54"/>
        <v/>
      </c>
      <c r="CV156" s="123" t="str">
        <f t="shared" si="55"/>
        <v/>
      </c>
      <c r="CW156" s="123" t="str">
        <f t="shared" si="56"/>
        <v/>
      </c>
      <c r="CX156" s="123" t="str">
        <f t="shared" si="57"/>
        <v/>
      </c>
      <c r="CY156" s="123" t="str">
        <f t="shared" si="58"/>
        <v/>
      </c>
      <c r="CZ156" s="123" t="str">
        <f t="shared" si="59"/>
        <v/>
      </c>
      <c r="DA156" s="123" t="str">
        <f t="shared" si="60"/>
        <v/>
      </c>
      <c r="DB156" s="124" t="str">
        <f t="shared" si="61"/>
        <v/>
      </c>
      <c r="DC156" s="128" t="str">
        <f t="shared" si="62"/>
        <v/>
      </c>
      <c r="DD156" s="123" t="str">
        <f t="shared" si="63"/>
        <v/>
      </c>
      <c r="DE156" s="123" t="str">
        <f t="shared" si="64"/>
        <v/>
      </c>
      <c r="DF156" s="123" t="str">
        <f t="shared" si="65"/>
        <v/>
      </c>
      <c r="DG156" s="123" t="str">
        <f t="shared" si="66"/>
        <v/>
      </c>
      <c r="DH156" s="123" t="str">
        <f t="shared" si="67"/>
        <v/>
      </c>
      <c r="DI156" s="123" t="str">
        <f t="shared" si="68"/>
        <v/>
      </c>
      <c r="DJ156" s="129" t="str">
        <f t="shared" si="69"/>
        <v/>
      </c>
      <c r="DK156" s="98" t="s">
        <v>68</v>
      </c>
      <c r="DL156" s="130">
        <f t="shared" si="76"/>
        <v>150</v>
      </c>
      <c r="DM156" s="56"/>
    </row>
    <row r="157" spans="2:117" ht="22.5" customHeight="1">
      <c r="B157" s="98" t="s">
        <v>68</v>
      </c>
      <c r="C157" s="130">
        <f t="shared" si="70"/>
        <v>151</v>
      </c>
      <c r="D157" s="146">
        <v>45700</v>
      </c>
      <c r="E157" s="155" t="s">
        <v>69</v>
      </c>
      <c r="F157" s="102" t="s">
        <v>70</v>
      </c>
      <c r="G157" s="158" t="s">
        <v>20</v>
      </c>
      <c r="H157" s="131" t="s">
        <v>46</v>
      </c>
      <c r="I157" s="132">
        <v>2000</v>
      </c>
      <c r="J157" s="106"/>
      <c r="K157" s="107">
        <f t="shared" si="71"/>
        <v>2205123</v>
      </c>
      <c r="L157" s="645"/>
      <c r="M157" s="133"/>
      <c r="N157" s="133"/>
      <c r="O157" s="134" t="str">
        <f t="shared" ref="O157:S157" si="521">IF($H157=O$6,$I157,"")</f>
        <v/>
      </c>
      <c r="P157" s="135" t="str">
        <f t="shared" si="521"/>
        <v/>
      </c>
      <c r="Q157" s="136">
        <f t="shared" si="521"/>
        <v>2000</v>
      </c>
      <c r="R157" s="135" t="str">
        <f t="shared" si="521"/>
        <v/>
      </c>
      <c r="S157" s="137" t="str">
        <f t="shared" si="521"/>
        <v/>
      </c>
      <c r="T157" s="113" t="str">
        <f t="shared" ref="T157:AJ157" si="522">IF($H157=T$6,$J157,"")</f>
        <v/>
      </c>
      <c r="U157" s="114" t="str">
        <f t="shared" si="522"/>
        <v/>
      </c>
      <c r="V157" s="114" t="str">
        <f t="shared" si="522"/>
        <v/>
      </c>
      <c r="W157" s="114" t="str">
        <f t="shared" si="522"/>
        <v/>
      </c>
      <c r="X157" s="113" t="str">
        <f t="shared" si="522"/>
        <v/>
      </c>
      <c r="Y157" s="114" t="str">
        <f t="shared" si="522"/>
        <v/>
      </c>
      <c r="Z157" s="114" t="str">
        <f t="shared" si="522"/>
        <v/>
      </c>
      <c r="AA157" s="114" t="str">
        <f t="shared" si="522"/>
        <v/>
      </c>
      <c r="AB157" s="113" t="str">
        <f t="shared" si="522"/>
        <v/>
      </c>
      <c r="AC157" s="114" t="str">
        <f t="shared" si="522"/>
        <v/>
      </c>
      <c r="AD157" s="114" t="str">
        <f t="shared" si="522"/>
        <v/>
      </c>
      <c r="AE157" s="114" t="str">
        <f t="shared" si="522"/>
        <v/>
      </c>
      <c r="AF157" s="114" t="str">
        <f t="shared" si="522"/>
        <v/>
      </c>
      <c r="AG157" s="114" t="str">
        <f t="shared" si="522"/>
        <v/>
      </c>
      <c r="AH157" s="114" t="str">
        <f t="shared" si="522"/>
        <v/>
      </c>
      <c r="AI157" s="113" t="str">
        <f t="shared" si="522"/>
        <v/>
      </c>
      <c r="AJ157" s="115" t="str">
        <f t="shared" si="522"/>
        <v/>
      </c>
      <c r="AK157" s="617"/>
      <c r="AL157" s="38"/>
      <c r="AM157" s="98" t="s">
        <v>68</v>
      </c>
      <c r="AN157" s="130">
        <f t="shared" si="74"/>
        <v>151</v>
      </c>
      <c r="AO157" s="138" t="str">
        <f t="shared" ref="AO157:AS157" si="523">IF(AND($G157=AO$4,$H157=AO$6),$I157,"")</f>
        <v/>
      </c>
      <c r="AP157" s="139" t="str">
        <f t="shared" si="523"/>
        <v/>
      </c>
      <c r="AQ157" s="139">
        <f t="shared" si="523"/>
        <v>2000</v>
      </c>
      <c r="AR157" s="139" t="str">
        <f t="shared" si="523"/>
        <v/>
      </c>
      <c r="AS157" s="139" t="str">
        <f t="shared" si="523"/>
        <v/>
      </c>
      <c r="AT157" s="118"/>
      <c r="AU157" s="138" t="str">
        <f t="shared" si="3"/>
        <v/>
      </c>
      <c r="AV157" s="139" t="str">
        <f t="shared" si="4"/>
        <v/>
      </c>
      <c r="AW157" s="139" t="str">
        <f t="shared" si="5"/>
        <v/>
      </c>
      <c r="AX157" s="139" t="str">
        <f t="shared" si="6"/>
        <v/>
      </c>
      <c r="AY157" s="139" t="str">
        <f t="shared" si="7"/>
        <v/>
      </c>
      <c r="AZ157" s="140" t="str">
        <f t="shared" si="8"/>
        <v/>
      </c>
      <c r="BA157" s="141" t="str">
        <f t="shared" si="9"/>
        <v/>
      </c>
      <c r="BB157" s="139" t="str">
        <f t="shared" si="10"/>
        <v/>
      </c>
      <c r="BC157" s="139" t="str">
        <f t="shared" si="11"/>
        <v/>
      </c>
      <c r="BD157" s="139" t="str">
        <f t="shared" si="12"/>
        <v/>
      </c>
      <c r="BE157" s="140" t="str">
        <f t="shared" si="13"/>
        <v/>
      </c>
      <c r="BF157" s="122" t="str">
        <f t="shared" si="14"/>
        <v/>
      </c>
      <c r="BG157" s="123" t="str">
        <f t="shared" si="15"/>
        <v/>
      </c>
      <c r="BH157" s="123" t="str">
        <f t="shared" si="16"/>
        <v/>
      </c>
      <c r="BI157" s="123" t="str">
        <f t="shared" si="17"/>
        <v/>
      </c>
      <c r="BJ157" s="122" t="str">
        <f t="shared" si="18"/>
        <v/>
      </c>
      <c r="BK157" s="123" t="str">
        <f t="shared" si="19"/>
        <v/>
      </c>
      <c r="BL157" s="123" t="str">
        <f t="shared" si="20"/>
        <v/>
      </c>
      <c r="BM157" s="123" t="str">
        <f t="shared" si="21"/>
        <v/>
      </c>
      <c r="BN157" s="123" t="str">
        <f t="shared" si="22"/>
        <v/>
      </c>
      <c r="BO157" s="123" t="str">
        <f t="shared" si="23"/>
        <v/>
      </c>
      <c r="BP157" s="123" t="str">
        <f t="shared" si="24"/>
        <v/>
      </c>
      <c r="BQ157" s="123" t="str">
        <f t="shared" si="25"/>
        <v/>
      </c>
      <c r="BR157" s="124" t="str">
        <f t="shared" si="26"/>
        <v/>
      </c>
      <c r="BS157" s="142" t="str">
        <f t="shared" si="27"/>
        <v/>
      </c>
      <c r="BT157" s="143" t="str">
        <f t="shared" si="28"/>
        <v/>
      </c>
      <c r="BU157" s="143" t="str">
        <f t="shared" si="29"/>
        <v/>
      </c>
      <c r="BV157" s="143" t="str">
        <f t="shared" si="30"/>
        <v/>
      </c>
      <c r="BW157" s="143" t="str">
        <f t="shared" si="31"/>
        <v/>
      </c>
      <c r="BX157" s="144" t="str">
        <f t="shared" si="32"/>
        <v/>
      </c>
      <c r="BY157" s="141" t="str">
        <f t="shared" si="33"/>
        <v/>
      </c>
      <c r="BZ157" s="139" t="str">
        <f t="shared" si="34"/>
        <v/>
      </c>
      <c r="CA157" s="139" t="str">
        <f t="shared" si="35"/>
        <v/>
      </c>
      <c r="CB157" s="139" t="str">
        <f t="shared" si="36"/>
        <v/>
      </c>
      <c r="CC157" s="139" t="str">
        <f t="shared" si="37"/>
        <v/>
      </c>
      <c r="CD157" s="139" t="str">
        <f t="shared" si="38"/>
        <v/>
      </c>
      <c r="CE157" s="140" t="str">
        <f t="shared" si="39"/>
        <v/>
      </c>
      <c r="CF157" s="141" t="str">
        <f t="shared" si="40"/>
        <v/>
      </c>
      <c r="CG157" s="139" t="str">
        <f t="shared" si="41"/>
        <v/>
      </c>
      <c r="CH157" s="139" t="str">
        <f t="shared" si="42"/>
        <v/>
      </c>
      <c r="CI157" s="139" t="str">
        <f t="shared" si="43"/>
        <v/>
      </c>
      <c r="CJ157" s="139" t="str">
        <f t="shared" si="44"/>
        <v/>
      </c>
      <c r="CK157" s="139" t="str">
        <f t="shared" si="45"/>
        <v/>
      </c>
      <c r="CL157" s="140" t="str">
        <f t="shared" si="46"/>
        <v/>
      </c>
      <c r="CM157" s="142" t="str">
        <f t="shared" si="47"/>
        <v/>
      </c>
      <c r="CN157" s="143" t="str">
        <f t="shared" si="48"/>
        <v/>
      </c>
      <c r="CO157" s="143" t="str">
        <f t="shared" si="49"/>
        <v/>
      </c>
      <c r="CP157" s="143" t="str">
        <f t="shared" si="50"/>
        <v/>
      </c>
      <c r="CQ157" s="143" t="str">
        <f t="shared" si="51"/>
        <v/>
      </c>
      <c r="CR157" s="145" t="str">
        <f t="shared" si="52"/>
        <v/>
      </c>
      <c r="CS157" s="127"/>
      <c r="CT157" s="122" t="str">
        <f t="shared" si="53"/>
        <v/>
      </c>
      <c r="CU157" s="123" t="str">
        <f t="shared" si="54"/>
        <v/>
      </c>
      <c r="CV157" s="123" t="str">
        <f t="shared" si="55"/>
        <v/>
      </c>
      <c r="CW157" s="123" t="str">
        <f t="shared" si="56"/>
        <v/>
      </c>
      <c r="CX157" s="123" t="str">
        <f t="shared" si="57"/>
        <v/>
      </c>
      <c r="CY157" s="123" t="str">
        <f t="shared" si="58"/>
        <v/>
      </c>
      <c r="CZ157" s="123" t="str">
        <f t="shared" si="59"/>
        <v/>
      </c>
      <c r="DA157" s="123" t="str">
        <f t="shared" si="60"/>
        <v/>
      </c>
      <c r="DB157" s="124" t="str">
        <f t="shared" si="61"/>
        <v/>
      </c>
      <c r="DC157" s="128" t="str">
        <f t="shared" si="62"/>
        <v/>
      </c>
      <c r="DD157" s="123" t="str">
        <f t="shared" si="63"/>
        <v/>
      </c>
      <c r="DE157" s="123" t="str">
        <f t="shared" si="64"/>
        <v/>
      </c>
      <c r="DF157" s="123" t="str">
        <f t="shared" si="65"/>
        <v/>
      </c>
      <c r="DG157" s="123" t="str">
        <f t="shared" si="66"/>
        <v/>
      </c>
      <c r="DH157" s="123" t="str">
        <f t="shared" si="67"/>
        <v/>
      </c>
      <c r="DI157" s="123" t="str">
        <f t="shared" si="68"/>
        <v/>
      </c>
      <c r="DJ157" s="129" t="str">
        <f t="shared" si="69"/>
        <v/>
      </c>
      <c r="DK157" s="98" t="s">
        <v>68</v>
      </c>
      <c r="DL157" s="130">
        <f t="shared" si="76"/>
        <v>151</v>
      </c>
      <c r="DM157" s="56"/>
    </row>
    <row r="158" spans="2:117" ht="22.5" customHeight="1">
      <c r="B158" s="98" t="s">
        <v>68</v>
      </c>
      <c r="C158" s="130">
        <f t="shared" si="70"/>
        <v>152</v>
      </c>
      <c r="D158" s="146">
        <v>45700</v>
      </c>
      <c r="E158" s="155" t="s">
        <v>69</v>
      </c>
      <c r="F158" s="102" t="s">
        <v>70</v>
      </c>
      <c r="G158" s="158" t="s">
        <v>20</v>
      </c>
      <c r="H158" s="131" t="s">
        <v>46</v>
      </c>
      <c r="I158" s="132">
        <v>5000</v>
      </c>
      <c r="J158" s="106"/>
      <c r="K158" s="107">
        <f t="shared" si="71"/>
        <v>2210123</v>
      </c>
      <c r="L158" s="645"/>
      <c r="M158" s="133"/>
      <c r="N158" s="133"/>
      <c r="O158" s="134" t="str">
        <f t="shared" ref="O158:S158" si="524">IF($H158=O$6,$I158,"")</f>
        <v/>
      </c>
      <c r="P158" s="135" t="str">
        <f t="shared" si="524"/>
        <v/>
      </c>
      <c r="Q158" s="136">
        <f t="shared" si="524"/>
        <v>5000</v>
      </c>
      <c r="R158" s="135" t="str">
        <f t="shared" si="524"/>
        <v/>
      </c>
      <c r="S158" s="137" t="str">
        <f t="shared" si="524"/>
        <v/>
      </c>
      <c r="T158" s="113" t="str">
        <f t="shared" ref="T158:AJ158" si="525">IF($H158=T$6,$J158,"")</f>
        <v/>
      </c>
      <c r="U158" s="114" t="str">
        <f t="shared" si="525"/>
        <v/>
      </c>
      <c r="V158" s="114" t="str">
        <f t="shared" si="525"/>
        <v/>
      </c>
      <c r="W158" s="114" t="str">
        <f t="shared" si="525"/>
        <v/>
      </c>
      <c r="X158" s="113" t="str">
        <f t="shared" si="525"/>
        <v/>
      </c>
      <c r="Y158" s="114" t="str">
        <f t="shared" si="525"/>
        <v/>
      </c>
      <c r="Z158" s="114" t="str">
        <f t="shared" si="525"/>
        <v/>
      </c>
      <c r="AA158" s="114" t="str">
        <f t="shared" si="525"/>
        <v/>
      </c>
      <c r="AB158" s="113" t="str">
        <f t="shared" si="525"/>
        <v/>
      </c>
      <c r="AC158" s="114" t="str">
        <f t="shared" si="525"/>
        <v/>
      </c>
      <c r="AD158" s="114" t="str">
        <f t="shared" si="525"/>
        <v/>
      </c>
      <c r="AE158" s="114" t="str">
        <f t="shared" si="525"/>
        <v/>
      </c>
      <c r="AF158" s="114" t="str">
        <f t="shared" si="525"/>
        <v/>
      </c>
      <c r="AG158" s="114" t="str">
        <f t="shared" si="525"/>
        <v/>
      </c>
      <c r="AH158" s="114" t="str">
        <f t="shared" si="525"/>
        <v/>
      </c>
      <c r="AI158" s="113" t="str">
        <f t="shared" si="525"/>
        <v/>
      </c>
      <c r="AJ158" s="115" t="str">
        <f t="shared" si="525"/>
        <v/>
      </c>
      <c r="AK158" s="617"/>
      <c r="AL158" s="38"/>
      <c r="AM158" s="98" t="s">
        <v>68</v>
      </c>
      <c r="AN158" s="130">
        <f t="shared" si="74"/>
        <v>152</v>
      </c>
      <c r="AO158" s="138" t="str">
        <f t="shared" ref="AO158:AS158" si="526">IF(AND($G158=AO$4,$H158=AO$6),$I158,"")</f>
        <v/>
      </c>
      <c r="AP158" s="139" t="str">
        <f t="shared" si="526"/>
        <v/>
      </c>
      <c r="AQ158" s="139">
        <f t="shared" si="526"/>
        <v>5000</v>
      </c>
      <c r="AR158" s="139" t="str">
        <f t="shared" si="526"/>
        <v/>
      </c>
      <c r="AS158" s="139" t="str">
        <f t="shared" si="526"/>
        <v/>
      </c>
      <c r="AT158" s="118"/>
      <c r="AU158" s="138" t="str">
        <f t="shared" si="3"/>
        <v/>
      </c>
      <c r="AV158" s="139" t="str">
        <f t="shared" si="4"/>
        <v/>
      </c>
      <c r="AW158" s="139" t="str">
        <f t="shared" si="5"/>
        <v/>
      </c>
      <c r="AX158" s="139" t="str">
        <f t="shared" si="6"/>
        <v/>
      </c>
      <c r="AY158" s="139" t="str">
        <f t="shared" si="7"/>
        <v/>
      </c>
      <c r="AZ158" s="140" t="str">
        <f t="shared" si="8"/>
        <v/>
      </c>
      <c r="BA158" s="141" t="str">
        <f t="shared" si="9"/>
        <v/>
      </c>
      <c r="BB158" s="139" t="str">
        <f t="shared" si="10"/>
        <v/>
      </c>
      <c r="BC158" s="139" t="str">
        <f t="shared" si="11"/>
        <v/>
      </c>
      <c r="BD158" s="139" t="str">
        <f t="shared" si="12"/>
        <v/>
      </c>
      <c r="BE158" s="140" t="str">
        <f t="shared" si="13"/>
        <v/>
      </c>
      <c r="BF158" s="122" t="str">
        <f t="shared" si="14"/>
        <v/>
      </c>
      <c r="BG158" s="123" t="str">
        <f t="shared" si="15"/>
        <v/>
      </c>
      <c r="BH158" s="123" t="str">
        <f t="shared" si="16"/>
        <v/>
      </c>
      <c r="BI158" s="123" t="str">
        <f t="shared" si="17"/>
        <v/>
      </c>
      <c r="BJ158" s="122" t="str">
        <f t="shared" si="18"/>
        <v/>
      </c>
      <c r="BK158" s="123" t="str">
        <f t="shared" si="19"/>
        <v/>
      </c>
      <c r="BL158" s="123" t="str">
        <f t="shared" si="20"/>
        <v/>
      </c>
      <c r="BM158" s="123" t="str">
        <f t="shared" si="21"/>
        <v/>
      </c>
      <c r="BN158" s="123" t="str">
        <f t="shared" si="22"/>
        <v/>
      </c>
      <c r="BO158" s="123" t="str">
        <f t="shared" si="23"/>
        <v/>
      </c>
      <c r="BP158" s="123" t="str">
        <f t="shared" si="24"/>
        <v/>
      </c>
      <c r="BQ158" s="123" t="str">
        <f t="shared" si="25"/>
        <v/>
      </c>
      <c r="BR158" s="124" t="str">
        <f t="shared" si="26"/>
        <v/>
      </c>
      <c r="BS158" s="142" t="str">
        <f t="shared" si="27"/>
        <v/>
      </c>
      <c r="BT158" s="143" t="str">
        <f t="shared" si="28"/>
        <v/>
      </c>
      <c r="BU158" s="143" t="str">
        <f t="shared" si="29"/>
        <v/>
      </c>
      <c r="BV158" s="143" t="str">
        <f t="shared" si="30"/>
        <v/>
      </c>
      <c r="BW158" s="143" t="str">
        <f t="shared" si="31"/>
        <v/>
      </c>
      <c r="BX158" s="144" t="str">
        <f t="shared" si="32"/>
        <v/>
      </c>
      <c r="BY158" s="141" t="str">
        <f t="shared" si="33"/>
        <v/>
      </c>
      <c r="BZ158" s="139" t="str">
        <f t="shared" si="34"/>
        <v/>
      </c>
      <c r="CA158" s="139" t="str">
        <f t="shared" si="35"/>
        <v/>
      </c>
      <c r="CB158" s="139" t="str">
        <f t="shared" si="36"/>
        <v/>
      </c>
      <c r="CC158" s="139" t="str">
        <f t="shared" si="37"/>
        <v/>
      </c>
      <c r="CD158" s="139" t="str">
        <f t="shared" si="38"/>
        <v/>
      </c>
      <c r="CE158" s="140" t="str">
        <f t="shared" si="39"/>
        <v/>
      </c>
      <c r="CF158" s="141" t="str">
        <f t="shared" si="40"/>
        <v/>
      </c>
      <c r="CG158" s="139" t="str">
        <f t="shared" si="41"/>
        <v/>
      </c>
      <c r="CH158" s="139" t="str">
        <f t="shared" si="42"/>
        <v/>
      </c>
      <c r="CI158" s="139" t="str">
        <f t="shared" si="43"/>
        <v/>
      </c>
      <c r="CJ158" s="139" t="str">
        <f t="shared" si="44"/>
        <v/>
      </c>
      <c r="CK158" s="139" t="str">
        <f t="shared" si="45"/>
        <v/>
      </c>
      <c r="CL158" s="140" t="str">
        <f t="shared" si="46"/>
        <v/>
      </c>
      <c r="CM158" s="142" t="str">
        <f t="shared" si="47"/>
        <v/>
      </c>
      <c r="CN158" s="143" t="str">
        <f t="shared" si="48"/>
        <v/>
      </c>
      <c r="CO158" s="143" t="str">
        <f t="shared" si="49"/>
        <v/>
      </c>
      <c r="CP158" s="143" t="str">
        <f t="shared" si="50"/>
        <v/>
      </c>
      <c r="CQ158" s="143" t="str">
        <f t="shared" si="51"/>
        <v/>
      </c>
      <c r="CR158" s="145" t="str">
        <f t="shared" si="52"/>
        <v/>
      </c>
      <c r="CS158" s="127"/>
      <c r="CT158" s="122" t="str">
        <f t="shared" si="53"/>
        <v/>
      </c>
      <c r="CU158" s="123" t="str">
        <f t="shared" si="54"/>
        <v/>
      </c>
      <c r="CV158" s="123" t="str">
        <f t="shared" si="55"/>
        <v/>
      </c>
      <c r="CW158" s="123" t="str">
        <f t="shared" si="56"/>
        <v/>
      </c>
      <c r="CX158" s="123" t="str">
        <f t="shared" si="57"/>
        <v/>
      </c>
      <c r="CY158" s="123" t="str">
        <f t="shared" si="58"/>
        <v/>
      </c>
      <c r="CZ158" s="123" t="str">
        <f t="shared" si="59"/>
        <v/>
      </c>
      <c r="DA158" s="123" t="str">
        <f t="shared" si="60"/>
        <v/>
      </c>
      <c r="DB158" s="124" t="str">
        <f t="shared" si="61"/>
        <v/>
      </c>
      <c r="DC158" s="128" t="str">
        <f t="shared" si="62"/>
        <v/>
      </c>
      <c r="DD158" s="123" t="str">
        <f t="shared" si="63"/>
        <v/>
      </c>
      <c r="DE158" s="123" t="str">
        <f t="shared" si="64"/>
        <v/>
      </c>
      <c r="DF158" s="123" t="str">
        <f t="shared" si="65"/>
        <v/>
      </c>
      <c r="DG158" s="123" t="str">
        <f t="shared" si="66"/>
        <v/>
      </c>
      <c r="DH158" s="123" t="str">
        <f t="shared" si="67"/>
        <v/>
      </c>
      <c r="DI158" s="123" t="str">
        <f t="shared" si="68"/>
        <v/>
      </c>
      <c r="DJ158" s="129" t="str">
        <f t="shared" si="69"/>
        <v/>
      </c>
      <c r="DK158" s="98" t="s">
        <v>68</v>
      </c>
      <c r="DL158" s="130">
        <f t="shared" si="76"/>
        <v>152</v>
      </c>
      <c r="DM158" s="56"/>
    </row>
    <row r="159" spans="2:117" ht="22.5" customHeight="1">
      <c r="B159" s="98" t="s">
        <v>68</v>
      </c>
      <c r="C159" s="130">
        <f t="shared" si="70"/>
        <v>153</v>
      </c>
      <c r="D159" s="146">
        <v>45701</v>
      </c>
      <c r="E159" s="155" t="s">
        <v>69</v>
      </c>
      <c r="F159" s="102" t="s">
        <v>70</v>
      </c>
      <c r="G159" s="103" t="s">
        <v>20</v>
      </c>
      <c r="H159" s="131" t="s">
        <v>46</v>
      </c>
      <c r="I159" s="132">
        <v>10000</v>
      </c>
      <c r="J159" s="106"/>
      <c r="K159" s="107">
        <f t="shared" si="71"/>
        <v>2220123</v>
      </c>
      <c r="L159" s="645"/>
      <c r="M159" s="133"/>
      <c r="N159" s="133"/>
      <c r="O159" s="134" t="str">
        <f t="shared" ref="O159:S159" si="527">IF($H159=O$6,$I159,"")</f>
        <v/>
      </c>
      <c r="P159" s="135" t="str">
        <f t="shared" si="527"/>
        <v/>
      </c>
      <c r="Q159" s="136">
        <f t="shared" si="527"/>
        <v>10000</v>
      </c>
      <c r="R159" s="135" t="str">
        <f t="shared" si="527"/>
        <v/>
      </c>
      <c r="S159" s="137" t="str">
        <f t="shared" si="527"/>
        <v/>
      </c>
      <c r="T159" s="113" t="str">
        <f t="shared" ref="T159:AJ159" si="528">IF($H159=T$6,$J159,"")</f>
        <v/>
      </c>
      <c r="U159" s="114" t="str">
        <f t="shared" si="528"/>
        <v/>
      </c>
      <c r="V159" s="114" t="str">
        <f t="shared" si="528"/>
        <v/>
      </c>
      <c r="W159" s="114" t="str">
        <f t="shared" si="528"/>
        <v/>
      </c>
      <c r="X159" s="113" t="str">
        <f t="shared" si="528"/>
        <v/>
      </c>
      <c r="Y159" s="114" t="str">
        <f t="shared" si="528"/>
        <v/>
      </c>
      <c r="Z159" s="114" t="str">
        <f t="shared" si="528"/>
        <v/>
      </c>
      <c r="AA159" s="114" t="str">
        <f t="shared" si="528"/>
        <v/>
      </c>
      <c r="AB159" s="113" t="str">
        <f t="shared" si="528"/>
        <v/>
      </c>
      <c r="AC159" s="114" t="str">
        <f t="shared" si="528"/>
        <v/>
      </c>
      <c r="AD159" s="114" t="str">
        <f t="shared" si="528"/>
        <v/>
      </c>
      <c r="AE159" s="114" t="str">
        <f t="shared" si="528"/>
        <v/>
      </c>
      <c r="AF159" s="114" t="str">
        <f t="shared" si="528"/>
        <v/>
      </c>
      <c r="AG159" s="114" t="str">
        <f t="shared" si="528"/>
        <v/>
      </c>
      <c r="AH159" s="114" t="str">
        <f t="shared" si="528"/>
        <v/>
      </c>
      <c r="AI159" s="113" t="str">
        <f t="shared" si="528"/>
        <v/>
      </c>
      <c r="AJ159" s="115" t="str">
        <f t="shared" si="528"/>
        <v/>
      </c>
      <c r="AK159" s="617"/>
      <c r="AL159" s="38"/>
      <c r="AM159" s="98" t="s">
        <v>68</v>
      </c>
      <c r="AN159" s="130">
        <f t="shared" si="74"/>
        <v>153</v>
      </c>
      <c r="AO159" s="138" t="str">
        <f t="shared" ref="AO159:AS159" si="529">IF(AND($G159=AO$4,$H159=AO$6),$I159,"")</f>
        <v/>
      </c>
      <c r="AP159" s="139" t="str">
        <f t="shared" si="529"/>
        <v/>
      </c>
      <c r="AQ159" s="139">
        <f t="shared" si="529"/>
        <v>10000</v>
      </c>
      <c r="AR159" s="139" t="str">
        <f t="shared" si="529"/>
        <v/>
      </c>
      <c r="AS159" s="139" t="str">
        <f t="shared" si="529"/>
        <v/>
      </c>
      <c r="AT159" s="118"/>
      <c r="AU159" s="138" t="str">
        <f t="shared" si="3"/>
        <v/>
      </c>
      <c r="AV159" s="139" t="str">
        <f t="shared" si="4"/>
        <v/>
      </c>
      <c r="AW159" s="139" t="str">
        <f t="shared" si="5"/>
        <v/>
      </c>
      <c r="AX159" s="139" t="str">
        <f t="shared" si="6"/>
        <v/>
      </c>
      <c r="AY159" s="139" t="str">
        <f t="shared" si="7"/>
        <v/>
      </c>
      <c r="AZ159" s="140" t="str">
        <f t="shared" si="8"/>
        <v/>
      </c>
      <c r="BA159" s="141" t="str">
        <f t="shared" si="9"/>
        <v/>
      </c>
      <c r="BB159" s="139" t="str">
        <f t="shared" si="10"/>
        <v/>
      </c>
      <c r="BC159" s="139" t="str">
        <f t="shared" si="11"/>
        <v/>
      </c>
      <c r="BD159" s="139" t="str">
        <f t="shared" si="12"/>
        <v/>
      </c>
      <c r="BE159" s="140" t="str">
        <f t="shared" si="13"/>
        <v/>
      </c>
      <c r="BF159" s="122" t="str">
        <f t="shared" si="14"/>
        <v/>
      </c>
      <c r="BG159" s="123" t="str">
        <f t="shared" si="15"/>
        <v/>
      </c>
      <c r="BH159" s="123" t="str">
        <f t="shared" si="16"/>
        <v/>
      </c>
      <c r="BI159" s="123" t="str">
        <f t="shared" si="17"/>
        <v/>
      </c>
      <c r="BJ159" s="122" t="str">
        <f t="shared" si="18"/>
        <v/>
      </c>
      <c r="BK159" s="123" t="str">
        <f t="shared" si="19"/>
        <v/>
      </c>
      <c r="BL159" s="123" t="str">
        <f t="shared" si="20"/>
        <v/>
      </c>
      <c r="BM159" s="123" t="str">
        <f t="shared" si="21"/>
        <v/>
      </c>
      <c r="BN159" s="123" t="str">
        <f t="shared" si="22"/>
        <v/>
      </c>
      <c r="BO159" s="123" t="str">
        <f t="shared" si="23"/>
        <v/>
      </c>
      <c r="BP159" s="123" t="str">
        <f t="shared" si="24"/>
        <v/>
      </c>
      <c r="BQ159" s="123" t="str">
        <f t="shared" si="25"/>
        <v/>
      </c>
      <c r="BR159" s="124" t="str">
        <f t="shared" si="26"/>
        <v/>
      </c>
      <c r="BS159" s="142" t="str">
        <f t="shared" si="27"/>
        <v/>
      </c>
      <c r="BT159" s="143" t="str">
        <f t="shared" si="28"/>
        <v/>
      </c>
      <c r="BU159" s="143" t="str">
        <f t="shared" si="29"/>
        <v/>
      </c>
      <c r="BV159" s="143" t="str">
        <f t="shared" si="30"/>
        <v/>
      </c>
      <c r="BW159" s="143" t="str">
        <f t="shared" si="31"/>
        <v/>
      </c>
      <c r="BX159" s="144" t="str">
        <f t="shared" si="32"/>
        <v/>
      </c>
      <c r="BY159" s="141" t="str">
        <f t="shared" si="33"/>
        <v/>
      </c>
      <c r="BZ159" s="139" t="str">
        <f t="shared" si="34"/>
        <v/>
      </c>
      <c r="CA159" s="139" t="str">
        <f t="shared" si="35"/>
        <v/>
      </c>
      <c r="CB159" s="139" t="str">
        <f t="shared" si="36"/>
        <v/>
      </c>
      <c r="CC159" s="139" t="str">
        <f t="shared" si="37"/>
        <v/>
      </c>
      <c r="CD159" s="139" t="str">
        <f t="shared" si="38"/>
        <v/>
      </c>
      <c r="CE159" s="140" t="str">
        <f t="shared" si="39"/>
        <v/>
      </c>
      <c r="CF159" s="141" t="str">
        <f t="shared" si="40"/>
        <v/>
      </c>
      <c r="CG159" s="139" t="str">
        <f t="shared" si="41"/>
        <v/>
      </c>
      <c r="CH159" s="139" t="str">
        <f t="shared" si="42"/>
        <v/>
      </c>
      <c r="CI159" s="139" t="str">
        <f t="shared" si="43"/>
        <v/>
      </c>
      <c r="CJ159" s="139" t="str">
        <f t="shared" si="44"/>
        <v/>
      </c>
      <c r="CK159" s="139" t="str">
        <f t="shared" si="45"/>
        <v/>
      </c>
      <c r="CL159" s="140" t="str">
        <f t="shared" si="46"/>
        <v/>
      </c>
      <c r="CM159" s="142" t="str">
        <f t="shared" si="47"/>
        <v/>
      </c>
      <c r="CN159" s="143" t="str">
        <f t="shared" si="48"/>
        <v/>
      </c>
      <c r="CO159" s="143" t="str">
        <f t="shared" si="49"/>
        <v/>
      </c>
      <c r="CP159" s="143" t="str">
        <f t="shared" si="50"/>
        <v/>
      </c>
      <c r="CQ159" s="143" t="str">
        <f t="shared" si="51"/>
        <v/>
      </c>
      <c r="CR159" s="145" t="str">
        <f t="shared" si="52"/>
        <v/>
      </c>
      <c r="CS159" s="127"/>
      <c r="CT159" s="122" t="str">
        <f t="shared" si="53"/>
        <v/>
      </c>
      <c r="CU159" s="123" t="str">
        <f t="shared" si="54"/>
        <v/>
      </c>
      <c r="CV159" s="123" t="str">
        <f t="shared" si="55"/>
        <v/>
      </c>
      <c r="CW159" s="123" t="str">
        <f t="shared" si="56"/>
        <v/>
      </c>
      <c r="CX159" s="123" t="str">
        <f t="shared" si="57"/>
        <v/>
      </c>
      <c r="CY159" s="123" t="str">
        <f t="shared" si="58"/>
        <v/>
      </c>
      <c r="CZ159" s="123" t="str">
        <f t="shared" si="59"/>
        <v/>
      </c>
      <c r="DA159" s="123" t="str">
        <f t="shared" si="60"/>
        <v/>
      </c>
      <c r="DB159" s="124" t="str">
        <f t="shared" si="61"/>
        <v/>
      </c>
      <c r="DC159" s="128" t="str">
        <f t="shared" si="62"/>
        <v/>
      </c>
      <c r="DD159" s="123" t="str">
        <f t="shared" si="63"/>
        <v/>
      </c>
      <c r="DE159" s="123" t="str">
        <f t="shared" si="64"/>
        <v/>
      </c>
      <c r="DF159" s="123" t="str">
        <f t="shared" si="65"/>
        <v/>
      </c>
      <c r="DG159" s="123" t="str">
        <f t="shared" si="66"/>
        <v/>
      </c>
      <c r="DH159" s="123" t="str">
        <f t="shared" si="67"/>
        <v/>
      </c>
      <c r="DI159" s="123" t="str">
        <f t="shared" si="68"/>
        <v/>
      </c>
      <c r="DJ159" s="129" t="str">
        <f t="shared" si="69"/>
        <v/>
      </c>
      <c r="DK159" s="98" t="s">
        <v>68</v>
      </c>
      <c r="DL159" s="130">
        <f t="shared" si="76"/>
        <v>153</v>
      </c>
      <c r="DM159" s="56"/>
    </row>
    <row r="160" spans="2:117" ht="22.5" customHeight="1">
      <c r="B160" s="98" t="s">
        <v>68</v>
      </c>
      <c r="C160" s="130">
        <f t="shared" si="70"/>
        <v>154</v>
      </c>
      <c r="D160" s="146">
        <v>45701</v>
      </c>
      <c r="E160" s="155" t="s">
        <v>69</v>
      </c>
      <c r="F160" s="102" t="s">
        <v>70</v>
      </c>
      <c r="G160" s="103" t="s">
        <v>20</v>
      </c>
      <c r="H160" s="131" t="s">
        <v>46</v>
      </c>
      <c r="I160" s="132">
        <v>1000</v>
      </c>
      <c r="J160" s="106"/>
      <c r="K160" s="107">
        <f t="shared" si="71"/>
        <v>2221123</v>
      </c>
      <c r="L160" s="645"/>
      <c r="M160" s="133"/>
      <c r="N160" s="133"/>
      <c r="O160" s="134" t="str">
        <f t="shared" ref="O160:S160" si="530">IF($H160=O$6,$I160,"")</f>
        <v/>
      </c>
      <c r="P160" s="135" t="str">
        <f t="shared" si="530"/>
        <v/>
      </c>
      <c r="Q160" s="136">
        <f t="shared" si="530"/>
        <v>1000</v>
      </c>
      <c r="R160" s="135" t="str">
        <f t="shared" si="530"/>
        <v/>
      </c>
      <c r="S160" s="137" t="str">
        <f t="shared" si="530"/>
        <v/>
      </c>
      <c r="T160" s="113" t="str">
        <f t="shared" ref="T160:AJ160" si="531">IF($H160=T$6,$J160,"")</f>
        <v/>
      </c>
      <c r="U160" s="114" t="str">
        <f t="shared" si="531"/>
        <v/>
      </c>
      <c r="V160" s="114" t="str">
        <f t="shared" si="531"/>
        <v/>
      </c>
      <c r="W160" s="114" t="str">
        <f t="shared" si="531"/>
        <v/>
      </c>
      <c r="X160" s="113" t="str">
        <f t="shared" si="531"/>
        <v/>
      </c>
      <c r="Y160" s="114" t="str">
        <f t="shared" si="531"/>
        <v/>
      </c>
      <c r="Z160" s="114" t="str">
        <f t="shared" si="531"/>
        <v/>
      </c>
      <c r="AA160" s="114" t="str">
        <f t="shared" si="531"/>
        <v/>
      </c>
      <c r="AB160" s="113" t="str">
        <f t="shared" si="531"/>
        <v/>
      </c>
      <c r="AC160" s="114" t="str">
        <f t="shared" si="531"/>
        <v/>
      </c>
      <c r="AD160" s="114" t="str">
        <f t="shared" si="531"/>
        <v/>
      </c>
      <c r="AE160" s="114" t="str">
        <f t="shared" si="531"/>
        <v/>
      </c>
      <c r="AF160" s="114" t="str">
        <f t="shared" si="531"/>
        <v/>
      </c>
      <c r="AG160" s="114" t="str">
        <f t="shared" si="531"/>
        <v/>
      </c>
      <c r="AH160" s="114" t="str">
        <f t="shared" si="531"/>
        <v/>
      </c>
      <c r="AI160" s="113" t="str">
        <f t="shared" si="531"/>
        <v/>
      </c>
      <c r="AJ160" s="115" t="str">
        <f t="shared" si="531"/>
        <v/>
      </c>
      <c r="AK160" s="617"/>
      <c r="AL160" s="38"/>
      <c r="AM160" s="98" t="s">
        <v>68</v>
      </c>
      <c r="AN160" s="130">
        <f t="shared" si="74"/>
        <v>154</v>
      </c>
      <c r="AO160" s="138" t="str">
        <f t="shared" ref="AO160:AS160" si="532">IF(AND($G160=AO$4,$H160=AO$6),$I160,"")</f>
        <v/>
      </c>
      <c r="AP160" s="139" t="str">
        <f t="shared" si="532"/>
        <v/>
      </c>
      <c r="AQ160" s="139">
        <f t="shared" si="532"/>
        <v>1000</v>
      </c>
      <c r="AR160" s="139" t="str">
        <f t="shared" si="532"/>
        <v/>
      </c>
      <c r="AS160" s="139" t="str">
        <f t="shared" si="532"/>
        <v/>
      </c>
      <c r="AT160" s="118"/>
      <c r="AU160" s="138" t="str">
        <f t="shared" si="3"/>
        <v/>
      </c>
      <c r="AV160" s="139" t="str">
        <f t="shared" si="4"/>
        <v/>
      </c>
      <c r="AW160" s="139" t="str">
        <f t="shared" si="5"/>
        <v/>
      </c>
      <c r="AX160" s="139" t="str">
        <f t="shared" si="6"/>
        <v/>
      </c>
      <c r="AY160" s="139" t="str">
        <f t="shared" si="7"/>
        <v/>
      </c>
      <c r="AZ160" s="140" t="str">
        <f t="shared" si="8"/>
        <v/>
      </c>
      <c r="BA160" s="141" t="str">
        <f t="shared" si="9"/>
        <v/>
      </c>
      <c r="BB160" s="139" t="str">
        <f t="shared" si="10"/>
        <v/>
      </c>
      <c r="BC160" s="139" t="str">
        <f t="shared" si="11"/>
        <v/>
      </c>
      <c r="BD160" s="139" t="str">
        <f t="shared" si="12"/>
        <v/>
      </c>
      <c r="BE160" s="140" t="str">
        <f t="shared" si="13"/>
        <v/>
      </c>
      <c r="BF160" s="122" t="str">
        <f t="shared" si="14"/>
        <v/>
      </c>
      <c r="BG160" s="123" t="str">
        <f t="shared" si="15"/>
        <v/>
      </c>
      <c r="BH160" s="123" t="str">
        <f t="shared" si="16"/>
        <v/>
      </c>
      <c r="BI160" s="123" t="str">
        <f t="shared" si="17"/>
        <v/>
      </c>
      <c r="BJ160" s="122" t="str">
        <f t="shared" si="18"/>
        <v/>
      </c>
      <c r="BK160" s="123" t="str">
        <f t="shared" si="19"/>
        <v/>
      </c>
      <c r="BL160" s="123" t="str">
        <f t="shared" si="20"/>
        <v/>
      </c>
      <c r="BM160" s="123" t="str">
        <f t="shared" si="21"/>
        <v/>
      </c>
      <c r="BN160" s="123" t="str">
        <f t="shared" si="22"/>
        <v/>
      </c>
      <c r="BO160" s="123" t="str">
        <f t="shared" si="23"/>
        <v/>
      </c>
      <c r="BP160" s="123" t="str">
        <f t="shared" si="24"/>
        <v/>
      </c>
      <c r="BQ160" s="123" t="str">
        <f t="shared" si="25"/>
        <v/>
      </c>
      <c r="BR160" s="124" t="str">
        <f t="shared" si="26"/>
        <v/>
      </c>
      <c r="BS160" s="142" t="str">
        <f t="shared" si="27"/>
        <v/>
      </c>
      <c r="BT160" s="143" t="str">
        <f t="shared" si="28"/>
        <v/>
      </c>
      <c r="BU160" s="143" t="str">
        <f t="shared" si="29"/>
        <v/>
      </c>
      <c r="BV160" s="143" t="str">
        <f t="shared" si="30"/>
        <v/>
      </c>
      <c r="BW160" s="143" t="str">
        <f t="shared" si="31"/>
        <v/>
      </c>
      <c r="BX160" s="144" t="str">
        <f t="shared" si="32"/>
        <v/>
      </c>
      <c r="BY160" s="141" t="str">
        <f t="shared" si="33"/>
        <v/>
      </c>
      <c r="BZ160" s="139" t="str">
        <f t="shared" si="34"/>
        <v/>
      </c>
      <c r="CA160" s="139" t="str">
        <f t="shared" si="35"/>
        <v/>
      </c>
      <c r="CB160" s="139" t="str">
        <f t="shared" si="36"/>
        <v/>
      </c>
      <c r="CC160" s="139" t="str">
        <f t="shared" si="37"/>
        <v/>
      </c>
      <c r="CD160" s="139" t="str">
        <f t="shared" si="38"/>
        <v/>
      </c>
      <c r="CE160" s="140" t="str">
        <f t="shared" si="39"/>
        <v/>
      </c>
      <c r="CF160" s="141" t="str">
        <f t="shared" si="40"/>
        <v/>
      </c>
      <c r="CG160" s="139" t="str">
        <f t="shared" si="41"/>
        <v/>
      </c>
      <c r="CH160" s="139" t="str">
        <f t="shared" si="42"/>
        <v/>
      </c>
      <c r="CI160" s="139" t="str">
        <f t="shared" si="43"/>
        <v/>
      </c>
      <c r="CJ160" s="139" t="str">
        <f t="shared" si="44"/>
        <v/>
      </c>
      <c r="CK160" s="139" t="str">
        <f t="shared" si="45"/>
        <v/>
      </c>
      <c r="CL160" s="140" t="str">
        <f t="shared" si="46"/>
        <v/>
      </c>
      <c r="CM160" s="142" t="str">
        <f t="shared" si="47"/>
        <v/>
      </c>
      <c r="CN160" s="143" t="str">
        <f t="shared" si="48"/>
        <v/>
      </c>
      <c r="CO160" s="143" t="str">
        <f t="shared" si="49"/>
        <v/>
      </c>
      <c r="CP160" s="143" t="str">
        <f t="shared" si="50"/>
        <v/>
      </c>
      <c r="CQ160" s="143" t="str">
        <f t="shared" si="51"/>
        <v/>
      </c>
      <c r="CR160" s="145" t="str">
        <f t="shared" si="52"/>
        <v/>
      </c>
      <c r="CS160" s="127"/>
      <c r="CT160" s="122" t="str">
        <f t="shared" si="53"/>
        <v/>
      </c>
      <c r="CU160" s="123" t="str">
        <f t="shared" si="54"/>
        <v/>
      </c>
      <c r="CV160" s="123" t="str">
        <f t="shared" si="55"/>
        <v/>
      </c>
      <c r="CW160" s="123" t="str">
        <f t="shared" si="56"/>
        <v/>
      </c>
      <c r="CX160" s="123" t="str">
        <f t="shared" si="57"/>
        <v/>
      </c>
      <c r="CY160" s="123" t="str">
        <f t="shared" si="58"/>
        <v/>
      </c>
      <c r="CZ160" s="123" t="str">
        <f t="shared" si="59"/>
        <v/>
      </c>
      <c r="DA160" s="123" t="str">
        <f t="shared" si="60"/>
        <v/>
      </c>
      <c r="DB160" s="124" t="str">
        <f t="shared" si="61"/>
        <v/>
      </c>
      <c r="DC160" s="128" t="str">
        <f t="shared" si="62"/>
        <v/>
      </c>
      <c r="DD160" s="123" t="str">
        <f t="shared" si="63"/>
        <v/>
      </c>
      <c r="DE160" s="123" t="str">
        <f t="shared" si="64"/>
        <v/>
      </c>
      <c r="DF160" s="123" t="str">
        <f t="shared" si="65"/>
        <v/>
      </c>
      <c r="DG160" s="123" t="str">
        <f t="shared" si="66"/>
        <v/>
      </c>
      <c r="DH160" s="123" t="str">
        <f t="shared" si="67"/>
        <v/>
      </c>
      <c r="DI160" s="123" t="str">
        <f t="shared" si="68"/>
        <v/>
      </c>
      <c r="DJ160" s="129" t="str">
        <f t="shared" si="69"/>
        <v/>
      </c>
      <c r="DK160" s="98" t="s">
        <v>68</v>
      </c>
      <c r="DL160" s="130">
        <f t="shared" si="76"/>
        <v>154</v>
      </c>
      <c r="DM160" s="56"/>
    </row>
    <row r="161" spans="2:117" ht="22.5" customHeight="1">
      <c r="B161" s="98" t="s">
        <v>68</v>
      </c>
      <c r="C161" s="130">
        <f t="shared" si="70"/>
        <v>155</v>
      </c>
      <c r="D161" s="146">
        <v>45701</v>
      </c>
      <c r="E161" s="155" t="s">
        <v>69</v>
      </c>
      <c r="F161" s="102" t="s">
        <v>70</v>
      </c>
      <c r="G161" s="103" t="s">
        <v>20</v>
      </c>
      <c r="H161" s="131" t="s">
        <v>46</v>
      </c>
      <c r="I161" s="132">
        <v>50000</v>
      </c>
      <c r="J161" s="106"/>
      <c r="K161" s="107">
        <f t="shared" si="71"/>
        <v>2271123</v>
      </c>
      <c r="L161" s="645"/>
      <c r="M161" s="133"/>
      <c r="N161" s="133"/>
      <c r="O161" s="134" t="str">
        <f t="shared" ref="O161:S161" si="533">IF($H161=O$6,$I161,"")</f>
        <v/>
      </c>
      <c r="P161" s="135" t="str">
        <f t="shared" si="533"/>
        <v/>
      </c>
      <c r="Q161" s="136">
        <f t="shared" si="533"/>
        <v>50000</v>
      </c>
      <c r="R161" s="135" t="str">
        <f t="shared" si="533"/>
        <v/>
      </c>
      <c r="S161" s="137" t="str">
        <f t="shared" si="533"/>
        <v/>
      </c>
      <c r="T161" s="113" t="str">
        <f t="shared" ref="T161:AJ161" si="534">IF($H161=T$6,$J161,"")</f>
        <v/>
      </c>
      <c r="U161" s="114" t="str">
        <f t="shared" si="534"/>
        <v/>
      </c>
      <c r="V161" s="114" t="str">
        <f t="shared" si="534"/>
        <v/>
      </c>
      <c r="W161" s="114" t="str">
        <f t="shared" si="534"/>
        <v/>
      </c>
      <c r="X161" s="113" t="str">
        <f t="shared" si="534"/>
        <v/>
      </c>
      <c r="Y161" s="114" t="str">
        <f t="shared" si="534"/>
        <v/>
      </c>
      <c r="Z161" s="114" t="str">
        <f t="shared" si="534"/>
        <v/>
      </c>
      <c r="AA161" s="114" t="str">
        <f t="shared" si="534"/>
        <v/>
      </c>
      <c r="AB161" s="113" t="str">
        <f t="shared" si="534"/>
        <v/>
      </c>
      <c r="AC161" s="114" t="str">
        <f t="shared" si="534"/>
        <v/>
      </c>
      <c r="AD161" s="114" t="str">
        <f t="shared" si="534"/>
        <v/>
      </c>
      <c r="AE161" s="114" t="str">
        <f t="shared" si="534"/>
        <v/>
      </c>
      <c r="AF161" s="114" t="str">
        <f t="shared" si="534"/>
        <v/>
      </c>
      <c r="AG161" s="114" t="str">
        <f t="shared" si="534"/>
        <v/>
      </c>
      <c r="AH161" s="114" t="str">
        <f t="shared" si="534"/>
        <v/>
      </c>
      <c r="AI161" s="113" t="str">
        <f t="shared" si="534"/>
        <v/>
      </c>
      <c r="AJ161" s="115" t="str">
        <f t="shared" si="534"/>
        <v/>
      </c>
      <c r="AK161" s="617"/>
      <c r="AL161" s="38"/>
      <c r="AM161" s="98" t="s">
        <v>68</v>
      </c>
      <c r="AN161" s="130">
        <f t="shared" si="74"/>
        <v>155</v>
      </c>
      <c r="AO161" s="138" t="str">
        <f t="shared" ref="AO161:AS161" si="535">IF(AND($G161=AO$4,$H161=AO$6),$I161,"")</f>
        <v/>
      </c>
      <c r="AP161" s="139" t="str">
        <f t="shared" si="535"/>
        <v/>
      </c>
      <c r="AQ161" s="139">
        <f t="shared" si="535"/>
        <v>50000</v>
      </c>
      <c r="AR161" s="139" t="str">
        <f t="shared" si="535"/>
        <v/>
      </c>
      <c r="AS161" s="139" t="str">
        <f t="shared" si="535"/>
        <v/>
      </c>
      <c r="AT161" s="118"/>
      <c r="AU161" s="138" t="str">
        <f t="shared" si="3"/>
        <v/>
      </c>
      <c r="AV161" s="139" t="str">
        <f t="shared" si="4"/>
        <v/>
      </c>
      <c r="AW161" s="139" t="str">
        <f t="shared" si="5"/>
        <v/>
      </c>
      <c r="AX161" s="139" t="str">
        <f t="shared" si="6"/>
        <v/>
      </c>
      <c r="AY161" s="139" t="str">
        <f t="shared" si="7"/>
        <v/>
      </c>
      <c r="AZ161" s="140" t="str">
        <f t="shared" si="8"/>
        <v/>
      </c>
      <c r="BA161" s="141" t="str">
        <f t="shared" si="9"/>
        <v/>
      </c>
      <c r="BB161" s="139" t="str">
        <f t="shared" si="10"/>
        <v/>
      </c>
      <c r="BC161" s="139" t="str">
        <f t="shared" si="11"/>
        <v/>
      </c>
      <c r="BD161" s="139" t="str">
        <f t="shared" si="12"/>
        <v/>
      </c>
      <c r="BE161" s="140" t="str">
        <f t="shared" si="13"/>
        <v/>
      </c>
      <c r="BF161" s="122" t="str">
        <f t="shared" si="14"/>
        <v/>
      </c>
      <c r="BG161" s="123" t="str">
        <f t="shared" si="15"/>
        <v/>
      </c>
      <c r="BH161" s="123" t="str">
        <f t="shared" si="16"/>
        <v/>
      </c>
      <c r="BI161" s="123" t="str">
        <f t="shared" si="17"/>
        <v/>
      </c>
      <c r="BJ161" s="122" t="str">
        <f t="shared" si="18"/>
        <v/>
      </c>
      <c r="BK161" s="123" t="str">
        <f t="shared" si="19"/>
        <v/>
      </c>
      <c r="BL161" s="123" t="str">
        <f t="shared" si="20"/>
        <v/>
      </c>
      <c r="BM161" s="123" t="str">
        <f t="shared" si="21"/>
        <v/>
      </c>
      <c r="BN161" s="123" t="str">
        <f t="shared" si="22"/>
        <v/>
      </c>
      <c r="BO161" s="123" t="str">
        <f t="shared" si="23"/>
        <v/>
      </c>
      <c r="BP161" s="123" t="str">
        <f t="shared" si="24"/>
        <v/>
      </c>
      <c r="BQ161" s="123" t="str">
        <f t="shared" si="25"/>
        <v/>
      </c>
      <c r="BR161" s="124" t="str">
        <f t="shared" si="26"/>
        <v/>
      </c>
      <c r="BS161" s="142" t="str">
        <f t="shared" si="27"/>
        <v/>
      </c>
      <c r="BT161" s="143" t="str">
        <f t="shared" si="28"/>
        <v/>
      </c>
      <c r="BU161" s="143" t="str">
        <f t="shared" si="29"/>
        <v/>
      </c>
      <c r="BV161" s="143" t="str">
        <f t="shared" si="30"/>
        <v/>
      </c>
      <c r="BW161" s="143" t="str">
        <f t="shared" si="31"/>
        <v/>
      </c>
      <c r="BX161" s="144" t="str">
        <f t="shared" si="32"/>
        <v/>
      </c>
      <c r="BY161" s="141" t="str">
        <f t="shared" si="33"/>
        <v/>
      </c>
      <c r="BZ161" s="139" t="str">
        <f t="shared" si="34"/>
        <v/>
      </c>
      <c r="CA161" s="139" t="str">
        <f t="shared" si="35"/>
        <v/>
      </c>
      <c r="CB161" s="139" t="str">
        <f t="shared" si="36"/>
        <v/>
      </c>
      <c r="CC161" s="139" t="str">
        <f t="shared" si="37"/>
        <v/>
      </c>
      <c r="CD161" s="139" t="str">
        <f t="shared" si="38"/>
        <v/>
      </c>
      <c r="CE161" s="140" t="str">
        <f t="shared" si="39"/>
        <v/>
      </c>
      <c r="CF161" s="141" t="str">
        <f t="shared" si="40"/>
        <v/>
      </c>
      <c r="CG161" s="139" t="str">
        <f t="shared" si="41"/>
        <v/>
      </c>
      <c r="CH161" s="139" t="str">
        <f t="shared" si="42"/>
        <v/>
      </c>
      <c r="CI161" s="139" t="str">
        <f t="shared" si="43"/>
        <v/>
      </c>
      <c r="CJ161" s="139" t="str">
        <f t="shared" si="44"/>
        <v/>
      </c>
      <c r="CK161" s="139" t="str">
        <f t="shared" si="45"/>
        <v/>
      </c>
      <c r="CL161" s="140" t="str">
        <f t="shared" si="46"/>
        <v/>
      </c>
      <c r="CM161" s="142" t="str">
        <f t="shared" si="47"/>
        <v/>
      </c>
      <c r="CN161" s="143" t="str">
        <f t="shared" si="48"/>
        <v/>
      </c>
      <c r="CO161" s="143" t="str">
        <f t="shared" si="49"/>
        <v/>
      </c>
      <c r="CP161" s="143" t="str">
        <f t="shared" si="50"/>
        <v/>
      </c>
      <c r="CQ161" s="143" t="str">
        <f t="shared" si="51"/>
        <v/>
      </c>
      <c r="CR161" s="145" t="str">
        <f t="shared" si="52"/>
        <v/>
      </c>
      <c r="CS161" s="127"/>
      <c r="CT161" s="122" t="str">
        <f t="shared" si="53"/>
        <v/>
      </c>
      <c r="CU161" s="123" t="str">
        <f t="shared" si="54"/>
        <v/>
      </c>
      <c r="CV161" s="123" t="str">
        <f t="shared" si="55"/>
        <v/>
      </c>
      <c r="CW161" s="123" t="str">
        <f t="shared" si="56"/>
        <v/>
      </c>
      <c r="CX161" s="123" t="str">
        <f t="shared" si="57"/>
        <v/>
      </c>
      <c r="CY161" s="123" t="str">
        <f t="shared" si="58"/>
        <v/>
      </c>
      <c r="CZ161" s="123" t="str">
        <f t="shared" si="59"/>
        <v/>
      </c>
      <c r="DA161" s="123" t="str">
        <f t="shared" si="60"/>
        <v/>
      </c>
      <c r="DB161" s="124" t="str">
        <f t="shared" si="61"/>
        <v/>
      </c>
      <c r="DC161" s="128" t="str">
        <f t="shared" si="62"/>
        <v/>
      </c>
      <c r="DD161" s="123" t="str">
        <f t="shared" si="63"/>
        <v/>
      </c>
      <c r="DE161" s="123" t="str">
        <f t="shared" si="64"/>
        <v/>
      </c>
      <c r="DF161" s="123" t="str">
        <f t="shared" si="65"/>
        <v/>
      </c>
      <c r="DG161" s="123" t="str">
        <f t="shared" si="66"/>
        <v/>
      </c>
      <c r="DH161" s="123" t="str">
        <f t="shared" si="67"/>
        <v/>
      </c>
      <c r="DI161" s="123" t="str">
        <f t="shared" si="68"/>
        <v/>
      </c>
      <c r="DJ161" s="129" t="str">
        <f t="shared" si="69"/>
        <v/>
      </c>
      <c r="DK161" s="98" t="s">
        <v>68</v>
      </c>
      <c r="DL161" s="130">
        <f t="shared" si="76"/>
        <v>155</v>
      </c>
      <c r="DM161" s="56"/>
    </row>
    <row r="162" spans="2:117" ht="22.5" customHeight="1">
      <c r="B162" s="98" t="s">
        <v>68</v>
      </c>
      <c r="C162" s="130">
        <f t="shared" si="70"/>
        <v>156</v>
      </c>
      <c r="D162" s="160">
        <v>45701</v>
      </c>
      <c r="E162" s="161" t="s">
        <v>69</v>
      </c>
      <c r="F162" s="102" t="s">
        <v>70</v>
      </c>
      <c r="G162" s="103" t="s">
        <v>20</v>
      </c>
      <c r="H162" s="131" t="s">
        <v>46</v>
      </c>
      <c r="I162" s="162">
        <v>15000</v>
      </c>
      <c r="J162" s="106"/>
      <c r="K162" s="107">
        <f t="shared" si="71"/>
        <v>2286123</v>
      </c>
      <c r="L162" s="645"/>
      <c r="M162" s="133"/>
      <c r="N162" s="133"/>
      <c r="O162" s="134" t="str">
        <f t="shared" ref="O162:S162" si="536">IF($H162=O$6,$I162,"")</f>
        <v/>
      </c>
      <c r="P162" s="135" t="str">
        <f t="shared" si="536"/>
        <v/>
      </c>
      <c r="Q162" s="136">
        <f t="shared" si="536"/>
        <v>15000</v>
      </c>
      <c r="R162" s="135" t="str">
        <f t="shared" si="536"/>
        <v/>
      </c>
      <c r="S162" s="137" t="str">
        <f t="shared" si="536"/>
        <v/>
      </c>
      <c r="T162" s="113" t="str">
        <f t="shared" ref="T162:AJ162" si="537">IF($H162=T$6,$J162,"")</f>
        <v/>
      </c>
      <c r="U162" s="114" t="str">
        <f t="shared" si="537"/>
        <v/>
      </c>
      <c r="V162" s="114" t="str">
        <f t="shared" si="537"/>
        <v/>
      </c>
      <c r="W162" s="114" t="str">
        <f t="shared" si="537"/>
        <v/>
      </c>
      <c r="X162" s="113" t="str">
        <f t="shared" si="537"/>
        <v/>
      </c>
      <c r="Y162" s="114" t="str">
        <f t="shared" si="537"/>
        <v/>
      </c>
      <c r="Z162" s="114" t="str">
        <f t="shared" si="537"/>
        <v/>
      </c>
      <c r="AA162" s="114" t="str">
        <f t="shared" si="537"/>
        <v/>
      </c>
      <c r="AB162" s="113" t="str">
        <f t="shared" si="537"/>
        <v/>
      </c>
      <c r="AC162" s="114" t="str">
        <f t="shared" si="537"/>
        <v/>
      </c>
      <c r="AD162" s="114" t="str">
        <f t="shared" si="537"/>
        <v/>
      </c>
      <c r="AE162" s="114" t="str">
        <f t="shared" si="537"/>
        <v/>
      </c>
      <c r="AF162" s="114" t="str">
        <f t="shared" si="537"/>
        <v/>
      </c>
      <c r="AG162" s="114" t="str">
        <f t="shared" si="537"/>
        <v/>
      </c>
      <c r="AH162" s="114" t="str">
        <f t="shared" si="537"/>
        <v/>
      </c>
      <c r="AI162" s="113" t="str">
        <f t="shared" si="537"/>
        <v/>
      </c>
      <c r="AJ162" s="115" t="str">
        <f t="shared" si="537"/>
        <v/>
      </c>
      <c r="AK162" s="617"/>
      <c r="AL162" s="38"/>
      <c r="AM162" s="98" t="s">
        <v>68</v>
      </c>
      <c r="AN162" s="130">
        <f t="shared" si="74"/>
        <v>156</v>
      </c>
      <c r="AO162" s="138" t="str">
        <f t="shared" ref="AO162:AS162" si="538">IF(AND($G162=AO$4,$H162=AO$6),$I162,"")</f>
        <v/>
      </c>
      <c r="AP162" s="139" t="str">
        <f t="shared" si="538"/>
        <v/>
      </c>
      <c r="AQ162" s="139">
        <f t="shared" si="538"/>
        <v>15000</v>
      </c>
      <c r="AR162" s="139" t="str">
        <f t="shared" si="538"/>
        <v/>
      </c>
      <c r="AS162" s="139" t="str">
        <f t="shared" si="538"/>
        <v/>
      </c>
      <c r="AT162" s="118"/>
      <c r="AU162" s="138" t="str">
        <f t="shared" si="3"/>
        <v/>
      </c>
      <c r="AV162" s="139" t="str">
        <f t="shared" si="4"/>
        <v/>
      </c>
      <c r="AW162" s="139" t="str">
        <f t="shared" si="5"/>
        <v/>
      </c>
      <c r="AX162" s="139" t="str">
        <f t="shared" si="6"/>
        <v/>
      </c>
      <c r="AY162" s="139" t="str">
        <f t="shared" si="7"/>
        <v/>
      </c>
      <c r="AZ162" s="140" t="str">
        <f t="shared" si="8"/>
        <v/>
      </c>
      <c r="BA162" s="141" t="str">
        <f t="shared" si="9"/>
        <v/>
      </c>
      <c r="BB162" s="139" t="str">
        <f t="shared" si="10"/>
        <v/>
      </c>
      <c r="BC162" s="139" t="str">
        <f t="shared" si="11"/>
        <v/>
      </c>
      <c r="BD162" s="139" t="str">
        <f t="shared" si="12"/>
        <v/>
      </c>
      <c r="BE162" s="140" t="str">
        <f t="shared" si="13"/>
        <v/>
      </c>
      <c r="BF162" s="122" t="str">
        <f t="shared" si="14"/>
        <v/>
      </c>
      <c r="BG162" s="123" t="str">
        <f t="shared" si="15"/>
        <v/>
      </c>
      <c r="BH162" s="123" t="str">
        <f t="shared" si="16"/>
        <v/>
      </c>
      <c r="BI162" s="123" t="str">
        <f t="shared" si="17"/>
        <v/>
      </c>
      <c r="BJ162" s="122" t="str">
        <f t="shared" si="18"/>
        <v/>
      </c>
      <c r="BK162" s="123" t="str">
        <f t="shared" si="19"/>
        <v/>
      </c>
      <c r="BL162" s="123" t="str">
        <f t="shared" si="20"/>
        <v/>
      </c>
      <c r="BM162" s="123" t="str">
        <f t="shared" si="21"/>
        <v/>
      </c>
      <c r="BN162" s="123" t="str">
        <f t="shared" si="22"/>
        <v/>
      </c>
      <c r="BO162" s="123" t="str">
        <f t="shared" si="23"/>
        <v/>
      </c>
      <c r="BP162" s="123" t="str">
        <f t="shared" si="24"/>
        <v/>
      </c>
      <c r="BQ162" s="123" t="str">
        <f t="shared" si="25"/>
        <v/>
      </c>
      <c r="BR162" s="124" t="str">
        <f t="shared" si="26"/>
        <v/>
      </c>
      <c r="BS162" s="142" t="str">
        <f t="shared" si="27"/>
        <v/>
      </c>
      <c r="BT162" s="143" t="str">
        <f t="shared" si="28"/>
        <v/>
      </c>
      <c r="BU162" s="143" t="str">
        <f t="shared" si="29"/>
        <v/>
      </c>
      <c r="BV162" s="143" t="str">
        <f t="shared" si="30"/>
        <v/>
      </c>
      <c r="BW162" s="143" t="str">
        <f t="shared" si="31"/>
        <v/>
      </c>
      <c r="BX162" s="144" t="str">
        <f t="shared" si="32"/>
        <v/>
      </c>
      <c r="BY162" s="141" t="str">
        <f t="shared" si="33"/>
        <v/>
      </c>
      <c r="BZ162" s="139" t="str">
        <f t="shared" si="34"/>
        <v/>
      </c>
      <c r="CA162" s="139" t="str">
        <f t="shared" si="35"/>
        <v/>
      </c>
      <c r="CB162" s="139" t="str">
        <f t="shared" si="36"/>
        <v/>
      </c>
      <c r="CC162" s="139" t="str">
        <f t="shared" si="37"/>
        <v/>
      </c>
      <c r="CD162" s="139" t="str">
        <f t="shared" si="38"/>
        <v/>
      </c>
      <c r="CE162" s="140" t="str">
        <f t="shared" si="39"/>
        <v/>
      </c>
      <c r="CF162" s="141" t="str">
        <f t="shared" si="40"/>
        <v/>
      </c>
      <c r="CG162" s="139" t="str">
        <f t="shared" si="41"/>
        <v/>
      </c>
      <c r="CH162" s="139" t="str">
        <f t="shared" si="42"/>
        <v/>
      </c>
      <c r="CI162" s="139" t="str">
        <f t="shared" si="43"/>
        <v/>
      </c>
      <c r="CJ162" s="139" t="str">
        <f t="shared" si="44"/>
        <v/>
      </c>
      <c r="CK162" s="139" t="str">
        <f t="shared" si="45"/>
        <v/>
      </c>
      <c r="CL162" s="140" t="str">
        <f t="shared" si="46"/>
        <v/>
      </c>
      <c r="CM162" s="142" t="str">
        <f t="shared" si="47"/>
        <v/>
      </c>
      <c r="CN162" s="143" t="str">
        <f t="shared" si="48"/>
        <v/>
      </c>
      <c r="CO162" s="143" t="str">
        <f t="shared" si="49"/>
        <v/>
      </c>
      <c r="CP162" s="143" t="str">
        <f t="shared" si="50"/>
        <v/>
      </c>
      <c r="CQ162" s="143" t="str">
        <f t="shared" si="51"/>
        <v/>
      </c>
      <c r="CR162" s="145" t="str">
        <f t="shared" si="52"/>
        <v/>
      </c>
      <c r="CS162" s="127"/>
      <c r="CT162" s="122" t="str">
        <f t="shared" si="53"/>
        <v/>
      </c>
      <c r="CU162" s="123" t="str">
        <f t="shared" si="54"/>
        <v/>
      </c>
      <c r="CV162" s="123" t="str">
        <f t="shared" si="55"/>
        <v/>
      </c>
      <c r="CW162" s="123" t="str">
        <f t="shared" si="56"/>
        <v/>
      </c>
      <c r="CX162" s="123" t="str">
        <f t="shared" si="57"/>
        <v/>
      </c>
      <c r="CY162" s="123" t="str">
        <f t="shared" si="58"/>
        <v/>
      </c>
      <c r="CZ162" s="123" t="str">
        <f t="shared" si="59"/>
        <v/>
      </c>
      <c r="DA162" s="123" t="str">
        <f t="shared" si="60"/>
        <v/>
      </c>
      <c r="DB162" s="124" t="str">
        <f t="shared" si="61"/>
        <v/>
      </c>
      <c r="DC162" s="128" t="str">
        <f t="shared" si="62"/>
        <v/>
      </c>
      <c r="DD162" s="123" t="str">
        <f t="shared" si="63"/>
        <v/>
      </c>
      <c r="DE162" s="123" t="str">
        <f t="shared" si="64"/>
        <v/>
      </c>
      <c r="DF162" s="123" t="str">
        <f t="shared" si="65"/>
        <v/>
      </c>
      <c r="DG162" s="123" t="str">
        <f t="shared" si="66"/>
        <v/>
      </c>
      <c r="DH162" s="123" t="str">
        <f t="shared" si="67"/>
        <v/>
      </c>
      <c r="DI162" s="123" t="str">
        <f t="shared" si="68"/>
        <v/>
      </c>
      <c r="DJ162" s="129" t="str">
        <f t="shared" si="69"/>
        <v/>
      </c>
      <c r="DK162" s="98" t="s">
        <v>68</v>
      </c>
      <c r="DL162" s="130">
        <f t="shared" si="76"/>
        <v>156</v>
      </c>
      <c r="DM162" s="56"/>
    </row>
    <row r="163" spans="2:117" ht="22.5" customHeight="1">
      <c r="B163" s="98" t="s">
        <v>68</v>
      </c>
      <c r="C163" s="130">
        <f t="shared" si="70"/>
        <v>157</v>
      </c>
      <c r="D163" s="160">
        <v>45701</v>
      </c>
      <c r="E163" s="161" t="s">
        <v>69</v>
      </c>
      <c r="F163" s="102" t="s">
        <v>70</v>
      </c>
      <c r="G163" s="103" t="s">
        <v>20</v>
      </c>
      <c r="H163" s="131" t="s">
        <v>46</v>
      </c>
      <c r="I163" s="162">
        <v>20000</v>
      </c>
      <c r="J163" s="106"/>
      <c r="K163" s="107">
        <f t="shared" si="71"/>
        <v>2306123</v>
      </c>
      <c r="L163" s="645"/>
      <c r="M163" s="163"/>
      <c r="N163" s="163"/>
      <c r="O163" s="134" t="str">
        <f t="shared" ref="O163:S163" si="539">IF($H163=O$6,$I163,"")</f>
        <v/>
      </c>
      <c r="P163" s="135" t="str">
        <f t="shared" si="539"/>
        <v/>
      </c>
      <c r="Q163" s="136">
        <f t="shared" si="539"/>
        <v>20000</v>
      </c>
      <c r="R163" s="135" t="str">
        <f t="shared" si="539"/>
        <v/>
      </c>
      <c r="S163" s="137" t="str">
        <f t="shared" si="539"/>
        <v/>
      </c>
      <c r="T163" s="113" t="str">
        <f t="shared" ref="T163:AJ163" si="540">IF($H163=T$6,$J163,"")</f>
        <v/>
      </c>
      <c r="U163" s="114" t="str">
        <f t="shared" si="540"/>
        <v/>
      </c>
      <c r="V163" s="114" t="str">
        <f t="shared" si="540"/>
        <v/>
      </c>
      <c r="W163" s="114" t="str">
        <f t="shared" si="540"/>
        <v/>
      </c>
      <c r="X163" s="113" t="str">
        <f t="shared" si="540"/>
        <v/>
      </c>
      <c r="Y163" s="114" t="str">
        <f t="shared" si="540"/>
        <v/>
      </c>
      <c r="Z163" s="114" t="str">
        <f t="shared" si="540"/>
        <v/>
      </c>
      <c r="AA163" s="114" t="str">
        <f t="shared" si="540"/>
        <v/>
      </c>
      <c r="AB163" s="113" t="str">
        <f t="shared" si="540"/>
        <v/>
      </c>
      <c r="AC163" s="114" t="str">
        <f t="shared" si="540"/>
        <v/>
      </c>
      <c r="AD163" s="114" t="str">
        <f t="shared" si="540"/>
        <v/>
      </c>
      <c r="AE163" s="114" t="str">
        <f t="shared" si="540"/>
        <v/>
      </c>
      <c r="AF163" s="114" t="str">
        <f t="shared" si="540"/>
        <v/>
      </c>
      <c r="AG163" s="114" t="str">
        <f t="shared" si="540"/>
        <v/>
      </c>
      <c r="AH163" s="114" t="str">
        <f t="shared" si="540"/>
        <v/>
      </c>
      <c r="AI163" s="113" t="str">
        <f t="shared" si="540"/>
        <v/>
      </c>
      <c r="AJ163" s="115" t="str">
        <f t="shared" si="540"/>
        <v/>
      </c>
      <c r="AK163" s="617"/>
      <c r="AL163" s="38"/>
      <c r="AM163" s="98" t="s">
        <v>68</v>
      </c>
      <c r="AN163" s="130">
        <f t="shared" si="74"/>
        <v>157</v>
      </c>
      <c r="AO163" s="138" t="str">
        <f t="shared" ref="AO163:AS163" si="541">IF(AND($G163=AO$4,$H163=AO$6),$I163,"")</f>
        <v/>
      </c>
      <c r="AP163" s="139" t="str">
        <f t="shared" si="541"/>
        <v/>
      </c>
      <c r="AQ163" s="139">
        <f t="shared" si="541"/>
        <v>20000</v>
      </c>
      <c r="AR163" s="139" t="str">
        <f t="shared" si="541"/>
        <v/>
      </c>
      <c r="AS163" s="139" t="str">
        <f t="shared" si="541"/>
        <v/>
      </c>
      <c r="AT163" s="118"/>
      <c r="AU163" s="138" t="str">
        <f t="shared" si="3"/>
        <v/>
      </c>
      <c r="AV163" s="139" t="str">
        <f t="shared" si="4"/>
        <v/>
      </c>
      <c r="AW163" s="139" t="str">
        <f t="shared" si="5"/>
        <v/>
      </c>
      <c r="AX163" s="139" t="str">
        <f t="shared" si="6"/>
        <v/>
      </c>
      <c r="AY163" s="139" t="str">
        <f t="shared" si="7"/>
        <v/>
      </c>
      <c r="AZ163" s="140" t="str">
        <f t="shared" si="8"/>
        <v/>
      </c>
      <c r="BA163" s="141" t="str">
        <f t="shared" si="9"/>
        <v/>
      </c>
      <c r="BB163" s="139" t="str">
        <f t="shared" si="10"/>
        <v/>
      </c>
      <c r="BC163" s="139" t="str">
        <f t="shared" si="11"/>
        <v/>
      </c>
      <c r="BD163" s="139" t="str">
        <f t="shared" si="12"/>
        <v/>
      </c>
      <c r="BE163" s="140" t="str">
        <f t="shared" si="13"/>
        <v/>
      </c>
      <c r="BF163" s="122" t="str">
        <f t="shared" si="14"/>
        <v/>
      </c>
      <c r="BG163" s="123" t="str">
        <f t="shared" si="15"/>
        <v/>
      </c>
      <c r="BH163" s="123" t="str">
        <f t="shared" si="16"/>
        <v/>
      </c>
      <c r="BI163" s="123" t="str">
        <f t="shared" si="17"/>
        <v/>
      </c>
      <c r="BJ163" s="122" t="str">
        <f t="shared" si="18"/>
        <v/>
      </c>
      <c r="BK163" s="123" t="str">
        <f t="shared" si="19"/>
        <v/>
      </c>
      <c r="BL163" s="123" t="str">
        <f t="shared" si="20"/>
        <v/>
      </c>
      <c r="BM163" s="123" t="str">
        <f t="shared" si="21"/>
        <v/>
      </c>
      <c r="BN163" s="123" t="str">
        <f t="shared" si="22"/>
        <v/>
      </c>
      <c r="BO163" s="123" t="str">
        <f t="shared" si="23"/>
        <v/>
      </c>
      <c r="BP163" s="123" t="str">
        <f t="shared" si="24"/>
        <v/>
      </c>
      <c r="BQ163" s="123" t="str">
        <f t="shared" si="25"/>
        <v/>
      </c>
      <c r="BR163" s="124" t="str">
        <f t="shared" si="26"/>
        <v/>
      </c>
      <c r="BS163" s="142" t="str">
        <f t="shared" si="27"/>
        <v/>
      </c>
      <c r="BT163" s="143" t="str">
        <f t="shared" si="28"/>
        <v/>
      </c>
      <c r="BU163" s="143" t="str">
        <f t="shared" si="29"/>
        <v/>
      </c>
      <c r="BV163" s="143" t="str">
        <f t="shared" si="30"/>
        <v/>
      </c>
      <c r="BW163" s="143" t="str">
        <f t="shared" si="31"/>
        <v/>
      </c>
      <c r="BX163" s="144" t="str">
        <f t="shared" si="32"/>
        <v/>
      </c>
      <c r="BY163" s="141" t="str">
        <f t="shared" si="33"/>
        <v/>
      </c>
      <c r="BZ163" s="139" t="str">
        <f t="shared" si="34"/>
        <v/>
      </c>
      <c r="CA163" s="139" t="str">
        <f t="shared" si="35"/>
        <v/>
      </c>
      <c r="CB163" s="139" t="str">
        <f t="shared" si="36"/>
        <v/>
      </c>
      <c r="CC163" s="139" t="str">
        <f t="shared" si="37"/>
        <v/>
      </c>
      <c r="CD163" s="139" t="str">
        <f t="shared" si="38"/>
        <v/>
      </c>
      <c r="CE163" s="140" t="str">
        <f t="shared" si="39"/>
        <v/>
      </c>
      <c r="CF163" s="141" t="str">
        <f t="shared" si="40"/>
        <v/>
      </c>
      <c r="CG163" s="139" t="str">
        <f t="shared" si="41"/>
        <v/>
      </c>
      <c r="CH163" s="139" t="str">
        <f t="shared" si="42"/>
        <v/>
      </c>
      <c r="CI163" s="139" t="str">
        <f t="shared" si="43"/>
        <v/>
      </c>
      <c r="CJ163" s="139" t="str">
        <f t="shared" si="44"/>
        <v/>
      </c>
      <c r="CK163" s="139" t="str">
        <f t="shared" si="45"/>
        <v/>
      </c>
      <c r="CL163" s="140" t="str">
        <f t="shared" si="46"/>
        <v/>
      </c>
      <c r="CM163" s="142" t="str">
        <f t="shared" si="47"/>
        <v/>
      </c>
      <c r="CN163" s="143" t="str">
        <f t="shared" si="48"/>
        <v/>
      </c>
      <c r="CO163" s="143" t="str">
        <f t="shared" si="49"/>
        <v/>
      </c>
      <c r="CP163" s="143" t="str">
        <f t="shared" si="50"/>
        <v/>
      </c>
      <c r="CQ163" s="143" t="str">
        <f t="shared" si="51"/>
        <v/>
      </c>
      <c r="CR163" s="145" t="str">
        <f t="shared" si="52"/>
        <v/>
      </c>
      <c r="CS163" s="127"/>
      <c r="CT163" s="122" t="str">
        <f t="shared" si="53"/>
        <v/>
      </c>
      <c r="CU163" s="123" t="str">
        <f t="shared" si="54"/>
        <v/>
      </c>
      <c r="CV163" s="123" t="str">
        <f t="shared" si="55"/>
        <v/>
      </c>
      <c r="CW163" s="123" t="str">
        <f t="shared" si="56"/>
        <v/>
      </c>
      <c r="CX163" s="123" t="str">
        <f t="shared" si="57"/>
        <v/>
      </c>
      <c r="CY163" s="123" t="str">
        <f t="shared" si="58"/>
        <v/>
      </c>
      <c r="CZ163" s="123" t="str">
        <f t="shared" si="59"/>
        <v/>
      </c>
      <c r="DA163" s="123" t="str">
        <f t="shared" si="60"/>
        <v/>
      </c>
      <c r="DB163" s="124" t="str">
        <f t="shared" si="61"/>
        <v/>
      </c>
      <c r="DC163" s="128" t="str">
        <f t="shared" si="62"/>
        <v/>
      </c>
      <c r="DD163" s="123" t="str">
        <f t="shared" si="63"/>
        <v/>
      </c>
      <c r="DE163" s="123" t="str">
        <f t="shared" si="64"/>
        <v/>
      </c>
      <c r="DF163" s="123" t="str">
        <f t="shared" si="65"/>
        <v/>
      </c>
      <c r="DG163" s="123" t="str">
        <f t="shared" si="66"/>
        <v/>
      </c>
      <c r="DH163" s="123" t="str">
        <f t="shared" si="67"/>
        <v/>
      </c>
      <c r="DI163" s="123" t="str">
        <f t="shared" si="68"/>
        <v/>
      </c>
      <c r="DJ163" s="129" t="str">
        <f t="shared" si="69"/>
        <v/>
      </c>
      <c r="DK163" s="98" t="s">
        <v>68</v>
      </c>
      <c r="DL163" s="130">
        <f t="shared" si="76"/>
        <v>157</v>
      </c>
      <c r="DM163" s="56"/>
    </row>
    <row r="164" spans="2:117" ht="22.5" customHeight="1">
      <c r="B164" s="98" t="s">
        <v>68</v>
      </c>
      <c r="C164" s="130">
        <f t="shared" si="70"/>
        <v>158</v>
      </c>
      <c r="D164" s="146">
        <v>45701</v>
      </c>
      <c r="E164" s="155" t="s">
        <v>69</v>
      </c>
      <c r="F164" s="102" t="s">
        <v>70</v>
      </c>
      <c r="G164" s="156" t="s">
        <v>20</v>
      </c>
      <c r="H164" s="131" t="s">
        <v>46</v>
      </c>
      <c r="I164" s="132">
        <v>10000</v>
      </c>
      <c r="J164" s="106"/>
      <c r="K164" s="107">
        <f t="shared" si="71"/>
        <v>2316123</v>
      </c>
      <c r="L164" s="645"/>
      <c r="M164" s="163"/>
      <c r="N164" s="163"/>
      <c r="O164" s="134" t="str">
        <f t="shared" ref="O164:S164" si="542">IF($H164=O$6,$I164,"")</f>
        <v/>
      </c>
      <c r="P164" s="135" t="str">
        <f t="shared" si="542"/>
        <v/>
      </c>
      <c r="Q164" s="136">
        <f t="shared" si="542"/>
        <v>10000</v>
      </c>
      <c r="R164" s="135" t="str">
        <f t="shared" si="542"/>
        <v/>
      </c>
      <c r="S164" s="137" t="str">
        <f t="shared" si="542"/>
        <v/>
      </c>
      <c r="T164" s="113" t="str">
        <f t="shared" ref="T164:AJ164" si="543">IF($H164=T$6,$J164,"")</f>
        <v/>
      </c>
      <c r="U164" s="114" t="str">
        <f t="shared" si="543"/>
        <v/>
      </c>
      <c r="V164" s="114" t="str">
        <f t="shared" si="543"/>
        <v/>
      </c>
      <c r="W164" s="114" t="str">
        <f t="shared" si="543"/>
        <v/>
      </c>
      <c r="X164" s="113" t="str">
        <f t="shared" si="543"/>
        <v/>
      </c>
      <c r="Y164" s="114" t="str">
        <f t="shared" si="543"/>
        <v/>
      </c>
      <c r="Z164" s="114" t="str">
        <f t="shared" si="543"/>
        <v/>
      </c>
      <c r="AA164" s="114" t="str">
        <f t="shared" si="543"/>
        <v/>
      </c>
      <c r="AB164" s="113" t="str">
        <f t="shared" si="543"/>
        <v/>
      </c>
      <c r="AC164" s="114" t="str">
        <f t="shared" si="543"/>
        <v/>
      </c>
      <c r="AD164" s="114" t="str">
        <f t="shared" si="543"/>
        <v/>
      </c>
      <c r="AE164" s="114" t="str">
        <f t="shared" si="543"/>
        <v/>
      </c>
      <c r="AF164" s="114" t="str">
        <f t="shared" si="543"/>
        <v/>
      </c>
      <c r="AG164" s="114" t="str">
        <f t="shared" si="543"/>
        <v/>
      </c>
      <c r="AH164" s="114" t="str">
        <f t="shared" si="543"/>
        <v/>
      </c>
      <c r="AI164" s="113" t="str">
        <f t="shared" si="543"/>
        <v/>
      </c>
      <c r="AJ164" s="115" t="str">
        <f t="shared" si="543"/>
        <v/>
      </c>
      <c r="AK164" s="617"/>
      <c r="AL164" s="38"/>
      <c r="AM164" s="98" t="s">
        <v>68</v>
      </c>
      <c r="AN164" s="130">
        <f t="shared" si="74"/>
        <v>158</v>
      </c>
      <c r="AO164" s="138" t="str">
        <f t="shared" ref="AO164:AS164" si="544">IF(AND($G164=AO$4,$H164=AO$6),$I164,"")</f>
        <v/>
      </c>
      <c r="AP164" s="139" t="str">
        <f t="shared" si="544"/>
        <v/>
      </c>
      <c r="AQ164" s="139">
        <f t="shared" si="544"/>
        <v>10000</v>
      </c>
      <c r="AR164" s="139" t="str">
        <f t="shared" si="544"/>
        <v/>
      </c>
      <c r="AS164" s="139" t="str">
        <f t="shared" si="544"/>
        <v/>
      </c>
      <c r="AT164" s="118"/>
      <c r="AU164" s="138" t="str">
        <f t="shared" si="3"/>
        <v/>
      </c>
      <c r="AV164" s="139" t="str">
        <f t="shared" si="4"/>
        <v/>
      </c>
      <c r="AW164" s="139" t="str">
        <f t="shared" si="5"/>
        <v/>
      </c>
      <c r="AX164" s="139" t="str">
        <f t="shared" si="6"/>
        <v/>
      </c>
      <c r="AY164" s="139" t="str">
        <f t="shared" si="7"/>
        <v/>
      </c>
      <c r="AZ164" s="140" t="str">
        <f t="shared" si="8"/>
        <v/>
      </c>
      <c r="BA164" s="141" t="str">
        <f t="shared" si="9"/>
        <v/>
      </c>
      <c r="BB164" s="139" t="str">
        <f t="shared" si="10"/>
        <v/>
      </c>
      <c r="BC164" s="139" t="str">
        <f t="shared" si="11"/>
        <v/>
      </c>
      <c r="BD164" s="139" t="str">
        <f t="shared" si="12"/>
        <v/>
      </c>
      <c r="BE164" s="140" t="str">
        <f t="shared" si="13"/>
        <v/>
      </c>
      <c r="BF164" s="122" t="str">
        <f t="shared" si="14"/>
        <v/>
      </c>
      <c r="BG164" s="123" t="str">
        <f t="shared" si="15"/>
        <v/>
      </c>
      <c r="BH164" s="123" t="str">
        <f t="shared" si="16"/>
        <v/>
      </c>
      <c r="BI164" s="123" t="str">
        <f t="shared" si="17"/>
        <v/>
      </c>
      <c r="BJ164" s="122" t="str">
        <f t="shared" si="18"/>
        <v/>
      </c>
      <c r="BK164" s="123" t="str">
        <f t="shared" si="19"/>
        <v/>
      </c>
      <c r="BL164" s="123" t="str">
        <f t="shared" si="20"/>
        <v/>
      </c>
      <c r="BM164" s="123" t="str">
        <f t="shared" si="21"/>
        <v/>
      </c>
      <c r="BN164" s="123" t="str">
        <f t="shared" si="22"/>
        <v/>
      </c>
      <c r="BO164" s="123" t="str">
        <f t="shared" si="23"/>
        <v/>
      </c>
      <c r="BP164" s="123" t="str">
        <f t="shared" si="24"/>
        <v/>
      </c>
      <c r="BQ164" s="123" t="str">
        <f t="shared" si="25"/>
        <v/>
      </c>
      <c r="BR164" s="124" t="str">
        <f t="shared" si="26"/>
        <v/>
      </c>
      <c r="BS164" s="142" t="str">
        <f t="shared" si="27"/>
        <v/>
      </c>
      <c r="BT164" s="143" t="str">
        <f t="shared" si="28"/>
        <v/>
      </c>
      <c r="BU164" s="143" t="str">
        <f t="shared" si="29"/>
        <v/>
      </c>
      <c r="BV164" s="143" t="str">
        <f t="shared" si="30"/>
        <v/>
      </c>
      <c r="BW164" s="143" t="str">
        <f t="shared" si="31"/>
        <v/>
      </c>
      <c r="BX164" s="144" t="str">
        <f t="shared" si="32"/>
        <v/>
      </c>
      <c r="BY164" s="141" t="str">
        <f t="shared" si="33"/>
        <v/>
      </c>
      <c r="BZ164" s="139" t="str">
        <f t="shared" si="34"/>
        <v/>
      </c>
      <c r="CA164" s="139" t="str">
        <f t="shared" si="35"/>
        <v/>
      </c>
      <c r="CB164" s="139" t="str">
        <f t="shared" si="36"/>
        <v/>
      </c>
      <c r="CC164" s="139" t="str">
        <f t="shared" si="37"/>
        <v/>
      </c>
      <c r="CD164" s="139" t="str">
        <f t="shared" si="38"/>
        <v/>
      </c>
      <c r="CE164" s="140" t="str">
        <f t="shared" si="39"/>
        <v/>
      </c>
      <c r="CF164" s="141" t="str">
        <f t="shared" si="40"/>
        <v/>
      </c>
      <c r="CG164" s="139" t="str">
        <f t="shared" si="41"/>
        <v/>
      </c>
      <c r="CH164" s="139" t="str">
        <f t="shared" si="42"/>
        <v/>
      </c>
      <c r="CI164" s="139" t="str">
        <f t="shared" si="43"/>
        <v/>
      </c>
      <c r="CJ164" s="139" t="str">
        <f t="shared" si="44"/>
        <v/>
      </c>
      <c r="CK164" s="139" t="str">
        <f t="shared" si="45"/>
        <v/>
      </c>
      <c r="CL164" s="140" t="str">
        <f t="shared" si="46"/>
        <v/>
      </c>
      <c r="CM164" s="142" t="str">
        <f t="shared" si="47"/>
        <v/>
      </c>
      <c r="CN164" s="143" t="str">
        <f t="shared" si="48"/>
        <v/>
      </c>
      <c r="CO164" s="143" t="str">
        <f t="shared" si="49"/>
        <v/>
      </c>
      <c r="CP164" s="143" t="str">
        <f t="shared" si="50"/>
        <v/>
      </c>
      <c r="CQ164" s="143" t="str">
        <f t="shared" si="51"/>
        <v/>
      </c>
      <c r="CR164" s="145" t="str">
        <f t="shared" si="52"/>
        <v/>
      </c>
      <c r="CS164" s="127"/>
      <c r="CT164" s="122" t="str">
        <f t="shared" si="53"/>
        <v/>
      </c>
      <c r="CU164" s="123" t="str">
        <f t="shared" si="54"/>
        <v/>
      </c>
      <c r="CV164" s="123" t="str">
        <f t="shared" si="55"/>
        <v/>
      </c>
      <c r="CW164" s="123" t="str">
        <f t="shared" si="56"/>
        <v/>
      </c>
      <c r="CX164" s="123" t="str">
        <f t="shared" si="57"/>
        <v/>
      </c>
      <c r="CY164" s="123" t="str">
        <f t="shared" si="58"/>
        <v/>
      </c>
      <c r="CZ164" s="123" t="str">
        <f t="shared" si="59"/>
        <v/>
      </c>
      <c r="DA164" s="123" t="str">
        <f t="shared" si="60"/>
        <v/>
      </c>
      <c r="DB164" s="124" t="str">
        <f t="shared" si="61"/>
        <v/>
      </c>
      <c r="DC164" s="128" t="str">
        <f t="shared" si="62"/>
        <v/>
      </c>
      <c r="DD164" s="123" t="str">
        <f t="shared" si="63"/>
        <v/>
      </c>
      <c r="DE164" s="123" t="str">
        <f t="shared" si="64"/>
        <v/>
      </c>
      <c r="DF164" s="123" t="str">
        <f t="shared" si="65"/>
        <v/>
      </c>
      <c r="DG164" s="123" t="str">
        <f t="shared" si="66"/>
        <v/>
      </c>
      <c r="DH164" s="123" t="str">
        <f t="shared" si="67"/>
        <v/>
      </c>
      <c r="DI164" s="123" t="str">
        <f t="shared" si="68"/>
        <v/>
      </c>
      <c r="DJ164" s="129" t="str">
        <f t="shared" si="69"/>
        <v/>
      </c>
      <c r="DK164" s="98" t="s">
        <v>68</v>
      </c>
      <c r="DL164" s="130">
        <f t="shared" si="76"/>
        <v>158</v>
      </c>
      <c r="DM164" s="56"/>
    </row>
    <row r="165" spans="2:117" ht="22.5" customHeight="1">
      <c r="B165" s="98" t="s">
        <v>68</v>
      </c>
      <c r="C165" s="130">
        <f t="shared" si="70"/>
        <v>159</v>
      </c>
      <c r="D165" s="146">
        <v>45701</v>
      </c>
      <c r="E165" s="155" t="s">
        <v>69</v>
      </c>
      <c r="F165" s="102" t="s">
        <v>70</v>
      </c>
      <c r="G165" s="103" t="s">
        <v>20</v>
      </c>
      <c r="H165" s="131" t="s">
        <v>46</v>
      </c>
      <c r="I165" s="132">
        <v>5000</v>
      </c>
      <c r="J165" s="106"/>
      <c r="K165" s="107">
        <f t="shared" si="71"/>
        <v>2321123</v>
      </c>
      <c r="L165" s="645"/>
      <c r="M165" s="133"/>
      <c r="N165" s="133"/>
      <c r="O165" s="134" t="str">
        <f t="shared" ref="O165:S165" si="545">IF($H165=O$6,$I165,"")</f>
        <v/>
      </c>
      <c r="P165" s="135" t="str">
        <f t="shared" si="545"/>
        <v/>
      </c>
      <c r="Q165" s="136">
        <f t="shared" si="545"/>
        <v>5000</v>
      </c>
      <c r="R165" s="135" t="str">
        <f t="shared" si="545"/>
        <v/>
      </c>
      <c r="S165" s="137" t="str">
        <f t="shared" si="545"/>
        <v/>
      </c>
      <c r="T165" s="113" t="str">
        <f t="shared" ref="T165:AJ165" si="546">IF($H165=T$6,$J165,"")</f>
        <v/>
      </c>
      <c r="U165" s="114" t="str">
        <f t="shared" si="546"/>
        <v/>
      </c>
      <c r="V165" s="114" t="str">
        <f t="shared" si="546"/>
        <v/>
      </c>
      <c r="W165" s="114" t="str">
        <f t="shared" si="546"/>
        <v/>
      </c>
      <c r="X165" s="113" t="str">
        <f t="shared" si="546"/>
        <v/>
      </c>
      <c r="Y165" s="114" t="str">
        <f t="shared" si="546"/>
        <v/>
      </c>
      <c r="Z165" s="114" t="str">
        <f t="shared" si="546"/>
        <v/>
      </c>
      <c r="AA165" s="114" t="str">
        <f t="shared" si="546"/>
        <v/>
      </c>
      <c r="AB165" s="113" t="str">
        <f t="shared" si="546"/>
        <v/>
      </c>
      <c r="AC165" s="114" t="str">
        <f t="shared" si="546"/>
        <v/>
      </c>
      <c r="AD165" s="114" t="str">
        <f t="shared" si="546"/>
        <v/>
      </c>
      <c r="AE165" s="114" t="str">
        <f t="shared" si="546"/>
        <v/>
      </c>
      <c r="AF165" s="114" t="str">
        <f t="shared" si="546"/>
        <v/>
      </c>
      <c r="AG165" s="114" t="str">
        <f t="shared" si="546"/>
        <v/>
      </c>
      <c r="AH165" s="114" t="str">
        <f t="shared" si="546"/>
        <v/>
      </c>
      <c r="AI165" s="113" t="str">
        <f t="shared" si="546"/>
        <v/>
      </c>
      <c r="AJ165" s="115" t="str">
        <f t="shared" si="546"/>
        <v/>
      </c>
      <c r="AK165" s="617"/>
      <c r="AL165" s="38"/>
      <c r="AM165" s="98" t="s">
        <v>68</v>
      </c>
      <c r="AN165" s="130">
        <f t="shared" si="74"/>
        <v>159</v>
      </c>
      <c r="AO165" s="138" t="str">
        <f t="shared" ref="AO165:AS165" si="547">IF(AND($G165=AO$4,$H165=AO$6),$I165,"")</f>
        <v/>
      </c>
      <c r="AP165" s="139" t="str">
        <f t="shared" si="547"/>
        <v/>
      </c>
      <c r="AQ165" s="139">
        <f t="shared" si="547"/>
        <v>5000</v>
      </c>
      <c r="AR165" s="139" t="str">
        <f t="shared" si="547"/>
        <v/>
      </c>
      <c r="AS165" s="139" t="str">
        <f t="shared" si="547"/>
        <v/>
      </c>
      <c r="AT165" s="118"/>
      <c r="AU165" s="138" t="str">
        <f t="shared" si="3"/>
        <v/>
      </c>
      <c r="AV165" s="139" t="str">
        <f t="shared" si="4"/>
        <v/>
      </c>
      <c r="AW165" s="139" t="str">
        <f t="shared" si="5"/>
        <v/>
      </c>
      <c r="AX165" s="139" t="str">
        <f t="shared" si="6"/>
        <v/>
      </c>
      <c r="AY165" s="139" t="str">
        <f t="shared" si="7"/>
        <v/>
      </c>
      <c r="AZ165" s="140" t="str">
        <f t="shared" si="8"/>
        <v/>
      </c>
      <c r="BA165" s="141" t="str">
        <f t="shared" si="9"/>
        <v/>
      </c>
      <c r="BB165" s="139" t="str">
        <f t="shared" si="10"/>
        <v/>
      </c>
      <c r="BC165" s="139" t="str">
        <f t="shared" si="11"/>
        <v/>
      </c>
      <c r="BD165" s="139" t="str">
        <f t="shared" si="12"/>
        <v/>
      </c>
      <c r="BE165" s="140" t="str">
        <f t="shared" si="13"/>
        <v/>
      </c>
      <c r="BF165" s="122" t="str">
        <f t="shared" si="14"/>
        <v/>
      </c>
      <c r="BG165" s="123" t="str">
        <f t="shared" si="15"/>
        <v/>
      </c>
      <c r="BH165" s="123" t="str">
        <f t="shared" si="16"/>
        <v/>
      </c>
      <c r="BI165" s="123" t="str">
        <f t="shared" si="17"/>
        <v/>
      </c>
      <c r="BJ165" s="122" t="str">
        <f t="shared" si="18"/>
        <v/>
      </c>
      <c r="BK165" s="123" t="str">
        <f t="shared" si="19"/>
        <v/>
      </c>
      <c r="BL165" s="123" t="str">
        <f t="shared" si="20"/>
        <v/>
      </c>
      <c r="BM165" s="123" t="str">
        <f t="shared" si="21"/>
        <v/>
      </c>
      <c r="BN165" s="123" t="str">
        <f t="shared" si="22"/>
        <v/>
      </c>
      <c r="BO165" s="123" t="str">
        <f t="shared" si="23"/>
        <v/>
      </c>
      <c r="BP165" s="123" t="str">
        <f t="shared" si="24"/>
        <v/>
      </c>
      <c r="BQ165" s="123" t="str">
        <f t="shared" si="25"/>
        <v/>
      </c>
      <c r="BR165" s="124" t="str">
        <f t="shared" si="26"/>
        <v/>
      </c>
      <c r="BS165" s="142" t="str">
        <f t="shared" si="27"/>
        <v/>
      </c>
      <c r="BT165" s="143" t="str">
        <f t="shared" si="28"/>
        <v/>
      </c>
      <c r="BU165" s="143" t="str">
        <f t="shared" si="29"/>
        <v/>
      </c>
      <c r="BV165" s="143" t="str">
        <f t="shared" si="30"/>
        <v/>
      </c>
      <c r="BW165" s="143" t="str">
        <f t="shared" si="31"/>
        <v/>
      </c>
      <c r="BX165" s="144" t="str">
        <f t="shared" si="32"/>
        <v/>
      </c>
      <c r="BY165" s="141" t="str">
        <f t="shared" si="33"/>
        <v/>
      </c>
      <c r="BZ165" s="139" t="str">
        <f t="shared" si="34"/>
        <v/>
      </c>
      <c r="CA165" s="139" t="str">
        <f t="shared" si="35"/>
        <v/>
      </c>
      <c r="CB165" s="139" t="str">
        <f t="shared" si="36"/>
        <v/>
      </c>
      <c r="CC165" s="139" t="str">
        <f t="shared" si="37"/>
        <v/>
      </c>
      <c r="CD165" s="139" t="str">
        <f t="shared" si="38"/>
        <v/>
      </c>
      <c r="CE165" s="140" t="str">
        <f t="shared" si="39"/>
        <v/>
      </c>
      <c r="CF165" s="141" t="str">
        <f t="shared" si="40"/>
        <v/>
      </c>
      <c r="CG165" s="139" t="str">
        <f t="shared" si="41"/>
        <v/>
      </c>
      <c r="CH165" s="139" t="str">
        <f t="shared" si="42"/>
        <v/>
      </c>
      <c r="CI165" s="139" t="str">
        <f t="shared" si="43"/>
        <v/>
      </c>
      <c r="CJ165" s="139" t="str">
        <f t="shared" si="44"/>
        <v/>
      </c>
      <c r="CK165" s="139" t="str">
        <f t="shared" si="45"/>
        <v/>
      </c>
      <c r="CL165" s="140" t="str">
        <f t="shared" si="46"/>
        <v/>
      </c>
      <c r="CM165" s="142" t="str">
        <f t="shared" si="47"/>
        <v/>
      </c>
      <c r="CN165" s="143" t="str">
        <f t="shared" si="48"/>
        <v/>
      </c>
      <c r="CO165" s="143" t="str">
        <f t="shared" si="49"/>
        <v/>
      </c>
      <c r="CP165" s="143" t="str">
        <f t="shared" si="50"/>
        <v/>
      </c>
      <c r="CQ165" s="143" t="str">
        <f t="shared" si="51"/>
        <v/>
      </c>
      <c r="CR165" s="145" t="str">
        <f t="shared" si="52"/>
        <v/>
      </c>
      <c r="CS165" s="127"/>
      <c r="CT165" s="122" t="str">
        <f t="shared" si="53"/>
        <v/>
      </c>
      <c r="CU165" s="123" t="str">
        <f t="shared" si="54"/>
        <v/>
      </c>
      <c r="CV165" s="123" t="str">
        <f t="shared" si="55"/>
        <v/>
      </c>
      <c r="CW165" s="123" t="str">
        <f t="shared" si="56"/>
        <v/>
      </c>
      <c r="CX165" s="123" t="str">
        <f t="shared" si="57"/>
        <v/>
      </c>
      <c r="CY165" s="123" t="str">
        <f t="shared" si="58"/>
        <v/>
      </c>
      <c r="CZ165" s="123" t="str">
        <f t="shared" si="59"/>
        <v/>
      </c>
      <c r="DA165" s="123" t="str">
        <f t="shared" si="60"/>
        <v/>
      </c>
      <c r="DB165" s="124" t="str">
        <f t="shared" si="61"/>
        <v/>
      </c>
      <c r="DC165" s="128" t="str">
        <f t="shared" si="62"/>
        <v/>
      </c>
      <c r="DD165" s="123" t="str">
        <f t="shared" si="63"/>
        <v/>
      </c>
      <c r="DE165" s="123" t="str">
        <f t="shared" si="64"/>
        <v/>
      </c>
      <c r="DF165" s="123" t="str">
        <f t="shared" si="65"/>
        <v/>
      </c>
      <c r="DG165" s="123" t="str">
        <f t="shared" si="66"/>
        <v/>
      </c>
      <c r="DH165" s="123" t="str">
        <f t="shared" si="67"/>
        <v/>
      </c>
      <c r="DI165" s="123" t="str">
        <f t="shared" si="68"/>
        <v/>
      </c>
      <c r="DJ165" s="129" t="str">
        <f t="shared" si="69"/>
        <v/>
      </c>
      <c r="DK165" s="98" t="s">
        <v>68</v>
      </c>
      <c r="DL165" s="130">
        <f t="shared" si="76"/>
        <v>159</v>
      </c>
      <c r="DM165" s="56"/>
    </row>
    <row r="166" spans="2:117" ht="22.5" customHeight="1">
      <c r="B166" s="98" t="s">
        <v>68</v>
      </c>
      <c r="C166" s="130">
        <f t="shared" si="70"/>
        <v>160</v>
      </c>
      <c r="D166" s="146">
        <v>45701</v>
      </c>
      <c r="E166" s="155" t="s">
        <v>69</v>
      </c>
      <c r="F166" s="102" t="s">
        <v>70</v>
      </c>
      <c r="G166" s="103" t="s">
        <v>20</v>
      </c>
      <c r="H166" s="131" t="s">
        <v>46</v>
      </c>
      <c r="I166" s="132">
        <v>10000</v>
      </c>
      <c r="J166" s="106"/>
      <c r="K166" s="107">
        <f t="shared" si="71"/>
        <v>2331123</v>
      </c>
      <c r="L166" s="646"/>
      <c r="M166" s="133"/>
      <c r="N166" s="133"/>
      <c r="O166" s="134" t="str">
        <f t="shared" ref="O166:S166" si="548">IF($H166=O$6,$I166,"")</f>
        <v/>
      </c>
      <c r="P166" s="135" t="str">
        <f t="shared" si="548"/>
        <v/>
      </c>
      <c r="Q166" s="136">
        <f t="shared" si="548"/>
        <v>10000</v>
      </c>
      <c r="R166" s="135" t="str">
        <f t="shared" si="548"/>
        <v/>
      </c>
      <c r="S166" s="137" t="str">
        <f t="shared" si="548"/>
        <v/>
      </c>
      <c r="T166" s="113" t="str">
        <f t="shared" ref="T166:AJ166" si="549">IF($H166=T$6,$J166,"")</f>
        <v/>
      </c>
      <c r="U166" s="114" t="str">
        <f t="shared" si="549"/>
        <v/>
      </c>
      <c r="V166" s="114" t="str">
        <f t="shared" si="549"/>
        <v/>
      </c>
      <c r="W166" s="114" t="str">
        <f t="shared" si="549"/>
        <v/>
      </c>
      <c r="X166" s="113" t="str">
        <f t="shared" si="549"/>
        <v/>
      </c>
      <c r="Y166" s="114" t="str">
        <f t="shared" si="549"/>
        <v/>
      </c>
      <c r="Z166" s="114" t="str">
        <f t="shared" si="549"/>
        <v/>
      </c>
      <c r="AA166" s="114" t="str">
        <f t="shared" si="549"/>
        <v/>
      </c>
      <c r="AB166" s="113" t="str">
        <f t="shared" si="549"/>
        <v/>
      </c>
      <c r="AC166" s="114" t="str">
        <f t="shared" si="549"/>
        <v/>
      </c>
      <c r="AD166" s="114" t="str">
        <f t="shared" si="549"/>
        <v/>
      </c>
      <c r="AE166" s="114" t="str">
        <f t="shared" si="549"/>
        <v/>
      </c>
      <c r="AF166" s="114" t="str">
        <f t="shared" si="549"/>
        <v/>
      </c>
      <c r="AG166" s="114" t="str">
        <f t="shared" si="549"/>
        <v/>
      </c>
      <c r="AH166" s="114" t="str">
        <f t="shared" si="549"/>
        <v/>
      </c>
      <c r="AI166" s="113" t="str">
        <f t="shared" si="549"/>
        <v/>
      </c>
      <c r="AJ166" s="115" t="str">
        <f t="shared" si="549"/>
        <v/>
      </c>
      <c r="AK166" s="617"/>
      <c r="AL166" s="38"/>
      <c r="AM166" s="98" t="s">
        <v>68</v>
      </c>
      <c r="AN166" s="130">
        <f t="shared" si="74"/>
        <v>160</v>
      </c>
      <c r="AO166" s="138" t="str">
        <f t="shared" ref="AO166:AS166" si="550">IF(AND($G166=AO$4,$H166=AO$6),$I166,"")</f>
        <v/>
      </c>
      <c r="AP166" s="139" t="str">
        <f t="shared" si="550"/>
        <v/>
      </c>
      <c r="AQ166" s="139">
        <f t="shared" si="550"/>
        <v>10000</v>
      </c>
      <c r="AR166" s="139" t="str">
        <f t="shared" si="550"/>
        <v/>
      </c>
      <c r="AS166" s="139" t="str">
        <f t="shared" si="550"/>
        <v/>
      </c>
      <c r="AT166" s="118"/>
      <c r="AU166" s="138" t="str">
        <f t="shared" si="3"/>
        <v/>
      </c>
      <c r="AV166" s="139" t="str">
        <f t="shared" si="4"/>
        <v/>
      </c>
      <c r="AW166" s="139" t="str">
        <f t="shared" si="5"/>
        <v/>
      </c>
      <c r="AX166" s="139" t="str">
        <f t="shared" si="6"/>
        <v/>
      </c>
      <c r="AY166" s="139" t="str">
        <f t="shared" si="7"/>
        <v/>
      </c>
      <c r="AZ166" s="140" t="str">
        <f t="shared" si="8"/>
        <v/>
      </c>
      <c r="BA166" s="141" t="str">
        <f t="shared" si="9"/>
        <v/>
      </c>
      <c r="BB166" s="139" t="str">
        <f t="shared" si="10"/>
        <v/>
      </c>
      <c r="BC166" s="139" t="str">
        <f t="shared" si="11"/>
        <v/>
      </c>
      <c r="BD166" s="139" t="str">
        <f t="shared" si="12"/>
        <v/>
      </c>
      <c r="BE166" s="140" t="str">
        <f t="shared" si="13"/>
        <v/>
      </c>
      <c r="BF166" s="122" t="str">
        <f t="shared" si="14"/>
        <v/>
      </c>
      <c r="BG166" s="123" t="str">
        <f t="shared" si="15"/>
        <v/>
      </c>
      <c r="BH166" s="123" t="str">
        <f t="shared" si="16"/>
        <v/>
      </c>
      <c r="BI166" s="123" t="str">
        <f t="shared" si="17"/>
        <v/>
      </c>
      <c r="BJ166" s="122" t="str">
        <f t="shared" si="18"/>
        <v/>
      </c>
      <c r="BK166" s="123" t="str">
        <f t="shared" si="19"/>
        <v/>
      </c>
      <c r="BL166" s="123" t="str">
        <f t="shared" si="20"/>
        <v/>
      </c>
      <c r="BM166" s="123" t="str">
        <f t="shared" si="21"/>
        <v/>
      </c>
      <c r="BN166" s="123" t="str">
        <f t="shared" si="22"/>
        <v/>
      </c>
      <c r="BO166" s="123" t="str">
        <f t="shared" si="23"/>
        <v/>
      </c>
      <c r="BP166" s="123" t="str">
        <f t="shared" si="24"/>
        <v/>
      </c>
      <c r="BQ166" s="123" t="str">
        <f t="shared" si="25"/>
        <v/>
      </c>
      <c r="BR166" s="124" t="str">
        <f t="shared" si="26"/>
        <v/>
      </c>
      <c r="BS166" s="142" t="str">
        <f t="shared" si="27"/>
        <v/>
      </c>
      <c r="BT166" s="143" t="str">
        <f t="shared" si="28"/>
        <v/>
      </c>
      <c r="BU166" s="143" t="str">
        <f t="shared" si="29"/>
        <v/>
      </c>
      <c r="BV166" s="143" t="str">
        <f t="shared" si="30"/>
        <v/>
      </c>
      <c r="BW166" s="143" t="str">
        <f t="shared" si="31"/>
        <v/>
      </c>
      <c r="BX166" s="144" t="str">
        <f t="shared" si="32"/>
        <v/>
      </c>
      <c r="BY166" s="141" t="str">
        <f t="shared" si="33"/>
        <v/>
      </c>
      <c r="BZ166" s="139" t="str">
        <f t="shared" si="34"/>
        <v/>
      </c>
      <c r="CA166" s="139" t="str">
        <f t="shared" si="35"/>
        <v/>
      </c>
      <c r="CB166" s="139" t="str">
        <f t="shared" si="36"/>
        <v/>
      </c>
      <c r="CC166" s="139" t="str">
        <f t="shared" si="37"/>
        <v/>
      </c>
      <c r="CD166" s="139" t="str">
        <f t="shared" si="38"/>
        <v/>
      </c>
      <c r="CE166" s="140" t="str">
        <f t="shared" si="39"/>
        <v/>
      </c>
      <c r="CF166" s="141" t="str">
        <f t="shared" si="40"/>
        <v/>
      </c>
      <c r="CG166" s="139" t="str">
        <f t="shared" si="41"/>
        <v/>
      </c>
      <c r="CH166" s="139" t="str">
        <f t="shared" si="42"/>
        <v/>
      </c>
      <c r="CI166" s="139" t="str">
        <f t="shared" si="43"/>
        <v/>
      </c>
      <c r="CJ166" s="139" t="str">
        <f t="shared" si="44"/>
        <v/>
      </c>
      <c r="CK166" s="139" t="str">
        <f t="shared" si="45"/>
        <v/>
      </c>
      <c r="CL166" s="140" t="str">
        <f t="shared" si="46"/>
        <v/>
      </c>
      <c r="CM166" s="142" t="str">
        <f t="shared" si="47"/>
        <v/>
      </c>
      <c r="CN166" s="143" t="str">
        <f t="shared" si="48"/>
        <v/>
      </c>
      <c r="CO166" s="143" t="str">
        <f t="shared" si="49"/>
        <v/>
      </c>
      <c r="CP166" s="143" t="str">
        <f t="shared" si="50"/>
        <v/>
      </c>
      <c r="CQ166" s="143" t="str">
        <f t="shared" si="51"/>
        <v/>
      </c>
      <c r="CR166" s="145" t="str">
        <f t="shared" si="52"/>
        <v/>
      </c>
      <c r="CS166" s="127"/>
      <c r="CT166" s="122" t="str">
        <f t="shared" si="53"/>
        <v/>
      </c>
      <c r="CU166" s="123" t="str">
        <f t="shared" si="54"/>
        <v/>
      </c>
      <c r="CV166" s="123" t="str">
        <f t="shared" si="55"/>
        <v/>
      </c>
      <c r="CW166" s="123" t="str">
        <f t="shared" si="56"/>
        <v/>
      </c>
      <c r="CX166" s="123" t="str">
        <f t="shared" si="57"/>
        <v/>
      </c>
      <c r="CY166" s="123" t="str">
        <f t="shared" si="58"/>
        <v/>
      </c>
      <c r="CZ166" s="123" t="str">
        <f t="shared" si="59"/>
        <v/>
      </c>
      <c r="DA166" s="123" t="str">
        <f t="shared" si="60"/>
        <v/>
      </c>
      <c r="DB166" s="124" t="str">
        <f t="shared" si="61"/>
        <v/>
      </c>
      <c r="DC166" s="128" t="str">
        <f t="shared" si="62"/>
        <v/>
      </c>
      <c r="DD166" s="123" t="str">
        <f t="shared" si="63"/>
        <v/>
      </c>
      <c r="DE166" s="123" t="str">
        <f t="shared" si="64"/>
        <v/>
      </c>
      <c r="DF166" s="123" t="str">
        <f t="shared" si="65"/>
        <v/>
      </c>
      <c r="DG166" s="123" t="str">
        <f t="shared" si="66"/>
        <v/>
      </c>
      <c r="DH166" s="123" t="str">
        <f t="shared" si="67"/>
        <v/>
      </c>
      <c r="DI166" s="123" t="str">
        <f t="shared" si="68"/>
        <v/>
      </c>
      <c r="DJ166" s="129" t="str">
        <f t="shared" si="69"/>
        <v/>
      </c>
      <c r="DK166" s="98" t="s">
        <v>68</v>
      </c>
      <c r="DL166" s="130">
        <f t="shared" si="76"/>
        <v>160</v>
      </c>
      <c r="DM166" s="56"/>
    </row>
    <row r="167" spans="2:117" ht="22.5" customHeight="1">
      <c r="B167" s="98" t="s">
        <v>68</v>
      </c>
      <c r="C167" s="130">
        <f t="shared" si="70"/>
        <v>161</v>
      </c>
      <c r="D167" s="146">
        <v>45701</v>
      </c>
      <c r="E167" s="155" t="s">
        <v>69</v>
      </c>
      <c r="F167" s="102" t="s">
        <v>70</v>
      </c>
      <c r="G167" s="103" t="s">
        <v>20</v>
      </c>
      <c r="H167" s="131" t="s">
        <v>46</v>
      </c>
      <c r="I167" s="132">
        <v>5000</v>
      </c>
      <c r="J167" s="106"/>
      <c r="K167" s="107">
        <f t="shared" si="71"/>
        <v>2336123</v>
      </c>
      <c r="L167" s="647" t="str">
        <f>HYPERLINK("./通帳_公開用/外通帳Y161-183.pdf","通帳Y161-Y183")</f>
        <v>通帳Y161-Y183</v>
      </c>
      <c r="M167" s="133"/>
      <c r="N167" s="133"/>
      <c r="O167" s="134" t="str">
        <f t="shared" ref="O167:S167" si="551">IF($H167=O$6,$I167,"")</f>
        <v/>
      </c>
      <c r="P167" s="135" t="str">
        <f t="shared" si="551"/>
        <v/>
      </c>
      <c r="Q167" s="136">
        <f t="shared" si="551"/>
        <v>5000</v>
      </c>
      <c r="R167" s="135" t="str">
        <f t="shared" si="551"/>
        <v/>
      </c>
      <c r="S167" s="137" t="str">
        <f t="shared" si="551"/>
        <v/>
      </c>
      <c r="T167" s="113" t="str">
        <f t="shared" ref="T167:AJ167" si="552">IF($H167=T$6,$J167,"")</f>
        <v/>
      </c>
      <c r="U167" s="114" t="str">
        <f t="shared" si="552"/>
        <v/>
      </c>
      <c r="V167" s="114" t="str">
        <f t="shared" si="552"/>
        <v/>
      </c>
      <c r="W167" s="114" t="str">
        <f t="shared" si="552"/>
        <v/>
      </c>
      <c r="X167" s="113" t="str">
        <f t="shared" si="552"/>
        <v/>
      </c>
      <c r="Y167" s="114" t="str">
        <f t="shared" si="552"/>
        <v/>
      </c>
      <c r="Z167" s="114" t="str">
        <f t="shared" si="552"/>
        <v/>
      </c>
      <c r="AA167" s="114" t="str">
        <f t="shared" si="552"/>
        <v/>
      </c>
      <c r="AB167" s="113" t="str">
        <f t="shared" si="552"/>
        <v/>
      </c>
      <c r="AC167" s="114" t="str">
        <f t="shared" si="552"/>
        <v/>
      </c>
      <c r="AD167" s="114" t="str">
        <f t="shared" si="552"/>
        <v/>
      </c>
      <c r="AE167" s="114" t="str">
        <f t="shared" si="552"/>
        <v/>
      </c>
      <c r="AF167" s="114" t="str">
        <f t="shared" si="552"/>
        <v/>
      </c>
      <c r="AG167" s="114" t="str">
        <f t="shared" si="552"/>
        <v/>
      </c>
      <c r="AH167" s="114" t="str">
        <f t="shared" si="552"/>
        <v/>
      </c>
      <c r="AI167" s="113" t="str">
        <f t="shared" si="552"/>
        <v/>
      </c>
      <c r="AJ167" s="115" t="str">
        <f t="shared" si="552"/>
        <v/>
      </c>
      <c r="AK167" s="617"/>
      <c r="AL167" s="38"/>
      <c r="AM167" s="98" t="s">
        <v>68</v>
      </c>
      <c r="AN167" s="130">
        <f t="shared" si="74"/>
        <v>161</v>
      </c>
      <c r="AO167" s="138" t="str">
        <f t="shared" ref="AO167:AS167" si="553">IF(AND($G167=AO$4,$H167=AO$6),$I167,"")</f>
        <v/>
      </c>
      <c r="AP167" s="139" t="str">
        <f t="shared" si="553"/>
        <v/>
      </c>
      <c r="AQ167" s="139">
        <f t="shared" si="553"/>
        <v>5000</v>
      </c>
      <c r="AR167" s="139" t="str">
        <f t="shared" si="553"/>
        <v/>
      </c>
      <c r="AS167" s="139" t="str">
        <f t="shared" si="553"/>
        <v/>
      </c>
      <c r="AT167" s="118"/>
      <c r="AU167" s="138" t="str">
        <f t="shared" si="3"/>
        <v/>
      </c>
      <c r="AV167" s="139" t="str">
        <f t="shared" si="4"/>
        <v/>
      </c>
      <c r="AW167" s="139" t="str">
        <f t="shared" si="5"/>
        <v/>
      </c>
      <c r="AX167" s="139" t="str">
        <f t="shared" si="6"/>
        <v/>
      </c>
      <c r="AY167" s="139" t="str">
        <f t="shared" si="7"/>
        <v/>
      </c>
      <c r="AZ167" s="140" t="str">
        <f t="shared" si="8"/>
        <v/>
      </c>
      <c r="BA167" s="141" t="str">
        <f t="shared" si="9"/>
        <v/>
      </c>
      <c r="BB167" s="139" t="str">
        <f t="shared" si="10"/>
        <v/>
      </c>
      <c r="BC167" s="139" t="str">
        <f t="shared" si="11"/>
        <v/>
      </c>
      <c r="BD167" s="139" t="str">
        <f t="shared" si="12"/>
        <v/>
      </c>
      <c r="BE167" s="140" t="str">
        <f t="shared" si="13"/>
        <v/>
      </c>
      <c r="BF167" s="122" t="str">
        <f t="shared" si="14"/>
        <v/>
      </c>
      <c r="BG167" s="123" t="str">
        <f t="shared" si="15"/>
        <v/>
      </c>
      <c r="BH167" s="123" t="str">
        <f t="shared" si="16"/>
        <v/>
      </c>
      <c r="BI167" s="123" t="str">
        <f t="shared" si="17"/>
        <v/>
      </c>
      <c r="BJ167" s="122" t="str">
        <f t="shared" si="18"/>
        <v/>
      </c>
      <c r="BK167" s="123" t="str">
        <f t="shared" si="19"/>
        <v/>
      </c>
      <c r="BL167" s="123" t="str">
        <f t="shared" si="20"/>
        <v/>
      </c>
      <c r="BM167" s="123" t="str">
        <f t="shared" si="21"/>
        <v/>
      </c>
      <c r="BN167" s="123" t="str">
        <f t="shared" si="22"/>
        <v/>
      </c>
      <c r="BO167" s="123" t="str">
        <f t="shared" si="23"/>
        <v/>
      </c>
      <c r="BP167" s="123" t="str">
        <f t="shared" si="24"/>
        <v/>
      </c>
      <c r="BQ167" s="123" t="str">
        <f t="shared" si="25"/>
        <v/>
      </c>
      <c r="BR167" s="124" t="str">
        <f t="shared" si="26"/>
        <v/>
      </c>
      <c r="BS167" s="142" t="str">
        <f t="shared" si="27"/>
        <v/>
      </c>
      <c r="BT167" s="143" t="str">
        <f t="shared" si="28"/>
        <v/>
      </c>
      <c r="BU167" s="143" t="str">
        <f t="shared" si="29"/>
        <v/>
      </c>
      <c r="BV167" s="143" t="str">
        <f t="shared" si="30"/>
        <v/>
      </c>
      <c r="BW167" s="143" t="str">
        <f t="shared" si="31"/>
        <v/>
      </c>
      <c r="BX167" s="144" t="str">
        <f t="shared" si="32"/>
        <v/>
      </c>
      <c r="BY167" s="141" t="str">
        <f t="shared" si="33"/>
        <v/>
      </c>
      <c r="BZ167" s="139" t="str">
        <f t="shared" si="34"/>
        <v/>
      </c>
      <c r="CA167" s="139" t="str">
        <f t="shared" si="35"/>
        <v/>
      </c>
      <c r="CB167" s="139" t="str">
        <f t="shared" si="36"/>
        <v/>
      </c>
      <c r="CC167" s="139" t="str">
        <f t="shared" si="37"/>
        <v/>
      </c>
      <c r="CD167" s="139" t="str">
        <f t="shared" si="38"/>
        <v/>
      </c>
      <c r="CE167" s="140" t="str">
        <f t="shared" si="39"/>
        <v/>
      </c>
      <c r="CF167" s="141" t="str">
        <f t="shared" si="40"/>
        <v/>
      </c>
      <c r="CG167" s="139" t="str">
        <f t="shared" si="41"/>
        <v/>
      </c>
      <c r="CH167" s="139" t="str">
        <f t="shared" si="42"/>
        <v/>
      </c>
      <c r="CI167" s="139" t="str">
        <f t="shared" si="43"/>
        <v/>
      </c>
      <c r="CJ167" s="139" t="str">
        <f t="shared" si="44"/>
        <v/>
      </c>
      <c r="CK167" s="139" t="str">
        <f t="shared" si="45"/>
        <v/>
      </c>
      <c r="CL167" s="140" t="str">
        <f t="shared" si="46"/>
        <v/>
      </c>
      <c r="CM167" s="142" t="str">
        <f t="shared" si="47"/>
        <v/>
      </c>
      <c r="CN167" s="143" t="str">
        <f t="shared" si="48"/>
        <v/>
      </c>
      <c r="CO167" s="143" t="str">
        <f t="shared" si="49"/>
        <v/>
      </c>
      <c r="CP167" s="143" t="str">
        <f t="shared" si="50"/>
        <v/>
      </c>
      <c r="CQ167" s="143" t="str">
        <f t="shared" si="51"/>
        <v/>
      </c>
      <c r="CR167" s="145" t="str">
        <f t="shared" si="52"/>
        <v/>
      </c>
      <c r="CS167" s="127"/>
      <c r="CT167" s="122" t="str">
        <f t="shared" si="53"/>
        <v/>
      </c>
      <c r="CU167" s="123" t="str">
        <f t="shared" si="54"/>
        <v/>
      </c>
      <c r="CV167" s="123" t="str">
        <f t="shared" si="55"/>
        <v/>
      </c>
      <c r="CW167" s="123" t="str">
        <f t="shared" si="56"/>
        <v/>
      </c>
      <c r="CX167" s="123" t="str">
        <f t="shared" si="57"/>
        <v/>
      </c>
      <c r="CY167" s="123" t="str">
        <f t="shared" si="58"/>
        <v/>
      </c>
      <c r="CZ167" s="123" t="str">
        <f t="shared" si="59"/>
        <v/>
      </c>
      <c r="DA167" s="123" t="str">
        <f t="shared" si="60"/>
        <v/>
      </c>
      <c r="DB167" s="124" t="str">
        <f t="shared" si="61"/>
        <v/>
      </c>
      <c r="DC167" s="128" t="str">
        <f t="shared" si="62"/>
        <v/>
      </c>
      <c r="DD167" s="123" t="str">
        <f t="shared" si="63"/>
        <v/>
      </c>
      <c r="DE167" s="123" t="str">
        <f t="shared" si="64"/>
        <v/>
      </c>
      <c r="DF167" s="123" t="str">
        <f t="shared" si="65"/>
        <v/>
      </c>
      <c r="DG167" s="123" t="str">
        <f t="shared" si="66"/>
        <v/>
      </c>
      <c r="DH167" s="123" t="str">
        <f t="shared" si="67"/>
        <v/>
      </c>
      <c r="DI167" s="123" t="str">
        <f t="shared" si="68"/>
        <v/>
      </c>
      <c r="DJ167" s="129" t="str">
        <f t="shared" si="69"/>
        <v/>
      </c>
      <c r="DK167" s="98" t="s">
        <v>68</v>
      </c>
      <c r="DL167" s="130">
        <f t="shared" si="76"/>
        <v>161</v>
      </c>
      <c r="DM167" s="56"/>
    </row>
    <row r="168" spans="2:117" ht="22.5" customHeight="1">
      <c r="B168" s="98" t="s">
        <v>68</v>
      </c>
      <c r="C168" s="130">
        <f t="shared" si="70"/>
        <v>162</v>
      </c>
      <c r="D168" s="146">
        <v>45701</v>
      </c>
      <c r="E168" s="155" t="s">
        <v>69</v>
      </c>
      <c r="F168" s="102" t="s">
        <v>70</v>
      </c>
      <c r="G168" s="103" t="s">
        <v>20</v>
      </c>
      <c r="H168" s="131" t="s">
        <v>46</v>
      </c>
      <c r="I168" s="132">
        <v>2000</v>
      </c>
      <c r="J168" s="106"/>
      <c r="K168" s="107">
        <f t="shared" si="71"/>
        <v>2338123</v>
      </c>
      <c r="L168" s="645"/>
      <c r="M168" s="133"/>
      <c r="N168" s="133"/>
      <c r="O168" s="134" t="str">
        <f t="shared" ref="O168:S168" si="554">IF($H168=O$6,$I168,"")</f>
        <v/>
      </c>
      <c r="P168" s="135" t="str">
        <f t="shared" si="554"/>
        <v/>
      </c>
      <c r="Q168" s="136">
        <f t="shared" si="554"/>
        <v>2000</v>
      </c>
      <c r="R168" s="135" t="str">
        <f t="shared" si="554"/>
        <v/>
      </c>
      <c r="S168" s="137" t="str">
        <f t="shared" si="554"/>
        <v/>
      </c>
      <c r="T168" s="113" t="str">
        <f t="shared" ref="T168:AJ168" si="555">IF($H168=T$6,$J168,"")</f>
        <v/>
      </c>
      <c r="U168" s="114" t="str">
        <f t="shared" si="555"/>
        <v/>
      </c>
      <c r="V168" s="114" t="str">
        <f t="shared" si="555"/>
        <v/>
      </c>
      <c r="W168" s="114" t="str">
        <f t="shared" si="555"/>
        <v/>
      </c>
      <c r="X168" s="113" t="str">
        <f t="shared" si="555"/>
        <v/>
      </c>
      <c r="Y168" s="114" t="str">
        <f t="shared" si="555"/>
        <v/>
      </c>
      <c r="Z168" s="114" t="str">
        <f t="shared" si="555"/>
        <v/>
      </c>
      <c r="AA168" s="114" t="str">
        <f t="shared" si="555"/>
        <v/>
      </c>
      <c r="AB168" s="113" t="str">
        <f t="shared" si="555"/>
        <v/>
      </c>
      <c r="AC168" s="114" t="str">
        <f t="shared" si="555"/>
        <v/>
      </c>
      <c r="AD168" s="114" t="str">
        <f t="shared" si="555"/>
        <v/>
      </c>
      <c r="AE168" s="114" t="str">
        <f t="shared" si="555"/>
        <v/>
      </c>
      <c r="AF168" s="114" t="str">
        <f t="shared" si="555"/>
        <v/>
      </c>
      <c r="AG168" s="114" t="str">
        <f t="shared" si="555"/>
        <v/>
      </c>
      <c r="AH168" s="114" t="str">
        <f t="shared" si="555"/>
        <v/>
      </c>
      <c r="AI168" s="113" t="str">
        <f t="shared" si="555"/>
        <v/>
      </c>
      <c r="AJ168" s="115" t="str">
        <f t="shared" si="555"/>
        <v/>
      </c>
      <c r="AK168" s="617"/>
      <c r="AL168" s="38"/>
      <c r="AM168" s="98" t="s">
        <v>68</v>
      </c>
      <c r="AN168" s="130">
        <f t="shared" si="74"/>
        <v>162</v>
      </c>
      <c r="AO168" s="138" t="str">
        <f t="shared" ref="AO168:AS168" si="556">IF(AND($G168=AO$4,$H168=AO$6),$I168,"")</f>
        <v/>
      </c>
      <c r="AP168" s="139" t="str">
        <f t="shared" si="556"/>
        <v/>
      </c>
      <c r="AQ168" s="139">
        <f t="shared" si="556"/>
        <v>2000</v>
      </c>
      <c r="AR168" s="139" t="str">
        <f t="shared" si="556"/>
        <v/>
      </c>
      <c r="AS168" s="139" t="str">
        <f t="shared" si="556"/>
        <v/>
      </c>
      <c r="AT168" s="118"/>
      <c r="AU168" s="138" t="str">
        <f t="shared" si="3"/>
        <v/>
      </c>
      <c r="AV168" s="139" t="str">
        <f t="shared" si="4"/>
        <v/>
      </c>
      <c r="AW168" s="139" t="str">
        <f t="shared" si="5"/>
        <v/>
      </c>
      <c r="AX168" s="139" t="str">
        <f t="shared" si="6"/>
        <v/>
      </c>
      <c r="AY168" s="139" t="str">
        <f t="shared" si="7"/>
        <v/>
      </c>
      <c r="AZ168" s="140" t="str">
        <f t="shared" si="8"/>
        <v/>
      </c>
      <c r="BA168" s="141" t="str">
        <f t="shared" si="9"/>
        <v/>
      </c>
      <c r="BB168" s="139" t="str">
        <f t="shared" si="10"/>
        <v/>
      </c>
      <c r="BC168" s="139" t="str">
        <f t="shared" si="11"/>
        <v/>
      </c>
      <c r="BD168" s="139" t="str">
        <f t="shared" si="12"/>
        <v/>
      </c>
      <c r="BE168" s="140" t="str">
        <f t="shared" si="13"/>
        <v/>
      </c>
      <c r="BF168" s="122" t="str">
        <f t="shared" si="14"/>
        <v/>
      </c>
      <c r="BG168" s="123" t="str">
        <f t="shared" si="15"/>
        <v/>
      </c>
      <c r="BH168" s="123" t="str">
        <f t="shared" si="16"/>
        <v/>
      </c>
      <c r="BI168" s="123" t="str">
        <f t="shared" si="17"/>
        <v/>
      </c>
      <c r="BJ168" s="122" t="str">
        <f t="shared" si="18"/>
        <v/>
      </c>
      <c r="BK168" s="123" t="str">
        <f t="shared" si="19"/>
        <v/>
      </c>
      <c r="BL168" s="123" t="str">
        <f t="shared" si="20"/>
        <v/>
      </c>
      <c r="BM168" s="123" t="str">
        <f t="shared" si="21"/>
        <v/>
      </c>
      <c r="BN168" s="123" t="str">
        <f t="shared" si="22"/>
        <v/>
      </c>
      <c r="BO168" s="123" t="str">
        <f t="shared" si="23"/>
        <v/>
      </c>
      <c r="BP168" s="123" t="str">
        <f t="shared" si="24"/>
        <v/>
      </c>
      <c r="BQ168" s="123" t="str">
        <f t="shared" si="25"/>
        <v/>
      </c>
      <c r="BR168" s="124" t="str">
        <f t="shared" si="26"/>
        <v/>
      </c>
      <c r="BS168" s="142" t="str">
        <f t="shared" si="27"/>
        <v/>
      </c>
      <c r="BT168" s="143" t="str">
        <f t="shared" si="28"/>
        <v/>
      </c>
      <c r="BU168" s="143" t="str">
        <f t="shared" si="29"/>
        <v/>
      </c>
      <c r="BV168" s="143" t="str">
        <f t="shared" si="30"/>
        <v/>
      </c>
      <c r="BW168" s="143" t="str">
        <f t="shared" si="31"/>
        <v/>
      </c>
      <c r="BX168" s="144" t="str">
        <f t="shared" si="32"/>
        <v/>
      </c>
      <c r="BY168" s="141" t="str">
        <f t="shared" si="33"/>
        <v/>
      </c>
      <c r="BZ168" s="139" t="str">
        <f t="shared" si="34"/>
        <v/>
      </c>
      <c r="CA168" s="139" t="str">
        <f t="shared" si="35"/>
        <v/>
      </c>
      <c r="CB168" s="139" t="str">
        <f t="shared" si="36"/>
        <v/>
      </c>
      <c r="CC168" s="139" t="str">
        <f t="shared" si="37"/>
        <v/>
      </c>
      <c r="CD168" s="139" t="str">
        <f t="shared" si="38"/>
        <v/>
      </c>
      <c r="CE168" s="140" t="str">
        <f t="shared" si="39"/>
        <v/>
      </c>
      <c r="CF168" s="141" t="str">
        <f t="shared" si="40"/>
        <v/>
      </c>
      <c r="CG168" s="139" t="str">
        <f t="shared" si="41"/>
        <v/>
      </c>
      <c r="CH168" s="139" t="str">
        <f t="shared" si="42"/>
        <v/>
      </c>
      <c r="CI168" s="139" t="str">
        <f t="shared" si="43"/>
        <v/>
      </c>
      <c r="CJ168" s="139" t="str">
        <f t="shared" si="44"/>
        <v/>
      </c>
      <c r="CK168" s="139" t="str">
        <f t="shared" si="45"/>
        <v/>
      </c>
      <c r="CL168" s="140" t="str">
        <f t="shared" si="46"/>
        <v/>
      </c>
      <c r="CM168" s="142" t="str">
        <f t="shared" si="47"/>
        <v/>
      </c>
      <c r="CN168" s="143" t="str">
        <f t="shared" si="48"/>
        <v/>
      </c>
      <c r="CO168" s="143" t="str">
        <f t="shared" si="49"/>
        <v/>
      </c>
      <c r="CP168" s="143" t="str">
        <f t="shared" si="50"/>
        <v/>
      </c>
      <c r="CQ168" s="143" t="str">
        <f t="shared" si="51"/>
        <v/>
      </c>
      <c r="CR168" s="145" t="str">
        <f t="shared" si="52"/>
        <v/>
      </c>
      <c r="CS168" s="127"/>
      <c r="CT168" s="122" t="str">
        <f t="shared" si="53"/>
        <v/>
      </c>
      <c r="CU168" s="123" t="str">
        <f t="shared" si="54"/>
        <v/>
      </c>
      <c r="CV168" s="123" t="str">
        <f t="shared" si="55"/>
        <v/>
      </c>
      <c r="CW168" s="123" t="str">
        <f t="shared" si="56"/>
        <v/>
      </c>
      <c r="CX168" s="123" t="str">
        <f t="shared" si="57"/>
        <v/>
      </c>
      <c r="CY168" s="123" t="str">
        <f t="shared" si="58"/>
        <v/>
      </c>
      <c r="CZ168" s="123" t="str">
        <f t="shared" si="59"/>
        <v/>
      </c>
      <c r="DA168" s="123" t="str">
        <f t="shared" si="60"/>
        <v/>
      </c>
      <c r="DB168" s="124" t="str">
        <f t="shared" si="61"/>
        <v/>
      </c>
      <c r="DC168" s="128" t="str">
        <f t="shared" si="62"/>
        <v/>
      </c>
      <c r="DD168" s="123" t="str">
        <f t="shared" si="63"/>
        <v/>
      </c>
      <c r="DE168" s="123" t="str">
        <f t="shared" si="64"/>
        <v/>
      </c>
      <c r="DF168" s="123" t="str">
        <f t="shared" si="65"/>
        <v/>
      </c>
      <c r="DG168" s="123" t="str">
        <f t="shared" si="66"/>
        <v/>
      </c>
      <c r="DH168" s="123" t="str">
        <f t="shared" si="67"/>
        <v/>
      </c>
      <c r="DI168" s="123" t="str">
        <f t="shared" si="68"/>
        <v/>
      </c>
      <c r="DJ168" s="129" t="str">
        <f t="shared" si="69"/>
        <v/>
      </c>
      <c r="DK168" s="98" t="s">
        <v>68</v>
      </c>
      <c r="DL168" s="130">
        <f t="shared" si="76"/>
        <v>162</v>
      </c>
      <c r="DM168" s="56"/>
    </row>
    <row r="169" spans="2:117" ht="22.5" customHeight="1">
      <c r="B169" s="98" t="s">
        <v>68</v>
      </c>
      <c r="C169" s="130">
        <f t="shared" si="70"/>
        <v>163</v>
      </c>
      <c r="D169" s="146">
        <v>45701</v>
      </c>
      <c r="E169" s="155" t="s">
        <v>69</v>
      </c>
      <c r="F169" s="102" t="s">
        <v>70</v>
      </c>
      <c r="G169" s="103" t="s">
        <v>20</v>
      </c>
      <c r="H169" s="131" t="s">
        <v>46</v>
      </c>
      <c r="I169" s="132">
        <v>5000</v>
      </c>
      <c r="J169" s="106"/>
      <c r="K169" s="107">
        <f t="shared" si="71"/>
        <v>2343123</v>
      </c>
      <c r="L169" s="645"/>
      <c r="M169" s="133"/>
      <c r="N169" s="133"/>
      <c r="O169" s="134" t="str">
        <f t="shared" ref="O169:S169" si="557">IF($H169=O$6,$I169,"")</f>
        <v/>
      </c>
      <c r="P169" s="135" t="str">
        <f t="shared" si="557"/>
        <v/>
      </c>
      <c r="Q169" s="136">
        <f t="shared" si="557"/>
        <v>5000</v>
      </c>
      <c r="R169" s="135" t="str">
        <f t="shared" si="557"/>
        <v/>
      </c>
      <c r="S169" s="137" t="str">
        <f t="shared" si="557"/>
        <v/>
      </c>
      <c r="T169" s="113" t="str">
        <f t="shared" ref="T169:AJ169" si="558">IF($H169=T$6,$J169,"")</f>
        <v/>
      </c>
      <c r="U169" s="114" t="str">
        <f t="shared" si="558"/>
        <v/>
      </c>
      <c r="V169" s="114" t="str">
        <f t="shared" si="558"/>
        <v/>
      </c>
      <c r="W169" s="114" t="str">
        <f t="shared" si="558"/>
        <v/>
      </c>
      <c r="X169" s="113" t="str">
        <f t="shared" si="558"/>
        <v/>
      </c>
      <c r="Y169" s="114" t="str">
        <f t="shared" si="558"/>
        <v/>
      </c>
      <c r="Z169" s="114" t="str">
        <f t="shared" si="558"/>
        <v/>
      </c>
      <c r="AA169" s="114" t="str">
        <f t="shared" si="558"/>
        <v/>
      </c>
      <c r="AB169" s="113" t="str">
        <f t="shared" si="558"/>
        <v/>
      </c>
      <c r="AC169" s="114" t="str">
        <f t="shared" si="558"/>
        <v/>
      </c>
      <c r="AD169" s="114" t="str">
        <f t="shared" si="558"/>
        <v/>
      </c>
      <c r="AE169" s="114" t="str">
        <f t="shared" si="558"/>
        <v/>
      </c>
      <c r="AF169" s="114" t="str">
        <f t="shared" si="558"/>
        <v/>
      </c>
      <c r="AG169" s="114" t="str">
        <f t="shared" si="558"/>
        <v/>
      </c>
      <c r="AH169" s="114" t="str">
        <f t="shared" si="558"/>
        <v/>
      </c>
      <c r="AI169" s="113" t="str">
        <f t="shared" si="558"/>
        <v/>
      </c>
      <c r="AJ169" s="115" t="str">
        <f t="shared" si="558"/>
        <v/>
      </c>
      <c r="AK169" s="617"/>
      <c r="AL169" s="38"/>
      <c r="AM169" s="98" t="s">
        <v>68</v>
      </c>
      <c r="AN169" s="130">
        <f t="shared" si="74"/>
        <v>163</v>
      </c>
      <c r="AO169" s="138" t="str">
        <f t="shared" ref="AO169:AS169" si="559">IF(AND($G169=AO$4,$H169=AO$6),$I169,"")</f>
        <v/>
      </c>
      <c r="AP169" s="139" t="str">
        <f t="shared" si="559"/>
        <v/>
      </c>
      <c r="AQ169" s="139">
        <f t="shared" si="559"/>
        <v>5000</v>
      </c>
      <c r="AR169" s="139" t="str">
        <f t="shared" si="559"/>
        <v/>
      </c>
      <c r="AS169" s="139" t="str">
        <f t="shared" si="559"/>
        <v/>
      </c>
      <c r="AT169" s="118"/>
      <c r="AU169" s="138" t="str">
        <f t="shared" si="3"/>
        <v/>
      </c>
      <c r="AV169" s="139" t="str">
        <f t="shared" si="4"/>
        <v/>
      </c>
      <c r="AW169" s="139" t="str">
        <f t="shared" si="5"/>
        <v/>
      </c>
      <c r="AX169" s="139" t="str">
        <f t="shared" si="6"/>
        <v/>
      </c>
      <c r="AY169" s="139" t="str">
        <f t="shared" si="7"/>
        <v/>
      </c>
      <c r="AZ169" s="140" t="str">
        <f t="shared" si="8"/>
        <v/>
      </c>
      <c r="BA169" s="141" t="str">
        <f t="shared" si="9"/>
        <v/>
      </c>
      <c r="BB169" s="139" t="str">
        <f t="shared" si="10"/>
        <v/>
      </c>
      <c r="BC169" s="139" t="str">
        <f t="shared" si="11"/>
        <v/>
      </c>
      <c r="BD169" s="139" t="str">
        <f t="shared" si="12"/>
        <v/>
      </c>
      <c r="BE169" s="140" t="str">
        <f t="shared" si="13"/>
        <v/>
      </c>
      <c r="BF169" s="122" t="str">
        <f t="shared" si="14"/>
        <v/>
      </c>
      <c r="BG169" s="123" t="str">
        <f t="shared" si="15"/>
        <v/>
      </c>
      <c r="BH169" s="123" t="str">
        <f t="shared" si="16"/>
        <v/>
      </c>
      <c r="BI169" s="123" t="str">
        <f t="shared" si="17"/>
        <v/>
      </c>
      <c r="BJ169" s="122" t="str">
        <f t="shared" si="18"/>
        <v/>
      </c>
      <c r="BK169" s="123" t="str">
        <f t="shared" si="19"/>
        <v/>
      </c>
      <c r="BL169" s="123" t="str">
        <f t="shared" si="20"/>
        <v/>
      </c>
      <c r="BM169" s="123" t="str">
        <f t="shared" si="21"/>
        <v/>
      </c>
      <c r="BN169" s="123" t="str">
        <f t="shared" si="22"/>
        <v/>
      </c>
      <c r="BO169" s="123" t="str">
        <f t="shared" si="23"/>
        <v/>
      </c>
      <c r="BP169" s="123" t="str">
        <f t="shared" si="24"/>
        <v/>
      </c>
      <c r="BQ169" s="123" t="str">
        <f t="shared" si="25"/>
        <v/>
      </c>
      <c r="BR169" s="124" t="str">
        <f t="shared" si="26"/>
        <v/>
      </c>
      <c r="BS169" s="142" t="str">
        <f t="shared" si="27"/>
        <v/>
      </c>
      <c r="BT169" s="143" t="str">
        <f t="shared" si="28"/>
        <v/>
      </c>
      <c r="BU169" s="143" t="str">
        <f t="shared" si="29"/>
        <v/>
      </c>
      <c r="BV169" s="143" t="str">
        <f t="shared" si="30"/>
        <v/>
      </c>
      <c r="BW169" s="143" t="str">
        <f t="shared" si="31"/>
        <v/>
      </c>
      <c r="BX169" s="144" t="str">
        <f t="shared" si="32"/>
        <v/>
      </c>
      <c r="BY169" s="141" t="str">
        <f t="shared" si="33"/>
        <v/>
      </c>
      <c r="BZ169" s="139" t="str">
        <f t="shared" si="34"/>
        <v/>
      </c>
      <c r="CA169" s="139" t="str">
        <f t="shared" si="35"/>
        <v/>
      </c>
      <c r="CB169" s="139" t="str">
        <f t="shared" si="36"/>
        <v/>
      </c>
      <c r="CC169" s="139" t="str">
        <f t="shared" si="37"/>
        <v/>
      </c>
      <c r="CD169" s="139" t="str">
        <f t="shared" si="38"/>
        <v/>
      </c>
      <c r="CE169" s="140" t="str">
        <f t="shared" si="39"/>
        <v/>
      </c>
      <c r="CF169" s="141" t="str">
        <f t="shared" si="40"/>
        <v/>
      </c>
      <c r="CG169" s="139" t="str">
        <f t="shared" si="41"/>
        <v/>
      </c>
      <c r="CH169" s="139" t="str">
        <f t="shared" si="42"/>
        <v/>
      </c>
      <c r="CI169" s="139" t="str">
        <f t="shared" si="43"/>
        <v/>
      </c>
      <c r="CJ169" s="139" t="str">
        <f t="shared" si="44"/>
        <v/>
      </c>
      <c r="CK169" s="139" t="str">
        <f t="shared" si="45"/>
        <v/>
      </c>
      <c r="CL169" s="140" t="str">
        <f t="shared" si="46"/>
        <v/>
      </c>
      <c r="CM169" s="142" t="str">
        <f t="shared" si="47"/>
        <v/>
      </c>
      <c r="CN169" s="143" t="str">
        <f t="shared" si="48"/>
        <v/>
      </c>
      <c r="CO169" s="143" t="str">
        <f t="shared" si="49"/>
        <v/>
      </c>
      <c r="CP169" s="143" t="str">
        <f t="shared" si="50"/>
        <v/>
      </c>
      <c r="CQ169" s="143" t="str">
        <f t="shared" si="51"/>
        <v/>
      </c>
      <c r="CR169" s="145" t="str">
        <f t="shared" si="52"/>
        <v/>
      </c>
      <c r="CS169" s="127"/>
      <c r="CT169" s="122" t="str">
        <f t="shared" si="53"/>
        <v/>
      </c>
      <c r="CU169" s="123" t="str">
        <f t="shared" si="54"/>
        <v/>
      </c>
      <c r="CV169" s="123" t="str">
        <f t="shared" si="55"/>
        <v/>
      </c>
      <c r="CW169" s="123" t="str">
        <f t="shared" si="56"/>
        <v/>
      </c>
      <c r="CX169" s="123" t="str">
        <f t="shared" si="57"/>
        <v/>
      </c>
      <c r="CY169" s="123" t="str">
        <f t="shared" si="58"/>
        <v/>
      </c>
      <c r="CZ169" s="123" t="str">
        <f t="shared" si="59"/>
        <v/>
      </c>
      <c r="DA169" s="123" t="str">
        <f t="shared" si="60"/>
        <v/>
      </c>
      <c r="DB169" s="124" t="str">
        <f t="shared" si="61"/>
        <v/>
      </c>
      <c r="DC169" s="128" t="str">
        <f t="shared" si="62"/>
        <v/>
      </c>
      <c r="DD169" s="123" t="str">
        <f t="shared" si="63"/>
        <v/>
      </c>
      <c r="DE169" s="123" t="str">
        <f t="shared" si="64"/>
        <v/>
      </c>
      <c r="DF169" s="123" t="str">
        <f t="shared" si="65"/>
        <v/>
      </c>
      <c r="DG169" s="123" t="str">
        <f t="shared" si="66"/>
        <v/>
      </c>
      <c r="DH169" s="123" t="str">
        <f t="shared" si="67"/>
        <v/>
      </c>
      <c r="DI169" s="123" t="str">
        <f t="shared" si="68"/>
        <v/>
      </c>
      <c r="DJ169" s="129" t="str">
        <f t="shared" si="69"/>
        <v/>
      </c>
      <c r="DK169" s="98" t="s">
        <v>68</v>
      </c>
      <c r="DL169" s="130">
        <f t="shared" si="76"/>
        <v>163</v>
      </c>
      <c r="DM169" s="56"/>
    </row>
    <row r="170" spans="2:117" ht="22.5" customHeight="1">
      <c r="B170" s="98" t="s">
        <v>68</v>
      </c>
      <c r="C170" s="130">
        <f t="shared" si="70"/>
        <v>164</v>
      </c>
      <c r="D170" s="146">
        <v>45701</v>
      </c>
      <c r="E170" s="155" t="s">
        <v>69</v>
      </c>
      <c r="F170" s="102" t="s">
        <v>70</v>
      </c>
      <c r="G170" s="157" t="s">
        <v>20</v>
      </c>
      <c r="H170" s="131" t="s">
        <v>46</v>
      </c>
      <c r="I170" s="132">
        <v>10000</v>
      </c>
      <c r="J170" s="106"/>
      <c r="K170" s="107">
        <f t="shared" si="71"/>
        <v>2353123</v>
      </c>
      <c r="L170" s="645"/>
      <c r="M170" s="133"/>
      <c r="N170" s="133"/>
      <c r="O170" s="134" t="str">
        <f t="shared" ref="O170:S170" si="560">IF($H170=O$6,$I170,"")</f>
        <v/>
      </c>
      <c r="P170" s="135" t="str">
        <f t="shared" si="560"/>
        <v/>
      </c>
      <c r="Q170" s="136">
        <f t="shared" si="560"/>
        <v>10000</v>
      </c>
      <c r="R170" s="135" t="str">
        <f t="shared" si="560"/>
        <v/>
      </c>
      <c r="S170" s="137" t="str">
        <f t="shared" si="560"/>
        <v/>
      </c>
      <c r="T170" s="113" t="str">
        <f t="shared" ref="T170:AJ170" si="561">IF($H170=T$6,$J170,"")</f>
        <v/>
      </c>
      <c r="U170" s="114" t="str">
        <f t="shared" si="561"/>
        <v/>
      </c>
      <c r="V170" s="114" t="str">
        <f t="shared" si="561"/>
        <v/>
      </c>
      <c r="W170" s="114" t="str">
        <f t="shared" si="561"/>
        <v/>
      </c>
      <c r="X170" s="113" t="str">
        <f t="shared" si="561"/>
        <v/>
      </c>
      <c r="Y170" s="114" t="str">
        <f t="shared" si="561"/>
        <v/>
      </c>
      <c r="Z170" s="114" t="str">
        <f t="shared" si="561"/>
        <v/>
      </c>
      <c r="AA170" s="114" t="str">
        <f t="shared" si="561"/>
        <v/>
      </c>
      <c r="AB170" s="113" t="str">
        <f t="shared" si="561"/>
        <v/>
      </c>
      <c r="AC170" s="114" t="str">
        <f t="shared" si="561"/>
        <v/>
      </c>
      <c r="AD170" s="114" t="str">
        <f t="shared" si="561"/>
        <v/>
      </c>
      <c r="AE170" s="114" t="str">
        <f t="shared" si="561"/>
        <v/>
      </c>
      <c r="AF170" s="114" t="str">
        <f t="shared" si="561"/>
        <v/>
      </c>
      <c r="AG170" s="114" t="str">
        <f t="shared" si="561"/>
        <v/>
      </c>
      <c r="AH170" s="114" t="str">
        <f t="shared" si="561"/>
        <v/>
      </c>
      <c r="AI170" s="113" t="str">
        <f t="shared" si="561"/>
        <v/>
      </c>
      <c r="AJ170" s="115" t="str">
        <f t="shared" si="561"/>
        <v/>
      </c>
      <c r="AK170" s="617"/>
      <c r="AL170" s="38"/>
      <c r="AM170" s="98" t="s">
        <v>68</v>
      </c>
      <c r="AN170" s="130">
        <f t="shared" si="74"/>
        <v>164</v>
      </c>
      <c r="AO170" s="138" t="str">
        <f t="shared" ref="AO170:AS170" si="562">IF(AND($G170=AO$4,$H170=AO$6),$I170,"")</f>
        <v/>
      </c>
      <c r="AP170" s="139" t="str">
        <f t="shared" si="562"/>
        <v/>
      </c>
      <c r="AQ170" s="139">
        <f t="shared" si="562"/>
        <v>10000</v>
      </c>
      <c r="AR170" s="139" t="str">
        <f t="shared" si="562"/>
        <v/>
      </c>
      <c r="AS170" s="139" t="str">
        <f t="shared" si="562"/>
        <v/>
      </c>
      <c r="AT170" s="118"/>
      <c r="AU170" s="138" t="str">
        <f t="shared" si="3"/>
        <v/>
      </c>
      <c r="AV170" s="139" t="str">
        <f t="shared" si="4"/>
        <v/>
      </c>
      <c r="AW170" s="139" t="str">
        <f t="shared" si="5"/>
        <v/>
      </c>
      <c r="AX170" s="139" t="str">
        <f t="shared" si="6"/>
        <v/>
      </c>
      <c r="AY170" s="139" t="str">
        <f t="shared" si="7"/>
        <v/>
      </c>
      <c r="AZ170" s="140" t="str">
        <f t="shared" si="8"/>
        <v/>
      </c>
      <c r="BA170" s="141" t="str">
        <f t="shared" si="9"/>
        <v/>
      </c>
      <c r="BB170" s="139" t="str">
        <f t="shared" si="10"/>
        <v/>
      </c>
      <c r="BC170" s="139" t="str">
        <f t="shared" si="11"/>
        <v/>
      </c>
      <c r="BD170" s="139" t="str">
        <f t="shared" si="12"/>
        <v/>
      </c>
      <c r="BE170" s="140" t="str">
        <f t="shared" si="13"/>
        <v/>
      </c>
      <c r="BF170" s="122" t="str">
        <f t="shared" si="14"/>
        <v/>
      </c>
      <c r="BG170" s="123" t="str">
        <f t="shared" si="15"/>
        <v/>
      </c>
      <c r="BH170" s="123" t="str">
        <f t="shared" si="16"/>
        <v/>
      </c>
      <c r="BI170" s="123" t="str">
        <f t="shared" si="17"/>
        <v/>
      </c>
      <c r="BJ170" s="122" t="str">
        <f t="shared" si="18"/>
        <v/>
      </c>
      <c r="BK170" s="123" t="str">
        <f t="shared" si="19"/>
        <v/>
      </c>
      <c r="BL170" s="123" t="str">
        <f t="shared" si="20"/>
        <v/>
      </c>
      <c r="BM170" s="123" t="str">
        <f t="shared" si="21"/>
        <v/>
      </c>
      <c r="BN170" s="123" t="str">
        <f t="shared" si="22"/>
        <v/>
      </c>
      <c r="BO170" s="123" t="str">
        <f t="shared" si="23"/>
        <v/>
      </c>
      <c r="BP170" s="123" t="str">
        <f t="shared" si="24"/>
        <v/>
      </c>
      <c r="BQ170" s="123" t="str">
        <f t="shared" si="25"/>
        <v/>
      </c>
      <c r="BR170" s="124" t="str">
        <f t="shared" si="26"/>
        <v/>
      </c>
      <c r="BS170" s="142" t="str">
        <f t="shared" si="27"/>
        <v/>
      </c>
      <c r="BT170" s="143" t="str">
        <f t="shared" si="28"/>
        <v/>
      </c>
      <c r="BU170" s="143" t="str">
        <f t="shared" si="29"/>
        <v/>
      </c>
      <c r="BV170" s="143" t="str">
        <f t="shared" si="30"/>
        <v/>
      </c>
      <c r="BW170" s="143" t="str">
        <f t="shared" si="31"/>
        <v/>
      </c>
      <c r="BX170" s="144" t="str">
        <f t="shared" si="32"/>
        <v/>
      </c>
      <c r="BY170" s="141" t="str">
        <f t="shared" si="33"/>
        <v/>
      </c>
      <c r="BZ170" s="139" t="str">
        <f t="shared" si="34"/>
        <v/>
      </c>
      <c r="CA170" s="139" t="str">
        <f t="shared" si="35"/>
        <v/>
      </c>
      <c r="CB170" s="139" t="str">
        <f t="shared" si="36"/>
        <v/>
      </c>
      <c r="CC170" s="139" t="str">
        <f t="shared" si="37"/>
        <v/>
      </c>
      <c r="CD170" s="139" t="str">
        <f t="shared" si="38"/>
        <v/>
      </c>
      <c r="CE170" s="140" t="str">
        <f t="shared" si="39"/>
        <v/>
      </c>
      <c r="CF170" s="141" t="str">
        <f t="shared" si="40"/>
        <v/>
      </c>
      <c r="CG170" s="139" t="str">
        <f t="shared" si="41"/>
        <v/>
      </c>
      <c r="CH170" s="139" t="str">
        <f t="shared" si="42"/>
        <v/>
      </c>
      <c r="CI170" s="139" t="str">
        <f t="shared" si="43"/>
        <v/>
      </c>
      <c r="CJ170" s="139" t="str">
        <f t="shared" si="44"/>
        <v/>
      </c>
      <c r="CK170" s="139" t="str">
        <f t="shared" si="45"/>
        <v/>
      </c>
      <c r="CL170" s="140" t="str">
        <f t="shared" si="46"/>
        <v/>
      </c>
      <c r="CM170" s="142" t="str">
        <f t="shared" si="47"/>
        <v/>
      </c>
      <c r="CN170" s="143" t="str">
        <f t="shared" si="48"/>
        <v/>
      </c>
      <c r="CO170" s="143" t="str">
        <f t="shared" si="49"/>
        <v/>
      </c>
      <c r="CP170" s="143" t="str">
        <f t="shared" si="50"/>
        <v/>
      </c>
      <c r="CQ170" s="143" t="str">
        <f t="shared" si="51"/>
        <v/>
      </c>
      <c r="CR170" s="145" t="str">
        <f t="shared" si="52"/>
        <v/>
      </c>
      <c r="CS170" s="127"/>
      <c r="CT170" s="122" t="str">
        <f t="shared" si="53"/>
        <v/>
      </c>
      <c r="CU170" s="123" t="str">
        <f t="shared" si="54"/>
        <v/>
      </c>
      <c r="CV170" s="123" t="str">
        <f t="shared" si="55"/>
        <v/>
      </c>
      <c r="CW170" s="123" t="str">
        <f t="shared" si="56"/>
        <v/>
      </c>
      <c r="CX170" s="123" t="str">
        <f t="shared" si="57"/>
        <v/>
      </c>
      <c r="CY170" s="123" t="str">
        <f t="shared" si="58"/>
        <v/>
      </c>
      <c r="CZ170" s="123" t="str">
        <f t="shared" si="59"/>
        <v/>
      </c>
      <c r="DA170" s="123" t="str">
        <f t="shared" si="60"/>
        <v/>
      </c>
      <c r="DB170" s="124" t="str">
        <f t="shared" si="61"/>
        <v/>
      </c>
      <c r="DC170" s="128" t="str">
        <f t="shared" si="62"/>
        <v/>
      </c>
      <c r="DD170" s="123" t="str">
        <f t="shared" si="63"/>
        <v/>
      </c>
      <c r="DE170" s="123" t="str">
        <f t="shared" si="64"/>
        <v/>
      </c>
      <c r="DF170" s="123" t="str">
        <f t="shared" si="65"/>
        <v/>
      </c>
      <c r="DG170" s="123" t="str">
        <f t="shared" si="66"/>
        <v/>
      </c>
      <c r="DH170" s="123" t="str">
        <f t="shared" si="67"/>
        <v/>
      </c>
      <c r="DI170" s="123" t="str">
        <f t="shared" si="68"/>
        <v/>
      </c>
      <c r="DJ170" s="129" t="str">
        <f t="shared" si="69"/>
        <v/>
      </c>
      <c r="DK170" s="98" t="s">
        <v>68</v>
      </c>
      <c r="DL170" s="130">
        <f t="shared" si="76"/>
        <v>164</v>
      </c>
      <c r="DM170" s="56"/>
    </row>
    <row r="171" spans="2:117" ht="22.5" customHeight="1">
      <c r="B171" s="98" t="s">
        <v>68</v>
      </c>
      <c r="C171" s="130">
        <f t="shared" si="70"/>
        <v>165</v>
      </c>
      <c r="D171" s="146">
        <v>45701</v>
      </c>
      <c r="E171" s="155" t="s">
        <v>69</v>
      </c>
      <c r="F171" s="102" t="s">
        <v>70</v>
      </c>
      <c r="G171" s="103" t="s">
        <v>20</v>
      </c>
      <c r="H171" s="131" t="s">
        <v>46</v>
      </c>
      <c r="I171" s="132">
        <v>2000</v>
      </c>
      <c r="J171" s="106"/>
      <c r="K171" s="107">
        <f t="shared" si="71"/>
        <v>2355123</v>
      </c>
      <c r="L171" s="645"/>
      <c r="M171" s="133"/>
      <c r="N171" s="133"/>
      <c r="O171" s="134" t="str">
        <f t="shared" ref="O171:S171" si="563">IF($H171=O$6,$I171,"")</f>
        <v/>
      </c>
      <c r="P171" s="135" t="str">
        <f t="shared" si="563"/>
        <v/>
      </c>
      <c r="Q171" s="136">
        <f t="shared" si="563"/>
        <v>2000</v>
      </c>
      <c r="R171" s="135" t="str">
        <f t="shared" si="563"/>
        <v/>
      </c>
      <c r="S171" s="137" t="str">
        <f t="shared" si="563"/>
        <v/>
      </c>
      <c r="T171" s="113" t="str">
        <f t="shared" ref="T171:AJ171" si="564">IF($H171=T$6,$J171,"")</f>
        <v/>
      </c>
      <c r="U171" s="114" t="str">
        <f t="shared" si="564"/>
        <v/>
      </c>
      <c r="V171" s="114" t="str">
        <f t="shared" si="564"/>
        <v/>
      </c>
      <c r="W171" s="114" t="str">
        <f t="shared" si="564"/>
        <v/>
      </c>
      <c r="X171" s="113" t="str">
        <f t="shared" si="564"/>
        <v/>
      </c>
      <c r="Y171" s="114" t="str">
        <f t="shared" si="564"/>
        <v/>
      </c>
      <c r="Z171" s="114" t="str">
        <f t="shared" si="564"/>
        <v/>
      </c>
      <c r="AA171" s="114" t="str">
        <f t="shared" si="564"/>
        <v/>
      </c>
      <c r="AB171" s="113" t="str">
        <f t="shared" si="564"/>
        <v/>
      </c>
      <c r="AC171" s="114" t="str">
        <f t="shared" si="564"/>
        <v/>
      </c>
      <c r="AD171" s="114" t="str">
        <f t="shared" si="564"/>
        <v/>
      </c>
      <c r="AE171" s="114" t="str">
        <f t="shared" si="564"/>
        <v/>
      </c>
      <c r="AF171" s="114" t="str">
        <f t="shared" si="564"/>
        <v/>
      </c>
      <c r="AG171" s="114" t="str">
        <f t="shared" si="564"/>
        <v/>
      </c>
      <c r="AH171" s="114" t="str">
        <f t="shared" si="564"/>
        <v/>
      </c>
      <c r="AI171" s="113" t="str">
        <f t="shared" si="564"/>
        <v/>
      </c>
      <c r="AJ171" s="115" t="str">
        <f t="shared" si="564"/>
        <v/>
      </c>
      <c r="AK171" s="617"/>
      <c r="AL171" s="38"/>
      <c r="AM171" s="98" t="s">
        <v>68</v>
      </c>
      <c r="AN171" s="130">
        <f t="shared" si="74"/>
        <v>165</v>
      </c>
      <c r="AO171" s="138" t="str">
        <f t="shared" ref="AO171:AS171" si="565">IF(AND($G171=AO$4,$H171=AO$6),$I171,"")</f>
        <v/>
      </c>
      <c r="AP171" s="139" t="str">
        <f t="shared" si="565"/>
        <v/>
      </c>
      <c r="AQ171" s="139">
        <f t="shared" si="565"/>
        <v>2000</v>
      </c>
      <c r="AR171" s="139" t="str">
        <f t="shared" si="565"/>
        <v/>
      </c>
      <c r="AS171" s="139" t="str">
        <f t="shared" si="565"/>
        <v/>
      </c>
      <c r="AT171" s="118"/>
      <c r="AU171" s="138" t="str">
        <f t="shared" si="3"/>
        <v/>
      </c>
      <c r="AV171" s="139" t="str">
        <f t="shared" si="4"/>
        <v/>
      </c>
      <c r="AW171" s="139" t="str">
        <f t="shared" si="5"/>
        <v/>
      </c>
      <c r="AX171" s="139" t="str">
        <f t="shared" si="6"/>
        <v/>
      </c>
      <c r="AY171" s="139" t="str">
        <f t="shared" si="7"/>
        <v/>
      </c>
      <c r="AZ171" s="140" t="str">
        <f t="shared" si="8"/>
        <v/>
      </c>
      <c r="BA171" s="141" t="str">
        <f t="shared" si="9"/>
        <v/>
      </c>
      <c r="BB171" s="139" t="str">
        <f t="shared" si="10"/>
        <v/>
      </c>
      <c r="BC171" s="139" t="str">
        <f t="shared" si="11"/>
        <v/>
      </c>
      <c r="BD171" s="139" t="str">
        <f t="shared" si="12"/>
        <v/>
      </c>
      <c r="BE171" s="140" t="str">
        <f t="shared" si="13"/>
        <v/>
      </c>
      <c r="BF171" s="122" t="str">
        <f t="shared" si="14"/>
        <v/>
      </c>
      <c r="BG171" s="123" t="str">
        <f t="shared" si="15"/>
        <v/>
      </c>
      <c r="BH171" s="123" t="str">
        <f t="shared" si="16"/>
        <v/>
      </c>
      <c r="BI171" s="123" t="str">
        <f t="shared" si="17"/>
        <v/>
      </c>
      <c r="BJ171" s="122" t="str">
        <f t="shared" si="18"/>
        <v/>
      </c>
      <c r="BK171" s="123" t="str">
        <f t="shared" si="19"/>
        <v/>
      </c>
      <c r="BL171" s="123" t="str">
        <f t="shared" si="20"/>
        <v/>
      </c>
      <c r="BM171" s="123" t="str">
        <f t="shared" si="21"/>
        <v/>
      </c>
      <c r="BN171" s="123" t="str">
        <f t="shared" si="22"/>
        <v/>
      </c>
      <c r="BO171" s="123" t="str">
        <f t="shared" si="23"/>
        <v/>
      </c>
      <c r="BP171" s="123" t="str">
        <f t="shared" si="24"/>
        <v/>
      </c>
      <c r="BQ171" s="123" t="str">
        <f t="shared" si="25"/>
        <v/>
      </c>
      <c r="BR171" s="124" t="str">
        <f t="shared" si="26"/>
        <v/>
      </c>
      <c r="BS171" s="142" t="str">
        <f t="shared" si="27"/>
        <v/>
      </c>
      <c r="BT171" s="143" t="str">
        <f t="shared" si="28"/>
        <v/>
      </c>
      <c r="BU171" s="143" t="str">
        <f t="shared" si="29"/>
        <v/>
      </c>
      <c r="BV171" s="143" t="str">
        <f t="shared" si="30"/>
        <v/>
      </c>
      <c r="BW171" s="143" t="str">
        <f t="shared" si="31"/>
        <v/>
      </c>
      <c r="BX171" s="144" t="str">
        <f t="shared" si="32"/>
        <v/>
      </c>
      <c r="BY171" s="141" t="str">
        <f t="shared" si="33"/>
        <v/>
      </c>
      <c r="BZ171" s="139" t="str">
        <f t="shared" si="34"/>
        <v/>
      </c>
      <c r="CA171" s="139" t="str">
        <f t="shared" si="35"/>
        <v/>
      </c>
      <c r="CB171" s="139" t="str">
        <f t="shared" si="36"/>
        <v/>
      </c>
      <c r="CC171" s="139" t="str">
        <f t="shared" si="37"/>
        <v/>
      </c>
      <c r="CD171" s="139" t="str">
        <f t="shared" si="38"/>
        <v/>
      </c>
      <c r="CE171" s="140" t="str">
        <f t="shared" si="39"/>
        <v/>
      </c>
      <c r="CF171" s="141" t="str">
        <f t="shared" si="40"/>
        <v/>
      </c>
      <c r="CG171" s="139" t="str">
        <f t="shared" si="41"/>
        <v/>
      </c>
      <c r="CH171" s="139" t="str">
        <f t="shared" si="42"/>
        <v/>
      </c>
      <c r="CI171" s="139" t="str">
        <f t="shared" si="43"/>
        <v/>
      </c>
      <c r="CJ171" s="139" t="str">
        <f t="shared" si="44"/>
        <v/>
      </c>
      <c r="CK171" s="139" t="str">
        <f t="shared" si="45"/>
        <v/>
      </c>
      <c r="CL171" s="140" t="str">
        <f t="shared" si="46"/>
        <v/>
      </c>
      <c r="CM171" s="142" t="str">
        <f t="shared" si="47"/>
        <v/>
      </c>
      <c r="CN171" s="143" t="str">
        <f t="shared" si="48"/>
        <v/>
      </c>
      <c r="CO171" s="143" t="str">
        <f t="shared" si="49"/>
        <v/>
      </c>
      <c r="CP171" s="143" t="str">
        <f t="shared" si="50"/>
        <v/>
      </c>
      <c r="CQ171" s="143" t="str">
        <f t="shared" si="51"/>
        <v/>
      </c>
      <c r="CR171" s="145" t="str">
        <f t="shared" si="52"/>
        <v/>
      </c>
      <c r="CS171" s="127"/>
      <c r="CT171" s="122" t="str">
        <f t="shared" si="53"/>
        <v/>
      </c>
      <c r="CU171" s="123" t="str">
        <f t="shared" si="54"/>
        <v/>
      </c>
      <c r="CV171" s="123" t="str">
        <f t="shared" si="55"/>
        <v/>
      </c>
      <c r="CW171" s="123" t="str">
        <f t="shared" si="56"/>
        <v/>
      </c>
      <c r="CX171" s="123" t="str">
        <f t="shared" si="57"/>
        <v/>
      </c>
      <c r="CY171" s="123" t="str">
        <f t="shared" si="58"/>
        <v/>
      </c>
      <c r="CZ171" s="123" t="str">
        <f t="shared" si="59"/>
        <v/>
      </c>
      <c r="DA171" s="123" t="str">
        <f t="shared" si="60"/>
        <v/>
      </c>
      <c r="DB171" s="124" t="str">
        <f t="shared" si="61"/>
        <v/>
      </c>
      <c r="DC171" s="128" t="str">
        <f t="shared" si="62"/>
        <v/>
      </c>
      <c r="DD171" s="123" t="str">
        <f t="shared" si="63"/>
        <v/>
      </c>
      <c r="DE171" s="123" t="str">
        <f t="shared" si="64"/>
        <v/>
      </c>
      <c r="DF171" s="123" t="str">
        <f t="shared" si="65"/>
        <v/>
      </c>
      <c r="DG171" s="123" t="str">
        <f t="shared" si="66"/>
        <v/>
      </c>
      <c r="DH171" s="123" t="str">
        <f t="shared" si="67"/>
        <v/>
      </c>
      <c r="DI171" s="123" t="str">
        <f t="shared" si="68"/>
        <v/>
      </c>
      <c r="DJ171" s="129" t="str">
        <f t="shared" si="69"/>
        <v/>
      </c>
      <c r="DK171" s="98" t="s">
        <v>68</v>
      </c>
      <c r="DL171" s="130">
        <f t="shared" si="76"/>
        <v>165</v>
      </c>
      <c r="DM171" s="56"/>
    </row>
    <row r="172" spans="2:117" ht="22.5" customHeight="1">
      <c r="B172" s="98" t="s">
        <v>68</v>
      </c>
      <c r="C172" s="130">
        <f t="shared" si="70"/>
        <v>166</v>
      </c>
      <c r="D172" s="146">
        <v>45701</v>
      </c>
      <c r="E172" s="155" t="s">
        <v>69</v>
      </c>
      <c r="F172" s="102" t="s">
        <v>70</v>
      </c>
      <c r="G172" s="157" t="s">
        <v>20</v>
      </c>
      <c r="H172" s="131" t="s">
        <v>46</v>
      </c>
      <c r="I172" s="132">
        <v>10000</v>
      </c>
      <c r="J172" s="106"/>
      <c r="K172" s="107">
        <f t="shared" si="71"/>
        <v>2365123</v>
      </c>
      <c r="L172" s="645"/>
      <c r="M172" s="133"/>
      <c r="N172" s="133"/>
      <c r="O172" s="134" t="str">
        <f t="shared" ref="O172:S172" si="566">IF($H172=O$6,$I172,"")</f>
        <v/>
      </c>
      <c r="P172" s="135" t="str">
        <f t="shared" si="566"/>
        <v/>
      </c>
      <c r="Q172" s="136">
        <f t="shared" si="566"/>
        <v>10000</v>
      </c>
      <c r="R172" s="135" t="str">
        <f t="shared" si="566"/>
        <v/>
      </c>
      <c r="S172" s="137" t="str">
        <f t="shared" si="566"/>
        <v/>
      </c>
      <c r="T172" s="113" t="str">
        <f t="shared" ref="T172:AJ172" si="567">IF($H172=T$6,$J172,"")</f>
        <v/>
      </c>
      <c r="U172" s="114" t="str">
        <f t="shared" si="567"/>
        <v/>
      </c>
      <c r="V172" s="114" t="str">
        <f t="shared" si="567"/>
        <v/>
      </c>
      <c r="W172" s="114" t="str">
        <f t="shared" si="567"/>
        <v/>
      </c>
      <c r="X172" s="113" t="str">
        <f t="shared" si="567"/>
        <v/>
      </c>
      <c r="Y172" s="114" t="str">
        <f t="shared" si="567"/>
        <v/>
      </c>
      <c r="Z172" s="114" t="str">
        <f t="shared" si="567"/>
        <v/>
      </c>
      <c r="AA172" s="114" t="str">
        <f t="shared" si="567"/>
        <v/>
      </c>
      <c r="AB172" s="113" t="str">
        <f t="shared" si="567"/>
        <v/>
      </c>
      <c r="AC172" s="114" t="str">
        <f t="shared" si="567"/>
        <v/>
      </c>
      <c r="AD172" s="114" t="str">
        <f t="shared" si="567"/>
        <v/>
      </c>
      <c r="AE172" s="114" t="str">
        <f t="shared" si="567"/>
        <v/>
      </c>
      <c r="AF172" s="114" t="str">
        <f t="shared" si="567"/>
        <v/>
      </c>
      <c r="AG172" s="114" t="str">
        <f t="shared" si="567"/>
        <v/>
      </c>
      <c r="AH172" s="114" t="str">
        <f t="shared" si="567"/>
        <v/>
      </c>
      <c r="AI172" s="113" t="str">
        <f t="shared" si="567"/>
        <v/>
      </c>
      <c r="AJ172" s="115" t="str">
        <f t="shared" si="567"/>
        <v/>
      </c>
      <c r="AK172" s="617"/>
      <c r="AL172" s="38"/>
      <c r="AM172" s="98" t="s">
        <v>68</v>
      </c>
      <c r="AN172" s="130">
        <f t="shared" si="74"/>
        <v>166</v>
      </c>
      <c r="AO172" s="138" t="str">
        <f t="shared" ref="AO172:AS172" si="568">IF(AND($G172=AO$4,$H172=AO$6),$I172,"")</f>
        <v/>
      </c>
      <c r="AP172" s="139" t="str">
        <f t="shared" si="568"/>
        <v/>
      </c>
      <c r="AQ172" s="139">
        <f t="shared" si="568"/>
        <v>10000</v>
      </c>
      <c r="AR172" s="139" t="str">
        <f t="shared" si="568"/>
        <v/>
      </c>
      <c r="AS172" s="139" t="str">
        <f t="shared" si="568"/>
        <v/>
      </c>
      <c r="AT172" s="118"/>
      <c r="AU172" s="138" t="str">
        <f t="shared" si="3"/>
        <v/>
      </c>
      <c r="AV172" s="139" t="str">
        <f t="shared" si="4"/>
        <v/>
      </c>
      <c r="AW172" s="139" t="str">
        <f t="shared" si="5"/>
        <v/>
      </c>
      <c r="AX172" s="139" t="str">
        <f t="shared" si="6"/>
        <v/>
      </c>
      <c r="AY172" s="139" t="str">
        <f t="shared" si="7"/>
        <v/>
      </c>
      <c r="AZ172" s="140" t="str">
        <f t="shared" si="8"/>
        <v/>
      </c>
      <c r="BA172" s="141" t="str">
        <f t="shared" si="9"/>
        <v/>
      </c>
      <c r="BB172" s="139" t="str">
        <f t="shared" si="10"/>
        <v/>
      </c>
      <c r="BC172" s="139" t="str">
        <f t="shared" si="11"/>
        <v/>
      </c>
      <c r="BD172" s="139" t="str">
        <f t="shared" si="12"/>
        <v/>
      </c>
      <c r="BE172" s="140" t="str">
        <f t="shared" si="13"/>
        <v/>
      </c>
      <c r="BF172" s="122" t="str">
        <f t="shared" si="14"/>
        <v/>
      </c>
      <c r="BG172" s="123" t="str">
        <f t="shared" si="15"/>
        <v/>
      </c>
      <c r="BH172" s="123" t="str">
        <f t="shared" si="16"/>
        <v/>
      </c>
      <c r="BI172" s="123" t="str">
        <f t="shared" si="17"/>
        <v/>
      </c>
      <c r="BJ172" s="122" t="str">
        <f t="shared" si="18"/>
        <v/>
      </c>
      <c r="BK172" s="123" t="str">
        <f t="shared" si="19"/>
        <v/>
      </c>
      <c r="BL172" s="123" t="str">
        <f t="shared" si="20"/>
        <v/>
      </c>
      <c r="BM172" s="123" t="str">
        <f t="shared" si="21"/>
        <v/>
      </c>
      <c r="BN172" s="123" t="str">
        <f t="shared" si="22"/>
        <v/>
      </c>
      <c r="BO172" s="123" t="str">
        <f t="shared" si="23"/>
        <v/>
      </c>
      <c r="BP172" s="123" t="str">
        <f t="shared" si="24"/>
        <v/>
      </c>
      <c r="BQ172" s="123" t="str">
        <f t="shared" si="25"/>
        <v/>
      </c>
      <c r="BR172" s="124" t="str">
        <f t="shared" si="26"/>
        <v/>
      </c>
      <c r="BS172" s="142" t="str">
        <f t="shared" si="27"/>
        <v/>
      </c>
      <c r="BT172" s="143" t="str">
        <f t="shared" si="28"/>
        <v/>
      </c>
      <c r="BU172" s="143" t="str">
        <f t="shared" si="29"/>
        <v/>
      </c>
      <c r="BV172" s="143" t="str">
        <f t="shared" si="30"/>
        <v/>
      </c>
      <c r="BW172" s="143" t="str">
        <f t="shared" si="31"/>
        <v/>
      </c>
      <c r="BX172" s="144" t="str">
        <f t="shared" si="32"/>
        <v/>
      </c>
      <c r="BY172" s="141" t="str">
        <f t="shared" si="33"/>
        <v/>
      </c>
      <c r="BZ172" s="139" t="str">
        <f t="shared" si="34"/>
        <v/>
      </c>
      <c r="CA172" s="139" t="str">
        <f t="shared" si="35"/>
        <v/>
      </c>
      <c r="CB172" s="139" t="str">
        <f t="shared" si="36"/>
        <v/>
      </c>
      <c r="CC172" s="139" t="str">
        <f t="shared" si="37"/>
        <v/>
      </c>
      <c r="CD172" s="139" t="str">
        <f t="shared" si="38"/>
        <v/>
      </c>
      <c r="CE172" s="140" t="str">
        <f t="shared" si="39"/>
        <v/>
      </c>
      <c r="CF172" s="141" t="str">
        <f t="shared" si="40"/>
        <v/>
      </c>
      <c r="CG172" s="139" t="str">
        <f t="shared" si="41"/>
        <v/>
      </c>
      <c r="CH172" s="139" t="str">
        <f t="shared" si="42"/>
        <v/>
      </c>
      <c r="CI172" s="139" t="str">
        <f t="shared" si="43"/>
        <v/>
      </c>
      <c r="CJ172" s="139" t="str">
        <f t="shared" si="44"/>
        <v/>
      </c>
      <c r="CK172" s="139" t="str">
        <f t="shared" si="45"/>
        <v/>
      </c>
      <c r="CL172" s="140" t="str">
        <f t="shared" si="46"/>
        <v/>
      </c>
      <c r="CM172" s="142" t="str">
        <f t="shared" si="47"/>
        <v/>
      </c>
      <c r="CN172" s="143" t="str">
        <f t="shared" si="48"/>
        <v/>
      </c>
      <c r="CO172" s="143" t="str">
        <f t="shared" si="49"/>
        <v/>
      </c>
      <c r="CP172" s="143" t="str">
        <f t="shared" si="50"/>
        <v/>
      </c>
      <c r="CQ172" s="143" t="str">
        <f t="shared" si="51"/>
        <v/>
      </c>
      <c r="CR172" s="145" t="str">
        <f t="shared" si="52"/>
        <v/>
      </c>
      <c r="CS172" s="127"/>
      <c r="CT172" s="122" t="str">
        <f t="shared" si="53"/>
        <v/>
      </c>
      <c r="CU172" s="123" t="str">
        <f t="shared" si="54"/>
        <v/>
      </c>
      <c r="CV172" s="123" t="str">
        <f t="shared" si="55"/>
        <v/>
      </c>
      <c r="CW172" s="123" t="str">
        <f t="shared" si="56"/>
        <v/>
      </c>
      <c r="CX172" s="123" t="str">
        <f t="shared" si="57"/>
        <v/>
      </c>
      <c r="CY172" s="123" t="str">
        <f t="shared" si="58"/>
        <v/>
      </c>
      <c r="CZ172" s="123" t="str">
        <f t="shared" si="59"/>
        <v/>
      </c>
      <c r="DA172" s="123" t="str">
        <f t="shared" si="60"/>
        <v/>
      </c>
      <c r="DB172" s="124" t="str">
        <f t="shared" si="61"/>
        <v/>
      </c>
      <c r="DC172" s="128" t="str">
        <f t="shared" si="62"/>
        <v/>
      </c>
      <c r="DD172" s="123" t="str">
        <f t="shared" si="63"/>
        <v/>
      </c>
      <c r="DE172" s="123" t="str">
        <f t="shared" si="64"/>
        <v/>
      </c>
      <c r="DF172" s="123" t="str">
        <f t="shared" si="65"/>
        <v/>
      </c>
      <c r="DG172" s="123" t="str">
        <f t="shared" si="66"/>
        <v/>
      </c>
      <c r="DH172" s="123" t="str">
        <f t="shared" si="67"/>
        <v/>
      </c>
      <c r="DI172" s="123" t="str">
        <f t="shared" si="68"/>
        <v/>
      </c>
      <c r="DJ172" s="129" t="str">
        <f t="shared" si="69"/>
        <v/>
      </c>
      <c r="DK172" s="98" t="s">
        <v>68</v>
      </c>
      <c r="DL172" s="130">
        <f t="shared" si="76"/>
        <v>166</v>
      </c>
      <c r="DM172" s="56"/>
    </row>
    <row r="173" spans="2:117" ht="22.5" customHeight="1">
      <c r="B173" s="98" t="s">
        <v>68</v>
      </c>
      <c r="C173" s="130">
        <f t="shared" si="70"/>
        <v>167</v>
      </c>
      <c r="D173" s="146">
        <v>45701</v>
      </c>
      <c r="E173" s="155" t="s">
        <v>69</v>
      </c>
      <c r="F173" s="102" t="s">
        <v>70</v>
      </c>
      <c r="G173" s="158" t="s">
        <v>20</v>
      </c>
      <c r="H173" s="131" t="s">
        <v>46</v>
      </c>
      <c r="I173" s="132">
        <v>2000</v>
      </c>
      <c r="J173" s="106"/>
      <c r="K173" s="107">
        <f t="shared" si="71"/>
        <v>2367123</v>
      </c>
      <c r="L173" s="645"/>
      <c r="M173" s="133"/>
      <c r="N173" s="133"/>
      <c r="O173" s="134" t="str">
        <f t="shared" ref="O173:S173" si="569">IF($H173=O$6,$I173,"")</f>
        <v/>
      </c>
      <c r="P173" s="135" t="str">
        <f t="shared" si="569"/>
        <v/>
      </c>
      <c r="Q173" s="136">
        <f t="shared" si="569"/>
        <v>2000</v>
      </c>
      <c r="R173" s="135" t="str">
        <f t="shared" si="569"/>
        <v/>
      </c>
      <c r="S173" s="137" t="str">
        <f t="shared" si="569"/>
        <v/>
      </c>
      <c r="T173" s="113" t="str">
        <f t="shared" ref="T173:AJ173" si="570">IF($H173=T$6,$J173,"")</f>
        <v/>
      </c>
      <c r="U173" s="114" t="str">
        <f t="shared" si="570"/>
        <v/>
      </c>
      <c r="V173" s="114" t="str">
        <f t="shared" si="570"/>
        <v/>
      </c>
      <c r="W173" s="114" t="str">
        <f t="shared" si="570"/>
        <v/>
      </c>
      <c r="X173" s="113" t="str">
        <f t="shared" si="570"/>
        <v/>
      </c>
      <c r="Y173" s="114" t="str">
        <f t="shared" si="570"/>
        <v/>
      </c>
      <c r="Z173" s="114" t="str">
        <f t="shared" si="570"/>
        <v/>
      </c>
      <c r="AA173" s="114" t="str">
        <f t="shared" si="570"/>
        <v/>
      </c>
      <c r="AB173" s="113" t="str">
        <f t="shared" si="570"/>
        <v/>
      </c>
      <c r="AC173" s="114" t="str">
        <f t="shared" si="570"/>
        <v/>
      </c>
      <c r="AD173" s="114" t="str">
        <f t="shared" si="570"/>
        <v/>
      </c>
      <c r="AE173" s="114" t="str">
        <f t="shared" si="570"/>
        <v/>
      </c>
      <c r="AF173" s="114" t="str">
        <f t="shared" si="570"/>
        <v/>
      </c>
      <c r="AG173" s="114" t="str">
        <f t="shared" si="570"/>
        <v/>
      </c>
      <c r="AH173" s="114" t="str">
        <f t="shared" si="570"/>
        <v/>
      </c>
      <c r="AI173" s="113" t="str">
        <f t="shared" si="570"/>
        <v/>
      </c>
      <c r="AJ173" s="115" t="str">
        <f t="shared" si="570"/>
        <v/>
      </c>
      <c r="AK173" s="617"/>
      <c r="AL173" s="38"/>
      <c r="AM173" s="98" t="s">
        <v>68</v>
      </c>
      <c r="AN173" s="130">
        <f t="shared" si="74"/>
        <v>167</v>
      </c>
      <c r="AO173" s="138" t="str">
        <f t="shared" ref="AO173:AS173" si="571">IF(AND($G173=AO$4,$H173=AO$6),$I173,"")</f>
        <v/>
      </c>
      <c r="AP173" s="139" t="str">
        <f t="shared" si="571"/>
        <v/>
      </c>
      <c r="AQ173" s="139">
        <f t="shared" si="571"/>
        <v>2000</v>
      </c>
      <c r="AR173" s="139" t="str">
        <f t="shared" si="571"/>
        <v/>
      </c>
      <c r="AS173" s="139" t="str">
        <f t="shared" si="571"/>
        <v/>
      </c>
      <c r="AT173" s="118"/>
      <c r="AU173" s="138" t="str">
        <f t="shared" si="3"/>
        <v/>
      </c>
      <c r="AV173" s="139" t="str">
        <f t="shared" si="4"/>
        <v/>
      </c>
      <c r="AW173" s="139" t="str">
        <f t="shared" si="5"/>
        <v/>
      </c>
      <c r="AX173" s="139" t="str">
        <f t="shared" si="6"/>
        <v/>
      </c>
      <c r="AY173" s="139" t="str">
        <f t="shared" si="7"/>
        <v/>
      </c>
      <c r="AZ173" s="140" t="str">
        <f t="shared" si="8"/>
        <v/>
      </c>
      <c r="BA173" s="141" t="str">
        <f t="shared" si="9"/>
        <v/>
      </c>
      <c r="BB173" s="139" t="str">
        <f t="shared" si="10"/>
        <v/>
      </c>
      <c r="BC173" s="139" t="str">
        <f t="shared" si="11"/>
        <v/>
      </c>
      <c r="BD173" s="139" t="str">
        <f t="shared" si="12"/>
        <v/>
      </c>
      <c r="BE173" s="140" t="str">
        <f t="shared" si="13"/>
        <v/>
      </c>
      <c r="BF173" s="122" t="str">
        <f t="shared" si="14"/>
        <v/>
      </c>
      <c r="BG173" s="123" t="str">
        <f t="shared" si="15"/>
        <v/>
      </c>
      <c r="BH173" s="123" t="str">
        <f t="shared" si="16"/>
        <v/>
      </c>
      <c r="BI173" s="123" t="str">
        <f t="shared" si="17"/>
        <v/>
      </c>
      <c r="BJ173" s="122" t="str">
        <f t="shared" si="18"/>
        <v/>
      </c>
      <c r="BK173" s="123" t="str">
        <f t="shared" si="19"/>
        <v/>
      </c>
      <c r="BL173" s="123" t="str">
        <f t="shared" si="20"/>
        <v/>
      </c>
      <c r="BM173" s="123" t="str">
        <f t="shared" si="21"/>
        <v/>
      </c>
      <c r="BN173" s="123" t="str">
        <f t="shared" si="22"/>
        <v/>
      </c>
      <c r="BO173" s="123" t="str">
        <f t="shared" si="23"/>
        <v/>
      </c>
      <c r="BP173" s="123" t="str">
        <f t="shared" si="24"/>
        <v/>
      </c>
      <c r="BQ173" s="123" t="str">
        <f t="shared" si="25"/>
        <v/>
      </c>
      <c r="BR173" s="124" t="str">
        <f t="shared" si="26"/>
        <v/>
      </c>
      <c r="BS173" s="142" t="str">
        <f t="shared" si="27"/>
        <v/>
      </c>
      <c r="BT173" s="143" t="str">
        <f t="shared" si="28"/>
        <v/>
      </c>
      <c r="BU173" s="143" t="str">
        <f t="shared" si="29"/>
        <v/>
      </c>
      <c r="BV173" s="143" t="str">
        <f t="shared" si="30"/>
        <v/>
      </c>
      <c r="BW173" s="143" t="str">
        <f t="shared" si="31"/>
        <v/>
      </c>
      <c r="BX173" s="144" t="str">
        <f t="shared" si="32"/>
        <v/>
      </c>
      <c r="BY173" s="141" t="str">
        <f t="shared" si="33"/>
        <v/>
      </c>
      <c r="BZ173" s="139" t="str">
        <f t="shared" si="34"/>
        <v/>
      </c>
      <c r="CA173" s="139" t="str">
        <f t="shared" si="35"/>
        <v/>
      </c>
      <c r="CB173" s="139" t="str">
        <f t="shared" si="36"/>
        <v/>
      </c>
      <c r="CC173" s="139" t="str">
        <f t="shared" si="37"/>
        <v/>
      </c>
      <c r="CD173" s="139" t="str">
        <f t="shared" si="38"/>
        <v/>
      </c>
      <c r="CE173" s="140" t="str">
        <f t="shared" si="39"/>
        <v/>
      </c>
      <c r="CF173" s="141" t="str">
        <f t="shared" si="40"/>
        <v/>
      </c>
      <c r="CG173" s="139" t="str">
        <f t="shared" si="41"/>
        <v/>
      </c>
      <c r="CH173" s="139" t="str">
        <f t="shared" si="42"/>
        <v/>
      </c>
      <c r="CI173" s="139" t="str">
        <f t="shared" si="43"/>
        <v/>
      </c>
      <c r="CJ173" s="139" t="str">
        <f t="shared" si="44"/>
        <v/>
      </c>
      <c r="CK173" s="139" t="str">
        <f t="shared" si="45"/>
        <v/>
      </c>
      <c r="CL173" s="140" t="str">
        <f t="shared" si="46"/>
        <v/>
      </c>
      <c r="CM173" s="142" t="str">
        <f t="shared" si="47"/>
        <v/>
      </c>
      <c r="CN173" s="143" t="str">
        <f t="shared" si="48"/>
        <v/>
      </c>
      <c r="CO173" s="143" t="str">
        <f t="shared" si="49"/>
        <v/>
      </c>
      <c r="CP173" s="143" t="str">
        <f t="shared" si="50"/>
        <v/>
      </c>
      <c r="CQ173" s="143" t="str">
        <f t="shared" si="51"/>
        <v/>
      </c>
      <c r="CR173" s="145" t="str">
        <f t="shared" si="52"/>
        <v/>
      </c>
      <c r="CS173" s="127"/>
      <c r="CT173" s="122" t="str">
        <f t="shared" si="53"/>
        <v/>
      </c>
      <c r="CU173" s="123" t="str">
        <f t="shared" si="54"/>
        <v/>
      </c>
      <c r="CV173" s="123" t="str">
        <f t="shared" si="55"/>
        <v/>
      </c>
      <c r="CW173" s="123" t="str">
        <f t="shared" si="56"/>
        <v/>
      </c>
      <c r="CX173" s="123" t="str">
        <f t="shared" si="57"/>
        <v/>
      </c>
      <c r="CY173" s="123" t="str">
        <f t="shared" si="58"/>
        <v/>
      </c>
      <c r="CZ173" s="123" t="str">
        <f t="shared" si="59"/>
        <v/>
      </c>
      <c r="DA173" s="123" t="str">
        <f t="shared" si="60"/>
        <v/>
      </c>
      <c r="DB173" s="124" t="str">
        <f t="shared" si="61"/>
        <v/>
      </c>
      <c r="DC173" s="128" t="str">
        <f t="shared" si="62"/>
        <v/>
      </c>
      <c r="DD173" s="123" t="str">
        <f t="shared" si="63"/>
        <v/>
      </c>
      <c r="DE173" s="123" t="str">
        <f t="shared" si="64"/>
        <v/>
      </c>
      <c r="DF173" s="123" t="str">
        <f t="shared" si="65"/>
        <v/>
      </c>
      <c r="DG173" s="123" t="str">
        <f t="shared" si="66"/>
        <v/>
      </c>
      <c r="DH173" s="123" t="str">
        <f t="shared" si="67"/>
        <v/>
      </c>
      <c r="DI173" s="123" t="str">
        <f t="shared" si="68"/>
        <v/>
      </c>
      <c r="DJ173" s="129" t="str">
        <f t="shared" si="69"/>
        <v/>
      </c>
      <c r="DK173" s="98" t="s">
        <v>68</v>
      </c>
      <c r="DL173" s="130">
        <f t="shared" si="76"/>
        <v>167</v>
      </c>
      <c r="DM173" s="56"/>
    </row>
    <row r="174" spans="2:117" ht="22.5" customHeight="1">
      <c r="B174" s="98" t="s">
        <v>68</v>
      </c>
      <c r="C174" s="130">
        <f t="shared" si="70"/>
        <v>168</v>
      </c>
      <c r="D174" s="146">
        <v>45701</v>
      </c>
      <c r="E174" s="155" t="s">
        <v>69</v>
      </c>
      <c r="F174" s="102" t="s">
        <v>70</v>
      </c>
      <c r="G174" s="158" t="s">
        <v>20</v>
      </c>
      <c r="H174" s="131" t="s">
        <v>46</v>
      </c>
      <c r="I174" s="132">
        <v>5000</v>
      </c>
      <c r="J174" s="106"/>
      <c r="K174" s="107">
        <f t="shared" si="71"/>
        <v>2372123</v>
      </c>
      <c r="L174" s="645"/>
      <c r="M174" s="133"/>
      <c r="N174" s="133"/>
      <c r="O174" s="134" t="str">
        <f t="shared" ref="O174:S174" si="572">IF($H174=O$6,$I174,"")</f>
        <v/>
      </c>
      <c r="P174" s="135" t="str">
        <f t="shared" si="572"/>
        <v/>
      </c>
      <c r="Q174" s="136">
        <f t="shared" si="572"/>
        <v>5000</v>
      </c>
      <c r="R174" s="135" t="str">
        <f t="shared" si="572"/>
        <v/>
      </c>
      <c r="S174" s="137" t="str">
        <f t="shared" si="572"/>
        <v/>
      </c>
      <c r="T174" s="113" t="str">
        <f t="shared" ref="T174:AJ174" si="573">IF($H174=T$6,$J174,"")</f>
        <v/>
      </c>
      <c r="U174" s="114" t="str">
        <f t="shared" si="573"/>
        <v/>
      </c>
      <c r="V174" s="114" t="str">
        <f t="shared" si="573"/>
        <v/>
      </c>
      <c r="W174" s="114" t="str">
        <f t="shared" si="573"/>
        <v/>
      </c>
      <c r="X174" s="113" t="str">
        <f t="shared" si="573"/>
        <v/>
      </c>
      <c r="Y174" s="114" t="str">
        <f t="shared" si="573"/>
        <v/>
      </c>
      <c r="Z174" s="114" t="str">
        <f t="shared" si="573"/>
        <v/>
      </c>
      <c r="AA174" s="114" t="str">
        <f t="shared" si="573"/>
        <v/>
      </c>
      <c r="AB174" s="113" t="str">
        <f t="shared" si="573"/>
        <v/>
      </c>
      <c r="AC174" s="114" t="str">
        <f t="shared" si="573"/>
        <v/>
      </c>
      <c r="AD174" s="114" t="str">
        <f t="shared" si="573"/>
        <v/>
      </c>
      <c r="AE174" s="114" t="str">
        <f t="shared" si="573"/>
        <v/>
      </c>
      <c r="AF174" s="114" t="str">
        <f t="shared" si="573"/>
        <v/>
      </c>
      <c r="AG174" s="114" t="str">
        <f t="shared" si="573"/>
        <v/>
      </c>
      <c r="AH174" s="114" t="str">
        <f t="shared" si="573"/>
        <v/>
      </c>
      <c r="AI174" s="113" t="str">
        <f t="shared" si="573"/>
        <v/>
      </c>
      <c r="AJ174" s="115" t="str">
        <f t="shared" si="573"/>
        <v/>
      </c>
      <c r="AK174" s="617"/>
      <c r="AL174" s="38"/>
      <c r="AM174" s="98" t="s">
        <v>68</v>
      </c>
      <c r="AN174" s="130">
        <f t="shared" si="74"/>
        <v>168</v>
      </c>
      <c r="AO174" s="138" t="str">
        <f t="shared" ref="AO174:AS174" si="574">IF(AND($G174=AO$4,$H174=AO$6),$I174,"")</f>
        <v/>
      </c>
      <c r="AP174" s="139" t="str">
        <f t="shared" si="574"/>
        <v/>
      </c>
      <c r="AQ174" s="139">
        <f t="shared" si="574"/>
        <v>5000</v>
      </c>
      <c r="AR174" s="139" t="str">
        <f t="shared" si="574"/>
        <v/>
      </c>
      <c r="AS174" s="139" t="str">
        <f t="shared" si="574"/>
        <v/>
      </c>
      <c r="AT174" s="118"/>
      <c r="AU174" s="138" t="str">
        <f t="shared" si="3"/>
        <v/>
      </c>
      <c r="AV174" s="139" t="str">
        <f t="shared" si="4"/>
        <v/>
      </c>
      <c r="AW174" s="139" t="str">
        <f t="shared" si="5"/>
        <v/>
      </c>
      <c r="AX174" s="139" t="str">
        <f t="shared" si="6"/>
        <v/>
      </c>
      <c r="AY174" s="139" t="str">
        <f t="shared" si="7"/>
        <v/>
      </c>
      <c r="AZ174" s="140" t="str">
        <f t="shared" si="8"/>
        <v/>
      </c>
      <c r="BA174" s="141" t="str">
        <f t="shared" si="9"/>
        <v/>
      </c>
      <c r="BB174" s="139" t="str">
        <f t="shared" si="10"/>
        <v/>
      </c>
      <c r="BC174" s="139" t="str">
        <f t="shared" si="11"/>
        <v/>
      </c>
      <c r="BD174" s="139" t="str">
        <f t="shared" si="12"/>
        <v/>
      </c>
      <c r="BE174" s="140" t="str">
        <f t="shared" si="13"/>
        <v/>
      </c>
      <c r="BF174" s="122" t="str">
        <f t="shared" si="14"/>
        <v/>
      </c>
      <c r="BG174" s="123" t="str">
        <f t="shared" si="15"/>
        <v/>
      </c>
      <c r="BH174" s="123" t="str">
        <f t="shared" si="16"/>
        <v/>
      </c>
      <c r="BI174" s="123" t="str">
        <f t="shared" si="17"/>
        <v/>
      </c>
      <c r="BJ174" s="122" t="str">
        <f t="shared" si="18"/>
        <v/>
      </c>
      <c r="BK174" s="123" t="str">
        <f t="shared" si="19"/>
        <v/>
      </c>
      <c r="BL174" s="123" t="str">
        <f t="shared" si="20"/>
        <v/>
      </c>
      <c r="BM174" s="123" t="str">
        <f t="shared" si="21"/>
        <v/>
      </c>
      <c r="BN174" s="123" t="str">
        <f t="shared" si="22"/>
        <v/>
      </c>
      <c r="BO174" s="123" t="str">
        <f t="shared" si="23"/>
        <v/>
      </c>
      <c r="BP174" s="123" t="str">
        <f t="shared" si="24"/>
        <v/>
      </c>
      <c r="BQ174" s="123" t="str">
        <f t="shared" si="25"/>
        <v/>
      </c>
      <c r="BR174" s="124" t="str">
        <f t="shared" si="26"/>
        <v/>
      </c>
      <c r="BS174" s="142" t="str">
        <f t="shared" si="27"/>
        <v/>
      </c>
      <c r="BT174" s="143" t="str">
        <f t="shared" si="28"/>
        <v/>
      </c>
      <c r="BU174" s="143" t="str">
        <f t="shared" si="29"/>
        <v/>
      </c>
      <c r="BV174" s="143" t="str">
        <f t="shared" si="30"/>
        <v/>
      </c>
      <c r="BW174" s="143" t="str">
        <f t="shared" si="31"/>
        <v/>
      </c>
      <c r="BX174" s="144" t="str">
        <f t="shared" si="32"/>
        <v/>
      </c>
      <c r="BY174" s="141" t="str">
        <f t="shared" si="33"/>
        <v/>
      </c>
      <c r="BZ174" s="139" t="str">
        <f t="shared" si="34"/>
        <v/>
      </c>
      <c r="CA174" s="139" t="str">
        <f t="shared" si="35"/>
        <v/>
      </c>
      <c r="CB174" s="139" t="str">
        <f t="shared" si="36"/>
        <v/>
      </c>
      <c r="CC174" s="139" t="str">
        <f t="shared" si="37"/>
        <v/>
      </c>
      <c r="CD174" s="139" t="str">
        <f t="shared" si="38"/>
        <v/>
      </c>
      <c r="CE174" s="140" t="str">
        <f t="shared" si="39"/>
        <v/>
      </c>
      <c r="CF174" s="141" t="str">
        <f t="shared" si="40"/>
        <v/>
      </c>
      <c r="CG174" s="139" t="str">
        <f t="shared" si="41"/>
        <v/>
      </c>
      <c r="CH174" s="139" t="str">
        <f t="shared" si="42"/>
        <v/>
      </c>
      <c r="CI174" s="139" t="str">
        <f t="shared" si="43"/>
        <v/>
      </c>
      <c r="CJ174" s="139" t="str">
        <f t="shared" si="44"/>
        <v/>
      </c>
      <c r="CK174" s="139" t="str">
        <f t="shared" si="45"/>
        <v/>
      </c>
      <c r="CL174" s="140" t="str">
        <f t="shared" si="46"/>
        <v/>
      </c>
      <c r="CM174" s="142" t="str">
        <f t="shared" si="47"/>
        <v/>
      </c>
      <c r="CN174" s="143" t="str">
        <f t="shared" si="48"/>
        <v/>
      </c>
      <c r="CO174" s="143" t="str">
        <f t="shared" si="49"/>
        <v/>
      </c>
      <c r="CP174" s="143" t="str">
        <f t="shared" si="50"/>
        <v/>
      </c>
      <c r="CQ174" s="143" t="str">
        <f t="shared" si="51"/>
        <v/>
      </c>
      <c r="CR174" s="145" t="str">
        <f t="shared" si="52"/>
        <v/>
      </c>
      <c r="CS174" s="127"/>
      <c r="CT174" s="122" t="str">
        <f t="shared" si="53"/>
        <v/>
      </c>
      <c r="CU174" s="123" t="str">
        <f t="shared" si="54"/>
        <v/>
      </c>
      <c r="CV174" s="123" t="str">
        <f t="shared" si="55"/>
        <v/>
      </c>
      <c r="CW174" s="123" t="str">
        <f t="shared" si="56"/>
        <v/>
      </c>
      <c r="CX174" s="123" t="str">
        <f t="shared" si="57"/>
        <v/>
      </c>
      <c r="CY174" s="123" t="str">
        <f t="shared" si="58"/>
        <v/>
      </c>
      <c r="CZ174" s="123" t="str">
        <f t="shared" si="59"/>
        <v/>
      </c>
      <c r="DA174" s="123" t="str">
        <f t="shared" si="60"/>
        <v/>
      </c>
      <c r="DB174" s="124" t="str">
        <f t="shared" si="61"/>
        <v/>
      </c>
      <c r="DC174" s="128" t="str">
        <f t="shared" si="62"/>
        <v/>
      </c>
      <c r="DD174" s="123" t="str">
        <f t="shared" si="63"/>
        <v/>
      </c>
      <c r="DE174" s="123" t="str">
        <f t="shared" si="64"/>
        <v/>
      </c>
      <c r="DF174" s="123" t="str">
        <f t="shared" si="65"/>
        <v/>
      </c>
      <c r="DG174" s="123" t="str">
        <f t="shared" si="66"/>
        <v/>
      </c>
      <c r="DH174" s="123" t="str">
        <f t="shared" si="67"/>
        <v/>
      </c>
      <c r="DI174" s="123" t="str">
        <f t="shared" si="68"/>
        <v/>
      </c>
      <c r="DJ174" s="129" t="str">
        <f t="shared" si="69"/>
        <v/>
      </c>
      <c r="DK174" s="98" t="s">
        <v>68</v>
      </c>
      <c r="DL174" s="130">
        <f t="shared" si="76"/>
        <v>168</v>
      </c>
      <c r="DM174" s="56"/>
    </row>
    <row r="175" spans="2:117" ht="22.5" customHeight="1">
      <c r="B175" s="98" t="s">
        <v>68</v>
      </c>
      <c r="C175" s="130">
        <f t="shared" si="70"/>
        <v>169</v>
      </c>
      <c r="D175" s="146">
        <v>45701</v>
      </c>
      <c r="E175" s="155" t="s">
        <v>69</v>
      </c>
      <c r="F175" s="102" t="s">
        <v>70</v>
      </c>
      <c r="G175" s="103" t="s">
        <v>20</v>
      </c>
      <c r="H175" s="131" t="s">
        <v>46</v>
      </c>
      <c r="I175" s="132">
        <v>3000</v>
      </c>
      <c r="J175" s="106"/>
      <c r="K175" s="107">
        <f t="shared" si="71"/>
        <v>2375123</v>
      </c>
      <c r="L175" s="645"/>
      <c r="M175" s="133"/>
      <c r="N175" s="133"/>
      <c r="O175" s="134" t="str">
        <f t="shared" ref="O175:S175" si="575">IF($H175=O$6,$I175,"")</f>
        <v/>
      </c>
      <c r="P175" s="135" t="str">
        <f t="shared" si="575"/>
        <v/>
      </c>
      <c r="Q175" s="136">
        <f t="shared" si="575"/>
        <v>3000</v>
      </c>
      <c r="R175" s="135" t="str">
        <f t="shared" si="575"/>
        <v/>
      </c>
      <c r="S175" s="137" t="str">
        <f t="shared" si="575"/>
        <v/>
      </c>
      <c r="T175" s="113" t="str">
        <f t="shared" ref="T175:AJ175" si="576">IF($H175=T$6,$J175,"")</f>
        <v/>
      </c>
      <c r="U175" s="114" t="str">
        <f t="shared" si="576"/>
        <v/>
      </c>
      <c r="V175" s="114" t="str">
        <f t="shared" si="576"/>
        <v/>
      </c>
      <c r="W175" s="114" t="str">
        <f t="shared" si="576"/>
        <v/>
      </c>
      <c r="X175" s="113" t="str">
        <f t="shared" si="576"/>
        <v/>
      </c>
      <c r="Y175" s="114" t="str">
        <f t="shared" si="576"/>
        <v/>
      </c>
      <c r="Z175" s="114" t="str">
        <f t="shared" si="576"/>
        <v/>
      </c>
      <c r="AA175" s="114" t="str">
        <f t="shared" si="576"/>
        <v/>
      </c>
      <c r="AB175" s="113" t="str">
        <f t="shared" si="576"/>
        <v/>
      </c>
      <c r="AC175" s="114" t="str">
        <f t="shared" si="576"/>
        <v/>
      </c>
      <c r="AD175" s="114" t="str">
        <f t="shared" si="576"/>
        <v/>
      </c>
      <c r="AE175" s="114" t="str">
        <f t="shared" si="576"/>
        <v/>
      </c>
      <c r="AF175" s="114" t="str">
        <f t="shared" si="576"/>
        <v/>
      </c>
      <c r="AG175" s="114" t="str">
        <f t="shared" si="576"/>
        <v/>
      </c>
      <c r="AH175" s="114" t="str">
        <f t="shared" si="576"/>
        <v/>
      </c>
      <c r="AI175" s="113" t="str">
        <f t="shared" si="576"/>
        <v/>
      </c>
      <c r="AJ175" s="115" t="str">
        <f t="shared" si="576"/>
        <v/>
      </c>
      <c r="AK175" s="617"/>
      <c r="AL175" s="38"/>
      <c r="AM175" s="98" t="s">
        <v>68</v>
      </c>
      <c r="AN175" s="130">
        <f t="shared" si="74"/>
        <v>169</v>
      </c>
      <c r="AO175" s="138" t="str">
        <f t="shared" ref="AO175:AS175" si="577">IF(AND($G175=AO$4,$H175=AO$6),$I175,"")</f>
        <v/>
      </c>
      <c r="AP175" s="139" t="str">
        <f t="shared" si="577"/>
        <v/>
      </c>
      <c r="AQ175" s="139">
        <f t="shared" si="577"/>
        <v>3000</v>
      </c>
      <c r="AR175" s="139" t="str">
        <f t="shared" si="577"/>
        <v/>
      </c>
      <c r="AS175" s="139" t="str">
        <f t="shared" si="577"/>
        <v/>
      </c>
      <c r="AT175" s="118"/>
      <c r="AU175" s="138" t="str">
        <f t="shared" si="3"/>
        <v/>
      </c>
      <c r="AV175" s="139" t="str">
        <f t="shared" si="4"/>
        <v/>
      </c>
      <c r="AW175" s="139" t="str">
        <f t="shared" si="5"/>
        <v/>
      </c>
      <c r="AX175" s="139" t="str">
        <f t="shared" si="6"/>
        <v/>
      </c>
      <c r="AY175" s="139" t="str">
        <f t="shared" si="7"/>
        <v/>
      </c>
      <c r="AZ175" s="140" t="str">
        <f t="shared" si="8"/>
        <v/>
      </c>
      <c r="BA175" s="141" t="str">
        <f t="shared" si="9"/>
        <v/>
      </c>
      <c r="BB175" s="139" t="str">
        <f t="shared" si="10"/>
        <v/>
      </c>
      <c r="BC175" s="139" t="str">
        <f t="shared" si="11"/>
        <v/>
      </c>
      <c r="BD175" s="139" t="str">
        <f t="shared" si="12"/>
        <v/>
      </c>
      <c r="BE175" s="140" t="str">
        <f t="shared" si="13"/>
        <v/>
      </c>
      <c r="BF175" s="122" t="str">
        <f t="shared" si="14"/>
        <v/>
      </c>
      <c r="BG175" s="123" t="str">
        <f t="shared" si="15"/>
        <v/>
      </c>
      <c r="BH175" s="123" t="str">
        <f t="shared" si="16"/>
        <v/>
      </c>
      <c r="BI175" s="123" t="str">
        <f t="shared" si="17"/>
        <v/>
      </c>
      <c r="BJ175" s="122" t="str">
        <f t="shared" si="18"/>
        <v/>
      </c>
      <c r="BK175" s="123" t="str">
        <f t="shared" si="19"/>
        <v/>
      </c>
      <c r="BL175" s="123" t="str">
        <f t="shared" si="20"/>
        <v/>
      </c>
      <c r="BM175" s="123" t="str">
        <f t="shared" si="21"/>
        <v/>
      </c>
      <c r="BN175" s="123" t="str">
        <f t="shared" si="22"/>
        <v/>
      </c>
      <c r="BO175" s="123" t="str">
        <f t="shared" si="23"/>
        <v/>
      </c>
      <c r="BP175" s="123" t="str">
        <f t="shared" si="24"/>
        <v/>
      </c>
      <c r="BQ175" s="123" t="str">
        <f t="shared" si="25"/>
        <v/>
      </c>
      <c r="BR175" s="124" t="str">
        <f t="shared" si="26"/>
        <v/>
      </c>
      <c r="BS175" s="142" t="str">
        <f t="shared" si="27"/>
        <v/>
      </c>
      <c r="BT175" s="143" t="str">
        <f t="shared" si="28"/>
        <v/>
      </c>
      <c r="BU175" s="143" t="str">
        <f t="shared" si="29"/>
        <v/>
      </c>
      <c r="BV175" s="143" t="str">
        <f t="shared" si="30"/>
        <v/>
      </c>
      <c r="BW175" s="143" t="str">
        <f t="shared" si="31"/>
        <v/>
      </c>
      <c r="BX175" s="144" t="str">
        <f t="shared" si="32"/>
        <v/>
      </c>
      <c r="BY175" s="141" t="str">
        <f t="shared" si="33"/>
        <v/>
      </c>
      <c r="BZ175" s="139" t="str">
        <f t="shared" si="34"/>
        <v/>
      </c>
      <c r="CA175" s="139" t="str">
        <f t="shared" si="35"/>
        <v/>
      </c>
      <c r="CB175" s="139" t="str">
        <f t="shared" si="36"/>
        <v/>
      </c>
      <c r="CC175" s="139" t="str">
        <f t="shared" si="37"/>
        <v/>
      </c>
      <c r="CD175" s="139" t="str">
        <f t="shared" si="38"/>
        <v/>
      </c>
      <c r="CE175" s="140" t="str">
        <f t="shared" si="39"/>
        <v/>
      </c>
      <c r="CF175" s="141" t="str">
        <f t="shared" si="40"/>
        <v/>
      </c>
      <c r="CG175" s="139" t="str">
        <f t="shared" si="41"/>
        <v/>
      </c>
      <c r="CH175" s="139" t="str">
        <f t="shared" si="42"/>
        <v/>
      </c>
      <c r="CI175" s="139" t="str">
        <f t="shared" si="43"/>
        <v/>
      </c>
      <c r="CJ175" s="139" t="str">
        <f t="shared" si="44"/>
        <v/>
      </c>
      <c r="CK175" s="139" t="str">
        <f t="shared" si="45"/>
        <v/>
      </c>
      <c r="CL175" s="140" t="str">
        <f t="shared" si="46"/>
        <v/>
      </c>
      <c r="CM175" s="142" t="str">
        <f t="shared" si="47"/>
        <v/>
      </c>
      <c r="CN175" s="143" t="str">
        <f t="shared" si="48"/>
        <v/>
      </c>
      <c r="CO175" s="143" t="str">
        <f t="shared" si="49"/>
        <v/>
      </c>
      <c r="CP175" s="143" t="str">
        <f t="shared" si="50"/>
        <v/>
      </c>
      <c r="CQ175" s="143" t="str">
        <f t="shared" si="51"/>
        <v/>
      </c>
      <c r="CR175" s="145" t="str">
        <f t="shared" si="52"/>
        <v/>
      </c>
      <c r="CS175" s="127"/>
      <c r="CT175" s="122" t="str">
        <f t="shared" si="53"/>
        <v/>
      </c>
      <c r="CU175" s="123" t="str">
        <f t="shared" si="54"/>
        <v/>
      </c>
      <c r="CV175" s="123" t="str">
        <f t="shared" si="55"/>
        <v/>
      </c>
      <c r="CW175" s="123" t="str">
        <f t="shared" si="56"/>
        <v/>
      </c>
      <c r="CX175" s="123" t="str">
        <f t="shared" si="57"/>
        <v/>
      </c>
      <c r="CY175" s="123" t="str">
        <f t="shared" si="58"/>
        <v/>
      </c>
      <c r="CZ175" s="123" t="str">
        <f t="shared" si="59"/>
        <v/>
      </c>
      <c r="DA175" s="123" t="str">
        <f t="shared" si="60"/>
        <v/>
      </c>
      <c r="DB175" s="124" t="str">
        <f t="shared" si="61"/>
        <v/>
      </c>
      <c r="DC175" s="128" t="str">
        <f t="shared" si="62"/>
        <v/>
      </c>
      <c r="DD175" s="123" t="str">
        <f t="shared" si="63"/>
        <v/>
      </c>
      <c r="DE175" s="123" t="str">
        <f t="shared" si="64"/>
        <v/>
      </c>
      <c r="DF175" s="123" t="str">
        <f t="shared" si="65"/>
        <v/>
      </c>
      <c r="DG175" s="123" t="str">
        <f t="shared" si="66"/>
        <v/>
      </c>
      <c r="DH175" s="123" t="str">
        <f t="shared" si="67"/>
        <v/>
      </c>
      <c r="DI175" s="123" t="str">
        <f t="shared" si="68"/>
        <v/>
      </c>
      <c r="DJ175" s="129" t="str">
        <f t="shared" si="69"/>
        <v/>
      </c>
      <c r="DK175" s="98" t="s">
        <v>68</v>
      </c>
      <c r="DL175" s="130">
        <f t="shared" si="76"/>
        <v>169</v>
      </c>
      <c r="DM175" s="56"/>
    </row>
    <row r="176" spans="2:117" ht="22.5" customHeight="1">
      <c r="B176" s="98" t="s">
        <v>68</v>
      </c>
      <c r="C176" s="130">
        <f t="shared" si="70"/>
        <v>170</v>
      </c>
      <c r="D176" s="146">
        <v>45701</v>
      </c>
      <c r="E176" s="155" t="s">
        <v>69</v>
      </c>
      <c r="F176" s="102" t="s">
        <v>70</v>
      </c>
      <c r="G176" s="103" t="s">
        <v>20</v>
      </c>
      <c r="H176" s="131" t="s">
        <v>46</v>
      </c>
      <c r="I176" s="132">
        <v>30000</v>
      </c>
      <c r="J176" s="106"/>
      <c r="K176" s="107">
        <f t="shared" si="71"/>
        <v>2405123</v>
      </c>
      <c r="L176" s="645"/>
      <c r="M176" s="133"/>
      <c r="N176" s="133"/>
      <c r="O176" s="134" t="str">
        <f t="shared" ref="O176:S176" si="578">IF($H176=O$6,$I176,"")</f>
        <v/>
      </c>
      <c r="P176" s="135" t="str">
        <f t="shared" si="578"/>
        <v/>
      </c>
      <c r="Q176" s="136">
        <f t="shared" si="578"/>
        <v>30000</v>
      </c>
      <c r="R176" s="135" t="str">
        <f t="shared" si="578"/>
        <v/>
      </c>
      <c r="S176" s="137" t="str">
        <f t="shared" si="578"/>
        <v/>
      </c>
      <c r="T176" s="113" t="str">
        <f t="shared" ref="T176:AJ176" si="579">IF($H176=T$6,$J176,"")</f>
        <v/>
      </c>
      <c r="U176" s="114" t="str">
        <f t="shared" si="579"/>
        <v/>
      </c>
      <c r="V176" s="114" t="str">
        <f t="shared" si="579"/>
        <v/>
      </c>
      <c r="W176" s="114" t="str">
        <f t="shared" si="579"/>
        <v/>
      </c>
      <c r="X176" s="113" t="str">
        <f t="shared" si="579"/>
        <v/>
      </c>
      <c r="Y176" s="114" t="str">
        <f t="shared" si="579"/>
        <v/>
      </c>
      <c r="Z176" s="114" t="str">
        <f t="shared" si="579"/>
        <v/>
      </c>
      <c r="AA176" s="114" t="str">
        <f t="shared" si="579"/>
        <v/>
      </c>
      <c r="AB176" s="113" t="str">
        <f t="shared" si="579"/>
        <v/>
      </c>
      <c r="AC176" s="114" t="str">
        <f t="shared" si="579"/>
        <v/>
      </c>
      <c r="AD176" s="114" t="str">
        <f t="shared" si="579"/>
        <v/>
      </c>
      <c r="AE176" s="114" t="str">
        <f t="shared" si="579"/>
        <v/>
      </c>
      <c r="AF176" s="114" t="str">
        <f t="shared" si="579"/>
        <v/>
      </c>
      <c r="AG176" s="114" t="str">
        <f t="shared" si="579"/>
        <v/>
      </c>
      <c r="AH176" s="114" t="str">
        <f t="shared" si="579"/>
        <v/>
      </c>
      <c r="AI176" s="113" t="str">
        <f t="shared" si="579"/>
        <v/>
      </c>
      <c r="AJ176" s="115" t="str">
        <f t="shared" si="579"/>
        <v/>
      </c>
      <c r="AK176" s="617"/>
      <c r="AL176" s="38"/>
      <c r="AM176" s="98" t="s">
        <v>68</v>
      </c>
      <c r="AN176" s="130">
        <f t="shared" si="74"/>
        <v>170</v>
      </c>
      <c r="AO176" s="138" t="str">
        <f t="shared" ref="AO176:AS176" si="580">IF(AND($G176=AO$4,$H176=AO$6),$I176,"")</f>
        <v/>
      </c>
      <c r="AP176" s="139" t="str">
        <f t="shared" si="580"/>
        <v/>
      </c>
      <c r="AQ176" s="139">
        <f t="shared" si="580"/>
        <v>30000</v>
      </c>
      <c r="AR176" s="139" t="str">
        <f t="shared" si="580"/>
        <v/>
      </c>
      <c r="AS176" s="139" t="str">
        <f t="shared" si="580"/>
        <v/>
      </c>
      <c r="AT176" s="118"/>
      <c r="AU176" s="138" t="str">
        <f t="shared" si="3"/>
        <v/>
      </c>
      <c r="AV176" s="139" t="str">
        <f t="shared" si="4"/>
        <v/>
      </c>
      <c r="AW176" s="139" t="str">
        <f t="shared" si="5"/>
        <v/>
      </c>
      <c r="AX176" s="139" t="str">
        <f t="shared" si="6"/>
        <v/>
      </c>
      <c r="AY176" s="139" t="str">
        <f t="shared" si="7"/>
        <v/>
      </c>
      <c r="AZ176" s="140" t="str">
        <f t="shared" si="8"/>
        <v/>
      </c>
      <c r="BA176" s="141" t="str">
        <f t="shared" si="9"/>
        <v/>
      </c>
      <c r="BB176" s="139" t="str">
        <f t="shared" si="10"/>
        <v/>
      </c>
      <c r="BC176" s="139" t="str">
        <f t="shared" si="11"/>
        <v/>
      </c>
      <c r="BD176" s="139" t="str">
        <f t="shared" si="12"/>
        <v/>
      </c>
      <c r="BE176" s="140" t="str">
        <f t="shared" si="13"/>
        <v/>
      </c>
      <c r="BF176" s="122" t="str">
        <f t="shared" si="14"/>
        <v/>
      </c>
      <c r="BG176" s="123" t="str">
        <f t="shared" si="15"/>
        <v/>
      </c>
      <c r="BH176" s="123" t="str">
        <f t="shared" si="16"/>
        <v/>
      </c>
      <c r="BI176" s="123" t="str">
        <f t="shared" si="17"/>
        <v/>
      </c>
      <c r="BJ176" s="122" t="str">
        <f t="shared" si="18"/>
        <v/>
      </c>
      <c r="BK176" s="123" t="str">
        <f t="shared" si="19"/>
        <v/>
      </c>
      <c r="BL176" s="123" t="str">
        <f t="shared" si="20"/>
        <v/>
      </c>
      <c r="BM176" s="123" t="str">
        <f t="shared" si="21"/>
        <v/>
      </c>
      <c r="BN176" s="123" t="str">
        <f t="shared" si="22"/>
        <v/>
      </c>
      <c r="BO176" s="123" t="str">
        <f t="shared" si="23"/>
        <v/>
      </c>
      <c r="BP176" s="123" t="str">
        <f t="shared" si="24"/>
        <v/>
      </c>
      <c r="BQ176" s="123" t="str">
        <f t="shared" si="25"/>
        <v/>
      </c>
      <c r="BR176" s="124" t="str">
        <f t="shared" si="26"/>
        <v/>
      </c>
      <c r="BS176" s="142" t="str">
        <f t="shared" si="27"/>
        <v/>
      </c>
      <c r="BT176" s="143" t="str">
        <f t="shared" si="28"/>
        <v/>
      </c>
      <c r="BU176" s="143" t="str">
        <f t="shared" si="29"/>
        <v/>
      </c>
      <c r="BV176" s="143" t="str">
        <f t="shared" si="30"/>
        <v/>
      </c>
      <c r="BW176" s="143" t="str">
        <f t="shared" si="31"/>
        <v/>
      </c>
      <c r="BX176" s="144" t="str">
        <f t="shared" si="32"/>
        <v/>
      </c>
      <c r="BY176" s="141" t="str">
        <f t="shared" si="33"/>
        <v/>
      </c>
      <c r="BZ176" s="139" t="str">
        <f t="shared" si="34"/>
        <v/>
      </c>
      <c r="CA176" s="139" t="str">
        <f t="shared" si="35"/>
        <v/>
      </c>
      <c r="CB176" s="139" t="str">
        <f t="shared" si="36"/>
        <v/>
      </c>
      <c r="CC176" s="139" t="str">
        <f t="shared" si="37"/>
        <v/>
      </c>
      <c r="CD176" s="139" t="str">
        <f t="shared" si="38"/>
        <v/>
      </c>
      <c r="CE176" s="140" t="str">
        <f t="shared" si="39"/>
        <v/>
      </c>
      <c r="CF176" s="141" t="str">
        <f t="shared" si="40"/>
        <v/>
      </c>
      <c r="CG176" s="139" t="str">
        <f t="shared" si="41"/>
        <v/>
      </c>
      <c r="CH176" s="139" t="str">
        <f t="shared" si="42"/>
        <v/>
      </c>
      <c r="CI176" s="139" t="str">
        <f t="shared" si="43"/>
        <v/>
      </c>
      <c r="CJ176" s="139" t="str">
        <f t="shared" si="44"/>
        <v/>
      </c>
      <c r="CK176" s="139" t="str">
        <f t="shared" si="45"/>
        <v/>
      </c>
      <c r="CL176" s="140" t="str">
        <f t="shared" si="46"/>
        <v/>
      </c>
      <c r="CM176" s="142" t="str">
        <f t="shared" si="47"/>
        <v/>
      </c>
      <c r="CN176" s="143" t="str">
        <f t="shared" si="48"/>
        <v/>
      </c>
      <c r="CO176" s="143" t="str">
        <f t="shared" si="49"/>
        <v/>
      </c>
      <c r="CP176" s="143" t="str">
        <f t="shared" si="50"/>
        <v/>
      </c>
      <c r="CQ176" s="143" t="str">
        <f t="shared" si="51"/>
        <v/>
      </c>
      <c r="CR176" s="145" t="str">
        <f t="shared" si="52"/>
        <v/>
      </c>
      <c r="CS176" s="127"/>
      <c r="CT176" s="122" t="str">
        <f t="shared" si="53"/>
        <v/>
      </c>
      <c r="CU176" s="123" t="str">
        <f t="shared" si="54"/>
        <v/>
      </c>
      <c r="CV176" s="123" t="str">
        <f t="shared" si="55"/>
        <v/>
      </c>
      <c r="CW176" s="123" t="str">
        <f t="shared" si="56"/>
        <v/>
      </c>
      <c r="CX176" s="123" t="str">
        <f t="shared" si="57"/>
        <v/>
      </c>
      <c r="CY176" s="123" t="str">
        <f t="shared" si="58"/>
        <v/>
      </c>
      <c r="CZ176" s="123" t="str">
        <f t="shared" si="59"/>
        <v/>
      </c>
      <c r="DA176" s="123" t="str">
        <f t="shared" si="60"/>
        <v/>
      </c>
      <c r="DB176" s="124" t="str">
        <f t="shared" si="61"/>
        <v/>
      </c>
      <c r="DC176" s="128" t="str">
        <f t="shared" si="62"/>
        <v/>
      </c>
      <c r="DD176" s="123" t="str">
        <f t="shared" si="63"/>
        <v/>
      </c>
      <c r="DE176" s="123" t="str">
        <f t="shared" si="64"/>
        <v/>
      </c>
      <c r="DF176" s="123" t="str">
        <f t="shared" si="65"/>
        <v/>
      </c>
      <c r="DG176" s="123" t="str">
        <f t="shared" si="66"/>
        <v/>
      </c>
      <c r="DH176" s="123" t="str">
        <f t="shared" si="67"/>
        <v/>
      </c>
      <c r="DI176" s="123" t="str">
        <f t="shared" si="68"/>
        <v/>
      </c>
      <c r="DJ176" s="129" t="str">
        <f t="shared" si="69"/>
        <v/>
      </c>
      <c r="DK176" s="98" t="s">
        <v>68</v>
      </c>
      <c r="DL176" s="130">
        <f t="shared" si="76"/>
        <v>170</v>
      </c>
      <c r="DM176" s="56"/>
    </row>
    <row r="177" spans="2:117" ht="22.5" customHeight="1">
      <c r="B177" s="98" t="s">
        <v>68</v>
      </c>
      <c r="C177" s="130">
        <f t="shared" si="70"/>
        <v>171</v>
      </c>
      <c r="D177" s="146">
        <v>45701</v>
      </c>
      <c r="E177" s="155" t="s">
        <v>69</v>
      </c>
      <c r="F177" s="102" t="s">
        <v>70</v>
      </c>
      <c r="G177" s="103" t="s">
        <v>20</v>
      </c>
      <c r="H177" s="131" t="s">
        <v>46</v>
      </c>
      <c r="I177" s="132">
        <v>5000</v>
      </c>
      <c r="J177" s="106"/>
      <c r="K177" s="107">
        <f t="shared" si="71"/>
        <v>2410123</v>
      </c>
      <c r="L177" s="645"/>
      <c r="M177" s="133"/>
      <c r="N177" s="133"/>
      <c r="O177" s="134" t="str">
        <f t="shared" ref="O177:S177" si="581">IF($H177=O$6,$I177,"")</f>
        <v/>
      </c>
      <c r="P177" s="135" t="str">
        <f t="shared" si="581"/>
        <v/>
      </c>
      <c r="Q177" s="136">
        <f t="shared" si="581"/>
        <v>5000</v>
      </c>
      <c r="R177" s="135" t="str">
        <f t="shared" si="581"/>
        <v/>
      </c>
      <c r="S177" s="137" t="str">
        <f t="shared" si="581"/>
        <v/>
      </c>
      <c r="T177" s="113" t="str">
        <f t="shared" ref="T177:AJ177" si="582">IF($H177=T$6,$J177,"")</f>
        <v/>
      </c>
      <c r="U177" s="114" t="str">
        <f t="shared" si="582"/>
        <v/>
      </c>
      <c r="V177" s="114" t="str">
        <f t="shared" si="582"/>
        <v/>
      </c>
      <c r="W177" s="114" t="str">
        <f t="shared" si="582"/>
        <v/>
      </c>
      <c r="X177" s="113" t="str">
        <f t="shared" si="582"/>
        <v/>
      </c>
      <c r="Y177" s="114" t="str">
        <f t="shared" si="582"/>
        <v/>
      </c>
      <c r="Z177" s="114" t="str">
        <f t="shared" si="582"/>
        <v/>
      </c>
      <c r="AA177" s="114" t="str">
        <f t="shared" si="582"/>
        <v/>
      </c>
      <c r="AB177" s="113" t="str">
        <f t="shared" si="582"/>
        <v/>
      </c>
      <c r="AC177" s="114" t="str">
        <f t="shared" si="582"/>
        <v/>
      </c>
      <c r="AD177" s="114" t="str">
        <f t="shared" si="582"/>
        <v/>
      </c>
      <c r="AE177" s="114" t="str">
        <f t="shared" si="582"/>
        <v/>
      </c>
      <c r="AF177" s="114" t="str">
        <f t="shared" si="582"/>
        <v/>
      </c>
      <c r="AG177" s="114" t="str">
        <f t="shared" si="582"/>
        <v/>
      </c>
      <c r="AH177" s="114" t="str">
        <f t="shared" si="582"/>
        <v/>
      </c>
      <c r="AI177" s="113" t="str">
        <f t="shared" si="582"/>
        <v/>
      </c>
      <c r="AJ177" s="115" t="str">
        <f t="shared" si="582"/>
        <v/>
      </c>
      <c r="AK177" s="617"/>
      <c r="AL177" s="38"/>
      <c r="AM177" s="98" t="s">
        <v>68</v>
      </c>
      <c r="AN177" s="130">
        <f t="shared" si="74"/>
        <v>171</v>
      </c>
      <c r="AO177" s="138" t="str">
        <f t="shared" ref="AO177:AS177" si="583">IF(AND($G177=AO$4,$H177=AO$6),$I177,"")</f>
        <v/>
      </c>
      <c r="AP177" s="139" t="str">
        <f t="shared" si="583"/>
        <v/>
      </c>
      <c r="AQ177" s="139">
        <f t="shared" si="583"/>
        <v>5000</v>
      </c>
      <c r="AR177" s="139" t="str">
        <f t="shared" si="583"/>
        <v/>
      </c>
      <c r="AS177" s="139" t="str">
        <f t="shared" si="583"/>
        <v/>
      </c>
      <c r="AT177" s="118"/>
      <c r="AU177" s="138" t="str">
        <f t="shared" si="3"/>
        <v/>
      </c>
      <c r="AV177" s="139" t="str">
        <f t="shared" si="4"/>
        <v/>
      </c>
      <c r="AW177" s="139" t="str">
        <f t="shared" si="5"/>
        <v/>
      </c>
      <c r="AX177" s="139" t="str">
        <f t="shared" si="6"/>
        <v/>
      </c>
      <c r="AY177" s="139" t="str">
        <f t="shared" si="7"/>
        <v/>
      </c>
      <c r="AZ177" s="140" t="str">
        <f t="shared" si="8"/>
        <v/>
      </c>
      <c r="BA177" s="141" t="str">
        <f t="shared" si="9"/>
        <v/>
      </c>
      <c r="BB177" s="139" t="str">
        <f t="shared" si="10"/>
        <v/>
      </c>
      <c r="BC177" s="139" t="str">
        <f t="shared" si="11"/>
        <v/>
      </c>
      <c r="BD177" s="139" t="str">
        <f t="shared" si="12"/>
        <v/>
      </c>
      <c r="BE177" s="140" t="str">
        <f t="shared" si="13"/>
        <v/>
      </c>
      <c r="BF177" s="122" t="str">
        <f t="shared" si="14"/>
        <v/>
      </c>
      <c r="BG177" s="123" t="str">
        <f t="shared" si="15"/>
        <v/>
      </c>
      <c r="BH177" s="123" t="str">
        <f t="shared" si="16"/>
        <v/>
      </c>
      <c r="BI177" s="123" t="str">
        <f t="shared" si="17"/>
        <v/>
      </c>
      <c r="BJ177" s="122" t="str">
        <f t="shared" si="18"/>
        <v/>
      </c>
      <c r="BK177" s="123" t="str">
        <f t="shared" si="19"/>
        <v/>
      </c>
      <c r="BL177" s="123" t="str">
        <f t="shared" si="20"/>
        <v/>
      </c>
      <c r="BM177" s="123" t="str">
        <f t="shared" si="21"/>
        <v/>
      </c>
      <c r="BN177" s="123" t="str">
        <f t="shared" si="22"/>
        <v/>
      </c>
      <c r="BO177" s="123" t="str">
        <f t="shared" si="23"/>
        <v/>
      </c>
      <c r="BP177" s="123" t="str">
        <f t="shared" si="24"/>
        <v/>
      </c>
      <c r="BQ177" s="123" t="str">
        <f t="shared" si="25"/>
        <v/>
      </c>
      <c r="BR177" s="124" t="str">
        <f t="shared" si="26"/>
        <v/>
      </c>
      <c r="BS177" s="142" t="str">
        <f t="shared" si="27"/>
        <v/>
      </c>
      <c r="BT177" s="143" t="str">
        <f t="shared" si="28"/>
        <v/>
      </c>
      <c r="BU177" s="143" t="str">
        <f t="shared" si="29"/>
        <v/>
      </c>
      <c r="BV177" s="143" t="str">
        <f t="shared" si="30"/>
        <v/>
      </c>
      <c r="BW177" s="143" t="str">
        <f t="shared" si="31"/>
        <v/>
      </c>
      <c r="BX177" s="144" t="str">
        <f t="shared" si="32"/>
        <v/>
      </c>
      <c r="BY177" s="141" t="str">
        <f t="shared" si="33"/>
        <v/>
      </c>
      <c r="BZ177" s="139" t="str">
        <f t="shared" si="34"/>
        <v/>
      </c>
      <c r="CA177" s="139" t="str">
        <f t="shared" si="35"/>
        <v/>
      </c>
      <c r="CB177" s="139" t="str">
        <f t="shared" si="36"/>
        <v/>
      </c>
      <c r="CC177" s="139" t="str">
        <f t="shared" si="37"/>
        <v/>
      </c>
      <c r="CD177" s="139" t="str">
        <f t="shared" si="38"/>
        <v/>
      </c>
      <c r="CE177" s="140" t="str">
        <f t="shared" si="39"/>
        <v/>
      </c>
      <c r="CF177" s="141" t="str">
        <f t="shared" si="40"/>
        <v/>
      </c>
      <c r="CG177" s="139" t="str">
        <f t="shared" si="41"/>
        <v/>
      </c>
      <c r="CH177" s="139" t="str">
        <f t="shared" si="42"/>
        <v/>
      </c>
      <c r="CI177" s="139" t="str">
        <f t="shared" si="43"/>
        <v/>
      </c>
      <c r="CJ177" s="139" t="str">
        <f t="shared" si="44"/>
        <v/>
      </c>
      <c r="CK177" s="139" t="str">
        <f t="shared" si="45"/>
        <v/>
      </c>
      <c r="CL177" s="140" t="str">
        <f t="shared" si="46"/>
        <v/>
      </c>
      <c r="CM177" s="142" t="str">
        <f t="shared" si="47"/>
        <v/>
      </c>
      <c r="CN177" s="143" t="str">
        <f t="shared" si="48"/>
        <v/>
      </c>
      <c r="CO177" s="143" t="str">
        <f t="shared" si="49"/>
        <v/>
      </c>
      <c r="CP177" s="143" t="str">
        <f t="shared" si="50"/>
        <v/>
      </c>
      <c r="CQ177" s="143" t="str">
        <f t="shared" si="51"/>
        <v/>
      </c>
      <c r="CR177" s="145" t="str">
        <f t="shared" si="52"/>
        <v/>
      </c>
      <c r="CS177" s="127"/>
      <c r="CT177" s="122" t="str">
        <f t="shared" si="53"/>
        <v/>
      </c>
      <c r="CU177" s="123" t="str">
        <f t="shared" si="54"/>
        <v/>
      </c>
      <c r="CV177" s="123" t="str">
        <f t="shared" si="55"/>
        <v/>
      </c>
      <c r="CW177" s="123" t="str">
        <f t="shared" si="56"/>
        <v/>
      </c>
      <c r="CX177" s="123" t="str">
        <f t="shared" si="57"/>
        <v/>
      </c>
      <c r="CY177" s="123" t="str">
        <f t="shared" si="58"/>
        <v/>
      </c>
      <c r="CZ177" s="123" t="str">
        <f t="shared" si="59"/>
        <v/>
      </c>
      <c r="DA177" s="123" t="str">
        <f t="shared" si="60"/>
        <v/>
      </c>
      <c r="DB177" s="124" t="str">
        <f t="shared" si="61"/>
        <v/>
      </c>
      <c r="DC177" s="128" t="str">
        <f t="shared" si="62"/>
        <v/>
      </c>
      <c r="DD177" s="123" t="str">
        <f t="shared" si="63"/>
        <v/>
      </c>
      <c r="DE177" s="123" t="str">
        <f t="shared" si="64"/>
        <v/>
      </c>
      <c r="DF177" s="123" t="str">
        <f t="shared" si="65"/>
        <v/>
      </c>
      <c r="DG177" s="123" t="str">
        <f t="shared" si="66"/>
        <v/>
      </c>
      <c r="DH177" s="123" t="str">
        <f t="shared" si="67"/>
        <v/>
      </c>
      <c r="DI177" s="123" t="str">
        <f t="shared" si="68"/>
        <v/>
      </c>
      <c r="DJ177" s="129" t="str">
        <f t="shared" si="69"/>
        <v/>
      </c>
      <c r="DK177" s="98" t="s">
        <v>68</v>
      </c>
      <c r="DL177" s="130">
        <f t="shared" si="76"/>
        <v>171</v>
      </c>
      <c r="DM177" s="56"/>
    </row>
    <row r="178" spans="2:117" ht="22.5" customHeight="1">
      <c r="B178" s="98" t="s">
        <v>68</v>
      </c>
      <c r="C178" s="130">
        <f t="shared" si="70"/>
        <v>172</v>
      </c>
      <c r="D178" s="146">
        <v>45701</v>
      </c>
      <c r="E178" s="155" t="s">
        <v>69</v>
      </c>
      <c r="F178" s="102" t="s">
        <v>70</v>
      </c>
      <c r="G178" s="103" t="s">
        <v>20</v>
      </c>
      <c r="H178" s="131" t="s">
        <v>46</v>
      </c>
      <c r="I178" s="132">
        <v>3000</v>
      </c>
      <c r="J178" s="106"/>
      <c r="K178" s="107">
        <f t="shared" si="71"/>
        <v>2413123</v>
      </c>
      <c r="L178" s="645"/>
      <c r="M178" s="133"/>
      <c r="N178" s="133"/>
      <c r="O178" s="134" t="str">
        <f t="shared" ref="O178:S178" si="584">IF($H178=O$6,$I178,"")</f>
        <v/>
      </c>
      <c r="P178" s="135" t="str">
        <f t="shared" si="584"/>
        <v/>
      </c>
      <c r="Q178" s="136">
        <f t="shared" si="584"/>
        <v>3000</v>
      </c>
      <c r="R178" s="135" t="str">
        <f t="shared" si="584"/>
        <v/>
      </c>
      <c r="S178" s="137" t="str">
        <f t="shared" si="584"/>
        <v/>
      </c>
      <c r="T178" s="113" t="str">
        <f t="shared" ref="T178:AJ178" si="585">IF($H178=T$6,$J178,"")</f>
        <v/>
      </c>
      <c r="U178" s="114" t="str">
        <f t="shared" si="585"/>
        <v/>
      </c>
      <c r="V178" s="114" t="str">
        <f t="shared" si="585"/>
        <v/>
      </c>
      <c r="W178" s="114" t="str">
        <f t="shared" si="585"/>
        <v/>
      </c>
      <c r="X178" s="113" t="str">
        <f t="shared" si="585"/>
        <v/>
      </c>
      <c r="Y178" s="114" t="str">
        <f t="shared" si="585"/>
        <v/>
      </c>
      <c r="Z178" s="114" t="str">
        <f t="shared" si="585"/>
        <v/>
      </c>
      <c r="AA178" s="114" t="str">
        <f t="shared" si="585"/>
        <v/>
      </c>
      <c r="AB178" s="113" t="str">
        <f t="shared" si="585"/>
        <v/>
      </c>
      <c r="AC178" s="114" t="str">
        <f t="shared" si="585"/>
        <v/>
      </c>
      <c r="AD178" s="114" t="str">
        <f t="shared" si="585"/>
        <v/>
      </c>
      <c r="AE178" s="114" t="str">
        <f t="shared" si="585"/>
        <v/>
      </c>
      <c r="AF178" s="114" t="str">
        <f t="shared" si="585"/>
        <v/>
      </c>
      <c r="AG178" s="114" t="str">
        <f t="shared" si="585"/>
        <v/>
      </c>
      <c r="AH178" s="114" t="str">
        <f t="shared" si="585"/>
        <v/>
      </c>
      <c r="AI178" s="113" t="str">
        <f t="shared" si="585"/>
        <v/>
      </c>
      <c r="AJ178" s="115" t="str">
        <f t="shared" si="585"/>
        <v/>
      </c>
      <c r="AK178" s="617"/>
      <c r="AL178" s="38"/>
      <c r="AM178" s="98" t="s">
        <v>68</v>
      </c>
      <c r="AN178" s="130">
        <f t="shared" si="74"/>
        <v>172</v>
      </c>
      <c r="AO178" s="138" t="str">
        <f t="shared" ref="AO178:AS178" si="586">IF(AND($G178=AO$4,$H178=AO$6),$I178,"")</f>
        <v/>
      </c>
      <c r="AP178" s="139" t="str">
        <f t="shared" si="586"/>
        <v/>
      </c>
      <c r="AQ178" s="139">
        <f t="shared" si="586"/>
        <v>3000</v>
      </c>
      <c r="AR178" s="139" t="str">
        <f t="shared" si="586"/>
        <v/>
      </c>
      <c r="AS178" s="139" t="str">
        <f t="shared" si="586"/>
        <v/>
      </c>
      <c r="AT178" s="118"/>
      <c r="AU178" s="138" t="str">
        <f t="shared" si="3"/>
        <v/>
      </c>
      <c r="AV178" s="139" t="str">
        <f t="shared" si="4"/>
        <v/>
      </c>
      <c r="AW178" s="139" t="str">
        <f t="shared" si="5"/>
        <v/>
      </c>
      <c r="AX178" s="139" t="str">
        <f t="shared" si="6"/>
        <v/>
      </c>
      <c r="AY178" s="139" t="str">
        <f t="shared" si="7"/>
        <v/>
      </c>
      <c r="AZ178" s="140" t="str">
        <f t="shared" si="8"/>
        <v/>
      </c>
      <c r="BA178" s="141" t="str">
        <f t="shared" si="9"/>
        <v/>
      </c>
      <c r="BB178" s="139" t="str">
        <f t="shared" si="10"/>
        <v/>
      </c>
      <c r="BC178" s="139" t="str">
        <f t="shared" si="11"/>
        <v/>
      </c>
      <c r="BD178" s="139" t="str">
        <f t="shared" si="12"/>
        <v/>
      </c>
      <c r="BE178" s="140" t="str">
        <f t="shared" si="13"/>
        <v/>
      </c>
      <c r="BF178" s="122" t="str">
        <f t="shared" si="14"/>
        <v/>
      </c>
      <c r="BG178" s="123" t="str">
        <f t="shared" si="15"/>
        <v/>
      </c>
      <c r="BH178" s="123" t="str">
        <f t="shared" si="16"/>
        <v/>
      </c>
      <c r="BI178" s="123" t="str">
        <f t="shared" si="17"/>
        <v/>
      </c>
      <c r="BJ178" s="122" t="str">
        <f t="shared" si="18"/>
        <v/>
      </c>
      <c r="BK178" s="123" t="str">
        <f t="shared" si="19"/>
        <v/>
      </c>
      <c r="BL178" s="123" t="str">
        <f t="shared" si="20"/>
        <v/>
      </c>
      <c r="BM178" s="123" t="str">
        <f t="shared" si="21"/>
        <v/>
      </c>
      <c r="BN178" s="123" t="str">
        <f t="shared" si="22"/>
        <v/>
      </c>
      <c r="BO178" s="123" t="str">
        <f t="shared" si="23"/>
        <v/>
      </c>
      <c r="BP178" s="123" t="str">
        <f t="shared" si="24"/>
        <v/>
      </c>
      <c r="BQ178" s="123" t="str">
        <f t="shared" si="25"/>
        <v/>
      </c>
      <c r="BR178" s="124" t="str">
        <f t="shared" si="26"/>
        <v/>
      </c>
      <c r="BS178" s="142" t="str">
        <f t="shared" si="27"/>
        <v/>
      </c>
      <c r="BT178" s="143" t="str">
        <f t="shared" si="28"/>
        <v/>
      </c>
      <c r="BU178" s="143" t="str">
        <f t="shared" si="29"/>
        <v/>
      </c>
      <c r="BV178" s="143" t="str">
        <f t="shared" si="30"/>
        <v/>
      </c>
      <c r="BW178" s="143" t="str">
        <f t="shared" si="31"/>
        <v/>
      </c>
      <c r="BX178" s="144" t="str">
        <f t="shared" si="32"/>
        <v/>
      </c>
      <c r="BY178" s="141" t="str">
        <f t="shared" si="33"/>
        <v/>
      </c>
      <c r="BZ178" s="139" t="str">
        <f t="shared" si="34"/>
        <v/>
      </c>
      <c r="CA178" s="139" t="str">
        <f t="shared" si="35"/>
        <v/>
      </c>
      <c r="CB178" s="139" t="str">
        <f t="shared" si="36"/>
        <v/>
      </c>
      <c r="CC178" s="139" t="str">
        <f t="shared" si="37"/>
        <v/>
      </c>
      <c r="CD178" s="139" t="str">
        <f t="shared" si="38"/>
        <v/>
      </c>
      <c r="CE178" s="140" t="str">
        <f t="shared" si="39"/>
        <v/>
      </c>
      <c r="CF178" s="141" t="str">
        <f t="shared" si="40"/>
        <v/>
      </c>
      <c r="CG178" s="139" t="str">
        <f t="shared" si="41"/>
        <v/>
      </c>
      <c r="CH178" s="139" t="str">
        <f t="shared" si="42"/>
        <v/>
      </c>
      <c r="CI178" s="139" t="str">
        <f t="shared" si="43"/>
        <v/>
      </c>
      <c r="CJ178" s="139" t="str">
        <f t="shared" si="44"/>
        <v/>
      </c>
      <c r="CK178" s="139" t="str">
        <f t="shared" si="45"/>
        <v/>
      </c>
      <c r="CL178" s="140" t="str">
        <f t="shared" si="46"/>
        <v/>
      </c>
      <c r="CM178" s="142" t="str">
        <f t="shared" si="47"/>
        <v/>
      </c>
      <c r="CN178" s="143" t="str">
        <f t="shared" si="48"/>
        <v/>
      </c>
      <c r="CO178" s="143" t="str">
        <f t="shared" si="49"/>
        <v/>
      </c>
      <c r="CP178" s="143" t="str">
        <f t="shared" si="50"/>
        <v/>
      </c>
      <c r="CQ178" s="143" t="str">
        <f t="shared" si="51"/>
        <v/>
      </c>
      <c r="CR178" s="145" t="str">
        <f t="shared" si="52"/>
        <v/>
      </c>
      <c r="CS178" s="127"/>
      <c r="CT178" s="122" t="str">
        <f t="shared" si="53"/>
        <v/>
      </c>
      <c r="CU178" s="123" t="str">
        <f t="shared" si="54"/>
        <v/>
      </c>
      <c r="CV178" s="123" t="str">
        <f t="shared" si="55"/>
        <v/>
      </c>
      <c r="CW178" s="123" t="str">
        <f t="shared" si="56"/>
        <v/>
      </c>
      <c r="CX178" s="123" t="str">
        <f t="shared" si="57"/>
        <v/>
      </c>
      <c r="CY178" s="123" t="str">
        <f t="shared" si="58"/>
        <v/>
      </c>
      <c r="CZ178" s="123" t="str">
        <f t="shared" si="59"/>
        <v/>
      </c>
      <c r="DA178" s="123" t="str">
        <f t="shared" si="60"/>
        <v/>
      </c>
      <c r="DB178" s="124" t="str">
        <f t="shared" si="61"/>
        <v/>
      </c>
      <c r="DC178" s="128" t="str">
        <f t="shared" si="62"/>
        <v/>
      </c>
      <c r="DD178" s="123" t="str">
        <f t="shared" si="63"/>
        <v/>
      </c>
      <c r="DE178" s="123" t="str">
        <f t="shared" si="64"/>
        <v/>
      </c>
      <c r="DF178" s="123" t="str">
        <f t="shared" si="65"/>
        <v/>
      </c>
      <c r="DG178" s="123" t="str">
        <f t="shared" si="66"/>
        <v/>
      </c>
      <c r="DH178" s="123" t="str">
        <f t="shared" si="67"/>
        <v/>
      </c>
      <c r="DI178" s="123" t="str">
        <f t="shared" si="68"/>
        <v/>
      </c>
      <c r="DJ178" s="129" t="str">
        <f t="shared" si="69"/>
        <v/>
      </c>
      <c r="DK178" s="98" t="s">
        <v>68</v>
      </c>
      <c r="DL178" s="130">
        <f t="shared" si="76"/>
        <v>172</v>
      </c>
      <c r="DM178" s="56"/>
    </row>
    <row r="179" spans="2:117" ht="22.5" customHeight="1">
      <c r="B179" s="98" t="s">
        <v>68</v>
      </c>
      <c r="C179" s="130">
        <f t="shared" si="70"/>
        <v>173</v>
      </c>
      <c r="D179" s="146">
        <v>45701</v>
      </c>
      <c r="E179" s="155" t="s">
        <v>69</v>
      </c>
      <c r="F179" s="102" t="s">
        <v>70</v>
      </c>
      <c r="G179" s="103" t="s">
        <v>20</v>
      </c>
      <c r="H179" s="131" t="s">
        <v>46</v>
      </c>
      <c r="I179" s="132">
        <v>5000</v>
      </c>
      <c r="J179" s="106"/>
      <c r="K179" s="107">
        <f t="shared" si="71"/>
        <v>2418123</v>
      </c>
      <c r="L179" s="645"/>
      <c r="M179" s="133"/>
      <c r="N179" s="133"/>
      <c r="O179" s="134" t="str">
        <f t="shared" ref="O179:S179" si="587">IF($H179=O$6,$I179,"")</f>
        <v/>
      </c>
      <c r="P179" s="135" t="str">
        <f t="shared" si="587"/>
        <v/>
      </c>
      <c r="Q179" s="136">
        <f t="shared" si="587"/>
        <v>5000</v>
      </c>
      <c r="R179" s="135" t="str">
        <f t="shared" si="587"/>
        <v/>
      </c>
      <c r="S179" s="137" t="str">
        <f t="shared" si="587"/>
        <v/>
      </c>
      <c r="T179" s="113" t="str">
        <f t="shared" ref="T179:AJ179" si="588">IF($H179=T$6,$J179,"")</f>
        <v/>
      </c>
      <c r="U179" s="114" t="str">
        <f t="shared" si="588"/>
        <v/>
      </c>
      <c r="V179" s="114" t="str">
        <f t="shared" si="588"/>
        <v/>
      </c>
      <c r="W179" s="114" t="str">
        <f t="shared" si="588"/>
        <v/>
      </c>
      <c r="X179" s="113" t="str">
        <f t="shared" si="588"/>
        <v/>
      </c>
      <c r="Y179" s="114" t="str">
        <f t="shared" si="588"/>
        <v/>
      </c>
      <c r="Z179" s="114" t="str">
        <f t="shared" si="588"/>
        <v/>
      </c>
      <c r="AA179" s="114" t="str">
        <f t="shared" si="588"/>
        <v/>
      </c>
      <c r="AB179" s="113" t="str">
        <f t="shared" si="588"/>
        <v/>
      </c>
      <c r="AC179" s="114" t="str">
        <f t="shared" si="588"/>
        <v/>
      </c>
      <c r="AD179" s="114" t="str">
        <f t="shared" si="588"/>
        <v/>
      </c>
      <c r="AE179" s="114" t="str">
        <f t="shared" si="588"/>
        <v/>
      </c>
      <c r="AF179" s="114" t="str">
        <f t="shared" si="588"/>
        <v/>
      </c>
      <c r="AG179" s="114" t="str">
        <f t="shared" si="588"/>
        <v/>
      </c>
      <c r="AH179" s="114" t="str">
        <f t="shared" si="588"/>
        <v/>
      </c>
      <c r="AI179" s="113" t="str">
        <f t="shared" si="588"/>
        <v/>
      </c>
      <c r="AJ179" s="115" t="str">
        <f t="shared" si="588"/>
        <v/>
      </c>
      <c r="AK179" s="617"/>
      <c r="AL179" s="38"/>
      <c r="AM179" s="98" t="s">
        <v>68</v>
      </c>
      <c r="AN179" s="130">
        <f t="shared" si="74"/>
        <v>173</v>
      </c>
      <c r="AO179" s="138" t="str">
        <f t="shared" ref="AO179:AS179" si="589">IF(AND($G179=AO$4,$H179=AO$6),$I179,"")</f>
        <v/>
      </c>
      <c r="AP179" s="139" t="str">
        <f t="shared" si="589"/>
        <v/>
      </c>
      <c r="AQ179" s="139">
        <f t="shared" si="589"/>
        <v>5000</v>
      </c>
      <c r="AR179" s="139" t="str">
        <f t="shared" si="589"/>
        <v/>
      </c>
      <c r="AS179" s="139" t="str">
        <f t="shared" si="589"/>
        <v/>
      </c>
      <c r="AT179" s="118"/>
      <c r="AU179" s="138" t="str">
        <f t="shared" si="3"/>
        <v/>
      </c>
      <c r="AV179" s="139" t="str">
        <f t="shared" si="4"/>
        <v/>
      </c>
      <c r="AW179" s="139" t="str">
        <f t="shared" si="5"/>
        <v/>
      </c>
      <c r="AX179" s="139" t="str">
        <f t="shared" si="6"/>
        <v/>
      </c>
      <c r="AY179" s="139" t="str">
        <f t="shared" si="7"/>
        <v/>
      </c>
      <c r="AZ179" s="140" t="str">
        <f t="shared" si="8"/>
        <v/>
      </c>
      <c r="BA179" s="141" t="str">
        <f t="shared" si="9"/>
        <v/>
      </c>
      <c r="BB179" s="139" t="str">
        <f t="shared" si="10"/>
        <v/>
      </c>
      <c r="BC179" s="139" t="str">
        <f t="shared" si="11"/>
        <v/>
      </c>
      <c r="BD179" s="139" t="str">
        <f t="shared" si="12"/>
        <v/>
      </c>
      <c r="BE179" s="140" t="str">
        <f t="shared" si="13"/>
        <v/>
      </c>
      <c r="BF179" s="122" t="str">
        <f t="shared" si="14"/>
        <v/>
      </c>
      <c r="BG179" s="123" t="str">
        <f t="shared" si="15"/>
        <v/>
      </c>
      <c r="BH179" s="123" t="str">
        <f t="shared" si="16"/>
        <v/>
      </c>
      <c r="BI179" s="123" t="str">
        <f t="shared" si="17"/>
        <v/>
      </c>
      <c r="BJ179" s="122" t="str">
        <f t="shared" si="18"/>
        <v/>
      </c>
      <c r="BK179" s="123" t="str">
        <f t="shared" si="19"/>
        <v/>
      </c>
      <c r="BL179" s="123" t="str">
        <f t="shared" si="20"/>
        <v/>
      </c>
      <c r="BM179" s="123" t="str">
        <f t="shared" si="21"/>
        <v/>
      </c>
      <c r="BN179" s="123" t="str">
        <f t="shared" si="22"/>
        <v/>
      </c>
      <c r="BO179" s="123" t="str">
        <f t="shared" si="23"/>
        <v/>
      </c>
      <c r="BP179" s="123" t="str">
        <f t="shared" si="24"/>
        <v/>
      </c>
      <c r="BQ179" s="123" t="str">
        <f t="shared" si="25"/>
        <v/>
      </c>
      <c r="BR179" s="124" t="str">
        <f t="shared" si="26"/>
        <v/>
      </c>
      <c r="BS179" s="142" t="str">
        <f t="shared" si="27"/>
        <v/>
      </c>
      <c r="BT179" s="143" t="str">
        <f t="shared" si="28"/>
        <v/>
      </c>
      <c r="BU179" s="143" t="str">
        <f t="shared" si="29"/>
        <v/>
      </c>
      <c r="BV179" s="143" t="str">
        <f t="shared" si="30"/>
        <v/>
      </c>
      <c r="BW179" s="143" t="str">
        <f t="shared" si="31"/>
        <v/>
      </c>
      <c r="BX179" s="144" t="str">
        <f t="shared" si="32"/>
        <v/>
      </c>
      <c r="BY179" s="141" t="str">
        <f t="shared" si="33"/>
        <v/>
      </c>
      <c r="BZ179" s="139" t="str">
        <f t="shared" si="34"/>
        <v/>
      </c>
      <c r="CA179" s="139" t="str">
        <f t="shared" si="35"/>
        <v/>
      </c>
      <c r="CB179" s="139" t="str">
        <f t="shared" si="36"/>
        <v/>
      </c>
      <c r="CC179" s="139" t="str">
        <f t="shared" si="37"/>
        <v/>
      </c>
      <c r="CD179" s="139" t="str">
        <f t="shared" si="38"/>
        <v/>
      </c>
      <c r="CE179" s="140" t="str">
        <f t="shared" si="39"/>
        <v/>
      </c>
      <c r="CF179" s="141" t="str">
        <f t="shared" si="40"/>
        <v/>
      </c>
      <c r="CG179" s="139" t="str">
        <f t="shared" si="41"/>
        <v/>
      </c>
      <c r="CH179" s="139" t="str">
        <f t="shared" si="42"/>
        <v/>
      </c>
      <c r="CI179" s="139" t="str">
        <f t="shared" si="43"/>
        <v/>
      </c>
      <c r="CJ179" s="139" t="str">
        <f t="shared" si="44"/>
        <v/>
      </c>
      <c r="CK179" s="139" t="str">
        <f t="shared" si="45"/>
        <v/>
      </c>
      <c r="CL179" s="140" t="str">
        <f t="shared" si="46"/>
        <v/>
      </c>
      <c r="CM179" s="142" t="str">
        <f t="shared" si="47"/>
        <v/>
      </c>
      <c r="CN179" s="143" t="str">
        <f t="shared" si="48"/>
        <v/>
      </c>
      <c r="CO179" s="143" t="str">
        <f t="shared" si="49"/>
        <v/>
      </c>
      <c r="CP179" s="143" t="str">
        <f t="shared" si="50"/>
        <v/>
      </c>
      <c r="CQ179" s="143" t="str">
        <f t="shared" si="51"/>
        <v/>
      </c>
      <c r="CR179" s="145" t="str">
        <f t="shared" si="52"/>
        <v/>
      </c>
      <c r="CS179" s="127"/>
      <c r="CT179" s="122" t="str">
        <f t="shared" si="53"/>
        <v/>
      </c>
      <c r="CU179" s="123" t="str">
        <f t="shared" si="54"/>
        <v/>
      </c>
      <c r="CV179" s="123" t="str">
        <f t="shared" si="55"/>
        <v/>
      </c>
      <c r="CW179" s="123" t="str">
        <f t="shared" si="56"/>
        <v/>
      </c>
      <c r="CX179" s="123" t="str">
        <f t="shared" si="57"/>
        <v/>
      </c>
      <c r="CY179" s="123" t="str">
        <f t="shared" si="58"/>
        <v/>
      </c>
      <c r="CZ179" s="123" t="str">
        <f t="shared" si="59"/>
        <v/>
      </c>
      <c r="DA179" s="123" t="str">
        <f t="shared" si="60"/>
        <v/>
      </c>
      <c r="DB179" s="124" t="str">
        <f t="shared" si="61"/>
        <v/>
      </c>
      <c r="DC179" s="128" t="str">
        <f t="shared" si="62"/>
        <v/>
      </c>
      <c r="DD179" s="123" t="str">
        <f t="shared" si="63"/>
        <v/>
      </c>
      <c r="DE179" s="123" t="str">
        <f t="shared" si="64"/>
        <v/>
      </c>
      <c r="DF179" s="123" t="str">
        <f t="shared" si="65"/>
        <v/>
      </c>
      <c r="DG179" s="123" t="str">
        <f t="shared" si="66"/>
        <v/>
      </c>
      <c r="DH179" s="123" t="str">
        <f t="shared" si="67"/>
        <v/>
      </c>
      <c r="DI179" s="123" t="str">
        <f t="shared" si="68"/>
        <v/>
      </c>
      <c r="DJ179" s="129" t="str">
        <f t="shared" si="69"/>
        <v/>
      </c>
      <c r="DK179" s="98" t="s">
        <v>68</v>
      </c>
      <c r="DL179" s="130">
        <f t="shared" si="76"/>
        <v>173</v>
      </c>
      <c r="DM179" s="56"/>
    </row>
    <row r="180" spans="2:117" ht="22.5" customHeight="1">
      <c r="B180" s="98" t="s">
        <v>68</v>
      </c>
      <c r="C180" s="130">
        <f t="shared" si="70"/>
        <v>174</v>
      </c>
      <c r="D180" s="146">
        <v>45701</v>
      </c>
      <c r="E180" s="155" t="s">
        <v>69</v>
      </c>
      <c r="F180" s="102" t="s">
        <v>70</v>
      </c>
      <c r="G180" s="156" t="s">
        <v>20</v>
      </c>
      <c r="H180" s="131" t="s">
        <v>46</v>
      </c>
      <c r="I180" s="132">
        <v>30000</v>
      </c>
      <c r="J180" s="106"/>
      <c r="K180" s="107">
        <f t="shared" si="71"/>
        <v>2448123</v>
      </c>
      <c r="L180" s="645"/>
      <c r="M180" s="133"/>
      <c r="N180" s="133"/>
      <c r="O180" s="134" t="str">
        <f t="shared" ref="O180:S180" si="590">IF($H180=O$6,$I180,"")</f>
        <v/>
      </c>
      <c r="P180" s="135" t="str">
        <f t="shared" si="590"/>
        <v/>
      </c>
      <c r="Q180" s="136">
        <f t="shared" si="590"/>
        <v>30000</v>
      </c>
      <c r="R180" s="135" t="str">
        <f t="shared" si="590"/>
        <v/>
      </c>
      <c r="S180" s="137" t="str">
        <f t="shared" si="590"/>
        <v/>
      </c>
      <c r="T180" s="113" t="str">
        <f t="shared" ref="T180:AJ180" si="591">IF($H180=T$6,$J180,"")</f>
        <v/>
      </c>
      <c r="U180" s="114" t="str">
        <f t="shared" si="591"/>
        <v/>
      </c>
      <c r="V180" s="114" t="str">
        <f t="shared" si="591"/>
        <v/>
      </c>
      <c r="W180" s="114" t="str">
        <f t="shared" si="591"/>
        <v/>
      </c>
      <c r="X180" s="113" t="str">
        <f t="shared" si="591"/>
        <v/>
      </c>
      <c r="Y180" s="114" t="str">
        <f t="shared" si="591"/>
        <v/>
      </c>
      <c r="Z180" s="114" t="str">
        <f t="shared" si="591"/>
        <v/>
      </c>
      <c r="AA180" s="114" t="str">
        <f t="shared" si="591"/>
        <v/>
      </c>
      <c r="AB180" s="113" t="str">
        <f t="shared" si="591"/>
        <v/>
      </c>
      <c r="AC180" s="114" t="str">
        <f t="shared" si="591"/>
        <v/>
      </c>
      <c r="AD180" s="114" t="str">
        <f t="shared" si="591"/>
        <v/>
      </c>
      <c r="AE180" s="114" t="str">
        <f t="shared" si="591"/>
        <v/>
      </c>
      <c r="AF180" s="114" t="str">
        <f t="shared" si="591"/>
        <v/>
      </c>
      <c r="AG180" s="114" t="str">
        <f t="shared" si="591"/>
        <v/>
      </c>
      <c r="AH180" s="114" t="str">
        <f t="shared" si="591"/>
        <v/>
      </c>
      <c r="AI180" s="113" t="str">
        <f t="shared" si="591"/>
        <v/>
      </c>
      <c r="AJ180" s="115" t="str">
        <f t="shared" si="591"/>
        <v/>
      </c>
      <c r="AK180" s="617"/>
      <c r="AL180" s="38"/>
      <c r="AM180" s="98" t="s">
        <v>68</v>
      </c>
      <c r="AN180" s="130">
        <f t="shared" si="74"/>
        <v>174</v>
      </c>
      <c r="AO180" s="138" t="str">
        <f t="shared" ref="AO180:AS180" si="592">IF(AND($G180=AO$4,$H180=AO$6),$I180,"")</f>
        <v/>
      </c>
      <c r="AP180" s="139" t="str">
        <f t="shared" si="592"/>
        <v/>
      </c>
      <c r="AQ180" s="139">
        <f t="shared" si="592"/>
        <v>30000</v>
      </c>
      <c r="AR180" s="139" t="str">
        <f t="shared" si="592"/>
        <v/>
      </c>
      <c r="AS180" s="139" t="str">
        <f t="shared" si="592"/>
        <v/>
      </c>
      <c r="AT180" s="118"/>
      <c r="AU180" s="138" t="str">
        <f t="shared" si="3"/>
        <v/>
      </c>
      <c r="AV180" s="139" t="str">
        <f t="shared" si="4"/>
        <v/>
      </c>
      <c r="AW180" s="139" t="str">
        <f t="shared" si="5"/>
        <v/>
      </c>
      <c r="AX180" s="139" t="str">
        <f t="shared" si="6"/>
        <v/>
      </c>
      <c r="AY180" s="139" t="str">
        <f t="shared" si="7"/>
        <v/>
      </c>
      <c r="AZ180" s="140" t="str">
        <f t="shared" si="8"/>
        <v/>
      </c>
      <c r="BA180" s="141" t="str">
        <f t="shared" si="9"/>
        <v/>
      </c>
      <c r="BB180" s="139" t="str">
        <f t="shared" si="10"/>
        <v/>
      </c>
      <c r="BC180" s="139" t="str">
        <f t="shared" si="11"/>
        <v/>
      </c>
      <c r="BD180" s="139" t="str">
        <f t="shared" si="12"/>
        <v/>
      </c>
      <c r="BE180" s="140" t="str">
        <f t="shared" si="13"/>
        <v/>
      </c>
      <c r="BF180" s="122" t="str">
        <f t="shared" si="14"/>
        <v/>
      </c>
      <c r="BG180" s="123" t="str">
        <f t="shared" si="15"/>
        <v/>
      </c>
      <c r="BH180" s="123" t="str">
        <f t="shared" si="16"/>
        <v/>
      </c>
      <c r="BI180" s="123" t="str">
        <f t="shared" si="17"/>
        <v/>
      </c>
      <c r="BJ180" s="122" t="str">
        <f t="shared" si="18"/>
        <v/>
      </c>
      <c r="BK180" s="123" t="str">
        <f t="shared" si="19"/>
        <v/>
      </c>
      <c r="BL180" s="123" t="str">
        <f t="shared" si="20"/>
        <v/>
      </c>
      <c r="BM180" s="123" t="str">
        <f t="shared" si="21"/>
        <v/>
      </c>
      <c r="BN180" s="123" t="str">
        <f t="shared" si="22"/>
        <v/>
      </c>
      <c r="BO180" s="123" t="str">
        <f t="shared" si="23"/>
        <v/>
      </c>
      <c r="BP180" s="123" t="str">
        <f t="shared" si="24"/>
        <v/>
      </c>
      <c r="BQ180" s="123" t="str">
        <f t="shared" si="25"/>
        <v/>
      </c>
      <c r="BR180" s="124" t="str">
        <f t="shared" si="26"/>
        <v/>
      </c>
      <c r="BS180" s="142" t="str">
        <f t="shared" si="27"/>
        <v/>
      </c>
      <c r="BT180" s="143" t="str">
        <f t="shared" si="28"/>
        <v/>
      </c>
      <c r="BU180" s="143" t="str">
        <f t="shared" si="29"/>
        <v/>
      </c>
      <c r="BV180" s="143" t="str">
        <f t="shared" si="30"/>
        <v/>
      </c>
      <c r="BW180" s="143" t="str">
        <f t="shared" si="31"/>
        <v/>
      </c>
      <c r="BX180" s="144" t="str">
        <f t="shared" si="32"/>
        <v/>
      </c>
      <c r="BY180" s="141" t="str">
        <f t="shared" si="33"/>
        <v/>
      </c>
      <c r="BZ180" s="139" t="str">
        <f t="shared" si="34"/>
        <v/>
      </c>
      <c r="CA180" s="139" t="str">
        <f t="shared" si="35"/>
        <v/>
      </c>
      <c r="CB180" s="139" t="str">
        <f t="shared" si="36"/>
        <v/>
      </c>
      <c r="CC180" s="139" t="str">
        <f t="shared" si="37"/>
        <v/>
      </c>
      <c r="CD180" s="139" t="str">
        <f t="shared" si="38"/>
        <v/>
      </c>
      <c r="CE180" s="140" t="str">
        <f t="shared" si="39"/>
        <v/>
      </c>
      <c r="CF180" s="141" t="str">
        <f t="shared" si="40"/>
        <v/>
      </c>
      <c r="CG180" s="139" t="str">
        <f t="shared" si="41"/>
        <v/>
      </c>
      <c r="CH180" s="139" t="str">
        <f t="shared" si="42"/>
        <v/>
      </c>
      <c r="CI180" s="139" t="str">
        <f t="shared" si="43"/>
        <v/>
      </c>
      <c r="CJ180" s="139" t="str">
        <f t="shared" si="44"/>
        <v/>
      </c>
      <c r="CK180" s="139" t="str">
        <f t="shared" si="45"/>
        <v/>
      </c>
      <c r="CL180" s="140" t="str">
        <f t="shared" si="46"/>
        <v/>
      </c>
      <c r="CM180" s="142" t="str">
        <f t="shared" si="47"/>
        <v/>
      </c>
      <c r="CN180" s="143" t="str">
        <f t="shared" si="48"/>
        <v/>
      </c>
      <c r="CO180" s="143" t="str">
        <f t="shared" si="49"/>
        <v/>
      </c>
      <c r="CP180" s="143" t="str">
        <f t="shared" si="50"/>
        <v/>
      </c>
      <c r="CQ180" s="143" t="str">
        <f t="shared" si="51"/>
        <v/>
      </c>
      <c r="CR180" s="145" t="str">
        <f t="shared" si="52"/>
        <v/>
      </c>
      <c r="CS180" s="127"/>
      <c r="CT180" s="122" t="str">
        <f t="shared" si="53"/>
        <v/>
      </c>
      <c r="CU180" s="123" t="str">
        <f t="shared" si="54"/>
        <v/>
      </c>
      <c r="CV180" s="123" t="str">
        <f t="shared" si="55"/>
        <v/>
      </c>
      <c r="CW180" s="123" t="str">
        <f t="shared" si="56"/>
        <v/>
      </c>
      <c r="CX180" s="123" t="str">
        <f t="shared" si="57"/>
        <v/>
      </c>
      <c r="CY180" s="123" t="str">
        <f t="shared" si="58"/>
        <v/>
      </c>
      <c r="CZ180" s="123" t="str">
        <f t="shared" si="59"/>
        <v/>
      </c>
      <c r="DA180" s="123" t="str">
        <f t="shared" si="60"/>
        <v/>
      </c>
      <c r="DB180" s="124" t="str">
        <f t="shared" si="61"/>
        <v/>
      </c>
      <c r="DC180" s="128" t="str">
        <f t="shared" si="62"/>
        <v/>
      </c>
      <c r="DD180" s="123" t="str">
        <f t="shared" si="63"/>
        <v/>
      </c>
      <c r="DE180" s="123" t="str">
        <f t="shared" si="64"/>
        <v/>
      </c>
      <c r="DF180" s="123" t="str">
        <f t="shared" si="65"/>
        <v/>
      </c>
      <c r="DG180" s="123" t="str">
        <f t="shared" si="66"/>
        <v/>
      </c>
      <c r="DH180" s="123" t="str">
        <f t="shared" si="67"/>
        <v/>
      </c>
      <c r="DI180" s="123" t="str">
        <f t="shared" si="68"/>
        <v/>
      </c>
      <c r="DJ180" s="129" t="str">
        <f t="shared" si="69"/>
        <v/>
      </c>
      <c r="DK180" s="98" t="s">
        <v>68</v>
      </c>
      <c r="DL180" s="130">
        <f t="shared" si="76"/>
        <v>174</v>
      </c>
      <c r="DM180" s="56"/>
    </row>
    <row r="181" spans="2:117" ht="22.5" customHeight="1">
      <c r="B181" s="98" t="s">
        <v>68</v>
      </c>
      <c r="C181" s="130">
        <f t="shared" si="70"/>
        <v>175</v>
      </c>
      <c r="D181" s="146">
        <v>45702</v>
      </c>
      <c r="E181" s="155" t="s">
        <v>69</v>
      </c>
      <c r="F181" s="102" t="s">
        <v>70</v>
      </c>
      <c r="G181" s="103" t="s">
        <v>20</v>
      </c>
      <c r="H181" s="131" t="s">
        <v>46</v>
      </c>
      <c r="I181" s="132">
        <v>5000</v>
      </c>
      <c r="J181" s="106"/>
      <c r="K181" s="107">
        <f t="shared" si="71"/>
        <v>2453123</v>
      </c>
      <c r="L181" s="645"/>
      <c r="M181" s="133"/>
      <c r="N181" s="133"/>
      <c r="O181" s="134" t="str">
        <f t="shared" ref="O181:S181" si="593">IF($H181=O$6,$I181,"")</f>
        <v/>
      </c>
      <c r="P181" s="135" t="str">
        <f t="shared" si="593"/>
        <v/>
      </c>
      <c r="Q181" s="136">
        <f t="shared" si="593"/>
        <v>5000</v>
      </c>
      <c r="R181" s="135" t="str">
        <f t="shared" si="593"/>
        <v/>
      </c>
      <c r="S181" s="137" t="str">
        <f t="shared" si="593"/>
        <v/>
      </c>
      <c r="T181" s="113" t="str">
        <f t="shared" ref="T181:AJ181" si="594">IF($H181=T$6,$J181,"")</f>
        <v/>
      </c>
      <c r="U181" s="114" t="str">
        <f t="shared" si="594"/>
        <v/>
      </c>
      <c r="V181" s="114" t="str">
        <f t="shared" si="594"/>
        <v/>
      </c>
      <c r="W181" s="114" t="str">
        <f t="shared" si="594"/>
        <v/>
      </c>
      <c r="X181" s="113" t="str">
        <f t="shared" si="594"/>
        <v/>
      </c>
      <c r="Y181" s="114" t="str">
        <f t="shared" si="594"/>
        <v/>
      </c>
      <c r="Z181" s="114" t="str">
        <f t="shared" si="594"/>
        <v/>
      </c>
      <c r="AA181" s="114" t="str">
        <f t="shared" si="594"/>
        <v/>
      </c>
      <c r="AB181" s="113" t="str">
        <f t="shared" si="594"/>
        <v/>
      </c>
      <c r="AC181" s="114" t="str">
        <f t="shared" si="594"/>
        <v/>
      </c>
      <c r="AD181" s="114" t="str">
        <f t="shared" si="594"/>
        <v/>
      </c>
      <c r="AE181" s="114" t="str">
        <f t="shared" si="594"/>
        <v/>
      </c>
      <c r="AF181" s="114" t="str">
        <f t="shared" si="594"/>
        <v/>
      </c>
      <c r="AG181" s="114" t="str">
        <f t="shared" si="594"/>
        <v/>
      </c>
      <c r="AH181" s="114" t="str">
        <f t="shared" si="594"/>
        <v/>
      </c>
      <c r="AI181" s="113" t="str">
        <f t="shared" si="594"/>
        <v/>
      </c>
      <c r="AJ181" s="115" t="str">
        <f t="shared" si="594"/>
        <v/>
      </c>
      <c r="AK181" s="617"/>
      <c r="AL181" s="38"/>
      <c r="AM181" s="98" t="s">
        <v>68</v>
      </c>
      <c r="AN181" s="130">
        <f t="shared" si="74"/>
        <v>175</v>
      </c>
      <c r="AO181" s="138" t="str">
        <f t="shared" ref="AO181:AS181" si="595">IF(AND($G181=AO$4,$H181=AO$6),$I181,"")</f>
        <v/>
      </c>
      <c r="AP181" s="139" t="str">
        <f t="shared" si="595"/>
        <v/>
      </c>
      <c r="AQ181" s="139">
        <f t="shared" si="595"/>
        <v>5000</v>
      </c>
      <c r="AR181" s="139" t="str">
        <f t="shared" si="595"/>
        <v/>
      </c>
      <c r="AS181" s="139" t="str">
        <f t="shared" si="595"/>
        <v/>
      </c>
      <c r="AT181" s="118"/>
      <c r="AU181" s="138" t="str">
        <f t="shared" si="3"/>
        <v/>
      </c>
      <c r="AV181" s="139" t="str">
        <f t="shared" si="4"/>
        <v/>
      </c>
      <c r="AW181" s="139" t="str">
        <f t="shared" si="5"/>
        <v/>
      </c>
      <c r="AX181" s="139" t="str">
        <f t="shared" si="6"/>
        <v/>
      </c>
      <c r="AY181" s="139" t="str">
        <f t="shared" si="7"/>
        <v/>
      </c>
      <c r="AZ181" s="140" t="str">
        <f t="shared" si="8"/>
        <v/>
      </c>
      <c r="BA181" s="141" t="str">
        <f t="shared" si="9"/>
        <v/>
      </c>
      <c r="BB181" s="139" t="str">
        <f t="shared" si="10"/>
        <v/>
      </c>
      <c r="BC181" s="139" t="str">
        <f t="shared" si="11"/>
        <v/>
      </c>
      <c r="BD181" s="139" t="str">
        <f t="shared" si="12"/>
        <v/>
      </c>
      <c r="BE181" s="140" t="str">
        <f t="shared" si="13"/>
        <v/>
      </c>
      <c r="BF181" s="122" t="str">
        <f t="shared" si="14"/>
        <v/>
      </c>
      <c r="BG181" s="123" t="str">
        <f t="shared" si="15"/>
        <v/>
      </c>
      <c r="BH181" s="123" t="str">
        <f t="shared" si="16"/>
        <v/>
      </c>
      <c r="BI181" s="123" t="str">
        <f t="shared" si="17"/>
        <v/>
      </c>
      <c r="BJ181" s="122" t="str">
        <f t="shared" si="18"/>
        <v/>
      </c>
      <c r="BK181" s="123" t="str">
        <f t="shared" si="19"/>
        <v/>
      </c>
      <c r="BL181" s="123" t="str">
        <f t="shared" si="20"/>
        <v/>
      </c>
      <c r="BM181" s="123" t="str">
        <f t="shared" si="21"/>
        <v/>
      </c>
      <c r="BN181" s="123" t="str">
        <f t="shared" si="22"/>
        <v/>
      </c>
      <c r="BO181" s="123" t="str">
        <f t="shared" si="23"/>
        <v/>
      </c>
      <c r="BP181" s="123" t="str">
        <f t="shared" si="24"/>
        <v/>
      </c>
      <c r="BQ181" s="123" t="str">
        <f t="shared" si="25"/>
        <v/>
      </c>
      <c r="BR181" s="124" t="str">
        <f t="shared" si="26"/>
        <v/>
      </c>
      <c r="BS181" s="142" t="str">
        <f t="shared" si="27"/>
        <v/>
      </c>
      <c r="BT181" s="143" t="str">
        <f t="shared" si="28"/>
        <v/>
      </c>
      <c r="BU181" s="143" t="str">
        <f t="shared" si="29"/>
        <v/>
      </c>
      <c r="BV181" s="143" t="str">
        <f t="shared" si="30"/>
        <v/>
      </c>
      <c r="BW181" s="143" t="str">
        <f t="shared" si="31"/>
        <v/>
      </c>
      <c r="BX181" s="144" t="str">
        <f t="shared" si="32"/>
        <v/>
      </c>
      <c r="BY181" s="141" t="str">
        <f t="shared" si="33"/>
        <v/>
      </c>
      <c r="BZ181" s="139" t="str">
        <f t="shared" si="34"/>
        <v/>
      </c>
      <c r="CA181" s="139" t="str">
        <f t="shared" si="35"/>
        <v/>
      </c>
      <c r="CB181" s="139" t="str">
        <f t="shared" si="36"/>
        <v/>
      </c>
      <c r="CC181" s="139" t="str">
        <f t="shared" si="37"/>
        <v/>
      </c>
      <c r="CD181" s="139" t="str">
        <f t="shared" si="38"/>
        <v/>
      </c>
      <c r="CE181" s="140" t="str">
        <f t="shared" si="39"/>
        <v/>
      </c>
      <c r="CF181" s="141" t="str">
        <f t="shared" si="40"/>
        <v/>
      </c>
      <c r="CG181" s="139" t="str">
        <f t="shared" si="41"/>
        <v/>
      </c>
      <c r="CH181" s="139" t="str">
        <f t="shared" si="42"/>
        <v/>
      </c>
      <c r="CI181" s="139" t="str">
        <f t="shared" si="43"/>
        <v/>
      </c>
      <c r="CJ181" s="139" t="str">
        <f t="shared" si="44"/>
        <v/>
      </c>
      <c r="CK181" s="139" t="str">
        <f t="shared" si="45"/>
        <v/>
      </c>
      <c r="CL181" s="140" t="str">
        <f t="shared" si="46"/>
        <v/>
      </c>
      <c r="CM181" s="142" t="str">
        <f t="shared" si="47"/>
        <v/>
      </c>
      <c r="CN181" s="143" t="str">
        <f t="shared" si="48"/>
        <v/>
      </c>
      <c r="CO181" s="143" t="str">
        <f t="shared" si="49"/>
        <v/>
      </c>
      <c r="CP181" s="143" t="str">
        <f t="shared" si="50"/>
        <v/>
      </c>
      <c r="CQ181" s="143" t="str">
        <f t="shared" si="51"/>
        <v/>
      </c>
      <c r="CR181" s="145" t="str">
        <f t="shared" si="52"/>
        <v/>
      </c>
      <c r="CS181" s="127"/>
      <c r="CT181" s="122" t="str">
        <f t="shared" si="53"/>
        <v/>
      </c>
      <c r="CU181" s="123" t="str">
        <f t="shared" si="54"/>
        <v/>
      </c>
      <c r="CV181" s="123" t="str">
        <f t="shared" si="55"/>
        <v/>
      </c>
      <c r="CW181" s="123" t="str">
        <f t="shared" si="56"/>
        <v/>
      </c>
      <c r="CX181" s="123" t="str">
        <f t="shared" si="57"/>
        <v/>
      </c>
      <c r="CY181" s="123" t="str">
        <f t="shared" si="58"/>
        <v/>
      </c>
      <c r="CZ181" s="123" t="str">
        <f t="shared" si="59"/>
        <v/>
      </c>
      <c r="DA181" s="123" t="str">
        <f t="shared" si="60"/>
        <v/>
      </c>
      <c r="DB181" s="124" t="str">
        <f t="shared" si="61"/>
        <v/>
      </c>
      <c r="DC181" s="128" t="str">
        <f t="shared" si="62"/>
        <v/>
      </c>
      <c r="DD181" s="123" t="str">
        <f t="shared" si="63"/>
        <v/>
      </c>
      <c r="DE181" s="123" t="str">
        <f t="shared" si="64"/>
        <v/>
      </c>
      <c r="DF181" s="123" t="str">
        <f t="shared" si="65"/>
        <v/>
      </c>
      <c r="DG181" s="123" t="str">
        <f t="shared" si="66"/>
        <v/>
      </c>
      <c r="DH181" s="123" t="str">
        <f t="shared" si="67"/>
        <v/>
      </c>
      <c r="DI181" s="123" t="str">
        <f t="shared" si="68"/>
        <v/>
      </c>
      <c r="DJ181" s="129" t="str">
        <f t="shared" si="69"/>
        <v/>
      </c>
      <c r="DK181" s="98" t="s">
        <v>68</v>
      </c>
      <c r="DL181" s="130">
        <f t="shared" si="76"/>
        <v>175</v>
      </c>
      <c r="DM181" s="56"/>
    </row>
    <row r="182" spans="2:117" ht="22.5" customHeight="1">
      <c r="B182" s="98" t="s">
        <v>68</v>
      </c>
      <c r="C182" s="130">
        <f t="shared" si="70"/>
        <v>176</v>
      </c>
      <c r="D182" s="146">
        <v>45702</v>
      </c>
      <c r="E182" s="155" t="s">
        <v>69</v>
      </c>
      <c r="F182" s="102" t="s">
        <v>70</v>
      </c>
      <c r="G182" s="103" t="s">
        <v>20</v>
      </c>
      <c r="H182" s="131" t="s">
        <v>46</v>
      </c>
      <c r="I182" s="132">
        <v>5000</v>
      </c>
      <c r="J182" s="106"/>
      <c r="K182" s="107">
        <f t="shared" si="71"/>
        <v>2458123</v>
      </c>
      <c r="L182" s="645"/>
      <c r="M182" s="133"/>
      <c r="N182" s="133"/>
      <c r="O182" s="134" t="str">
        <f t="shared" ref="O182:S182" si="596">IF($H182=O$6,$I182,"")</f>
        <v/>
      </c>
      <c r="P182" s="135" t="str">
        <f t="shared" si="596"/>
        <v/>
      </c>
      <c r="Q182" s="136">
        <f t="shared" si="596"/>
        <v>5000</v>
      </c>
      <c r="R182" s="135" t="str">
        <f t="shared" si="596"/>
        <v/>
      </c>
      <c r="S182" s="137" t="str">
        <f t="shared" si="596"/>
        <v/>
      </c>
      <c r="T182" s="113" t="str">
        <f t="shared" ref="T182:AJ182" si="597">IF($H182=T$6,$J182,"")</f>
        <v/>
      </c>
      <c r="U182" s="114" t="str">
        <f t="shared" si="597"/>
        <v/>
      </c>
      <c r="V182" s="114" t="str">
        <f t="shared" si="597"/>
        <v/>
      </c>
      <c r="W182" s="114" t="str">
        <f t="shared" si="597"/>
        <v/>
      </c>
      <c r="X182" s="113" t="str">
        <f t="shared" si="597"/>
        <v/>
      </c>
      <c r="Y182" s="114" t="str">
        <f t="shared" si="597"/>
        <v/>
      </c>
      <c r="Z182" s="114" t="str">
        <f t="shared" si="597"/>
        <v/>
      </c>
      <c r="AA182" s="114" t="str">
        <f t="shared" si="597"/>
        <v/>
      </c>
      <c r="AB182" s="113" t="str">
        <f t="shared" si="597"/>
        <v/>
      </c>
      <c r="AC182" s="114" t="str">
        <f t="shared" si="597"/>
        <v/>
      </c>
      <c r="AD182" s="114" t="str">
        <f t="shared" si="597"/>
        <v/>
      </c>
      <c r="AE182" s="114" t="str">
        <f t="shared" si="597"/>
        <v/>
      </c>
      <c r="AF182" s="114" t="str">
        <f t="shared" si="597"/>
        <v/>
      </c>
      <c r="AG182" s="114" t="str">
        <f t="shared" si="597"/>
        <v/>
      </c>
      <c r="AH182" s="114" t="str">
        <f t="shared" si="597"/>
        <v/>
      </c>
      <c r="AI182" s="113" t="str">
        <f t="shared" si="597"/>
        <v/>
      </c>
      <c r="AJ182" s="115" t="str">
        <f t="shared" si="597"/>
        <v/>
      </c>
      <c r="AK182" s="617"/>
      <c r="AL182" s="38"/>
      <c r="AM182" s="98" t="s">
        <v>68</v>
      </c>
      <c r="AN182" s="130">
        <f t="shared" si="74"/>
        <v>176</v>
      </c>
      <c r="AO182" s="138" t="str">
        <f t="shared" ref="AO182:AS182" si="598">IF(AND($G182=AO$4,$H182=AO$6),$I182,"")</f>
        <v/>
      </c>
      <c r="AP182" s="139" t="str">
        <f t="shared" si="598"/>
        <v/>
      </c>
      <c r="AQ182" s="139">
        <f t="shared" si="598"/>
        <v>5000</v>
      </c>
      <c r="AR182" s="139" t="str">
        <f t="shared" si="598"/>
        <v/>
      </c>
      <c r="AS182" s="139" t="str">
        <f t="shared" si="598"/>
        <v/>
      </c>
      <c r="AT182" s="118"/>
      <c r="AU182" s="138" t="str">
        <f t="shared" si="3"/>
        <v/>
      </c>
      <c r="AV182" s="139" t="str">
        <f t="shared" si="4"/>
        <v/>
      </c>
      <c r="AW182" s="139" t="str">
        <f t="shared" si="5"/>
        <v/>
      </c>
      <c r="AX182" s="139" t="str">
        <f t="shared" si="6"/>
        <v/>
      </c>
      <c r="AY182" s="139" t="str">
        <f t="shared" si="7"/>
        <v/>
      </c>
      <c r="AZ182" s="140" t="str">
        <f t="shared" si="8"/>
        <v/>
      </c>
      <c r="BA182" s="141" t="str">
        <f t="shared" si="9"/>
        <v/>
      </c>
      <c r="BB182" s="139" t="str">
        <f t="shared" si="10"/>
        <v/>
      </c>
      <c r="BC182" s="139" t="str">
        <f t="shared" si="11"/>
        <v/>
      </c>
      <c r="BD182" s="139" t="str">
        <f t="shared" si="12"/>
        <v/>
      </c>
      <c r="BE182" s="140" t="str">
        <f t="shared" si="13"/>
        <v/>
      </c>
      <c r="BF182" s="122" t="str">
        <f t="shared" si="14"/>
        <v/>
      </c>
      <c r="BG182" s="123" t="str">
        <f t="shared" si="15"/>
        <v/>
      </c>
      <c r="BH182" s="123" t="str">
        <f t="shared" si="16"/>
        <v/>
      </c>
      <c r="BI182" s="123" t="str">
        <f t="shared" si="17"/>
        <v/>
      </c>
      <c r="BJ182" s="122" t="str">
        <f t="shared" si="18"/>
        <v/>
      </c>
      <c r="BK182" s="123" t="str">
        <f t="shared" si="19"/>
        <v/>
      </c>
      <c r="BL182" s="123" t="str">
        <f t="shared" si="20"/>
        <v/>
      </c>
      <c r="BM182" s="123" t="str">
        <f t="shared" si="21"/>
        <v/>
      </c>
      <c r="BN182" s="123" t="str">
        <f t="shared" si="22"/>
        <v/>
      </c>
      <c r="BO182" s="123" t="str">
        <f t="shared" si="23"/>
        <v/>
      </c>
      <c r="BP182" s="123" t="str">
        <f t="shared" si="24"/>
        <v/>
      </c>
      <c r="BQ182" s="123" t="str">
        <f t="shared" si="25"/>
        <v/>
      </c>
      <c r="BR182" s="124" t="str">
        <f t="shared" si="26"/>
        <v/>
      </c>
      <c r="BS182" s="142" t="str">
        <f t="shared" si="27"/>
        <v/>
      </c>
      <c r="BT182" s="143" t="str">
        <f t="shared" si="28"/>
        <v/>
      </c>
      <c r="BU182" s="143" t="str">
        <f t="shared" si="29"/>
        <v/>
      </c>
      <c r="BV182" s="143" t="str">
        <f t="shared" si="30"/>
        <v/>
      </c>
      <c r="BW182" s="143" t="str">
        <f t="shared" si="31"/>
        <v/>
      </c>
      <c r="BX182" s="144" t="str">
        <f t="shared" si="32"/>
        <v/>
      </c>
      <c r="BY182" s="141" t="str">
        <f t="shared" si="33"/>
        <v/>
      </c>
      <c r="BZ182" s="139" t="str">
        <f t="shared" si="34"/>
        <v/>
      </c>
      <c r="CA182" s="139" t="str">
        <f t="shared" si="35"/>
        <v/>
      </c>
      <c r="CB182" s="139" t="str">
        <f t="shared" si="36"/>
        <v/>
      </c>
      <c r="CC182" s="139" t="str">
        <f t="shared" si="37"/>
        <v/>
      </c>
      <c r="CD182" s="139" t="str">
        <f t="shared" si="38"/>
        <v/>
      </c>
      <c r="CE182" s="140" t="str">
        <f t="shared" si="39"/>
        <v/>
      </c>
      <c r="CF182" s="141" t="str">
        <f t="shared" si="40"/>
        <v/>
      </c>
      <c r="CG182" s="139" t="str">
        <f t="shared" si="41"/>
        <v/>
      </c>
      <c r="CH182" s="139" t="str">
        <f t="shared" si="42"/>
        <v/>
      </c>
      <c r="CI182" s="139" t="str">
        <f t="shared" si="43"/>
        <v/>
      </c>
      <c r="CJ182" s="139" t="str">
        <f t="shared" si="44"/>
        <v/>
      </c>
      <c r="CK182" s="139" t="str">
        <f t="shared" si="45"/>
        <v/>
      </c>
      <c r="CL182" s="140" t="str">
        <f t="shared" si="46"/>
        <v/>
      </c>
      <c r="CM182" s="142" t="str">
        <f t="shared" si="47"/>
        <v/>
      </c>
      <c r="CN182" s="143" t="str">
        <f t="shared" si="48"/>
        <v/>
      </c>
      <c r="CO182" s="143" t="str">
        <f t="shared" si="49"/>
        <v/>
      </c>
      <c r="CP182" s="143" t="str">
        <f t="shared" si="50"/>
        <v/>
      </c>
      <c r="CQ182" s="143" t="str">
        <f t="shared" si="51"/>
        <v/>
      </c>
      <c r="CR182" s="145" t="str">
        <f t="shared" si="52"/>
        <v/>
      </c>
      <c r="CS182" s="127"/>
      <c r="CT182" s="122" t="str">
        <f t="shared" si="53"/>
        <v/>
      </c>
      <c r="CU182" s="123" t="str">
        <f t="shared" si="54"/>
        <v/>
      </c>
      <c r="CV182" s="123" t="str">
        <f t="shared" si="55"/>
        <v/>
      </c>
      <c r="CW182" s="123" t="str">
        <f t="shared" si="56"/>
        <v/>
      </c>
      <c r="CX182" s="123" t="str">
        <f t="shared" si="57"/>
        <v/>
      </c>
      <c r="CY182" s="123" t="str">
        <f t="shared" si="58"/>
        <v/>
      </c>
      <c r="CZ182" s="123" t="str">
        <f t="shared" si="59"/>
        <v/>
      </c>
      <c r="DA182" s="123" t="str">
        <f t="shared" si="60"/>
        <v/>
      </c>
      <c r="DB182" s="124" t="str">
        <f t="shared" si="61"/>
        <v/>
      </c>
      <c r="DC182" s="128" t="str">
        <f t="shared" si="62"/>
        <v/>
      </c>
      <c r="DD182" s="123" t="str">
        <f t="shared" si="63"/>
        <v/>
      </c>
      <c r="DE182" s="123" t="str">
        <f t="shared" si="64"/>
        <v/>
      </c>
      <c r="DF182" s="123" t="str">
        <f t="shared" si="65"/>
        <v/>
      </c>
      <c r="DG182" s="123" t="str">
        <f t="shared" si="66"/>
        <v/>
      </c>
      <c r="DH182" s="123" t="str">
        <f t="shared" si="67"/>
        <v/>
      </c>
      <c r="DI182" s="123" t="str">
        <f t="shared" si="68"/>
        <v/>
      </c>
      <c r="DJ182" s="129" t="str">
        <f t="shared" si="69"/>
        <v/>
      </c>
      <c r="DK182" s="98" t="s">
        <v>68</v>
      </c>
      <c r="DL182" s="130">
        <f t="shared" si="76"/>
        <v>176</v>
      </c>
      <c r="DM182" s="56"/>
    </row>
    <row r="183" spans="2:117" ht="22.5" customHeight="1">
      <c r="B183" s="98" t="s">
        <v>68</v>
      </c>
      <c r="C183" s="130">
        <f t="shared" si="70"/>
        <v>177</v>
      </c>
      <c r="D183" s="146">
        <v>45702</v>
      </c>
      <c r="E183" s="155" t="s">
        <v>69</v>
      </c>
      <c r="F183" s="102" t="s">
        <v>70</v>
      </c>
      <c r="G183" s="103" t="s">
        <v>20</v>
      </c>
      <c r="H183" s="131" t="s">
        <v>46</v>
      </c>
      <c r="I183" s="132">
        <v>6434</v>
      </c>
      <c r="J183" s="106"/>
      <c r="K183" s="107">
        <f t="shared" si="71"/>
        <v>2464557</v>
      </c>
      <c r="L183" s="645"/>
      <c r="M183" s="133"/>
      <c r="N183" s="133"/>
      <c r="O183" s="134" t="str">
        <f t="shared" ref="O183:S183" si="599">IF($H183=O$6,$I183,"")</f>
        <v/>
      </c>
      <c r="P183" s="135" t="str">
        <f t="shared" si="599"/>
        <v/>
      </c>
      <c r="Q183" s="136">
        <f t="shared" si="599"/>
        <v>6434</v>
      </c>
      <c r="R183" s="135" t="str">
        <f t="shared" si="599"/>
        <v/>
      </c>
      <c r="S183" s="137" t="str">
        <f t="shared" si="599"/>
        <v/>
      </c>
      <c r="T183" s="113" t="str">
        <f t="shared" ref="T183:AJ183" si="600">IF($H183=T$6,$J183,"")</f>
        <v/>
      </c>
      <c r="U183" s="114" t="str">
        <f t="shared" si="600"/>
        <v/>
      </c>
      <c r="V183" s="114" t="str">
        <f t="shared" si="600"/>
        <v/>
      </c>
      <c r="W183" s="114" t="str">
        <f t="shared" si="600"/>
        <v/>
      </c>
      <c r="X183" s="113" t="str">
        <f t="shared" si="600"/>
        <v/>
      </c>
      <c r="Y183" s="114" t="str">
        <f t="shared" si="600"/>
        <v/>
      </c>
      <c r="Z183" s="114" t="str">
        <f t="shared" si="600"/>
        <v/>
      </c>
      <c r="AA183" s="114" t="str">
        <f t="shared" si="600"/>
        <v/>
      </c>
      <c r="AB183" s="113" t="str">
        <f t="shared" si="600"/>
        <v/>
      </c>
      <c r="AC183" s="114" t="str">
        <f t="shared" si="600"/>
        <v/>
      </c>
      <c r="AD183" s="114" t="str">
        <f t="shared" si="600"/>
        <v/>
      </c>
      <c r="AE183" s="114" t="str">
        <f t="shared" si="600"/>
        <v/>
      </c>
      <c r="AF183" s="114" t="str">
        <f t="shared" si="600"/>
        <v/>
      </c>
      <c r="AG183" s="114" t="str">
        <f t="shared" si="600"/>
        <v/>
      </c>
      <c r="AH183" s="114" t="str">
        <f t="shared" si="600"/>
        <v/>
      </c>
      <c r="AI183" s="113" t="str">
        <f t="shared" si="600"/>
        <v/>
      </c>
      <c r="AJ183" s="115" t="str">
        <f t="shared" si="600"/>
        <v/>
      </c>
      <c r="AK183" s="617"/>
      <c r="AL183" s="38"/>
      <c r="AM183" s="98" t="s">
        <v>68</v>
      </c>
      <c r="AN183" s="130">
        <f t="shared" si="74"/>
        <v>177</v>
      </c>
      <c r="AO183" s="138" t="str">
        <f t="shared" ref="AO183:AS183" si="601">IF(AND($G183=AO$4,$H183=AO$6),$I183,"")</f>
        <v/>
      </c>
      <c r="AP183" s="139" t="str">
        <f t="shared" si="601"/>
        <v/>
      </c>
      <c r="AQ183" s="139">
        <f t="shared" si="601"/>
        <v>6434</v>
      </c>
      <c r="AR183" s="139" t="str">
        <f t="shared" si="601"/>
        <v/>
      </c>
      <c r="AS183" s="139" t="str">
        <f t="shared" si="601"/>
        <v/>
      </c>
      <c r="AT183" s="118"/>
      <c r="AU183" s="138" t="str">
        <f t="shared" si="3"/>
        <v/>
      </c>
      <c r="AV183" s="139" t="str">
        <f t="shared" si="4"/>
        <v/>
      </c>
      <c r="AW183" s="139" t="str">
        <f t="shared" si="5"/>
        <v/>
      </c>
      <c r="AX183" s="139" t="str">
        <f t="shared" si="6"/>
        <v/>
      </c>
      <c r="AY183" s="139" t="str">
        <f t="shared" si="7"/>
        <v/>
      </c>
      <c r="AZ183" s="140" t="str">
        <f t="shared" si="8"/>
        <v/>
      </c>
      <c r="BA183" s="141" t="str">
        <f t="shared" si="9"/>
        <v/>
      </c>
      <c r="BB183" s="139" t="str">
        <f t="shared" si="10"/>
        <v/>
      </c>
      <c r="BC183" s="139" t="str">
        <f t="shared" si="11"/>
        <v/>
      </c>
      <c r="BD183" s="139" t="str">
        <f t="shared" si="12"/>
        <v/>
      </c>
      <c r="BE183" s="140" t="str">
        <f t="shared" si="13"/>
        <v/>
      </c>
      <c r="BF183" s="122" t="str">
        <f t="shared" si="14"/>
        <v/>
      </c>
      <c r="BG183" s="123" t="str">
        <f t="shared" si="15"/>
        <v/>
      </c>
      <c r="BH183" s="123" t="str">
        <f t="shared" si="16"/>
        <v/>
      </c>
      <c r="BI183" s="123" t="str">
        <f t="shared" si="17"/>
        <v/>
      </c>
      <c r="BJ183" s="122" t="str">
        <f t="shared" si="18"/>
        <v/>
      </c>
      <c r="BK183" s="123" t="str">
        <f t="shared" si="19"/>
        <v/>
      </c>
      <c r="BL183" s="123" t="str">
        <f t="shared" si="20"/>
        <v/>
      </c>
      <c r="BM183" s="123" t="str">
        <f t="shared" si="21"/>
        <v/>
      </c>
      <c r="BN183" s="123" t="str">
        <f t="shared" si="22"/>
        <v/>
      </c>
      <c r="BO183" s="123" t="str">
        <f t="shared" si="23"/>
        <v/>
      </c>
      <c r="BP183" s="123" t="str">
        <f t="shared" si="24"/>
        <v/>
      </c>
      <c r="BQ183" s="123" t="str">
        <f t="shared" si="25"/>
        <v/>
      </c>
      <c r="BR183" s="124" t="str">
        <f t="shared" si="26"/>
        <v/>
      </c>
      <c r="BS183" s="142" t="str">
        <f t="shared" si="27"/>
        <v/>
      </c>
      <c r="BT183" s="143" t="str">
        <f t="shared" si="28"/>
        <v/>
      </c>
      <c r="BU183" s="143" t="str">
        <f t="shared" si="29"/>
        <v/>
      </c>
      <c r="BV183" s="143" t="str">
        <f t="shared" si="30"/>
        <v/>
      </c>
      <c r="BW183" s="143" t="str">
        <f t="shared" si="31"/>
        <v/>
      </c>
      <c r="BX183" s="144" t="str">
        <f t="shared" si="32"/>
        <v/>
      </c>
      <c r="BY183" s="141" t="str">
        <f t="shared" si="33"/>
        <v/>
      </c>
      <c r="BZ183" s="139" t="str">
        <f t="shared" si="34"/>
        <v/>
      </c>
      <c r="CA183" s="139" t="str">
        <f t="shared" si="35"/>
        <v/>
      </c>
      <c r="CB183" s="139" t="str">
        <f t="shared" si="36"/>
        <v/>
      </c>
      <c r="CC183" s="139" t="str">
        <f t="shared" si="37"/>
        <v/>
      </c>
      <c r="CD183" s="139" t="str">
        <f t="shared" si="38"/>
        <v/>
      </c>
      <c r="CE183" s="140" t="str">
        <f t="shared" si="39"/>
        <v/>
      </c>
      <c r="CF183" s="141" t="str">
        <f t="shared" si="40"/>
        <v/>
      </c>
      <c r="CG183" s="139" t="str">
        <f t="shared" si="41"/>
        <v/>
      </c>
      <c r="CH183" s="139" t="str">
        <f t="shared" si="42"/>
        <v/>
      </c>
      <c r="CI183" s="139" t="str">
        <f t="shared" si="43"/>
        <v/>
      </c>
      <c r="CJ183" s="139" t="str">
        <f t="shared" si="44"/>
        <v/>
      </c>
      <c r="CK183" s="139" t="str">
        <f t="shared" si="45"/>
        <v/>
      </c>
      <c r="CL183" s="140" t="str">
        <f t="shared" si="46"/>
        <v/>
      </c>
      <c r="CM183" s="142" t="str">
        <f t="shared" si="47"/>
        <v/>
      </c>
      <c r="CN183" s="143" t="str">
        <f t="shared" si="48"/>
        <v/>
      </c>
      <c r="CO183" s="143" t="str">
        <f t="shared" si="49"/>
        <v/>
      </c>
      <c r="CP183" s="143" t="str">
        <f t="shared" si="50"/>
        <v/>
      </c>
      <c r="CQ183" s="143" t="str">
        <f t="shared" si="51"/>
        <v/>
      </c>
      <c r="CR183" s="145" t="str">
        <f t="shared" si="52"/>
        <v/>
      </c>
      <c r="CS183" s="127"/>
      <c r="CT183" s="122" t="str">
        <f t="shared" si="53"/>
        <v/>
      </c>
      <c r="CU183" s="123" t="str">
        <f t="shared" si="54"/>
        <v/>
      </c>
      <c r="CV183" s="123" t="str">
        <f t="shared" si="55"/>
        <v/>
      </c>
      <c r="CW183" s="123" t="str">
        <f t="shared" si="56"/>
        <v/>
      </c>
      <c r="CX183" s="123" t="str">
        <f t="shared" si="57"/>
        <v/>
      </c>
      <c r="CY183" s="123" t="str">
        <f t="shared" si="58"/>
        <v/>
      </c>
      <c r="CZ183" s="123" t="str">
        <f t="shared" si="59"/>
        <v/>
      </c>
      <c r="DA183" s="123" t="str">
        <f t="shared" si="60"/>
        <v/>
      </c>
      <c r="DB183" s="124" t="str">
        <f t="shared" si="61"/>
        <v/>
      </c>
      <c r="DC183" s="128" t="str">
        <f t="shared" si="62"/>
        <v/>
      </c>
      <c r="DD183" s="123" t="str">
        <f t="shared" si="63"/>
        <v/>
      </c>
      <c r="DE183" s="123" t="str">
        <f t="shared" si="64"/>
        <v/>
      </c>
      <c r="DF183" s="123" t="str">
        <f t="shared" si="65"/>
        <v/>
      </c>
      <c r="DG183" s="123" t="str">
        <f t="shared" si="66"/>
        <v/>
      </c>
      <c r="DH183" s="123" t="str">
        <f t="shared" si="67"/>
        <v/>
      </c>
      <c r="DI183" s="123" t="str">
        <f t="shared" si="68"/>
        <v/>
      </c>
      <c r="DJ183" s="129" t="str">
        <f t="shared" si="69"/>
        <v/>
      </c>
      <c r="DK183" s="98" t="s">
        <v>68</v>
      </c>
      <c r="DL183" s="130">
        <f t="shared" si="76"/>
        <v>177</v>
      </c>
      <c r="DM183" s="56"/>
    </row>
    <row r="184" spans="2:117" ht="22.5" customHeight="1">
      <c r="B184" s="98" t="s">
        <v>68</v>
      </c>
      <c r="C184" s="130">
        <f t="shared" si="70"/>
        <v>178</v>
      </c>
      <c r="D184" s="146">
        <v>45702</v>
      </c>
      <c r="E184" s="155" t="s">
        <v>69</v>
      </c>
      <c r="F184" s="102" t="s">
        <v>70</v>
      </c>
      <c r="G184" s="103" t="s">
        <v>20</v>
      </c>
      <c r="H184" s="131" t="s">
        <v>46</v>
      </c>
      <c r="I184" s="132">
        <v>5000</v>
      </c>
      <c r="J184" s="106"/>
      <c r="K184" s="107">
        <f t="shared" si="71"/>
        <v>2469557</v>
      </c>
      <c r="L184" s="645"/>
      <c r="M184" s="133"/>
      <c r="N184" s="133"/>
      <c r="O184" s="134" t="str">
        <f t="shared" ref="O184:S184" si="602">IF($H184=O$6,$I184,"")</f>
        <v/>
      </c>
      <c r="P184" s="135" t="str">
        <f t="shared" si="602"/>
        <v/>
      </c>
      <c r="Q184" s="136">
        <f t="shared" si="602"/>
        <v>5000</v>
      </c>
      <c r="R184" s="135" t="str">
        <f t="shared" si="602"/>
        <v/>
      </c>
      <c r="S184" s="137" t="str">
        <f t="shared" si="602"/>
        <v/>
      </c>
      <c r="T184" s="113" t="str">
        <f t="shared" ref="T184:AJ184" si="603">IF($H184=T$6,$J184,"")</f>
        <v/>
      </c>
      <c r="U184" s="114" t="str">
        <f t="shared" si="603"/>
        <v/>
      </c>
      <c r="V184" s="114" t="str">
        <f t="shared" si="603"/>
        <v/>
      </c>
      <c r="W184" s="114" t="str">
        <f t="shared" si="603"/>
        <v/>
      </c>
      <c r="X184" s="113" t="str">
        <f t="shared" si="603"/>
        <v/>
      </c>
      <c r="Y184" s="114" t="str">
        <f t="shared" si="603"/>
        <v/>
      </c>
      <c r="Z184" s="114" t="str">
        <f t="shared" si="603"/>
        <v/>
      </c>
      <c r="AA184" s="114" t="str">
        <f t="shared" si="603"/>
        <v/>
      </c>
      <c r="AB184" s="113" t="str">
        <f t="shared" si="603"/>
        <v/>
      </c>
      <c r="AC184" s="114" t="str">
        <f t="shared" si="603"/>
        <v/>
      </c>
      <c r="AD184" s="114" t="str">
        <f t="shared" si="603"/>
        <v/>
      </c>
      <c r="AE184" s="114" t="str">
        <f t="shared" si="603"/>
        <v/>
      </c>
      <c r="AF184" s="114" t="str">
        <f t="shared" si="603"/>
        <v/>
      </c>
      <c r="AG184" s="114" t="str">
        <f t="shared" si="603"/>
        <v/>
      </c>
      <c r="AH184" s="114" t="str">
        <f t="shared" si="603"/>
        <v/>
      </c>
      <c r="AI184" s="113" t="str">
        <f t="shared" si="603"/>
        <v/>
      </c>
      <c r="AJ184" s="115" t="str">
        <f t="shared" si="603"/>
        <v/>
      </c>
      <c r="AK184" s="617"/>
      <c r="AL184" s="38"/>
      <c r="AM184" s="98" t="s">
        <v>68</v>
      </c>
      <c r="AN184" s="130">
        <f t="shared" si="74"/>
        <v>178</v>
      </c>
      <c r="AO184" s="138" t="str">
        <f t="shared" ref="AO184:AS184" si="604">IF(AND($G184=AO$4,$H184=AO$6),$I184,"")</f>
        <v/>
      </c>
      <c r="AP184" s="139" t="str">
        <f t="shared" si="604"/>
        <v/>
      </c>
      <c r="AQ184" s="139">
        <f t="shared" si="604"/>
        <v>5000</v>
      </c>
      <c r="AR184" s="139" t="str">
        <f t="shared" si="604"/>
        <v/>
      </c>
      <c r="AS184" s="139" t="str">
        <f t="shared" si="604"/>
        <v/>
      </c>
      <c r="AT184" s="118"/>
      <c r="AU184" s="138" t="str">
        <f t="shared" si="3"/>
        <v/>
      </c>
      <c r="AV184" s="139" t="str">
        <f t="shared" si="4"/>
        <v/>
      </c>
      <c r="AW184" s="139" t="str">
        <f t="shared" si="5"/>
        <v/>
      </c>
      <c r="AX184" s="139" t="str">
        <f t="shared" si="6"/>
        <v/>
      </c>
      <c r="AY184" s="139" t="str">
        <f t="shared" si="7"/>
        <v/>
      </c>
      <c r="AZ184" s="140" t="str">
        <f t="shared" si="8"/>
        <v/>
      </c>
      <c r="BA184" s="141" t="str">
        <f t="shared" si="9"/>
        <v/>
      </c>
      <c r="BB184" s="139" t="str">
        <f t="shared" si="10"/>
        <v/>
      </c>
      <c r="BC184" s="139" t="str">
        <f t="shared" si="11"/>
        <v/>
      </c>
      <c r="BD184" s="139" t="str">
        <f t="shared" si="12"/>
        <v/>
      </c>
      <c r="BE184" s="140" t="str">
        <f t="shared" si="13"/>
        <v/>
      </c>
      <c r="BF184" s="122" t="str">
        <f t="shared" si="14"/>
        <v/>
      </c>
      <c r="BG184" s="123" t="str">
        <f t="shared" si="15"/>
        <v/>
      </c>
      <c r="BH184" s="123" t="str">
        <f t="shared" si="16"/>
        <v/>
      </c>
      <c r="BI184" s="123" t="str">
        <f t="shared" si="17"/>
        <v/>
      </c>
      <c r="BJ184" s="122" t="str">
        <f t="shared" si="18"/>
        <v/>
      </c>
      <c r="BK184" s="123" t="str">
        <f t="shared" si="19"/>
        <v/>
      </c>
      <c r="BL184" s="123" t="str">
        <f t="shared" si="20"/>
        <v/>
      </c>
      <c r="BM184" s="123" t="str">
        <f t="shared" si="21"/>
        <v/>
      </c>
      <c r="BN184" s="123" t="str">
        <f t="shared" si="22"/>
        <v/>
      </c>
      <c r="BO184" s="123" t="str">
        <f t="shared" si="23"/>
        <v/>
      </c>
      <c r="BP184" s="123" t="str">
        <f t="shared" si="24"/>
        <v/>
      </c>
      <c r="BQ184" s="123" t="str">
        <f t="shared" si="25"/>
        <v/>
      </c>
      <c r="BR184" s="124" t="str">
        <f t="shared" si="26"/>
        <v/>
      </c>
      <c r="BS184" s="142" t="str">
        <f t="shared" si="27"/>
        <v/>
      </c>
      <c r="BT184" s="143" t="str">
        <f t="shared" si="28"/>
        <v/>
      </c>
      <c r="BU184" s="143" t="str">
        <f t="shared" si="29"/>
        <v/>
      </c>
      <c r="BV184" s="143" t="str">
        <f t="shared" si="30"/>
        <v/>
      </c>
      <c r="BW184" s="143" t="str">
        <f t="shared" si="31"/>
        <v/>
      </c>
      <c r="BX184" s="144" t="str">
        <f t="shared" si="32"/>
        <v/>
      </c>
      <c r="BY184" s="141" t="str">
        <f t="shared" si="33"/>
        <v/>
      </c>
      <c r="BZ184" s="139" t="str">
        <f t="shared" si="34"/>
        <v/>
      </c>
      <c r="CA184" s="139" t="str">
        <f t="shared" si="35"/>
        <v/>
      </c>
      <c r="CB184" s="139" t="str">
        <f t="shared" si="36"/>
        <v/>
      </c>
      <c r="CC184" s="139" t="str">
        <f t="shared" si="37"/>
        <v/>
      </c>
      <c r="CD184" s="139" t="str">
        <f t="shared" si="38"/>
        <v/>
      </c>
      <c r="CE184" s="140" t="str">
        <f t="shared" si="39"/>
        <v/>
      </c>
      <c r="CF184" s="141" t="str">
        <f t="shared" si="40"/>
        <v/>
      </c>
      <c r="CG184" s="139" t="str">
        <f t="shared" si="41"/>
        <v/>
      </c>
      <c r="CH184" s="139" t="str">
        <f t="shared" si="42"/>
        <v/>
      </c>
      <c r="CI184" s="139" t="str">
        <f t="shared" si="43"/>
        <v/>
      </c>
      <c r="CJ184" s="139" t="str">
        <f t="shared" si="44"/>
        <v/>
      </c>
      <c r="CK184" s="139" t="str">
        <f t="shared" si="45"/>
        <v/>
      </c>
      <c r="CL184" s="140" t="str">
        <f t="shared" si="46"/>
        <v/>
      </c>
      <c r="CM184" s="142" t="str">
        <f t="shared" si="47"/>
        <v/>
      </c>
      <c r="CN184" s="143" t="str">
        <f t="shared" si="48"/>
        <v/>
      </c>
      <c r="CO184" s="143" t="str">
        <f t="shared" si="49"/>
        <v/>
      </c>
      <c r="CP184" s="143" t="str">
        <f t="shared" si="50"/>
        <v/>
      </c>
      <c r="CQ184" s="143" t="str">
        <f t="shared" si="51"/>
        <v/>
      </c>
      <c r="CR184" s="145" t="str">
        <f t="shared" si="52"/>
        <v/>
      </c>
      <c r="CS184" s="127"/>
      <c r="CT184" s="122" t="str">
        <f t="shared" si="53"/>
        <v/>
      </c>
      <c r="CU184" s="123" t="str">
        <f t="shared" si="54"/>
        <v/>
      </c>
      <c r="CV184" s="123" t="str">
        <f t="shared" si="55"/>
        <v/>
      </c>
      <c r="CW184" s="123" t="str">
        <f t="shared" si="56"/>
        <v/>
      </c>
      <c r="CX184" s="123" t="str">
        <f t="shared" si="57"/>
        <v/>
      </c>
      <c r="CY184" s="123" t="str">
        <f t="shared" si="58"/>
        <v/>
      </c>
      <c r="CZ184" s="123" t="str">
        <f t="shared" si="59"/>
        <v/>
      </c>
      <c r="DA184" s="123" t="str">
        <f t="shared" si="60"/>
        <v/>
      </c>
      <c r="DB184" s="124" t="str">
        <f t="shared" si="61"/>
        <v/>
      </c>
      <c r="DC184" s="128" t="str">
        <f t="shared" si="62"/>
        <v/>
      </c>
      <c r="DD184" s="123" t="str">
        <f t="shared" si="63"/>
        <v/>
      </c>
      <c r="DE184" s="123" t="str">
        <f t="shared" si="64"/>
        <v/>
      </c>
      <c r="DF184" s="123" t="str">
        <f t="shared" si="65"/>
        <v/>
      </c>
      <c r="DG184" s="123" t="str">
        <f t="shared" si="66"/>
        <v/>
      </c>
      <c r="DH184" s="123" t="str">
        <f t="shared" si="67"/>
        <v/>
      </c>
      <c r="DI184" s="123" t="str">
        <f t="shared" si="68"/>
        <v/>
      </c>
      <c r="DJ184" s="129" t="str">
        <f t="shared" si="69"/>
        <v/>
      </c>
      <c r="DK184" s="98" t="s">
        <v>68</v>
      </c>
      <c r="DL184" s="130">
        <f t="shared" si="76"/>
        <v>178</v>
      </c>
      <c r="DM184" s="56"/>
    </row>
    <row r="185" spans="2:117" ht="22.5" customHeight="1">
      <c r="B185" s="98" t="s">
        <v>68</v>
      </c>
      <c r="C185" s="130">
        <f t="shared" si="70"/>
        <v>179</v>
      </c>
      <c r="D185" s="146">
        <v>45702</v>
      </c>
      <c r="E185" s="155" t="s">
        <v>69</v>
      </c>
      <c r="F185" s="102" t="s">
        <v>70</v>
      </c>
      <c r="G185" s="103" t="s">
        <v>20</v>
      </c>
      <c r="H185" s="131" t="s">
        <v>46</v>
      </c>
      <c r="I185" s="132">
        <v>5000</v>
      </c>
      <c r="J185" s="106"/>
      <c r="K185" s="107">
        <f t="shared" si="71"/>
        <v>2474557</v>
      </c>
      <c r="L185" s="645"/>
      <c r="M185" s="133"/>
      <c r="N185" s="133"/>
      <c r="O185" s="134" t="str">
        <f t="shared" ref="O185:S185" si="605">IF($H185=O$6,$I185,"")</f>
        <v/>
      </c>
      <c r="P185" s="135" t="str">
        <f t="shared" si="605"/>
        <v/>
      </c>
      <c r="Q185" s="136">
        <f t="shared" si="605"/>
        <v>5000</v>
      </c>
      <c r="R185" s="135" t="str">
        <f t="shared" si="605"/>
        <v/>
      </c>
      <c r="S185" s="137" t="str">
        <f t="shared" si="605"/>
        <v/>
      </c>
      <c r="T185" s="113" t="str">
        <f t="shared" ref="T185:AJ185" si="606">IF($H185=T$6,$J185,"")</f>
        <v/>
      </c>
      <c r="U185" s="114" t="str">
        <f t="shared" si="606"/>
        <v/>
      </c>
      <c r="V185" s="114" t="str">
        <f t="shared" si="606"/>
        <v/>
      </c>
      <c r="W185" s="114" t="str">
        <f t="shared" si="606"/>
        <v/>
      </c>
      <c r="X185" s="113" t="str">
        <f t="shared" si="606"/>
        <v/>
      </c>
      <c r="Y185" s="114" t="str">
        <f t="shared" si="606"/>
        <v/>
      </c>
      <c r="Z185" s="114" t="str">
        <f t="shared" si="606"/>
        <v/>
      </c>
      <c r="AA185" s="114" t="str">
        <f t="shared" si="606"/>
        <v/>
      </c>
      <c r="AB185" s="113" t="str">
        <f t="shared" si="606"/>
        <v/>
      </c>
      <c r="AC185" s="114" t="str">
        <f t="shared" si="606"/>
        <v/>
      </c>
      <c r="AD185" s="114" t="str">
        <f t="shared" si="606"/>
        <v/>
      </c>
      <c r="AE185" s="114" t="str">
        <f t="shared" si="606"/>
        <v/>
      </c>
      <c r="AF185" s="114" t="str">
        <f t="shared" si="606"/>
        <v/>
      </c>
      <c r="AG185" s="114" t="str">
        <f t="shared" si="606"/>
        <v/>
      </c>
      <c r="AH185" s="114" t="str">
        <f t="shared" si="606"/>
        <v/>
      </c>
      <c r="AI185" s="113" t="str">
        <f t="shared" si="606"/>
        <v/>
      </c>
      <c r="AJ185" s="115" t="str">
        <f t="shared" si="606"/>
        <v/>
      </c>
      <c r="AK185" s="617"/>
      <c r="AL185" s="38"/>
      <c r="AM185" s="98" t="s">
        <v>68</v>
      </c>
      <c r="AN185" s="130">
        <f t="shared" si="74"/>
        <v>179</v>
      </c>
      <c r="AO185" s="138" t="str">
        <f t="shared" ref="AO185:AS185" si="607">IF(AND($G185=AO$4,$H185=AO$6),$I185,"")</f>
        <v/>
      </c>
      <c r="AP185" s="139" t="str">
        <f t="shared" si="607"/>
        <v/>
      </c>
      <c r="AQ185" s="139">
        <f t="shared" si="607"/>
        <v>5000</v>
      </c>
      <c r="AR185" s="139" t="str">
        <f t="shared" si="607"/>
        <v/>
      </c>
      <c r="AS185" s="139" t="str">
        <f t="shared" si="607"/>
        <v/>
      </c>
      <c r="AT185" s="118"/>
      <c r="AU185" s="138" t="str">
        <f t="shared" si="3"/>
        <v/>
      </c>
      <c r="AV185" s="139" t="str">
        <f t="shared" si="4"/>
        <v/>
      </c>
      <c r="AW185" s="139" t="str">
        <f t="shared" si="5"/>
        <v/>
      </c>
      <c r="AX185" s="139" t="str">
        <f t="shared" si="6"/>
        <v/>
      </c>
      <c r="AY185" s="139" t="str">
        <f t="shared" si="7"/>
        <v/>
      </c>
      <c r="AZ185" s="140" t="str">
        <f t="shared" si="8"/>
        <v/>
      </c>
      <c r="BA185" s="141" t="str">
        <f t="shared" si="9"/>
        <v/>
      </c>
      <c r="BB185" s="139" t="str">
        <f t="shared" si="10"/>
        <v/>
      </c>
      <c r="BC185" s="139" t="str">
        <f t="shared" si="11"/>
        <v/>
      </c>
      <c r="BD185" s="139" t="str">
        <f t="shared" si="12"/>
        <v/>
      </c>
      <c r="BE185" s="140" t="str">
        <f t="shared" si="13"/>
        <v/>
      </c>
      <c r="BF185" s="122" t="str">
        <f t="shared" si="14"/>
        <v/>
      </c>
      <c r="BG185" s="123" t="str">
        <f t="shared" si="15"/>
        <v/>
      </c>
      <c r="BH185" s="123" t="str">
        <f t="shared" si="16"/>
        <v/>
      </c>
      <c r="BI185" s="123" t="str">
        <f t="shared" si="17"/>
        <v/>
      </c>
      <c r="BJ185" s="122" t="str">
        <f t="shared" si="18"/>
        <v/>
      </c>
      <c r="BK185" s="123" t="str">
        <f t="shared" si="19"/>
        <v/>
      </c>
      <c r="BL185" s="123" t="str">
        <f t="shared" si="20"/>
        <v/>
      </c>
      <c r="BM185" s="123" t="str">
        <f t="shared" si="21"/>
        <v/>
      </c>
      <c r="BN185" s="123" t="str">
        <f t="shared" si="22"/>
        <v/>
      </c>
      <c r="BO185" s="123" t="str">
        <f t="shared" si="23"/>
        <v/>
      </c>
      <c r="BP185" s="123" t="str">
        <f t="shared" si="24"/>
        <v/>
      </c>
      <c r="BQ185" s="123" t="str">
        <f t="shared" si="25"/>
        <v/>
      </c>
      <c r="BR185" s="124" t="str">
        <f t="shared" si="26"/>
        <v/>
      </c>
      <c r="BS185" s="142" t="str">
        <f t="shared" si="27"/>
        <v/>
      </c>
      <c r="BT185" s="143" t="str">
        <f t="shared" si="28"/>
        <v/>
      </c>
      <c r="BU185" s="143" t="str">
        <f t="shared" si="29"/>
        <v/>
      </c>
      <c r="BV185" s="143" t="str">
        <f t="shared" si="30"/>
        <v/>
      </c>
      <c r="BW185" s="143" t="str">
        <f t="shared" si="31"/>
        <v/>
      </c>
      <c r="BX185" s="144" t="str">
        <f t="shared" si="32"/>
        <v/>
      </c>
      <c r="BY185" s="141" t="str">
        <f t="shared" si="33"/>
        <v/>
      </c>
      <c r="BZ185" s="139" t="str">
        <f t="shared" si="34"/>
        <v/>
      </c>
      <c r="CA185" s="139" t="str">
        <f t="shared" si="35"/>
        <v/>
      </c>
      <c r="CB185" s="139" t="str">
        <f t="shared" si="36"/>
        <v/>
      </c>
      <c r="CC185" s="139" t="str">
        <f t="shared" si="37"/>
        <v/>
      </c>
      <c r="CD185" s="139" t="str">
        <f t="shared" si="38"/>
        <v/>
      </c>
      <c r="CE185" s="140" t="str">
        <f t="shared" si="39"/>
        <v/>
      </c>
      <c r="CF185" s="141" t="str">
        <f t="shared" si="40"/>
        <v/>
      </c>
      <c r="CG185" s="139" t="str">
        <f t="shared" si="41"/>
        <v/>
      </c>
      <c r="CH185" s="139" t="str">
        <f t="shared" si="42"/>
        <v/>
      </c>
      <c r="CI185" s="139" t="str">
        <f t="shared" si="43"/>
        <v/>
      </c>
      <c r="CJ185" s="139" t="str">
        <f t="shared" si="44"/>
        <v/>
      </c>
      <c r="CK185" s="139" t="str">
        <f t="shared" si="45"/>
        <v/>
      </c>
      <c r="CL185" s="140" t="str">
        <f t="shared" si="46"/>
        <v/>
      </c>
      <c r="CM185" s="142" t="str">
        <f t="shared" si="47"/>
        <v/>
      </c>
      <c r="CN185" s="143" t="str">
        <f t="shared" si="48"/>
        <v/>
      </c>
      <c r="CO185" s="143" t="str">
        <f t="shared" si="49"/>
        <v/>
      </c>
      <c r="CP185" s="143" t="str">
        <f t="shared" si="50"/>
        <v/>
      </c>
      <c r="CQ185" s="143" t="str">
        <f t="shared" si="51"/>
        <v/>
      </c>
      <c r="CR185" s="145" t="str">
        <f t="shared" si="52"/>
        <v/>
      </c>
      <c r="CS185" s="127"/>
      <c r="CT185" s="122" t="str">
        <f t="shared" si="53"/>
        <v/>
      </c>
      <c r="CU185" s="123" t="str">
        <f t="shared" si="54"/>
        <v/>
      </c>
      <c r="CV185" s="123" t="str">
        <f t="shared" si="55"/>
        <v/>
      </c>
      <c r="CW185" s="123" t="str">
        <f t="shared" si="56"/>
        <v/>
      </c>
      <c r="CX185" s="123" t="str">
        <f t="shared" si="57"/>
        <v/>
      </c>
      <c r="CY185" s="123" t="str">
        <f t="shared" si="58"/>
        <v/>
      </c>
      <c r="CZ185" s="123" t="str">
        <f t="shared" si="59"/>
        <v/>
      </c>
      <c r="DA185" s="123" t="str">
        <f t="shared" si="60"/>
        <v/>
      </c>
      <c r="DB185" s="124" t="str">
        <f t="shared" si="61"/>
        <v/>
      </c>
      <c r="DC185" s="128" t="str">
        <f t="shared" si="62"/>
        <v/>
      </c>
      <c r="DD185" s="123" t="str">
        <f t="shared" si="63"/>
        <v/>
      </c>
      <c r="DE185" s="123" t="str">
        <f t="shared" si="64"/>
        <v/>
      </c>
      <c r="DF185" s="123" t="str">
        <f t="shared" si="65"/>
        <v/>
      </c>
      <c r="DG185" s="123" t="str">
        <f t="shared" si="66"/>
        <v/>
      </c>
      <c r="DH185" s="123" t="str">
        <f t="shared" si="67"/>
        <v/>
      </c>
      <c r="DI185" s="123" t="str">
        <f t="shared" si="68"/>
        <v/>
      </c>
      <c r="DJ185" s="129" t="str">
        <f t="shared" si="69"/>
        <v/>
      </c>
      <c r="DK185" s="98" t="s">
        <v>68</v>
      </c>
      <c r="DL185" s="130">
        <f t="shared" si="76"/>
        <v>179</v>
      </c>
      <c r="DM185" s="56"/>
    </row>
    <row r="186" spans="2:117" ht="22.5" customHeight="1">
      <c r="B186" s="98" t="s">
        <v>68</v>
      </c>
      <c r="C186" s="130">
        <f t="shared" si="70"/>
        <v>180</v>
      </c>
      <c r="D186" s="146">
        <v>45702</v>
      </c>
      <c r="E186" s="155" t="s">
        <v>69</v>
      </c>
      <c r="F186" s="102" t="s">
        <v>70</v>
      </c>
      <c r="G186" s="103" t="s">
        <v>20</v>
      </c>
      <c r="H186" s="131" t="s">
        <v>46</v>
      </c>
      <c r="I186" s="132">
        <v>10000</v>
      </c>
      <c r="J186" s="106"/>
      <c r="K186" s="107">
        <f t="shared" si="71"/>
        <v>2484557</v>
      </c>
      <c r="L186" s="645"/>
      <c r="M186" s="133"/>
      <c r="N186" s="133"/>
      <c r="O186" s="134" t="str">
        <f t="shared" ref="O186:S186" si="608">IF($H186=O$6,$I186,"")</f>
        <v/>
      </c>
      <c r="P186" s="135" t="str">
        <f t="shared" si="608"/>
        <v/>
      </c>
      <c r="Q186" s="136">
        <f t="shared" si="608"/>
        <v>10000</v>
      </c>
      <c r="R186" s="135" t="str">
        <f t="shared" si="608"/>
        <v/>
      </c>
      <c r="S186" s="137" t="str">
        <f t="shared" si="608"/>
        <v/>
      </c>
      <c r="T186" s="113" t="str">
        <f t="shared" ref="T186:AJ186" si="609">IF($H186=T$6,$J186,"")</f>
        <v/>
      </c>
      <c r="U186" s="114" t="str">
        <f t="shared" si="609"/>
        <v/>
      </c>
      <c r="V186" s="114" t="str">
        <f t="shared" si="609"/>
        <v/>
      </c>
      <c r="W186" s="114" t="str">
        <f t="shared" si="609"/>
        <v/>
      </c>
      <c r="X186" s="113" t="str">
        <f t="shared" si="609"/>
        <v/>
      </c>
      <c r="Y186" s="114" t="str">
        <f t="shared" si="609"/>
        <v/>
      </c>
      <c r="Z186" s="114" t="str">
        <f t="shared" si="609"/>
        <v/>
      </c>
      <c r="AA186" s="114" t="str">
        <f t="shared" si="609"/>
        <v/>
      </c>
      <c r="AB186" s="113" t="str">
        <f t="shared" si="609"/>
        <v/>
      </c>
      <c r="AC186" s="114" t="str">
        <f t="shared" si="609"/>
        <v/>
      </c>
      <c r="AD186" s="114" t="str">
        <f t="shared" si="609"/>
        <v/>
      </c>
      <c r="AE186" s="114" t="str">
        <f t="shared" si="609"/>
        <v/>
      </c>
      <c r="AF186" s="114" t="str">
        <f t="shared" si="609"/>
        <v/>
      </c>
      <c r="AG186" s="114" t="str">
        <f t="shared" si="609"/>
        <v/>
      </c>
      <c r="AH186" s="114" t="str">
        <f t="shared" si="609"/>
        <v/>
      </c>
      <c r="AI186" s="113" t="str">
        <f t="shared" si="609"/>
        <v/>
      </c>
      <c r="AJ186" s="115" t="str">
        <f t="shared" si="609"/>
        <v/>
      </c>
      <c r="AK186" s="617"/>
      <c r="AL186" s="38"/>
      <c r="AM186" s="98" t="s">
        <v>68</v>
      </c>
      <c r="AN186" s="130">
        <f t="shared" si="74"/>
        <v>180</v>
      </c>
      <c r="AO186" s="138" t="str">
        <f t="shared" ref="AO186:AS186" si="610">IF(AND($G186=AO$4,$H186=AO$6),$I186,"")</f>
        <v/>
      </c>
      <c r="AP186" s="139" t="str">
        <f t="shared" si="610"/>
        <v/>
      </c>
      <c r="AQ186" s="139">
        <f t="shared" si="610"/>
        <v>10000</v>
      </c>
      <c r="AR186" s="139" t="str">
        <f t="shared" si="610"/>
        <v/>
      </c>
      <c r="AS186" s="139" t="str">
        <f t="shared" si="610"/>
        <v/>
      </c>
      <c r="AT186" s="118"/>
      <c r="AU186" s="138" t="str">
        <f t="shared" si="3"/>
        <v/>
      </c>
      <c r="AV186" s="139" t="str">
        <f t="shared" si="4"/>
        <v/>
      </c>
      <c r="AW186" s="139" t="str">
        <f t="shared" si="5"/>
        <v/>
      </c>
      <c r="AX186" s="139" t="str">
        <f t="shared" si="6"/>
        <v/>
      </c>
      <c r="AY186" s="139" t="str">
        <f t="shared" si="7"/>
        <v/>
      </c>
      <c r="AZ186" s="140" t="str">
        <f t="shared" si="8"/>
        <v/>
      </c>
      <c r="BA186" s="141" t="str">
        <f t="shared" si="9"/>
        <v/>
      </c>
      <c r="BB186" s="139" t="str">
        <f t="shared" si="10"/>
        <v/>
      </c>
      <c r="BC186" s="139" t="str">
        <f t="shared" si="11"/>
        <v/>
      </c>
      <c r="BD186" s="139" t="str">
        <f t="shared" si="12"/>
        <v/>
      </c>
      <c r="BE186" s="140" t="str">
        <f t="shared" si="13"/>
        <v/>
      </c>
      <c r="BF186" s="122" t="str">
        <f t="shared" si="14"/>
        <v/>
      </c>
      <c r="BG186" s="123" t="str">
        <f t="shared" si="15"/>
        <v/>
      </c>
      <c r="BH186" s="123" t="str">
        <f t="shared" si="16"/>
        <v/>
      </c>
      <c r="BI186" s="123" t="str">
        <f t="shared" si="17"/>
        <v/>
      </c>
      <c r="BJ186" s="122" t="str">
        <f t="shared" si="18"/>
        <v/>
      </c>
      <c r="BK186" s="123" t="str">
        <f t="shared" si="19"/>
        <v/>
      </c>
      <c r="BL186" s="123" t="str">
        <f t="shared" si="20"/>
        <v/>
      </c>
      <c r="BM186" s="123" t="str">
        <f t="shared" si="21"/>
        <v/>
      </c>
      <c r="BN186" s="123" t="str">
        <f t="shared" si="22"/>
        <v/>
      </c>
      <c r="BO186" s="123" t="str">
        <f t="shared" si="23"/>
        <v/>
      </c>
      <c r="BP186" s="123" t="str">
        <f t="shared" si="24"/>
        <v/>
      </c>
      <c r="BQ186" s="123" t="str">
        <f t="shared" si="25"/>
        <v/>
      </c>
      <c r="BR186" s="124" t="str">
        <f t="shared" si="26"/>
        <v/>
      </c>
      <c r="BS186" s="142" t="str">
        <f t="shared" si="27"/>
        <v/>
      </c>
      <c r="BT186" s="143" t="str">
        <f t="shared" si="28"/>
        <v/>
      </c>
      <c r="BU186" s="143" t="str">
        <f t="shared" si="29"/>
        <v/>
      </c>
      <c r="BV186" s="143" t="str">
        <f t="shared" si="30"/>
        <v/>
      </c>
      <c r="BW186" s="143" t="str">
        <f t="shared" si="31"/>
        <v/>
      </c>
      <c r="BX186" s="144" t="str">
        <f t="shared" si="32"/>
        <v/>
      </c>
      <c r="BY186" s="141" t="str">
        <f t="shared" si="33"/>
        <v/>
      </c>
      <c r="BZ186" s="139" t="str">
        <f t="shared" si="34"/>
        <v/>
      </c>
      <c r="CA186" s="139" t="str">
        <f t="shared" si="35"/>
        <v/>
      </c>
      <c r="CB186" s="139" t="str">
        <f t="shared" si="36"/>
        <v/>
      </c>
      <c r="CC186" s="139" t="str">
        <f t="shared" si="37"/>
        <v/>
      </c>
      <c r="CD186" s="139" t="str">
        <f t="shared" si="38"/>
        <v/>
      </c>
      <c r="CE186" s="140" t="str">
        <f t="shared" si="39"/>
        <v/>
      </c>
      <c r="CF186" s="141" t="str">
        <f t="shared" si="40"/>
        <v/>
      </c>
      <c r="CG186" s="139" t="str">
        <f t="shared" si="41"/>
        <v/>
      </c>
      <c r="CH186" s="139" t="str">
        <f t="shared" si="42"/>
        <v/>
      </c>
      <c r="CI186" s="139" t="str">
        <f t="shared" si="43"/>
        <v/>
      </c>
      <c r="CJ186" s="139" t="str">
        <f t="shared" si="44"/>
        <v/>
      </c>
      <c r="CK186" s="139" t="str">
        <f t="shared" si="45"/>
        <v/>
      </c>
      <c r="CL186" s="140" t="str">
        <f t="shared" si="46"/>
        <v/>
      </c>
      <c r="CM186" s="142" t="str">
        <f t="shared" si="47"/>
        <v/>
      </c>
      <c r="CN186" s="143" t="str">
        <f t="shared" si="48"/>
        <v/>
      </c>
      <c r="CO186" s="143" t="str">
        <f t="shared" si="49"/>
        <v/>
      </c>
      <c r="CP186" s="143" t="str">
        <f t="shared" si="50"/>
        <v/>
      </c>
      <c r="CQ186" s="143" t="str">
        <f t="shared" si="51"/>
        <v/>
      </c>
      <c r="CR186" s="145" t="str">
        <f t="shared" si="52"/>
        <v/>
      </c>
      <c r="CS186" s="127"/>
      <c r="CT186" s="122" t="str">
        <f t="shared" si="53"/>
        <v/>
      </c>
      <c r="CU186" s="123" t="str">
        <f t="shared" si="54"/>
        <v/>
      </c>
      <c r="CV186" s="123" t="str">
        <f t="shared" si="55"/>
        <v/>
      </c>
      <c r="CW186" s="123" t="str">
        <f t="shared" si="56"/>
        <v/>
      </c>
      <c r="CX186" s="123" t="str">
        <f t="shared" si="57"/>
        <v/>
      </c>
      <c r="CY186" s="123" t="str">
        <f t="shared" si="58"/>
        <v/>
      </c>
      <c r="CZ186" s="123" t="str">
        <f t="shared" si="59"/>
        <v/>
      </c>
      <c r="DA186" s="123" t="str">
        <f t="shared" si="60"/>
        <v/>
      </c>
      <c r="DB186" s="124" t="str">
        <f t="shared" si="61"/>
        <v/>
      </c>
      <c r="DC186" s="128" t="str">
        <f t="shared" si="62"/>
        <v/>
      </c>
      <c r="DD186" s="123" t="str">
        <f t="shared" si="63"/>
        <v/>
      </c>
      <c r="DE186" s="123" t="str">
        <f t="shared" si="64"/>
        <v/>
      </c>
      <c r="DF186" s="123" t="str">
        <f t="shared" si="65"/>
        <v/>
      </c>
      <c r="DG186" s="123" t="str">
        <f t="shared" si="66"/>
        <v/>
      </c>
      <c r="DH186" s="123" t="str">
        <f t="shared" si="67"/>
        <v/>
      </c>
      <c r="DI186" s="123" t="str">
        <f t="shared" si="68"/>
        <v/>
      </c>
      <c r="DJ186" s="129" t="str">
        <f t="shared" si="69"/>
        <v/>
      </c>
      <c r="DK186" s="98" t="s">
        <v>68</v>
      </c>
      <c r="DL186" s="130">
        <f t="shared" si="76"/>
        <v>180</v>
      </c>
      <c r="DM186" s="56"/>
    </row>
    <row r="187" spans="2:117" ht="22.5" customHeight="1">
      <c r="B187" s="98" t="s">
        <v>68</v>
      </c>
      <c r="C187" s="130">
        <f t="shared" si="70"/>
        <v>181</v>
      </c>
      <c r="D187" s="146">
        <v>45702</v>
      </c>
      <c r="E187" s="155" t="s">
        <v>69</v>
      </c>
      <c r="F187" s="102" t="s">
        <v>70</v>
      </c>
      <c r="G187" s="103" t="s">
        <v>20</v>
      </c>
      <c r="H187" s="131" t="s">
        <v>46</v>
      </c>
      <c r="I187" s="132">
        <v>3000</v>
      </c>
      <c r="J187" s="106"/>
      <c r="K187" s="107">
        <f t="shared" si="71"/>
        <v>2487557</v>
      </c>
      <c r="L187" s="645"/>
      <c r="M187" s="133"/>
      <c r="N187" s="133"/>
      <c r="O187" s="134" t="str">
        <f t="shared" ref="O187:S187" si="611">IF($H187=O$6,$I187,"")</f>
        <v/>
      </c>
      <c r="P187" s="135" t="str">
        <f t="shared" si="611"/>
        <v/>
      </c>
      <c r="Q187" s="136">
        <f t="shared" si="611"/>
        <v>3000</v>
      </c>
      <c r="R187" s="135" t="str">
        <f t="shared" si="611"/>
        <v/>
      </c>
      <c r="S187" s="137" t="str">
        <f t="shared" si="611"/>
        <v/>
      </c>
      <c r="T187" s="113" t="str">
        <f t="shared" ref="T187:AJ187" si="612">IF($H187=T$6,$J187,"")</f>
        <v/>
      </c>
      <c r="U187" s="114" t="str">
        <f t="shared" si="612"/>
        <v/>
      </c>
      <c r="V187" s="114" t="str">
        <f t="shared" si="612"/>
        <v/>
      </c>
      <c r="W187" s="114" t="str">
        <f t="shared" si="612"/>
        <v/>
      </c>
      <c r="X187" s="113" t="str">
        <f t="shared" si="612"/>
        <v/>
      </c>
      <c r="Y187" s="114" t="str">
        <f t="shared" si="612"/>
        <v/>
      </c>
      <c r="Z187" s="114" t="str">
        <f t="shared" si="612"/>
        <v/>
      </c>
      <c r="AA187" s="114" t="str">
        <f t="shared" si="612"/>
        <v/>
      </c>
      <c r="AB187" s="113" t="str">
        <f t="shared" si="612"/>
        <v/>
      </c>
      <c r="AC187" s="114" t="str">
        <f t="shared" si="612"/>
        <v/>
      </c>
      <c r="AD187" s="114" t="str">
        <f t="shared" si="612"/>
        <v/>
      </c>
      <c r="AE187" s="114" t="str">
        <f t="shared" si="612"/>
        <v/>
      </c>
      <c r="AF187" s="114" t="str">
        <f t="shared" si="612"/>
        <v/>
      </c>
      <c r="AG187" s="114" t="str">
        <f t="shared" si="612"/>
        <v/>
      </c>
      <c r="AH187" s="114" t="str">
        <f t="shared" si="612"/>
        <v/>
      </c>
      <c r="AI187" s="113" t="str">
        <f t="shared" si="612"/>
        <v/>
      </c>
      <c r="AJ187" s="115" t="str">
        <f t="shared" si="612"/>
        <v/>
      </c>
      <c r="AK187" s="617"/>
      <c r="AL187" s="38"/>
      <c r="AM187" s="98" t="s">
        <v>68</v>
      </c>
      <c r="AN187" s="130">
        <f t="shared" si="74"/>
        <v>181</v>
      </c>
      <c r="AO187" s="138" t="str">
        <f t="shared" ref="AO187:AS187" si="613">IF(AND($G187=AO$4,$H187=AO$6),$I187,"")</f>
        <v/>
      </c>
      <c r="AP187" s="139" t="str">
        <f t="shared" si="613"/>
        <v/>
      </c>
      <c r="AQ187" s="139">
        <f t="shared" si="613"/>
        <v>3000</v>
      </c>
      <c r="AR187" s="139" t="str">
        <f t="shared" si="613"/>
        <v/>
      </c>
      <c r="AS187" s="139" t="str">
        <f t="shared" si="613"/>
        <v/>
      </c>
      <c r="AT187" s="118"/>
      <c r="AU187" s="138" t="str">
        <f t="shared" si="3"/>
        <v/>
      </c>
      <c r="AV187" s="139" t="str">
        <f t="shared" si="4"/>
        <v/>
      </c>
      <c r="AW187" s="139" t="str">
        <f t="shared" si="5"/>
        <v/>
      </c>
      <c r="AX187" s="139" t="str">
        <f t="shared" si="6"/>
        <v/>
      </c>
      <c r="AY187" s="139" t="str">
        <f t="shared" si="7"/>
        <v/>
      </c>
      <c r="AZ187" s="140" t="str">
        <f t="shared" si="8"/>
        <v/>
      </c>
      <c r="BA187" s="141" t="str">
        <f t="shared" si="9"/>
        <v/>
      </c>
      <c r="BB187" s="139" t="str">
        <f t="shared" si="10"/>
        <v/>
      </c>
      <c r="BC187" s="139" t="str">
        <f t="shared" si="11"/>
        <v/>
      </c>
      <c r="BD187" s="139" t="str">
        <f t="shared" si="12"/>
        <v/>
      </c>
      <c r="BE187" s="140" t="str">
        <f t="shared" si="13"/>
        <v/>
      </c>
      <c r="BF187" s="122" t="str">
        <f t="shared" si="14"/>
        <v/>
      </c>
      <c r="BG187" s="123" t="str">
        <f t="shared" si="15"/>
        <v/>
      </c>
      <c r="BH187" s="123" t="str">
        <f t="shared" si="16"/>
        <v/>
      </c>
      <c r="BI187" s="123" t="str">
        <f t="shared" si="17"/>
        <v/>
      </c>
      <c r="BJ187" s="122" t="str">
        <f t="shared" si="18"/>
        <v/>
      </c>
      <c r="BK187" s="123" t="str">
        <f t="shared" si="19"/>
        <v/>
      </c>
      <c r="BL187" s="123" t="str">
        <f t="shared" si="20"/>
        <v/>
      </c>
      <c r="BM187" s="123" t="str">
        <f t="shared" si="21"/>
        <v/>
      </c>
      <c r="BN187" s="123" t="str">
        <f t="shared" si="22"/>
        <v/>
      </c>
      <c r="BO187" s="123" t="str">
        <f t="shared" si="23"/>
        <v/>
      </c>
      <c r="BP187" s="123" t="str">
        <f t="shared" si="24"/>
        <v/>
      </c>
      <c r="BQ187" s="123" t="str">
        <f t="shared" si="25"/>
        <v/>
      </c>
      <c r="BR187" s="124" t="str">
        <f t="shared" si="26"/>
        <v/>
      </c>
      <c r="BS187" s="142" t="str">
        <f t="shared" si="27"/>
        <v/>
      </c>
      <c r="BT187" s="143" t="str">
        <f t="shared" si="28"/>
        <v/>
      </c>
      <c r="BU187" s="143" t="str">
        <f t="shared" si="29"/>
        <v/>
      </c>
      <c r="BV187" s="143" t="str">
        <f t="shared" si="30"/>
        <v/>
      </c>
      <c r="BW187" s="143" t="str">
        <f t="shared" si="31"/>
        <v/>
      </c>
      <c r="BX187" s="144" t="str">
        <f t="shared" si="32"/>
        <v/>
      </c>
      <c r="BY187" s="141" t="str">
        <f t="shared" si="33"/>
        <v/>
      </c>
      <c r="BZ187" s="139" t="str">
        <f t="shared" si="34"/>
        <v/>
      </c>
      <c r="CA187" s="139" t="str">
        <f t="shared" si="35"/>
        <v/>
      </c>
      <c r="CB187" s="139" t="str">
        <f t="shared" si="36"/>
        <v/>
      </c>
      <c r="CC187" s="139" t="str">
        <f t="shared" si="37"/>
        <v/>
      </c>
      <c r="CD187" s="139" t="str">
        <f t="shared" si="38"/>
        <v/>
      </c>
      <c r="CE187" s="140" t="str">
        <f t="shared" si="39"/>
        <v/>
      </c>
      <c r="CF187" s="141" t="str">
        <f t="shared" si="40"/>
        <v/>
      </c>
      <c r="CG187" s="139" t="str">
        <f t="shared" si="41"/>
        <v/>
      </c>
      <c r="CH187" s="139" t="str">
        <f t="shared" si="42"/>
        <v/>
      </c>
      <c r="CI187" s="139" t="str">
        <f t="shared" si="43"/>
        <v/>
      </c>
      <c r="CJ187" s="139" t="str">
        <f t="shared" si="44"/>
        <v/>
      </c>
      <c r="CK187" s="139" t="str">
        <f t="shared" si="45"/>
        <v/>
      </c>
      <c r="CL187" s="140" t="str">
        <f t="shared" si="46"/>
        <v/>
      </c>
      <c r="CM187" s="142" t="str">
        <f t="shared" si="47"/>
        <v/>
      </c>
      <c r="CN187" s="143" t="str">
        <f t="shared" si="48"/>
        <v/>
      </c>
      <c r="CO187" s="143" t="str">
        <f t="shared" si="49"/>
        <v/>
      </c>
      <c r="CP187" s="143" t="str">
        <f t="shared" si="50"/>
        <v/>
      </c>
      <c r="CQ187" s="143" t="str">
        <f t="shared" si="51"/>
        <v/>
      </c>
      <c r="CR187" s="145" t="str">
        <f t="shared" si="52"/>
        <v/>
      </c>
      <c r="CS187" s="127"/>
      <c r="CT187" s="122" t="str">
        <f t="shared" si="53"/>
        <v/>
      </c>
      <c r="CU187" s="123" t="str">
        <f t="shared" si="54"/>
        <v/>
      </c>
      <c r="CV187" s="123" t="str">
        <f t="shared" si="55"/>
        <v/>
      </c>
      <c r="CW187" s="123" t="str">
        <f t="shared" si="56"/>
        <v/>
      </c>
      <c r="CX187" s="123" t="str">
        <f t="shared" si="57"/>
        <v/>
      </c>
      <c r="CY187" s="123" t="str">
        <f t="shared" si="58"/>
        <v/>
      </c>
      <c r="CZ187" s="123" t="str">
        <f t="shared" si="59"/>
        <v/>
      </c>
      <c r="DA187" s="123" t="str">
        <f t="shared" si="60"/>
        <v/>
      </c>
      <c r="DB187" s="124" t="str">
        <f t="shared" si="61"/>
        <v/>
      </c>
      <c r="DC187" s="128" t="str">
        <f t="shared" si="62"/>
        <v/>
      </c>
      <c r="DD187" s="123" t="str">
        <f t="shared" si="63"/>
        <v/>
      </c>
      <c r="DE187" s="123" t="str">
        <f t="shared" si="64"/>
        <v/>
      </c>
      <c r="DF187" s="123" t="str">
        <f t="shared" si="65"/>
        <v/>
      </c>
      <c r="DG187" s="123" t="str">
        <f t="shared" si="66"/>
        <v/>
      </c>
      <c r="DH187" s="123" t="str">
        <f t="shared" si="67"/>
        <v/>
      </c>
      <c r="DI187" s="123" t="str">
        <f t="shared" si="68"/>
        <v/>
      </c>
      <c r="DJ187" s="129" t="str">
        <f t="shared" si="69"/>
        <v/>
      </c>
      <c r="DK187" s="98" t="s">
        <v>68</v>
      </c>
      <c r="DL187" s="130">
        <f t="shared" si="76"/>
        <v>181</v>
      </c>
      <c r="DM187" s="56"/>
    </row>
    <row r="188" spans="2:117" ht="22.5" customHeight="1">
      <c r="B188" s="98" t="s">
        <v>68</v>
      </c>
      <c r="C188" s="130">
        <f t="shared" si="70"/>
        <v>182</v>
      </c>
      <c r="D188" s="146">
        <v>45702</v>
      </c>
      <c r="E188" s="155" t="s">
        <v>69</v>
      </c>
      <c r="F188" s="102" t="s">
        <v>70</v>
      </c>
      <c r="G188" s="157" t="s">
        <v>20</v>
      </c>
      <c r="H188" s="131" t="s">
        <v>46</v>
      </c>
      <c r="I188" s="132">
        <v>3000</v>
      </c>
      <c r="J188" s="106"/>
      <c r="K188" s="107">
        <f t="shared" si="71"/>
        <v>2490557</v>
      </c>
      <c r="L188" s="645"/>
      <c r="M188" s="133"/>
      <c r="N188" s="133"/>
      <c r="O188" s="134" t="str">
        <f t="shared" ref="O188:S188" si="614">IF($H188=O$6,$I188,"")</f>
        <v/>
      </c>
      <c r="P188" s="135" t="str">
        <f t="shared" si="614"/>
        <v/>
      </c>
      <c r="Q188" s="136">
        <f t="shared" si="614"/>
        <v>3000</v>
      </c>
      <c r="R188" s="135" t="str">
        <f t="shared" si="614"/>
        <v/>
      </c>
      <c r="S188" s="137" t="str">
        <f t="shared" si="614"/>
        <v/>
      </c>
      <c r="T188" s="113" t="str">
        <f t="shared" ref="T188:AJ188" si="615">IF($H188=T$6,$J188,"")</f>
        <v/>
      </c>
      <c r="U188" s="114" t="str">
        <f t="shared" si="615"/>
        <v/>
      </c>
      <c r="V188" s="114" t="str">
        <f t="shared" si="615"/>
        <v/>
      </c>
      <c r="W188" s="114" t="str">
        <f t="shared" si="615"/>
        <v/>
      </c>
      <c r="X188" s="113" t="str">
        <f t="shared" si="615"/>
        <v/>
      </c>
      <c r="Y188" s="114" t="str">
        <f t="shared" si="615"/>
        <v/>
      </c>
      <c r="Z188" s="114" t="str">
        <f t="shared" si="615"/>
        <v/>
      </c>
      <c r="AA188" s="114" t="str">
        <f t="shared" si="615"/>
        <v/>
      </c>
      <c r="AB188" s="113" t="str">
        <f t="shared" si="615"/>
        <v/>
      </c>
      <c r="AC188" s="114" t="str">
        <f t="shared" si="615"/>
        <v/>
      </c>
      <c r="AD188" s="114" t="str">
        <f t="shared" si="615"/>
        <v/>
      </c>
      <c r="AE188" s="114" t="str">
        <f t="shared" si="615"/>
        <v/>
      </c>
      <c r="AF188" s="114" t="str">
        <f t="shared" si="615"/>
        <v/>
      </c>
      <c r="AG188" s="114" t="str">
        <f t="shared" si="615"/>
        <v/>
      </c>
      <c r="AH188" s="114" t="str">
        <f t="shared" si="615"/>
        <v/>
      </c>
      <c r="AI188" s="113" t="str">
        <f t="shared" si="615"/>
        <v/>
      </c>
      <c r="AJ188" s="115" t="str">
        <f t="shared" si="615"/>
        <v/>
      </c>
      <c r="AK188" s="617"/>
      <c r="AL188" s="38"/>
      <c r="AM188" s="98" t="s">
        <v>68</v>
      </c>
      <c r="AN188" s="130">
        <f t="shared" si="74"/>
        <v>182</v>
      </c>
      <c r="AO188" s="138" t="str">
        <f t="shared" ref="AO188:AS188" si="616">IF(AND($G188=AO$4,$H188=AO$6),$I188,"")</f>
        <v/>
      </c>
      <c r="AP188" s="139" t="str">
        <f t="shared" si="616"/>
        <v/>
      </c>
      <c r="AQ188" s="139">
        <f t="shared" si="616"/>
        <v>3000</v>
      </c>
      <c r="AR188" s="139" t="str">
        <f t="shared" si="616"/>
        <v/>
      </c>
      <c r="AS188" s="139" t="str">
        <f t="shared" si="616"/>
        <v/>
      </c>
      <c r="AT188" s="118"/>
      <c r="AU188" s="138" t="str">
        <f t="shared" si="3"/>
        <v/>
      </c>
      <c r="AV188" s="139" t="str">
        <f t="shared" si="4"/>
        <v/>
      </c>
      <c r="AW188" s="139" t="str">
        <f t="shared" si="5"/>
        <v/>
      </c>
      <c r="AX188" s="139" t="str">
        <f t="shared" si="6"/>
        <v/>
      </c>
      <c r="AY188" s="139" t="str">
        <f t="shared" si="7"/>
        <v/>
      </c>
      <c r="AZ188" s="140" t="str">
        <f t="shared" si="8"/>
        <v/>
      </c>
      <c r="BA188" s="141" t="str">
        <f t="shared" si="9"/>
        <v/>
      </c>
      <c r="BB188" s="139" t="str">
        <f t="shared" si="10"/>
        <v/>
      </c>
      <c r="BC188" s="139" t="str">
        <f t="shared" si="11"/>
        <v/>
      </c>
      <c r="BD188" s="139" t="str">
        <f t="shared" si="12"/>
        <v/>
      </c>
      <c r="BE188" s="140" t="str">
        <f t="shared" si="13"/>
        <v/>
      </c>
      <c r="BF188" s="122" t="str">
        <f t="shared" si="14"/>
        <v/>
      </c>
      <c r="BG188" s="123" t="str">
        <f t="shared" si="15"/>
        <v/>
      </c>
      <c r="BH188" s="123" t="str">
        <f t="shared" si="16"/>
        <v/>
      </c>
      <c r="BI188" s="123" t="str">
        <f t="shared" si="17"/>
        <v/>
      </c>
      <c r="BJ188" s="122" t="str">
        <f t="shared" si="18"/>
        <v/>
      </c>
      <c r="BK188" s="123" t="str">
        <f t="shared" si="19"/>
        <v/>
      </c>
      <c r="BL188" s="123" t="str">
        <f t="shared" si="20"/>
        <v/>
      </c>
      <c r="BM188" s="123" t="str">
        <f t="shared" si="21"/>
        <v/>
      </c>
      <c r="BN188" s="123" t="str">
        <f t="shared" si="22"/>
        <v/>
      </c>
      <c r="BO188" s="123" t="str">
        <f t="shared" si="23"/>
        <v/>
      </c>
      <c r="BP188" s="123" t="str">
        <f t="shared" si="24"/>
        <v/>
      </c>
      <c r="BQ188" s="123" t="str">
        <f t="shared" si="25"/>
        <v/>
      </c>
      <c r="BR188" s="124" t="str">
        <f t="shared" si="26"/>
        <v/>
      </c>
      <c r="BS188" s="142" t="str">
        <f t="shared" si="27"/>
        <v/>
      </c>
      <c r="BT188" s="143" t="str">
        <f t="shared" si="28"/>
        <v/>
      </c>
      <c r="BU188" s="143" t="str">
        <f t="shared" si="29"/>
        <v/>
      </c>
      <c r="BV188" s="143" t="str">
        <f t="shared" si="30"/>
        <v/>
      </c>
      <c r="BW188" s="143" t="str">
        <f t="shared" si="31"/>
        <v/>
      </c>
      <c r="BX188" s="144" t="str">
        <f t="shared" si="32"/>
        <v/>
      </c>
      <c r="BY188" s="141" t="str">
        <f t="shared" si="33"/>
        <v/>
      </c>
      <c r="BZ188" s="139" t="str">
        <f t="shared" si="34"/>
        <v/>
      </c>
      <c r="CA188" s="139" t="str">
        <f t="shared" si="35"/>
        <v/>
      </c>
      <c r="CB188" s="139" t="str">
        <f t="shared" si="36"/>
        <v/>
      </c>
      <c r="CC188" s="139" t="str">
        <f t="shared" si="37"/>
        <v/>
      </c>
      <c r="CD188" s="139" t="str">
        <f t="shared" si="38"/>
        <v/>
      </c>
      <c r="CE188" s="140" t="str">
        <f t="shared" si="39"/>
        <v/>
      </c>
      <c r="CF188" s="141" t="str">
        <f t="shared" si="40"/>
        <v/>
      </c>
      <c r="CG188" s="139" t="str">
        <f t="shared" si="41"/>
        <v/>
      </c>
      <c r="CH188" s="139" t="str">
        <f t="shared" si="42"/>
        <v/>
      </c>
      <c r="CI188" s="139" t="str">
        <f t="shared" si="43"/>
        <v/>
      </c>
      <c r="CJ188" s="139" t="str">
        <f t="shared" si="44"/>
        <v/>
      </c>
      <c r="CK188" s="139" t="str">
        <f t="shared" si="45"/>
        <v/>
      </c>
      <c r="CL188" s="140" t="str">
        <f t="shared" si="46"/>
        <v/>
      </c>
      <c r="CM188" s="142" t="str">
        <f t="shared" si="47"/>
        <v/>
      </c>
      <c r="CN188" s="143" t="str">
        <f t="shared" si="48"/>
        <v/>
      </c>
      <c r="CO188" s="143" t="str">
        <f t="shared" si="49"/>
        <v/>
      </c>
      <c r="CP188" s="143" t="str">
        <f t="shared" si="50"/>
        <v/>
      </c>
      <c r="CQ188" s="143" t="str">
        <f t="shared" si="51"/>
        <v/>
      </c>
      <c r="CR188" s="145" t="str">
        <f t="shared" si="52"/>
        <v/>
      </c>
      <c r="CS188" s="127"/>
      <c r="CT188" s="122" t="str">
        <f t="shared" si="53"/>
        <v/>
      </c>
      <c r="CU188" s="123" t="str">
        <f t="shared" si="54"/>
        <v/>
      </c>
      <c r="CV188" s="123" t="str">
        <f t="shared" si="55"/>
        <v/>
      </c>
      <c r="CW188" s="123" t="str">
        <f t="shared" si="56"/>
        <v/>
      </c>
      <c r="CX188" s="123" t="str">
        <f t="shared" si="57"/>
        <v/>
      </c>
      <c r="CY188" s="123" t="str">
        <f t="shared" si="58"/>
        <v/>
      </c>
      <c r="CZ188" s="123" t="str">
        <f t="shared" si="59"/>
        <v/>
      </c>
      <c r="DA188" s="123" t="str">
        <f t="shared" si="60"/>
        <v/>
      </c>
      <c r="DB188" s="124" t="str">
        <f t="shared" si="61"/>
        <v/>
      </c>
      <c r="DC188" s="128" t="str">
        <f t="shared" si="62"/>
        <v/>
      </c>
      <c r="DD188" s="123" t="str">
        <f t="shared" si="63"/>
        <v/>
      </c>
      <c r="DE188" s="123" t="str">
        <f t="shared" si="64"/>
        <v/>
      </c>
      <c r="DF188" s="123" t="str">
        <f t="shared" si="65"/>
        <v/>
      </c>
      <c r="DG188" s="123" t="str">
        <f t="shared" si="66"/>
        <v/>
      </c>
      <c r="DH188" s="123" t="str">
        <f t="shared" si="67"/>
        <v/>
      </c>
      <c r="DI188" s="123" t="str">
        <f t="shared" si="68"/>
        <v/>
      </c>
      <c r="DJ188" s="129" t="str">
        <f t="shared" si="69"/>
        <v/>
      </c>
      <c r="DK188" s="98" t="s">
        <v>68</v>
      </c>
      <c r="DL188" s="130">
        <f t="shared" si="76"/>
        <v>182</v>
      </c>
      <c r="DM188" s="56"/>
    </row>
    <row r="189" spans="2:117" ht="22.5" customHeight="1">
      <c r="B189" s="98" t="s">
        <v>68</v>
      </c>
      <c r="C189" s="130">
        <f t="shared" si="70"/>
        <v>183</v>
      </c>
      <c r="D189" s="146">
        <v>45702</v>
      </c>
      <c r="E189" s="155" t="s">
        <v>69</v>
      </c>
      <c r="F189" s="102" t="s">
        <v>70</v>
      </c>
      <c r="G189" s="103" t="s">
        <v>20</v>
      </c>
      <c r="H189" s="131" t="s">
        <v>46</v>
      </c>
      <c r="I189" s="132">
        <v>1000</v>
      </c>
      <c r="J189" s="106"/>
      <c r="K189" s="107">
        <f t="shared" si="71"/>
        <v>2491557</v>
      </c>
      <c r="L189" s="646"/>
      <c r="M189" s="133"/>
      <c r="N189" s="133"/>
      <c r="O189" s="134" t="str">
        <f t="shared" ref="O189:S189" si="617">IF($H189=O$6,$I189,"")</f>
        <v/>
      </c>
      <c r="P189" s="135" t="str">
        <f t="shared" si="617"/>
        <v/>
      </c>
      <c r="Q189" s="136">
        <f t="shared" si="617"/>
        <v>1000</v>
      </c>
      <c r="R189" s="135" t="str">
        <f t="shared" si="617"/>
        <v/>
      </c>
      <c r="S189" s="137" t="str">
        <f t="shared" si="617"/>
        <v/>
      </c>
      <c r="T189" s="113" t="str">
        <f t="shared" ref="T189:AJ189" si="618">IF($H189=T$6,$J189,"")</f>
        <v/>
      </c>
      <c r="U189" s="114" t="str">
        <f t="shared" si="618"/>
        <v/>
      </c>
      <c r="V189" s="114" t="str">
        <f t="shared" si="618"/>
        <v/>
      </c>
      <c r="W189" s="114" t="str">
        <f t="shared" si="618"/>
        <v/>
      </c>
      <c r="X189" s="113" t="str">
        <f t="shared" si="618"/>
        <v/>
      </c>
      <c r="Y189" s="114" t="str">
        <f t="shared" si="618"/>
        <v/>
      </c>
      <c r="Z189" s="114" t="str">
        <f t="shared" si="618"/>
        <v/>
      </c>
      <c r="AA189" s="114" t="str">
        <f t="shared" si="618"/>
        <v/>
      </c>
      <c r="AB189" s="113" t="str">
        <f t="shared" si="618"/>
        <v/>
      </c>
      <c r="AC189" s="114" t="str">
        <f t="shared" si="618"/>
        <v/>
      </c>
      <c r="AD189" s="114" t="str">
        <f t="shared" si="618"/>
        <v/>
      </c>
      <c r="AE189" s="114" t="str">
        <f t="shared" si="618"/>
        <v/>
      </c>
      <c r="AF189" s="114" t="str">
        <f t="shared" si="618"/>
        <v/>
      </c>
      <c r="AG189" s="114" t="str">
        <f t="shared" si="618"/>
        <v/>
      </c>
      <c r="AH189" s="114" t="str">
        <f t="shared" si="618"/>
        <v/>
      </c>
      <c r="AI189" s="113" t="str">
        <f t="shared" si="618"/>
        <v/>
      </c>
      <c r="AJ189" s="115" t="str">
        <f t="shared" si="618"/>
        <v/>
      </c>
      <c r="AK189" s="617"/>
      <c r="AL189" s="38"/>
      <c r="AM189" s="98" t="s">
        <v>68</v>
      </c>
      <c r="AN189" s="130">
        <f t="shared" si="74"/>
        <v>183</v>
      </c>
      <c r="AO189" s="138" t="str">
        <f t="shared" ref="AO189:AS189" si="619">IF(AND($G189=AO$4,$H189=AO$6),$I189,"")</f>
        <v/>
      </c>
      <c r="AP189" s="139" t="str">
        <f t="shared" si="619"/>
        <v/>
      </c>
      <c r="AQ189" s="139">
        <f t="shared" si="619"/>
        <v>1000</v>
      </c>
      <c r="AR189" s="139" t="str">
        <f t="shared" si="619"/>
        <v/>
      </c>
      <c r="AS189" s="139" t="str">
        <f t="shared" si="619"/>
        <v/>
      </c>
      <c r="AT189" s="118"/>
      <c r="AU189" s="138" t="str">
        <f t="shared" si="3"/>
        <v/>
      </c>
      <c r="AV189" s="139" t="str">
        <f t="shared" si="4"/>
        <v/>
      </c>
      <c r="AW189" s="139" t="str">
        <f t="shared" si="5"/>
        <v/>
      </c>
      <c r="AX189" s="139" t="str">
        <f t="shared" si="6"/>
        <v/>
      </c>
      <c r="AY189" s="139" t="str">
        <f t="shared" si="7"/>
        <v/>
      </c>
      <c r="AZ189" s="140" t="str">
        <f t="shared" si="8"/>
        <v/>
      </c>
      <c r="BA189" s="141" t="str">
        <f t="shared" si="9"/>
        <v/>
      </c>
      <c r="BB189" s="139" t="str">
        <f t="shared" si="10"/>
        <v/>
      </c>
      <c r="BC189" s="139" t="str">
        <f t="shared" si="11"/>
        <v/>
      </c>
      <c r="BD189" s="139" t="str">
        <f t="shared" si="12"/>
        <v/>
      </c>
      <c r="BE189" s="140" t="str">
        <f t="shared" si="13"/>
        <v/>
      </c>
      <c r="BF189" s="122" t="str">
        <f t="shared" si="14"/>
        <v/>
      </c>
      <c r="BG189" s="123" t="str">
        <f t="shared" si="15"/>
        <v/>
      </c>
      <c r="BH189" s="123" t="str">
        <f t="shared" si="16"/>
        <v/>
      </c>
      <c r="BI189" s="123" t="str">
        <f t="shared" si="17"/>
        <v/>
      </c>
      <c r="BJ189" s="122" t="str">
        <f t="shared" si="18"/>
        <v/>
      </c>
      <c r="BK189" s="123" t="str">
        <f t="shared" si="19"/>
        <v/>
      </c>
      <c r="BL189" s="123" t="str">
        <f t="shared" si="20"/>
        <v/>
      </c>
      <c r="BM189" s="123" t="str">
        <f t="shared" si="21"/>
        <v/>
      </c>
      <c r="BN189" s="123" t="str">
        <f t="shared" si="22"/>
        <v/>
      </c>
      <c r="BO189" s="123" t="str">
        <f t="shared" si="23"/>
        <v/>
      </c>
      <c r="BP189" s="123" t="str">
        <f t="shared" si="24"/>
        <v/>
      </c>
      <c r="BQ189" s="123" t="str">
        <f t="shared" si="25"/>
        <v/>
      </c>
      <c r="BR189" s="124" t="str">
        <f t="shared" si="26"/>
        <v/>
      </c>
      <c r="BS189" s="142" t="str">
        <f t="shared" si="27"/>
        <v/>
      </c>
      <c r="BT189" s="143" t="str">
        <f t="shared" si="28"/>
        <v/>
      </c>
      <c r="BU189" s="143" t="str">
        <f t="shared" si="29"/>
        <v/>
      </c>
      <c r="BV189" s="143" t="str">
        <f t="shared" si="30"/>
        <v/>
      </c>
      <c r="BW189" s="143" t="str">
        <f t="shared" si="31"/>
        <v/>
      </c>
      <c r="BX189" s="144" t="str">
        <f t="shared" si="32"/>
        <v/>
      </c>
      <c r="BY189" s="141" t="str">
        <f t="shared" si="33"/>
        <v/>
      </c>
      <c r="BZ189" s="139" t="str">
        <f t="shared" si="34"/>
        <v/>
      </c>
      <c r="CA189" s="139" t="str">
        <f t="shared" si="35"/>
        <v/>
      </c>
      <c r="CB189" s="139" t="str">
        <f t="shared" si="36"/>
        <v/>
      </c>
      <c r="CC189" s="139" t="str">
        <f t="shared" si="37"/>
        <v/>
      </c>
      <c r="CD189" s="139" t="str">
        <f t="shared" si="38"/>
        <v/>
      </c>
      <c r="CE189" s="140" t="str">
        <f t="shared" si="39"/>
        <v/>
      </c>
      <c r="CF189" s="141" t="str">
        <f t="shared" si="40"/>
        <v/>
      </c>
      <c r="CG189" s="139" t="str">
        <f t="shared" si="41"/>
        <v/>
      </c>
      <c r="CH189" s="139" t="str">
        <f t="shared" si="42"/>
        <v/>
      </c>
      <c r="CI189" s="139" t="str">
        <f t="shared" si="43"/>
        <v/>
      </c>
      <c r="CJ189" s="139" t="str">
        <f t="shared" si="44"/>
        <v/>
      </c>
      <c r="CK189" s="139" t="str">
        <f t="shared" si="45"/>
        <v/>
      </c>
      <c r="CL189" s="140" t="str">
        <f t="shared" si="46"/>
        <v/>
      </c>
      <c r="CM189" s="142" t="str">
        <f t="shared" si="47"/>
        <v/>
      </c>
      <c r="CN189" s="143" t="str">
        <f t="shared" si="48"/>
        <v/>
      </c>
      <c r="CO189" s="143" t="str">
        <f t="shared" si="49"/>
        <v/>
      </c>
      <c r="CP189" s="143" t="str">
        <f t="shared" si="50"/>
        <v/>
      </c>
      <c r="CQ189" s="143" t="str">
        <f t="shared" si="51"/>
        <v/>
      </c>
      <c r="CR189" s="145" t="str">
        <f t="shared" si="52"/>
        <v/>
      </c>
      <c r="CS189" s="127"/>
      <c r="CT189" s="122" t="str">
        <f t="shared" si="53"/>
        <v/>
      </c>
      <c r="CU189" s="123" t="str">
        <f t="shared" si="54"/>
        <v/>
      </c>
      <c r="CV189" s="123" t="str">
        <f t="shared" si="55"/>
        <v/>
      </c>
      <c r="CW189" s="123" t="str">
        <f t="shared" si="56"/>
        <v/>
      </c>
      <c r="CX189" s="123" t="str">
        <f t="shared" si="57"/>
        <v/>
      </c>
      <c r="CY189" s="123" t="str">
        <f t="shared" si="58"/>
        <v/>
      </c>
      <c r="CZ189" s="123" t="str">
        <f t="shared" si="59"/>
        <v/>
      </c>
      <c r="DA189" s="123" t="str">
        <f t="shared" si="60"/>
        <v/>
      </c>
      <c r="DB189" s="124" t="str">
        <f t="shared" si="61"/>
        <v/>
      </c>
      <c r="DC189" s="128" t="str">
        <f t="shared" si="62"/>
        <v/>
      </c>
      <c r="DD189" s="123" t="str">
        <f t="shared" si="63"/>
        <v/>
      </c>
      <c r="DE189" s="123" t="str">
        <f t="shared" si="64"/>
        <v/>
      </c>
      <c r="DF189" s="123" t="str">
        <f t="shared" si="65"/>
        <v/>
      </c>
      <c r="DG189" s="123" t="str">
        <f t="shared" si="66"/>
        <v/>
      </c>
      <c r="DH189" s="123" t="str">
        <f t="shared" si="67"/>
        <v/>
      </c>
      <c r="DI189" s="123" t="str">
        <f t="shared" si="68"/>
        <v/>
      </c>
      <c r="DJ189" s="129" t="str">
        <f t="shared" si="69"/>
        <v/>
      </c>
      <c r="DK189" s="98" t="s">
        <v>68</v>
      </c>
      <c r="DL189" s="130">
        <f t="shared" si="76"/>
        <v>183</v>
      </c>
      <c r="DM189" s="56"/>
    </row>
    <row r="190" spans="2:117" ht="22.5" customHeight="1">
      <c r="B190" s="98" t="s">
        <v>68</v>
      </c>
      <c r="C190" s="130">
        <f t="shared" si="70"/>
        <v>184</v>
      </c>
      <c r="D190" s="146">
        <v>45702</v>
      </c>
      <c r="E190" s="155" t="s">
        <v>69</v>
      </c>
      <c r="F190" s="102" t="s">
        <v>70</v>
      </c>
      <c r="G190" s="157" t="s">
        <v>20</v>
      </c>
      <c r="H190" s="131" t="s">
        <v>46</v>
      </c>
      <c r="I190" s="132">
        <v>10000</v>
      </c>
      <c r="J190" s="106"/>
      <c r="K190" s="107">
        <f t="shared" si="71"/>
        <v>2501557</v>
      </c>
      <c r="L190" s="647" t="str">
        <f>HYPERLINK("./通帳_公開用/外通帳Y184-204.pdf","通帳Y184-Y204")</f>
        <v>通帳Y184-Y204</v>
      </c>
      <c r="M190" s="133"/>
      <c r="N190" s="133"/>
      <c r="O190" s="134" t="str">
        <f t="shared" ref="O190:S190" si="620">IF($H190=O$6,$I190,"")</f>
        <v/>
      </c>
      <c r="P190" s="135" t="str">
        <f t="shared" si="620"/>
        <v/>
      </c>
      <c r="Q190" s="136">
        <f t="shared" si="620"/>
        <v>10000</v>
      </c>
      <c r="R190" s="135" t="str">
        <f t="shared" si="620"/>
        <v/>
      </c>
      <c r="S190" s="137" t="str">
        <f t="shared" si="620"/>
        <v/>
      </c>
      <c r="T190" s="113" t="str">
        <f t="shared" ref="T190:AJ190" si="621">IF($H190=T$6,$J190,"")</f>
        <v/>
      </c>
      <c r="U190" s="114" t="str">
        <f t="shared" si="621"/>
        <v/>
      </c>
      <c r="V190" s="114" t="str">
        <f t="shared" si="621"/>
        <v/>
      </c>
      <c r="W190" s="114" t="str">
        <f t="shared" si="621"/>
        <v/>
      </c>
      <c r="X190" s="113" t="str">
        <f t="shared" si="621"/>
        <v/>
      </c>
      <c r="Y190" s="114" t="str">
        <f t="shared" si="621"/>
        <v/>
      </c>
      <c r="Z190" s="114" t="str">
        <f t="shared" si="621"/>
        <v/>
      </c>
      <c r="AA190" s="114" t="str">
        <f t="shared" si="621"/>
        <v/>
      </c>
      <c r="AB190" s="113" t="str">
        <f t="shared" si="621"/>
        <v/>
      </c>
      <c r="AC190" s="114" t="str">
        <f t="shared" si="621"/>
        <v/>
      </c>
      <c r="AD190" s="114" t="str">
        <f t="shared" si="621"/>
        <v/>
      </c>
      <c r="AE190" s="114" t="str">
        <f t="shared" si="621"/>
        <v/>
      </c>
      <c r="AF190" s="114" t="str">
        <f t="shared" si="621"/>
        <v/>
      </c>
      <c r="AG190" s="114" t="str">
        <f t="shared" si="621"/>
        <v/>
      </c>
      <c r="AH190" s="114" t="str">
        <f t="shared" si="621"/>
        <v/>
      </c>
      <c r="AI190" s="113" t="str">
        <f t="shared" si="621"/>
        <v/>
      </c>
      <c r="AJ190" s="115" t="str">
        <f t="shared" si="621"/>
        <v/>
      </c>
      <c r="AK190" s="617"/>
      <c r="AL190" s="38"/>
      <c r="AM190" s="98" t="s">
        <v>68</v>
      </c>
      <c r="AN190" s="130">
        <f t="shared" si="74"/>
        <v>184</v>
      </c>
      <c r="AO190" s="138" t="str">
        <f t="shared" ref="AO190:AS190" si="622">IF(AND($G190=AO$4,$H190=AO$6),$I190,"")</f>
        <v/>
      </c>
      <c r="AP190" s="139" t="str">
        <f t="shared" si="622"/>
        <v/>
      </c>
      <c r="AQ190" s="139">
        <f t="shared" si="622"/>
        <v>10000</v>
      </c>
      <c r="AR190" s="139" t="str">
        <f t="shared" si="622"/>
        <v/>
      </c>
      <c r="AS190" s="139" t="str">
        <f t="shared" si="622"/>
        <v/>
      </c>
      <c r="AT190" s="118"/>
      <c r="AU190" s="138" t="str">
        <f t="shared" si="3"/>
        <v/>
      </c>
      <c r="AV190" s="139" t="str">
        <f t="shared" si="4"/>
        <v/>
      </c>
      <c r="AW190" s="139" t="str">
        <f t="shared" si="5"/>
        <v/>
      </c>
      <c r="AX190" s="139" t="str">
        <f t="shared" si="6"/>
        <v/>
      </c>
      <c r="AY190" s="139" t="str">
        <f t="shared" si="7"/>
        <v/>
      </c>
      <c r="AZ190" s="140" t="str">
        <f t="shared" si="8"/>
        <v/>
      </c>
      <c r="BA190" s="141" t="str">
        <f t="shared" si="9"/>
        <v/>
      </c>
      <c r="BB190" s="139" t="str">
        <f t="shared" si="10"/>
        <v/>
      </c>
      <c r="BC190" s="139" t="str">
        <f t="shared" si="11"/>
        <v/>
      </c>
      <c r="BD190" s="139" t="str">
        <f t="shared" si="12"/>
        <v/>
      </c>
      <c r="BE190" s="140" t="str">
        <f t="shared" si="13"/>
        <v/>
      </c>
      <c r="BF190" s="122" t="str">
        <f t="shared" si="14"/>
        <v/>
      </c>
      <c r="BG190" s="123" t="str">
        <f t="shared" si="15"/>
        <v/>
      </c>
      <c r="BH190" s="123" t="str">
        <f t="shared" si="16"/>
        <v/>
      </c>
      <c r="BI190" s="123" t="str">
        <f t="shared" si="17"/>
        <v/>
      </c>
      <c r="BJ190" s="122" t="str">
        <f t="shared" si="18"/>
        <v/>
      </c>
      <c r="BK190" s="123" t="str">
        <f t="shared" si="19"/>
        <v/>
      </c>
      <c r="BL190" s="123" t="str">
        <f t="shared" si="20"/>
        <v/>
      </c>
      <c r="BM190" s="123" t="str">
        <f t="shared" si="21"/>
        <v/>
      </c>
      <c r="BN190" s="123" t="str">
        <f t="shared" si="22"/>
        <v/>
      </c>
      <c r="BO190" s="123" t="str">
        <f t="shared" si="23"/>
        <v/>
      </c>
      <c r="BP190" s="123" t="str">
        <f t="shared" si="24"/>
        <v/>
      </c>
      <c r="BQ190" s="123" t="str">
        <f t="shared" si="25"/>
        <v/>
      </c>
      <c r="BR190" s="124" t="str">
        <f t="shared" si="26"/>
        <v/>
      </c>
      <c r="BS190" s="142" t="str">
        <f t="shared" si="27"/>
        <v/>
      </c>
      <c r="BT190" s="143" t="str">
        <f t="shared" si="28"/>
        <v/>
      </c>
      <c r="BU190" s="143" t="str">
        <f t="shared" si="29"/>
        <v/>
      </c>
      <c r="BV190" s="143" t="str">
        <f t="shared" si="30"/>
        <v/>
      </c>
      <c r="BW190" s="143" t="str">
        <f t="shared" si="31"/>
        <v/>
      </c>
      <c r="BX190" s="144" t="str">
        <f t="shared" si="32"/>
        <v/>
      </c>
      <c r="BY190" s="141" t="str">
        <f t="shared" si="33"/>
        <v/>
      </c>
      <c r="BZ190" s="139" t="str">
        <f t="shared" si="34"/>
        <v/>
      </c>
      <c r="CA190" s="139" t="str">
        <f t="shared" si="35"/>
        <v/>
      </c>
      <c r="CB190" s="139" t="str">
        <f t="shared" si="36"/>
        <v/>
      </c>
      <c r="CC190" s="139" t="str">
        <f t="shared" si="37"/>
        <v/>
      </c>
      <c r="CD190" s="139" t="str">
        <f t="shared" si="38"/>
        <v/>
      </c>
      <c r="CE190" s="140" t="str">
        <f t="shared" si="39"/>
        <v/>
      </c>
      <c r="CF190" s="141" t="str">
        <f t="shared" si="40"/>
        <v/>
      </c>
      <c r="CG190" s="139" t="str">
        <f t="shared" si="41"/>
        <v/>
      </c>
      <c r="CH190" s="139" t="str">
        <f t="shared" si="42"/>
        <v/>
      </c>
      <c r="CI190" s="139" t="str">
        <f t="shared" si="43"/>
        <v/>
      </c>
      <c r="CJ190" s="139" t="str">
        <f t="shared" si="44"/>
        <v/>
      </c>
      <c r="CK190" s="139" t="str">
        <f t="shared" si="45"/>
        <v/>
      </c>
      <c r="CL190" s="140" t="str">
        <f t="shared" si="46"/>
        <v/>
      </c>
      <c r="CM190" s="142" t="str">
        <f t="shared" si="47"/>
        <v/>
      </c>
      <c r="CN190" s="143" t="str">
        <f t="shared" si="48"/>
        <v/>
      </c>
      <c r="CO190" s="143" t="str">
        <f t="shared" si="49"/>
        <v/>
      </c>
      <c r="CP190" s="143" t="str">
        <f t="shared" si="50"/>
        <v/>
      </c>
      <c r="CQ190" s="143" t="str">
        <f t="shared" si="51"/>
        <v/>
      </c>
      <c r="CR190" s="145" t="str">
        <f t="shared" si="52"/>
        <v/>
      </c>
      <c r="CS190" s="127"/>
      <c r="CT190" s="122" t="str">
        <f t="shared" si="53"/>
        <v/>
      </c>
      <c r="CU190" s="123" t="str">
        <f t="shared" si="54"/>
        <v/>
      </c>
      <c r="CV190" s="123" t="str">
        <f t="shared" si="55"/>
        <v/>
      </c>
      <c r="CW190" s="123" t="str">
        <f t="shared" si="56"/>
        <v/>
      </c>
      <c r="CX190" s="123" t="str">
        <f t="shared" si="57"/>
        <v/>
      </c>
      <c r="CY190" s="123" t="str">
        <f t="shared" si="58"/>
        <v/>
      </c>
      <c r="CZ190" s="123" t="str">
        <f t="shared" si="59"/>
        <v/>
      </c>
      <c r="DA190" s="123" t="str">
        <f t="shared" si="60"/>
        <v/>
      </c>
      <c r="DB190" s="124" t="str">
        <f t="shared" si="61"/>
        <v/>
      </c>
      <c r="DC190" s="128" t="str">
        <f t="shared" si="62"/>
        <v/>
      </c>
      <c r="DD190" s="123" t="str">
        <f t="shared" si="63"/>
        <v/>
      </c>
      <c r="DE190" s="123" t="str">
        <f t="shared" si="64"/>
        <v/>
      </c>
      <c r="DF190" s="123" t="str">
        <f t="shared" si="65"/>
        <v/>
      </c>
      <c r="DG190" s="123" t="str">
        <f t="shared" si="66"/>
        <v/>
      </c>
      <c r="DH190" s="123" t="str">
        <f t="shared" si="67"/>
        <v/>
      </c>
      <c r="DI190" s="123" t="str">
        <f t="shared" si="68"/>
        <v/>
      </c>
      <c r="DJ190" s="129" t="str">
        <f t="shared" si="69"/>
        <v/>
      </c>
      <c r="DK190" s="98" t="s">
        <v>68</v>
      </c>
      <c r="DL190" s="130">
        <f t="shared" si="76"/>
        <v>184</v>
      </c>
      <c r="DM190" s="56"/>
    </row>
    <row r="191" spans="2:117" ht="22.5" customHeight="1">
      <c r="B191" s="98" t="s">
        <v>68</v>
      </c>
      <c r="C191" s="130">
        <f t="shared" si="70"/>
        <v>185</v>
      </c>
      <c r="D191" s="146">
        <v>45702</v>
      </c>
      <c r="E191" s="155" t="s">
        <v>69</v>
      </c>
      <c r="F191" s="102" t="s">
        <v>70</v>
      </c>
      <c r="G191" s="158" t="s">
        <v>20</v>
      </c>
      <c r="H191" s="131" t="s">
        <v>46</v>
      </c>
      <c r="I191" s="132">
        <v>10000</v>
      </c>
      <c r="J191" s="106"/>
      <c r="K191" s="107">
        <f t="shared" si="71"/>
        <v>2511557</v>
      </c>
      <c r="L191" s="645"/>
      <c r="M191" s="133"/>
      <c r="N191" s="133"/>
      <c r="O191" s="134" t="str">
        <f t="shared" ref="O191:S191" si="623">IF($H191=O$6,$I191,"")</f>
        <v/>
      </c>
      <c r="P191" s="135" t="str">
        <f t="shared" si="623"/>
        <v/>
      </c>
      <c r="Q191" s="136">
        <f t="shared" si="623"/>
        <v>10000</v>
      </c>
      <c r="R191" s="135" t="str">
        <f t="shared" si="623"/>
        <v/>
      </c>
      <c r="S191" s="137" t="str">
        <f t="shared" si="623"/>
        <v/>
      </c>
      <c r="T191" s="113" t="str">
        <f t="shared" ref="T191:AJ191" si="624">IF($H191=T$6,$J191,"")</f>
        <v/>
      </c>
      <c r="U191" s="114" t="str">
        <f t="shared" si="624"/>
        <v/>
      </c>
      <c r="V191" s="114" t="str">
        <f t="shared" si="624"/>
        <v/>
      </c>
      <c r="W191" s="114" t="str">
        <f t="shared" si="624"/>
        <v/>
      </c>
      <c r="X191" s="113" t="str">
        <f t="shared" si="624"/>
        <v/>
      </c>
      <c r="Y191" s="114" t="str">
        <f t="shared" si="624"/>
        <v/>
      </c>
      <c r="Z191" s="114" t="str">
        <f t="shared" si="624"/>
        <v/>
      </c>
      <c r="AA191" s="114" t="str">
        <f t="shared" si="624"/>
        <v/>
      </c>
      <c r="AB191" s="113" t="str">
        <f t="shared" si="624"/>
        <v/>
      </c>
      <c r="AC191" s="114" t="str">
        <f t="shared" si="624"/>
        <v/>
      </c>
      <c r="AD191" s="114" t="str">
        <f t="shared" si="624"/>
        <v/>
      </c>
      <c r="AE191" s="114" t="str">
        <f t="shared" si="624"/>
        <v/>
      </c>
      <c r="AF191" s="114" t="str">
        <f t="shared" si="624"/>
        <v/>
      </c>
      <c r="AG191" s="114" t="str">
        <f t="shared" si="624"/>
        <v/>
      </c>
      <c r="AH191" s="114" t="str">
        <f t="shared" si="624"/>
        <v/>
      </c>
      <c r="AI191" s="113" t="str">
        <f t="shared" si="624"/>
        <v/>
      </c>
      <c r="AJ191" s="115" t="str">
        <f t="shared" si="624"/>
        <v/>
      </c>
      <c r="AK191" s="617"/>
      <c r="AL191" s="38"/>
      <c r="AM191" s="98" t="s">
        <v>68</v>
      </c>
      <c r="AN191" s="130">
        <f t="shared" si="74"/>
        <v>185</v>
      </c>
      <c r="AO191" s="138" t="str">
        <f t="shared" ref="AO191:AS191" si="625">IF(AND($G191=AO$4,$H191=AO$6),$I191,"")</f>
        <v/>
      </c>
      <c r="AP191" s="139" t="str">
        <f t="shared" si="625"/>
        <v/>
      </c>
      <c r="AQ191" s="139">
        <f t="shared" si="625"/>
        <v>10000</v>
      </c>
      <c r="AR191" s="139" t="str">
        <f t="shared" si="625"/>
        <v/>
      </c>
      <c r="AS191" s="139" t="str">
        <f t="shared" si="625"/>
        <v/>
      </c>
      <c r="AT191" s="118"/>
      <c r="AU191" s="138" t="str">
        <f t="shared" si="3"/>
        <v/>
      </c>
      <c r="AV191" s="139" t="str">
        <f t="shared" si="4"/>
        <v/>
      </c>
      <c r="AW191" s="139" t="str">
        <f t="shared" si="5"/>
        <v/>
      </c>
      <c r="AX191" s="139" t="str">
        <f t="shared" si="6"/>
        <v/>
      </c>
      <c r="AY191" s="139" t="str">
        <f t="shared" si="7"/>
        <v/>
      </c>
      <c r="AZ191" s="140" t="str">
        <f t="shared" si="8"/>
        <v/>
      </c>
      <c r="BA191" s="141" t="str">
        <f t="shared" si="9"/>
        <v/>
      </c>
      <c r="BB191" s="139" t="str">
        <f t="shared" si="10"/>
        <v/>
      </c>
      <c r="BC191" s="139" t="str">
        <f t="shared" si="11"/>
        <v/>
      </c>
      <c r="BD191" s="139" t="str">
        <f t="shared" si="12"/>
        <v/>
      </c>
      <c r="BE191" s="140" t="str">
        <f t="shared" si="13"/>
        <v/>
      </c>
      <c r="BF191" s="122" t="str">
        <f t="shared" si="14"/>
        <v/>
      </c>
      <c r="BG191" s="123" t="str">
        <f t="shared" si="15"/>
        <v/>
      </c>
      <c r="BH191" s="123" t="str">
        <f t="shared" si="16"/>
        <v/>
      </c>
      <c r="BI191" s="123" t="str">
        <f t="shared" si="17"/>
        <v/>
      </c>
      <c r="BJ191" s="122" t="str">
        <f t="shared" si="18"/>
        <v/>
      </c>
      <c r="BK191" s="123" t="str">
        <f t="shared" si="19"/>
        <v/>
      </c>
      <c r="BL191" s="123" t="str">
        <f t="shared" si="20"/>
        <v/>
      </c>
      <c r="BM191" s="123" t="str">
        <f t="shared" si="21"/>
        <v/>
      </c>
      <c r="BN191" s="123" t="str">
        <f t="shared" si="22"/>
        <v/>
      </c>
      <c r="BO191" s="123" t="str">
        <f t="shared" si="23"/>
        <v/>
      </c>
      <c r="BP191" s="123" t="str">
        <f t="shared" si="24"/>
        <v/>
      </c>
      <c r="BQ191" s="123" t="str">
        <f t="shared" si="25"/>
        <v/>
      </c>
      <c r="BR191" s="124" t="str">
        <f t="shared" si="26"/>
        <v/>
      </c>
      <c r="BS191" s="142" t="str">
        <f t="shared" si="27"/>
        <v/>
      </c>
      <c r="BT191" s="143" t="str">
        <f t="shared" si="28"/>
        <v/>
      </c>
      <c r="BU191" s="143" t="str">
        <f t="shared" si="29"/>
        <v/>
      </c>
      <c r="BV191" s="143" t="str">
        <f t="shared" si="30"/>
        <v/>
      </c>
      <c r="BW191" s="143" t="str">
        <f t="shared" si="31"/>
        <v/>
      </c>
      <c r="BX191" s="144" t="str">
        <f t="shared" si="32"/>
        <v/>
      </c>
      <c r="BY191" s="141" t="str">
        <f t="shared" si="33"/>
        <v/>
      </c>
      <c r="BZ191" s="139" t="str">
        <f t="shared" si="34"/>
        <v/>
      </c>
      <c r="CA191" s="139" t="str">
        <f t="shared" si="35"/>
        <v/>
      </c>
      <c r="CB191" s="139" t="str">
        <f t="shared" si="36"/>
        <v/>
      </c>
      <c r="CC191" s="139" t="str">
        <f t="shared" si="37"/>
        <v/>
      </c>
      <c r="CD191" s="139" t="str">
        <f t="shared" si="38"/>
        <v/>
      </c>
      <c r="CE191" s="140" t="str">
        <f t="shared" si="39"/>
        <v/>
      </c>
      <c r="CF191" s="141" t="str">
        <f t="shared" si="40"/>
        <v/>
      </c>
      <c r="CG191" s="139" t="str">
        <f t="shared" si="41"/>
        <v/>
      </c>
      <c r="CH191" s="139" t="str">
        <f t="shared" si="42"/>
        <v/>
      </c>
      <c r="CI191" s="139" t="str">
        <f t="shared" si="43"/>
        <v/>
      </c>
      <c r="CJ191" s="139" t="str">
        <f t="shared" si="44"/>
        <v/>
      </c>
      <c r="CK191" s="139" t="str">
        <f t="shared" si="45"/>
        <v/>
      </c>
      <c r="CL191" s="140" t="str">
        <f t="shared" si="46"/>
        <v/>
      </c>
      <c r="CM191" s="142" t="str">
        <f t="shared" si="47"/>
        <v/>
      </c>
      <c r="CN191" s="143" t="str">
        <f t="shared" si="48"/>
        <v/>
      </c>
      <c r="CO191" s="143" t="str">
        <f t="shared" si="49"/>
        <v/>
      </c>
      <c r="CP191" s="143" t="str">
        <f t="shared" si="50"/>
        <v/>
      </c>
      <c r="CQ191" s="143" t="str">
        <f t="shared" si="51"/>
        <v/>
      </c>
      <c r="CR191" s="145" t="str">
        <f t="shared" si="52"/>
        <v/>
      </c>
      <c r="CS191" s="127"/>
      <c r="CT191" s="122" t="str">
        <f t="shared" si="53"/>
        <v/>
      </c>
      <c r="CU191" s="123" t="str">
        <f t="shared" si="54"/>
        <v/>
      </c>
      <c r="CV191" s="123" t="str">
        <f t="shared" si="55"/>
        <v/>
      </c>
      <c r="CW191" s="123" t="str">
        <f t="shared" si="56"/>
        <v/>
      </c>
      <c r="CX191" s="123" t="str">
        <f t="shared" si="57"/>
        <v/>
      </c>
      <c r="CY191" s="123" t="str">
        <f t="shared" si="58"/>
        <v/>
      </c>
      <c r="CZ191" s="123" t="str">
        <f t="shared" si="59"/>
        <v/>
      </c>
      <c r="DA191" s="123" t="str">
        <f t="shared" si="60"/>
        <v/>
      </c>
      <c r="DB191" s="124" t="str">
        <f t="shared" si="61"/>
        <v/>
      </c>
      <c r="DC191" s="128" t="str">
        <f t="shared" si="62"/>
        <v/>
      </c>
      <c r="DD191" s="123" t="str">
        <f t="shared" si="63"/>
        <v/>
      </c>
      <c r="DE191" s="123" t="str">
        <f t="shared" si="64"/>
        <v/>
      </c>
      <c r="DF191" s="123" t="str">
        <f t="shared" si="65"/>
        <v/>
      </c>
      <c r="DG191" s="123" t="str">
        <f t="shared" si="66"/>
        <v/>
      </c>
      <c r="DH191" s="123" t="str">
        <f t="shared" si="67"/>
        <v/>
      </c>
      <c r="DI191" s="123" t="str">
        <f t="shared" si="68"/>
        <v/>
      </c>
      <c r="DJ191" s="129" t="str">
        <f t="shared" si="69"/>
        <v/>
      </c>
      <c r="DK191" s="98" t="s">
        <v>68</v>
      </c>
      <c r="DL191" s="130">
        <f t="shared" si="76"/>
        <v>185</v>
      </c>
      <c r="DM191" s="56"/>
    </row>
    <row r="192" spans="2:117" ht="22.5" customHeight="1">
      <c r="B192" s="98" t="s">
        <v>68</v>
      </c>
      <c r="C192" s="130">
        <f t="shared" si="70"/>
        <v>186</v>
      </c>
      <c r="D192" s="146">
        <v>45702</v>
      </c>
      <c r="E192" s="155" t="s">
        <v>69</v>
      </c>
      <c r="F192" s="102" t="s">
        <v>70</v>
      </c>
      <c r="G192" s="158" t="s">
        <v>20</v>
      </c>
      <c r="H192" s="131" t="s">
        <v>46</v>
      </c>
      <c r="I192" s="132">
        <v>10000</v>
      </c>
      <c r="J192" s="106"/>
      <c r="K192" s="107">
        <f t="shared" si="71"/>
        <v>2521557</v>
      </c>
      <c r="L192" s="645"/>
      <c r="M192" s="133"/>
      <c r="N192" s="133"/>
      <c r="O192" s="134" t="str">
        <f t="shared" ref="O192:S192" si="626">IF($H192=O$6,$I192,"")</f>
        <v/>
      </c>
      <c r="P192" s="135" t="str">
        <f t="shared" si="626"/>
        <v/>
      </c>
      <c r="Q192" s="136">
        <f t="shared" si="626"/>
        <v>10000</v>
      </c>
      <c r="R192" s="135" t="str">
        <f t="shared" si="626"/>
        <v/>
      </c>
      <c r="S192" s="137" t="str">
        <f t="shared" si="626"/>
        <v/>
      </c>
      <c r="T192" s="113" t="str">
        <f t="shared" ref="T192:AJ192" si="627">IF($H192=T$6,$J192,"")</f>
        <v/>
      </c>
      <c r="U192" s="114" t="str">
        <f t="shared" si="627"/>
        <v/>
      </c>
      <c r="V192" s="114" t="str">
        <f t="shared" si="627"/>
        <v/>
      </c>
      <c r="W192" s="114" t="str">
        <f t="shared" si="627"/>
        <v/>
      </c>
      <c r="X192" s="113" t="str">
        <f t="shared" si="627"/>
        <v/>
      </c>
      <c r="Y192" s="114" t="str">
        <f t="shared" si="627"/>
        <v/>
      </c>
      <c r="Z192" s="114" t="str">
        <f t="shared" si="627"/>
        <v/>
      </c>
      <c r="AA192" s="114" t="str">
        <f t="shared" si="627"/>
        <v/>
      </c>
      <c r="AB192" s="113" t="str">
        <f t="shared" si="627"/>
        <v/>
      </c>
      <c r="AC192" s="114" t="str">
        <f t="shared" si="627"/>
        <v/>
      </c>
      <c r="AD192" s="114" t="str">
        <f t="shared" si="627"/>
        <v/>
      </c>
      <c r="AE192" s="114" t="str">
        <f t="shared" si="627"/>
        <v/>
      </c>
      <c r="AF192" s="114" t="str">
        <f t="shared" si="627"/>
        <v/>
      </c>
      <c r="AG192" s="114" t="str">
        <f t="shared" si="627"/>
        <v/>
      </c>
      <c r="AH192" s="114" t="str">
        <f t="shared" si="627"/>
        <v/>
      </c>
      <c r="AI192" s="113" t="str">
        <f t="shared" si="627"/>
        <v/>
      </c>
      <c r="AJ192" s="115" t="str">
        <f t="shared" si="627"/>
        <v/>
      </c>
      <c r="AK192" s="617"/>
      <c r="AL192" s="38"/>
      <c r="AM192" s="98" t="s">
        <v>68</v>
      </c>
      <c r="AN192" s="130">
        <f t="shared" si="74"/>
        <v>186</v>
      </c>
      <c r="AO192" s="138" t="str">
        <f t="shared" ref="AO192:AS192" si="628">IF(AND($G192=AO$4,$H192=AO$6),$I192,"")</f>
        <v/>
      </c>
      <c r="AP192" s="139" t="str">
        <f t="shared" si="628"/>
        <v/>
      </c>
      <c r="AQ192" s="139">
        <f t="shared" si="628"/>
        <v>10000</v>
      </c>
      <c r="AR192" s="139" t="str">
        <f t="shared" si="628"/>
        <v/>
      </c>
      <c r="AS192" s="139" t="str">
        <f t="shared" si="628"/>
        <v/>
      </c>
      <c r="AT192" s="118"/>
      <c r="AU192" s="138" t="str">
        <f t="shared" si="3"/>
        <v/>
      </c>
      <c r="AV192" s="139" t="str">
        <f t="shared" si="4"/>
        <v/>
      </c>
      <c r="AW192" s="139" t="str">
        <f t="shared" si="5"/>
        <v/>
      </c>
      <c r="AX192" s="139" t="str">
        <f t="shared" si="6"/>
        <v/>
      </c>
      <c r="AY192" s="139" t="str">
        <f t="shared" si="7"/>
        <v/>
      </c>
      <c r="AZ192" s="140" t="str">
        <f t="shared" si="8"/>
        <v/>
      </c>
      <c r="BA192" s="141" t="str">
        <f t="shared" si="9"/>
        <v/>
      </c>
      <c r="BB192" s="139" t="str">
        <f t="shared" si="10"/>
        <v/>
      </c>
      <c r="BC192" s="139" t="str">
        <f t="shared" si="11"/>
        <v/>
      </c>
      <c r="BD192" s="139" t="str">
        <f t="shared" si="12"/>
        <v/>
      </c>
      <c r="BE192" s="140" t="str">
        <f t="shared" si="13"/>
        <v/>
      </c>
      <c r="BF192" s="122" t="str">
        <f t="shared" si="14"/>
        <v/>
      </c>
      <c r="BG192" s="123" t="str">
        <f t="shared" si="15"/>
        <v/>
      </c>
      <c r="BH192" s="123" t="str">
        <f t="shared" si="16"/>
        <v/>
      </c>
      <c r="BI192" s="123" t="str">
        <f t="shared" si="17"/>
        <v/>
      </c>
      <c r="BJ192" s="122" t="str">
        <f t="shared" si="18"/>
        <v/>
      </c>
      <c r="BK192" s="123" t="str">
        <f t="shared" si="19"/>
        <v/>
      </c>
      <c r="BL192" s="123" t="str">
        <f t="shared" si="20"/>
        <v/>
      </c>
      <c r="BM192" s="123" t="str">
        <f t="shared" si="21"/>
        <v/>
      </c>
      <c r="BN192" s="123" t="str">
        <f t="shared" si="22"/>
        <v/>
      </c>
      <c r="BO192" s="123" t="str">
        <f t="shared" si="23"/>
        <v/>
      </c>
      <c r="BP192" s="123" t="str">
        <f t="shared" si="24"/>
        <v/>
      </c>
      <c r="BQ192" s="123" t="str">
        <f t="shared" si="25"/>
        <v/>
      </c>
      <c r="BR192" s="124" t="str">
        <f t="shared" si="26"/>
        <v/>
      </c>
      <c r="BS192" s="142" t="str">
        <f t="shared" si="27"/>
        <v/>
      </c>
      <c r="BT192" s="143" t="str">
        <f t="shared" si="28"/>
        <v/>
      </c>
      <c r="BU192" s="143" t="str">
        <f t="shared" si="29"/>
        <v/>
      </c>
      <c r="BV192" s="143" t="str">
        <f t="shared" si="30"/>
        <v/>
      </c>
      <c r="BW192" s="143" t="str">
        <f t="shared" si="31"/>
        <v/>
      </c>
      <c r="BX192" s="144" t="str">
        <f t="shared" si="32"/>
        <v/>
      </c>
      <c r="BY192" s="141" t="str">
        <f t="shared" si="33"/>
        <v/>
      </c>
      <c r="BZ192" s="139" t="str">
        <f t="shared" si="34"/>
        <v/>
      </c>
      <c r="CA192" s="139" t="str">
        <f t="shared" si="35"/>
        <v/>
      </c>
      <c r="CB192" s="139" t="str">
        <f t="shared" si="36"/>
        <v/>
      </c>
      <c r="CC192" s="139" t="str">
        <f t="shared" si="37"/>
        <v/>
      </c>
      <c r="CD192" s="139" t="str">
        <f t="shared" si="38"/>
        <v/>
      </c>
      <c r="CE192" s="140" t="str">
        <f t="shared" si="39"/>
        <v/>
      </c>
      <c r="CF192" s="141" t="str">
        <f t="shared" si="40"/>
        <v/>
      </c>
      <c r="CG192" s="139" t="str">
        <f t="shared" si="41"/>
        <v/>
      </c>
      <c r="CH192" s="139" t="str">
        <f t="shared" si="42"/>
        <v/>
      </c>
      <c r="CI192" s="139" t="str">
        <f t="shared" si="43"/>
        <v/>
      </c>
      <c r="CJ192" s="139" t="str">
        <f t="shared" si="44"/>
        <v/>
      </c>
      <c r="CK192" s="139" t="str">
        <f t="shared" si="45"/>
        <v/>
      </c>
      <c r="CL192" s="140" t="str">
        <f t="shared" si="46"/>
        <v/>
      </c>
      <c r="CM192" s="142" t="str">
        <f t="shared" si="47"/>
        <v/>
      </c>
      <c r="CN192" s="143" t="str">
        <f t="shared" si="48"/>
        <v/>
      </c>
      <c r="CO192" s="143" t="str">
        <f t="shared" si="49"/>
        <v/>
      </c>
      <c r="CP192" s="143" t="str">
        <f t="shared" si="50"/>
        <v/>
      </c>
      <c r="CQ192" s="143" t="str">
        <f t="shared" si="51"/>
        <v/>
      </c>
      <c r="CR192" s="145" t="str">
        <f t="shared" si="52"/>
        <v/>
      </c>
      <c r="CS192" s="127"/>
      <c r="CT192" s="122" t="str">
        <f t="shared" si="53"/>
        <v/>
      </c>
      <c r="CU192" s="123" t="str">
        <f t="shared" si="54"/>
        <v/>
      </c>
      <c r="CV192" s="123" t="str">
        <f t="shared" si="55"/>
        <v/>
      </c>
      <c r="CW192" s="123" t="str">
        <f t="shared" si="56"/>
        <v/>
      </c>
      <c r="CX192" s="123" t="str">
        <f t="shared" si="57"/>
        <v/>
      </c>
      <c r="CY192" s="123" t="str">
        <f t="shared" si="58"/>
        <v/>
      </c>
      <c r="CZ192" s="123" t="str">
        <f t="shared" si="59"/>
        <v/>
      </c>
      <c r="DA192" s="123" t="str">
        <f t="shared" si="60"/>
        <v/>
      </c>
      <c r="DB192" s="124" t="str">
        <f t="shared" si="61"/>
        <v/>
      </c>
      <c r="DC192" s="128" t="str">
        <f t="shared" si="62"/>
        <v/>
      </c>
      <c r="DD192" s="123" t="str">
        <f t="shared" si="63"/>
        <v/>
      </c>
      <c r="DE192" s="123" t="str">
        <f t="shared" si="64"/>
        <v/>
      </c>
      <c r="DF192" s="123" t="str">
        <f t="shared" si="65"/>
        <v/>
      </c>
      <c r="DG192" s="123" t="str">
        <f t="shared" si="66"/>
        <v/>
      </c>
      <c r="DH192" s="123" t="str">
        <f t="shared" si="67"/>
        <v/>
      </c>
      <c r="DI192" s="123" t="str">
        <f t="shared" si="68"/>
        <v/>
      </c>
      <c r="DJ192" s="129" t="str">
        <f t="shared" si="69"/>
        <v/>
      </c>
      <c r="DK192" s="98" t="s">
        <v>68</v>
      </c>
      <c r="DL192" s="130">
        <f t="shared" si="76"/>
        <v>186</v>
      </c>
      <c r="DM192" s="56"/>
    </row>
    <row r="193" spans="2:117" ht="22.5" customHeight="1">
      <c r="B193" s="98" t="s">
        <v>68</v>
      </c>
      <c r="C193" s="130">
        <f t="shared" si="70"/>
        <v>187</v>
      </c>
      <c r="D193" s="146">
        <v>45702</v>
      </c>
      <c r="E193" s="155" t="s">
        <v>69</v>
      </c>
      <c r="F193" s="102" t="s">
        <v>70</v>
      </c>
      <c r="G193" s="103" t="s">
        <v>20</v>
      </c>
      <c r="H193" s="131" t="s">
        <v>46</v>
      </c>
      <c r="I193" s="132">
        <v>20000</v>
      </c>
      <c r="J193" s="106"/>
      <c r="K193" s="107">
        <f t="shared" si="71"/>
        <v>2541557</v>
      </c>
      <c r="L193" s="645"/>
      <c r="M193" s="133"/>
      <c r="N193" s="133"/>
      <c r="O193" s="134" t="str">
        <f t="shared" ref="O193:S193" si="629">IF($H193=O$6,$I193,"")</f>
        <v/>
      </c>
      <c r="P193" s="135" t="str">
        <f t="shared" si="629"/>
        <v/>
      </c>
      <c r="Q193" s="136">
        <f t="shared" si="629"/>
        <v>20000</v>
      </c>
      <c r="R193" s="135" t="str">
        <f t="shared" si="629"/>
        <v/>
      </c>
      <c r="S193" s="137" t="str">
        <f t="shared" si="629"/>
        <v/>
      </c>
      <c r="T193" s="113" t="str">
        <f t="shared" ref="T193:AJ193" si="630">IF($H193=T$6,$J193,"")</f>
        <v/>
      </c>
      <c r="U193" s="114" t="str">
        <f t="shared" si="630"/>
        <v/>
      </c>
      <c r="V193" s="114" t="str">
        <f t="shared" si="630"/>
        <v/>
      </c>
      <c r="W193" s="114" t="str">
        <f t="shared" si="630"/>
        <v/>
      </c>
      <c r="X193" s="113" t="str">
        <f t="shared" si="630"/>
        <v/>
      </c>
      <c r="Y193" s="114" t="str">
        <f t="shared" si="630"/>
        <v/>
      </c>
      <c r="Z193" s="114" t="str">
        <f t="shared" si="630"/>
        <v/>
      </c>
      <c r="AA193" s="114" t="str">
        <f t="shared" si="630"/>
        <v/>
      </c>
      <c r="AB193" s="113" t="str">
        <f t="shared" si="630"/>
        <v/>
      </c>
      <c r="AC193" s="114" t="str">
        <f t="shared" si="630"/>
        <v/>
      </c>
      <c r="AD193" s="114" t="str">
        <f t="shared" si="630"/>
        <v/>
      </c>
      <c r="AE193" s="114" t="str">
        <f t="shared" si="630"/>
        <v/>
      </c>
      <c r="AF193" s="114" t="str">
        <f t="shared" si="630"/>
        <v/>
      </c>
      <c r="AG193" s="114" t="str">
        <f t="shared" si="630"/>
        <v/>
      </c>
      <c r="AH193" s="114" t="str">
        <f t="shared" si="630"/>
        <v/>
      </c>
      <c r="AI193" s="113" t="str">
        <f t="shared" si="630"/>
        <v/>
      </c>
      <c r="AJ193" s="115" t="str">
        <f t="shared" si="630"/>
        <v/>
      </c>
      <c r="AK193" s="617"/>
      <c r="AL193" s="38"/>
      <c r="AM193" s="98" t="s">
        <v>68</v>
      </c>
      <c r="AN193" s="130">
        <f t="shared" si="74"/>
        <v>187</v>
      </c>
      <c r="AO193" s="138" t="str">
        <f t="shared" ref="AO193:AS193" si="631">IF(AND($G193=AO$4,$H193=AO$6),$I193,"")</f>
        <v/>
      </c>
      <c r="AP193" s="139" t="str">
        <f t="shared" si="631"/>
        <v/>
      </c>
      <c r="AQ193" s="139">
        <f t="shared" si="631"/>
        <v>20000</v>
      </c>
      <c r="AR193" s="139" t="str">
        <f t="shared" si="631"/>
        <v/>
      </c>
      <c r="AS193" s="139" t="str">
        <f t="shared" si="631"/>
        <v/>
      </c>
      <c r="AT193" s="118"/>
      <c r="AU193" s="138" t="str">
        <f t="shared" si="3"/>
        <v/>
      </c>
      <c r="AV193" s="139" t="str">
        <f t="shared" si="4"/>
        <v/>
      </c>
      <c r="AW193" s="139" t="str">
        <f t="shared" si="5"/>
        <v/>
      </c>
      <c r="AX193" s="139" t="str">
        <f t="shared" si="6"/>
        <v/>
      </c>
      <c r="AY193" s="139" t="str">
        <f t="shared" si="7"/>
        <v/>
      </c>
      <c r="AZ193" s="140" t="str">
        <f t="shared" si="8"/>
        <v/>
      </c>
      <c r="BA193" s="141" t="str">
        <f t="shared" si="9"/>
        <v/>
      </c>
      <c r="BB193" s="139" t="str">
        <f t="shared" si="10"/>
        <v/>
      </c>
      <c r="BC193" s="139" t="str">
        <f t="shared" si="11"/>
        <v/>
      </c>
      <c r="BD193" s="139" t="str">
        <f t="shared" si="12"/>
        <v/>
      </c>
      <c r="BE193" s="140" t="str">
        <f t="shared" si="13"/>
        <v/>
      </c>
      <c r="BF193" s="122" t="str">
        <f t="shared" si="14"/>
        <v/>
      </c>
      <c r="BG193" s="123" t="str">
        <f t="shared" si="15"/>
        <v/>
      </c>
      <c r="BH193" s="123" t="str">
        <f t="shared" si="16"/>
        <v/>
      </c>
      <c r="BI193" s="123" t="str">
        <f t="shared" si="17"/>
        <v/>
      </c>
      <c r="BJ193" s="122" t="str">
        <f t="shared" si="18"/>
        <v/>
      </c>
      <c r="BK193" s="123" t="str">
        <f t="shared" si="19"/>
        <v/>
      </c>
      <c r="BL193" s="123" t="str">
        <f t="shared" si="20"/>
        <v/>
      </c>
      <c r="BM193" s="123" t="str">
        <f t="shared" si="21"/>
        <v/>
      </c>
      <c r="BN193" s="123" t="str">
        <f t="shared" si="22"/>
        <v/>
      </c>
      <c r="BO193" s="123" t="str">
        <f t="shared" si="23"/>
        <v/>
      </c>
      <c r="BP193" s="123" t="str">
        <f t="shared" si="24"/>
        <v/>
      </c>
      <c r="BQ193" s="123" t="str">
        <f t="shared" si="25"/>
        <v/>
      </c>
      <c r="BR193" s="124" t="str">
        <f t="shared" si="26"/>
        <v/>
      </c>
      <c r="BS193" s="142" t="str">
        <f t="shared" si="27"/>
        <v/>
      </c>
      <c r="BT193" s="143" t="str">
        <f t="shared" si="28"/>
        <v/>
      </c>
      <c r="BU193" s="143" t="str">
        <f t="shared" si="29"/>
        <v/>
      </c>
      <c r="BV193" s="143" t="str">
        <f t="shared" si="30"/>
        <v/>
      </c>
      <c r="BW193" s="143" t="str">
        <f t="shared" si="31"/>
        <v/>
      </c>
      <c r="BX193" s="144" t="str">
        <f t="shared" si="32"/>
        <v/>
      </c>
      <c r="BY193" s="141" t="str">
        <f t="shared" si="33"/>
        <v/>
      </c>
      <c r="BZ193" s="139" t="str">
        <f t="shared" si="34"/>
        <v/>
      </c>
      <c r="CA193" s="139" t="str">
        <f t="shared" si="35"/>
        <v/>
      </c>
      <c r="CB193" s="139" t="str">
        <f t="shared" si="36"/>
        <v/>
      </c>
      <c r="CC193" s="139" t="str">
        <f t="shared" si="37"/>
        <v/>
      </c>
      <c r="CD193" s="139" t="str">
        <f t="shared" si="38"/>
        <v/>
      </c>
      <c r="CE193" s="140" t="str">
        <f t="shared" si="39"/>
        <v/>
      </c>
      <c r="CF193" s="141" t="str">
        <f t="shared" si="40"/>
        <v/>
      </c>
      <c r="CG193" s="139" t="str">
        <f t="shared" si="41"/>
        <v/>
      </c>
      <c r="CH193" s="139" t="str">
        <f t="shared" si="42"/>
        <v/>
      </c>
      <c r="CI193" s="139" t="str">
        <f t="shared" si="43"/>
        <v/>
      </c>
      <c r="CJ193" s="139" t="str">
        <f t="shared" si="44"/>
        <v/>
      </c>
      <c r="CK193" s="139" t="str">
        <f t="shared" si="45"/>
        <v/>
      </c>
      <c r="CL193" s="140" t="str">
        <f t="shared" si="46"/>
        <v/>
      </c>
      <c r="CM193" s="142" t="str">
        <f t="shared" si="47"/>
        <v/>
      </c>
      <c r="CN193" s="143" t="str">
        <f t="shared" si="48"/>
        <v/>
      </c>
      <c r="CO193" s="143" t="str">
        <f t="shared" si="49"/>
        <v/>
      </c>
      <c r="CP193" s="143" t="str">
        <f t="shared" si="50"/>
        <v/>
      </c>
      <c r="CQ193" s="143" t="str">
        <f t="shared" si="51"/>
        <v/>
      </c>
      <c r="CR193" s="145" t="str">
        <f t="shared" si="52"/>
        <v/>
      </c>
      <c r="CS193" s="127"/>
      <c r="CT193" s="122" t="str">
        <f t="shared" si="53"/>
        <v/>
      </c>
      <c r="CU193" s="123" t="str">
        <f t="shared" si="54"/>
        <v/>
      </c>
      <c r="CV193" s="123" t="str">
        <f t="shared" si="55"/>
        <v/>
      </c>
      <c r="CW193" s="123" t="str">
        <f t="shared" si="56"/>
        <v/>
      </c>
      <c r="CX193" s="123" t="str">
        <f t="shared" si="57"/>
        <v/>
      </c>
      <c r="CY193" s="123" t="str">
        <f t="shared" si="58"/>
        <v/>
      </c>
      <c r="CZ193" s="123" t="str">
        <f t="shared" si="59"/>
        <v/>
      </c>
      <c r="DA193" s="123" t="str">
        <f t="shared" si="60"/>
        <v/>
      </c>
      <c r="DB193" s="124" t="str">
        <f t="shared" si="61"/>
        <v/>
      </c>
      <c r="DC193" s="128" t="str">
        <f t="shared" si="62"/>
        <v/>
      </c>
      <c r="DD193" s="123" t="str">
        <f t="shared" si="63"/>
        <v/>
      </c>
      <c r="DE193" s="123" t="str">
        <f t="shared" si="64"/>
        <v/>
      </c>
      <c r="DF193" s="123" t="str">
        <f t="shared" si="65"/>
        <v/>
      </c>
      <c r="DG193" s="123" t="str">
        <f t="shared" si="66"/>
        <v/>
      </c>
      <c r="DH193" s="123" t="str">
        <f t="shared" si="67"/>
        <v/>
      </c>
      <c r="DI193" s="123" t="str">
        <f t="shared" si="68"/>
        <v/>
      </c>
      <c r="DJ193" s="129" t="str">
        <f t="shared" si="69"/>
        <v/>
      </c>
      <c r="DK193" s="98" t="s">
        <v>68</v>
      </c>
      <c r="DL193" s="130">
        <f t="shared" si="76"/>
        <v>187</v>
      </c>
      <c r="DM193" s="56"/>
    </row>
    <row r="194" spans="2:117" ht="22.5" customHeight="1">
      <c r="B194" s="98" t="s">
        <v>68</v>
      </c>
      <c r="C194" s="130">
        <f t="shared" si="70"/>
        <v>188</v>
      </c>
      <c r="D194" s="146">
        <v>45702</v>
      </c>
      <c r="E194" s="155" t="s">
        <v>69</v>
      </c>
      <c r="F194" s="102" t="s">
        <v>70</v>
      </c>
      <c r="G194" s="103" t="s">
        <v>20</v>
      </c>
      <c r="H194" s="131" t="s">
        <v>46</v>
      </c>
      <c r="I194" s="132">
        <v>5000</v>
      </c>
      <c r="J194" s="106"/>
      <c r="K194" s="107">
        <f t="shared" si="71"/>
        <v>2546557</v>
      </c>
      <c r="L194" s="645"/>
      <c r="M194" s="133"/>
      <c r="N194" s="133"/>
      <c r="O194" s="134" t="str">
        <f t="shared" ref="O194:S194" si="632">IF($H194=O$6,$I194,"")</f>
        <v/>
      </c>
      <c r="P194" s="135" t="str">
        <f t="shared" si="632"/>
        <v/>
      </c>
      <c r="Q194" s="136">
        <f t="shared" si="632"/>
        <v>5000</v>
      </c>
      <c r="R194" s="135" t="str">
        <f t="shared" si="632"/>
        <v/>
      </c>
      <c r="S194" s="137" t="str">
        <f t="shared" si="632"/>
        <v/>
      </c>
      <c r="T194" s="113" t="str">
        <f t="shared" ref="T194:AJ194" si="633">IF($H194=T$6,$J194,"")</f>
        <v/>
      </c>
      <c r="U194" s="114" t="str">
        <f t="shared" si="633"/>
        <v/>
      </c>
      <c r="V194" s="114" t="str">
        <f t="shared" si="633"/>
        <v/>
      </c>
      <c r="W194" s="114" t="str">
        <f t="shared" si="633"/>
        <v/>
      </c>
      <c r="X194" s="113" t="str">
        <f t="shared" si="633"/>
        <v/>
      </c>
      <c r="Y194" s="114" t="str">
        <f t="shared" si="633"/>
        <v/>
      </c>
      <c r="Z194" s="114" t="str">
        <f t="shared" si="633"/>
        <v/>
      </c>
      <c r="AA194" s="114" t="str">
        <f t="shared" si="633"/>
        <v/>
      </c>
      <c r="AB194" s="113" t="str">
        <f t="shared" si="633"/>
        <v/>
      </c>
      <c r="AC194" s="114" t="str">
        <f t="shared" si="633"/>
        <v/>
      </c>
      <c r="AD194" s="114" t="str">
        <f t="shared" si="633"/>
        <v/>
      </c>
      <c r="AE194" s="114" t="str">
        <f t="shared" si="633"/>
        <v/>
      </c>
      <c r="AF194" s="114" t="str">
        <f t="shared" si="633"/>
        <v/>
      </c>
      <c r="AG194" s="114" t="str">
        <f t="shared" si="633"/>
        <v/>
      </c>
      <c r="AH194" s="114" t="str">
        <f t="shared" si="633"/>
        <v/>
      </c>
      <c r="AI194" s="113" t="str">
        <f t="shared" si="633"/>
        <v/>
      </c>
      <c r="AJ194" s="115" t="str">
        <f t="shared" si="633"/>
        <v/>
      </c>
      <c r="AK194" s="617"/>
      <c r="AL194" s="38"/>
      <c r="AM194" s="98" t="s">
        <v>68</v>
      </c>
      <c r="AN194" s="130">
        <f t="shared" si="74"/>
        <v>188</v>
      </c>
      <c r="AO194" s="138" t="str">
        <f t="shared" ref="AO194:AS194" si="634">IF(AND($G194=AO$4,$H194=AO$6),$I194,"")</f>
        <v/>
      </c>
      <c r="AP194" s="139" t="str">
        <f t="shared" si="634"/>
        <v/>
      </c>
      <c r="AQ194" s="139">
        <f t="shared" si="634"/>
        <v>5000</v>
      </c>
      <c r="AR194" s="139" t="str">
        <f t="shared" si="634"/>
        <v/>
      </c>
      <c r="AS194" s="139" t="str">
        <f t="shared" si="634"/>
        <v/>
      </c>
      <c r="AT194" s="118"/>
      <c r="AU194" s="138" t="str">
        <f t="shared" si="3"/>
        <v/>
      </c>
      <c r="AV194" s="139" t="str">
        <f t="shared" si="4"/>
        <v/>
      </c>
      <c r="AW194" s="139" t="str">
        <f t="shared" si="5"/>
        <v/>
      </c>
      <c r="AX194" s="139" t="str">
        <f t="shared" si="6"/>
        <v/>
      </c>
      <c r="AY194" s="139" t="str">
        <f t="shared" si="7"/>
        <v/>
      </c>
      <c r="AZ194" s="140" t="str">
        <f t="shared" si="8"/>
        <v/>
      </c>
      <c r="BA194" s="141" t="str">
        <f t="shared" si="9"/>
        <v/>
      </c>
      <c r="BB194" s="139" t="str">
        <f t="shared" si="10"/>
        <v/>
      </c>
      <c r="BC194" s="139" t="str">
        <f t="shared" si="11"/>
        <v/>
      </c>
      <c r="BD194" s="139" t="str">
        <f t="shared" si="12"/>
        <v/>
      </c>
      <c r="BE194" s="140" t="str">
        <f t="shared" si="13"/>
        <v/>
      </c>
      <c r="BF194" s="122" t="str">
        <f t="shared" si="14"/>
        <v/>
      </c>
      <c r="BG194" s="123" t="str">
        <f t="shared" si="15"/>
        <v/>
      </c>
      <c r="BH194" s="123" t="str">
        <f t="shared" si="16"/>
        <v/>
      </c>
      <c r="BI194" s="123" t="str">
        <f t="shared" si="17"/>
        <v/>
      </c>
      <c r="BJ194" s="122" t="str">
        <f t="shared" si="18"/>
        <v/>
      </c>
      <c r="BK194" s="123" t="str">
        <f t="shared" si="19"/>
        <v/>
      </c>
      <c r="BL194" s="123" t="str">
        <f t="shared" si="20"/>
        <v/>
      </c>
      <c r="BM194" s="123" t="str">
        <f t="shared" si="21"/>
        <v/>
      </c>
      <c r="BN194" s="123" t="str">
        <f t="shared" si="22"/>
        <v/>
      </c>
      <c r="BO194" s="123" t="str">
        <f t="shared" si="23"/>
        <v/>
      </c>
      <c r="BP194" s="123" t="str">
        <f t="shared" si="24"/>
        <v/>
      </c>
      <c r="BQ194" s="123" t="str">
        <f t="shared" si="25"/>
        <v/>
      </c>
      <c r="BR194" s="124" t="str">
        <f t="shared" si="26"/>
        <v/>
      </c>
      <c r="BS194" s="142" t="str">
        <f t="shared" si="27"/>
        <v/>
      </c>
      <c r="BT194" s="143" t="str">
        <f t="shared" si="28"/>
        <v/>
      </c>
      <c r="BU194" s="143" t="str">
        <f t="shared" si="29"/>
        <v/>
      </c>
      <c r="BV194" s="143" t="str">
        <f t="shared" si="30"/>
        <v/>
      </c>
      <c r="BW194" s="143" t="str">
        <f t="shared" si="31"/>
        <v/>
      </c>
      <c r="BX194" s="144" t="str">
        <f t="shared" si="32"/>
        <v/>
      </c>
      <c r="BY194" s="141" t="str">
        <f t="shared" si="33"/>
        <v/>
      </c>
      <c r="BZ194" s="139" t="str">
        <f t="shared" si="34"/>
        <v/>
      </c>
      <c r="CA194" s="139" t="str">
        <f t="shared" si="35"/>
        <v/>
      </c>
      <c r="CB194" s="139" t="str">
        <f t="shared" si="36"/>
        <v/>
      </c>
      <c r="CC194" s="139" t="str">
        <f t="shared" si="37"/>
        <v/>
      </c>
      <c r="CD194" s="139" t="str">
        <f t="shared" si="38"/>
        <v/>
      </c>
      <c r="CE194" s="140" t="str">
        <f t="shared" si="39"/>
        <v/>
      </c>
      <c r="CF194" s="141" t="str">
        <f t="shared" si="40"/>
        <v/>
      </c>
      <c r="CG194" s="139" t="str">
        <f t="shared" si="41"/>
        <v/>
      </c>
      <c r="CH194" s="139" t="str">
        <f t="shared" si="42"/>
        <v/>
      </c>
      <c r="CI194" s="139" t="str">
        <f t="shared" si="43"/>
        <v/>
      </c>
      <c r="CJ194" s="139" t="str">
        <f t="shared" si="44"/>
        <v/>
      </c>
      <c r="CK194" s="139" t="str">
        <f t="shared" si="45"/>
        <v/>
      </c>
      <c r="CL194" s="140" t="str">
        <f t="shared" si="46"/>
        <v/>
      </c>
      <c r="CM194" s="142" t="str">
        <f t="shared" si="47"/>
        <v/>
      </c>
      <c r="CN194" s="143" t="str">
        <f t="shared" si="48"/>
        <v/>
      </c>
      <c r="CO194" s="143" t="str">
        <f t="shared" si="49"/>
        <v/>
      </c>
      <c r="CP194" s="143" t="str">
        <f t="shared" si="50"/>
        <v/>
      </c>
      <c r="CQ194" s="143" t="str">
        <f t="shared" si="51"/>
        <v/>
      </c>
      <c r="CR194" s="145" t="str">
        <f t="shared" si="52"/>
        <v/>
      </c>
      <c r="CS194" s="127"/>
      <c r="CT194" s="122" t="str">
        <f t="shared" si="53"/>
        <v/>
      </c>
      <c r="CU194" s="123" t="str">
        <f t="shared" si="54"/>
        <v/>
      </c>
      <c r="CV194" s="123" t="str">
        <f t="shared" si="55"/>
        <v/>
      </c>
      <c r="CW194" s="123" t="str">
        <f t="shared" si="56"/>
        <v/>
      </c>
      <c r="CX194" s="123" t="str">
        <f t="shared" si="57"/>
        <v/>
      </c>
      <c r="CY194" s="123" t="str">
        <f t="shared" si="58"/>
        <v/>
      </c>
      <c r="CZ194" s="123" t="str">
        <f t="shared" si="59"/>
        <v/>
      </c>
      <c r="DA194" s="123" t="str">
        <f t="shared" si="60"/>
        <v/>
      </c>
      <c r="DB194" s="124" t="str">
        <f t="shared" si="61"/>
        <v/>
      </c>
      <c r="DC194" s="128" t="str">
        <f t="shared" si="62"/>
        <v/>
      </c>
      <c r="DD194" s="123" t="str">
        <f t="shared" si="63"/>
        <v/>
      </c>
      <c r="DE194" s="123" t="str">
        <f t="shared" si="64"/>
        <v/>
      </c>
      <c r="DF194" s="123" t="str">
        <f t="shared" si="65"/>
        <v/>
      </c>
      <c r="DG194" s="123" t="str">
        <f t="shared" si="66"/>
        <v/>
      </c>
      <c r="DH194" s="123" t="str">
        <f t="shared" si="67"/>
        <v/>
      </c>
      <c r="DI194" s="123" t="str">
        <f t="shared" si="68"/>
        <v/>
      </c>
      <c r="DJ194" s="129" t="str">
        <f t="shared" si="69"/>
        <v/>
      </c>
      <c r="DK194" s="98" t="s">
        <v>68</v>
      </c>
      <c r="DL194" s="130">
        <f t="shared" si="76"/>
        <v>188</v>
      </c>
      <c r="DM194" s="56"/>
    </row>
    <row r="195" spans="2:117" ht="22.5" customHeight="1">
      <c r="B195" s="98" t="s">
        <v>68</v>
      </c>
      <c r="C195" s="130">
        <f t="shared" si="70"/>
        <v>189</v>
      </c>
      <c r="D195" s="146">
        <v>45702</v>
      </c>
      <c r="E195" s="155" t="s">
        <v>69</v>
      </c>
      <c r="F195" s="102" t="s">
        <v>70</v>
      </c>
      <c r="G195" s="103" t="s">
        <v>20</v>
      </c>
      <c r="H195" s="131" t="s">
        <v>46</v>
      </c>
      <c r="I195" s="132">
        <v>10000</v>
      </c>
      <c r="J195" s="106"/>
      <c r="K195" s="107">
        <f t="shared" si="71"/>
        <v>2556557</v>
      </c>
      <c r="L195" s="645"/>
      <c r="M195" s="133"/>
      <c r="N195" s="133"/>
      <c r="O195" s="134" t="str">
        <f t="shared" ref="O195:S195" si="635">IF($H195=O$6,$I195,"")</f>
        <v/>
      </c>
      <c r="P195" s="135" t="str">
        <f t="shared" si="635"/>
        <v/>
      </c>
      <c r="Q195" s="136">
        <f t="shared" si="635"/>
        <v>10000</v>
      </c>
      <c r="R195" s="135" t="str">
        <f t="shared" si="635"/>
        <v/>
      </c>
      <c r="S195" s="137" t="str">
        <f t="shared" si="635"/>
        <v/>
      </c>
      <c r="T195" s="113" t="str">
        <f t="shared" ref="T195:AJ195" si="636">IF($H195=T$6,$J195,"")</f>
        <v/>
      </c>
      <c r="U195" s="114" t="str">
        <f t="shared" si="636"/>
        <v/>
      </c>
      <c r="V195" s="114" t="str">
        <f t="shared" si="636"/>
        <v/>
      </c>
      <c r="W195" s="114" t="str">
        <f t="shared" si="636"/>
        <v/>
      </c>
      <c r="X195" s="113" t="str">
        <f t="shared" si="636"/>
        <v/>
      </c>
      <c r="Y195" s="114" t="str">
        <f t="shared" si="636"/>
        <v/>
      </c>
      <c r="Z195" s="114" t="str">
        <f t="shared" si="636"/>
        <v/>
      </c>
      <c r="AA195" s="114" t="str">
        <f t="shared" si="636"/>
        <v/>
      </c>
      <c r="AB195" s="113" t="str">
        <f t="shared" si="636"/>
        <v/>
      </c>
      <c r="AC195" s="114" t="str">
        <f t="shared" si="636"/>
        <v/>
      </c>
      <c r="AD195" s="114" t="str">
        <f t="shared" si="636"/>
        <v/>
      </c>
      <c r="AE195" s="114" t="str">
        <f t="shared" si="636"/>
        <v/>
      </c>
      <c r="AF195" s="114" t="str">
        <f t="shared" si="636"/>
        <v/>
      </c>
      <c r="AG195" s="114" t="str">
        <f t="shared" si="636"/>
        <v/>
      </c>
      <c r="AH195" s="114" t="str">
        <f t="shared" si="636"/>
        <v/>
      </c>
      <c r="AI195" s="113" t="str">
        <f t="shared" si="636"/>
        <v/>
      </c>
      <c r="AJ195" s="115" t="str">
        <f t="shared" si="636"/>
        <v/>
      </c>
      <c r="AK195" s="617"/>
      <c r="AL195" s="38"/>
      <c r="AM195" s="98" t="s">
        <v>68</v>
      </c>
      <c r="AN195" s="130">
        <f t="shared" si="74"/>
        <v>189</v>
      </c>
      <c r="AO195" s="138" t="str">
        <f t="shared" ref="AO195:AS195" si="637">IF(AND($G195=AO$4,$H195=AO$6),$I195,"")</f>
        <v/>
      </c>
      <c r="AP195" s="139" t="str">
        <f t="shared" si="637"/>
        <v/>
      </c>
      <c r="AQ195" s="139">
        <f t="shared" si="637"/>
        <v>10000</v>
      </c>
      <c r="AR195" s="139" t="str">
        <f t="shared" si="637"/>
        <v/>
      </c>
      <c r="AS195" s="139" t="str">
        <f t="shared" si="637"/>
        <v/>
      </c>
      <c r="AT195" s="118"/>
      <c r="AU195" s="138" t="str">
        <f t="shared" si="3"/>
        <v/>
      </c>
      <c r="AV195" s="139" t="str">
        <f t="shared" si="4"/>
        <v/>
      </c>
      <c r="AW195" s="139" t="str">
        <f t="shared" si="5"/>
        <v/>
      </c>
      <c r="AX195" s="139" t="str">
        <f t="shared" si="6"/>
        <v/>
      </c>
      <c r="AY195" s="139" t="str">
        <f t="shared" si="7"/>
        <v/>
      </c>
      <c r="AZ195" s="140" t="str">
        <f t="shared" si="8"/>
        <v/>
      </c>
      <c r="BA195" s="141" t="str">
        <f t="shared" si="9"/>
        <v/>
      </c>
      <c r="BB195" s="139" t="str">
        <f t="shared" si="10"/>
        <v/>
      </c>
      <c r="BC195" s="139" t="str">
        <f t="shared" si="11"/>
        <v/>
      </c>
      <c r="BD195" s="139" t="str">
        <f t="shared" si="12"/>
        <v/>
      </c>
      <c r="BE195" s="140" t="str">
        <f t="shared" si="13"/>
        <v/>
      </c>
      <c r="BF195" s="122" t="str">
        <f t="shared" si="14"/>
        <v/>
      </c>
      <c r="BG195" s="123" t="str">
        <f t="shared" si="15"/>
        <v/>
      </c>
      <c r="BH195" s="123" t="str">
        <f t="shared" si="16"/>
        <v/>
      </c>
      <c r="BI195" s="123" t="str">
        <f t="shared" si="17"/>
        <v/>
      </c>
      <c r="BJ195" s="122" t="str">
        <f t="shared" si="18"/>
        <v/>
      </c>
      <c r="BK195" s="123" t="str">
        <f t="shared" si="19"/>
        <v/>
      </c>
      <c r="BL195" s="123" t="str">
        <f t="shared" si="20"/>
        <v/>
      </c>
      <c r="BM195" s="123" t="str">
        <f t="shared" si="21"/>
        <v/>
      </c>
      <c r="BN195" s="123" t="str">
        <f t="shared" si="22"/>
        <v/>
      </c>
      <c r="BO195" s="123" t="str">
        <f t="shared" si="23"/>
        <v/>
      </c>
      <c r="BP195" s="123" t="str">
        <f t="shared" si="24"/>
        <v/>
      </c>
      <c r="BQ195" s="123" t="str">
        <f t="shared" si="25"/>
        <v/>
      </c>
      <c r="BR195" s="124" t="str">
        <f t="shared" si="26"/>
        <v/>
      </c>
      <c r="BS195" s="142" t="str">
        <f t="shared" si="27"/>
        <v/>
      </c>
      <c r="BT195" s="143" t="str">
        <f t="shared" si="28"/>
        <v/>
      </c>
      <c r="BU195" s="143" t="str">
        <f t="shared" si="29"/>
        <v/>
      </c>
      <c r="BV195" s="143" t="str">
        <f t="shared" si="30"/>
        <v/>
      </c>
      <c r="BW195" s="143" t="str">
        <f t="shared" si="31"/>
        <v/>
      </c>
      <c r="BX195" s="144" t="str">
        <f t="shared" si="32"/>
        <v/>
      </c>
      <c r="BY195" s="141" t="str">
        <f t="shared" si="33"/>
        <v/>
      </c>
      <c r="BZ195" s="139" t="str">
        <f t="shared" si="34"/>
        <v/>
      </c>
      <c r="CA195" s="139" t="str">
        <f t="shared" si="35"/>
        <v/>
      </c>
      <c r="CB195" s="139" t="str">
        <f t="shared" si="36"/>
        <v/>
      </c>
      <c r="CC195" s="139" t="str">
        <f t="shared" si="37"/>
        <v/>
      </c>
      <c r="CD195" s="139" t="str">
        <f t="shared" si="38"/>
        <v/>
      </c>
      <c r="CE195" s="140" t="str">
        <f t="shared" si="39"/>
        <v/>
      </c>
      <c r="CF195" s="141" t="str">
        <f t="shared" si="40"/>
        <v/>
      </c>
      <c r="CG195" s="139" t="str">
        <f t="shared" si="41"/>
        <v/>
      </c>
      <c r="CH195" s="139" t="str">
        <f t="shared" si="42"/>
        <v/>
      </c>
      <c r="CI195" s="139" t="str">
        <f t="shared" si="43"/>
        <v/>
      </c>
      <c r="CJ195" s="139" t="str">
        <f t="shared" si="44"/>
        <v/>
      </c>
      <c r="CK195" s="139" t="str">
        <f t="shared" si="45"/>
        <v/>
      </c>
      <c r="CL195" s="140" t="str">
        <f t="shared" si="46"/>
        <v/>
      </c>
      <c r="CM195" s="142" t="str">
        <f t="shared" si="47"/>
        <v/>
      </c>
      <c r="CN195" s="143" t="str">
        <f t="shared" si="48"/>
        <v/>
      </c>
      <c r="CO195" s="143" t="str">
        <f t="shared" si="49"/>
        <v/>
      </c>
      <c r="CP195" s="143" t="str">
        <f t="shared" si="50"/>
        <v/>
      </c>
      <c r="CQ195" s="143" t="str">
        <f t="shared" si="51"/>
        <v/>
      </c>
      <c r="CR195" s="145" t="str">
        <f t="shared" si="52"/>
        <v/>
      </c>
      <c r="CS195" s="127"/>
      <c r="CT195" s="122" t="str">
        <f t="shared" si="53"/>
        <v/>
      </c>
      <c r="CU195" s="123" t="str">
        <f t="shared" si="54"/>
        <v/>
      </c>
      <c r="CV195" s="123" t="str">
        <f t="shared" si="55"/>
        <v/>
      </c>
      <c r="CW195" s="123" t="str">
        <f t="shared" si="56"/>
        <v/>
      </c>
      <c r="CX195" s="123" t="str">
        <f t="shared" si="57"/>
        <v/>
      </c>
      <c r="CY195" s="123" t="str">
        <f t="shared" si="58"/>
        <v/>
      </c>
      <c r="CZ195" s="123" t="str">
        <f t="shared" si="59"/>
        <v/>
      </c>
      <c r="DA195" s="123" t="str">
        <f t="shared" si="60"/>
        <v/>
      </c>
      <c r="DB195" s="124" t="str">
        <f t="shared" si="61"/>
        <v/>
      </c>
      <c r="DC195" s="128" t="str">
        <f t="shared" si="62"/>
        <v/>
      </c>
      <c r="DD195" s="123" t="str">
        <f t="shared" si="63"/>
        <v/>
      </c>
      <c r="DE195" s="123" t="str">
        <f t="shared" si="64"/>
        <v/>
      </c>
      <c r="DF195" s="123" t="str">
        <f t="shared" si="65"/>
        <v/>
      </c>
      <c r="DG195" s="123" t="str">
        <f t="shared" si="66"/>
        <v/>
      </c>
      <c r="DH195" s="123" t="str">
        <f t="shared" si="67"/>
        <v/>
      </c>
      <c r="DI195" s="123" t="str">
        <f t="shared" si="68"/>
        <v/>
      </c>
      <c r="DJ195" s="129" t="str">
        <f t="shared" si="69"/>
        <v/>
      </c>
      <c r="DK195" s="98" t="s">
        <v>68</v>
      </c>
      <c r="DL195" s="130">
        <f t="shared" si="76"/>
        <v>189</v>
      </c>
      <c r="DM195" s="56"/>
    </row>
    <row r="196" spans="2:117" ht="22.5" customHeight="1">
      <c r="B196" s="98" t="s">
        <v>68</v>
      </c>
      <c r="C196" s="130">
        <f t="shared" si="70"/>
        <v>190</v>
      </c>
      <c r="D196" s="146">
        <v>45702</v>
      </c>
      <c r="E196" s="155" t="s">
        <v>69</v>
      </c>
      <c r="F196" s="102" t="s">
        <v>70</v>
      </c>
      <c r="G196" s="103" t="s">
        <v>20</v>
      </c>
      <c r="H196" s="131" t="s">
        <v>46</v>
      </c>
      <c r="I196" s="132">
        <v>10000</v>
      </c>
      <c r="J196" s="106"/>
      <c r="K196" s="107">
        <f t="shared" si="71"/>
        <v>2566557</v>
      </c>
      <c r="L196" s="645"/>
      <c r="M196" s="133"/>
      <c r="N196" s="133"/>
      <c r="O196" s="134" t="str">
        <f t="shared" ref="O196:S196" si="638">IF($H196=O$6,$I196,"")</f>
        <v/>
      </c>
      <c r="P196" s="135" t="str">
        <f t="shared" si="638"/>
        <v/>
      </c>
      <c r="Q196" s="136">
        <f t="shared" si="638"/>
        <v>10000</v>
      </c>
      <c r="R196" s="135" t="str">
        <f t="shared" si="638"/>
        <v/>
      </c>
      <c r="S196" s="137" t="str">
        <f t="shared" si="638"/>
        <v/>
      </c>
      <c r="T196" s="113" t="str">
        <f t="shared" ref="T196:AJ196" si="639">IF($H196=T$6,$J196,"")</f>
        <v/>
      </c>
      <c r="U196" s="114" t="str">
        <f t="shared" si="639"/>
        <v/>
      </c>
      <c r="V196" s="114" t="str">
        <f t="shared" si="639"/>
        <v/>
      </c>
      <c r="W196" s="114" t="str">
        <f t="shared" si="639"/>
        <v/>
      </c>
      <c r="X196" s="113" t="str">
        <f t="shared" si="639"/>
        <v/>
      </c>
      <c r="Y196" s="114" t="str">
        <f t="shared" si="639"/>
        <v/>
      </c>
      <c r="Z196" s="114" t="str">
        <f t="shared" si="639"/>
        <v/>
      </c>
      <c r="AA196" s="114" t="str">
        <f t="shared" si="639"/>
        <v/>
      </c>
      <c r="AB196" s="113" t="str">
        <f t="shared" si="639"/>
        <v/>
      </c>
      <c r="AC196" s="114" t="str">
        <f t="shared" si="639"/>
        <v/>
      </c>
      <c r="AD196" s="114" t="str">
        <f t="shared" si="639"/>
        <v/>
      </c>
      <c r="AE196" s="114" t="str">
        <f t="shared" si="639"/>
        <v/>
      </c>
      <c r="AF196" s="114" t="str">
        <f t="shared" si="639"/>
        <v/>
      </c>
      <c r="AG196" s="114" t="str">
        <f t="shared" si="639"/>
        <v/>
      </c>
      <c r="AH196" s="114" t="str">
        <f t="shared" si="639"/>
        <v/>
      </c>
      <c r="AI196" s="113" t="str">
        <f t="shared" si="639"/>
        <v/>
      </c>
      <c r="AJ196" s="115" t="str">
        <f t="shared" si="639"/>
        <v/>
      </c>
      <c r="AK196" s="617"/>
      <c r="AL196" s="38"/>
      <c r="AM196" s="98" t="s">
        <v>68</v>
      </c>
      <c r="AN196" s="130">
        <f t="shared" si="74"/>
        <v>190</v>
      </c>
      <c r="AO196" s="138" t="str">
        <f t="shared" ref="AO196:AS196" si="640">IF(AND($G196=AO$4,$H196=AO$6),$I196,"")</f>
        <v/>
      </c>
      <c r="AP196" s="139" t="str">
        <f t="shared" si="640"/>
        <v/>
      </c>
      <c r="AQ196" s="139">
        <f t="shared" si="640"/>
        <v>10000</v>
      </c>
      <c r="AR196" s="139" t="str">
        <f t="shared" si="640"/>
        <v/>
      </c>
      <c r="AS196" s="139" t="str">
        <f t="shared" si="640"/>
        <v/>
      </c>
      <c r="AT196" s="118"/>
      <c r="AU196" s="138" t="str">
        <f t="shared" si="3"/>
        <v/>
      </c>
      <c r="AV196" s="139" t="str">
        <f t="shared" si="4"/>
        <v/>
      </c>
      <c r="AW196" s="139" t="str">
        <f t="shared" si="5"/>
        <v/>
      </c>
      <c r="AX196" s="139" t="str">
        <f t="shared" si="6"/>
        <v/>
      </c>
      <c r="AY196" s="139" t="str">
        <f t="shared" si="7"/>
        <v/>
      </c>
      <c r="AZ196" s="140" t="str">
        <f t="shared" si="8"/>
        <v/>
      </c>
      <c r="BA196" s="141" t="str">
        <f t="shared" si="9"/>
        <v/>
      </c>
      <c r="BB196" s="139" t="str">
        <f t="shared" si="10"/>
        <v/>
      </c>
      <c r="BC196" s="139" t="str">
        <f t="shared" si="11"/>
        <v/>
      </c>
      <c r="BD196" s="139" t="str">
        <f t="shared" si="12"/>
        <v/>
      </c>
      <c r="BE196" s="140" t="str">
        <f t="shared" si="13"/>
        <v/>
      </c>
      <c r="BF196" s="122" t="str">
        <f t="shared" si="14"/>
        <v/>
      </c>
      <c r="BG196" s="123" t="str">
        <f t="shared" si="15"/>
        <v/>
      </c>
      <c r="BH196" s="123" t="str">
        <f t="shared" si="16"/>
        <v/>
      </c>
      <c r="BI196" s="123" t="str">
        <f t="shared" si="17"/>
        <v/>
      </c>
      <c r="BJ196" s="122" t="str">
        <f t="shared" si="18"/>
        <v/>
      </c>
      <c r="BK196" s="123" t="str">
        <f t="shared" si="19"/>
        <v/>
      </c>
      <c r="BL196" s="123" t="str">
        <f t="shared" si="20"/>
        <v/>
      </c>
      <c r="BM196" s="123" t="str">
        <f t="shared" si="21"/>
        <v/>
      </c>
      <c r="BN196" s="123" t="str">
        <f t="shared" si="22"/>
        <v/>
      </c>
      <c r="BO196" s="123" t="str">
        <f t="shared" si="23"/>
        <v/>
      </c>
      <c r="BP196" s="123" t="str">
        <f t="shared" si="24"/>
        <v/>
      </c>
      <c r="BQ196" s="123" t="str">
        <f t="shared" si="25"/>
        <v/>
      </c>
      <c r="BR196" s="124" t="str">
        <f t="shared" si="26"/>
        <v/>
      </c>
      <c r="BS196" s="142" t="str">
        <f t="shared" si="27"/>
        <v/>
      </c>
      <c r="BT196" s="143" t="str">
        <f t="shared" si="28"/>
        <v/>
      </c>
      <c r="BU196" s="143" t="str">
        <f t="shared" si="29"/>
        <v/>
      </c>
      <c r="BV196" s="143" t="str">
        <f t="shared" si="30"/>
        <v/>
      </c>
      <c r="BW196" s="143" t="str">
        <f t="shared" si="31"/>
        <v/>
      </c>
      <c r="BX196" s="144" t="str">
        <f t="shared" si="32"/>
        <v/>
      </c>
      <c r="BY196" s="141" t="str">
        <f t="shared" si="33"/>
        <v/>
      </c>
      <c r="BZ196" s="139" t="str">
        <f t="shared" si="34"/>
        <v/>
      </c>
      <c r="CA196" s="139" t="str">
        <f t="shared" si="35"/>
        <v/>
      </c>
      <c r="CB196" s="139" t="str">
        <f t="shared" si="36"/>
        <v/>
      </c>
      <c r="CC196" s="139" t="str">
        <f t="shared" si="37"/>
        <v/>
      </c>
      <c r="CD196" s="139" t="str">
        <f t="shared" si="38"/>
        <v/>
      </c>
      <c r="CE196" s="140" t="str">
        <f t="shared" si="39"/>
        <v/>
      </c>
      <c r="CF196" s="141" t="str">
        <f t="shared" si="40"/>
        <v/>
      </c>
      <c r="CG196" s="139" t="str">
        <f t="shared" si="41"/>
        <v/>
      </c>
      <c r="CH196" s="139" t="str">
        <f t="shared" si="42"/>
        <v/>
      </c>
      <c r="CI196" s="139" t="str">
        <f t="shared" si="43"/>
        <v/>
      </c>
      <c r="CJ196" s="139" t="str">
        <f t="shared" si="44"/>
        <v/>
      </c>
      <c r="CK196" s="139" t="str">
        <f t="shared" si="45"/>
        <v/>
      </c>
      <c r="CL196" s="140" t="str">
        <f t="shared" si="46"/>
        <v/>
      </c>
      <c r="CM196" s="142" t="str">
        <f t="shared" si="47"/>
        <v/>
      </c>
      <c r="CN196" s="143" t="str">
        <f t="shared" si="48"/>
        <v/>
      </c>
      <c r="CO196" s="143" t="str">
        <f t="shared" si="49"/>
        <v/>
      </c>
      <c r="CP196" s="143" t="str">
        <f t="shared" si="50"/>
        <v/>
      </c>
      <c r="CQ196" s="143" t="str">
        <f t="shared" si="51"/>
        <v/>
      </c>
      <c r="CR196" s="145" t="str">
        <f t="shared" si="52"/>
        <v/>
      </c>
      <c r="CS196" s="127"/>
      <c r="CT196" s="122" t="str">
        <f t="shared" si="53"/>
        <v/>
      </c>
      <c r="CU196" s="123" t="str">
        <f t="shared" si="54"/>
        <v/>
      </c>
      <c r="CV196" s="123" t="str">
        <f t="shared" si="55"/>
        <v/>
      </c>
      <c r="CW196" s="123" t="str">
        <f t="shared" si="56"/>
        <v/>
      </c>
      <c r="CX196" s="123" t="str">
        <f t="shared" si="57"/>
        <v/>
      </c>
      <c r="CY196" s="123" t="str">
        <f t="shared" si="58"/>
        <v/>
      </c>
      <c r="CZ196" s="123" t="str">
        <f t="shared" si="59"/>
        <v/>
      </c>
      <c r="DA196" s="123" t="str">
        <f t="shared" si="60"/>
        <v/>
      </c>
      <c r="DB196" s="124" t="str">
        <f t="shared" si="61"/>
        <v/>
      </c>
      <c r="DC196" s="128" t="str">
        <f t="shared" si="62"/>
        <v/>
      </c>
      <c r="DD196" s="123" t="str">
        <f t="shared" si="63"/>
        <v/>
      </c>
      <c r="DE196" s="123" t="str">
        <f t="shared" si="64"/>
        <v/>
      </c>
      <c r="DF196" s="123" t="str">
        <f t="shared" si="65"/>
        <v/>
      </c>
      <c r="DG196" s="123" t="str">
        <f t="shared" si="66"/>
        <v/>
      </c>
      <c r="DH196" s="123" t="str">
        <f t="shared" si="67"/>
        <v/>
      </c>
      <c r="DI196" s="123" t="str">
        <f t="shared" si="68"/>
        <v/>
      </c>
      <c r="DJ196" s="129" t="str">
        <f t="shared" si="69"/>
        <v/>
      </c>
      <c r="DK196" s="98" t="s">
        <v>68</v>
      </c>
      <c r="DL196" s="130">
        <f t="shared" si="76"/>
        <v>190</v>
      </c>
      <c r="DM196" s="56"/>
    </row>
    <row r="197" spans="2:117" ht="22.5" customHeight="1">
      <c r="B197" s="98" t="s">
        <v>68</v>
      </c>
      <c r="C197" s="130">
        <f t="shared" si="70"/>
        <v>191</v>
      </c>
      <c r="D197" s="146">
        <v>45702</v>
      </c>
      <c r="E197" s="155" t="s">
        <v>69</v>
      </c>
      <c r="F197" s="102" t="s">
        <v>70</v>
      </c>
      <c r="G197" s="103" t="s">
        <v>20</v>
      </c>
      <c r="H197" s="131" t="s">
        <v>46</v>
      </c>
      <c r="I197" s="132">
        <v>3000</v>
      </c>
      <c r="J197" s="106"/>
      <c r="K197" s="107">
        <f t="shared" si="71"/>
        <v>2569557</v>
      </c>
      <c r="L197" s="645"/>
      <c r="M197" s="133"/>
      <c r="N197" s="133"/>
      <c r="O197" s="134" t="str">
        <f t="shared" ref="O197:S197" si="641">IF($H197=O$6,$I197,"")</f>
        <v/>
      </c>
      <c r="P197" s="135" t="str">
        <f t="shared" si="641"/>
        <v/>
      </c>
      <c r="Q197" s="136">
        <f t="shared" si="641"/>
        <v>3000</v>
      </c>
      <c r="R197" s="135" t="str">
        <f t="shared" si="641"/>
        <v/>
      </c>
      <c r="S197" s="137" t="str">
        <f t="shared" si="641"/>
        <v/>
      </c>
      <c r="T197" s="113" t="str">
        <f t="shared" ref="T197:AJ197" si="642">IF($H197=T$6,$J197,"")</f>
        <v/>
      </c>
      <c r="U197" s="114" t="str">
        <f t="shared" si="642"/>
        <v/>
      </c>
      <c r="V197" s="114" t="str">
        <f t="shared" si="642"/>
        <v/>
      </c>
      <c r="W197" s="114" t="str">
        <f t="shared" si="642"/>
        <v/>
      </c>
      <c r="X197" s="113" t="str">
        <f t="shared" si="642"/>
        <v/>
      </c>
      <c r="Y197" s="114" t="str">
        <f t="shared" si="642"/>
        <v/>
      </c>
      <c r="Z197" s="114" t="str">
        <f t="shared" si="642"/>
        <v/>
      </c>
      <c r="AA197" s="114" t="str">
        <f t="shared" si="642"/>
        <v/>
      </c>
      <c r="AB197" s="113" t="str">
        <f t="shared" si="642"/>
        <v/>
      </c>
      <c r="AC197" s="114" t="str">
        <f t="shared" si="642"/>
        <v/>
      </c>
      <c r="AD197" s="114" t="str">
        <f t="shared" si="642"/>
        <v/>
      </c>
      <c r="AE197" s="114" t="str">
        <f t="shared" si="642"/>
        <v/>
      </c>
      <c r="AF197" s="114" t="str">
        <f t="shared" si="642"/>
        <v/>
      </c>
      <c r="AG197" s="114" t="str">
        <f t="shared" si="642"/>
        <v/>
      </c>
      <c r="AH197" s="114" t="str">
        <f t="shared" si="642"/>
        <v/>
      </c>
      <c r="AI197" s="113" t="str">
        <f t="shared" si="642"/>
        <v/>
      </c>
      <c r="AJ197" s="115" t="str">
        <f t="shared" si="642"/>
        <v/>
      </c>
      <c r="AK197" s="617"/>
      <c r="AL197" s="38"/>
      <c r="AM197" s="98" t="s">
        <v>68</v>
      </c>
      <c r="AN197" s="130">
        <f t="shared" si="74"/>
        <v>191</v>
      </c>
      <c r="AO197" s="138" t="str">
        <f t="shared" ref="AO197:AS197" si="643">IF(AND($G197=AO$4,$H197=AO$6),$I197,"")</f>
        <v/>
      </c>
      <c r="AP197" s="139" t="str">
        <f t="shared" si="643"/>
        <v/>
      </c>
      <c r="AQ197" s="139">
        <f t="shared" si="643"/>
        <v>3000</v>
      </c>
      <c r="AR197" s="139" t="str">
        <f t="shared" si="643"/>
        <v/>
      </c>
      <c r="AS197" s="139" t="str">
        <f t="shared" si="643"/>
        <v/>
      </c>
      <c r="AT197" s="118"/>
      <c r="AU197" s="138" t="str">
        <f t="shared" si="3"/>
        <v/>
      </c>
      <c r="AV197" s="139" t="str">
        <f t="shared" si="4"/>
        <v/>
      </c>
      <c r="AW197" s="139" t="str">
        <f t="shared" si="5"/>
        <v/>
      </c>
      <c r="AX197" s="139" t="str">
        <f t="shared" si="6"/>
        <v/>
      </c>
      <c r="AY197" s="139" t="str">
        <f t="shared" si="7"/>
        <v/>
      </c>
      <c r="AZ197" s="140" t="str">
        <f t="shared" si="8"/>
        <v/>
      </c>
      <c r="BA197" s="141" t="str">
        <f t="shared" si="9"/>
        <v/>
      </c>
      <c r="BB197" s="139" t="str">
        <f t="shared" si="10"/>
        <v/>
      </c>
      <c r="BC197" s="139" t="str">
        <f t="shared" si="11"/>
        <v/>
      </c>
      <c r="BD197" s="139" t="str">
        <f t="shared" si="12"/>
        <v/>
      </c>
      <c r="BE197" s="140" t="str">
        <f t="shared" si="13"/>
        <v/>
      </c>
      <c r="BF197" s="122" t="str">
        <f t="shared" si="14"/>
        <v/>
      </c>
      <c r="BG197" s="123" t="str">
        <f t="shared" si="15"/>
        <v/>
      </c>
      <c r="BH197" s="123" t="str">
        <f t="shared" si="16"/>
        <v/>
      </c>
      <c r="BI197" s="123" t="str">
        <f t="shared" si="17"/>
        <v/>
      </c>
      <c r="BJ197" s="122" t="str">
        <f t="shared" si="18"/>
        <v/>
      </c>
      <c r="BK197" s="123" t="str">
        <f t="shared" si="19"/>
        <v/>
      </c>
      <c r="BL197" s="123" t="str">
        <f t="shared" si="20"/>
        <v/>
      </c>
      <c r="BM197" s="123" t="str">
        <f t="shared" si="21"/>
        <v/>
      </c>
      <c r="BN197" s="123" t="str">
        <f t="shared" si="22"/>
        <v/>
      </c>
      <c r="BO197" s="123" t="str">
        <f t="shared" si="23"/>
        <v/>
      </c>
      <c r="BP197" s="123" t="str">
        <f t="shared" si="24"/>
        <v/>
      </c>
      <c r="BQ197" s="123" t="str">
        <f t="shared" si="25"/>
        <v/>
      </c>
      <c r="BR197" s="124" t="str">
        <f t="shared" si="26"/>
        <v/>
      </c>
      <c r="BS197" s="142" t="str">
        <f t="shared" si="27"/>
        <v/>
      </c>
      <c r="BT197" s="143" t="str">
        <f t="shared" si="28"/>
        <v/>
      </c>
      <c r="BU197" s="143" t="str">
        <f t="shared" si="29"/>
        <v/>
      </c>
      <c r="BV197" s="143" t="str">
        <f t="shared" si="30"/>
        <v/>
      </c>
      <c r="BW197" s="143" t="str">
        <f t="shared" si="31"/>
        <v/>
      </c>
      <c r="BX197" s="144" t="str">
        <f t="shared" si="32"/>
        <v/>
      </c>
      <c r="BY197" s="141" t="str">
        <f t="shared" si="33"/>
        <v/>
      </c>
      <c r="BZ197" s="139" t="str">
        <f t="shared" si="34"/>
        <v/>
      </c>
      <c r="CA197" s="139" t="str">
        <f t="shared" si="35"/>
        <v/>
      </c>
      <c r="CB197" s="139" t="str">
        <f t="shared" si="36"/>
        <v/>
      </c>
      <c r="CC197" s="139" t="str">
        <f t="shared" si="37"/>
        <v/>
      </c>
      <c r="CD197" s="139" t="str">
        <f t="shared" si="38"/>
        <v/>
      </c>
      <c r="CE197" s="140" t="str">
        <f t="shared" si="39"/>
        <v/>
      </c>
      <c r="CF197" s="141" t="str">
        <f t="shared" si="40"/>
        <v/>
      </c>
      <c r="CG197" s="139" t="str">
        <f t="shared" si="41"/>
        <v/>
      </c>
      <c r="CH197" s="139" t="str">
        <f t="shared" si="42"/>
        <v/>
      </c>
      <c r="CI197" s="139" t="str">
        <f t="shared" si="43"/>
        <v/>
      </c>
      <c r="CJ197" s="139" t="str">
        <f t="shared" si="44"/>
        <v/>
      </c>
      <c r="CK197" s="139" t="str">
        <f t="shared" si="45"/>
        <v/>
      </c>
      <c r="CL197" s="140" t="str">
        <f t="shared" si="46"/>
        <v/>
      </c>
      <c r="CM197" s="142" t="str">
        <f t="shared" si="47"/>
        <v/>
      </c>
      <c r="CN197" s="143" t="str">
        <f t="shared" si="48"/>
        <v/>
      </c>
      <c r="CO197" s="143" t="str">
        <f t="shared" si="49"/>
        <v/>
      </c>
      <c r="CP197" s="143" t="str">
        <f t="shared" si="50"/>
        <v/>
      </c>
      <c r="CQ197" s="143" t="str">
        <f t="shared" si="51"/>
        <v/>
      </c>
      <c r="CR197" s="145" t="str">
        <f t="shared" si="52"/>
        <v/>
      </c>
      <c r="CS197" s="127"/>
      <c r="CT197" s="122" t="str">
        <f t="shared" si="53"/>
        <v/>
      </c>
      <c r="CU197" s="123" t="str">
        <f t="shared" si="54"/>
        <v/>
      </c>
      <c r="CV197" s="123" t="str">
        <f t="shared" si="55"/>
        <v/>
      </c>
      <c r="CW197" s="123" t="str">
        <f t="shared" si="56"/>
        <v/>
      </c>
      <c r="CX197" s="123" t="str">
        <f t="shared" si="57"/>
        <v/>
      </c>
      <c r="CY197" s="123" t="str">
        <f t="shared" si="58"/>
        <v/>
      </c>
      <c r="CZ197" s="123" t="str">
        <f t="shared" si="59"/>
        <v/>
      </c>
      <c r="DA197" s="123" t="str">
        <f t="shared" si="60"/>
        <v/>
      </c>
      <c r="DB197" s="124" t="str">
        <f t="shared" si="61"/>
        <v/>
      </c>
      <c r="DC197" s="128" t="str">
        <f t="shared" si="62"/>
        <v/>
      </c>
      <c r="DD197" s="123" t="str">
        <f t="shared" si="63"/>
        <v/>
      </c>
      <c r="DE197" s="123" t="str">
        <f t="shared" si="64"/>
        <v/>
      </c>
      <c r="DF197" s="123" t="str">
        <f t="shared" si="65"/>
        <v/>
      </c>
      <c r="DG197" s="123" t="str">
        <f t="shared" si="66"/>
        <v/>
      </c>
      <c r="DH197" s="123" t="str">
        <f t="shared" si="67"/>
        <v/>
      </c>
      <c r="DI197" s="123" t="str">
        <f t="shared" si="68"/>
        <v/>
      </c>
      <c r="DJ197" s="129" t="str">
        <f t="shared" si="69"/>
        <v/>
      </c>
      <c r="DK197" s="98" t="s">
        <v>68</v>
      </c>
      <c r="DL197" s="130">
        <f t="shared" si="76"/>
        <v>191</v>
      </c>
      <c r="DM197" s="56"/>
    </row>
    <row r="198" spans="2:117" ht="22.5" customHeight="1">
      <c r="B198" s="98" t="s">
        <v>68</v>
      </c>
      <c r="C198" s="130">
        <f t="shared" si="70"/>
        <v>192</v>
      </c>
      <c r="D198" s="146">
        <v>45702</v>
      </c>
      <c r="E198" s="155" t="s">
        <v>69</v>
      </c>
      <c r="F198" s="102" t="s">
        <v>70</v>
      </c>
      <c r="G198" s="156" t="s">
        <v>20</v>
      </c>
      <c r="H198" s="131" t="s">
        <v>46</v>
      </c>
      <c r="I198" s="132">
        <v>3000</v>
      </c>
      <c r="J198" s="106"/>
      <c r="K198" s="107">
        <f t="shared" si="71"/>
        <v>2572557</v>
      </c>
      <c r="L198" s="645"/>
      <c r="M198" s="133"/>
      <c r="N198" s="133"/>
      <c r="O198" s="134" t="str">
        <f t="shared" ref="O198:S198" si="644">IF($H198=O$6,$I198,"")</f>
        <v/>
      </c>
      <c r="P198" s="135" t="str">
        <f t="shared" si="644"/>
        <v/>
      </c>
      <c r="Q198" s="136">
        <f t="shared" si="644"/>
        <v>3000</v>
      </c>
      <c r="R198" s="135" t="str">
        <f t="shared" si="644"/>
        <v/>
      </c>
      <c r="S198" s="137" t="str">
        <f t="shared" si="644"/>
        <v/>
      </c>
      <c r="T198" s="113" t="str">
        <f t="shared" ref="T198:AJ198" si="645">IF($H198=T$6,$J198,"")</f>
        <v/>
      </c>
      <c r="U198" s="114" t="str">
        <f t="shared" si="645"/>
        <v/>
      </c>
      <c r="V198" s="114" t="str">
        <f t="shared" si="645"/>
        <v/>
      </c>
      <c r="W198" s="114" t="str">
        <f t="shared" si="645"/>
        <v/>
      </c>
      <c r="X198" s="113" t="str">
        <f t="shared" si="645"/>
        <v/>
      </c>
      <c r="Y198" s="114" t="str">
        <f t="shared" si="645"/>
        <v/>
      </c>
      <c r="Z198" s="114" t="str">
        <f t="shared" si="645"/>
        <v/>
      </c>
      <c r="AA198" s="114" t="str">
        <f t="shared" si="645"/>
        <v/>
      </c>
      <c r="AB198" s="113" t="str">
        <f t="shared" si="645"/>
        <v/>
      </c>
      <c r="AC198" s="114" t="str">
        <f t="shared" si="645"/>
        <v/>
      </c>
      <c r="AD198" s="114" t="str">
        <f t="shared" si="645"/>
        <v/>
      </c>
      <c r="AE198" s="114" t="str">
        <f t="shared" si="645"/>
        <v/>
      </c>
      <c r="AF198" s="114" t="str">
        <f t="shared" si="645"/>
        <v/>
      </c>
      <c r="AG198" s="114" t="str">
        <f t="shared" si="645"/>
        <v/>
      </c>
      <c r="AH198" s="114" t="str">
        <f t="shared" si="645"/>
        <v/>
      </c>
      <c r="AI198" s="113" t="str">
        <f t="shared" si="645"/>
        <v/>
      </c>
      <c r="AJ198" s="115" t="str">
        <f t="shared" si="645"/>
        <v/>
      </c>
      <c r="AK198" s="617"/>
      <c r="AL198" s="38"/>
      <c r="AM198" s="98" t="s">
        <v>68</v>
      </c>
      <c r="AN198" s="130">
        <f t="shared" si="74"/>
        <v>192</v>
      </c>
      <c r="AO198" s="138" t="str">
        <f t="shared" ref="AO198:AS198" si="646">IF(AND($G198=AO$4,$H198=AO$6),$I198,"")</f>
        <v/>
      </c>
      <c r="AP198" s="139" t="str">
        <f t="shared" si="646"/>
        <v/>
      </c>
      <c r="AQ198" s="139">
        <f t="shared" si="646"/>
        <v>3000</v>
      </c>
      <c r="AR198" s="139" t="str">
        <f t="shared" si="646"/>
        <v/>
      </c>
      <c r="AS198" s="139" t="str">
        <f t="shared" si="646"/>
        <v/>
      </c>
      <c r="AT198" s="118"/>
      <c r="AU198" s="138" t="str">
        <f t="shared" si="3"/>
        <v/>
      </c>
      <c r="AV198" s="139" t="str">
        <f t="shared" si="4"/>
        <v/>
      </c>
      <c r="AW198" s="139" t="str">
        <f t="shared" si="5"/>
        <v/>
      </c>
      <c r="AX198" s="139" t="str">
        <f t="shared" si="6"/>
        <v/>
      </c>
      <c r="AY198" s="139" t="str">
        <f t="shared" si="7"/>
        <v/>
      </c>
      <c r="AZ198" s="140" t="str">
        <f t="shared" si="8"/>
        <v/>
      </c>
      <c r="BA198" s="141" t="str">
        <f t="shared" si="9"/>
        <v/>
      </c>
      <c r="BB198" s="139" t="str">
        <f t="shared" si="10"/>
        <v/>
      </c>
      <c r="BC198" s="139" t="str">
        <f t="shared" si="11"/>
        <v/>
      </c>
      <c r="BD198" s="139" t="str">
        <f t="shared" si="12"/>
        <v/>
      </c>
      <c r="BE198" s="140" t="str">
        <f t="shared" si="13"/>
        <v/>
      </c>
      <c r="BF198" s="122" t="str">
        <f t="shared" si="14"/>
        <v/>
      </c>
      <c r="BG198" s="123" t="str">
        <f t="shared" si="15"/>
        <v/>
      </c>
      <c r="BH198" s="123" t="str">
        <f t="shared" si="16"/>
        <v/>
      </c>
      <c r="BI198" s="123" t="str">
        <f t="shared" si="17"/>
        <v/>
      </c>
      <c r="BJ198" s="122" t="str">
        <f t="shared" si="18"/>
        <v/>
      </c>
      <c r="BK198" s="123" t="str">
        <f t="shared" si="19"/>
        <v/>
      </c>
      <c r="BL198" s="123" t="str">
        <f t="shared" si="20"/>
        <v/>
      </c>
      <c r="BM198" s="123" t="str">
        <f t="shared" si="21"/>
        <v/>
      </c>
      <c r="BN198" s="123" t="str">
        <f t="shared" si="22"/>
        <v/>
      </c>
      <c r="BO198" s="123" t="str">
        <f t="shared" si="23"/>
        <v/>
      </c>
      <c r="BP198" s="123" t="str">
        <f t="shared" si="24"/>
        <v/>
      </c>
      <c r="BQ198" s="123" t="str">
        <f t="shared" si="25"/>
        <v/>
      </c>
      <c r="BR198" s="124" t="str">
        <f t="shared" si="26"/>
        <v/>
      </c>
      <c r="BS198" s="142" t="str">
        <f t="shared" si="27"/>
        <v/>
      </c>
      <c r="BT198" s="143" t="str">
        <f t="shared" si="28"/>
        <v/>
      </c>
      <c r="BU198" s="143" t="str">
        <f t="shared" si="29"/>
        <v/>
      </c>
      <c r="BV198" s="143" t="str">
        <f t="shared" si="30"/>
        <v/>
      </c>
      <c r="BW198" s="143" t="str">
        <f t="shared" si="31"/>
        <v/>
      </c>
      <c r="BX198" s="144" t="str">
        <f t="shared" si="32"/>
        <v/>
      </c>
      <c r="BY198" s="141" t="str">
        <f t="shared" si="33"/>
        <v/>
      </c>
      <c r="BZ198" s="139" t="str">
        <f t="shared" si="34"/>
        <v/>
      </c>
      <c r="CA198" s="139" t="str">
        <f t="shared" si="35"/>
        <v/>
      </c>
      <c r="CB198" s="139" t="str">
        <f t="shared" si="36"/>
        <v/>
      </c>
      <c r="CC198" s="139" t="str">
        <f t="shared" si="37"/>
        <v/>
      </c>
      <c r="CD198" s="139" t="str">
        <f t="shared" si="38"/>
        <v/>
      </c>
      <c r="CE198" s="140" t="str">
        <f t="shared" si="39"/>
        <v/>
      </c>
      <c r="CF198" s="141" t="str">
        <f t="shared" si="40"/>
        <v/>
      </c>
      <c r="CG198" s="139" t="str">
        <f t="shared" si="41"/>
        <v/>
      </c>
      <c r="CH198" s="139" t="str">
        <f t="shared" si="42"/>
        <v/>
      </c>
      <c r="CI198" s="139" t="str">
        <f t="shared" si="43"/>
        <v/>
      </c>
      <c r="CJ198" s="139" t="str">
        <f t="shared" si="44"/>
        <v/>
      </c>
      <c r="CK198" s="139" t="str">
        <f t="shared" si="45"/>
        <v/>
      </c>
      <c r="CL198" s="140" t="str">
        <f t="shared" si="46"/>
        <v/>
      </c>
      <c r="CM198" s="142" t="str">
        <f t="shared" si="47"/>
        <v/>
      </c>
      <c r="CN198" s="143" t="str">
        <f t="shared" si="48"/>
        <v/>
      </c>
      <c r="CO198" s="143" t="str">
        <f t="shared" si="49"/>
        <v/>
      </c>
      <c r="CP198" s="143" t="str">
        <f t="shared" si="50"/>
        <v/>
      </c>
      <c r="CQ198" s="143" t="str">
        <f t="shared" si="51"/>
        <v/>
      </c>
      <c r="CR198" s="145" t="str">
        <f t="shared" si="52"/>
        <v/>
      </c>
      <c r="CS198" s="127"/>
      <c r="CT198" s="122" t="str">
        <f t="shared" si="53"/>
        <v/>
      </c>
      <c r="CU198" s="123" t="str">
        <f t="shared" si="54"/>
        <v/>
      </c>
      <c r="CV198" s="123" t="str">
        <f t="shared" si="55"/>
        <v/>
      </c>
      <c r="CW198" s="123" t="str">
        <f t="shared" si="56"/>
        <v/>
      </c>
      <c r="CX198" s="123" t="str">
        <f t="shared" si="57"/>
        <v/>
      </c>
      <c r="CY198" s="123" t="str">
        <f t="shared" si="58"/>
        <v/>
      </c>
      <c r="CZ198" s="123" t="str">
        <f t="shared" si="59"/>
        <v/>
      </c>
      <c r="DA198" s="123" t="str">
        <f t="shared" si="60"/>
        <v/>
      </c>
      <c r="DB198" s="124" t="str">
        <f t="shared" si="61"/>
        <v/>
      </c>
      <c r="DC198" s="128" t="str">
        <f t="shared" si="62"/>
        <v/>
      </c>
      <c r="DD198" s="123" t="str">
        <f t="shared" si="63"/>
        <v/>
      </c>
      <c r="DE198" s="123" t="str">
        <f t="shared" si="64"/>
        <v/>
      </c>
      <c r="DF198" s="123" t="str">
        <f t="shared" si="65"/>
        <v/>
      </c>
      <c r="DG198" s="123" t="str">
        <f t="shared" si="66"/>
        <v/>
      </c>
      <c r="DH198" s="123" t="str">
        <f t="shared" si="67"/>
        <v/>
      </c>
      <c r="DI198" s="123" t="str">
        <f t="shared" si="68"/>
        <v/>
      </c>
      <c r="DJ198" s="129" t="str">
        <f t="shared" si="69"/>
        <v/>
      </c>
      <c r="DK198" s="98" t="s">
        <v>68</v>
      </c>
      <c r="DL198" s="130">
        <f t="shared" si="76"/>
        <v>192</v>
      </c>
      <c r="DM198" s="56"/>
    </row>
    <row r="199" spans="2:117" ht="22.5" customHeight="1">
      <c r="B199" s="98" t="s">
        <v>68</v>
      </c>
      <c r="C199" s="130">
        <f t="shared" si="70"/>
        <v>193</v>
      </c>
      <c r="D199" s="146">
        <v>45702</v>
      </c>
      <c r="E199" s="155" t="s">
        <v>69</v>
      </c>
      <c r="F199" s="102" t="s">
        <v>70</v>
      </c>
      <c r="G199" s="103" t="s">
        <v>20</v>
      </c>
      <c r="H199" s="131" t="s">
        <v>46</v>
      </c>
      <c r="I199" s="132">
        <v>5000</v>
      </c>
      <c r="J199" s="106"/>
      <c r="K199" s="107">
        <f t="shared" si="71"/>
        <v>2577557</v>
      </c>
      <c r="L199" s="645"/>
      <c r="M199" s="133"/>
      <c r="N199" s="133"/>
      <c r="O199" s="134" t="str">
        <f t="shared" ref="O199:S199" si="647">IF($H199=O$6,$I199,"")</f>
        <v/>
      </c>
      <c r="P199" s="135" t="str">
        <f t="shared" si="647"/>
        <v/>
      </c>
      <c r="Q199" s="136">
        <f t="shared" si="647"/>
        <v>5000</v>
      </c>
      <c r="R199" s="135" t="str">
        <f t="shared" si="647"/>
        <v/>
      </c>
      <c r="S199" s="137" t="str">
        <f t="shared" si="647"/>
        <v/>
      </c>
      <c r="T199" s="113" t="str">
        <f t="shared" ref="T199:AJ199" si="648">IF($H199=T$6,$J199,"")</f>
        <v/>
      </c>
      <c r="U199" s="114" t="str">
        <f t="shared" si="648"/>
        <v/>
      </c>
      <c r="V199" s="114" t="str">
        <f t="shared" si="648"/>
        <v/>
      </c>
      <c r="W199" s="114" t="str">
        <f t="shared" si="648"/>
        <v/>
      </c>
      <c r="X199" s="113" t="str">
        <f t="shared" si="648"/>
        <v/>
      </c>
      <c r="Y199" s="114" t="str">
        <f t="shared" si="648"/>
        <v/>
      </c>
      <c r="Z199" s="114" t="str">
        <f t="shared" si="648"/>
        <v/>
      </c>
      <c r="AA199" s="114" t="str">
        <f t="shared" si="648"/>
        <v/>
      </c>
      <c r="AB199" s="113" t="str">
        <f t="shared" si="648"/>
        <v/>
      </c>
      <c r="AC199" s="114" t="str">
        <f t="shared" si="648"/>
        <v/>
      </c>
      <c r="AD199" s="114" t="str">
        <f t="shared" si="648"/>
        <v/>
      </c>
      <c r="AE199" s="114" t="str">
        <f t="shared" si="648"/>
        <v/>
      </c>
      <c r="AF199" s="114" t="str">
        <f t="shared" si="648"/>
        <v/>
      </c>
      <c r="AG199" s="114" t="str">
        <f t="shared" si="648"/>
        <v/>
      </c>
      <c r="AH199" s="114" t="str">
        <f t="shared" si="648"/>
        <v/>
      </c>
      <c r="AI199" s="113" t="str">
        <f t="shared" si="648"/>
        <v/>
      </c>
      <c r="AJ199" s="115" t="str">
        <f t="shared" si="648"/>
        <v/>
      </c>
      <c r="AK199" s="617"/>
      <c r="AL199" s="38"/>
      <c r="AM199" s="98" t="s">
        <v>68</v>
      </c>
      <c r="AN199" s="130">
        <f t="shared" si="74"/>
        <v>193</v>
      </c>
      <c r="AO199" s="138" t="str">
        <f t="shared" ref="AO199:AS199" si="649">IF(AND($G199=AO$4,$H199=AO$6),$I199,"")</f>
        <v/>
      </c>
      <c r="AP199" s="139" t="str">
        <f t="shared" si="649"/>
        <v/>
      </c>
      <c r="AQ199" s="139">
        <f t="shared" si="649"/>
        <v>5000</v>
      </c>
      <c r="AR199" s="139" t="str">
        <f t="shared" si="649"/>
        <v/>
      </c>
      <c r="AS199" s="139" t="str">
        <f t="shared" si="649"/>
        <v/>
      </c>
      <c r="AT199" s="118"/>
      <c r="AU199" s="138" t="str">
        <f t="shared" si="3"/>
        <v/>
      </c>
      <c r="AV199" s="139" t="str">
        <f t="shared" si="4"/>
        <v/>
      </c>
      <c r="AW199" s="139" t="str">
        <f t="shared" si="5"/>
        <v/>
      </c>
      <c r="AX199" s="139" t="str">
        <f t="shared" si="6"/>
        <v/>
      </c>
      <c r="AY199" s="139" t="str">
        <f t="shared" si="7"/>
        <v/>
      </c>
      <c r="AZ199" s="140" t="str">
        <f t="shared" si="8"/>
        <v/>
      </c>
      <c r="BA199" s="141" t="str">
        <f t="shared" si="9"/>
        <v/>
      </c>
      <c r="BB199" s="139" t="str">
        <f t="shared" si="10"/>
        <v/>
      </c>
      <c r="BC199" s="139" t="str">
        <f t="shared" si="11"/>
        <v/>
      </c>
      <c r="BD199" s="139" t="str">
        <f t="shared" si="12"/>
        <v/>
      </c>
      <c r="BE199" s="140" t="str">
        <f t="shared" si="13"/>
        <v/>
      </c>
      <c r="BF199" s="122" t="str">
        <f t="shared" si="14"/>
        <v/>
      </c>
      <c r="BG199" s="123" t="str">
        <f t="shared" si="15"/>
        <v/>
      </c>
      <c r="BH199" s="123" t="str">
        <f t="shared" si="16"/>
        <v/>
      </c>
      <c r="BI199" s="123" t="str">
        <f t="shared" si="17"/>
        <v/>
      </c>
      <c r="BJ199" s="122" t="str">
        <f t="shared" si="18"/>
        <v/>
      </c>
      <c r="BK199" s="123" t="str">
        <f t="shared" si="19"/>
        <v/>
      </c>
      <c r="BL199" s="123" t="str">
        <f t="shared" si="20"/>
        <v/>
      </c>
      <c r="BM199" s="123" t="str">
        <f t="shared" si="21"/>
        <v/>
      </c>
      <c r="BN199" s="123" t="str">
        <f t="shared" si="22"/>
        <v/>
      </c>
      <c r="BO199" s="123" t="str">
        <f t="shared" si="23"/>
        <v/>
      </c>
      <c r="BP199" s="123" t="str">
        <f t="shared" si="24"/>
        <v/>
      </c>
      <c r="BQ199" s="123" t="str">
        <f t="shared" si="25"/>
        <v/>
      </c>
      <c r="BR199" s="124" t="str">
        <f t="shared" si="26"/>
        <v/>
      </c>
      <c r="BS199" s="142" t="str">
        <f t="shared" si="27"/>
        <v/>
      </c>
      <c r="BT199" s="143" t="str">
        <f t="shared" si="28"/>
        <v/>
      </c>
      <c r="BU199" s="143" t="str">
        <f t="shared" si="29"/>
        <v/>
      </c>
      <c r="BV199" s="143" t="str">
        <f t="shared" si="30"/>
        <v/>
      </c>
      <c r="BW199" s="143" t="str">
        <f t="shared" si="31"/>
        <v/>
      </c>
      <c r="BX199" s="144" t="str">
        <f t="shared" si="32"/>
        <v/>
      </c>
      <c r="BY199" s="141" t="str">
        <f t="shared" si="33"/>
        <v/>
      </c>
      <c r="BZ199" s="139" t="str">
        <f t="shared" si="34"/>
        <v/>
      </c>
      <c r="CA199" s="139" t="str">
        <f t="shared" si="35"/>
        <v/>
      </c>
      <c r="CB199" s="139" t="str">
        <f t="shared" si="36"/>
        <v/>
      </c>
      <c r="CC199" s="139" t="str">
        <f t="shared" si="37"/>
        <v/>
      </c>
      <c r="CD199" s="139" t="str">
        <f t="shared" si="38"/>
        <v/>
      </c>
      <c r="CE199" s="140" t="str">
        <f t="shared" si="39"/>
        <v/>
      </c>
      <c r="CF199" s="141" t="str">
        <f t="shared" si="40"/>
        <v/>
      </c>
      <c r="CG199" s="139" t="str">
        <f t="shared" si="41"/>
        <v/>
      </c>
      <c r="CH199" s="139" t="str">
        <f t="shared" si="42"/>
        <v/>
      </c>
      <c r="CI199" s="139" t="str">
        <f t="shared" si="43"/>
        <v/>
      </c>
      <c r="CJ199" s="139" t="str">
        <f t="shared" si="44"/>
        <v/>
      </c>
      <c r="CK199" s="139" t="str">
        <f t="shared" si="45"/>
        <v/>
      </c>
      <c r="CL199" s="140" t="str">
        <f t="shared" si="46"/>
        <v/>
      </c>
      <c r="CM199" s="142" t="str">
        <f t="shared" si="47"/>
        <v/>
      </c>
      <c r="CN199" s="143" t="str">
        <f t="shared" si="48"/>
        <v/>
      </c>
      <c r="CO199" s="143" t="str">
        <f t="shared" si="49"/>
        <v/>
      </c>
      <c r="CP199" s="143" t="str">
        <f t="shared" si="50"/>
        <v/>
      </c>
      <c r="CQ199" s="143" t="str">
        <f t="shared" si="51"/>
        <v/>
      </c>
      <c r="CR199" s="145" t="str">
        <f t="shared" si="52"/>
        <v/>
      </c>
      <c r="CS199" s="127"/>
      <c r="CT199" s="122" t="str">
        <f t="shared" si="53"/>
        <v/>
      </c>
      <c r="CU199" s="123" t="str">
        <f t="shared" si="54"/>
        <v/>
      </c>
      <c r="CV199" s="123" t="str">
        <f t="shared" si="55"/>
        <v/>
      </c>
      <c r="CW199" s="123" t="str">
        <f t="shared" si="56"/>
        <v/>
      </c>
      <c r="CX199" s="123" t="str">
        <f t="shared" si="57"/>
        <v/>
      </c>
      <c r="CY199" s="123" t="str">
        <f t="shared" si="58"/>
        <v/>
      </c>
      <c r="CZ199" s="123" t="str">
        <f t="shared" si="59"/>
        <v/>
      </c>
      <c r="DA199" s="123" t="str">
        <f t="shared" si="60"/>
        <v/>
      </c>
      <c r="DB199" s="124" t="str">
        <f t="shared" si="61"/>
        <v/>
      </c>
      <c r="DC199" s="128" t="str">
        <f t="shared" si="62"/>
        <v/>
      </c>
      <c r="DD199" s="123" t="str">
        <f t="shared" si="63"/>
        <v/>
      </c>
      <c r="DE199" s="123" t="str">
        <f t="shared" si="64"/>
        <v/>
      </c>
      <c r="DF199" s="123" t="str">
        <f t="shared" si="65"/>
        <v/>
      </c>
      <c r="DG199" s="123" t="str">
        <f t="shared" si="66"/>
        <v/>
      </c>
      <c r="DH199" s="123" t="str">
        <f t="shared" si="67"/>
        <v/>
      </c>
      <c r="DI199" s="123" t="str">
        <f t="shared" si="68"/>
        <v/>
      </c>
      <c r="DJ199" s="129" t="str">
        <f t="shared" si="69"/>
        <v/>
      </c>
      <c r="DK199" s="98" t="s">
        <v>68</v>
      </c>
      <c r="DL199" s="130">
        <f t="shared" si="76"/>
        <v>193</v>
      </c>
      <c r="DM199" s="56"/>
    </row>
    <row r="200" spans="2:117" ht="22.5" customHeight="1">
      <c r="B200" s="98" t="s">
        <v>68</v>
      </c>
      <c r="C200" s="130">
        <f t="shared" si="70"/>
        <v>194</v>
      </c>
      <c r="D200" s="146">
        <v>45702</v>
      </c>
      <c r="E200" s="155" t="s">
        <v>69</v>
      </c>
      <c r="F200" s="102" t="s">
        <v>70</v>
      </c>
      <c r="G200" s="103" t="s">
        <v>20</v>
      </c>
      <c r="H200" s="131" t="s">
        <v>46</v>
      </c>
      <c r="I200" s="132">
        <v>3000</v>
      </c>
      <c r="J200" s="106"/>
      <c r="K200" s="107">
        <f t="shared" si="71"/>
        <v>2580557</v>
      </c>
      <c r="L200" s="645"/>
      <c r="M200" s="133"/>
      <c r="N200" s="133"/>
      <c r="O200" s="134" t="str">
        <f t="shared" ref="O200:S200" si="650">IF($H200=O$6,$I200,"")</f>
        <v/>
      </c>
      <c r="P200" s="135" t="str">
        <f t="shared" si="650"/>
        <v/>
      </c>
      <c r="Q200" s="136">
        <f t="shared" si="650"/>
        <v>3000</v>
      </c>
      <c r="R200" s="135" t="str">
        <f t="shared" si="650"/>
        <v/>
      </c>
      <c r="S200" s="137" t="str">
        <f t="shared" si="650"/>
        <v/>
      </c>
      <c r="T200" s="113" t="str">
        <f t="shared" ref="T200:AJ200" si="651">IF($H200=T$6,$J200,"")</f>
        <v/>
      </c>
      <c r="U200" s="114" t="str">
        <f t="shared" si="651"/>
        <v/>
      </c>
      <c r="V200" s="114" t="str">
        <f t="shared" si="651"/>
        <v/>
      </c>
      <c r="W200" s="114" t="str">
        <f t="shared" si="651"/>
        <v/>
      </c>
      <c r="X200" s="113" t="str">
        <f t="shared" si="651"/>
        <v/>
      </c>
      <c r="Y200" s="114" t="str">
        <f t="shared" si="651"/>
        <v/>
      </c>
      <c r="Z200" s="114" t="str">
        <f t="shared" si="651"/>
        <v/>
      </c>
      <c r="AA200" s="114" t="str">
        <f t="shared" si="651"/>
        <v/>
      </c>
      <c r="AB200" s="113" t="str">
        <f t="shared" si="651"/>
        <v/>
      </c>
      <c r="AC200" s="114" t="str">
        <f t="shared" si="651"/>
        <v/>
      </c>
      <c r="AD200" s="114" t="str">
        <f t="shared" si="651"/>
        <v/>
      </c>
      <c r="AE200" s="114" t="str">
        <f t="shared" si="651"/>
        <v/>
      </c>
      <c r="AF200" s="114" t="str">
        <f t="shared" si="651"/>
        <v/>
      </c>
      <c r="AG200" s="114" t="str">
        <f t="shared" si="651"/>
        <v/>
      </c>
      <c r="AH200" s="114" t="str">
        <f t="shared" si="651"/>
        <v/>
      </c>
      <c r="AI200" s="113" t="str">
        <f t="shared" si="651"/>
        <v/>
      </c>
      <c r="AJ200" s="115" t="str">
        <f t="shared" si="651"/>
        <v/>
      </c>
      <c r="AK200" s="617"/>
      <c r="AL200" s="38"/>
      <c r="AM200" s="98" t="s">
        <v>68</v>
      </c>
      <c r="AN200" s="130">
        <f t="shared" si="74"/>
        <v>194</v>
      </c>
      <c r="AO200" s="138" t="str">
        <f t="shared" ref="AO200:AS200" si="652">IF(AND($G200=AO$4,$H200=AO$6),$I200,"")</f>
        <v/>
      </c>
      <c r="AP200" s="139" t="str">
        <f t="shared" si="652"/>
        <v/>
      </c>
      <c r="AQ200" s="139">
        <f t="shared" si="652"/>
        <v>3000</v>
      </c>
      <c r="AR200" s="139" t="str">
        <f t="shared" si="652"/>
        <v/>
      </c>
      <c r="AS200" s="139" t="str">
        <f t="shared" si="652"/>
        <v/>
      </c>
      <c r="AT200" s="118"/>
      <c r="AU200" s="138" t="str">
        <f t="shared" si="3"/>
        <v/>
      </c>
      <c r="AV200" s="139" t="str">
        <f t="shared" si="4"/>
        <v/>
      </c>
      <c r="AW200" s="139" t="str">
        <f t="shared" si="5"/>
        <v/>
      </c>
      <c r="AX200" s="139" t="str">
        <f t="shared" si="6"/>
        <v/>
      </c>
      <c r="AY200" s="139" t="str">
        <f t="shared" si="7"/>
        <v/>
      </c>
      <c r="AZ200" s="140" t="str">
        <f t="shared" si="8"/>
        <v/>
      </c>
      <c r="BA200" s="141" t="str">
        <f t="shared" si="9"/>
        <v/>
      </c>
      <c r="BB200" s="139" t="str">
        <f t="shared" si="10"/>
        <v/>
      </c>
      <c r="BC200" s="139" t="str">
        <f t="shared" si="11"/>
        <v/>
      </c>
      <c r="BD200" s="139" t="str">
        <f t="shared" si="12"/>
        <v/>
      </c>
      <c r="BE200" s="140" t="str">
        <f t="shared" si="13"/>
        <v/>
      </c>
      <c r="BF200" s="122" t="str">
        <f t="shared" si="14"/>
        <v/>
      </c>
      <c r="BG200" s="123" t="str">
        <f t="shared" si="15"/>
        <v/>
      </c>
      <c r="BH200" s="123" t="str">
        <f t="shared" si="16"/>
        <v/>
      </c>
      <c r="BI200" s="123" t="str">
        <f t="shared" si="17"/>
        <v/>
      </c>
      <c r="BJ200" s="122" t="str">
        <f t="shared" si="18"/>
        <v/>
      </c>
      <c r="BK200" s="123" t="str">
        <f t="shared" si="19"/>
        <v/>
      </c>
      <c r="BL200" s="123" t="str">
        <f t="shared" si="20"/>
        <v/>
      </c>
      <c r="BM200" s="123" t="str">
        <f t="shared" si="21"/>
        <v/>
      </c>
      <c r="BN200" s="123" t="str">
        <f t="shared" si="22"/>
        <v/>
      </c>
      <c r="BO200" s="123" t="str">
        <f t="shared" si="23"/>
        <v/>
      </c>
      <c r="BP200" s="123" t="str">
        <f t="shared" si="24"/>
        <v/>
      </c>
      <c r="BQ200" s="123" t="str">
        <f t="shared" si="25"/>
        <v/>
      </c>
      <c r="BR200" s="124" t="str">
        <f t="shared" si="26"/>
        <v/>
      </c>
      <c r="BS200" s="142" t="str">
        <f t="shared" si="27"/>
        <v/>
      </c>
      <c r="BT200" s="143" t="str">
        <f t="shared" si="28"/>
        <v/>
      </c>
      <c r="BU200" s="143" t="str">
        <f t="shared" si="29"/>
        <v/>
      </c>
      <c r="BV200" s="143" t="str">
        <f t="shared" si="30"/>
        <v/>
      </c>
      <c r="BW200" s="143" t="str">
        <f t="shared" si="31"/>
        <v/>
      </c>
      <c r="BX200" s="144" t="str">
        <f t="shared" si="32"/>
        <v/>
      </c>
      <c r="BY200" s="141" t="str">
        <f t="shared" si="33"/>
        <v/>
      </c>
      <c r="BZ200" s="139" t="str">
        <f t="shared" si="34"/>
        <v/>
      </c>
      <c r="CA200" s="139" t="str">
        <f t="shared" si="35"/>
        <v/>
      </c>
      <c r="CB200" s="139" t="str">
        <f t="shared" si="36"/>
        <v/>
      </c>
      <c r="CC200" s="139" t="str">
        <f t="shared" si="37"/>
        <v/>
      </c>
      <c r="CD200" s="139" t="str">
        <f t="shared" si="38"/>
        <v/>
      </c>
      <c r="CE200" s="140" t="str">
        <f t="shared" si="39"/>
        <v/>
      </c>
      <c r="CF200" s="141" t="str">
        <f t="shared" si="40"/>
        <v/>
      </c>
      <c r="CG200" s="139" t="str">
        <f t="shared" si="41"/>
        <v/>
      </c>
      <c r="CH200" s="139" t="str">
        <f t="shared" si="42"/>
        <v/>
      </c>
      <c r="CI200" s="139" t="str">
        <f t="shared" si="43"/>
        <v/>
      </c>
      <c r="CJ200" s="139" t="str">
        <f t="shared" si="44"/>
        <v/>
      </c>
      <c r="CK200" s="139" t="str">
        <f t="shared" si="45"/>
        <v/>
      </c>
      <c r="CL200" s="140" t="str">
        <f t="shared" si="46"/>
        <v/>
      </c>
      <c r="CM200" s="142" t="str">
        <f t="shared" si="47"/>
        <v/>
      </c>
      <c r="CN200" s="143" t="str">
        <f t="shared" si="48"/>
        <v/>
      </c>
      <c r="CO200" s="143" t="str">
        <f t="shared" si="49"/>
        <v/>
      </c>
      <c r="CP200" s="143" t="str">
        <f t="shared" si="50"/>
        <v/>
      </c>
      <c r="CQ200" s="143" t="str">
        <f t="shared" si="51"/>
        <v/>
      </c>
      <c r="CR200" s="145" t="str">
        <f t="shared" si="52"/>
        <v/>
      </c>
      <c r="CS200" s="127"/>
      <c r="CT200" s="122" t="str">
        <f t="shared" si="53"/>
        <v/>
      </c>
      <c r="CU200" s="123" t="str">
        <f t="shared" si="54"/>
        <v/>
      </c>
      <c r="CV200" s="123" t="str">
        <f t="shared" si="55"/>
        <v/>
      </c>
      <c r="CW200" s="123" t="str">
        <f t="shared" si="56"/>
        <v/>
      </c>
      <c r="CX200" s="123" t="str">
        <f t="shared" si="57"/>
        <v/>
      </c>
      <c r="CY200" s="123" t="str">
        <f t="shared" si="58"/>
        <v/>
      </c>
      <c r="CZ200" s="123" t="str">
        <f t="shared" si="59"/>
        <v/>
      </c>
      <c r="DA200" s="123" t="str">
        <f t="shared" si="60"/>
        <v/>
      </c>
      <c r="DB200" s="124" t="str">
        <f t="shared" si="61"/>
        <v/>
      </c>
      <c r="DC200" s="128" t="str">
        <f t="shared" si="62"/>
        <v/>
      </c>
      <c r="DD200" s="123" t="str">
        <f t="shared" si="63"/>
        <v/>
      </c>
      <c r="DE200" s="123" t="str">
        <f t="shared" si="64"/>
        <v/>
      </c>
      <c r="DF200" s="123" t="str">
        <f t="shared" si="65"/>
        <v/>
      </c>
      <c r="DG200" s="123" t="str">
        <f t="shared" si="66"/>
        <v/>
      </c>
      <c r="DH200" s="123" t="str">
        <f t="shared" si="67"/>
        <v/>
      </c>
      <c r="DI200" s="123" t="str">
        <f t="shared" si="68"/>
        <v/>
      </c>
      <c r="DJ200" s="129" t="str">
        <f t="shared" si="69"/>
        <v/>
      </c>
      <c r="DK200" s="98" t="s">
        <v>68</v>
      </c>
      <c r="DL200" s="130">
        <f t="shared" si="76"/>
        <v>194</v>
      </c>
      <c r="DM200" s="56"/>
    </row>
    <row r="201" spans="2:117" ht="22.5" customHeight="1">
      <c r="B201" s="98" t="s">
        <v>68</v>
      </c>
      <c r="C201" s="130">
        <f t="shared" si="70"/>
        <v>195</v>
      </c>
      <c r="D201" s="146">
        <v>45702</v>
      </c>
      <c r="E201" s="155" t="s">
        <v>69</v>
      </c>
      <c r="F201" s="102" t="s">
        <v>70</v>
      </c>
      <c r="G201" s="103" t="s">
        <v>20</v>
      </c>
      <c r="H201" s="131" t="s">
        <v>46</v>
      </c>
      <c r="I201" s="132">
        <v>10000</v>
      </c>
      <c r="J201" s="106"/>
      <c r="K201" s="107">
        <f t="shared" si="71"/>
        <v>2590557</v>
      </c>
      <c r="L201" s="645"/>
      <c r="M201" s="133"/>
      <c r="N201" s="133"/>
      <c r="O201" s="134" t="str">
        <f t="shared" ref="O201:S201" si="653">IF($H201=O$6,$I201,"")</f>
        <v/>
      </c>
      <c r="P201" s="135" t="str">
        <f t="shared" si="653"/>
        <v/>
      </c>
      <c r="Q201" s="136">
        <f t="shared" si="653"/>
        <v>10000</v>
      </c>
      <c r="R201" s="135" t="str">
        <f t="shared" si="653"/>
        <v/>
      </c>
      <c r="S201" s="137" t="str">
        <f t="shared" si="653"/>
        <v/>
      </c>
      <c r="T201" s="113" t="str">
        <f t="shared" ref="T201:AJ201" si="654">IF($H201=T$6,$J201,"")</f>
        <v/>
      </c>
      <c r="U201" s="114" t="str">
        <f t="shared" si="654"/>
        <v/>
      </c>
      <c r="V201" s="114" t="str">
        <f t="shared" si="654"/>
        <v/>
      </c>
      <c r="W201" s="114" t="str">
        <f t="shared" si="654"/>
        <v/>
      </c>
      <c r="X201" s="113" t="str">
        <f t="shared" si="654"/>
        <v/>
      </c>
      <c r="Y201" s="114" t="str">
        <f t="shared" si="654"/>
        <v/>
      </c>
      <c r="Z201" s="114" t="str">
        <f t="shared" si="654"/>
        <v/>
      </c>
      <c r="AA201" s="114" t="str">
        <f t="shared" si="654"/>
        <v/>
      </c>
      <c r="AB201" s="113" t="str">
        <f t="shared" si="654"/>
        <v/>
      </c>
      <c r="AC201" s="114" t="str">
        <f t="shared" si="654"/>
        <v/>
      </c>
      <c r="AD201" s="114" t="str">
        <f t="shared" si="654"/>
        <v/>
      </c>
      <c r="AE201" s="114" t="str">
        <f t="shared" si="654"/>
        <v/>
      </c>
      <c r="AF201" s="114" t="str">
        <f t="shared" si="654"/>
        <v/>
      </c>
      <c r="AG201" s="114" t="str">
        <f t="shared" si="654"/>
        <v/>
      </c>
      <c r="AH201" s="114" t="str">
        <f t="shared" si="654"/>
        <v/>
      </c>
      <c r="AI201" s="113" t="str">
        <f t="shared" si="654"/>
        <v/>
      </c>
      <c r="AJ201" s="115" t="str">
        <f t="shared" si="654"/>
        <v/>
      </c>
      <c r="AK201" s="617"/>
      <c r="AL201" s="38"/>
      <c r="AM201" s="98" t="s">
        <v>68</v>
      </c>
      <c r="AN201" s="130">
        <f t="shared" si="74"/>
        <v>195</v>
      </c>
      <c r="AO201" s="138" t="str">
        <f t="shared" ref="AO201:AS201" si="655">IF(AND($G201=AO$4,$H201=AO$6),$I201,"")</f>
        <v/>
      </c>
      <c r="AP201" s="139" t="str">
        <f t="shared" si="655"/>
        <v/>
      </c>
      <c r="AQ201" s="139">
        <f t="shared" si="655"/>
        <v>10000</v>
      </c>
      <c r="AR201" s="139" t="str">
        <f t="shared" si="655"/>
        <v/>
      </c>
      <c r="AS201" s="139" t="str">
        <f t="shared" si="655"/>
        <v/>
      </c>
      <c r="AT201" s="118"/>
      <c r="AU201" s="138" t="str">
        <f t="shared" si="3"/>
        <v/>
      </c>
      <c r="AV201" s="139" t="str">
        <f t="shared" si="4"/>
        <v/>
      </c>
      <c r="AW201" s="139" t="str">
        <f t="shared" si="5"/>
        <v/>
      </c>
      <c r="AX201" s="139" t="str">
        <f t="shared" si="6"/>
        <v/>
      </c>
      <c r="AY201" s="139" t="str">
        <f t="shared" si="7"/>
        <v/>
      </c>
      <c r="AZ201" s="140" t="str">
        <f t="shared" si="8"/>
        <v/>
      </c>
      <c r="BA201" s="141" t="str">
        <f t="shared" si="9"/>
        <v/>
      </c>
      <c r="BB201" s="139" t="str">
        <f t="shared" si="10"/>
        <v/>
      </c>
      <c r="BC201" s="139" t="str">
        <f t="shared" si="11"/>
        <v/>
      </c>
      <c r="BD201" s="139" t="str">
        <f t="shared" si="12"/>
        <v/>
      </c>
      <c r="BE201" s="140" t="str">
        <f t="shared" si="13"/>
        <v/>
      </c>
      <c r="BF201" s="122" t="str">
        <f t="shared" si="14"/>
        <v/>
      </c>
      <c r="BG201" s="123" t="str">
        <f t="shared" si="15"/>
        <v/>
      </c>
      <c r="BH201" s="123" t="str">
        <f t="shared" si="16"/>
        <v/>
      </c>
      <c r="BI201" s="123" t="str">
        <f t="shared" si="17"/>
        <v/>
      </c>
      <c r="BJ201" s="122" t="str">
        <f t="shared" si="18"/>
        <v/>
      </c>
      <c r="BK201" s="123" t="str">
        <f t="shared" si="19"/>
        <v/>
      </c>
      <c r="BL201" s="123" t="str">
        <f t="shared" si="20"/>
        <v/>
      </c>
      <c r="BM201" s="123" t="str">
        <f t="shared" si="21"/>
        <v/>
      </c>
      <c r="BN201" s="123" t="str">
        <f t="shared" si="22"/>
        <v/>
      </c>
      <c r="BO201" s="123" t="str">
        <f t="shared" si="23"/>
        <v/>
      </c>
      <c r="BP201" s="123" t="str">
        <f t="shared" si="24"/>
        <v/>
      </c>
      <c r="BQ201" s="123" t="str">
        <f t="shared" si="25"/>
        <v/>
      </c>
      <c r="BR201" s="124" t="str">
        <f t="shared" si="26"/>
        <v/>
      </c>
      <c r="BS201" s="142" t="str">
        <f t="shared" si="27"/>
        <v/>
      </c>
      <c r="BT201" s="143" t="str">
        <f t="shared" si="28"/>
        <v/>
      </c>
      <c r="BU201" s="143" t="str">
        <f t="shared" si="29"/>
        <v/>
      </c>
      <c r="BV201" s="143" t="str">
        <f t="shared" si="30"/>
        <v/>
      </c>
      <c r="BW201" s="143" t="str">
        <f t="shared" si="31"/>
        <v/>
      </c>
      <c r="BX201" s="144" t="str">
        <f t="shared" si="32"/>
        <v/>
      </c>
      <c r="BY201" s="141" t="str">
        <f t="shared" si="33"/>
        <v/>
      </c>
      <c r="BZ201" s="139" t="str">
        <f t="shared" si="34"/>
        <v/>
      </c>
      <c r="CA201" s="139" t="str">
        <f t="shared" si="35"/>
        <v/>
      </c>
      <c r="CB201" s="139" t="str">
        <f t="shared" si="36"/>
        <v/>
      </c>
      <c r="CC201" s="139" t="str">
        <f t="shared" si="37"/>
        <v/>
      </c>
      <c r="CD201" s="139" t="str">
        <f t="shared" si="38"/>
        <v/>
      </c>
      <c r="CE201" s="140" t="str">
        <f t="shared" si="39"/>
        <v/>
      </c>
      <c r="CF201" s="141" t="str">
        <f t="shared" si="40"/>
        <v/>
      </c>
      <c r="CG201" s="139" t="str">
        <f t="shared" si="41"/>
        <v/>
      </c>
      <c r="CH201" s="139" t="str">
        <f t="shared" si="42"/>
        <v/>
      </c>
      <c r="CI201" s="139" t="str">
        <f t="shared" si="43"/>
        <v/>
      </c>
      <c r="CJ201" s="139" t="str">
        <f t="shared" si="44"/>
        <v/>
      </c>
      <c r="CK201" s="139" t="str">
        <f t="shared" si="45"/>
        <v/>
      </c>
      <c r="CL201" s="140" t="str">
        <f t="shared" si="46"/>
        <v/>
      </c>
      <c r="CM201" s="142" t="str">
        <f t="shared" si="47"/>
        <v/>
      </c>
      <c r="CN201" s="143" t="str">
        <f t="shared" si="48"/>
        <v/>
      </c>
      <c r="CO201" s="143" t="str">
        <f t="shared" si="49"/>
        <v/>
      </c>
      <c r="CP201" s="143" t="str">
        <f t="shared" si="50"/>
        <v/>
      </c>
      <c r="CQ201" s="143" t="str">
        <f t="shared" si="51"/>
        <v/>
      </c>
      <c r="CR201" s="145" t="str">
        <f t="shared" si="52"/>
        <v/>
      </c>
      <c r="CS201" s="127"/>
      <c r="CT201" s="122" t="str">
        <f t="shared" si="53"/>
        <v/>
      </c>
      <c r="CU201" s="123" t="str">
        <f t="shared" si="54"/>
        <v/>
      </c>
      <c r="CV201" s="123" t="str">
        <f t="shared" si="55"/>
        <v/>
      </c>
      <c r="CW201" s="123" t="str">
        <f t="shared" si="56"/>
        <v/>
      </c>
      <c r="CX201" s="123" t="str">
        <f t="shared" si="57"/>
        <v/>
      </c>
      <c r="CY201" s="123" t="str">
        <f t="shared" si="58"/>
        <v/>
      </c>
      <c r="CZ201" s="123" t="str">
        <f t="shared" si="59"/>
        <v/>
      </c>
      <c r="DA201" s="123" t="str">
        <f t="shared" si="60"/>
        <v/>
      </c>
      <c r="DB201" s="124" t="str">
        <f t="shared" si="61"/>
        <v/>
      </c>
      <c r="DC201" s="128" t="str">
        <f t="shared" si="62"/>
        <v/>
      </c>
      <c r="DD201" s="123" t="str">
        <f t="shared" si="63"/>
        <v/>
      </c>
      <c r="DE201" s="123" t="str">
        <f t="shared" si="64"/>
        <v/>
      </c>
      <c r="DF201" s="123" t="str">
        <f t="shared" si="65"/>
        <v/>
      </c>
      <c r="DG201" s="123" t="str">
        <f t="shared" si="66"/>
        <v/>
      </c>
      <c r="DH201" s="123" t="str">
        <f t="shared" si="67"/>
        <v/>
      </c>
      <c r="DI201" s="123" t="str">
        <f t="shared" si="68"/>
        <v/>
      </c>
      <c r="DJ201" s="129" t="str">
        <f t="shared" si="69"/>
        <v/>
      </c>
      <c r="DK201" s="98" t="s">
        <v>68</v>
      </c>
      <c r="DL201" s="130">
        <f t="shared" si="76"/>
        <v>195</v>
      </c>
      <c r="DM201" s="56"/>
    </row>
    <row r="202" spans="2:117" ht="22.5" customHeight="1">
      <c r="B202" s="98" t="s">
        <v>68</v>
      </c>
      <c r="C202" s="130">
        <f t="shared" si="70"/>
        <v>196</v>
      </c>
      <c r="D202" s="146">
        <v>45702</v>
      </c>
      <c r="E202" s="155" t="s">
        <v>69</v>
      </c>
      <c r="F202" s="102" t="s">
        <v>70</v>
      </c>
      <c r="G202" s="103" t="s">
        <v>20</v>
      </c>
      <c r="H202" s="131" t="s">
        <v>46</v>
      </c>
      <c r="I202" s="132">
        <v>2500</v>
      </c>
      <c r="J202" s="106"/>
      <c r="K202" s="107">
        <f t="shared" si="71"/>
        <v>2593057</v>
      </c>
      <c r="L202" s="645"/>
      <c r="M202" s="133"/>
      <c r="N202" s="133"/>
      <c r="O202" s="134" t="str">
        <f t="shared" ref="O202:S202" si="656">IF($H202=O$6,$I202,"")</f>
        <v/>
      </c>
      <c r="P202" s="135" t="str">
        <f t="shared" si="656"/>
        <v/>
      </c>
      <c r="Q202" s="136">
        <f t="shared" si="656"/>
        <v>2500</v>
      </c>
      <c r="R202" s="135" t="str">
        <f t="shared" si="656"/>
        <v/>
      </c>
      <c r="S202" s="137" t="str">
        <f t="shared" si="656"/>
        <v/>
      </c>
      <c r="T202" s="113" t="str">
        <f t="shared" ref="T202:AJ202" si="657">IF($H202=T$6,$J202,"")</f>
        <v/>
      </c>
      <c r="U202" s="114" t="str">
        <f t="shared" si="657"/>
        <v/>
      </c>
      <c r="V202" s="114" t="str">
        <f t="shared" si="657"/>
        <v/>
      </c>
      <c r="W202" s="114" t="str">
        <f t="shared" si="657"/>
        <v/>
      </c>
      <c r="X202" s="113" t="str">
        <f t="shared" si="657"/>
        <v/>
      </c>
      <c r="Y202" s="114" t="str">
        <f t="shared" si="657"/>
        <v/>
      </c>
      <c r="Z202" s="114" t="str">
        <f t="shared" si="657"/>
        <v/>
      </c>
      <c r="AA202" s="114" t="str">
        <f t="shared" si="657"/>
        <v/>
      </c>
      <c r="AB202" s="113" t="str">
        <f t="shared" si="657"/>
        <v/>
      </c>
      <c r="AC202" s="114" t="str">
        <f t="shared" si="657"/>
        <v/>
      </c>
      <c r="AD202" s="114" t="str">
        <f t="shared" si="657"/>
        <v/>
      </c>
      <c r="AE202" s="114" t="str">
        <f t="shared" si="657"/>
        <v/>
      </c>
      <c r="AF202" s="114" t="str">
        <f t="shared" si="657"/>
        <v/>
      </c>
      <c r="AG202" s="114" t="str">
        <f t="shared" si="657"/>
        <v/>
      </c>
      <c r="AH202" s="114" t="str">
        <f t="shared" si="657"/>
        <v/>
      </c>
      <c r="AI202" s="113" t="str">
        <f t="shared" si="657"/>
        <v/>
      </c>
      <c r="AJ202" s="115" t="str">
        <f t="shared" si="657"/>
        <v/>
      </c>
      <c r="AK202" s="617"/>
      <c r="AL202" s="38"/>
      <c r="AM202" s="98" t="s">
        <v>68</v>
      </c>
      <c r="AN202" s="130">
        <f t="shared" si="74"/>
        <v>196</v>
      </c>
      <c r="AO202" s="138" t="str">
        <f t="shared" ref="AO202:AS202" si="658">IF(AND($G202=AO$4,$H202=AO$6),$I202,"")</f>
        <v/>
      </c>
      <c r="AP202" s="139" t="str">
        <f t="shared" si="658"/>
        <v/>
      </c>
      <c r="AQ202" s="139">
        <f t="shared" si="658"/>
        <v>2500</v>
      </c>
      <c r="AR202" s="139" t="str">
        <f t="shared" si="658"/>
        <v/>
      </c>
      <c r="AS202" s="139" t="str">
        <f t="shared" si="658"/>
        <v/>
      </c>
      <c r="AT202" s="118"/>
      <c r="AU202" s="138" t="str">
        <f t="shared" si="3"/>
        <v/>
      </c>
      <c r="AV202" s="139" t="str">
        <f t="shared" si="4"/>
        <v/>
      </c>
      <c r="AW202" s="139" t="str">
        <f t="shared" si="5"/>
        <v/>
      </c>
      <c r="AX202" s="139" t="str">
        <f t="shared" si="6"/>
        <v/>
      </c>
      <c r="AY202" s="139" t="str">
        <f t="shared" si="7"/>
        <v/>
      </c>
      <c r="AZ202" s="140" t="str">
        <f t="shared" si="8"/>
        <v/>
      </c>
      <c r="BA202" s="141" t="str">
        <f t="shared" si="9"/>
        <v/>
      </c>
      <c r="BB202" s="139" t="str">
        <f t="shared" si="10"/>
        <v/>
      </c>
      <c r="BC202" s="139" t="str">
        <f t="shared" si="11"/>
        <v/>
      </c>
      <c r="BD202" s="139" t="str">
        <f t="shared" si="12"/>
        <v/>
      </c>
      <c r="BE202" s="140" t="str">
        <f t="shared" si="13"/>
        <v/>
      </c>
      <c r="BF202" s="122" t="str">
        <f t="shared" si="14"/>
        <v/>
      </c>
      <c r="BG202" s="123" t="str">
        <f t="shared" si="15"/>
        <v/>
      </c>
      <c r="BH202" s="123" t="str">
        <f t="shared" si="16"/>
        <v/>
      </c>
      <c r="BI202" s="123" t="str">
        <f t="shared" si="17"/>
        <v/>
      </c>
      <c r="BJ202" s="122" t="str">
        <f t="shared" si="18"/>
        <v/>
      </c>
      <c r="BK202" s="123" t="str">
        <f t="shared" si="19"/>
        <v/>
      </c>
      <c r="BL202" s="123" t="str">
        <f t="shared" si="20"/>
        <v/>
      </c>
      <c r="BM202" s="123" t="str">
        <f t="shared" si="21"/>
        <v/>
      </c>
      <c r="BN202" s="123" t="str">
        <f t="shared" si="22"/>
        <v/>
      </c>
      <c r="BO202" s="123" t="str">
        <f t="shared" si="23"/>
        <v/>
      </c>
      <c r="BP202" s="123" t="str">
        <f t="shared" si="24"/>
        <v/>
      </c>
      <c r="BQ202" s="123" t="str">
        <f t="shared" si="25"/>
        <v/>
      </c>
      <c r="BR202" s="124" t="str">
        <f t="shared" si="26"/>
        <v/>
      </c>
      <c r="BS202" s="142" t="str">
        <f t="shared" si="27"/>
        <v/>
      </c>
      <c r="BT202" s="143" t="str">
        <f t="shared" si="28"/>
        <v/>
      </c>
      <c r="BU202" s="143" t="str">
        <f t="shared" si="29"/>
        <v/>
      </c>
      <c r="BV202" s="143" t="str">
        <f t="shared" si="30"/>
        <v/>
      </c>
      <c r="BW202" s="143" t="str">
        <f t="shared" si="31"/>
        <v/>
      </c>
      <c r="BX202" s="144" t="str">
        <f t="shared" si="32"/>
        <v/>
      </c>
      <c r="BY202" s="141" t="str">
        <f t="shared" si="33"/>
        <v/>
      </c>
      <c r="BZ202" s="139" t="str">
        <f t="shared" si="34"/>
        <v/>
      </c>
      <c r="CA202" s="139" t="str">
        <f t="shared" si="35"/>
        <v/>
      </c>
      <c r="CB202" s="139" t="str">
        <f t="shared" si="36"/>
        <v/>
      </c>
      <c r="CC202" s="139" t="str">
        <f t="shared" si="37"/>
        <v/>
      </c>
      <c r="CD202" s="139" t="str">
        <f t="shared" si="38"/>
        <v/>
      </c>
      <c r="CE202" s="140" t="str">
        <f t="shared" si="39"/>
        <v/>
      </c>
      <c r="CF202" s="141" t="str">
        <f t="shared" si="40"/>
        <v/>
      </c>
      <c r="CG202" s="139" t="str">
        <f t="shared" si="41"/>
        <v/>
      </c>
      <c r="CH202" s="139" t="str">
        <f t="shared" si="42"/>
        <v/>
      </c>
      <c r="CI202" s="139" t="str">
        <f t="shared" si="43"/>
        <v/>
      </c>
      <c r="CJ202" s="139" t="str">
        <f t="shared" si="44"/>
        <v/>
      </c>
      <c r="CK202" s="139" t="str">
        <f t="shared" si="45"/>
        <v/>
      </c>
      <c r="CL202" s="140" t="str">
        <f t="shared" si="46"/>
        <v/>
      </c>
      <c r="CM202" s="142" t="str">
        <f t="shared" si="47"/>
        <v/>
      </c>
      <c r="CN202" s="143" t="str">
        <f t="shared" si="48"/>
        <v/>
      </c>
      <c r="CO202" s="143" t="str">
        <f t="shared" si="49"/>
        <v/>
      </c>
      <c r="CP202" s="143" t="str">
        <f t="shared" si="50"/>
        <v/>
      </c>
      <c r="CQ202" s="143" t="str">
        <f t="shared" si="51"/>
        <v/>
      </c>
      <c r="CR202" s="145" t="str">
        <f t="shared" si="52"/>
        <v/>
      </c>
      <c r="CS202" s="127"/>
      <c r="CT202" s="122" t="str">
        <f t="shared" si="53"/>
        <v/>
      </c>
      <c r="CU202" s="123" t="str">
        <f t="shared" si="54"/>
        <v/>
      </c>
      <c r="CV202" s="123" t="str">
        <f t="shared" si="55"/>
        <v/>
      </c>
      <c r="CW202" s="123" t="str">
        <f t="shared" si="56"/>
        <v/>
      </c>
      <c r="CX202" s="123" t="str">
        <f t="shared" si="57"/>
        <v/>
      </c>
      <c r="CY202" s="123" t="str">
        <f t="shared" si="58"/>
        <v/>
      </c>
      <c r="CZ202" s="123" t="str">
        <f t="shared" si="59"/>
        <v/>
      </c>
      <c r="DA202" s="123" t="str">
        <f t="shared" si="60"/>
        <v/>
      </c>
      <c r="DB202" s="124" t="str">
        <f t="shared" si="61"/>
        <v/>
      </c>
      <c r="DC202" s="128" t="str">
        <f t="shared" si="62"/>
        <v/>
      </c>
      <c r="DD202" s="123" t="str">
        <f t="shared" si="63"/>
        <v/>
      </c>
      <c r="DE202" s="123" t="str">
        <f t="shared" si="64"/>
        <v/>
      </c>
      <c r="DF202" s="123" t="str">
        <f t="shared" si="65"/>
        <v/>
      </c>
      <c r="DG202" s="123" t="str">
        <f t="shared" si="66"/>
        <v/>
      </c>
      <c r="DH202" s="123" t="str">
        <f t="shared" si="67"/>
        <v/>
      </c>
      <c r="DI202" s="123" t="str">
        <f t="shared" si="68"/>
        <v/>
      </c>
      <c r="DJ202" s="129" t="str">
        <f t="shared" si="69"/>
        <v/>
      </c>
      <c r="DK202" s="98" t="s">
        <v>68</v>
      </c>
      <c r="DL202" s="130">
        <f t="shared" si="76"/>
        <v>196</v>
      </c>
      <c r="DM202" s="56"/>
    </row>
    <row r="203" spans="2:117" ht="22.5" customHeight="1">
      <c r="B203" s="98" t="s">
        <v>68</v>
      </c>
      <c r="C203" s="130">
        <f t="shared" si="70"/>
        <v>197</v>
      </c>
      <c r="D203" s="146">
        <v>45702</v>
      </c>
      <c r="E203" s="155" t="s">
        <v>69</v>
      </c>
      <c r="F203" s="102" t="s">
        <v>70</v>
      </c>
      <c r="G203" s="103" t="s">
        <v>20</v>
      </c>
      <c r="H203" s="131" t="s">
        <v>46</v>
      </c>
      <c r="I203" s="132">
        <v>10000</v>
      </c>
      <c r="J203" s="106"/>
      <c r="K203" s="107">
        <f t="shared" si="71"/>
        <v>2603057</v>
      </c>
      <c r="L203" s="645"/>
      <c r="M203" s="133"/>
      <c r="N203" s="133"/>
      <c r="O203" s="134" t="str">
        <f t="shared" ref="O203:S203" si="659">IF($H203=O$6,$I203,"")</f>
        <v/>
      </c>
      <c r="P203" s="135" t="str">
        <f t="shared" si="659"/>
        <v/>
      </c>
      <c r="Q203" s="136">
        <f t="shared" si="659"/>
        <v>10000</v>
      </c>
      <c r="R203" s="135" t="str">
        <f t="shared" si="659"/>
        <v/>
      </c>
      <c r="S203" s="137" t="str">
        <f t="shared" si="659"/>
        <v/>
      </c>
      <c r="T203" s="113" t="str">
        <f t="shared" ref="T203:AJ203" si="660">IF($H203=T$6,$J203,"")</f>
        <v/>
      </c>
      <c r="U203" s="114" t="str">
        <f t="shared" si="660"/>
        <v/>
      </c>
      <c r="V203" s="114" t="str">
        <f t="shared" si="660"/>
        <v/>
      </c>
      <c r="W203" s="114" t="str">
        <f t="shared" si="660"/>
        <v/>
      </c>
      <c r="X203" s="113" t="str">
        <f t="shared" si="660"/>
        <v/>
      </c>
      <c r="Y203" s="114" t="str">
        <f t="shared" si="660"/>
        <v/>
      </c>
      <c r="Z203" s="114" t="str">
        <f t="shared" si="660"/>
        <v/>
      </c>
      <c r="AA203" s="114" t="str">
        <f t="shared" si="660"/>
        <v/>
      </c>
      <c r="AB203" s="113" t="str">
        <f t="shared" si="660"/>
        <v/>
      </c>
      <c r="AC203" s="114" t="str">
        <f t="shared" si="660"/>
        <v/>
      </c>
      <c r="AD203" s="114" t="str">
        <f t="shared" si="660"/>
        <v/>
      </c>
      <c r="AE203" s="114" t="str">
        <f t="shared" si="660"/>
        <v/>
      </c>
      <c r="AF203" s="114" t="str">
        <f t="shared" si="660"/>
        <v/>
      </c>
      <c r="AG203" s="114" t="str">
        <f t="shared" si="660"/>
        <v/>
      </c>
      <c r="AH203" s="114" t="str">
        <f t="shared" si="660"/>
        <v/>
      </c>
      <c r="AI203" s="113" t="str">
        <f t="shared" si="660"/>
        <v/>
      </c>
      <c r="AJ203" s="115" t="str">
        <f t="shared" si="660"/>
        <v/>
      </c>
      <c r="AK203" s="617"/>
      <c r="AL203" s="38"/>
      <c r="AM203" s="98" t="s">
        <v>68</v>
      </c>
      <c r="AN203" s="130">
        <f t="shared" si="74"/>
        <v>197</v>
      </c>
      <c r="AO203" s="138" t="str">
        <f t="shared" ref="AO203:AS203" si="661">IF(AND($G203=AO$4,$H203=AO$6),$I203,"")</f>
        <v/>
      </c>
      <c r="AP203" s="139" t="str">
        <f t="shared" si="661"/>
        <v/>
      </c>
      <c r="AQ203" s="139">
        <f t="shared" si="661"/>
        <v>10000</v>
      </c>
      <c r="AR203" s="139" t="str">
        <f t="shared" si="661"/>
        <v/>
      </c>
      <c r="AS203" s="139" t="str">
        <f t="shared" si="661"/>
        <v/>
      </c>
      <c r="AT203" s="118"/>
      <c r="AU203" s="138" t="str">
        <f t="shared" si="3"/>
        <v/>
      </c>
      <c r="AV203" s="139" t="str">
        <f t="shared" si="4"/>
        <v/>
      </c>
      <c r="AW203" s="139" t="str">
        <f t="shared" si="5"/>
        <v/>
      </c>
      <c r="AX203" s="139" t="str">
        <f t="shared" si="6"/>
        <v/>
      </c>
      <c r="AY203" s="139" t="str">
        <f t="shared" si="7"/>
        <v/>
      </c>
      <c r="AZ203" s="140" t="str">
        <f t="shared" si="8"/>
        <v/>
      </c>
      <c r="BA203" s="141" t="str">
        <f t="shared" si="9"/>
        <v/>
      </c>
      <c r="BB203" s="139" t="str">
        <f t="shared" si="10"/>
        <v/>
      </c>
      <c r="BC203" s="139" t="str">
        <f t="shared" si="11"/>
        <v/>
      </c>
      <c r="BD203" s="139" t="str">
        <f t="shared" si="12"/>
        <v/>
      </c>
      <c r="BE203" s="140" t="str">
        <f t="shared" si="13"/>
        <v/>
      </c>
      <c r="BF203" s="122" t="str">
        <f t="shared" si="14"/>
        <v/>
      </c>
      <c r="BG203" s="123" t="str">
        <f t="shared" si="15"/>
        <v/>
      </c>
      <c r="BH203" s="123" t="str">
        <f t="shared" si="16"/>
        <v/>
      </c>
      <c r="BI203" s="123" t="str">
        <f t="shared" si="17"/>
        <v/>
      </c>
      <c r="BJ203" s="122" t="str">
        <f t="shared" si="18"/>
        <v/>
      </c>
      <c r="BK203" s="123" t="str">
        <f t="shared" si="19"/>
        <v/>
      </c>
      <c r="BL203" s="123" t="str">
        <f t="shared" si="20"/>
        <v/>
      </c>
      <c r="BM203" s="123" t="str">
        <f t="shared" si="21"/>
        <v/>
      </c>
      <c r="BN203" s="123" t="str">
        <f t="shared" si="22"/>
        <v/>
      </c>
      <c r="BO203" s="123" t="str">
        <f t="shared" si="23"/>
        <v/>
      </c>
      <c r="BP203" s="123" t="str">
        <f t="shared" si="24"/>
        <v/>
      </c>
      <c r="BQ203" s="123" t="str">
        <f t="shared" si="25"/>
        <v/>
      </c>
      <c r="BR203" s="124" t="str">
        <f t="shared" si="26"/>
        <v/>
      </c>
      <c r="BS203" s="142" t="str">
        <f t="shared" si="27"/>
        <v/>
      </c>
      <c r="BT203" s="143" t="str">
        <f t="shared" si="28"/>
        <v/>
      </c>
      <c r="BU203" s="143" t="str">
        <f t="shared" si="29"/>
        <v/>
      </c>
      <c r="BV203" s="143" t="str">
        <f t="shared" si="30"/>
        <v/>
      </c>
      <c r="BW203" s="143" t="str">
        <f t="shared" si="31"/>
        <v/>
      </c>
      <c r="BX203" s="144" t="str">
        <f t="shared" si="32"/>
        <v/>
      </c>
      <c r="BY203" s="141" t="str">
        <f t="shared" si="33"/>
        <v/>
      </c>
      <c r="BZ203" s="139" t="str">
        <f t="shared" si="34"/>
        <v/>
      </c>
      <c r="CA203" s="139" t="str">
        <f t="shared" si="35"/>
        <v/>
      </c>
      <c r="CB203" s="139" t="str">
        <f t="shared" si="36"/>
        <v/>
      </c>
      <c r="CC203" s="139" t="str">
        <f t="shared" si="37"/>
        <v/>
      </c>
      <c r="CD203" s="139" t="str">
        <f t="shared" si="38"/>
        <v/>
      </c>
      <c r="CE203" s="140" t="str">
        <f t="shared" si="39"/>
        <v/>
      </c>
      <c r="CF203" s="141" t="str">
        <f t="shared" si="40"/>
        <v/>
      </c>
      <c r="CG203" s="139" t="str">
        <f t="shared" si="41"/>
        <v/>
      </c>
      <c r="CH203" s="139" t="str">
        <f t="shared" si="42"/>
        <v/>
      </c>
      <c r="CI203" s="139" t="str">
        <f t="shared" si="43"/>
        <v/>
      </c>
      <c r="CJ203" s="139" t="str">
        <f t="shared" si="44"/>
        <v/>
      </c>
      <c r="CK203" s="139" t="str">
        <f t="shared" si="45"/>
        <v/>
      </c>
      <c r="CL203" s="140" t="str">
        <f t="shared" si="46"/>
        <v/>
      </c>
      <c r="CM203" s="142" t="str">
        <f t="shared" si="47"/>
        <v/>
      </c>
      <c r="CN203" s="143" t="str">
        <f t="shared" si="48"/>
        <v/>
      </c>
      <c r="CO203" s="143" t="str">
        <f t="shared" si="49"/>
        <v/>
      </c>
      <c r="CP203" s="143" t="str">
        <f t="shared" si="50"/>
        <v/>
      </c>
      <c r="CQ203" s="143" t="str">
        <f t="shared" si="51"/>
        <v/>
      </c>
      <c r="CR203" s="145" t="str">
        <f t="shared" si="52"/>
        <v/>
      </c>
      <c r="CS203" s="127"/>
      <c r="CT203" s="122" t="str">
        <f t="shared" si="53"/>
        <v/>
      </c>
      <c r="CU203" s="123" t="str">
        <f t="shared" si="54"/>
        <v/>
      </c>
      <c r="CV203" s="123" t="str">
        <f t="shared" si="55"/>
        <v/>
      </c>
      <c r="CW203" s="123" t="str">
        <f t="shared" si="56"/>
        <v/>
      </c>
      <c r="CX203" s="123" t="str">
        <f t="shared" si="57"/>
        <v/>
      </c>
      <c r="CY203" s="123" t="str">
        <f t="shared" si="58"/>
        <v/>
      </c>
      <c r="CZ203" s="123" t="str">
        <f t="shared" si="59"/>
        <v/>
      </c>
      <c r="DA203" s="123" t="str">
        <f t="shared" si="60"/>
        <v/>
      </c>
      <c r="DB203" s="124" t="str">
        <f t="shared" si="61"/>
        <v/>
      </c>
      <c r="DC203" s="128" t="str">
        <f t="shared" si="62"/>
        <v/>
      </c>
      <c r="DD203" s="123" t="str">
        <f t="shared" si="63"/>
        <v/>
      </c>
      <c r="DE203" s="123" t="str">
        <f t="shared" si="64"/>
        <v/>
      </c>
      <c r="DF203" s="123" t="str">
        <f t="shared" si="65"/>
        <v/>
      </c>
      <c r="DG203" s="123" t="str">
        <f t="shared" si="66"/>
        <v/>
      </c>
      <c r="DH203" s="123" t="str">
        <f t="shared" si="67"/>
        <v/>
      </c>
      <c r="DI203" s="123" t="str">
        <f t="shared" si="68"/>
        <v/>
      </c>
      <c r="DJ203" s="129" t="str">
        <f t="shared" si="69"/>
        <v/>
      </c>
      <c r="DK203" s="98" t="s">
        <v>68</v>
      </c>
      <c r="DL203" s="130">
        <f t="shared" si="76"/>
        <v>197</v>
      </c>
      <c r="DM203" s="56"/>
    </row>
    <row r="204" spans="2:117" ht="22.5" customHeight="1">
      <c r="B204" s="98" t="s">
        <v>68</v>
      </c>
      <c r="C204" s="130">
        <f t="shared" si="70"/>
        <v>198</v>
      </c>
      <c r="D204" s="146">
        <v>45703</v>
      </c>
      <c r="E204" s="155" t="s">
        <v>69</v>
      </c>
      <c r="F204" s="102" t="s">
        <v>70</v>
      </c>
      <c r="G204" s="103" t="s">
        <v>20</v>
      </c>
      <c r="H204" s="131" t="s">
        <v>46</v>
      </c>
      <c r="I204" s="132">
        <v>5000</v>
      </c>
      <c r="J204" s="106"/>
      <c r="K204" s="107">
        <f t="shared" si="71"/>
        <v>2608057</v>
      </c>
      <c r="L204" s="645"/>
      <c r="M204" s="133"/>
      <c r="N204" s="133"/>
      <c r="O204" s="134" t="str">
        <f t="shared" ref="O204:S204" si="662">IF($H204=O$6,$I204,"")</f>
        <v/>
      </c>
      <c r="P204" s="135" t="str">
        <f t="shared" si="662"/>
        <v/>
      </c>
      <c r="Q204" s="136">
        <f t="shared" si="662"/>
        <v>5000</v>
      </c>
      <c r="R204" s="135" t="str">
        <f t="shared" si="662"/>
        <v/>
      </c>
      <c r="S204" s="137" t="str">
        <f t="shared" si="662"/>
        <v/>
      </c>
      <c r="T204" s="113" t="str">
        <f t="shared" ref="T204:AJ204" si="663">IF($H204=T$6,$J204,"")</f>
        <v/>
      </c>
      <c r="U204" s="114" t="str">
        <f t="shared" si="663"/>
        <v/>
      </c>
      <c r="V204" s="114" t="str">
        <f t="shared" si="663"/>
        <v/>
      </c>
      <c r="W204" s="114" t="str">
        <f t="shared" si="663"/>
        <v/>
      </c>
      <c r="X204" s="113" t="str">
        <f t="shared" si="663"/>
        <v/>
      </c>
      <c r="Y204" s="114" t="str">
        <f t="shared" si="663"/>
        <v/>
      </c>
      <c r="Z204" s="114" t="str">
        <f t="shared" si="663"/>
        <v/>
      </c>
      <c r="AA204" s="114" t="str">
        <f t="shared" si="663"/>
        <v/>
      </c>
      <c r="AB204" s="113" t="str">
        <f t="shared" si="663"/>
        <v/>
      </c>
      <c r="AC204" s="114" t="str">
        <f t="shared" si="663"/>
        <v/>
      </c>
      <c r="AD204" s="114" t="str">
        <f t="shared" si="663"/>
        <v/>
      </c>
      <c r="AE204" s="114" t="str">
        <f t="shared" si="663"/>
        <v/>
      </c>
      <c r="AF204" s="114" t="str">
        <f t="shared" si="663"/>
        <v/>
      </c>
      <c r="AG204" s="114" t="str">
        <f t="shared" si="663"/>
        <v/>
      </c>
      <c r="AH204" s="114" t="str">
        <f t="shared" si="663"/>
        <v/>
      </c>
      <c r="AI204" s="113" t="str">
        <f t="shared" si="663"/>
        <v/>
      </c>
      <c r="AJ204" s="115" t="str">
        <f t="shared" si="663"/>
        <v/>
      </c>
      <c r="AK204" s="617"/>
      <c r="AL204" s="38"/>
      <c r="AM204" s="98" t="s">
        <v>68</v>
      </c>
      <c r="AN204" s="130">
        <f t="shared" si="74"/>
        <v>198</v>
      </c>
      <c r="AO204" s="138" t="str">
        <f t="shared" ref="AO204:AS204" si="664">IF(AND($G204=AO$4,$H204=AO$6),$I204,"")</f>
        <v/>
      </c>
      <c r="AP204" s="139" t="str">
        <f t="shared" si="664"/>
        <v/>
      </c>
      <c r="AQ204" s="139">
        <f t="shared" si="664"/>
        <v>5000</v>
      </c>
      <c r="AR204" s="139" t="str">
        <f t="shared" si="664"/>
        <v/>
      </c>
      <c r="AS204" s="139" t="str">
        <f t="shared" si="664"/>
        <v/>
      </c>
      <c r="AT204" s="118"/>
      <c r="AU204" s="138" t="str">
        <f t="shared" si="3"/>
        <v/>
      </c>
      <c r="AV204" s="139" t="str">
        <f t="shared" si="4"/>
        <v/>
      </c>
      <c r="AW204" s="139" t="str">
        <f t="shared" si="5"/>
        <v/>
      </c>
      <c r="AX204" s="139" t="str">
        <f t="shared" si="6"/>
        <v/>
      </c>
      <c r="AY204" s="139" t="str">
        <f t="shared" si="7"/>
        <v/>
      </c>
      <c r="AZ204" s="140" t="str">
        <f t="shared" si="8"/>
        <v/>
      </c>
      <c r="BA204" s="141" t="str">
        <f t="shared" si="9"/>
        <v/>
      </c>
      <c r="BB204" s="139" t="str">
        <f t="shared" si="10"/>
        <v/>
      </c>
      <c r="BC204" s="139" t="str">
        <f t="shared" si="11"/>
        <v/>
      </c>
      <c r="BD204" s="139" t="str">
        <f t="shared" si="12"/>
        <v/>
      </c>
      <c r="BE204" s="140" t="str">
        <f t="shared" si="13"/>
        <v/>
      </c>
      <c r="BF204" s="122" t="str">
        <f t="shared" si="14"/>
        <v/>
      </c>
      <c r="BG204" s="123" t="str">
        <f t="shared" si="15"/>
        <v/>
      </c>
      <c r="BH204" s="123" t="str">
        <f t="shared" si="16"/>
        <v/>
      </c>
      <c r="BI204" s="123" t="str">
        <f t="shared" si="17"/>
        <v/>
      </c>
      <c r="BJ204" s="122" t="str">
        <f t="shared" si="18"/>
        <v/>
      </c>
      <c r="BK204" s="123" t="str">
        <f t="shared" si="19"/>
        <v/>
      </c>
      <c r="BL204" s="123" t="str">
        <f t="shared" si="20"/>
        <v/>
      </c>
      <c r="BM204" s="123" t="str">
        <f t="shared" si="21"/>
        <v/>
      </c>
      <c r="BN204" s="123" t="str">
        <f t="shared" si="22"/>
        <v/>
      </c>
      <c r="BO204" s="123" t="str">
        <f t="shared" si="23"/>
        <v/>
      </c>
      <c r="BP204" s="123" t="str">
        <f t="shared" si="24"/>
        <v/>
      </c>
      <c r="BQ204" s="123" t="str">
        <f t="shared" si="25"/>
        <v/>
      </c>
      <c r="BR204" s="124" t="str">
        <f t="shared" si="26"/>
        <v/>
      </c>
      <c r="BS204" s="142" t="str">
        <f t="shared" si="27"/>
        <v/>
      </c>
      <c r="BT204" s="143" t="str">
        <f t="shared" si="28"/>
        <v/>
      </c>
      <c r="BU204" s="143" t="str">
        <f t="shared" si="29"/>
        <v/>
      </c>
      <c r="BV204" s="143" t="str">
        <f t="shared" si="30"/>
        <v/>
      </c>
      <c r="BW204" s="143" t="str">
        <f t="shared" si="31"/>
        <v/>
      </c>
      <c r="BX204" s="144" t="str">
        <f t="shared" si="32"/>
        <v/>
      </c>
      <c r="BY204" s="141" t="str">
        <f t="shared" si="33"/>
        <v/>
      </c>
      <c r="BZ204" s="139" t="str">
        <f t="shared" si="34"/>
        <v/>
      </c>
      <c r="CA204" s="139" t="str">
        <f t="shared" si="35"/>
        <v/>
      </c>
      <c r="CB204" s="139" t="str">
        <f t="shared" si="36"/>
        <v/>
      </c>
      <c r="CC204" s="139" t="str">
        <f t="shared" si="37"/>
        <v/>
      </c>
      <c r="CD204" s="139" t="str">
        <f t="shared" si="38"/>
        <v/>
      </c>
      <c r="CE204" s="140" t="str">
        <f t="shared" si="39"/>
        <v/>
      </c>
      <c r="CF204" s="141" t="str">
        <f t="shared" si="40"/>
        <v/>
      </c>
      <c r="CG204" s="139" t="str">
        <f t="shared" si="41"/>
        <v/>
      </c>
      <c r="CH204" s="139" t="str">
        <f t="shared" si="42"/>
        <v/>
      </c>
      <c r="CI204" s="139" t="str">
        <f t="shared" si="43"/>
        <v/>
      </c>
      <c r="CJ204" s="139" t="str">
        <f t="shared" si="44"/>
        <v/>
      </c>
      <c r="CK204" s="139" t="str">
        <f t="shared" si="45"/>
        <v/>
      </c>
      <c r="CL204" s="140" t="str">
        <f t="shared" si="46"/>
        <v/>
      </c>
      <c r="CM204" s="142" t="str">
        <f t="shared" si="47"/>
        <v/>
      </c>
      <c r="CN204" s="143" t="str">
        <f t="shared" si="48"/>
        <v/>
      </c>
      <c r="CO204" s="143" t="str">
        <f t="shared" si="49"/>
        <v/>
      </c>
      <c r="CP204" s="143" t="str">
        <f t="shared" si="50"/>
        <v/>
      </c>
      <c r="CQ204" s="143" t="str">
        <f t="shared" si="51"/>
        <v/>
      </c>
      <c r="CR204" s="145" t="str">
        <f t="shared" si="52"/>
        <v/>
      </c>
      <c r="CS204" s="127"/>
      <c r="CT204" s="122" t="str">
        <f t="shared" si="53"/>
        <v/>
      </c>
      <c r="CU204" s="123" t="str">
        <f t="shared" si="54"/>
        <v/>
      </c>
      <c r="CV204" s="123" t="str">
        <f t="shared" si="55"/>
        <v/>
      </c>
      <c r="CW204" s="123" t="str">
        <f t="shared" si="56"/>
        <v/>
      </c>
      <c r="CX204" s="123" t="str">
        <f t="shared" si="57"/>
        <v/>
      </c>
      <c r="CY204" s="123" t="str">
        <f t="shared" si="58"/>
        <v/>
      </c>
      <c r="CZ204" s="123" t="str">
        <f t="shared" si="59"/>
        <v/>
      </c>
      <c r="DA204" s="123" t="str">
        <f t="shared" si="60"/>
        <v/>
      </c>
      <c r="DB204" s="124" t="str">
        <f t="shared" si="61"/>
        <v/>
      </c>
      <c r="DC204" s="128" t="str">
        <f t="shared" si="62"/>
        <v/>
      </c>
      <c r="DD204" s="123" t="str">
        <f t="shared" si="63"/>
        <v/>
      </c>
      <c r="DE204" s="123" t="str">
        <f t="shared" si="64"/>
        <v/>
      </c>
      <c r="DF204" s="123" t="str">
        <f t="shared" si="65"/>
        <v/>
      </c>
      <c r="DG204" s="123" t="str">
        <f t="shared" si="66"/>
        <v/>
      </c>
      <c r="DH204" s="123" t="str">
        <f t="shared" si="67"/>
        <v/>
      </c>
      <c r="DI204" s="123" t="str">
        <f t="shared" si="68"/>
        <v/>
      </c>
      <c r="DJ204" s="129" t="str">
        <f t="shared" si="69"/>
        <v/>
      </c>
      <c r="DK204" s="98" t="s">
        <v>68</v>
      </c>
      <c r="DL204" s="130">
        <f t="shared" si="76"/>
        <v>198</v>
      </c>
      <c r="DM204" s="56"/>
    </row>
    <row r="205" spans="2:117" ht="22.5" customHeight="1">
      <c r="B205" s="98" t="s">
        <v>68</v>
      </c>
      <c r="C205" s="130">
        <f t="shared" si="70"/>
        <v>199</v>
      </c>
      <c r="D205" s="146">
        <v>45703</v>
      </c>
      <c r="E205" s="155" t="s">
        <v>69</v>
      </c>
      <c r="F205" s="102" t="s">
        <v>70</v>
      </c>
      <c r="G205" s="103" t="s">
        <v>20</v>
      </c>
      <c r="H205" s="131" t="s">
        <v>46</v>
      </c>
      <c r="I205" s="132">
        <v>5000</v>
      </c>
      <c r="J205" s="106"/>
      <c r="K205" s="107">
        <f t="shared" si="71"/>
        <v>2613057</v>
      </c>
      <c r="L205" s="645"/>
      <c r="M205" s="133"/>
      <c r="N205" s="133"/>
      <c r="O205" s="134" t="str">
        <f t="shared" ref="O205:S205" si="665">IF($H205=O$6,$I205,"")</f>
        <v/>
      </c>
      <c r="P205" s="135" t="str">
        <f t="shared" si="665"/>
        <v/>
      </c>
      <c r="Q205" s="136">
        <f t="shared" si="665"/>
        <v>5000</v>
      </c>
      <c r="R205" s="135" t="str">
        <f t="shared" si="665"/>
        <v/>
      </c>
      <c r="S205" s="137" t="str">
        <f t="shared" si="665"/>
        <v/>
      </c>
      <c r="T205" s="113" t="str">
        <f t="shared" ref="T205:AJ205" si="666">IF($H205=T$6,$J205,"")</f>
        <v/>
      </c>
      <c r="U205" s="114" t="str">
        <f t="shared" si="666"/>
        <v/>
      </c>
      <c r="V205" s="114" t="str">
        <f t="shared" si="666"/>
        <v/>
      </c>
      <c r="W205" s="114" t="str">
        <f t="shared" si="666"/>
        <v/>
      </c>
      <c r="X205" s="113" t="str">
        <f t="shared" si="666"/>
        <v/>
      </c>
      <c r="Y205" s="114" t="str">
        <f t="shared" si="666"/>
        <v/>
      </c>
      <c r="Z205" s="114" t="str">
        <f t="shared" si="666"/>
        <v/>
      </c>
      <c r="AA205" s="114" t="str">
        <f t="shared" si="666"/>
        <v/>
      </c>
      <c r="AB205" s="113" t="str">
        <f t="shared" si="666"/>
        <v/>
      </c>
      <c r="AC205" s="114" t="str">
        <f t="shared" si="666"/>
        <v/>
      </c>
      <c r="AD205" s="114" t="str">
        <f t="shared" si="666"/>
        <v/>
      </c>
      <c r="AE205" s="114" t="str">
        <f t="shared" si="666"/>
        <v/>
      </c>
      <c r="AF205" s="114" t="str">
        <f t="shared" si="666"/>
        <v/>
      </c>
      <c r="AG205" s="114" t="str">
        <f t="shared" si="666"/>
        <v/>
      </c>
      <c r="AH205" s="114" t="str">
        <f t="shared" si="666"/>
        <v/>
      </c>
      <c r="AI205" s="113" t="str">
        <f t="shared" si="666"/>
        <v/>
      </c>
      <c r="AJ205" s="115" t="str">
        <f t="shared" si="666"/>
        <v/>
      </c>
      <c r="AK205" s="617"/>
      <c r="AL205" s="38"/>
      <c r="AM205" s="98" t="s">
        <v>68</v>
      </c>
      <c r="AN205" s="130">
        <f t="shared" si="74"/>
        <v>199</v>
      </c>
      <c r="AO205" s="138" t="str">
        <f t="shared" ref="AO205:AS205" si="667">IF(AND($G205=AO$4,$H205=AO$6),$I205,"")</f>
        <v/>
      </c>
      <c r="AP205" s="139" t="str">
        <f t="shared" si="667"/>
        <v/>
      </c>
      <c r="AQ205" s="139">
        <f t="shared" si="667"/>
        <v>5000</v>
      </c>
      <c r="AR205" s="139" t="str">
        <f t="shared" si="667"/>
        <v/>
      </c>
      <c r="AS205" s="139" t="str">
        <f t="shared" si="667"/>
        <v/>
      </c>
      <c r="AT205" s="118"/>
      <c r="AU205" s="138" t="str">
        <f t="shared" si="3"/>
        <v/>
      </c>
      <c r="AV205" s="139" t="str">
        <f t="shared" si="4"/>
        <v/>
      </c>
      <c r="AW205" s="139" t="str">
        <f t="shared" si="5"/>
        <v/>
      </c>
      <c r="AX205" s="139" t="str">
        <f t="shared" si="6"/>
        <v/>
      </c>
      <c r="AY205" s="139" t="str">
        <f t="shared" si="7"/>
        <v/>
      </c>
      <c r="AZ205" s="140" t="str">
        <f t="shared" si="8"/>
        <v/>
      </c>
      <c r="BA205" s="141" t="str">
        <f t="shared" si="9"/>
        <v/>
      </c>
      <c r="BB205" s="139" t="str">
        <f t="shared" si="10"/>
        <v/>
      </c>
      <c r="BC205" s="139" t="str">
        <f t="shared" si="11"/>
        <v/>
      </c>
      <c r="BD205" s="139" t="str">
        <f t="shared" si="12"/>
        <v/>
      </c>
      <c r="BE205" s="140" t="str">
        <f t="shared" si="13"/>
        <v/>
      </c>
      <c r="BF205" s="122" t="str">
        <f t="shared" si="14"/>
        <v/>
      </c>
      <c r="BG205" s="123" t="str">
        <f t="shared" si="15"/>
        <v/>
      </c>
      <c r="BH205" s="123" t="str">
        <f t="shared" si="16"/>
        <v/>
      </c>
      <c r="BI205" s="123" t="str">
        <f t="shared" si="17"/>
        <v/>
      </c>
      <c r="BJ205" s="122" t="str">
        <f t="shared" si="18"/>
        <v/>
      </c>
      <c r="BK205" s="123" t="str">
        <f t="shared" si="19"/>
        <v/>
      </c>
      <c r="BL205" s="123" t="str">
        <f t="shared" si="20"/>
        <v/>
      </c>
      <c r="BM205" s="123" t="str">
        <f t="shared" si="21"/>
        <v/>
      </c>
      <c r="BN205" s="123" t="str">
        <f t="shared" si="22"/>
        <v/>
      </c>
      <c r="BO205" s="123" t="str">
        <f t="shared" si="23"/>
        <v/>
      </c>
      <c r="BP205" s="123" t="str">
        <f t="shared" si="24"/>
        <v/>
      </c>
      <c r="BQ205" s="123" t="str">
        <f t="shared" si="25"/>
        <v/>
      </c>
      <c r="BR205" s="124" t="str">
        <f t="shared" si="26"/>
        <v/>
      </c>
      <c r="BS205" s="142" t="str">
        <f t="shared" si="27"/>
        <v/>
      </c>
      <c r="BT205" s="143" t="str">
        <f t="shared" si="28"/>
        <v/>
      </c>
      <c r="BU205" s="143" t="str">
        <f t="shared" si="29"/>
        <v/>
      </c>
      <c r="BV205" s="143" t="str">
        <f t="shared" si="30"/>
        <v/>
      </c>
      <c r="BW205" s="143" t="str">
        <f t="shared" si="31"/>
        <v/>
      </c>
      <c r="BX205" s="144" t="str">
        <f t="shared" si="32"/>
        <v/>
      </c>
      <c r="BY205" s="141" t="str">
        <f t="shared" si="33"/>
        <v/>
      </c>
      <c r="BZ205" s="139" t="str">
        <f t="shared" si="34"/>
        <v/>
      </c>
      <c r="CA205" s="139" t="str">
        <f t="shared" si="35"/>
        <v/>
      </c>
      <c r="CB205" s="139" t="str">
        <f t="shared" si="36"/>
        <v/>
      </c>
      <c r="CC205" s="139" t="str">
        <f t="shared" si="37"/>
        <v/>
      </c>
      <c r="CD205" s="139" t="str">
        <f t="shared" si="38"/>
        <v/>
      </c>
      <c r="CE205" s="140" t="str">
        <f t="shared" si="39"/>
        <v/>
      </c>
      <c r="CF205" s="141" t="str">
        <f t="shared" si="40"/>
        <v/>
      </c>
      <c r="CG205" s="139" t="str">
        <f t="shared" si="41"/>
        <v/>
      </c>
      <c r="CH205" s="139" t="str">
        <f t="shared" si="42"/>
        <v/>
      </c>
      <c r="CI205" s="139" t="str">
        <f t="shared" si="43"/>
        <v/>
      </c>
      <c r="CJ205" s="139" t="str">
        <f t="shared" si="44"/>
        <v/>
      </c>
      <c r="CK205" s="139" t="str">
        <f t="shared" si="45"/>
        <v/>
      </c>
      <c r="CL205" s="140" t="str">
        <f t="shared" si="46"/>
        <v/>
      </c>
      <c r="CM205" s="142" t="str">
        <f t="shared" si="47"/>
        <v/>
      </c>
      <c r="CN205" s="143" t="str">
        <f t="shared" si="48"/>
        <v/>
      </c>
      <c r="CO205" s="143" t="str">
        <f t="shared" si="49"/>
        <v/>
      </c>
      <c r="CP205" s="143" t="str">
        <f t="shared" si="50"/>
        <v/>
      </c>
      <c r="CQ205" s="143" t="str">
        <f t="shared" si="51"/>
        <v/>
      </c>
      <c r="CR205" s="145" t="str">
        <f t="shared" si="52"/>
        <v/>
      </c>
      <c r="CS205" s="127"/>
      <c r="CT205" s="122" t="str">
        <f t="shared" si="53"/>
        <v/>
      </c>
      <c r="CU205" s="123" t="str">
        <f t="shared" si="54"/>
        <v/>
      </c>
      <c r="CV205" s="123" t="str">
        <f t="shared" si="55"/>
        <v/>
      </c>
      <c r="CW205" s="123" t="str">
        <f t="shared" si="56"/>
        <v/>
      </c>
      <c r="CX205" s="123" t="str">
        <f t="shared" si="57"/>
        <v/>
      </c>
      <c r="CY205" s="123" t="str">
        <f t="shared" si="58"/>
        <v/>
      </c>
      <c r="CZ205" s="123" t="str">
        <f t="shared" si="59"/>
        <v/>
      </c>
      <c r="DA205" s="123" t="str">
        <f t="shared" si="60"/>
        <v/>
      </c>
      <c r="DB205" s="124" t="str">
        <f t="shared" si="61"/>
        <v/>
      </c>
      <c r="DC205" s="128" t="str">
        <f t="shared" si="62"/>
        <v/>
      </c>
      <c r="DD205" s="123" t="str">
        <f t="shared" si="63"/>
        <v/>
      </c>
      <c r="DE205" s="123" t="str">
        <f t="shared" si="64"/>
        <v/>
      </c>
      <c r="DF205" s="123" t="str">
        <f t="shared" si="65"/>
        <v/>
      </c>
      <c r="DG205" s="123" t="str">
        <f t="shared" si="66"/>
        <v/>
      </c>
      <c r="DH205" s="123" t="str">
        <f t="shared" si="67"/>
        <v/>
      </c>
      <c r="DI205" s="123" t="str">
        <f t="shared" si="68"/>
        <v/>
      </c>
      <c r="DJ205" s="129" t="str">
        <f t="shared" si="69"/>
        <v/>
      </c>
      <c r="DK205" s="98" t="s">
        <v>68</v>
      </c>
      <c r="DL205" s="130">
        <f t="shared" si="76"/>
        <v>199</v>
      </c>
      <c r="DM205" s="56"/>
    </row>
    <row r="206" spans="2:117" ht="22.5" customHeight="1">
      <c r="B206" s="98" t="s">
        <v>68</v>
      </c>
      <c r="C206" s="130">
        <f t="shared" si="70"/>
        <v>200</v>
      </c>
      <c r="D206" s="146">
        <v>45703</v>
      </c>
      <c r="E206" s="155" t="s">
        <v>69</v>
      </c>
      <c r="F206" s="102" t="s">
        <v>70</v>
      </c>
      <c r="G206" s="157" t="s">
        <v>20</v>
      </c>
      <c r="H206" s="131" t="s">
        <v>46</v>
      </c>
      <c r="I206" s="132">
        <v>3000</v>
      </c>
      <c r="J206" s="106"/>
      <c r="K206" s="107">
        <f t="shared" si="71"/>
        <v>2616057</v>
      </c>
      <c r="L206" s="645"/>
      <c r="M206" s="133"/>
      <c r="N206" s="133"/>
      <c r="O206" s="134" t="str">
        <f t="shared" ref="O206:S206" si="668">IF($H206=O$6,$I206,"")</f>
        <v/>
      </c>
      <c r="P206" s="135" t="str">
        <f t="shared" si="668"/>
        <v/>
      </c>
      <c r="Q206" s="136">
        <f t="shared" si="668"/>
        <v>3000</v>
      </c>
      <c r="R206" s="135" t="str">
        <f t="shared" si="668"/>
        <v/>
      </c>
      <c r="S206" s="137" t="str">
        <f t="shared" si="668"/>
        <v/>
      </c>
      <c r="T206" s="113" t="str">
        <f t="shared" ref="T206:AJ206" si="669">IF($H206=T$6,$J206,"")</f>
        <v/>
      </c>
      <c r="U206" s="114" t="str">
        <f t="shared" si="669"/>
        <v/>
      </c>
      <c r="V206" s="114" t="str">
        <f t="shared" si="669"/>
        <v/>
      </c>
      <c r="W206" s="114" t="str">
        <f t="shared" si="669"/>
        <v/>
      </c>
      <c r="X206" s="113" t="str">
        <f t="shared" si="669"/>
        <v/>
      </c>
      <c r="Y206" s="114" t="str">
        <f t="shared" si="669"/>
        <v/>
      </c>
      <c r="Z206" s="114" t="str">
        <f t="shared" si="669"/>
        <v/>
      </c>
      <c r="AA206" s="114" t="str">
        <f t="shared" si="669"/>
        <v/>
      </c>
      <c r="AB206" s="113" t="str">
        <f t="shared" si="669"/>
        <v/>
      </c>
      <c r="AC206" s="114" t="str">
        <f t="shared" si="669"/>
        <v/>
      </c>
      <c r="AD206" s="114" t="str">
        <f t="shared" si="669"/>
        <v/>
      </c>
      <c r="AE206" s="114" t="str">
        <f t="shared" si="669"/>
        <v/>
      </c>
      <c r="AF206" s="114" t="str">
        <f t="shared" si="669"/>
        <v/>
      </c>
      <c r="AG206" s="114" t="str">
        <f t="shared" si="669"/>
        <v/>
      </c>
      <c r="AH206" s="114" t="str">
        <f t="shared" si="669"/>
        <v/>
      </c>
      <c r="AI206" s="113" t="str">
        <f t="shared" si="669"/>
        <v/>
      </c>
      <c r="AJ206" s="115" t="str">
        <f t="shared" si="669"/>
        <v/>
      </c>
      <c r="AK206" s="617"/>
      <c r="AL206" s="38"/>
      <c r="AM206" s="98" t="s">
        <v>68</v>
      </c>
      <c r="AN206" s="130">
        <f t="shared" si="74"/>
        <v>200</v>
      </c>
      <c r="AO206" s="138" t="str">
        <f t="shared" ref="AO206:AS206" si="670">IF(AND($G206=AO$4,$H206=AO$6),$I206,"")</f>
        <v/>
      </c>
      <c r="AP206" s="139" t="str">
        <f t="shared" si="670"/>
        <v/>
      </c>
      <c r="AQ206" s="139">
        <f t="shared" si="670"/>
        <v>3000</v>
      </c>
      <c r="AR206" s="139" t="str">
        <f t="shared" si="670"/>
        <v/>
      </c>
      <c r="AS206" s="139" t="str">
        <f t="shared" si="670"/>
        <v/>
      </c>
      <c r="AT206" s="118"/>
      <c r="AU206" s="138" t="str">
        <f t="shared" si="3"/>
        <v/>
      </c>
      <c r="AV206" s="139" t="str">
        <f t="shared" si="4"/>
        <v/>
      </c>
      <c r="AW206" s="139" t="str">
        <f t="shared" si="5"/>
        <v/>
      </c>
      <c r="AX206" s="139" t="str">
        <f t="shared" si="6"/>
        <v/>
      </c>
      <c r="AY206" s="139" t="str">
        <f t="shared" si="7"/>
        <v/>
      </c>
      <c r="AZ206" s="140" t="str">
        <f t="shared" si="8"/>
        <v/>
      </c>
      <c r="BA206" s="141" t="str">
        <f t="shared" si="9"/>
        <v/>
      </c>
      <c r="BB206" s="139" t="str">
        <f t="shared" si="10"/>
        <v/>
      </c>
      <c r="BC206" s="139" t="str">
        <f t="shared" si="11"/>
        <v/>
      </c>
      <c r="BD206" s="139" t="str">
        <f t="shared" si="12"/>
        <v/>
      </c>
      <c r="BE206" s="140" t="str">
        <f t="shared" si="13"/>
        <v/>
      </c>
      <c r="BF206" s="122" t="str">
        <f t="shared" si="14"/>
        <v/>
      </c>
      <c r="BG206" s="123" t="str">
        <f t="shared" si="15"/>
        <v/>
      </c>
      <c r="BH206" s="123" t="str">
        <f t="shared" si="16"/>
        <v/>
      </c>
      <c r="BI206" s="123" t="str">
        <f t="shared" si="17"/>
        <v/>
      </c>
      <c r="BJ206" s="122" t="str">
        <f t="shared" si="18"/>
        <v/>
      </c>
      <c r="BK206" s="123" t="str">
        <f t="shared" si="19"/>
        <v/>
      </c>
      <c r="BL206" s="123" t="str">
        <f t="shared" si="20"/>
        <v/>
      </c>
      <c r="BM206" s="123" t="str">
        <f t="shared" si="21"/>
        <v/>
      </c>
      <c r="BN206" s="123" t="str">
        <f t="shared" si="22"/>
        <v/>
      </c>
      <c r="BO206" s="123" t="str">
        <f t="shared" si="23"/>
        <v/>
      </c>
      <c r="BP206" s="123" t="str">
        <f t="shared" si="24"/>
        <v/>
      </c>
      <c r="BQ206" s="123" t="str">
        <f t="shared" si="25"/>
        <v/>
      </c>
      <c r="BR206" s="124" t="str">
        <f t="shared" si="26"/>
        <v/>
      </c>
      <c r="BS206" s="142" t="str">
        <f t="shared" si="27"/>
        <v/>
      </c>
      <c r="BT206" s="143" t="str">
        <f t="shared" si="28"/>
        <v/>
      </c>
      <c r="BU206" s="143" t="str">
        <f t="shared" si="29"/>
        <v/>
      </c>
      <c r="BV206" s="143" t="str">
        <f t="shared" si="30"/>
        <v/>
      </c>
      <c r="BW206" s="143" t="str">
        <f t="shared" si="31"/>
        <v/>
      </c>
      <c r="BX206" s="144" t="str">
        <f t="shared" si="32"/>
        <v/>
      </c>
      <c r="BY206" s="141" t="str">
        <f t="shared" si="33"/>
        <v/>
      </c>
      <c r="BZ206" s="139" t="str">
        <f t="shared" si="34"/>
        <v/>
      </c>
      <c r="CA206" s="139" t="str">
        <f t="shared" si="35"/>
        <v/>
      </c>
      <c r="CB206" s="139" t="str">
        <f t="shared" si="36"/>
        <v/>
      </c>
      <c r="CC206" s="139" t="str">
        <f t="shared" si="37"/>
        <v/>
      </c>
      <c r="CD206" s="139" t="str">
        <f t="shared" si="38"/>
        <v/>
      </c>
      <c r="CE206" s="140" t="str">
        <f t="shared" si="39"/>
        <v/>
      </c>
      <c r="CF206" s="141" t="str">
        <f t="shared" si="40"/>
        <v/>
      </c>
      <c r="CG206" s="139" t="str">
        <f t="shared" si="41"/>
        <v/>
      </c>
      <c r="CH206" s="139" t="str">
        <f t="shared" si="42"/>
        <v/>
      </c>
      <c r="CI206" s="139" t="str">
        <f t="shared" si="43"/>
        <v/>
      </c>
      <c r="CJ206" s="139" t="str">
        <f t="shared" si="44"/>
        <v/>
      </c>
      <c r="CK206" s="139" t="str">
        <f t="shared" si="45"/>
        <v/>
      </c>
      <c r="CL206" s="140" t="str">
        <f t="shared" si="46"/>
        <v/>
      </c>
      <c r="CM206" s="142" t="str">
        <f t="shared" si="47"/>
        <v/>
      </c>
      <c r="CN206" s="143" t="str">
        <f t="shared" si="48"/>
        <v/>
      </c>
      <c r="CO206" s="143" t="str">
        <f t="shared" si="49"/>
        <v/>
      </c>
      <c r="CP206" s="143" t="str">
        <f t="shared" si="50"/>
        <v/>
      </c>
      <c r="CQ206" s="143" t="str">
        <f t="shared" si="51"/>
        <v/>
      </c>
      <c r="CR206" s="145" t="str">
        <f t="shared" si="52"/>
        <v/>
      </c>
      <c r="CS206" s="127"/>
      <c r="CT206" s="122" t="str">
        <f t="shared" si="53"/>
        <v/>
      </c>
      <c r="CU206" s="123" t="str">
        <f t="shared" si="54"/>
        <v/>
      </c>
      <c r="CV206" s="123" t="str">
        <f t="shared" si="55"/>
        <v/>
      </c>
      <c r="CW206" s="123" t="str">
        <f t="shared" si="56"/>
        <v/>
      </c>
      <c r="CX206" s="123" t="str">
        <f t="shared" si="57"/>
        <v/>
      </c>
      <c r="CY206" s="123" t="str">
        <f t="shared" si="58"/>
        <v/>
      </c>
      <c r="CZ206" s="123" t="str">
        <f t="shared" si="59"/>
        <v/>
      </c>
      <c r="DA206" s="123" t="str">
        <f t="shared" si="60"/>
        <v/>
      </c>
      <c r="DB206" s="124" t="str">
        <f t="shared" si="61"/>
        <v/>
      </c>
      <c r="DC206" s="128" t="str">
        <f t="shared" si="62"/>
        <v/>
      </c>
      <c r="DD206" s="123" t="str">
        <f t="shared" si="63"/>
        <v/>
      </c>
      <c r="DE206" s="123" t="str">
        <f t="shared" si="64"/>
        <v/>
      </c>
      <c r="DF206" s="123" t="str">
        <f t="shared" si="65"/>
        <v/>
      </c>
      <c r="DG206" s="123" t="str">
        <f t="shared" si="66"/>
        <v/>
      </c>
      <c r="DH206" s="123" t="str">
        <f t="shared" si="67"/>
        <v/>
      </c>
      <c r="DI206" s="123" t="str">
        <f t="shared" si="68"/>
        <v/>
      </c>
      <c r="DJ206" s="129" t="str">
        <f t="shared" si="69"/>
        <v/>
      </c>
      <c r="DK206" s="98" t="s">
        <v>68</v>
      </c>
      <c r="DL206" s="130">
        <f t="shared" si="76"/>
        <v>200</v>
      </c>
      <c r="DM206" s="56"/>
    </row>
    <row r="207" spans="2:117" ht="22.5" customHeight="1">
      <c r="B207" s="98" t="s">
        <v>68</v>
      </c>
      <c r="C207" s="130">
        <f t="shared" si="70"/>
        <v>201</v>
      </c>
      <c r="D207" s="146">
        <v>45703</v>
      </c>
      <c r="E207" s="155" t="s">
        <v>69</v>
      </c>
      <c r="F207" s="102" t="s">
        <v>70</v>
      </c>
      <c r="G207" s="103" t="s">
        <v>20</v>
      </c>
      <c r="H207" s="131" t="s">
        <v>46</v>
      </c>
      <c r="I207" s="132">
        <v>30000</v>
      </c>
      <c r="J207" s="106"/>
      <c r="K207" s="107">
        <f t="shared" si="71"/>
        <v>2646057</v>
      </c>
      <c r="L207" s="645"/>
      <c r="M207" s="133"/>
      <c r="N207" s="133"/>
      <c r="O207" s="134" t="str">
        <f t="shared" ref="O207:S207" si="671">IF($H207=O$6,$I207,"")</f>
        <v/>
      </c>
      <c r="P207" s="135" t="str">
        <f t="shared" si="671"/>
        <v/>
      </c>
      <c r="Q207" s="136">
        <f t="shared" si="671"/>
        <v>30000</v>
      </c>
      <c r="R207" s="135" t="str">
        <f t="shared" si="671"/>
        <v/>
      </c>
      <c r="S207" s="137" t="str">
        <f t="shared" si="671"/>
        <v/>
      </c>
      <c r="T207" s="113" t="str">
        <f t="shared" ref="T207:AJ207" si="672">IF($H207=T$6,$J207,"")</f>
        <v/>
      </c>
      <c r="U207" s="114" t="str">
        <f t="shared" si="672"/>
        <v/>
      </c>
      <c r="V207" s="114" t="str">
        <f t="shared" si="672"/>
        <v/>
      </c>
      <c r="W207" s="114" t="str">
        <f t="shared" si="672"/>
        <v/>
      </c>
      <c r="X207" s="113" t="str">
        <f t="shared" si="672"/>
        <v/>
      </c>
      <c r="Y207" s="114" t="str">
        <f t="shared" si="672"/>
        <v/>
      </c>
      <c r="Z207" s="114" t="str">
        <f t="shared" si="672"/>
        <v/>
      </c>
      <c r="AA207" s="114" t="str">
        <f t="shared" si="672"/>
        <v/>
      </c>
      <c r="AB207" s="113" t="str">
        <f t="shared" si="672"/>
        <v/>
      </c>
      <c r="AC207" s="114" t="str">
        <f t="shared" si="672"/>
        <v/>
      </c>
      <c r="AD207" s="114" t="str">
        <f t="shared" si="672"/>
        <v/>
      </c>
      <c r="AE207" s="114" t="str">
        <f t="shared" si="672"/>
        <v/>
      </c>
      <c r="AF207" s="114" t="str">
        <f t="shared" si="672"/>
        <v/>
      </c>
      <c r="AG207" s="114" t="str">
        <f t="shared" si="672"/>
        <v/>
      </c>
      <c r="AH207" s="114" t="str">
        <f t="shared" si="672"/>
        <v/>
      </c>
      <c r="AI207" s="113" t="str">
        <f t="shared" si="672"/>
        <v/>
      </c>
      <c r="AJ207" s="115" t="str">
        <f t="shared" si="672"/>
        <v/>
      </c>
      <c r="AK207" s="617"/>
      <c r="AL207" s="38"/>
      <c r="AM207" s="98" t="s">
        <v>68</v>
      </c>
      <c r="AN207" s="130">
        <f t="shared" si="74"/>
        <v>201</v>
      </c>
      <c r="AO207" s="138" t="str">
        <f t="shared" ref="AO207:AS207" si="673">IF(AND($G207=AO$4,$H207=AO$6),$I207,"")</f>
        <v/>
      </c>
      <c r="AP207" s="139" t="str">
        <f t="shared" si="673"/>
        <v/>
      </c>
      <c r="AQ207" s="139">
        <f t="shared" si="673"/>
        <v>30000</v>
      </c>
      <c r="AR207" s="139" t="str">
        <f t="shared" si="673"/>
        <v/>
      </c>
      <c r="AS207" s="139" t="str">
        <f t="shared" si="673"/>
        <v/>
      </c>
      <c r="AT207" s="118"/>
      <c r="AU207" s="138" t="str">
        <f t="shared" si="3"/>
        <v/>
      </c>
      <c r="AV207" s="139" t="str">
        <f t="shared" si="4"/>
        <v/>
      </c>
      <c r="AW207" s="139" t="str">
        <f t="shared" si="5"/>
        <v/>
      </c>
      <c r="AX207" s="139" t="str">
        <f t="shared" si="6"/>
        <v/>
      </c>
      <c r="AY207" s="139" t="str">
        <f t="shared" si="7"/>
        <v/>
      </c>
      <c r="AZ207" s="140" t="str">
        <f t="shared" si="8"/>
        <v/>
      </c>
      <c r="BA207" s="141" t="str">
        <f t="shared" si="9"/>
        <v/>
      </c>
      <c r="BB207" s="139" t="str">
        <f t="shared" si="10"/>
        <v/>
      </c>
      <c r="BC207" s="139" t="str">
        <f t="shared" si="11"/>
        <v/>
      </c>
      <c r="BD207" s="139" t="str">
        <f t="shared" si="12"/>
        <v/>
      </c>
      <c r="BE207" s="140" t="str">
        <f t="shared" si="13"/>
        <v/>
      </c>
      <c r="BF207" s="122" t="str">
        <f t="shared" si="14"/>
        <v/>
      </c>
      <c r="BG207" s="123" t="str">
        <f t="shared" si="15"/>
        <v/>
      </c>
      <c r="BH207" s="123" t="str">
        <f t="shared" si="16"/>
        <v/>
      </c>
      <c r="BI207" s="123" t="str">
        <f t="shared" si="17"/>
        <v/>
      </c>
      <c r="BJ207" s="122" t="str">
        <f t="shared" si="18"/>
        <v/>
      </c>
      <c r="BK207" s="123" t="str">
        <f t="shared" si="19"/>
        <v/>
      </c>
      <c r="BL207" s="123" t="str">
        <f t="shared" si="20"/>
        <v/>
      </c>
      <c r="BM207" s="123" t="str">
        <f t="shared" si="21"/>
        <v/>
      </c>
      <c r="BN207" s="123" t="str">
        <f t="shared" si="22"/>
        <v/>
      </c>
      <c r="BO207" s="123" t="str">
        <f t="shared" si="23"/>
        <v/>
      </c>
      <c r="BP207" s="123" t="str">
        <f t="shared" si="24"/>
        <v/>
      </c>
      <c r="BQ207" s="123" t="str">
        <f t="shared" si="25"/>
        <v/>
      </c>
      <c r="BR207" s="124" t="str">
        <f t="shared" si="26"/>
        <v/>
      </c>
      <c r="BS207" s="142" t="str">
        <f t="shared" si="27"/>
        <v/>
      </c>
      <c r="BT207" s="143" t="str">
        <f t="shared" si="28"/>
        <v/>
      </c>
      <c r="BU207" s="143" t="str">
        <f t="shared" si="29"/>
        <v/>
      </c>
      <c r="BV207" s="143" t="str">
        <f t="shared" si="30"/>
        <v/>
      </c>
      <c r="BW207" s="143" t="str">
        <f t="shared" si="31"/>
        <v/>
      </c>
      <c r="BX207" s="144" t="str">
        <f t="shared" si="32"/>
        <v/>
      </c>
      <c r="BY207" s="141" t="str">
        <f t="shared" si="33"/>
        <v/>
      </c>
      <c r="BZ207" s="139" t="str">
        <f t="shared" si="34"/>
        <v/>
      </c>
      <c r="CA207" s="139" t="str">
        <f t="shared" si="35"/>
        <v/>
      </c>
      <c r="CB207" s="139" t="str">
        <f t="shared" si="36"/>
        <v/>
      </c>
      <c r="CC207" s="139" t="str">
        <f t="shared" si="37"/>
        <v/>
      </c>
      <c r="CD207" s="139" t="str">
        <f t="shared" si="38"/>
        <v/>
      </c>
      <c r="CE207" s="140" t="str">
        <f t="shared" si="39"/>
        <v/>
      </c>
      <c r="CF207" s="141" t="str">
        <f t="shared" si="40"/>
        <v/>
      </c>
      <c r="CG207" s="139" t="str">
        <f t="shared" si="41"/>
        <v/>
      </c>
      <c r="CH207" s="139" t="str">
        <f t="shared" si="42"/>
        <v/>
      </c>
      <c r="CI207" s="139" t="str">
        <f t="shared" si="43"/>
        <v/>
      </c>
      <c r="CJ207" s="139" t="str">
        <f t="shared" si="44"/>
        <v/>
      </c>
      <c r="CK207" s="139" t="str">
        <f t="shared" si="45"/>
        <v/>
      </c>
      <c r="CL207" s="140" t="str">
        <f t="shared" si="46"/>
        <v/>
      </c>
      <c r="CM207" s="142" t="str">
        <f t="shared" si="47"/>
        <v/>
      </c>
      <c r="CN207" s="143" t="str">
        <f t="shared" si="48"/>
        <v/>
      </c>
      <c r="CO207" s="143" t="str">
        <f t="shared" si="49"/>
        <v/>
      </c>
      <c r="CP207" s="143" t="str">
        <f t="shared" si="50"/>
        <v/>
      </c>
      <c r="CQ207" s="143" t="str">
        <f t="shared" si="51"/>
        <v/>
      </c>
      <c r="CR207" s="145" t="str">
        <f t="shared" si="52"/>
        <v/>
      </c>
      <c r="CS207" s="127"/>
      <c r="CT207" s="122" t="str">
        <f t="shared" si="53"/>
        <v/>
      </c>
      <c r="CU207" s="123" t="str">
        <f t="shared" si="54"/>
        <v/>
      </c>
      <c r="CV207" s="123" t="str">
        <f t="shared" si="55"/>
        <v/>
      </c>
      <c r="CW207" s="123" t="str">
        <f t="shared" si="56"/>
        <v/>
      </c>
      <c r="CX207" s="123" t="str">
        <f t="shared" si="57"/>
        <v/>
      </c>
      <c r="CY207" s="123" t="str">
        <f t="shared" si="58"/>
        <v/>
      </c>
      <c r="CZ207" s="123" t="str">
        <f t="shared" si="59"/>
        <v/>
      </c>
      <c r="DA207" s="123" t="str">
        <f t="shared" si="60"/>
        <v/>
      </c>
      <c r="DB207" s="124" t="str">
        <f t="shared" si="61"/>
        <v/>
      </c>
      <c r="DC207" s="128" t="str">
        <f t="shared" si="62"/>
        <v/>
      </c>
      <c r="DD207" s="123" t="str">
        <f t="shared" si="63"/>
        <v/>
      </c>
      <c r="DE207" s="123" t="str">
        <f t="shared" si="64"/>
        <v/>
      </c>
      <c r="DF207" s="123" t="str">
        <f t="shared" si="65"/>
        <v/>
      </c>
      <c r="DG207" s="123" t="str">
        <f t="shared" si="66"/>
        <v/>
      </c>
      <c r="DH207" s="123" t="str">
        <f t="shared" si="67"/>
        <v/>
      </c>
      <c r="DI207" s="123" t="str">
        <f t="shared" si="68"/>
        <v/>
      </c>
      <c r="DJ207" s="129" t="str">
        <f t="shared" si="69"/>
        <v/>
      </c>
      <c r="DK207" s="98" t="s">
        <v>68</v>
      </c>
      <c r="DL207" s="130">
        <f t="shared" si="76"/>
        <v>201</v>
      </c>
      <c r="DM207" s="56"/>
    </row>
    <row r="208" spans="2:117" ht="22.5" customHeight="1">
      <c r="B208" s="98" t="s">
        <v>68</v>
      </c>
      <c r="C208" s="130">
        <f t="shared" si="70"/>
        <v>202</v>
      </c>
      <c r="D208" s="146">
        <v>45703</v>
      </c>
      <c r="E208" s="155" t="s">
        <v>69</v>
      </c>
      <c r="F208" s="102" t="s">
        <v>70</v>
      </c>
      <c r="G208" s="157" t="s">
        <v>20</v>
      </c>
      <c r="H208" s="131" t="s">
        <v>46</v>
      </c>
      <c r="I208" s="132">
        <v>5000</v>
      </c>
      <c r="J208" s="106"/>
      <c r="K208" s="107">
        <f t="shared" si="71"/>
        <v>2651057</v>
      </c>
      <c r="L208" s="645"/>
      <c r="M208" s="133"/>
      <c r="N208" s="133"/>
      <c r="O208" s="134" t="str">
        <f t="shared" ref="O208:S208" si="674">IF($H208=O$6,$I208,"")</f>
        <v/>
      </c>
      <c r="P208" s="135" t="str">
        <f t="shared" si="674"/>
        <v/>
      </c>
      <c r="Q208" s="136">
        <f t="shared" si="674"/>
        <v>5000</v>
      </c>
      <c r="R208" s="135" t="str">
        <f t="shared" si="674"/>
        <v/>
      </c>
      <c r="S208" s="137" t="str">
        <f t="shared" si="674"/>
        <v/>
      </c>
      <c r="T208" s="113" t="str">
        <f t="shared" ref="T208:AJ208" si="675">IF($H208=T$6,$J208,"")</f>
        <v/>
      </c>
      <c r="U208" s="114" t="str">
        <f t="shared" si="675"/>
        <v/>
      </c>
      <c r="V208" s="114" t="str">
        <f t="shared" si="675"/>
        <v/>
      </c>
      <c r="W208" s="114" t="str">
        <f t="shared" si="675"/>
        <v/>
      </c>
      <c r="X208" s="113" t="str">
        <f t="shared" si="675"/>
        <v/>
      </c>
      <c r="Y208" s="114" t="str">
        <f t="shared" si="675"/>
        <v/>
      </c>
      <c r="Z208" s="114" t="str">
        <f t="shared" si="675"/>
        <v/>
      </c>
      <c r="AA208" s="114" t="str">
        <f t="shared" si="675"/>
        <v/>
      </c>
      <c r="AB208" s="113" t="str">
        <f t="shared" si="675"/>
        <v/>
      </c>
      <c r="AC208" s="114" t="str">
        <f t="shared" si="675"/>
        <v/>
      </c>
      <c r="AD208" s="114" t="str">
        <f t="shared" si="675"/>
        <v/>
      </c>
      <c r="AE208" s="114" t="str">
        <f t="shared" si="675"/>
        <v/>
      </c>
      <c r="AF208" s="114" t="str">
        <f t="shared" si="675"/>
        <v/>
      </c>
      <c r="AG208" s="114" t="str">
        <f t="shared" si="675"/>
        <v/>
      </c>
      <c r="AH208" s="114" t="str">
        <f t="shared" si="675"/>
        <v/>
      </c>
      <c r="AI208" s="113" t="str">
        <f t="shared" si="675"/>
        <v/>
      </c>
      <c r="AJ208" s="115" t="str">
        <f t="shared" si="675"/>
        <v/>
      </c>
      <c r="AK208" s="617"/>
      <c r="AL208" s="38"/>
      <c r="AM208" s="98" t="s">
        <v>68</v>
      </c>
      <c r="AN208" s="130">
        <f t="shared" si="74"/>
        <v>202</v>
      </c>
      <c r="AO208" s="138" t="str">
        <f t="shared" ref="AO208:AS208" si="676">IF(AND($G208=AO$4,$H208=AO$6),$I208,"")</f>
        <v/>
      </c>
      <c r="AP208" s="139" t="str">
        <f t="shared" si="676"/>
        <v/>
      </c>
      <c r="AQ208" s="139">
        <f t="shared" si="676"/>
        <v>5000</v>
      </c>
      <c r="AR208" s="139" t="str">
        <f t="shared" si="676"/>
        <v/>
      </c>
      <c r="AS208" s="139" t="str">
        <f t="shared" si="676"/>
        <v/>
      </c>
      <c r="AT208" s="118"/>
      <c r="AU208" s="138" t="str">
        <f t="shared" si="3"/>
        <v/>
      </c>
      <c r="AV208" s="139" t="str">
        <f t="shared" si="4"/>
        <v/>
      </c>
      <c r="AW208" s="139" t="str">
        <f t="shared" si="5"/>
        <v/>
      </c>
      <c r="AX208" s="139" t="str">
        <f t="shared" si="6"/>
        <v/>
      </c>
      <c r="AY208" s="139" t="str">
        <f t="shared" si="7"/>
        <v/>
      </c>
      <c r="AZ208" s="140" t="str">
        <f t="shared" si="8"/>
        <v/>
      </c>
      <c r="BA208" s="141" t="str">
        <f t="shared" si="9"/>
        <v/>
      </c>
      <c r="BB208" s="139" t="str">
        <f t="shared" si="10"/>
        <v/>
      </c>
      <c r="BC208" s="139" t="str">
        <f t="shared" si="11"/>
        <v/>
      </c>
      <c r="BD208" s="139" t="str">
        <f t="shared" si="12"/>
        <v/>
      </c>
      <c r="BE208" s="140" t="str">
        <f t="shared" si="13"/>
        <v/>
      </c>
      <c r="BF208" s="122" t="str">
        <f t="shared" si="14"/>
        <v/>
      </c>
      <c r="BG208" s="123" t="str">
        <f t="shared" si="15"/>
        <v/>
      </c>
      <c r="BH208" s="123" t="str">
        <f t="shared" si="16"/>
        <v/>
      </c>
      <c r="BI208" s="123" t="str">
        <f t="shared" si="17"/>
        <v/>
      </c>
      <c r="BJ208" s="122" t="str">
        <f t="shared" si="18"/>
        <v/>
      </c>
      <c r="BK208" s="123" t="str">
        <f t="shared" si="19"/>
        <v/>
      </c>
      <c r="BL208" s="123" t="str">
        <f t="shared" si="20"/>
        <v/>
      </c>
      <c r="BM208" s="123" t="str">
        <f t="shared" si="21"/>
        <v/>
      </c>
      <c r="BN208" s="123" t="str">
        <f t="shared" si="22"/>
        <v/>
      </c>
      <c r="BO208" s="123" t="str">
        <f t="shared" si="23"/>
        <v/>
      </c>
      <c r="BP208" s="123" t="str">
        <f t="shared" si="24"/>
        <v/>
      </c>
      <c r="BQ208" s="123" t="str">
        <f t="shared" si="25"/>
        <v/>
      </c>
      <c r="BR208" s="124" t="str">
        <f t="shared" si="26"/>
        <v/>
      </c>
      <c r="BS208" s="142" t="str">
        <f t="shared" si="27"/>
        <v/>
      </c>
      <c r="BT208" s="143" t="str">
        <f t="shared" si="28"/>
        <v/>
      </c>
      <c r="BU208" s="143" t="str">
        <f t="shared" si="29"/>
        <v/>
      </c>
      <c r="BV208" s="143" t="str">
        <f t="shared" si="30"/>
        <v/>
      </c>
      <c r="BW208" s="143" t="str">
        <f t="shared" si="31"/>
        <v/>
      </c>
      <c r="BX208" s="144" t="str">
        <f t="shared" si="32"/>
        <v/>
      </c>
      <c r="BY208" s="141" t="str">
        <f t="shared" si="33"/>
        <v/>
      </c>
      <c r="BZ208" s="139" t="str">
        <f t="shared" si="34"/>
        <v/>
      </c>
      <c r="CA208" s="139" t="str">
        <f t="shared" si="35"/>
        <v/>
      </c>
      <c r="CB208" s="139" t="str">
        <f t="shared" si="36"/>
        <v/>
      </c>
      <c r="CC208" s="139" t="str">
        <f t="shared" si="37"/>
        <v/>
      </c>
      <c r="CD208" s="139" t="str">
        <f t="shared" si="38"/>
        <v/>
      </c>
      <c r="CE208" s="140" t="str">
        <f t="shared" si="39"/>
        <v/>
      </c>
      <c r="CF208" s="141" t="str">
        <f t="shared" si="40"/>
        <v/>
      </c>
      <c r="CG208" s="139" t="str">
        <f t="shared" si="41"/>
        <v/>
      </c>
      <c r="CH208" s="139" t="str">
        <f t="shared" si="42"/>
        <v/>
      </c>
      <c r="CI208" s="139" t="str">
        <f t="shared" si="43"/>
        <v/>
      </c>
      <c r="CJ208" s="139" t="str">
        <f t="shared" si="44"/>
        <v/>
      </c>
      <c r="CK208" s="139" t="str">
        <f t="shared" si="45"/>
        <v/>
      </c>
      <c r="CL208" s="140" t="str">
        <f t="shared" si="46"/>
        <v/>
      </c>
      <c r="CM208" s="142" t="str">
        <f t="shared" si="47"/>
        <v/>
      </c>
      <c r="CN208" s="143" t="str">
        <f t="shared" si="48"/>
        <v/>
      </c>
      <c r="CO208" s="143" t="str">
        <f t="shared" si="49"/>
        <v/>
      </c>
      <c r="CP208" s="143" t="str">
        <f t="shared" si="50"/>
        <v/>
      </c>
      <c r="CQ208" s="143" t="str">
        <f t="shared" si="51"/>
        <v/>
      </c>
      <c r="CR208" s="145" t="str">
        <f t="shared" si="52"/>
        <v/>
      </c>
      <c r="CS208" s="127"/>
      <c r="CT208" s="122" t="str">
        <f t="shared" si="53"/>
        <v/>
      </c>
      <c r="CU208" s="123" t="str">
        <f t="shared" si="54"/>
        <v/>
      </c>
      <c r="CV208" s="123" t="str">
        <f t="shared" si="55"/>
        <v/>
      </c>
      <c r="CW208" s="123" t="str">
        <f t="shared" si="56"/>
        <v/>
      </c>
      <c r="CX208" s="123" t="str">
        <f t="shared" si="57"/>
        <v/>
      </c>
      <c r="CY208" s="123" t="str">
        <f t="shared" si="58"/>
        <v/>
      </c>
      <c r="CZ208" s="123" t="str">
        <f t="shared" si="59"/>
        <v/>
      </c>
      <c r="DA208" s="123" t="str">
        <f t="shared" si="60"/>
        <v/>
      </c>
      <c r="DB208" s="124" t="str">
        <f t="shared" si="61"/>
        <v/>
      </c>
      <c r="DC208" s="128" t="str">
        <f t="shared" si="62"/>
        <v/>
      </c>
      <c r="DD208" s="123" t="str">
        <f t="shared" si="63"/>
        <v/>
      </c>
      <c r="DE208" s="123" t="str">
        <f t="shared" si="64"/>
        <v/>
      </c>
      <c r="DF208" s="123" t="str">
        <f t="shared" si="65"/>
        <v/>
      </c>
      <c r="DG208" s="123" t="str">
        <f t="shared" si="66"/>
        <v/>
      </c>
      <c r="DH208" s="123" t="str">
        <f t="shared" si="67"/>
        <v/>
      </c>
      <c r="DI208" s="123" t="str">
        <f t="shared" si="68"/>
        <v/>
      </c>
      <c r="DJ208" s="129" t="str">
        <f t="shared" si="69"/>
        <v/>
      </c>
      <c r="DK208" s="98" t="s">
        <v>68</v>
      </c>
      <c r="DL208" s="130">
        <f t="shared" si="76"/>
        <v>202</v>
      </c>
      <c r="DM208" s="56"/>
    </row>
    <row r="209" spans="2:117" ht="22.5" customHeight="1">
      <c r="B209" s="98" t="s">
        <v>68</v>
      </c>
      <c r="C209" s="130">
        <f t="shared" si="70"/>
        <v>203</v>
      </c>
      <c r="D209" s="146">
        <v>45703</v>
      </c>
      <c r="E209" s="155" t="s">
        <v>69</v>
      </c>
      <c r="F209" s="102" t="s">
        <v>70</v>
      </c>
      <c r="G209" s="158" t="s">
        <v>20</v>
      </c>
      <c r="H209" s="131" t="s">
        <v>46</v>
      </c>
      <c r="I209" s="132">
        <v>1000</v>
      </c>
      <c r="J209" s="106"/>
      <c r="K209" s="107">
        <f t="shared" si="71"/>
        <v>2652057</v>
      </c>
      <c r="L209" s="645"/>
      <c r="M209" s="133"/>
      <c r="N209" s="133"/>
      <c r="O209" s="134" t="str">
        <f t="shared" ref="O209:S209" si="677">IF($H209=O$6,$I209,"")</f>
        <v/>
      </c>
      <c r="P209" s="135" t="str">
        <f t="shared" si="677"/>
        <v/>
      </c>
      <c r="Q209" s="136">
        <f t="shared" si="677"/>
        <v>1000</v>
      </c>
      <c r="R209" s="135" t="str">
        <f t="shared" si="677"/>
        <v/>
      </c>
      <c r="S209" s="137" t="str">
        <f t="shared" si="677"/>
        <v/>
      </c>
      <c r="T209" s="113" t="str">
        <f t="shared" ref="T209:AJ209" si="678">IF($H209=T$6,$J209,"")</f>
        <v/>
      </c>
      <c r="U209" s="114" t="str">
        <f t="shared" si="678"/>
        <v/>
      </c>
      <c r="V209" s="114" t="str">
        <f t="shared" si="678"/>
        <v/>
      </c>
      <c r="W209" s="114" t="str">
        <f t="shared" si="678"/>
        <v/>
      </c>
      <c r="X209" s="113" t="str">
        <f t="shared" si="678"/>
        <v/>
      </c>
      <c r="Y209" s="114" t="str">
        <f t="shared" si="678"/>
        <v/>
      </c>
      <c r="Z209" s="114" t="str">
        <f t="shared" si="678"/>
        <v/>
      </c>
      <c r="AA209" s="114" t="str">
        <f t="shared" si="678"/>
        <v/>
      </c>
      <c r="AB209" s="113" t="str">
        <f t="shared" si="678"/>
        <v/>
      </c>
      <c r="AC209" s="114" t="str">
        <f t="shared" si="678"/>
        <v/>
      </c>
      <c r="AD209" s="114" t="str">
        <f t="shared" si="678"/>
        <v/>
      </c>
      <c r="AE209" s="114" t="str">
        <f t="shared" si="678"/>
        <v/>
      </c>
      <c r="AF209" s="114" t="str">
        <f t="shared" si="678"/>
        <v/>
      </c>
      <c r="AG209" s="114" t="str">
        <f t="shared" si="678"/>
        <v/>
      </c>
      <c r="AH209" s="114" t="str">
        <f t="shared" si="678"/>
        <v/>
      </c>
      <c r="AI209" s="113" t="str">
        <f t="shared" si="678"/>
        <v/>
      </c>
      <c r="AJ209" s="115" t="str">
        <f t="shared" si="678"/>
        <v/>
      </c>
      <c r="AK209" s="617"/>
      <c r="AL209" s="38"/>
      <c r="AM209" s="98" t="s">
        <v>68</v>
      </c>
      <c r="AN209" s="130">
        <f t="shared" si="74"/>
        <v>203</v>
      </c>
      <c r="AO209" s="138" t="str">
        <f t="shared" ref="AO209:AS209" si="679">IF(AND($G209=AO$4,$H209=AO$6),$I209,"")</f>
        <v/>
      </c>
      <c r="AP209" s="139" t="str">
        <f t="shared" si="679"/>
        <v/>
      </c>
      <c r="AQ209" s="139">
        <f t="shared" si="679"/>
        <v>1000</v>
      </c>
      <c r="AR209" s="139" t="str">
        <f t="shared" si="679"/>
        <v/>
      </c>
      <c r="AS209" s="139" t="str">
        <f t="shared" si="679"/>
        <v/>
      </c>
      <c r="AT209" s="118"/>
      <c r="AU209" s="138" t="str">
        <f t="shared" si="3"/>
        <v/>
      </c>
      <c r="AV209" s="139" t="str">
        <f t="shared" si="4"/>
        <v/>
      </c>
      <c r="AW209" s="139" t="str">
        <f t="shared" si="5"/>
        <v/>
      </c>
      <c r="AX209" s="139" t="str">
        <f t="shared" si="6"/>
        <v/>
      </c>
      <c r="AY209" s="139" t="str">
        <f t="shared" si="7"/>
        <v/>
      </c>
      <c r="AZ209" s="140" t="str">
        <f t="shared" si="8"/>
        <v/>
      </c>
      <c r="BA209" s="141" t="str">
        <f t="shared" si="9"/>
        <v/>
      </c>
      <c r="BB209" s="139" t="str">
        <f t="shared" si="10"/>
        <v/>
      </c>
      <c r="BC209" s="139" t="str">
        <f t="shared" si="11"/>
        <v/>
      </c>
      <c r="BD209" s="139" t="str">
        <f t="shared" si="12"/>
        <v/>
      </c>
      <c r="BE209" s="140" t="str">
        <f t="shared" si="13"/>
        <v/>
      </c>
      <c r="BF209" s="122" t="str">
        <f t="shared" si="14"/>
        <v/>
      </c>
      <c r="BG209" s="123" t="str">
        <f t="shared" si="15"/>
        <v/>
      </c>
      <c r="BH209" s="123" t="str">
        <f t="shared" si="16"/>
        <v/>
      </c>
      <c r="BI209" s="123" t="str">
        <f t="shared" si="17"/>
        <v/>
      </c>
      <c r="BJ209" s="122" t="str">
        <f t="shared" si="18"/>
        <v/>
      </c>
      <c r="BK209" s="123" t="str">
        <f t="shared" si="19"/>
        <v/>
      </c>
      <c r="BL209" s="123" t="str">
        <f t="shared" si="20"/>
        <v/>
      </c>
      <c r="BM209" s="123" t="str">
        <f t="shared" si="21"/>
        <v/>
      </c>
      <c r="BN209" s="123" t="str">
        <f t="shared" si="22"/>
        <v/>
      </c>
      <c r="BO209" s="123" t="str">
        <f t="shared" si="23"/>
        <v/>
      </c>
      <c r="BP209" s="123" t="str">
        <f t="shared" si="24"/>
        <v/>
      </c>
      <c r="BQ209" s="123" t="str">
        <f t="shared" si="25"/>
        <v/>
      </c>
      <c r="BR209" s="124" t="str">
        <f t="shared" si="26"/>
        <v/>
      </c>
      <c r="BS209" s="142" t="str">
        <f t="shared" si="27"/>
        <v/>
      </c>
      <c r="BT209" s="143" t="str">
        <f t="shared" si="28"/>
        <v/>
      </c>
      <c r="BU209" s="143" t="str">
        <f t="shared" si="29"/>
        <v/>
      </c>
      <c r="BV209" s="143" t="str">
        <f t="shared" si="30"/>
        <v/>
      </c>
      <c r="BW209" s="143" t="str">
        <f t="shared" si="31"/>
        <v/>
      </c>
      <c r="BX209" s="144" t="str">
        <f t="shared" si="32"/>
        <v/>
      </c>
      <c r="BY209" s="141" t="str">
        <f t="shared" si="33"/>
        <v/>
      </c>
      <c r="BZ209" s="139" t="str">
        <f t="shared" si="34"/>
        <v/>
      </c>
      <c r="CA209" s="139" t="str">
        <f t="shared" si="35"/>
        <v/>
      </c>
      <c r="CB209" s="139" t="str">
        <f t="shared" si="36"/>
        <v/>
      </c>
      <c r="CC209" s="139" t="str">
        <f t="shared" si="37"/>
        <v/>
      </c>
      <c r="CD209" s="139" t="str">
        <f t="shared" si="38"/>
        <v/>
      </c>
      <c r="CE209" s="140" t="str">
        <f t="shared" si="39"/>
        <v/>
      </c>
      <c r="CF209" s="141" t="str">
        <f t="shared" si="40"/>
        <v/>
      </c>
      <c r="CG209" s="139" t="str">
        <f t="shared" si="41"/>
        <v/>
      </c>
      <c r="CH209" s="139" t="str">
        <f t="shared" si="42"/>
        <v/>
      </c>
      <c r="CI209" s="139" t="str">
        <f t="shared" si="43"/>
        <v/>
      </c>
      <c r="CJ209" s="139" t="str">
        <f t="shared" si="44"/>
        <v/>
      </c>
      <c r="CK209" s="139" t="str">
        <f t="shared" si="45"/>
        <v/>
      </c>
      <c r="CL209" s="140" t="str">
        <f t="shared" si="46"/>
        <v/>
      </c>
      <c r="CM209" s="142" t="str">
        <f t="shared" si="47"/>
        <v/>
      </c>
      <c r="CN209" s="143" t="str">
        <f t="shared" si="48"/>
        <v/>
      </c>
      <c r="CO209" s="143" t="str">
        <f t="shared" si="49"/>
        <v/>
      </c>
      <c r="CP209" s="143" t="str">
        <f t="shared" si="50"/>
        <v/>
      </c>
      <c r="CQ209" s="143" t="str">
        <f t="shared" si="51"/>
        <v/>
      </c>
      <c r="CR209" s="145" t="str">
        <f t="shared" si="52"/>
        <v/>
      </c>
      <c r="CS209" s="127"/>
      <c r="CT209" s="122" t="str">
        <f t="shared" si="53"/>
        <v/>
      </c>
      <c r="CU209" s="123" t="str">
        <f t="shared" si="54"/>
        <v/>
      </c>
      <c r="CV209" s="123" t="str">
        <f t="shared" si="55"/>
        <v/>
      </c>
      <c r="CW209" s="123" t="str">
        <f t="shared" si="56"/>
        <v/>
      </c>
      <c r="CX209" s="123" t="str">
        <f t="shared" si="57"/>
        <v/>
      </c>
      <c r="CY209" s="123" t="str">
        <f t="shared" si="58"/>
        <v/>
      </c>
      <c r="CZ209" s="123" t="str">
        <f t="shared" si="59"/>
        <v/>
      </c>
      <c r="DA209" s="123" t="str">
        <f t="shared" si="60"/>
        <v/>
      </c>
      <c r="DB209" s="124" t="str">
        <f t="shared" si="61"/>
        <v/>
      </c>
      <c r="DC209" s="128" t="str">
        <f t="shared" si="62"/>
        <v/>
      </c>
      <c r="DD209" s="123" t="str">
        <f t="shared" si="63"/>
        <v/>
      </c>
      <c r="DE209" s="123" t="str">
        <f t="shared" si="64"/>
        <v/>
      </c>
      <c r="DF209" s="123" t="str">
        <f t="shared" si="65"/>
        <v/>
      </c>
      <c r="DG209" s="123" t="str">
        <f t="shared" si="66"/>
        <v/>
      </c>
      <c r="DH209" s="123" t="str">
        <f t="shared" si="67"/>
        <v/>
      </c>
      <c r="DI209" s="123" t="str">
        <f t="shared" si="68"/>
        <v/>
      </c>
      <c r="DJ209" s="129" t="str">
        <f t="shared" si="69"/>
        <v/>
      </c>
      <c r="DK209" s="98" t="s">
        <v>68</v>
      </c>
      <c r="DL209" s="130">
        <f t="shared" si="76"/>
        <v>203</v>
      </c>
      <c r="DM209" s="56"/>
    </row>
    <row r="210" spans="2:117" ht="22.5" customHeight="1">
      <c r="B210" s="98" t="s">
        <v>68</v>
      </c>
      <c r="C210" s="130">
        <f t="shared" si="70"/>
        <v>204</v>
      </c>
      <c r="D210" s="146">
        <v>45703</v>
      </c>
      <c r="E210" s="155" t="s">
        <v>69</v>
      </c>
      <c r="F210" s="102" t="s">
        <v>70</v>
      </c>
      <c r="G210" s="158" t="s">
        <v>20</v>
      </c>
      <c r="H210" s="131" t="s">
        <v>46</v>
      </c>
      <c r="I210" s="132">
        <v>5000</v>
      </c>
      <c r="J210" s="106"/>
      <c r="K210" s="107">
        <f t="shared" si="71"/>
        <v>2657057</v>
      </c>
      <c r="L210" s="646"/>
      <c r="M210" s="133"/>
      <c r="N210" s="133"/>
      <c r="O210" s="134" t="str">
        <f t="shared" ref="O210:S210" si="680">IF($H210=O$6,$I210,"")</f>
        <v/>
      </c>
      <c r="P210" s="135" t="str">
        <f t="shared" si="680"/>
        <v/>
      </c>
      <c r="Q210" s="136">
        <f t="shared" si="680"/>
        <v>5000</v>
      </c>
      <c r="R210" s="135" t="str">
        <f t="shared" si="680"/>
        <v/>
      </c>
      <c r="S210" s="137" t="str">
        <f t="shared" si="680"/>
        <v/>
      </c>
      <c r="T210" s="113" t="str">
        <f t="shared" ref="T210:AJ210" si="681">IF($H210=T$6,$J210,"")</f>
        <v/>
      </c>
      <c r="U210" s="114" t="str">
        <f t="shared" si="681"/>
        <v/>
      </c>
      <c r="V210" s="114" t="str">
        <f t="shared" si="681"/>
        <v/>
      </c>
      <c r="W210" s="114" t="str">
        <f t="shared" si="681"/>
        <v/>
      </c>
      <c r="X210" s="113" t="str">
        <f t="shared" si="681"/>
        <v/>
      </c>
      <c r="Y210" s="114" t="str">
        <f t="shared" si="681"/>
        <v/>
      </c>
      <c r="Z210" s="114" t="str">
        <f t="shared" si="681"/>
        <v/>
      </c>
      <c r="AA210" s="114" t="str">
        <f t="shared" si="681"/>
        <v/>
      </c>
      <c r="AB210" s="113" t="str">
        <f t="shared" si="681"/>
        <v/>
      </c>
      <c r="AC210" s="114" t="str">
        <f t="shared" si="681"/>
        <v/>
      </c>
      <c r="AD210" s="114" t="str">
        <f t="shared" si="681"/>
        <v/>
      </c>
      <c r="AE210" s="114" t="str">
        <f t="shared" si="681"/>
        <v/>
      </c>
      <c r="AF210" s="114" t="str">
        <f t="shared" si="681"/>
        <v/>
      </c>
      <c r="AG210" s="114" t="str">
        <f t="shared" si="681"/>
        <v/>
      </c>
      <c r="AH210" s="114" t="str">
        <f t="shared" si="681"/>
        <v/>
      </c>
      <c r="AI210" s="113" t="str">
        <f t="shared" si="681"/>
        <v/>
      </c>
      <c r="AJ210" s="115" t="str">
        <f t="shared" si="681"/>
        <v/>
      </c>
      <c r="AK210" s="617"/>
      <c r="AL210" s="38"/>
      <c r="AM210" s="98" t="s">
        <v>68</v>
      </c>
      <c r="AN210" s="130">
        <f t="shared" si="74"/>
        <v>204</v>
      </c>
      <c r="AO210" s="138" t="str">
        <f t="shared" ref="AO210:AS210" si="682">IF(AND($G210=AO$4,$H210=AO$6),$I210,"")</f>
        <v/>
      </c>
      <c r="AP210" s="139" t="str">
        <f t="shared" si="682"/>
        <v/>
      </c>
      <c r="AQ210" s="139">
        <f t="shared" si="682"/>
        <v>5000</v>
      </c>
      <c r="AR210" s="139" t="str">
        <f t="shared" si="682"/>
        <v/>
      </c>
      <c r="AS210" s="139" t="str">
        <f t="shared" si="682"/>
        <v/>
      </c>
      <c r="AT210" s="118"/>
      <c r="AU210" s="138" t="str">
        <f t="shared" si="3"/>
        <v/>
      </c>
      <c r="AV210" s="139" t="str">
        <f t="shared" si="4"/>
        <v/>
      </c>
      <c r="AW210" s="139" t="str">
        <f t="shared" si="5"/>
        <v/>
      </c>
      <c r="AX210" s="139" t="str">
        <f t="shared" si="6"/>
        <v/>
      </c>
      <c r="AY210" s="139" t="str">
        <f t="shared" si="7"/>
        <v/>
      </c>
      <c r="AZ210" s="140" t="str">
        <f t="shared" si="8"/>
        <v/>
      </c>
      <c r="BA210" s="141" t="str">
        <f t="shared" si="9"/>
        <v/>
      </c>
      <c r="BB210" s="139" t="str">
        <f t="shared" si="10"/>
        <v/>
      </c>
      <c r="BC210" s="139" t="str">
        <f t="shared" si="11"/>
        <v/>
      </c>
      <c r="BD210" s="139" t="str">
        <f t="shared" si="12"/>
        <v/>
      </c>
      <c r="BE210" s="140" t="str">
        <f t="shared" si="13"/>
        <v/>
      </c>
      <c r="BF210" s="122" t="str">
        <f t="shared" si="14"/>
        <v/>
      </c>
      <c r="BG210" s="123" t="str">
        <f t="shared" si="15"/>
        <v/>
      </c>
      <c r="BH210" s="123" t="str">
        <f t="shared" si="16"/>
        <v/>
      </c>
      <c r="BI210" s="123" t="str">
        <f t="shared" si="17"/>
        <v/>
      </c>
      <c r="BJ210" s="122" t="str">
        <f t="shared" si="18"/>
        <v/>
      </c>
      <c r="BK210" s="123" t="str">
        <f t="shared" si="19"/>
        <v/>
      </c>
      <c r="BL210" s="123" t="str">
        <f t="shared" si="20"/>
        <v/>
      </c>
      <c r="BM210" s="123" t="str">
        <f t="shared" si="21"/>
        <v/>
      </c>
      <c r="BN210" s="123" t="str">
        <f t="shared" si="22"/>
        <v/>
      </c>
      <c r="BO210" s="123" t="str">
        <f t="shared" si="23"/>
        <v/>
      </c>
      <c r="BP210" s="123" t="str">
        <f t="shared" si="24"/>
        <v/>
      </c>
      <c r="BQ210" s="123" t="str">
        <f t="shared" si="25"/>
        <v/>
      </c>
      <c r="BR210" s="124" t="str">
        <f t="shared" si="26"/>
        <v/>
      </c>
      <c r="BS210" s="142" t="str">
        <f t="shared" si="27"/>
        <v/>
      </c>
      <c r="BT210" s="143" t="str">
        <f t="shared" si="28"/>
        <v/>
      </c>
      <c r="BU210" s="143" t="str">
        <f t="shared" si="29"/>
        <v/>
      </c>
      <c r="BV210" s="143" t="str">
        <f t="shared" si="30"/>
        <v/>
      </c>
      <c r="BW210" s="143" t="str">
        <f t="shared" si="31"/>
        <v/>
      </c>
      <c r="BX210" s="144" t="str">
        <f t="shared" si="32"/>
        <v/>
      </c>
      <c r="BY210" s="141" t="str">
        <f t="shared" si="33"/>
        <v/>
      </c>
      <c r="BZ210" s="139" t="str">
        <f t="shared" si="34"/>
        <v/>
      </c>
      <c r="CA210" s="139" t="str">
        <f t="shared" si="35"/>
        <v/>
      </c>
      <c r="CB210" s="139" t="str">
        <f t="shared" si="36"/>
        <v/>
      </c>
      <c r="CC210" s="139" t="str">
        <f t="shared" si="37"/>
        <v/>
      </c>
      <c r="CD210" s="139" t="str">
        <f t="shared" si="38"/>
        <v/>
      </c>
      <c r="CE210" s="140" t="str">
        <f t="shared" si="39"/>
        <v/>
      </c>
      <c r="CF210" s="141" t="str">
        <f t="shared" si="40"/>
        <v/>
      </c>
      <c r="CG210" s="139" t="str">
        <f t="shared" si="41"/>
        <v/>
      </c>
      <c r="CH210" s="139" t="str">
        <f t="shared" si="42"/>
        <v/>
      </c>
      <c r="CI210" s="139" t="str">
        <f t="shared" si="43"/>
        <v/>
      </c>
      <c r="CJ210" s="139" t="str">
        <f t="shared" si="44"/>
        <v/>
      </c>
      <c r="CK210" s="139" t="str">
        <f t="shared" si="45"/>
        <v/>
      </c>
      <c r="CL210" s="140" t="str">
        <f t="shared" si="46"/>
        <v/>
      </c>
      <c r="CM210" s="142" t="str">
        <f t="shared" si="47"/>
        <v/>
      </c>
      <c r="CN210" s="143" t="str">
        <f t="shared" si="48"/>
        <v/>
      </c>
      <c r="CO210" s="143" t="str">
        <f t="shared" si="49"/>
        <v/>
      </c>
      <c r="CP210" s="143" t="str">
        <f t="shared" si="50"/>
        <v/>
      </c>
      <c r="CQ210" s="143" t="str">
        <f t="shared" si="51"/>
        <v/>
      </c>
      <c r="CR210" s="145" t="str">
        <f t="shared" si="52"/>
        <v/>
      </c>
      <c r="CS210" s="127"/>
      <c r="CT210" s="122" t="str">
        <f t="shared" si="53"/>
        <v/>
      </c>
      <c r="CU210" s="123" t="str">
        <f t="shared" si="54"/>
        <v/>
      </c>
      <c r="CV210" s="123" t="str">
        <f t="shared" si="55"/>
        <v/>
      </c>
      <c r="CW210" s="123" t="str">
        <f t="shared" si="56"/>
        <v/>
      </c>
      <c r="CX210" s="123" t="str">
        <f t="shared" si="57"/>
        <v/>
      </c>
      <c r="CY210" s="123" t="str">
        <f t="shared" si="58"/>
        <v/>
      </c>
      <c r="CZ210" s="123" t="str">
        <f t="shared" si="59"/>
        <v/>
      </c>
      <c r="DA210" s="123" t="str">
        <f t="shared" si="60"/>
        <v/>
      </c>
      <c r="DB210" s="124" t="str">
        <f t="shared" si="61"/>
        <v/>
      </c>
      <c r="DC210" s="128" t="str">
        <f t="shared" si="62"/>
        <v/>
      </c>
      <c r="DD210" s="123" t="str">
        <f t="shared" si="63"/>
        <v/>
      </c>
      <c r="DE210" s="123" t="str">
        <f t="shared" si="64"/>
        <v/>
      </c>
      <c r="DF210" s="123" t="str">
        <f t="shared" si="65"/>
        <v/>
      </c>
      <c r="DG210" s="123" t="str">
        <f t="shared" si="66"/>
        <v/>
      </c>
      <c r="DH210" s="123" t="str">
        <f t="shared" si="67"/>
        <v/>
      </c>
      <c r="DI210" s="123" t="str">
        <f t="shared" si="68"/>
        <v/>
      </c>
      <c r="DJ210" s="129" t="str">
        <f t="shared" si="69"/>
        <v/>
      </c>
      <c r="DK210" s="98" t="s">
        <v>68</v>
      </c>
      <c r="DL210" s="130">
        <f t="shared" si="76"/>
        <v>204</v>
      </c>
      <c r="DM210" s="56"/>
    </row>
    <row r="211" spans="2:117" ht="22.5" customHeight="1">
      <c r="B211" s="98" t="s">
        <v>68</v>
      </c>
      <c r="C211" s="130">
        <f t="shared" si="70"/>
        <v>205</v>
      </c>
      <c r="D211" s="146">
        <v>45704</v>
      </c>
      <c r="E211" s="155" t="s">
        <v>69</v>
      </c>
      <c r="F211" s="102" t="s">
        <v>70</v>
      </c>
      <c r="G211" s="103" t="s">
        <v>20</v>
      </c>
      <c r="H211" s="131" t="s">
        <v>46</v>
      </c>
      <c r="I211" s="132">
        <v>10000</v>
      </c>
      <c r="J211" s="106"/>
      <c r="K211" s="107">
        <f t="shared" si="71"/>
        <v>2667057</v>
      </c>
      <c r="L211" s="647" t="str">
        <f>HYPERLINK("./通帳_公開用/外通帳Y205-227.pdf","通帳Y205-Y227")</f>
        <v>通帳Y205-Y227</v>
      </c>
      <c r="M211" s="133"/>
      <c r="N211" s="133"/>
      <c r="O211" s="134" t="str">
        <f t="shared" ref="O211:S211" si="683">IF($H211=O$6,$I211,"")</f>
        <v/>
      </c>
      <c r="P211" s="135" t="str">
        <f t="shared" si="683"/>
        <v/>
      </c>
      <c r="Q211" s="136">
        <f t="shared" si="683"/>
        <v>10000</v>
      </c>
      <c r="R211" s="135" t="str">
        <f t="shared" si="683"/>
        <v/>
      </c>
      <c r="S211" s="137" t="str">
        <f t="shared" si="683"/>
        <v/>
      </c>
      <c r="T211" s="113" t="str">
        <f t="shared" ref="T211:AJ211" si="684">IF($H211=T$6,$J211,"")</f>
        <v/>
      </c>
      <c r="U211" s="114" t="str">
        <f t="shared" si="684"/>
        <v/>
      </c>
      <c r="V211" s="114" t="str">
        <f t="shared" si="684"/>
        <v/>
      </c>
      <c r="W211" s="114" t="str">
        <f t="shared" si="684"/>
        <v/>
      </c>
      <c r="X211" s="113" t="str">
        <f t="shared" si="684"/>
        <v/>
      </c>
      <c r="Y211" s="114" t="str">
        <f t="shared" si="684"/>
        <v/>
      </c>
      <c r="Z211" s="114" t="str">
        <f t="shared" si="684"/>
        <v/>
      </c>
      <c r="AA211" s="114" t="str">
        <f t="shared" si="684"/>
        <v/>
      </c>
      <c r="AB211" s="113" t="str">
        <f t="shared" si="684"/>
        <v/>
      </c>
      <c r="AC211" s="114" t="str">
        <f t="shared" si="684"/>
        <v/>
      </c>
      <c r="AD211" s="114" t="str">
        <f t="shared" si="684"/>
        <v/>
      </c>
      <c r="AE211" s="114" t="str">
        <f t="shared" si="684"/>
        <v/>
      </c>
      <c r="AF211" s="114" t="str">
        <f t="shared" si="684"/>
        <v/>
      </c>
      <c r="AG211" s="114" t="str">
        <f t="shared" si="684"/>
        <v/>
      </c>
      <c r="AH211" s="114" t="str">
        <f t="shared" si="684"/>
        <v/>
      </c>
      <c r="AI211" s="113" t="str">
        <f t="shared" si="684"/>
        <v/>
      </c>
      <c r="AJ211" s="115" t="str">
        <f t="shared" si="684"/>
        <v/>
      </c>
      <c r="AK211" s="617"/>
      <c r="AL211" s="38"/>
      <c r="AM211" s="98" t="s">
        <v>68</v>
      </c>
      <c r="AN211" s="130">
        <f t="shared" si="74"/>
        <v>205</v>
      </c>
      <c r="AO211" s="138" t="str">
        <f t="shared" ref="AO211:AS211" si="685">IF(AND($G211=AO$4,$H211=AO$6),$I211,"")</f>
        <v/>
      </c>
      <c r="AP211" s="139" t="str">
        <f t="shared" si="685"/>
        <v/>
      </c>
      <c r="AQ211" s="139">
        <f t="shared" si="685"/>
        <v>10000</v>
      </c>
      <c r="AR211" s="139" t="str">
        <f t="shared" si="685"/>
        <v/>
      </c>
      <c r="AS211" s="139" t="str">
        <f t="shared" si="685"/>
        <v/>
      </c>
      <c r="AT211" s="118"/>
      <c r="AU211" s="138" t="str">
        <f t="shared" si="3"/>
        <v/>
      </c>
      <c r="AV211" s="139" t="str">
        <f t="shared" si="4"/>
        <v/>
      </c>
      <c r="AW211" s="139" t="str">
        <f t="shared" si="5"/>
        <v/>
      </c>
      <c r="AX211" s="139" t="str">
        <f t="shared" si="6"/>
        <v/>
      </c>
      <c r="AY211" s="139" t="str">
        <f t="shared" si="7"/>
        <v/>
      </c>
      <c r="AZ211" s="140" t="str">
        <f t="shared" si="8"/>
        <v/>
      </c>
      <c r="BA211" s="141" t="str">
        <f t="shared" si="9"/>
        <v/>
      </c>
      <c r="BB211" s="139" t="str">
        <f t="shared" si="10"/>
        <v/>
      </c>
      <c r="BC211" s="139" t="str">
        <f t="shared" si="11"/>
        <v/>
      </c>
      <c r="BD211" s="139" t="str">
        <f t="shared" si="12"/>
        <v/>
      </c>
      <c r="BE211" s="140" t="str">
        <f t="shared" si="13"/>
        <v/>
      </c>
      <c r="BF211" s="122" t="str">
        <f t="shared" si="14"/>
        <v/>
      </c>
      <c r="BG211" s="123" t="str">
        <f t="shared" si="15"/>
        <v/>
      </c>
      <c r="BH211" s="123" t="str">
        <f t="shared" si="16"/>
        <v/>
      </c>
      <c r="BI211" s="123" t="str">
        <f t="shared" si="17"/>
        <v/>
      </c>
      <c r="BJ211" s="122" t="str">
        <f t="shared" si="18"/>
        <v/>
      </c>
      <c r="BK211" s="123" t="str">
        <f t="shared" si="19"/>
        <v/>
      </c>
      <c r="BL211" s="123" t="str">
        <f t="shared" si="20"/>
        <v/>
      </c>
      <c r="BM211" s="123" t="str">
        <f t="shared" si="21"/>
        <v/>
      </c>
      <c r="BN211" s="123" t="str">
        <f t="shared" si="22"/>
        <v/>
      </c>
      <c r="BO211" s="123" t="str">
        <f t="shared" si="23"/>
        <v/>
      </c>
      <c r="BP211" s="123" t="str">
        <f t="shared" si="24"/>
        <v/>
      </c>
      <c r="BQ211" s="123" t="str">
        <f t="shared" si="25"/>
        <v/>
      </c>
      <c r="BR211" s="124" t="str">
        <f t="shared" si="26"/>
        <v/>
      </c>
      <c r="BS211" s="142" t="str">
        <f t="shared" si="27"/>
        <v/>
      </c>
      <c r="BT211" s="143" t="str">
        <f t="shared" si="28"/>
        <v/>
      </c>
      <c r="BU211" s="143" t="str">
        <f t="shared" si="29"/>
        <v/>
      </c>
      <c r="BV211" s="143" t="str">
        <f t="shared" si="30"/>
        <v/>
      </c>
      <c r="BW211" s="143" t="str">
        <f t="shared" si="31"/>
        <v/>
      </c>
      <c r="BX211" s="144" t="str">
        <f t="shared" si="32"/>
        <v/>
      </c>
      <c r="BY211" s="141" t="str">
        <f t="shared" si="33"/>
        <v/>
      </c>
      <c r="BZ211" s="139" t="str">
        <f t="shared" si="34"/>
        <v/>
      </c>
      <c r="CA211" s="139" t="str">
        <f t="shared" si="35"/>
        <v/>
      </c>
      <c r="CB211" s="139" t="str">
        <f t="shared" si="36"/>
        <v/>
      </c>
      <c r="CC211" s="139" t="str">
        <f t="shared" si="37"/>
        <v/>
      </c>
      <c r="CD211" s="139" t="str">
        <f t="shared" si="38"/>
        <v/>
      </c>
      <c r="CE211" s="140" t="str">
        <f t="shared" si="39"/>
        <v/>
      </c>
      <c r="CF211" s="141" t="str">
        <f t="shared" si="40"/>
        <v/>
      </c>
      <c r="CG211" s="139" t="str">
        <f t="shared" si="41"/>
        <v/>
      </c>
      <c r="CH211" s="139" t="str">
        <f t="shared" si="42"/>
        <v/>
      </c>
      <c r="CI211" s="139" t="str">
        <f t="shared" si="43"/>
        <v/>
      </c>
      <c r="CJ211" s="139" t="str">
        <f t="shared" si="44"/>
        <v/>
      </c>
      <c r="CK211" s="139" t="str">
        <f t="shared" si="45"/>
        <v/>
      </c>
      <c r="CL211" s="140" t="str">
        <f t="shared" si="46"/>
        <v/>
      </c>
      <c r="CM211" s="142" t="str">
        <f t="shared" si="47"/>
        <v/>
      </c>
      <c r="CN211" s="143" t="str">
        <f t="shared" si="48"/>
        <v/>
      </c>
      <c r="CO211" s="143" t="str">
        <f t="shared" si="49"/>
        <v/>
      </c>
      <c r="CP211" s="143" t="str">
        <f t="shared" si="50"/>
        <v/>
      </c>
      <c r="CQ211" s="143" t="str">
        <f t="shared" si="51"/>
        <v/>
      </c>
      <c r="CR211" s="145" t="str">
        <f t="shared" si="52"/>
        <v/>
      </c>
      <c r="CS211" s="127"/>
      <c r="CT211" s="122" t="str">
        <f t="shared" si="53"/>
        <v/>
      </c>
      <c r="CU211" s="123" t="str">
        <f t="shared" si="54"/>
        <v/>
      </c>
      <c r="CV211" s="123" t="str">
        <f t="shared" si="55"/>
        <v/>
      </c>
      <c r="CW211" s="123" t="str">
        <f t="shared" si="56"/>
        <v/>
      </c>
      <c r="CX211" s="123" t="str">
        <f t="shared" si="57"/>
        <v/>
      </c>
      <c r="CY211" s="123" t="str">
        <f t="shared" si="58"/>
        <v/>
      </c>
      <c r="CZ211" s="123" t="str">
        <f t="shared" si="59"/>
        <v/>
      </c>
      <c r="DA211" s="123" t="str">
        <f t="shared" si="60"/>
        <v/>
      </c>
      <c r="DB211" s="124" t="str">
        <f t="shared" si="61"/>
        <v/>
      </c>
      <c r="DC211" s="128" t="str">
        <f t="shared" si="62"/>
        <v/>
      </c>
      <c r="DD211" s="123" t="str">
        <f t="shared" si="63"/>
        <v/>
      </c>
      <c r="DE211" s="123" t="str">
        <f t="shared" si="64"/>
        <v/>
      </c>
      <c r="DF211" s="123" t="str">
        <f t="shared" si="65"/>
        <v/>
      </c>
      <c r="DG211" s="123" t="str">
        <f t="shared" si="66"/>
        <v/>
      </c>
      <c r="DH211" s="123" t="str">
        <f t="shared" si="67"/>
        <v/>
      </c>
      <c r="DI211" s="123" t="str">
        <f t="shared" si="68"/>
        <v/>
      </c>
      <c r="DJ211" s="129" t="str">
        <f t="shared" si="69"/>
        <v/>
      </c>
      <c r="DK211" s="98" t="s">
        <v>68</v>
      </c>
      <c r="DL211" s="130">
        <f t="shared" si="76"/>
        <v>205</v>
      </c>
      <c r="DM211" s="56"/>
    </row>
    <row r="212" spans="2:117" ht="22.5" customHeight="1">
      <c r="B212" s="98" t="s">
        <v>68</v>
      </c>
      <c r="C212" s="130">
        <f t="shared" si="70"/>
        <v>206</v>
      </c>
      <c r="D212" s="146">
        <v>45704</v>
      </c>
      <c r="E212" s="155" t="s">
        <v>69</v>
      </c>
      <c r="F212" s="102" t="s">
        <v>70</v>
      </c>
      <c r="G212" s="103" t="s">
        <v>20</v>
      </c>
      <c r="H212" s="131" t="s">
        <v>46</v>
      </c>
      <c r="I212" s="132">
        <v>10000</v>
      </c>
      <c r="J212" s="106"/>
      <c r="K212" s="107">
        <f t="shared" si="71"/>
        <v>2677057</v>
      </c>
      <c r="L212" s="645"/>
      <c r="M212" s="133"/>
      <c r="N212" s="133"/>
      <c r="O212" s="134" t="str">
        <f t="shared" ref="O212:S212" si="686">IF($H212=O$6,$I212,"")</f>
        <v/>
      </c>
      <c r="P212" s="135" t="str">
        <f t="shared" si="686"/>
        <v/>
      </c>
      <c r="Q212" s="136">
        <f t="shared" si="686"/>
        <v>10000</v>
      </c>
      <c r="R212" s="135" t="str">
        <f t="shared" si="686"/>
        <v/>
      </c>
      <c r="S212" s="137" t="str">
        <f t="shared" si="686"/>
        <v/>
      </c>
      <c r="T212" s="113" t="str">
        <f t="shared" ref="T212:AJ212" si="687">IF($H212=T$6,$J212,"")</f>
        <v/>
      </c>
      <c r="U212" s="114" t="str">
        <f t="shared" si="687"/>
        <v/>
      </c>
      <c r="V212" s="114" t="str">
        <f t="shared" si="687"/>
        <v/>
      </c>
      <c r="W212" s="114" t="str">
        <f t="shared" si="687"/>
        <v/>
      </c>
      <c r="X212" s="113" t="str">
        <f t="shared" si="687"/>
        <v/>
      </c>
      <c r="Y212" s="114" t="str">
        <f t="shared" si="687"/>
        <v/>
      </c>
      <c r="Z212" s="114" t="str">
        <f t="shared" si="687"/>
        <v/>
      </c>
      <c r="AA212" s="114" t="str">
        <f t="shared" si="687"/>
        <v/>
      </c>
      <c r="AB212" s="113" t="str">
        <f t="shared" si="687"/>
        <v/>
      </c>
      <c r="AC212" s="114" t="str">
        <f t="shared" si="687"/>
        <v/>
      </c>
      <c r="AD212" s="114" t="str">
        <f t="shared" si="687"/>
        <v/>
      </c>
      <c r="AE212" s="114" t="str">
        <f t="shared" si="687"/>
        <v/>
      </c>
      <c r="AF212" s="114" t="str">
        <f t="shared" si="687"/>
        <v/>
      </c>
      <c r="AG212" s="114" t="str">
        <f t="shared" si="687"/>
        <v/>
      </c>
      <c r="AH212" s="114" t="str">
        <f t="shared" si="687"/>
        <v/>
      </c>
      <c r="AI212" s="113" t="str">
        <f t="shared" si="687"/>
        <v/>
      </c>
      <c r="AJ212" s="115" t="str">
        <f t="shared" si="687"/>
        <v/>
      </c>
      <c r="AK212" s="617"/>
      <c r="AL212" s="38"/>
      <c r="AM212" s="98" t="s">
        <v>68</v>
      </c>
      <c r="AN212" s="130">
        <f t="shared" si="74"/>
        <v>206</v>
      </c>
      <c r="AO212" s="138" t="str">
        <f t="shared" ref="AO212:AS212" si="688">IF(AND($G212=AO$4,$H212=AO$6),$I212,"")</f>
        <v/>
      </c>
      <c r="AP212" s="139" t="str">
        <f t="shared" si="688"/>
        <v/>
      </c>
      <c r="AQ212" s="139">
        <f t="shared" si="688"/>
        <v>10000</v>
      </c>
      <c r="AR212" s="139" t="str">
        <f t="shared" si="688"/>
        <v/>
      </c>
      <c r="AS212" s="139" t="str">
        <f t="shared" si="688"/>
        <v/>
      </c>
      <c r="AT212" s="118"/>
      <c r="AU212" s="138" t="str">
        <f t="shared" si="3"/>
        <v/>
      </c>
      <c r="AV212" s="139" t="str">
        <f t="shared" si="4"/>
        <v/>
      </c>
      <c r="AW212" s="139" t="str">
        <f t="shared" si="5"/>
        <v/>
      </c>
      <c r="AX212" s="139" t="str">
        <f t="shared" si="6"/>
        <v/>
      </c>
      <c r="AY212" s="139" t="str">
        <f t="shared" si="7"/>
        <v/>
      </c>
      <c r="AZ212" s="140" t="str">
        <f t="shared" si="8"/>
        <v/>
      </c>
      <c r="BA212" s="141" t="str">
        <f t="shared" si="9"/>
        <v/>
      </c>
      <c r="BB212" s="139" t="str">
        <f t="shared" si="10"/>
        <v/>
      </c>
      <c r="BC212" s="139" t="str">
        <f t="shared" si="11"/>
        <v/>
      </c>
      <c r="BD212" s="139" t="str">
        <f t="shared" si="12"/>
        <v/>
      </c>
      <c r="BE212" s="140" t="str">
        <f t="shared" si="13"/>
        <v/>
      </c>
      <c r="BF212" s="122" t="str">
        <f t="shared" si="14"/>
        <v/>
      </c>
      <c r="BG212" s="123" t="str">
        <f t="shared" si="15"/>
        <v/>
      </c>
      <c r="BH212" s="123" t="str">
        <f t="shared" si="16"/>
        <v/>
      </c>
      <c r="BI212" s="123" t="str">
        <f t="shared" si="17"/>
        <v/>
      </c>
      <c r="BJ212" s="122" t="str">
        <f t="shared" si="18"/>
        <v/>
      </c>
      <c r="BK212" s="123" t="str">
        <f t="shared" si="19"/>
        <v/>
      </c>
      <c r="BL212" s="123" t="str">
        <f t="shared" si="20"/>
        <v/>
      </c>
      <c r="BM212" s="123" t="str">
        <f t="shared" si="21"/>
        <v/>
      </c>
      <c r="BN212" s="123" t="str">
        <f t="shared" si="22"/>
        <v/>
      </c>
      <c r="BO212" s="123" t="str">
        <f t="shared" si="23"/>
        <v/>
      </c>
      <c r="BP212" s="123" t="str">
        <f t="shared" si="24"/>
        <v/>
      </c>
      <c r="BQ212" s="123" t="str">
        <f t="shared" si="25"/>
        <v/>
      </c>
      <c r="BR212" s="124" t="str">
        <f t="shared" si="26"/>
        <v/>
      </c>
      <c r="BS212" s="142" t="str">
        <f t="shared" si="27"/>
        <v/>
      </c>
      <c r="BT212" s="143" t="str">
        <f t="shared" si="28"/>
        <v/>
      </c>
      <c r="BU212" s="143" t="str">
        <f t="shared" si="29"/>
        <v/>
      </c>
      <c r="BV212" s="143" t="str">
        <f t="shared" si="30"/>
        <v/>
      </c>
      <c r="BW212" s="143" t="str">
        <f t="shared" si="31"/>
        <v/>
      </c>
      <c r="BX212" s="144" t="str">
        <f t="shared" si="32"/>
        <v/>
      </c>
      <c r="BY212" s="141" t="str">
        <f t="shared" si="33"/>
        <v/>
      </c>
      <c r="BZ212" s="139" t="str">
        <f t="shared" si="34"/>
        <v/>
      </c>
      <c r="CA212" s="139" t="str">
        <f t="shared" si="35"/>
        <v/>
      </c>
      <c r="CB212" s="139" t="str">
        <f t="shared" si="36"/>
        <v/>
      </c>
      <c r="CC212" s="139" t="str">
        <f t="shared" si="37"/>
        <v/>
      </c>
      <c r="CD212" s="139" t="str">
        <f t="shared" si="38"/>
        <v/>
      </c>
      <c r="CE212" s="140" t="str">
        <f t="shared" si="39"/>
        <v/>
      </c>
      <c r="CF212" s="141" t="str">
        <f t="shared" si="40"/>
        <v/>
      </c>
      <c r="CG212" s="139" t="str">
        <f t="shared" si="41"/>
        <v/>
      </c>
      <c r="CH212" s="139" t="str">
        <f t="shared" si="42"/>
        <v/>
      </c>
      <c r="CI212" s="139" t="str">
        <f t="shared" si="43"/>
        <v/>
      </c>
      <c r="CJ212" s="139" t="str">
        <f t="shared" si="44"/>
        <v/>
      </c>
      <c r="CK212" s="139" t="str">
        <f t="shared" si="45"/>
        <v/>
      </c>
      <c r="CL212" s="140" t="str">
        <f t="shared" si="46"/>
        <v/>
      </c>
      <c r="CM212" s="142" t="str">
        <f t="shared" si="47"/>
        <v/>
      </c>
      <c r="CN212" s="143" t="str">
        <f t="shared" si="48"/>
        <v/>
      </c>
      <c r="CO212" s="143" t="str">
        <f t="shared" si="49"/>
        <v/>
      </c>
      <c r="CP212" s="143" t="str">
        <f t="shared" si="50"/>
        <v/>
      </c>
      <c r="CQ212" s="143" t="str">
        <f t="shared" si="51"/>
        <v/>
      </c>
      <c r="CR212" s="145" t="str">
        <f t="shared" si="52"/>
        <v/>
      </c>
      <c r="CS212" s="127"/>
      <c r="CT212" s="122" t="str">
        <f t="shared" si="53"/>
        <v/>
      </c>
      <c r="CU212" s="123" t="str">
        <f t="shared" si="54"/>
        <v/>
      </c>
      <c r="CV212" s="123" t="str">
        <f t="shared" si="55"/>
        <v/>
      </c>
      <c r="CW212" s="123" t="str">
        <f t="shared" si="56"/>
        <v/>
      </c>
      <c r="CX212" s="123" t="str">
        <f t="shared" si="57"/>
        <v/>
      </c>
      <c r="CY212" s="123" t="str">
        <f t="shared" si="58"/>
        <v/>
      </c>
      <c r="CZ212" s="123" t="str">
        <f t="shared" si="59"/>
        <v/>
      </c>
      <c r="DA212" s="123" t="str">
        <f t="shared" si="60"/>
        <v/>
      </c>
      <c r="DB212" s="124" t="str">
        <f t="shared" si="61"/>
        <v/>
      </c>
      <c r="DC212" s="128" t="str">
        <f t="shared" si="62"/>
        <v/>
      </c>
      <c r="DD212" s="123" t="str">
        <f t="shared" si="63"/>
        <v/>
      </c>
      <c r="DE212" s="123" t="str">
        <f t="shared" si="64"/>
        <v/>
      </c>
      <c r="DF212" s="123" t="str">
        <f t="shared" si="65"/>
        <v/>
      </c>
      <c r="DG212" s="123" t="str">
        <f t="shared" si="66"/>
        <v/>
      </c>
      <c r="DH212" s="123" t="str">
        <f t="shared" si="67"/>
        <v/>
      </c>
      <c r="DI212" s="123" t="str">
        <f t="shared" si="68"/>
        <v/>
      </c>
      <c r="DJ212" s="129" t="str">
        <f t="shared" si="69"/>
        <v/>
      </c>
      <c r="DK212" s="98" t="s">
        <v>68</v>
      </c>
      <c r="DL212" s="130">
        <f t="shared" si="76"/>
        <v>206</v>
      </c>
      <c r="DM212" s="56"/>
    </row>
    <row r="213" spans="2:117" ht="22.5" customHeight="1">
      <c r="B213" s="98" t="s">
        <v>68</v>
      </c>
      <c r="C213" s="130">
        <f t="shared" si="70"/>
        <v>207</v>
      </c>
      <c r="D213" s="146">
        <v>45704</v>
      </c>
      <c r="E213" s="155" t="s">
        <v>69</v>
      </c>
      <c r="F213" s="102" t="s">
        <v>70</v>
      </c>
      <c r="G213" s="103" t="s">
        <v>20</v>
      </c>
      <c r="H213" s="131" t="s">
        <v>46</v>
      </c>
      <c r="I213" s="132">
        <v>10000</v>
      </c>
      <c r="J213" s="106"/>
      <c r="K213" s="107">
        <f t="shared" si="71"/>
        <v>2687057</v>
      </c>
      <c r="L213" s="645"/>
      <c r="M213" s="133"/>
      <c r="N213" s="133"/>
      <c r="O213" s="134" t="str">
        <f t="shared" ref="O213:S213" si="689">IF($H213=O$6,$I213,"")</f>
        <v/>
      </c>
      <c r="P213" s="135" t="str">
        <f t="shared" si="689"/>
        <v/>
      </c>
      <c r="Q213" s="136">
        <f t="shared" si="689"/>
        <v>10000</v>
      </c>
      <c r="R213" s="135" t="str">
        <f t="shared" si="689"/>
        <v/>
      </c>
      <c r="S213" s="137" t="str">
        <f t="shared" si="689"/>
        <v/>
      </c>
      <c r="T213" s="113" t="str">
        <f t="shared" ref="T213:AJ213" si="690">IF($H213=T$6,$J213,"")</f>
        <v/>
      </c>
      <c r="U213" s="114" t="str">
        <f t="shared" si="690"/>
        <v/>
      </c>
      <c r="V213" s="114" t="str">
        <f t="shared" si="690"/>
        <v/>
      </c>
      <c r="W213" s="114" t="str">
        <f t="shared" si="690"/>
        <v/>
      </c>
      <c r="X213" s="113" t="str">
        <f t="shared" si="690"/>
        <v/>
      </c>
      <c r="Y213" s="114" t="str">
        <f t="shared" si="690"/>
        <v/>
      </c>
      <c r="Z213" s="114" t="str">
        <f t="shared" si="690"/>
        <v/>
      </c>
      <c r="AA213" s="114" t="str">
        <f t="shared" si="690"/>
        <v/>
      </c>
      <c r="AB213" s="113" t="str">
        <f t="shared" si="690"/>
        <v/>
      </c>
      <c r="AC213" s="114" t="str">
        <f t="shared" si="690"/>
        <v/>
      </c>
      <c r="AD213" s="114" t="str">
        <f t="shared" si="690"/>
        <v/>
      </c>
      <c r="AE213" s="114" t="str">
        <f t="shared" si="690"/>
        <v/>
      </c>
      <c r="AF213" s="114" t="str">
        <f t="shared" si="690"/>
        <v/>
      </c>
      <c r="AG213" s="114" t="str">
        <f t="shared" si="690"/>
        <v/>
      </c>
      <c r="AH213" s="114" t="str">
        <f t="shared" si="690"/>
        <v/>
      </c>
      <c r="AI213" s="113" t="str">
        <f t="shared" si="690"/>
        <v/>
      </c>
      <c r="AJ213" s="115" t="str">
        <f t="shared" si="690"/>
        <v/>
      </c>
      <c r="AK213" s="617"/>
      <c r="AL213" s="38"/>
      <c r="AM213" s="98" t="s">
        <v>68</v>
      </c>
      <c r="AN213" s="130">
        <f t="shared" si="74"/>
        <v>207</v>
      </c>
      <c r="AO213" s="138" t="str">
        <f t="shared" ref="AO213:AS213" si="691">IF(AND($G213=AO$4,$H213=AO$6),$I213,"")</f>
        <v/>
      </c>
      <c r="AP213" s="139" t="str">
        <f t="shared" si="691"/>
        <v/>
      </c>
      <c r="AQ213" s="139">
        <f t="shared" si="691"/>
        <v>10000</v>
      </c>
      <c r="AR213" s="139" t="str">
        <f t="shared" si="691"/>
        <v/>
      </c>
      <c r="AS213" s="139" t="str">
        <f t="shared" si="691"/>
        <v/>
      </c>
      <c r="AT213" s="118"/>
      <c r="AU213" s="138" t="str">
        <f t="shared" si="3"/>
        <v/>
      </c>
      <c r="AV213" s="139" t="str">
        <f t="shared" si="4"/>
        <v/>
      </c>
      <c r="AW213" s="139" t="str">
        <f t="shared" si="5"/>
        <v/>
      </c>
      <c r="AX213" s="139" t="str">
        <f t="shared" si="6"/>
        <v/>
      </c>
      <c r="AY213" s="139" t="str">
        <f t="shared" si="7"/>
        <v/>
      </c>
      <c r="AZ213" s="140" t="str">
        <f t="shared" si="8"/>
        <v/>
      </c>
      <c r="BA213" s="141" t="str">
        <f t="shared" si="9"/>
        <v/>
      </c>
      <c r="BB213" s="139" t="str">
        <f t="shared" si="10"/>
        <v/>
      </c>
      <c r="BC213" s="139" t="str">
        <f t="shared" si="11"/>
        <v/>
      </c>
      <c r="BD213" s="139" t="str">
        <f t="shared" si="12"/>
        <v/>
      </c>
      <c r="BE213" s="140" t="str">
        <f t="shared" si="13"/>
        <v/>
      </c>
      <c r="BF213" s="122" t="str">
        <f t="shared" si="14"/>
        <v/>
      </c>
      <c r="BG213" s="123" t="str">
        <f t="shared" si="15"/>
        <v/>
      </c>
      <c r="BH213" s="123" t="str">
        <f t="shared" si="16"/>
        <v/>
      </c>
      <c r="BI213" s="123" t="str">
        <f t="shared" si="17"/>
        <v/>
      </c>
      <c r="BJ213" s="122" t="str">
        <f t="shared" si="18"/>
        <v/>
      </c>
      <c r="BK213" s="123" t="str">
        <f t="shared" si="19"/>
        <v/>
      </c>
      <c r="BL213" s="123" t="str">
        <f t="shared" si="20"/>
        <v/>
      </c>
      <c r="BM213" s="123" t="str">
        <f t="shared" si="21"/>
        <v/>
      </c>
      <c r="BN213" s="123" t="str">
        <f t="shared" si="22"/>
        <v/>
      </c>
      <c r="BO213" s="123" t="str">
        <f t="shared" si="23"/>
        <v/>
      </c>
      <c r="BP213" s="123" t="str">
        <f t="shared" si="24"/>
        <v/>
      </c>
      <c r="BQ213" s="123" t="str">
        <f t="shared" si="25"/>
        <v/>
      </c>
      <c r="BR213" s="124" t="str">
        <f t="shared" si="26"/>
        <v/>
      </c>
      <c r="BS213" s="142" t="str">
        <f t="shared" si="27"/>
        <v/>
      </c>
      <c r="BT213" s="143" t="str">
        <f t="shared" si="28"/>
        <v/>
      </c>
      <c r="BU213" s="143" t="str">
        <f t="shared" si="29"/>
        <v/>
      </c>
      <c r="BV213" s="143" t="str">
        <f t="shared" si="30"/>
        <v/>
      </c>
      <c r="BW213" s="143" t="str">
        <f t="shared" si="31"/>
        <v/>
      </c>
      <c r="BX213" s="144" t="str">
        <f t="shared" si="32"/>
        <v/>
      </c>
      <c r="BY213" s="141" t="str">
        <f t="shared" si="33"/>
        <v/>
      </c>
      <c r="BZ213" s="139" t="str">
        <f t="shared" si="34"/>
        <v/>
      </c>
      <c r="CA213" s="139" t="str">
        <f t="shared" si="35"/>
        <v/>
      </c>
      <c r="CB213" s="139" t="str">
        <f t="shared" si="36"/>
        <v/>
      </c>
      <c r="CC213" s="139" t="str">
        <f t="shared" si="37"/>
        <v/>
      </c>
      <c r="CD213" s="139" t="str">
        <f t="shared" si="38"/>
        <v/>
      </c>
      <c r="CE213" s="140" t="str">
        <f t="shared" si="39"/>
        <v/>
      </c>
      <c r="CF213" s="141" t="str">
        <f t="shared" si="40"/>
        <v/>
      </c>
      <c r="CG213" s="139" t="str">
        <f t="shared" si="41"/>
        <v/>
      </c>
      <c r="CH213" s="139" t="str">
        <f t="shared" si="42"/>
        <v/>
      </c>
      <c r="CI213" s="139" t="str">
        <f t="shared" si="43"/>
        <v/>
      </c>
      <c r="CJ213" s="139" t="str">
        <f t="shared" si="44"/>
        <v/>
      </c>
      <c r="CK213" s="139" t="str">
        <f t="shared" si="45"/>
        <v/>
      </c>
      <c r="CL213" s="140" t="str">
        <f t="shared" si="46"/>
        <v/>
      </c>
      <c r="CM213" s="142" t="str">
        <f t="shared" si="47"/>
        <v/>
      </c>
      <c r="CN213" s="143" t="str">
        <f t="shared" si="48"/>
        <v/>
      </c>
      <c r="CO213" s="143" t="str">
        <f t="shared" si="49"/>
        <v/>
      </c>
      <c r="CP213" s="143" t="str">
        <f t="shared" si="50"/>
        <v/>
      </c>
      <c r="CQ213" s="143" t="str">
        <f t="shared" si="51"/>
        <v/>
      </c>
      <c r="CR213" s="145" t="str">
        <f t="shared" si="52"/>
        <v/>
      </c>
      <c r="CS213" s="127"/>
      <c r="CT213" s="122" t="str">
        <f t="shared" si="53"/>
        <v/>
      </c>
      <c r="CU213" s="123" t="str">
        <f t="shared" si="54"/>
        <v/>
      </c>
      <c r="CV213" s="123" t="str">
        <f t="shared" si="55"/>
        <v/>
      </c>
      <c r="CW213" s="123" t="str">
        <f t="shared" si="56"/>
        <v/>
      </c>
      <c r="CX213" s="123" t="str">
        <f t="shared" si="57"/>
        <v/>
      </c>
      <c r="CY213" s="123" t="str">
        <f t="shared" si="58"/>
        <v/>
      </c>
      <c r="CZ213" s="123" t="str">
        <f t="shared" si="59"/>
        <v/>
      </c>
      <c r="DA213" s="123" t="str">
        <f t="shared" si="60"/>
        <v/>
      </c>
      <c r="DB213" s="124" t="str">
        <f t="shared" si="61"/>
        <v/>
      </c>
      <c r="DC213" s="128" t="str">
        <f t="shared" si="62"/>
        <v/>
      </c>
      <c r="DD213" s="123" t="str">
        <f t="shared" si="63"/>
        <v/>
      </c>
      <c r="DE213" s="123" t="str">
        <f t="shared" si="64"/>
        <v/>
      </c>
      <c r="DF213" s="123" t="str">
        <f t="shared" si="65"/>
        <v/>
      </c>
      <c r="DG213" s="123" t="str">
        <f t="shared" si="66"/>
        <v/>
      </c>
      <c r="DH213" s="123" t="str">
        <f t="shared" si="67"/>
        <v/>
      </c>
      <c r="DI213" s="123" t="str">
        <f t="shared" si="68"/>
        <v/>
      </c>
      <c r="DJ213" s="129" t="str">
        <f t="shared" si="69"/>
        <v/>
      </c>
      <c r="DK213" s="98" t="s">
        <v>68</v>
      </c>
      <c r="DL213" s="130">
        <f t="shared" si="76"/>
        <v>207</v>
      </c>
      <c r="DM213" s="56"/>
    </row>
    <row r="214" spans="2:117" ht="22.5" customHeight="1">
      <c r="B214" s="98" t="s">
        <v>68</v>
      </c>
      <c r="C214" s="130">
        <f t="shared" si="70"/>
        <v>208</v>
      </c>
      <c r="D214" s="146">
        <v>45704</v>
      </c>
      <c r="E214" s="155" t="s">
        <v>69</v>
      </c>
      <c r="F214" s="102" t="s">
        <v>70</v>
      </c>
      <c r="G214" s="103" t="s">
        <v>20</v>
      </c>
      <c r="H214" s="131" t="s">
        <v>46</v>
      </c>
      <c r="I214" s="132">
        <v>10000</v>
      </c>
      <c r="J214" s="106"/>
      <c r="K214" s="107">
        <f t="shared" si="71"/>
        <v>2697057</v>
      </c>
      <c r="L214" s="645"/>
      <c r="M214" s="133"/>
      <c r="N214" s="133"/>
      <c r="O214" s="134" t="str">
        <f t="shared" ref="O214:S214" si="692">IF($H214=O$6,$I214,"")</f>
        <v/>
      </c>
      <c r="P214" s="135" t="str">
        <f t="shared" si="692"/>
        <v/>
      </c>
      <c r="Q214" s="136">
        <f t="shared" si="692"/>
        <v>10000</v>
      </c>
      <c r="R214" s="135" t="str">
        <f t="shared" si="692"/>
        <v/>
      </c>
      <c r="S214" s="137" t="str">
        <f t="shared" si="692"/>
        <v/>
      </c>
      <c r="T214" s="113" t="str">
        <f t="shared" ref="T214:AJ214" si="693">IF($H214=T$6,$J214,"")</f>
        <v/>
      </c>
      <c r="U214" s="114" t="str">
        <f t="shared" si="693"/>
        <v/>
      </c>
      <c r="V214" s="114" t="str">
        <f t="shared" si="693"/>
        <v/>
      </c>
      <c r="W214" s="114" t="str">
        <f t="shared" si="693"/>
        <v/>
      </c>
      <c r="X214" s="113" t="str">
        <f t="shared" si="693"/>
        <v/>
      </c>
      <c r="Y214" s="114" t="str">
        <f t="shared" si="693"/>
        <v/>
      </c>
      <c r="Z214" s="114" t="str">
        <f t="shared" si="693"/>
        <v/>
      </c>
      <c r="AA214" s="114" t="str">
        <f t="shared" si="693"/>
        <v/>
      </c>
      <c r="AB214" s="113" t="str">
        <f t="shared" si="693"/>
        <v/>
      </c>
      <c r="AC214" s="114" t="str">
        <f t="shared" si="693"/>
        <v/>
      </c>
      <c r="AD214" s="114" t="str">
        <f t="shared" si="693"/>
        <v/>
      </c>
      <c r="AE214" s="114" t="str">
        <f t="shared" si="693"/>
        <v/>
      </c>
      <c r="AF214" s="114" t="str">
        <f t="shared" si="693"/>
        <v/>
      </c>
      <c r="AG214" s="114" t="str">
        <f t="shared" si="693"/>
        <v/>
      </c>
      <c r="AH214" s="114" t="str">
        <f t="shared" si="693"/>
        <v/>
      </c>
      <c r="AI214" s="113" t="str">
        <f t="shared" si="693"/>
        <v/>
      </c>
      <c r="AJ214" s="115" t="str">
        <f t="shared" si="693"/>
        <v/>
      </c>
      <c r="AK214" s="617"/>
      <c r="AL214" s="38"/>
      <c r="AM214" s="98" t="s">
        <v>68</v>
      </c>
      <c r="AN214" s="130">
        <f t="shared" si="74"/>
        <v>208</v>
      </c>
      <c r="AO214" s="138" t="str">
        <f t="shared" ref="AO214:AS214" si="694">IF(AND($G214=AO$4,$H214=AO$6),$I214,"")</f>
        <v/>
      </c>
      <c r="AP214" s="139" t="str">
        <f t="shared" si="694"/>
        <v/>
      </c>
      <c r="AQ214" s="139">
        <f t="shared" si="694"/>
        <v>10000</v>
      </c>
      <c r="AR214" s="139" t="str">
        <f t="shared" si="694"/>
        <v/>
      </c>
      <c r="AS214" s="139" t="str">
        <f t="shared" si="694"/>
        <v/>
      </c>
      <c r="AT214" s="118"/>
      <c r="AU214" s="138" t="str">
        <f t="shared" si="3"/>
        <v/>
      </c>
      <c r="AV214" s="139" t="str">
        <f t="shared" si="4"/>
        <v/>
      </c>
      <c r="AW214" s="139" t="str">
        <f t="shared" si="5"/>
        <v/>
      </c>
      <c r="AX214" s="139" t="str">
        <f t="shared" si="6"/>
        <v/>
      </c>
      <c r="AY214" s="139" t="str">
        <f t="shared" si="7"/>
        <v/>
      </c>
      <c r="AZ214" s="140" t="str">
        <f t="shared" si="8"/>
        <v/>
      </c>
      <c r="BA214" s="141" t="str">
        <f t="shared" si="9"/>
        <v/>
      </c>
      <c r="BB214" s="139" t="str">
        <f t="shared" si="10"/>
        <v/>
      </c>
      <c r="BC214" s="139" t="str">
        <f t="shared" si="11"/>
        <v/>
      </c>
      <c r="BD214" s="139" t="str">
        <f t="shared" si="12"/>
        <v/>
      </c>
      <c r="BE214" s="140" t="str">
        <f t="shared" si="13"/>
        <v/>
      </c>
      <c r="BF214" s="122" t="str">
        <f t="shared" si="14"/>
        <v/>
      </c>
      <c r="BG214" s="123" t="str">
        <f t="shared" si="15"/>
        <v/>
      </c>
      <c r="BH214" s="123" t="str">
        <f t="shared" si="16"/>
        <v/>
      </c>
      <c r="BI214" s="123" t="str">
        <f t="shared" si="17"/>
        <v/>
      </c>
      <c r="BJ214" s="122" t="str">
        <f t="shared" si="18"/>
        <v/>
      </c>
      <c r="BK214" s="123" t="str">
        <f t="shared" si="19"/>
        <v/>
      </c>
      <c r="BL214" s="123" t="str">
        <f t="shared" si="20"/>
        <v/>
      </c>
      <c r="BM214" s="123" t="str">
        <f t="shared" si="21"/>
        <v/>
      </c>
      <c r="BN214" s="123" t="str">
        <f t="shared" si="22"/>
        <v/>
      </c>
      <c r="BO214" s="123" t="str">
        <f t="shared" si="23"/>
        <v/>
      </c>
      <c r="BP214" s="123" t="str">
        <f t="shared" si="24"/>
        <v/>
      </c>
      <c r="BQ214" s="123" t="str">
        <f t="shared" si="25"/>
        <v/>
      </c>
      <c r="BR214" s="124" t="str">
        <f t="shared" si="26"/>
        <v/>
      </c>
      <c r="BS214" s="142" t="str">
        <f t="shared" si="27"/>
        <v/>
      </c>
      <c r="BT214" s="143" t="str">
        <f t="shared" si="28"/>
        <v/>
      </c>
      <c r="BU214" s="143" t="str">
        <f t="shared" si="29"/>
        <v/>
      </c>
      <c r="BV214" s="143" t="str">
        <f t="shared" si="30"/>
        <v/>
      </c>
      <c r="BW214" s="143" t="str">
        <f t="shared" si="31"/>
        <v/>
      </c>
      <c r="BX214" s="144" t="str">
        <f t="shared" si="32"/>
        <v/>
      </c>
      <c r="BY214" s="141" t="str">
        <f t="shared" si="33"/>
        <v/>
      </c>
      <c r="BZ214" s="139" t="str">
        <f t="shared" si="34"/>
        <v/>
      </c>
      <c r="CA214" s="139" t="str">
        <f t="shared" si="35"/>
        <v/>
      </c>
      <c r="CB214" s="139" t="str">
        <f t="shared" si="36"/>
        <v/>
      </c>
      <c r="CC214" s="139" t="str">
        <f t="shared" si="37"/>
        <v/>
      </c>
      <c r="CD214" s="139" t="str">
        <f t="shared" si="38"/>
        <v/>
      </c>
      <c r="CE214" s="140" t="str">
        <f t="shared" si="39"/>
        <v/>
      </c>
      <c r="CF214" s="141" t="str">
        <f t="shared" si="40"/>
        <v/>
      </c>
      <c r="CG214" s="139" t="str">
        <f t="shared" si="41"/>
        <v/>
      </c>
      <c r="CH214" s="139" t="str">
        <f t="shared" si="42"/>
        <v/>
      </c>
      <c r="CI214" s="139" t="str">
        <f t="shared" si="43"/>
        <v/>
      </c>
      <c r="CJ214" s="139" t="str">
        <f t="shared" si="44"/>
        <v/>
      </c>
      <c r="CK214" s="139" t="str">
        <f t="shared" si="45"/>
        <v/>
      </c>
      <c r="CL214" s="140" t="str">
        <f t="shared" si="46"/>
        <v/>
      </c>
      <c r="CM214" s="142" t="str">
        <f t="shared" si="47"/>
        <v/>
      </c>
      <c r="CN214" s="143" t="str">
        <f t="shared" si="48"/>
        <v/>
      </c>
      <c r="CO214" s="143" t="str">
        <f t="shared" si="49"/>
        <v/>
      </c>
      <c r="CP214" s="143" t="str">
        <f t="shared" si="50"/>
        <v/>
      </c>
      <c r="CQ214" s="143" t="str">
        <f t="shared" si="51"/>
        <v/>
      </c>
      <c r="CR214" s="145" t="str">
        <f t="shared" si="52"/>
        <v/>
      </c>
      <c r="CS214" s="127"/>
      <c r="CT214" s="122" t="str">
        <f t="shared" si="53"/>
        <v/>
      </c>
      <c r="CU214" s="123" t="str">
        <f t="shared" si="54"/>
        <v/>
      </c>
      <c r="CV214" s="123" t="str">
        <f t="shared" si="55"/>
        <v/>
      </c>
      <c r="CW214" s="123" t="str">
        <f t="shared" si="56"/>
        <v/>
      </c>
      <c r="CX214" s="123" t="str">
        <f t="shared" si="57"/>
        <v/>
      </c>
      <c r="CY214" s="123" t="str">
        <f t="shared" si="58"/>
        <v/>
      </c>
      <c r="CZ214" s="123" t="str">
        <f t="shared" si="59"/>
        <v/>
      </c>
      <c r="DA214" s="123" t="str">
        <f t="shared" si="60"/>
        <v/>
      </c>
      <c r="DB214" s="124" t="str">
        <f t="shared" si="61"/>
        <v/>
      </c>
      <c r="DC214" s="128" t="str">
        <f t="shared" si="62"/>
        <v/>
      </c>
      <c r="DD214" s="123" t="str">
        <f t="shared" si="63"/>
        <v/>
      </c>
      <c r="DE214" s="123" t="str">
        <f t="shared" si="64"/>
        <v/>
      </c>
      <c r="DF214" s="123" t="str">
        <f t="shared" si="65"/>
        <v/>
      </c>
      <c r="DG214" s="123" t="str">
        <f t="shared" si="66"/>
        <v/>
      </c>
      <c r="DH214" s="123" t="str">
        <f t="shared" si="67"/>
        <v/>
      </c>
      <c r="DI214" s="123" t="str">
        <f t="shared" si="68"/>
        <v/>
      </c>
      <c r="DJ214" s="129" t="str">
        <f t="shared" si="69"/>
        <v/>
      </c>
      <c r="DK214" s="98" t="s">
        <v>68</v>
      </c>
      <c r="DL214" s="130">
        <f t="shared" si="76"/>
        <v>208</v>
      </c>
      <c r="DM214" s="56"/>
    </row>
    <row r="215" spans="2:117" ht="22.5" customHeight="1">
      <c r="B215" s="98" t="s">
        <v>68</v>
      </c>
      <c r="C215" s="130">
        <f t="shared" si="70"/>
        <v>209</v>
      </c>
      <c r="D215" s="146">
        <v>45704</v>
      </c>
      <c r="E215" s="155" t="s">
        <v>69</v>
      </c>
      <c r="F215" s="102" t="s">
        <v>70</v>
      </c>
      <c r="G215" s="103" t="s">
        <v>20</v>
      </c>
      <c r="H215" s="131" t="s">
        <v>46</v>
      </c>
      <c r="I215" s="132">
        <v>5000</v>
      </c>
      <c r="J215" s="106"/>
      <c r="K215" s="107">
        <f t="shared" si="71"/>
        <v>2702057</v>
      </c>
      <c r="L215" s="645"/>
      <c r="M215" s="133"/>
      <c r="N215" s="133"/>
      <c r="O215" s="134" t="str">
        <f t="shared" ref="O215:S215" si="695">IF($H215=O$6,$I215,"")</f>
        <v/>
      </c>
      <c r="P215" s="135" t="str">
        <f t="shared" si="695"/>
        <v/>
      </c>
      <c r="Q215" s="136">
        <f t="shared" si="695"/>
        <v>5000</v>
      </c>
      <c r="R215" s="135" t="str">
        <f t="shared" si="695"/>
        <v/>
      </c>
      <c r="S215" s="137" t="str">
        <f t="shared" si="695"/>
        <v/>
      </c>
      <c r="T215" s="113" t="str">
        <f t="shared" ref="T215:AJ215" si="696">IF($H215=T$6,$J215,"")</f>
        <v/>
      </c>
      <c r="U215" s="114" t="str">
        <f t="shared" si="696"/>
        <v/>
      </c>
      <c r="V215" s="114" t="str">
        <f t="shared" si="696"/>
        <v/>
      </c>
      <c r="W215" s="114" t="str">
        <f t="shared" si="696"/>
        <v/>
      </c>
      <c r="X215" s="113" t="str">
        <f t="shared" si="696"/>
        <v/>
      </c>
      <c r="Y215" s="114" t="str">
        <f t="shared" si="696"/>
        <v/>
      </c>
      <c r="Z215" s="114" t="str">
        <f t="shared" si="696"/>
        <v/>
      </c>
      <c r="AA215" s="114" t="str">
        <f t="shared" si="696"/>
        <v/>
      </c>
      <c r="AB215" s="113" t="str">
        <f t="shared" si="696"/>
        <v/>
      </c>
      <c r="AC215" s="114" t="str">
        <f t="shared" si="696"/>
        <v/>
      </c>
      <c r="AD215" s="114" t="str">
        <f t="shared" si="696"/>
        <v/>
      </c>
      <c r="AE215" s="114" t="str">
        <f t="shared" si="696"/>
        <v/>
      </c>
      <c r="AF215" s="114" t="str">
        <f t="shared" si="696"/>
        <v/>
      </c>
      <c r="AG215" s="114" t="str">
        <f t="shared" si="696"/>
        <v/>
      </c>
      <c r="AH215" s="114" t="str">
        <f t="shared" si="696"/>
        <v/>
      </c>
      <c r="AI215" s="113" t="str">
        <f t="shared" si="696"/>
        <v/>
      </c>
      <c r="AJ215" s="115" t="str">
        <f t="shared" si="696"/>
        <v/>
      </c>
      <c r="AK215" s="617"/>
      <c r="AL215" s="38"/>
      <c r="AM215" s="98" t="s">
        <v>68</v>
      </c>
      <c r="AN215" s="130">
        <f t="shared" si="74"/>
        <v>209</v>
      </c>
      <c r="AO215" s="138" t="str">
        <f t="shared" ref="AO215:AS215" si="697">IF(AND($G215=AO$4,$H215=AO$6),$I215,"")</f>
        <v/>
      </c>
      <c r="AP215" s="139" t="str">
        <f t="shared" si="697"/>
        <v/>
      </c>
      <c r="AQ215" s="139">
        <f t="shared" si="697"/>
        <v>5000</v>
      </c>
      <c r="AR215" s="139" t="str">
        <f t="shared" si="697"/>
        <v/>
      </c>
      <c r="AS215" s="139" t="str">
        <f t="shared" si="697"/>
        <v/>
      </c>
      <c r="AT215" s="118"/>
      <c r="AU215" s="138" t="str">
        <f t="shared" si="3"/>
        <v/>
      </c>
      <c r="AV215" s="139" t="str">
        <f t="shared" si="4"/>
        <v/>
      </c>
      <c r="AW215" s="139" t="str">
        <f t="shared" si="5"/>
        <v/>
      </c>
      <c r="AX215" s="139" t="str">
        <f t="shared" si="6"/>
        <v/>
      </c>
      <c r="AY215" s="139" t="str">
        <f t="shared" si="7"/>
        <v/>
      </c>
      <c r="AZ215" s="140" t="str">
        <f t="shared" si="8"/>
        <v/>
      </c>
      <c r="BA215" s="141" t="str">
        <f t="shared" si="9"/>
        <v/>
      </c>
      <c r="BB215" s="139" t="str">
        <f t="shared" si="10"/>
        <v/>
      </c>
      <c r="BC215" s="139" t="str">
        <f t="shared" si="11"/>
        <v/>
      </c>
      <c r="BD215" s="139" t="str">
        <f t="shared" si="12"/>
        <v/>
      </c>
      <c r="BE215" s="140" t="str">
        <f t="shared" si="13"/>
        <v/>
      </c>
      <c r="BF215" s="122" t="str">
        <f t="shared" si="14"/>
        <v/>
      </c>
      <c r="BG215" s="123" t="str">
        <f t="shared" si="15"/>
        <v/>
      </c>
      <c r="BH215" s="123" t="str">
        <f t="shared" si="16"/>
        <v/>
      </c>
      <c r="BI215" s="123" t="str">
        <f t="shared" si="17"/>
        <v/>
      </c>
      <c r="BJ215" s="122" t="str">
        <f t="shared" si="18"/>
        <v/>
      </c>
      <c r="BK215" s="123" t="str">
        <f t="shared" si="19"/>
        <v/>
      </c>
      <c r="BL215" s="123" t="str">
        <f t="shared" si="20"/>
        <v/>
      </c>
      <c r="BM215" s="123" t="str">
        <f t="shared" si="21"/>
        <v/>
      </c>
      <c r="BN215" s="123" t="str">
        <f t="shared" si="22"/>
        <v/>
      </c>
      <c r="BO215" s="123" t="str">
        <f t="shared" si="23"/>
        <v/>
      </c>
      <c r="BP215" s="123" t="str">
        <f t="shared" si="24"/>
        <v/>
      </c>
      <c r="BQ215" s="123" t="str">
        <f t="shared" si="25"/>
        <v/>
      </c>
      <c r="BR215" s="124" t="str">
        <f t="shared" si="26"/>
        <v/>
      </c>
      <c r="BS215" s="142" t="str">
        <f t="shared" si="27"/>
        <v/>
      </c>
      <c r="BT215" s="143" t="str">
        <f t="shared" si="28"/>
        <v/>
      </c>
      <c r="BU215" s="143" t="str">
        <f t="shared" si="29"/>
        <v/>
      </c>
      <c r="BV215" s="143" t="str">
        <f t="shared" si="30"/>
        <v/>
      </c>
      <c r="BW215" s="143" t="str">
        <f t="shared" si="31"/>
        <v/>
      </c>
      <c r="BX215" s="144" t="str">
        <f t="shared" si="32"/>
        <v/>
      </c>
      <c r="BY215" s="141" t="str">
        <f t="shared" si="33"/>
        <v/>
      </c>
      <c r="BZ215" s="139" t="str">
        <f t="shared" si="34"/>
        <v/>
      </c>
      <c r="CA215" s="139" t="str">
        <f t="shared" si="35"/>
        <v/>
      </c>
      <c r="CB215" s="139" t="str">
        <f t="shared" si="36"/>
        <v/>
      </c>
      <c r="CC215" s="139" t="str">
        <f t="shared" si="37"/>
        <v/>
      </c>
      <c r="CD215" s="139" t="str">
        <f t="shared" si="38"/>
        <v/>
      </c>
      <c r="CE215" s="140" t="str">
        <f t="shared" si="39"/>
        <v/>
      </c>
      <c r="CF215" s="141" t="str">
        <f t="shared" si="40"/>
        <v/>
      </c>
      <c r="CG215" s="139" t="str">
        <f t="shared" si="41"/>
        <v/>
      </c>
      <c r="CH215" s="139" t="str">
        <f t="shared" si="42"/>
        <v/>
      </c>
      <c r="CI215" s="139" t="str">
        <f t="shared" si="43"/>
        <v/>
      </c>
      <c r="CJ215" s="139" t="str">
        <f t="shared" si="44"/>
        <v/>
      </c>
      <c r="CK215" s="139" t="str">
        <f t="shared" si="45"/>
        <v/>
      </c>
      <c r="CL215" s="140" t="str">
        <f t="shared" si="46"/>
        <v/>
      </c>
      <c r="CM215" s="142" t="str">
        <f t="shared" si="47"/>
        <v/>
      </c>
      <c r="CN215" s="143" t="str">
        <f t="shared" si="48"/>
        <v/>
      </c>
      <c r="CO215" s="143" t="str">
        <f t="shared" si="49"/>
        <v/>
      </c>
      <c r="CP215" s="143" t="str">
        <f t="shared" si="50"/>
        <v/>
      </c>
      <c r="CQ215" s="143" t="str">
        <f t="shared" si="51"/>
        <v/>
      </c>
      <c r="CR215" s="145" t="str">
        <f t="shared" si="52"/>
        <v/>
      </c>
      <c r="CS215" s="127"/>
      <c r="CT215" s="122" t="str">
        <f t="shared" si="53"/>
        <v/>
      </c>
      <c r="CU215" s="123" t="str">
        <f t="shared" si="54"/>
        <v/>
      </c>
      <c r="CV215" s="123" t="str">
        <f t="shared" si="55"/>
        <v/>
      </c>
      <c r="CW215" s="123" t="str">
        <f t="shared" si="56"/>
        <v/>
      </c>
      <c r="CX215" s="123" t="str">
        <f t="shared" si="57"/>
        <v/>
      </c>
      <c r="CY215" s="123" t="str">
        <f t="shared" si="58"/>
        <v/>
      </c>
      <c r="CZ215" s="123" t="str">
        <f t="shared" si="59"/>
        <v/>
      </c>
      <c r="DA215" s="123" t="str">
        <f t="shared" si="60"/>
        <v/>
      </c>
      <c r="DB215" s="124" t="str">
        <f t="shared" si="61"/>
        <v/>
      </c>
      <c r="DC215" s="128" t="str">
        <f t="shared" si="62"/>
        <v/>
      </c>
      <c r="DD215" s="123" t="str">
        <f t="shared" si="63"/>
        <v/>
      </c>
      <c r="DE215" s="123" t="str">
        <f t="shared" si="64"/>
        <v/>
      </c>
      <c r="DF215" s="123" t="str">
        <f t="shared" si="65"/>
        <v/>
      </c>
      <c r="DG215" s="123" t="str">
        <f t="shared" si="66"/>
        <v/>
      </c>
      <c r="DH215" s="123" t="str">
        <f t="shared" si="67"/>
        <v/>
      </c>
      <c r="DI215" s="123" t="str">
        <f t="shared" si="68"/>
        <v/>
      </c>
      <c r="DJ215" s="129" t="str">
        <f t="shared" si="69"/>
        <v/>
      </c>
      <c r="DK215" s="98" t="s">
        <v>68</v>
      </c>
      <c r="DL215" s="130">
        <f t="shared" si="76"/>
        <v>209</v>
      </c>
      <c r="DM215" s="56"/>
    </row>
    <row r="216" spans="2:117" ht="22.5" customHeight="1">
      <c r="B216" s="98" t="s">
        <v>68</v>
      </c>
      <c r="C216" s="130">
        <f t="shared" si="70"/>
        <v>210</v>
      </c>
      <c r="D216" s="146">
        <v>45704</v>
      </c>
      <c r="E216" s="155" t="s">
        <v>69</v>
      </c>
      <c r="F216" s="102" t="s">
        <v>70</v>
      </c>
      <c r="G216" s="156" t="s">
        <v>20</v>
      </c>
      <c r="H216" s="131" t="s">
        <v>46</v>
      </c>
      <c r="I216" s="132">
        <v>1000</v>
      </c>
      <c r="J216" s="106"/>
      <c r="K216" s="107">
        <f t="shared" si="71"/>
        <v>2703057</v>
      </c>
      <c r="L216" s="645"/>
      <c r="M216" s="133"/>
      <c r="N216" s="133"/>
      <c r="O216" s="134" t="str">
        <f t="shared" ref="O216:S216" si="698">IF($H216=O$6,$I216,"")</f>
        <v/>
      </c>
      <c r="P216" s="135" t="str">
        <f t="shared" si="698"/>
        <v/>
      </c>
      <c r="Q216" s="136">
        <f t="shared" si="698"/>
        <v>1000</v>
      </c>
      <c r="R216" s="135" t="str">
        <f t="shared" si="698"/>
        <v/>
      </c>
      <c r="S216" s="137" t="str">
        <f t="shared" si="698"/>
        <v/>
      </c>
      <c r="T216" s="113" t="str">
        <f t="shared" ref="T216:AJ216" si="699">IF($H216=T$6,$J216,"")</f>
        <v/>
      </c>
      <c r="U216" s="114" t="str">
        <f t="shared" si="699"/>
        <v/>
      </c>
      <c r="V216" s="114" t="str">
        <f t="shared" si="699"/>
        <v/>
      </c>
      <c r="W216" s="114" t="str">
        <f t="shared" si="699"/>
        <v/>
      </c>
      <c r="X216" s="113" t="str">
        <f t="shared" si="699"/>
        <v/>
      </c>
      <c r="Y216" s="114" t="str">
        <f t="shared" si="699"/>
        <v/>
      </c>
      <c r="Z216" s="114" t="str">
        <f t="shared" si="699"/>
        <v/>
      </c>
      <c r="AA216" s="114" t="str">
        <f t="shared" si="699"/>
        <v/>
      </c>
      <c r="AB216" s="113" t="str">
        <f t="shared" si="699"/>
        <v/>
      </c>
      <c r="AC216" s="114" t="str">
        <f t="shared" si="699"/>
        <v/>
      </c>
      <c r="AD216" s="114" t="str">
        <f t="shared" si="699"/>
        <v/>
      </c>
      <c r="AE216" s="114" t="str">
        <f t="shared" si="699"/>
        <v/>
      </c>
      <c r="AF216" s="114" t="str">
        <f t="shared" si="699"/>
        <v/>
      </c>
      <c r="AG216" s="114" t="str">
        <f t="shared" si="699"/>
        <v/>
      </c>
      <c r="AH216" s="114" t="str">
        <f t="shared" si="699"/>
        <v/>
      </c>
      <c r="AI216" s="113" t="str">
        <f t="shared" si="699"/>
        <v/>
      </c>
      <c r="AJ216" s="115" t="str">
        <f t="shared" si="699"/>
        <v/>
      </c>
      <c r="AK216" s="617"/>
      <c r="AL216" s="38"/>
      <c r="AM216" s="98" t="s">
        <v>68</v>
      </c>
      <c r="AN216" s="130">
        <f t="shared" si="74"/>
        <v>210</v>
      </c>
      <c r="AO216" s="138" t="str">
        <f t="shared" ref="AO216:AS216" si="700">IF(AND($G216=AO$4,$H216=AO$6),$I216,"")</f>
        <v/>
      </c>
      <c r="AP216" s="139" t="str">
        <f t="shared" si="700"/>
        <v/>
      </c>
      <c r="AQ216" s="139">
        <f t="shared" si="700"/>
        <v>1000</v>
      </c>
      <c r="AR216" s="139" t="str">
        <f t="shared" si="700"/>
        <v/>
      </c>
      <c r="AS216" s="139" t="str">
        <f t="shared" si="700"/>
        <v/>
      </c>
      <c r="AT216" s="118"/>
      <c r="AU216" s="138" t="str">
        <f t="shared" si="3"/>
        <v/>
      </c>
      <c r="AV216" s="139" t="str">
        <f t="shared" si="4"/>
        <v/>
      </c>
      <c r="AW216" s="139" t="str">
        <f t="shared" si="5"/>
        <v/>
      </c>
      <c r="AX216" s="139" t="str">
        <f t="shared" si="6"/>
        <v/>
      </c>
      <c r="AY216" s="139" t="str">
        <f t="shared" si="7"/>
        <v/>
      </c>
      <c r="AZ216" s="140" t="str">
        <f t="shared" si="8"/>
        <v/>
      </c>
      <c r="BA216" s="141" t="str">
        <f t="shared" si="9"/>
        <v/>
      </c>
      <c r="BB216" s="139" t="str">
        <f t="shared" si="10"/>
        <v/>
      </c>
      <c r="BC216" s="139" t="str">
        <f t="shared" si="11"/>
        <v/>
      </c>
      <c r="BD216" s="139" t="str">
        <f t="shared" si="12"/>
        <v/>
      </c>
      <c r="BE216" s="140" t="str">
        <f t="shared" si="13"/>
        <v/>
      </c>
      <c r="BF216" s="122" t="str">
        <f t="shared" si="14"/>
        <v/>
      </c>
      <c r="BG216" s="123" t="str">
        <f t="shared" si="15"/>
        <v/>
      </c>
      <c r="BH216" s="123" t="str">
        <f t="shared" si="16"/>
        <v/>
      </c>
      <c r="BI216" s="123" t="str">
        <f t="shared" si="17"/>
        <v/>
      </c>
      <c r="BJ216" s="122" t="str">
        <f t="shared" si="18"/>
        <v/>
      </c>
      <c r="BK216" s="123" t="str">
        <f t="shared" si="19"/>
        <v/>
      </c>
      <c r="BL216" s="123" t="str">
        <f t="shared" si="20"/>
        <v/>
      </c>
      <c r="BM216" s="123" t="str">
        <f t="shared" si="21"/>
        <v/>
      </c>
      <c r="BN216" s="123" t="str">
        <f t="shared" si="22"/>
        <v/>
      </c>
      <c r="BO216" s="123" t="str">
        <f t="shared" si="23"/>
        <v/>
      </c>
      <c r="BP216" s="123" t="str">
        <f t="shared" si="24"/>
        <v/>
      </c>
      <c r="BQ216" s="123" t="str">
        <f t="shared" si="25"/>
        <v/>
      </c>
      <c r="BR216" s="124" t="str">
        <f t="shared" si="26"/>
        <v/>
      </c>
      <c r="BS216" s="142" t="str">
        <f t="shared" si="27"/>
        <v/>
      </c>
      <c r="BT216" s="143" t="str">
        <f t="shared" si="28"/>
        <v/>
      </c>
      <c r="BU216" s="143" t="str">
        <f t="shared" si="29"/>
        <v/>
      </c>
      <c r="BV216" s="143" t="str">
        <f t="shared" si="30"/>
        <v/>
      </c>
      <c r="BW216" s="143" t="str">
        <f t="shared" si="31"/>
        <v/>
      </c>
      <c r="BX216" s="144" t="str">
        <f t="shared" si="32"/>
        <v/>
      </c>
      <c r="BY216" s="141" t="str">
        <f t="shared" si="33"/>
        <v/>
      </c>
      <c r="BZ216" s="139" t="str">
        <f t="shared" si="34"/>
        <v/>
      </c>
      <c r="CA216" s="139" t="str">
        <f t="shared" si="35"/>
        <v/>
      </c>
      <c r="CB216" s="139" t="str">
        <f t="shared" si="36"/>
        <v/>
      </c>
      <c r="CC216" s="139" t="str">
        <f t="shared" si="37"/>
        <v/>
      </c>
      <c r="CD216" s="139" t="str">
        <f t="shared" si="38"/>
        <v/>
      </c>
      <c r="CE216" s="140" t="str">
        <f t="shared" si="39"/>
        <v/>
      </c>
      <c r="CF216" s="141" t="str">
        <f t="shared" si="40"/>
        <v/>
      </c>
      <c r="CG216" s="139" t="str">
        <f t="shared" si="41"/>
        <v/>
      </c>
      <c r="CH216" s="139" t="str">
        <f t="shared" si="42"/>
        <v/>
      </c>
      <c r="CI216" s="139" t="str">
        <f t="shared" si="43"/>
        <v/>
      </c>
      <c r="CJ216" s="139" t="str">
        <f t="shared" si="44"/>
        <v/>
      </c>
      <c r="CK216" s="139" t="str">
        <f t="shared" si="45"/>
        <v/>
      </c>
      <c r="CL216" s="140" t="str">
        <f t="shared" si="46"/>
        <v/>
      </c>
      <c r="CM216" s="142" t="str">
        <f t="shared" si="47"/>
        <v/>
      </c>
      <c r="CN216" s="143" t="str">
        <f t="shared" si="48"/>
        <v/>
      </c>
      <c r="CO216" s="143" t="str">
        <f t="shared" si="49"/>
        <v/>
      </c>
      <c r="CP216" s="143" t="str">
        <f t="shared" si="50"/>
        <v/>
      </c>
      <c r="CQ216" s="143" t="str">
        <f t="shared" si="51"/>
        <v/>
      </c>
      <c r="CR216" s="145" t="str">
        <f t="shared" si="52"/>
        <v/>
      </c>
      <c r="CS216" s="127"/>
      <c r="CT216" s="122" t="str">
        <f t="shared" si="53"/>
        <v/>
      </c>
      <c r="CU216" s="123" t="str">
        <f t="shared" si="54"/>
        <v/>
      </c>
      <c r="CV216" s="123" t="str">
        <f t="shared" si="55"/>
        <v/>
      </c>
      <c r="CW216" s="123" t="str">
        <f t="shared" si="56"/>
        <v/>
      </c>
      <c r="CX216" s="123" t="str">
        <f t="shared" si="57"/>
        <v/>
      </c>
      <c r="CY216" s="123" t="str">
        <f t="shared" si="58"/>
        <v/>
      </c>
      <c r="CZ216" s="123" t="str">
        <f t="shared" si="59"/>
        <v/>
      </c>
      <c r="DA216" s="123" t="str">
        <f t="shared" si="60"/>
        <v/>
      </c>
      <c r="DB216" s="124" t="str">
        <f t="shared" si="61"/>
        <v/>
      </c>
      <c r="DC216" s="128" t="str">
        <f t="shared" si="62"/>
        <v/>
      </c>
      <c r="DD216" s="123" t="str">
        <f t="shared" si="63"/>
        <v/>
      </c>
      <c r="DE216" s="123" t="str">
        <f t="shared" si="64"/>
        <v/>
      </c>
      <c r="DF216" s="123" t="str">
        <f t="shared" si="65"/>
        <v/>
      </c>
      <c r="DG216" s="123" t="str">
        <f t="shared" si="66"/>
        <v/>
      </c>
      <c r="DH216" s="123" t="str">
        <f t="shared" si="67"/>
        <v/>
      </c>
      <c r="DI216" s="123" t="str">
        <f t="shared" si="68"/>
        <v/>
      </c>
      <c r="DJ216" s="129" t="str">
        <f t="shared" si="69"/>
        <v/>
      </c>
      <c r="DK216" s="98" t="s">
        <v>68</v>
      </c>
      <c r="DL216" s="130">
        <f t="shared" si="76"/>
        <v>210</v>
      </c>
      <c r="DM216" s="56"/>
    </row>
    <row r="217" spans="2:117" ht="22.5" customHeight="1">
      <c r="B217" s="98" t="s">
        <v>68</v>
      </c>
      <c r="C217" s="130">
        <f t="shared" si="70"/>
        <v>211</v>
      </c>
      <c r="D217" s="146">
        <v>45704</v>
      </c>
      <c r="E217" s="155" t="s">
        <v>69</v>
      </c>
      <c r="F217" s="102" t="s">
        <v>70</v>
      </c>
      <c r="G217" s="103" t="s">
        <v>20</v>
      </c>
      <c r="H217" s="131" t="s">
        <v>46</v>
      </c>
      <c r="I217" s="132">
        <v>5000</v>
      </c>
      <c r="J217" s="106"/>
      <c r="K217" s="107">
        <f t="shared" si="71"/>
        <v>2708057</v>
      </c>
      <c r="L217" s="645"/>
      <c r="M217" s="133"/>
      <c r="N217" s="133"/>
      <c r="O217" s="134" t="str">
        <f t="shared" ref="O217:S217" si="701">IF($H217=O$6,$I217,"")</f>
        <v/>
      </c>
      <c r="P217" s="135" t="str">
        <f t="shared" si="701"/>
        <v/>
      </c>
      <c r="Q217" s="136">
        <f t="shared" si="701"/>
        <v>5000</v>
      </c>
      <c r="R217" s="135" t="str">
        <f t="shared" si="701"/>
        <v/>
      </c>
      <c r="S217" s="137" t="str">
        <f t="shared" si="701"/>
        <v/>
      </c>
      <c r="T217" s="113" t="str">
        <f t="shared" ref="T217:AJ217" si="702">IF($H217=T$6,$J217,"")</f>
        <v/>
      </c>
      <c r="U217" s="114" t="str">
        <f t="shared" si="702"/>
        <v/>
      </c>
      <c r="V217" s="114" t="str">
        <f t="shared" si="702"/>
        <v/>
      </c>
      <c r="W217" s="114" t="str">
        <f t="shared" si="702"/>
        <v/>
      </c>
      <c r="X217" s="113" t="str">
        <f t="shared" si="702"/>
        <v/>
      </c>
      <c r="Y217" s="114" t="str">
        <f t="shared" si="702"/>
        <v/>
      </c>
      <c r="Z217" s="114" t="str">
        <f t="shared" si="702"/>
        <v/>
      </c>
      <c r="AA217" s="114" t="str">
        <f t="shared" si="702"/>
        <v/>
      </c>
      <c r="AB217" s="113" t="str">
        <f t="shared" si="702"/>
        <v/>
      </c>
      <c r="AC217" s="114" t="str">
        <f t="shared" si="702"/>
        <v/>
      </c>
      <c r="AD217" s="114" t="str">
        <f t="shared" si="702"/>
        <v/>
      </c>
      <c r="AE217" s="114" t="str">
        <f t="shared" si="702"/>
        <v/>
      </c>
      <c r="AF217" s="114" t="str">
        <f t="shared" si="702"/>
        <v/>
      </c>
      <c r="AG217" s="114" t="str">
        <f t="shared" si="702"/>
        <v/>
      </c>
      <c r="AH217" s="114" t="str">
        <f t="shared" si="702"/>
        <v/>
      </c>
      <c r="AI217" s="113" t="str">
        <f t="shared" si="702"/>
        <v/>
      </c>
      <c r="AJ217" s="115" t="str">
        <f t="shared" si="702"/>
        <v/>
      </c>
      <c r="AK217" s="617"/>
      <c r="AL217" s="38"/>
      <c r="AM217" s="98" t="s">
        <v>68</v>
      </c>
      <c r="AN217" s="130">
        <f t="shared" si="74"/>
        <v>211</v>
      </c>
      <c r="AO217" s="138" t="str">
        <f t="shared" ref="AO217:AS217" si="703">IF(AND($G217=AO$4,$H217=AO$6),$I217,"")</f>
        <v/>
      </c>
      <c r="AP217" s="139" t="str">
        <f t="shared" si="703"/>
        <v/>
      </c>
      <c r="AQ217" s="139">
        <f t="shared" si="703"/>
        <v>5000</v>
      </c>
      <c r="AR217" s="139" t="str">
        <f t="shared" si="703"/>
        <v/>
      </c>
      <c r="AS217" s="139" t="str">
        <f t="shared" si="703"/>
        <v/>
      </c>
      <c r="AT217" s="118"/>
      <c r="AU217" s="138" t="str">
        <f t="shared" si="3"/>
        <v/>
      </c>
      <c r="AV217" s="139" t="str">
        <f t="shared" si="4"/>
        <v/>
      </c>
      <c r="AW217" s="139" t="str">
        <f t="shared" si="5"/>
        <v/>
      </c>
      <c r="AX217" s="139" t="str">
        <f t="shared" si="6"/>
        <v/>
      </c>
      <c r="AY217" s="139" t="str">
        <f t="shared" si="7"/>
        <v/>
      </c>
      <c r="AZ217" s="140" t="str">
        <f t="shared" si="8"/>
        <v/>
      </c>
      <c r="BA217" s="141" t="str">
        <f t="shared" si="9"/>
        <v/>
      </c>
      <c r="BB217" s="139" t="str">
        <f t="shared" si="10"/>
        <v/>
      </c>
      <c r="BC217" s="139" t="str">
        <f t="shared" si="11"/>
        <v/>
      </c>
      <c r="BD217" s="139" t="str">
        <f t="shared" si="12"/>
        <v/>
      </c>
      <c r="BE217" s="140" t="str">
        <f t="shared" si="13"/>
        <v/>
      </c>
      <c r="BF217" s="122" t="str">
        <f t="shared" si="14"/>
        <v/>
      </c>
      <c r="BG217" s="123" t="str">
        <f t="shared" si="15"/>
        <v/>
      </c>
      <c r="BH217" s="123" t="str">
        <f t="shared" si="16"/>
        <v/>
      </c>
      <c r="BI217" s="123" t="str">
        <f t="shared" si="17"/>
        <v/>
      </c>
      <c r="BJ217" s="122" t="str">
        <f t="shared" si="18"/>
        <v/>
      </c>
      <c r="BK217" s="123" t="str">
        <f t="shared" si="19"/>
        <v/>
      </c>
      <c r="BL217" s="123" t="str">
        <f t="shared" si="20"/>
        <v/>
      </c>
      <c r="BM217" s="123" t="str">
        <f t="shared" si="21"/>
        <v/>
      </c>
      <c r="BN217" s="123" t="str">
        <f t="shared" si="22"/>
        <v/>
      </c>
      <c r="BO217" s="123" t="str">
        <f t="shared" si="23"/>
        <v/>
      </c>
      <c r="BP217" s="123" t="str">
        <f t="shared" si="24"/>
        <v/>
      </c>
      <c r="BQ217" s="123" t="str">
        <f t="shared" si="25"/>
        <v/>
      </c>
      <c r="BR217" s="124" t="str">
        <f t="shared" si="26"/>
        <v/>
      </c>
      <c r="BS217" s="142" t="str">
        <f t="shared" si="27"/>
        <v/>
      </c>
      <c r="BT217" s="143" t="str">
        <f t="shared" si="28"/>
        <v/>
      </c>
      <c r="BU217" s="143" t="str">
        <f t="shared" si="29"/>
        <v/>
      </c>
      <c r="BV217" s="143" t="str">
        <f t="shared" si="30"/>
        <v/>
      </c>
      <c r="BW217" s="143" t="str">
        <f t="shared" si="31"/>
        <v/>
      </c>
      <c r="BX217" s="144" t="str">
        <f t="shared" si="32"/>
        <v/>
      </c>
      <c r="BY217" s="141" t="str">
        <f t="shared" si="33"/>
        <v/>
      </c>
      <c r="BZ217" s="139" t="str">
        <f t="shared" si="34"/>
        <v/>
      </c>
      <c r="CA217" s="139" t="str">
        <f t="shared" si="35"/>
        <v/>
      </c>
      <c r="CB217" s="139" t="str">
        <f t="shared" si="36"/>
        <v/>
      </c>
      <c r="CC217" s="139" t="str">
        <f t="shared" si="37"/>
        <v/>
      </c>
      <c r="CD217" s="139" t="str">
        <f t="shared" si="38"/>
        <v/>
      </c>
      <c r="CE217" s="140" t="str">
        <f t="shared" si="39"/>
        <v/>
      </c>
      <c r="CF217" s="141" t="str">
        <f t="shared" si="40"/>
        <v/>
      </c>
      <c r="CG217" s="139" t="str">
        <f t="shared" si="41"/>
        <v/>
      </c>
      <c r="CH217" s="139" t="str">
        <f t="shared" si="42"/>
        <v/>
      </c>
      <c r="CI217" s="139" t="str">
        <f t="shared" si="43"/>
        <v/>
      </c>
      <c r="CJ217" s="139" t="str">
        <f t="shared" si="44"/>
        <v/>
      </c>
      <c r="CK217" s="139" t="str">
        <f t="shared" si="45"/>
        <v/>
      </c>
      <c r="CL217" s="140" t="str">
        <f t="shared" si="46"/>
        <v/>
      </c>
      <c r="CM217" s="142" t="str">
        <f t="shared" si="47"/>
        <v/>
      </c>
      <c r="CN217" s="143" t="str">
        <f t="shared" si="48"/>
        <v/>
      </c>
      <c r="CO217" s="143" t="str">
        <f t="shared" si="49"/>
        <v/>
      </c>
      <c r="CP217" s="143" t="str">
        <f t="shared" si="50"/>
        <v/>
      </c>
      <c r="CQ217" s="143" t="str">
        <f t="shared" si="51"/>
        <v/>
      </c>
      <c r="CR217" s="145" t="str">
        <f t="shared" si="52"/>
        <v/>
      </c>
      <c r="CS217" s="127"/>
      <c r="CT217" s="122" t="str">
        <f t="shared" si="53"/>
        <v/>
      </c>
      <c r="CU217" s="123" t="str">
        <f t="shared" si="54"/>
        <v/>
      </c>
      <c r="CV217" s="123" t="str">
        <f t="shared" si="55"/>
        <v/>
      </c>
      <c r="CW217" s="123" t="str">
        <f t="shared" si="56"/>
        <v/>
      </c>
      <c r="CX217" s="123" t="str">
        <f t="shared" si="57"/>
        <v/>
      </c>
      <c r="CY217" s="123" t="str">
        <f t="shared" si="58"/>
        <v/>
      </c>
      <c r="CZ217" s="123" t="str">
        <f t="shared" si="59"/>
        <v/>
      </c>
      <c r="DA217" s="123" t="str">
        <f t="shared" si="60"/>
        <v/>
      </c>
      <c r="DB217" s="124" t="str">
        <f t="shared" si="61"/>
        <v/>
      </c>
      <c r="DC217" s="128" t="str">
        <f t="shared" si="62"/>
        <v/>
      </c>
      <c r="DD217" s="123" t="str">
        <f t="shared" si="63"/>
        <v/>
      </c>
      <c r="DE217" s="123" t="str">
        <f t="shared" si="64"/>
        <v/>
      </c>
      <c r="DF217" s="123" t="str">
        <f t="shared" si="65"/>
        <v/>
      </c>
      <c r="DG217" s="123" t="str">
        <f t="shared" si="66"/>
        <v/>
      </c>
      <c r="DH217" s="123" t="str">
        <f t="shared" si="67"/>
        <v/>
      </c>
      <c r="DI217" s="123" t="str">
        <f t="shared" si="68"/>
        <v/>
      </c>
      <c r="DJ217" s="129" t="str">
        <f t="shared" si="69"/>
        <v/>
      </c>
      <c r="DK217" s="98" t="s">
        <v>68</v>
      </c>
      <c r="DL217" s="130">
        <f t="shared" si="76"/>
        <v>211</v>
      </c>
      <c r="DM217" s="56"/>
    </row>
    <row r="218" spans="2:117" ht="22.5" customHeight="1">
      <c r="B218" s="98" t="s">
        <v>68</v>
      </c>
      <c r="C218" s="130">
        <f t="shared" si="70"/>
        <v>212</v>
      </c>
      <c r="D218" s="146">
        <v>45704</v>
      </c>
      <c r="E218" s="155" t="s">
        <v>69</v>
      </c>
      <c r="F218" s="102" t="s">
        <v>70</v>
      </c>
      <c r="G218" s="103" t="s">
        <v>20</v>
      </c>
      <c r="H218" s="131" t="s">
        <v>46</v>
      </c>
      <c r="I218" s="132">
        <v>2000</v>
      </c>
      <c r="J218" s="106"/>
      <c r="K218" s="107">
        <f t="shared" si="71"/>
        <v>2710057</v>
      </c>
      <c r="L218" s="645"/>
      <c r="M218" s="133"/>
      <c r="N218" s="133"/>
      <c r="O218" s="134" t="str">
        <f t="shared" ref="O218:S218" si="704">IF($H218=O$6,$I218,"")</f>
        <v/>
      </c>
      <c r="P218" s="135" t="str">
        <f t="shared" si="704"/>
        <v/>
      </c>
      <c r="Q218" s="136">
        <f t="shared" si="704"/>
        <v>2000</v>
      </c>
      <c r="R218" s="135" t="str">
        <f t="shared" si="704"/>
        <v/>
      </c>
      <c r="S218" s="137" t="str">
        <f t="shared" si="704"/>
        <v/>
      </c>
      <c r="T218" s="113" t="str">
        <f t="shared" ref="T218:AJ218" si="705">IF($H218=T$6,$J218,"")</f>
        <v/>
      </c>
      <c r="U218" s="114" t="str">
        <f t="shared" si="705"/>
        <v/>
      </c>
      <c r="V218" s="114" t="str">
        <f t="shared" si="705"/>
        <v/>
      </c>
      <c r="W218" s="114" t="str">
        <f t="shared" si="705"/>
        <v/>
      </c>
      <c r="X218" s="113" t="str">
        <f t="shared" si="705"/>
        <v/>
      </c>
      <c r="Y218" s="114" t="str">
        <f t="shared" si="705"/>
        <v/>
      </c>
      <c r="Z218" s="114" t="str">
        <f t="shared" si="705"/>
        <v/>
      </c>
      <c r="AA218" s="114" t="str">
        <f t="shared" si="705"/>
        <v/>
      </c>
      <c r="AB218" s="113" t="str">
        <f t="shared" si="705"/>
        <v/>
      </c>
      <c r="AC218" s="114" t="str">
        <f t="shared" si="705"/>
        <v/>
      </c>
      <c r="AD218" s="114" t="str">
        <f t="shared" si="705"/>
        <v/>
      </c>
      <c r="AE218" s="114" t="str">
        <f t="shared" si="705"/>
        <v/>
      </c>
      <c r="AF218" s="114" t="str">
        <f t="shared" si="705"/>
        <v/>
      </c>
      <c r="AG218" s="114" t="str">
        <f t="shared" si="705"/>
        <v/>
      </c>
      <c r="AH218" s="114" t="str">
        <f t="shared" si="705"/>
        <v/>
      </c>
      <c r="AI218" s="113" t="str">
        <f t="shared" si="705"/>
        <v/>
      </c>
      <c r="AJ218" s="115" t="str">
        <f t="shared" si="705"/>
        <v/>
      </c>
      <c r="AK218" s="617"/>
      <c r="AL218" s="38"/>
      <c r="AM218" s="98" t="s">
        <v>68</v>
      </c>
      <c r="AN218" s="130">
        <f t="shared" si="74"/>
        <v>212</v>
      </c>
      <c r="AO218" s="138" t="str">
        <f t="shared" ref="AO218:AS218" si="706">IF(AND($G218=AO$4,$H218=AO$6),$I218,"")</f>
        <v/>
      </c>
      <c r="AP218" s="139" t="str">
        <f t="shared" si="706"/>
        <v/>
      </c>
      <c r="AQ218" s="139">
        <f t="shared" si="706"/>
        <v>2000</v>
      </c>
      <c r="AR218" s="139" t="str">
        <f t="shared" si="706"/>
        <v/>
      </c>
      <c r="AS218" s="139" t="str">
        <f t="shared" si="706"/>
        <v/>
      </c>
      <c r="AT218" s="118"/>
      <c r="AU218" s="138" t="str">
        <f t="shared" si="3"/>
        <v/>
      </c>
      <c r="AV218" s="139" t="str">
        <f t="shared" si="4"/>
        <v/>
      </c>
      <c r="AW218" s="139" t="str">
        <f t="shared" si="5"/>
        <v/>
      </c>
      <c r="AX218" s="139" t="str">
        <f t="shared" si="6"/>
        <v/>
      </c>
      <c r="AY218" s="139" t="str">
        <f t="shared" si="7"/>
        <v/>
      </c>
      <c r="AZ218" s="140" t="str">
        <f t="shared" si="8"/>
        <v/>
      </c>
      <c r="BA218" s="141" t="str">
        <f t="shared" si="9"/>
        <v/>
      </c>
      <c r="BB218" s="139" t="str">
        <f t="shared" si="10"/>
        <v/>
      </c>
      <c r="BC218" s="139" t="str">
        <f t="shared" si="11"/>
        <v/>
      </c>
      <c r="BD218" s="139" t="str">
        <f t="shared" si="12"/>
        <v/>
      </c>
      <c r="BE218" s="140" t="str">
        <f t="shared" si="13"/>
        <v/>
      </c>
      <c r="BF218" s="122" t="str">
        <f t="shared" si="14"/>
        <v/>
      </c>
      <c r="BG218" s="123" t="str">
        <f t="shared" si="15"/>
        <v/>
      </c>
      <c r="BH218" s="123" t="str">
        <f t="shared" si="16"/>
        <v/>
      </c>
      <c r="BI218" s="123" t="str">
        <f t="shared" si="17"/>
        <v/>
      </c>
      <c r="BJ218" s="122" t="str">
        <f t="shared" si="18"/>
        <v/>
      </c>
      <c r="BK218" s="123" t="str">
        <f t="shared" si="19"/>
        <v/>
      </c>
      <c r="BL218" s="123" t="str">
        <f t="shared" si="20"/>
        <v/>
      </c>
      <c r="BM218" s="123" t="str">
        <f t="shared" si="21"/>
        <v/>
      </c>
      <c r="BN218" s="123" t="str">
        <f t="shared" si="22"/>
        <v/>
      </c>
      <c r="BO218" s="123" t="str">
        <f t="shared" si="23"/>
        <v/>
      </c>
      <c r="BP218" s="123" t="str">
        <f t="shared" si="24"/>
        <v/>
      </c>
      <c r="BQ218" s="123" t="str">
        <f t="shared" si="25"/>
        <v/>
      </c>
      <c r="BR218" s="124" t="str">
        <f t="shared" si="26"/>
        <v/>
      </c>
      <c r="BS218" s="142" t="str">
        <f t="shared" si="27"/>
        <v/>
      </c>
      <c r="BT218" s="143" t="str">
        <f t="shared" si="28"/>
        <v/>
      </c>
      <c r="BU218" s="143" t="str">
        <f t="shared" si="29"/>
        <v/>
      </c>
      <c r="BV218" s="143" t="str">
        <f t="shared" si="30"/>
        <v/>
      </c>
      <c r="BW218" s="143" t="str">
        <f t="shared" si="31"/>
        <v/>
      </c>
      <c r="BX218" s="144" t="str">
        <f t="shared" si="32"/>
        <v/>
      </c>
      <c r="BY218" s="141" t="str">
        <f t="shared" si="33"/>
        <v/>
      </c>
      <c r="BZ218" s="139" t="str">
        <f t="shared" si="34"/>
        <v/>
      </c>
      <c r="CA218" s="139" t="str">
        <f t="shared" si="35"/>
        <v/>
      </c>
      <c r="CB218" s="139" t="str">
        <f t="shared" si="36"/>
        <v/>
      </c>
      <c r="CC218" s="139" t="str">
        <f t="shared" si="37"/>
        <v/>
      </c>
      <c r="CD218" s="139" t="str">
        <f t="shared" si="38"/>
        <v/>
      </c>
      <c r="CE218" s="140" t="str">
        <f t="shared" si="39"/>
        <v/>
      </c>
      <c r="CF218" s="141" t="str">
        <f t="shared" si="40"/>
        <v/>
      </c>
      <c r="CG218" s="139" t="str">
        <f t="shared" si="41"/>
        <v/>
      </c>
      <c r="CH218" s="139" t="str">
        <f t="shared" si="42"/>
        <v/>
      </c>
      <c r="CI218" s="139" t="str">
        <f t="shared" si="43"/>
        <v/>
      </c>
      <c r="CJ218" s="139" t="str">
        <f t="shared" si="44"/>
        <v/>
      </c>
      <c r="CK218" s="139" t="str">
        <f t="shared" si="45"/>
        <v/>
      </c>
      <c r="CL218" s="140" t="str">
        <f t="shared" si="46"/>
        <v/>
      </c>
      <c r="CM218" s="142" t="str">
        <f t="shared" si="47"/>
        <v/>
      </c>
      <c r="CN218" s="143" t="str">
        <f t="shared" si="48"/>
        <v/>
      </c>
      <c r="CO218" s="143" t="str">
        <f t="shared" si="49"/>
        <v/>
      </c>
      <c r="CP218" s="143" t="str">
        <f t="shared" si="50"/>
        <v/>
      </c>
      <c r="CQ218" s="143" t="str">
        <f t="shared" si="51"/>
        <v/>
      </c>
      <c r="CR218" s="145" t="str">
        <f t="shared" si="52"/>
        <v/>
      </c>
      <c r="CS218" s="127"/>
      <c r="CT218" s="122" t="str">
        <f t="shared" si="53"/>
        <v/>
      </c>
      <c r="CU218" s="123" t="str">
        <f t="shared" si="54"/>
        <v/>
      </c>
      <c r="CV218" s="123" t="str">
        <f t="shared" si="55"/>
        <v/>
      </c>
      <c r="CW218" s="123" t="str">
        <f t="shared" si="56"/>
        <v/>
      </c>
      <c r="CX218" s="123" t="str">
        <f t="shared" si="57"/>
        <v/>
      </c>
      <c r="CY218" s="123" t="str">
        <f t="shared" si="58"/>
        <v/>
      </c>
      <c r="CZ218" s="123" t="str">
        <f t="shared" si="59"/>
        <v/>
      </c>
      <c r="DA218" s="123" t="str">
        <f t="shared" si="60"/>
        <v/>
      </c>
      <c r="DB218" s="124" t="str">
        <f t="shared" si="61"/>
        <v/>
      </c>
      <c r="DC218" s="128" t="str">
        <f t="shared" si="62"/>
        <v/>
      </c>
      <c r="DD218" s="123" t="str">
        <f t="shared" si="63"/>
        <v/>
      </c>
      <c r="DE218" s="123" t="str">
        <f t="shared" si="64"/>
        <v/>
      </c>
      <c r="DF218" s="123" t="str">
        <f t="shared" si="65"/>
        <v/>
      </c>
      <c r="DG218" s="123" t="str">
        <f t="shared" si="66"/>
        <v/>
      </c>
      <c r="DH218" s="123" t="str">
        <f t="shared" si="67"/>
        <v/>
      </c>
      <c r="DI218" s="123" t="str">
        <f t="shared" si="68"/>
        <v/>
      </c>
      <c r="DJ218" s="129" t="str">
        <f t="shared" si="69"/>
        <v/>
      </c>
      <c r="DK218" s="98" t="s">
        <v>68</v>
      </c>
      <c r="DL218" s="130">
        <f t="shared" si="76"/>
        <v>212</v>
      </c>
      <c r="DM218" s="56"/>
    </row>
    <row r="219" spans="2:117" ht="22.5" customHeight="1">
      <c r="B219" s="98" t="s">
        <v>68</v>
      </c>
      <c r="C219" s="130">
        <f t="shared" si="70"/>
        <v>213</v>
      </c>
      <c r="D219" s="146">
        <v>45704</v>
      </c>
      <c r="E219" s="155" t="s">
        <v>75</v>
      </c>
      <c r="F219" s="165" t="s">
        <v>75</v>
      </c>
      <c r="G219" s="103" t="s">
        <v>21</v>
      </c>
      <c r="H219" s="131" t="s">
        <v>47</v>
      </c>
      <c r="I219" s="132">
        <v>56</v>
      </c>
      <c r="J219" s="106"/>
      <c r="K219" s="107">
        <f t="shared" si="71"/>
        <v>2710113</v>
      </c>
      <c r="L219" s="645"/>
      <c r="M219" s="133"/>
      <c r="N219" s="133"/>
      <c r="O219" s="134" t="str">
        <f t="shared" ref="O219:S219" si="707">IF($H219=O$6,$I219,"")</f>
        <v/>
      </c>
      <c r="P219" s="135" t="str">
        <f t="shared" si="707"/>
        <v/>
      </c>
      <c r="Q219" s="136" t="str">
        <f t="shared" si="707"/>
        <v/>
      </c>
      <c r="R219" s="135">
        <f t="shared" si="707"/>
        <v>56</v>
      </c>
      <c r="S219" s="137" t="str">
        <f t="shared" si="707"/>
        <v/>
      </c>
      <c r="T219" s="113" t="str">
        <f t="shared" ref="T219:AJ219" si="708">IF($H219=T$6,$J219,"")</f>
        <v/>
      </c>
      <c r="U219" s="114" t="str">
        <f t="shared" si="708"/>
        <v/>
      </c>
      <c r="V219" s="114" t="str">
        <f t="shared" si="708"/>
        <v/>
      </c>
      <c r="W219" s="114" t="str">
        <f t="shared" si="708"/>
        <v/>
      </c>
      <c r="X219" s="113" t="str">
        <f t="shared" si="708"/>
        <v/>
      </c>
      <c r="Y219" s="114" t="str">
        <f t="shared" si="708"/>
        <v/>
      </c>
      <c r="Z219" s="114" t="str">
        <f t="shared" si="708"/>
        <v/>
      </c>
      <c r="AA219" s="114" t="str">
        <f t="shared" si="708"/>
        <v/>
      </c>
      <c r="AB219" s="113" t="str">
        <f t="shared" si="708"/>
        <v/>
      </c>
      <c r="AC219" s="114" t="str">
        <f t="shared" si="708"/>
        <v/>
      </c>
      <c r="AD219" s="114" t="str">
        <f t="shared" si="708"/>
        <v/>
      </c>
      <c r="AE219" s="114" t="str">
        <f t="shared" si="708"/>
        <v/>
      </c>
      <c r="AF219" s="114" t="str">
        <f t="shared" si="708"/>
        <v/>
      </c>
      <c r="AG219" s="114" t="str">
        <f t="shared" si="708"/>
        <v/>
      </c>
      <c r="AH219" s="114" t="str">
        <f t="shared" si="708"/>
        <v/>
      </c>
      <c r="AI219" s="113" t="str">
        <f t="shared" si="708"/>
        <v/>
      </c>
      <c r="AJ219" s="115" t="str">
        <f t="shared" si="708"/>
        <v/>
      </c>
      <c r="AK219" s="617"/>
      <c r="AL219" s="38"/>
      <c r="AM219" s="98" t="s">
        <v>68</v>
      </c>
      <c r="AN219" s="130">
        <f t="shared" si="74"/>
        <v>213</v>
      </c>
      <c r="AO219" s="138" t="str">
        <f t="shared" ref="AO219:AS219" si="709">IF(AND($G219=AO$4,$H219=AO$6),$I219,"")</f>
        <v/>
      </c>
      <c r="AP219" s="139" t="str">
        <f t="shared" si="709"/>
        <v/>
      </c>
      <c r="AQ219" s="139" t="str">
        <f t="shared" si="709"/>
        <v/>
      </c>
      <c r="AR219" s="139">
        <f t="shared" si="709"/>
        <v>56</v>
      </c>
      <c r="AS219" s="139" t="str">
        <f t="shared" si="709"/>
        <v/>
      </c>
      <c r="AT219" s="118"/>
      <c r="AU219" s="138" t="str">
        <f t="shared" si="3"/>
        <v/>
      </c>
      <c r="AV219" s="139" t="str">
        <f t="shared" si="4"/>
        <v/>
      </c>
      <c r="AW219" s="139" t="str">
        <f t="shared" si="5"/>
        <v/>
      </c>
      <c r="AX219" s="139" t="str">
        <f t="shared" si="6"/>
        <v/>
      </c>
      <c r="AY219" s="139" t="str">
        <f t="shared" si="7"/>
        <v/>
      </c>
      <c r="AZ219" s="140" t="str">
        <f t="shared" si="8"/>
        <v/>
      </c>
      <c r="BA219" s="141" t="str">
        <f t="shared" si="9"/>
        <v/>
      </c>
      <c r="BB219" s="139" t="str">
        <f t="shared" si="10"/>
        <v/>
      </c>
      <c r="BC219" s="139" t="str">
        <f t="shared" si="11"/>
        <v/>
      </c>
      <c r="BD219" s="139" t="str">
        <f t="shared" si="12"/>
        <v/>
      </c>
      <c r="BE219" s="140" t="str">
        <f t="shared" si="13"/>
        <v/>
      </c>
      <c r="BF219" s="122" t="str">
        <f t="shared" si="14"/>
        <v/>
      </c>
      <c r="BG219" s="123" t="str">
        <f t="shared" si="15"/>
        <v/>
      </c>
      <c r="BH219" s="123" t="str">
        <f t="shared" si="16"/>
        <v/>
      </c>
      <c r="BI219" s="123" t="str">
        <f t="shared" si="17"/>
        <v/>
      </c>
      <c r="BJ219" s="122" t="str">
        <f t="shared" si="18"/>
        <v/>
      </c>
      <c r="BK219" s="123" t="str">
        <f t="shared" si="19"/>
        <v/>
      </c>
      <c r="BL219" s="123" t="str">
        <f t="shared" si="20"/>
        <v/>
      </c>
      <c r="BM219" s="123" t="str">
        <f t="shared" si="21"/>
        <v/>
      </c>
      <c r="BN219" s="123" t="str">
        <f t="shared" si="22"/>
        <v/>
      </c>
      <c r="BO219" s="123" t="str">
        <f t="shared" si="23"/>
        <v/>
      </c>
      <c r="BP219" s="123" t="str">
        <f t="shared" si="24"/>
        <v/>
      </c>
      <c r="BQ219" s="123" t="str">
        <f t="shared" si="25"/>
        <v/>
      </c>
      <c r="BR219" s="124" t="str">
        <f t="shared" si="26"/>
        <v/>
      </c>
      <c r="BS219" s="142" t="str">
        <f t="shared" si="27"/>
        <v/>
      </c>
      <c r="BT219" s="143" t="str">
        <f t="shared" si="28"/>
        <v/>
      </c>
      <c r="BU219" s="143" t="str">
        <f t="shared" si="29"/>
        <v/>
      </c>
      <c r="BV219" s="143" t="str">
        <f t="shared" si="30"/>
        <v/>
      </c>
      <c r="BW219" s="143" t="str">
        <f t="shared" si="31"/>
        <v/>
      </c>
      <c r="BX219" s="144" t="str">
        <f t="shared" si="32"/>
        <v/>
      </c>
      <c r="BY219" s="141" t="str">
        <f t="shared" si="33"/>
        <v/>
      </c>
      <c r="BZ219" s="139" t="str">
        <f t="shared" si="34"/>
        <v/>
      </c>
      <c r="CA219" s="139" t="str">
        <f t="shared" si="35"/>
        <v/>
      </c>
      <c r="CB219" s="139" t="str">
        <f t="shared" si="36"/>
        <v/>
      </c>
      <c r="CC219" s="139" t="str">
        <f t="shared" si="37"/>
        <v/>
      </c>
      <c r="CD219" s="139" t="str">
        <f t="shared" si="38"/>
        <v/>
      </c>
      <c r="CE219" s="140" t="str">
        <f t="shared" si="39"/>
        <v/>
      </c>
      <c r="CF219" s="141" t="str">
        <f t="shared" si="40"/>
        <v/>
      </c>
      <c r="CG219" s="139" t="str">
        <f t="shared" si="41"/>
        <v/>
      </c>
      <c r="CH219" s="139" t="str">
        <f t="shared" si="42"/>
        <v/>
      </c>
      <c r="CI219" s="139" t="str">
        <f t="shared" si="43"/>
        <v/>
      </c>
      <c r="CJ219" s="139" t="str">
        <f t="shared" si="44"/>
        <v/>
      </c>
      <c r="CK219" s="139" t="str">
        <f t="shared" si="45"/>
        <v/>
      </c>
      <c r="CL219" s="140" t="str">
        <f t="shared" si="46"/>
        <v/>
      </c>
      <c r="CM219" s="142" t="str">
        <f t="shared" si="47"/>
        <v/>
      </c>
      <c r="CN219" s="143" t="str">
        <f t="shared" si="48"/>
        <v/>
      </c>
      <c r="CO219" s="143" t="str">
        <f t="shared" si="49"/>
        <v/>
      </c>
      <c r="CP219" s="143" t="str">
        <f t="shared" si="50"/>
        <v/>
      </c>
      <c r="CQ219" s="143" t="str">
        <f t="shared" si="51"/>
        <v/>
      </c>
      <c r="CR219" s="145" t="str">
        <f t="shared" si="52"/>
        <v/>
      </c>
      <c r="CS219" s="127"/>
      <c r="CT219" s="122" t="str">
        <f t="shared" si="53"/>
        <v/>
      </c>
      <c r="CU219" s="123" t="str">
        <f t="shared" si="54"/>
        <v/>
      </c>
      <c r="CV219" s="123" t="str">
        <f t="shared" si="55"/>
        <v/>
      </c>
      <c r="CW219" s="123" t="str">
        <f t="shared" si="56"/>
        <v/>
      </c>
      <c r="CX219" s="123" t="str">
        <f t="shared" si="57"/>
        <v/>
      </c>
      <c r="CY219" s="123" t="str">
        <f t="shared" si="58"/>
        <v/>
      </c>
      <c r="CZ219" s="123" t="str">
        <f t="shared" si="59"/>
        <v/>
      </c>
      <c r="DA219" s="123" t="str">
        <f t="shared" si="60"/>
        <v/>
      </c>
      <c r="DB219" s="124" t="str">
        <f t="shared" si="61"/>
        <v/>
      </c>
      <c r="DC219" s="128" t="str">
        <f t="shared" si="62"/>
        <v/>
      </c>
      <c r="DD219" s="123" t="str">
        <f t="shared" si="63"/>
        <v/>
      </c>
      <c r="DE219" s="123" t="str">
        <f t="shared" si="64"/>
        <v/>
      </c>
      <c r="DF219" s="123" t="str">
        <f t="shared" si="65"/>
        <v/>
      </c>
      <c r="DG219" s="123" t="str">
        <f t="shared" si="66"/>
        <v/>
      </c>
      <c r="DH219" s="123" t="str">
        <f t="shared" si="67"/>
        <v/>
      </c>
      <c r="DI219" s="123" t="str">
        <f t="shared" si="68"/>
        <v/>
      </c>
      <c r="DJ219" s="129" t="str">
        <f t="shared" si="69"/>
        <v/>
      </c>
      <c r="DK219" s="98" t="s">
        <v>68</v>
      </c>
      <c r="DL219" s="130">
        <f t="shared" si="76"/>
        <v>213</v>
      </c>
      <c r="DM219" s="56"/>
    </row>
    <row r="220" spans="2:117" ht="22.5" customHeight="1">
      <c r="B220" s="98" t="s">
        <v>68</v>
      </c>
      <c r="C220" s="130">
        <f t="shared" si="70"/>
        <v>214</v>
      </c>
      <c r="D220" s="146">
        <v>45705</v>
      </c>
      <c r="E220" s="155" t="s">
        <v>69</v>
      </c>
      <c r="F220" s="102" t="s">
        <v>70</v>
      </c>
      <c r="G220" s="156" t="s">
        <v>20</v>
      </c>
      <c r="H220" s="131" t="s">
        <v>46</v>
      </c>
      <c r="I220" s="132">
        <v>50000</v>
      </c>
      <c r="J220" s="106"/>
      <c r="K220" s="107">
        <f t="shared" si="71"/>
        <v>2760113</v>
      </c>
      <c r="L220" s="645"/>
      <c r="M220" s="133"/>
      <c r="N220" s="133"/>
      <c r="O220" s="134" t="str">
        <f t="shared" ref="O220:S220" si="710">IF($H220=O$6,$I220,"")</f>
        <v/>
      </c>
      <c r="P220" s="135" t="str">
        <f t="shared" si="710"/>
        <v/>
      </c>
      <c r="Q220" s="136">
        <f t="shared" si="710"/>
        <v>50000</v>
      </c>
      <c r="R220" s="135" t="str">
        <f t="shared" si="710"/>
        <v/>
      </c>
      <c r="S220" s="137" t="str">
        <f t="shared" si="710"/>
        <v/>
      </c>
      <c r="T220" s="113" t="str">
        <f t="shared" ref="T220:AJ220" si="711">IF($H220=T$6,$J220,"")</f>
        <v/>
      </c>
      <c r="U220" s="114" t="str">
        <f t="shared" si="711"/>
        <v/>
      </c>
      <c r="V220" s="114" t="str">
        <f t="shared" si="711"/>
        <v/>
      </c>
      <c r="W220" s="114" t="str">
        <f t="shared" si="711"/>
        <v/>
      </c>
      <c r="X220" s="113" t="str">
        <f t="shared" si="711"/>
        <v/>
      </c>
      <c r="Y220" s="114" t="str">
        <f t="shared" si="711"/>
        <v/>
      </c>
      <c r="Z220" s="114" t="str">
        <f t="shared" si="711"/>
        <v/>
      </c>
      <c r="AA220" s="114" t="str">
        <f t="shared" si="711"/>
        <v/>
      </c>
      <c r="AB220" s="113" t="str">
        <f t="shared" si="711"/>
        <v/>
      </c>
      <c r="AC220" s="114" t="str">
        <f t="shared" si="711"/>
        <v/>
      </c>
      <c r="AD220" s="114" t="str">
        <f t="shared" si="711"/>
        <v/>
      </c>
      <c r="AE220" s="114" t="str">
        <f t="shared" si="711"/>
        <v/>
      </c>
      <c r="AF220" s="114" t="str">
        <f t="shared" si="711"/>
        <v/>
      </c>
      <c r="AG220" s="114" t="str">
        <f t="shared" si="711"/>
        <v/>
      </c>
      <c r="AH220" s="114" t="str">
        <f t="shared" si="711"/>
        <v/>
      </c>
      <c r="AI220" s="113" t="str">
        <f t="shared" si="711"/>
        <v/>
      </c>
      <c r="AJ220" s="115" t="str">
        <f t="shared" si="711"/>
        <v/>
      </c>
      <c r="AK220" s="617"/>
      <c r="AL220" s="38"/>
      <c r="AM220" s="98" t="s">
        <v>68</v>
      </c>
      <c r="AN220" s="130">
        <f t="shared" si="74"/>
        <v>214</v>
      </c>
      <c r="AO220" s="138" t="str">
        <f t="shared" ref="AO220:AS220" si="712">IF(AND($G220=AO$4,$H220=AO$6),$I220,"")</f>
        <v/>
      </c>
      <c r="AP220" s="139" t="str">
        <f t="shared" si="712"/>
        <v/>
      </c>
      <c r="AQ220" s="139">
        <f t="shared" si="712"/>
        <v>50000</v>
      </c>
      <c r="AR220" s="139" t="str">
        <f t="shared" si="712"/>
        <v/>
      </c>
      <c r="AS220" s="139" t="str">
        <f t="shared" si="712"/>
        <v/>
      </c>
      <c r="AT220" s="118"/>
      <c r="AU220" s="138" t="str">
        <f t="shared" si="3"/>
        <v/>
      </c>
      <c r="AV220" s="139" t="str">
        <f t="shared" si="4"/>
        <v/>
      </c>
      <c r="AW220" s="139" t="str">
        <f t="shared" si="5"/>
        <v/>
      </c>
      <c r="AX220" s="139" t="str">
        <f t="shared" si="6"/>
        <v/>
      </c>
      <c r="AY220" s="139" t="str">
        <f t="shared" si="7"/>
        <v/>
      </c>
      <c r="AZ220" s="140" t="str">
        <f t="shared" si="8"/>
        <v/>
      </c>
      <c r="BA220" s="141" t="str">
        <f t="shared" si="9"/>
        <v/>
      </c>
      <c r="BB220" s="139" t="str">
        <f t="shared" si="10"/>
        <v/>
      </c>
      <c r="BC220" s="139" t="str">
        <f t="shared" si="11"/>
        <v/>
      </c>
      <c r="BD220" s="139" t="str">
        <f t="shared" si="12"/>
        <v/>
      </c>
      <c r="BE220" s="140" t="str">
        <f t="shared" si="13"/>
        <v/>
      </c>
      <c r="BF220" s="122" t="str">
        <f t="shared" si="14"/>
        <v/>
      </c>
      <c r="BG220" s="123" t="str">
        <f t="shared" si="15"/>
        <v/>
      </c>
      <c r="BH220" s="123" t="str">
        <f t="shared" si="16"/>
        <v/>
      </c>
      <c r="BI220" s="123" t="str">
        <f t="shared" si="17"/>
        <v/>
      </c>
      <c r="BJ220" s="122" t="str">
        <f t="shared" si="18"/>
        <v/>
      </c>
      <c r="BK220" s="123" t="str">
        <f t="shared" si="19"/>
        <v/>
      </c>
      <c r="BL220" s="123" t="str">
        <f t="shared" si="20"/>
        <v/>
      </c>
      <c r="BM220" s="123" t="str">
        <f t="shared" si="21"/>
        <v/>
      </c>
      <c r="BN220" s="123" t="str">
        <f t="shared" si="22"/>
        <v/>
      </c>
      <c r="BO220" s="123" t="str">
        <f t="shared" si="23"/>
        <v/>
      </c>
      <c r="BP220" s="123" t="str">
        <f t="shared" si="24"/>
        <v/>
      </c>
      <c r="BQ220" s="123" t="str">
        <f t="shared" si="25"/>
        <v/>
      </c>
      <c r="BR220" s="124" t="str">
        <f t="shared" si="26"/>
        <v/>
      </c>
      <c r="BS220" s="142" t="str">
        <f t="shared" si="27"/>
        <v/>
      </c>
      <c r="BT220" s="143" t="str">
        <f t="shared" si="28"/>
        <v/>
      </c>
      <c r="BU220" s="143" t="str">
        <f t="shared" si="29"/>
        <v/>
      </c>
      <c r="BV220" s="143" t="str">
        <f t="shared" si="30"/>
        <v/>
      </c>
      <c r="BW220" s="143" t="str">
        <f t="shared" si="31"/>
        <v/>
      </c>
      <c r="BX220" s="144" t="str">
        <f t="shared" si="32"/>
        <v/>
      </c>
      <c r="BY220" s="141" t="str">
        <f t="shared" si="33"/>
        <v/>
      </c>
      <c r="BZ220" s="139" t="str">
        <f t="shared" si="34"/>
        <v/>
      </c>
      <c r="CA220" s="139" t="str">
        <f t="shared" si="35"/>
        <v/>
      </c>
      <c r="CB220" s="139" t="str">
        <f t="shared" si="36"/>
        <v/>
      </c>
      <c r="CC220" s="139" t="str">
        <f t="shared" si="37"/>
        <v/>
      </c>
      <c r="CD220" s="139" t="str">
        <f t="shared" si="38"/>
        <v/>
      </c>
      <c r="CE220" s="140" t="str">
        <f t="shared" si="39"/>
        <v/>
      </c>
      <c r="CF220" s="141" t="str">
        <f t="shared" si="40"/>
        <v/>
      </c>
      <c r="CG220" s="139" t="str">
        <f t="shared" si="41"/>
        <v/>
      </c>
      <c r="CH220" s="139" t="str">
        <f t="shared" si="42"/>
        <v/>
      </c>
      <c r="CI220" s="139" t="str">
        <f t="shared" si="43"/>
        <v/>
      </c>
      <c r="CJ220" s="139" t="str">
        <f t="shared" si="44"/>
        <v/>
      </c>
      <c r="CK220" s="139" t="str">
        <f t="shared" si="45"/>
        <v/>
      </c>
      <c r="CL220" s="140" t="str">
        <f t="shared" si="46"/>
        <v/>
      </c>
      <c r="CM220" s="142" t="str">
        <f t="shared" si="47"/>
        <v/>
      </c>
      <c r="CN220" s="143" t="str">
        <f t="shared" si="48"/>
        <v/>
      </c>
      <c r="CO220" s="143" t="str">
        <f t="shared" si="49"/>
        <v/>
      </c>
      <c r="CP220" s="143" t="str">
        <f t="shared" si="50"/>
        <v/>
      </c>
      <c r="CQ220" s="143" t="str">
        <f t="shared" si="51"/>
        <v/>
      </c>
      <c r="CR220" s="145" t="str">
        <f t="shared" si="52"/>
        <v/>
      </c>
      <c r="CS220" s="127"/>
      <c r="CT220" s="122" t="str">
        <f t="shared" si="53"/>
        <v/>
      </c>
      <c r="CU220" s="123" t="str">
        <f t="shared" si="54"/>
        <v/>
      </c>
      <c r="CV220" s="123" t="str">
        <f t="shared" si="55"/>
        <v/>
      </c>
      <c r="CW220" s="123" t="str">
        <f t="shared" si="56"/>
        <v/>
      </c>
      <c r="CX220" s="123" t="str">
        <f t="shared" si="57"/>
        <v/>
      </c>
      <c r="CY220" s="123" t="str">
        <f t="shared" si="58"/>
        <v/>
      </c>
      <c r="CZ220" s="123" t="str">
        <f t="shared" si="59"/>
        <v/>
      </c>
      <c r="DA220" s="123" t="str">
        <f t="shared" si="60"/>
        <v/>
      </c>
      <c r="DB220" s="124" t="str">
        <f t="shared" si="61"/>
        <v/>
      </c>
      <c r="DC220" s="128" t="str">
        <f t="shared" si="62"/>
        <v/>
      </c>
      <c r="DD220" s="123" t="str">
        <f t="shared" si="63"/>
        <v/>
      </c>
      <c r="DE220" s="123" t="str">
        <f t="shared" si="64"/>
        <v/>
      </c>
      <c r="DF220" s="123" t="str">
        <f t="shared" si="65"/>
        <v/>
      </c>
      <c r="DG220" s="123" t="str">
        <f t="shared" si="66"/>
        <v/>
      </c>
      <c r="DH220" s="123" t="str">
        <f t="shared" si="67"/>
        <v/>
      </c>
      <c r="DI220" s="123" t="str">
        <f t="shared" si="68"/>
        <v/>
      </c>
      <c r="DJ220" s="129" t="str">
        <f t="shared" si="69"/>
        <v/>
      </c>
      <c r="DK220" s="98" t="s">
        <v>68</v>
      </c>
      <c r="DL220" s="130">
        <f t="shared" si="76"/>
        <v>214</v>
      </c>
      <c r="DM220" s="56"/>
    </row>
    <row r="221" spans="2:117" ht="22.5" customHeight="1">
      <c r="B221" s="98" t="s">
        <v>68</v>
      </c>
      <c r="C221" s="130">
        <f t="shared" si="70"/>
        <v>215</v>
      </c>
      <c r="D221" s="146">
        <v>45705</v>
      </c>
      <c r="E221" s="155" t="s">
        <v>69</v>
      </c>
      <c r="F221" s="102" t="s">
        <v>70</v>
      </c>
      <c r="G221" s="103" t="s">
        <v>20</v>
      </c>
      <c r="H221" s="131" t="s">
        <v>46</v>
      </c>
      <c r="I221" s="132">
        <v>5000</v>
      </c>
      <c r="J221" s="106"/>
      <c r="K221" s="107">
        <f t="shared" si="71"/>
        <v>2765113</v>
      </c>
      <c r="L221" s="645"/>
      <c r="M221" s="133"/>
      <c r="N221" s="133"/>
      <c r="O221" s="134" t="str">
        <f t="shared" ref="O221:S221" si="713">IF($H221=O$6,$I221,"")</f>
        <v/>
      </c>
      <c r="P221" s="135" t="str">
        <f t="shared" si="713"/>
        <v/>
      </c>
      <c r="Q221" s="136">
        <f t="shared" si="713"/>
        <v>5000</v>
      </c>
      <c r="R221" s="135" t="str">
        <f t="shared" si="713"/>
        <v/>
      </c>
      <c r="S221" s="137" t="str">
        <f t="shared" si="713"/>
        <v/>
      </c>
      <c r="T221" s="113" t="str">
        <f t="shared" ref="T221:AJ221" si="714">IF($H221=T$6,$J221,"")</f>
        <v/>
      </c>
      <c r="U221" s="114" t="str">
        <f t="shared" si="714"/>
        <v/>
      </c>
      <c r="V221" s="114" t="str">
        <f t="shared" si="714"/>
        <v/>
      </c>
      <c r="W221" s="114" t="str">
        <f t="shared" si="714"/>
        <v/>
      </c>
      <c r="X221" s="113" t="str">
        <f t="shared" si="714"/>
        <v/>
      </c>
      <c r="Y221" s="114" t="str">
        <f t="shared" si="714"/>
        <v/>
      </c>
      <c r="Z221" s="114" t="str">
        <f t="shared" si="714"/>
        <v/>
      </c>
      <c r="AA221" s="114" t="str">
        <f t="shared" si="714"/>
        <v/>
      </c>
      <c r="AB221" s="113" t="str">
        <f t="shared" si="714"/>
        <v/>
      </c>
      <c r="AC221" s="114" t="str">
        <f t="shared" si="714"/>
        <v/>
      </c>
      <c r="AD221" s="114" t="str">
        <f t="shared" si="714"/>
        <v/>
      </c>
      <c r="AE221" s="114" t="str">
        <f t="shared" si="714"/>
        <v/>
      </c>
      <c r="AF221" s="114" t="str">
        <f t="shared" si="714"/>
        <v/>
      </c>
      <c r="AG221" s="114" t="str">
        <f t="shared" si="714"/>
        <v/>
      </c>
      <c r="AH221" s="114" t="str">
        <f t="shared" si="714"/>
        <v/>
      </c>
      <c r="AI221" s="113" t="str">
        <f t="shared" si="714"/>
        <v/>
      </c>
      <c r="AJ221" s="115" t="str">
        <f t="shared" si="714"/>
        <v/>
      </c>
      <c r="AK221" s="617"/>
      <c r="AL221" s="38"/>
      <c r="AM221" s="98" t="s">
        <v>68</v>
      </c>
      <c r="AN221" s="130">
        <f t="shared" si="74"/>
        <v>215</v>
      </c>
      <c r="AO221" s="138" t="str">
        <f t="shared" ref="AO221:AS221" si="715">IF(AND($G221=AO$4,$H221=AO$6),$I221,"")</f>
        <v/>
      </c>
      <c r="AP221" s="139" t="str">
        <f t="shared" si="715"/>
        <v/>
      </c>
      <c r="AQ221" s="139">
        <f t="shared" si="715"/>
        <v>5000</v>
      </c>
      <c r="AR221" s="139" t="str">
        <f t="shared" si="715"/>
        <v/>
      </c>
      <c r="AS221" s="139" t="str">
        <f t="shared" si="715"/>
        <v/>
      </c>
      <c r="AT221" s="118"/>
      <c r="AU221" s="138" t="str">
        <f t="shared" si="3"/>
        <v/>
      </c>
      <c r="AV221" s="139" t="str">
        <f t="shared" si="4"/>
        <v/>
      </c>
      <c r="AW221" s="139" t="str">
        <f t="shared" si="5"/>
        <v/>
      </c>
      <c r="AX221" s="139" t="str">
        <f t="shared" si="6"/>
        <v/>
      </c>
      <c r="AY221" s="139" t="str">
        <f t="shared" si="7"/>
        <v/>
      </c>
      <c r="AZ221" s="140" t="str">
        <f t="shared" si="8"/>
        <v/>
      </c>
      <c r="BA221" s="141" t="str">
        <f t="shared" si="9"/>
        <v/>
      </c>
      <c r="BB221" s="139" t="str">
        <f t="shared" si="10"/>
        <v/>
      </c>
      <c r="BC221" s="139" t="str">
        <f t="shared" si="11"/>
        <v/>
      </c>
      <c r="BD221" s="139" t="str">
        <f t="shared" si="12"/>
        <v/>
      </c>
      <c r="BE221" s="140" t="str">
        <f t="shared" si="13"/>
        <v/>
      </c>
      <c r="BF221" s="122" t="str">
        <f t="shared" si="14"/>
        <v/>
      </c>
      <c r="BG221" s="123" t="str">
        <f t="shared" si="15"/>
        <v/>
      </c>
      <c r="BH221" s="123" t="str">
        <f t="shared" si="16"/>
        <v/>
      </c>
      <c r="BI221" s="123" t="str">
        <f t="shared" si="17"/>
        <v/>
      </c>
      <c r="BJ221" s="122" t="str">
        <f t="shared" si="18"/>
        <v/>
      </c>
      <c r="BK221" s="123" t="str">
        <f t="shared" si="19"/>
        <v/>
      </c>
      <c r="BL221" s="123" t="str">
        <f t="shared" si="20"/>
        <v/>
      </c>
      <c r="BM221" s="123" t="str">
        <f t="shared" si="21"/>
        <v/>
      </c>
      <c r="BN221" s="123" t="str">
        <f t="shared" si="22"/>
        <v/>
      </c>
      <c r="BO221" s="123" t="str">
        <f t="shared" si="23"/>
        <v/>
      </c>
      <c r="BP221" s="123" t="str">
        <f t="shared" si="24"/>
        <v/>
      </c>
      <c r="BQ221" s="123" t="str">
        <f t="shared" si="25"/>
        <v/>
      </c>
      <c r="BR221" s="124" t="str">
        <f t="shared" si="26"/>
        <v/>
      </c>
      <c r="BS221" s="142" t="str">
        <f t="shared" si="27"/>
        <v/>
      </c>
      <c r="BT221" s="143" t="str">
        <f t="shared" si="28"/>
        <v/>
      </c>
      <c r="BU221" s="143" t="str">
        <f t="shared" si="29"/>
        <v/>
      </c>
      <c r="BV221" s="143" t="str">
        <f t="shared" si="30"/>
        <v/>
      </c>
      <c r="BW221" s="143" t="str">
        <f t="shared" si="31"/>
        <v/>
      </c>
      <c r="BX221" s="144" t="str">
        <f t="shared" si="32"/>
        <v/>
      </c>
      <c r="BY221" s="141" t="str">
        <f t="shared" si="33"/>
        <v/>
      </c>
      <c r="BZ221" s="139" t="str">
        <f t="shared" si="34"/>
        <v/>
      </c>
      <c r="CA221" s="139" t="str">
        <f t="shared" si="35"/>
        <v/>
      </c>
      <c r="CB221" s="139" t="str">
        <f t="shared" si="36"/>
        <v/>
      </c>
      <c r="CC221" s="139" t="str">
        <f t="shared" si="37"/>
        <v/>
      </c>
      <c r="CD221" s="139" t="str">
        <f t="shared" si="38"/>
        <v/>
      </c>
      <c r="CE221" s="140" t="str">
        <f t="shared" si="39"/>
        <v/>
      </c>
      <c r="CF221" s="141" t="str">
        <f t="shared" si="40"/>
        <v/>
      </c>
      <c r="CG221" s="139" t="str">
        <f t="shared" si="41"/>
        <v/>
      </c>
      <c r="CH221" s="139" t="str">
        <f t="shared" si="42"/>
        <v/>
      </c>
      <c r="CI221" s="139" t="str">
        <f t="shared" si="43"/>
        <v/>
      </c>
      <c r="CJ221" s="139" t="str">
        <f t="shared" si="44"/>
        <v/>
      </c>
      <c r="CK221" s="139" t="str">
        <f t="shared" si="45"/>
        <v/>
      </c>
      <c r="CL221" s="140" t="str">
        <f t="shared" si="46"/>
        <v/>
      </c>
      <c r="CM221" s="142" t="str">
        <f t="shared" si="47"/>
        <v/>
      </c>
      <c r="CN221" s="143" t="str">
        <f t="shared" si="48"/>
        <v/>
      </c>
      <c r="CO221" s="143" t="str">
        <f t="shared" si="49"/>
        <v/>
      </c>
      <c r="CP221" s="143" t="str">
        <f t="shared" si="50"/>
        <v/>
      </c>
      <c r="CQ221" s="143" t="str">
        <f t="shared" si="51"/>
        <v/>
      </c>
      <c r="CR221" s="145" t="str">
        <f t="shared" si="52"/>
        <v/>
      </c>
      <c r="CS221" s="127"/>
      <c r="CT221" s="122" t="str">
        <f t="shared" si="53"/>
        <v/>
      </c>
      <c r="CU221" s="123" t="str">
        <f t="shared" si="54"/>
        <v/>
      </c>
      <c r="CV221" s="123" t="str">
        <f t="shared" si="55"/>
        <v/>
      </c>
      <c r="CW221" s="123" t="str">
        <f t="shared" si="56"/>
        <v/>
      </c>
      <c r="CX221" s="123" t="str">
        <f t="shared" si="57"/>
        <v/>
      </c>
      <c r="CY221" s="123" t="str">
        <f t="shared" si="58"/>
        <v/>
      </c>
      <c r="CZ221" s="123" t="str">
        <f t="shared" si="59"/>
        <v/>
      </c>
      <c r="DA221" s="123" t="str">
        <f t="shared" si="60"/>
        <v/>
      </c>
      <c r="DB221" s="124" t="str">
        <f t="shared" si="61"/>
        <v/>
      </c>
      <c r="DC221" s="128" t="str">
        <f t="shared" si="62"/>
        <v/>
      </c>
      <c r="DD221" s="123" t="str">
        <f t="shared" si="63"/>
        <v/>
      </c>
      <c r="DE221" s="123" t="str">
        <f t="shared" si="64"/>
        <v/>
      </c>
      <c r="DF221" s="123" t="str">
        <f t="shared" si="65"/>
        <v/>
      </c>
      <c r="DG221" s="123" t="str">
        <f t="shared" si="66"/>
        <v/>
      </c>
      <c r="DH221" s="123" t="str">
        <f t="shared" si="67"/>
        <v/>
      </c>
      <c r="DI221" s="123" t="str">
        <f t="shared" si="68"/>
        <v/>
      </c>
      <c r="DJ221" s="129" t="str">
        <f t="shared" si="69"/>
        <v/>
      </c>
      <c r="DK221" s="98" t="s">
        <v>68</v>
      </c>
      <c r="DL221" s="130">
        <f t="shared" si="76"/>
        <v>215</v>
      </c>
      <c r="DM221" s="56"/>
    </row>
    <row r="222" spans="2:117" ht="22.5" customHeight="1">
      <c r="B222" s="98" t="s">
        <v>68</v>
      </c>
      <c r="C222" s="130">
        <f t="shared" si="70"/>
        <v>216</v>
      </c>
      <c r="D222" s="146">
        <v>45705</v>
      </c>
      <c r="E222" s="155" t="s">
        <v>69</v>
      </c>
      <c r="F222" s="102" t="s">
        <v>70</v>
      </c>
      <c r="G222" s="103" t="s">
        <v>20</v>
      </c>
      <c r="H222" s="131" t="s">
        <v>46</v>
      </c>
      <c r="I222" s="132">
        <v>40000</v>
      </c>
      <c r="J222" s="106"/>
      <c r="K222" s="107">
        <f t="shared" si="71"/>
        <v>2805113</v>
      </c>
      <c r="L222" s="645"/>
      <c r="M222" s="133"/>
      <c r="N222" s="133"/>
      <c r="O222" s="134" t="str">
        <f t="shared" ref="O222:S222" si="716">IF($H222=O$6,$I222,"")</f>
        <v/>
      </c>
      <c r="P222" s="135" t="str">
        <f t="shared" si="716"/>
        <v/>
      </c>
      <c r="Q222" s="136">
        <f t="shared" si="716"/>
        <v>40000</v>
      </c>
      <c r="R222" s="135" t="str">
        <f t="shared" si="716"/>
        <v/>
      </c>
      <c r="S222" s="137" t="str">
        <f t="shared" si="716"/>
        <v/>
      </c>
      <c r="T222" s="113" t="str">
        <f t="shared" ref="T222:AJ222" si="717">IF($H222=T$6,$J222,"")</f>
        <v/>
      </c>
      <c r="U222" s="114" t="str">
        <f t="shared" si="717"/>
        <v/>
      </c>
      <c r="V222" s="114" t="str">
        <f t="shared" si="717"/>
        <v/>
      </c>
      <c r="W222" s="114" t="str">
        <f t="shared" si="717"/>
        <v/>
      </c>
      <c r="X222" s="113" t="str">
        <f t="shared" si="717"/>
        <v/>
      </c>
      <c r="Y222" s="114" t="str">
        <f t="shared" si="717"/>
        <v/>
      </c>
      <c r="Z222" s="114" t="str">
        <f t="shared" si="717"/>
        <v/>
      </c>
      <c r="AA222" s="114" t="str">
        <f t="shared" si="717"/>
        <v/>
      </c>
      <c r="AB222" s="113" t="str">
        <f t="shared" si="717"/>
        <v/>
      </c>
      <c r="AC222" s="114" t="str">
        <f t="shared" si="717"/>
        <v/>
      </c>
      <c r="AD222" s="114" t="str">
        <f t="shared" si="717"/>
        <v/>
      </c>
      <c r="AE222" s="114" t="str">
        <f t="shared" si="717"/>
        <v/>
      </c>
      <c r="AF222" s="114" t="str">
        <f t="shared" si="717"/>
        <v/>
      </c>
      <c r="AG222" s="114" t="str">
        <f t="shared" si="717"/>
        <v/>
      </c>
      <c r="AH222" s="114" t="str">
        <f t="shared" si="717"/>
        <v/>
      </c>
      <c r="AI222" s="113" t="str">
        <f t="shared" si="717"/>
        <v/>
      </c>
      <c r="AJ222" s="115" t="str">
        <f t="shared" si="717"/>
        <v/>
      </c>
      <c r="AK222" s="617"/>
      <c r="AL222" s="38"/>
      <c r="AM222" s="98" t="s">
        <v>68</v>
      </c>
      <c r="AN222" s="130">
        <f t="shared" si="74"/>
        <v>216</v>
      </c>
      <c r="AO222" s="138" t="str">
        <f t="shared" ref="AO222:AS222" si="718">IF(AND($G222=AO$4,$H222=AO$6),$I222,"")</f>
        <v/>
      </c>
      <c r="AP222" s="139" t="str">
        <f t="shared" si="718"/>
        <v/>
      </c>
      <c r="AQ222" s="139">
        <f t="shared" si="718"/>
        <v>40000</v>
      </c>
      <c r="AR222" s="139" t="str">
        <f t="shared" si="718"/>
        <v/>
      </c>
      <c r="AS222" s="139" t="str">
        <f t="shared" si="718"/>
        <v/>
      </c>
      <c r="AT222" s="118"/>
      <c r="AU222" s="138" t="str">
        <f t="shared" si="3"/>
        <v/>
      </c>
      <c r="AV222" s="139" t="str">
        <f t="shared" si="4"/>
        <v/>
      </c>
      <c r="AW222" s="139" t="str">
        <f t="shared" si="5"/>
        <v/>
      </c>
      <c r="AX222" s="139" t="str">
        <f t="shared" si="6"/>
        <v/>
      </c>
      <c r="AY222" s="139" t="str">
        <f t="shared" si="7"/>
        <v/>
      </c>
      <c r="AZ222" s="140" t="str">
        <f t="shared" si="8"/>
        <v/>
      </c>
      <c r="BA222" s="141" t="str">
        <f t="shared" si="9"/>
        <v/>
      </c>
      <c r="BB222" s="139" t="str">
        <f t="shared" si="10"/>
        <v/>
      </c>
      <c r="BC222" s="139" t="str">
        <f t="shared" si="11"/>
        <v/>
      </c>
      <c r="BD222" s="139" t="str">
        <f t="shared" si="12"/>
        <v/>
      </c>
      <c r="BE222" s="140" t="str">
        <f t="shared" si="13"/>
        <v/>
      </c>
      <c r="BF222" s="122" t="str">
        <f t="shared" si="14"/>
        <v/>
      </c>
      <c r="BG222" s="123" t="str">
        <f t="shared" si="15"/>
        <v/>
      </c>
      <c r="BH222" s="123" t="str">
        <f t="shared" si="16"/>
        <v/>
      </c>
      <c r="BI222" s="123" t="str">
        <f t="shared" si="17"/>
        <v/>
      </c>
      <c r="BJ222" s="122" t="str">
        <f t="shared" si="18"/>
        <v/>
      </c>
      <c r="BK222" s="123" t="str">
        <f t="shared" si="19"/>
        <v/>
      </c>
      <c r="BL222" s="123" t="str">
        <f t="shared" si="20"/>
        <v/>
      </c>
      <c r="BM222" s="123" t="str">
        <f t="shared" si="21"/>
        <v/>
      </c>
      <c r="BN222" s="123" t="str">
        <f t="shared" si="22"/>
        <v/>
      </c>
      <c r="BO222" s="123" t="str">
        <f t="shared" si="23"/>
        <v/>
      </c>
      <c r="BP222" s="123" t="str">
        <f t="shared" si="24"/>
        <v/>
      </c>
      <c r="BQ222" s="123" t="str">
        <f t="shared" si="25"/>
        <v/>
      </c>
      <c r="BR222" s="124" t="str">
        <f t="shared" si="26"/>
        <v/>
      </c>
      <c r="BS222" s="142" t="str">
        <f t="shared" si="27"/>
        <v/>
      </c>
      <c r="BT222" s="143" t="str">
        <f t="shared" si="28"/>
        <v/>
      </c>
      <c r="BU222" s="143" t="str">
        <f t="shared" si="29"/>
        <v/>
      </c>
      <c r="BV222" s="143" t="str">
        <f t="shared" si="30"/>
        <v/>
      </c>
      <c r="BW222" s="143" t="str">
        <f t="shared" si="31"/>
        <v/>
      </c>
      <c r="BX222" s="144" t="str">
        <f t="shared" si="32"/>
        <v/>
      </c>
      <c r="BY222" s="141" t="str">
        <f t="shared" si="33"/>
        <v/>
      </c>
      <c r="BZ222" s="139" t="str">
        <f t="shared" si="34"/>
        <v/>
      </c>
      <c r="CA222" s="139" t="str">
        <f t="shared" si="35"/>
        <v/>
      </c>
      <c r="CB222" s="139" t="str">
        <f t="shared" si="36"/>
        <v/>
      </c>
      <c r="CC222" s="139" t="str">
        <f t="shared" si="37"/>
        <v/>
      </c>
      <c r="CD222" s="139" t="str">
        <f t="shared" si="38"/>
        <v/>
      </c>
      <c r="CE222" s="140" t="str">
        <f t="shared" si="39"/>
        <v/>
      </c>
      <c r="CF222" s="141" t="str">
        <f t="shared" si="40"/>
        <v/>
      </c>
      <c r="CG222" s="139" t="str">
        <f t="shared" si="41"/>
        <v/>
      </c>
      <c r="CH222" s="139" t="str">
        <f t="shared" si="42"/>
        <v/>
      </c>
      <c r="CI222" s="139" t="str">
        <f t="shared" si="43"/>
        <v/>
      </c>
      <c r="CJ222" s="139" t="str">
        <f t="shared" si="44"/>
        <v/>
      </c>
      <c r="CK222" s="139" t="str">
        <f t="shared" si="45"/>
        <v/>
      </c>
      <c r="CL222" s="140" t="str">
        <f t="shared" si="46"/>
        <v/>
      </c>
      <c r="CM222" s="142" t="str">
        <f t="shared" si="47"/>
        <v/>
      </c>
      <c r="CN222" s="143" t="str">
        <f t="shared" si="48"/>
        <v/>
      </c>
      <c r="CO222" s="143" t="str">
        <f t="shared" si="49"/>
        <v/>
      </c>
      <c r="CP222" s="143" t="str">
        <f t="shared" si="50"/>
        <v/>
      </c>
      <c r="CQ222" s="143" t="str">
        <f t="shared" si="51"/>
        <v/>
      </c>
      <c r="CR222" s="145" t="str">
        <f t="shared" si="52"/>
        <v/>
      </c>
      <c r="CS222" s="127"/>
      <c r="CT222" s="122" t="str">
        <f t="shared" si="53"/>
        <v/>
      </c>
      <c r="CU222" s="123" t="str">
        <f t="shared" si="54"/>
        <v/>
      </c>
      <c r="CV222" s="123" t="str">
        <f t="shared" si="55"/>
        <v/>
      </c>
      <c r="CW222" s="123" t="str">
        <f t="shared" si="56"/>
        <v/>
      </c>
      <c r="CX222" s="123" t="str">
        <f t="shared" si="57"/>
        <v/>
      </c>
      <c r="CY222" s="123" t="str">
        <f t="shared" si="58"/>
        <v/>
      </c>
      <c r="CZ222" s="123" t="str">
        <f t="shared" si="59"/>
        <v/>
      </c>
      <c r="DA222" s="123" t="str">
        <f t="shared" si="60"/>
        <v/>
      </c>
      <c r="DB222" s="124" t="str">
        <f t="shared" si="61"/>
        <v/>
      </c>
      <c r="DC222" s="128" t="str">
        <f t="shared" si="62"/>
        <v/>
      </c>
      <c r="DD222" s="123" t="str">
        <f t="shared" si="63"/>
        <v/>
      </c>
      <c r="DE222" s="123" t="str">
        <f t="shared" si="64"/>
        <v/>
      </c>
      <c r="DF222" s="123" t="str">
        <f t="shared" si="65"/>
        <v/>
      </c>
      <c r="DG222" s="123" t="str">
        <f t="shared" si="66"/>
        <v/>
      </c>
      <c r="DH222" s="123" t="str">
        <f t="shared" si="67"/>
        <v/>
      </c>
      <c r="DI222" s="123" t="str">
        <f t="shared" si="68"/>
        <v/>
      </c>
      <c r="DJ222" s="129" t="str">
        <f t="shared" si="69"/>
        <v/>
      </c>
      <c r="DK222" s="98" t="s">
        <v>68</v>
      </c>
      <c r="DL222" s="130">
        <f t="shared" si="76"/>
        <v>216</v>
      </c>
      <c r="DM222" s="56"/>
    </row>
    <row r="223" spans="2:117" ht="22.5" customHeight="1">
      <c r="B223" s="98" t="s">
        <v>68</v>
      </c>
      <c r="C223" s="130">
        <f t="shared" si="70"/>
        <v>217</v>
      </c>
      <c r="D223" s="146">
        <v>45705</v>
      </c>
      <c r="E223" s="155" t="s">
        <v>69</v>
      </c>
      <c r="F223" s="102" t="s">
        <v>70</v>
      </c>
      <c r="G223" s="103" t="s">
        <v>20</v>
      </c>
      <c r="H223" s="131" t="s">
        <v>46</v>
      </c>
      <c r="I223" s="132">
        <v>30000</v>
      </c>
      <c r="J223" s="106"/>
      <c r="K223" s="107">
        <f t="shared" si="71"/>
        <v>2835113</v>
      </c>
      <c r="L223" s="645"/>
      <c r="M223" s="133"/>
      <c r="N223" s="133"/>
      <c r="O223" s="134" t="str">
        <f t="shared" ref="O223:S223" si="719">IF($H223=O$6,$I223,"")</f>
        <v/>
      </c>
      <c r="P223" s="135" t="str">
        <f t="shared" si="719"/>
        <v/>
      </c>
      <c r="Q223" s="136">
        <f t="shared" si="719"/>
        <v>30000</v>
      </c>
      <c r="R223" s="135" t="str">
        <f t="shared" si="719"/>
        <v/>
      </c>
      <c r="S223" s="137" t="str">
        <f t="shared" si="719"/>
        <v/>
      </c>
      <c r="T223" s="113" t="str">
        <f t="shared" ref="T223:AJ223" si="720">IF($H223=T$6,$J223,"")</f>
        <v/>
      </c>
      <c r="U223" s="114" t="str">
        <f t="shared" si="720"/>
        <v/>
      </c>
      <c r="V223" s="114" t="str">
        <f t="shared" si="720"/>
        <v/>
      </c>
      <c r="W223" s="114" t="str">
        <f t="shared" si="720"/>
        <v/>
      </c>
      <c r="X223" s="113" t="str">
        <f t="shared" si="720"/>
        <v/>
      </c>
      <c r="Y223" s="114" t="str">
        <f t="shared" si="720"/>
        <v/>
      </c>
      <c r="Z223" s="114" t="str">
        <f t="shared" si="720"/>
        <v/>
      </c>
      <c r="AA223" s="114" t="str">
        <f t="shared" si="720"/>
        <v/>
      </c>
      <c r="AB223" s="113" t="str">
        <f t="shared" si="720"/>
        <v/>
      </c>
      <c r="AC223" s="114" t="str">
        <f t="shared" si="720"/>
        <v/>
      </c>
      <c r="AD223" s="114" t="str">
        <f t="shared" si="720"/>
        <v/>
      </c>
      <c r="AE223" s="114" t="str">
        <f t="shared" si="720"/>
        <v/>
      </c>
      <c r="AF223" s="114" t="str">
        <f t="shared" si="720"/>
        <v/>
      </c>
      <c r="AG223" s="114" t="str">
        <f t="shared" si="720"/>
        <v/>
      </c>
      <c r="AH223" s="114" t="str">
        <f t="shared" si="720"/>
        <v/>
      </c>
      <c r="AI223" s="113" t="str">
        <f t="shared" si="720"/>
        <v/>
      </c>
      <c r="AJ223" s="115" t="str">
        <f t="shared" si="720"/>
        <v/>
      </c>
      <c r="AK223" s="617"/>
      <c r="AL223" s="38"/>
      <c r="AM223" s="98" t="s">
        <v>68</v>
      </c>
      <c r="AN223" s="130">
        <f t="shared" si="74"/>
        <v>217</v>
      </c>
      <c r="AO223" s="138" t="str">
        <f t="shared" ref="AO223:AS223" si="721">IF(AND($G223=AO$4,$H223=AO$6),$I223,"")</f>
        <v/>
      </c>
      <c r="AP223" s="139" t="str">
        <f t="shared" si="721"/>
        <v/>
      </c>
      <c r="AQ223" s="139">
        <f t="shared" si="721"/>
        <v>30000</v>
      </c>
      <c r="AR223" s="139" t="str">
        <f t="shared" si="721"/>
        <v/>
      </c>
      <c r="AS223" s="139" t="str">
        <f t="shared" si="721"/>
        <v/>
      </c>
      <c r="AT223" s="118"/>
      <c r="AU223" s="138" t="str">
        <f t="shared" si="3"/>
        <v/>
      </c>
      <c r="AV223" s="139" t="str">
        <f t="shared" si="4"/>
        <v/>
      </c>
      <c r="AW223" s="139" t="str">
        <f t="shared" si="5"/>
        <v/>
      </c>
      <c r="AX223" s="139" t="str">
        <f t="shared" si="6"/>
        <v/>
      </c>
      <c r="AY223" s="139" t="str">
        <f t="shared" si="7"/>
        <v/>
      </c>
      <c r="AZ223" s="140" t="str">
        <f t="shared" si="8"/>
        <v/>
      </c>
      <c r="BA223" s="141" t="str">
        <f t="shared" si="9"/>
        <v/>
      </c>
      <c r="BB223" s="139" t="str">
        <f t="shared" si="10"/>
        <v/>
      </c>
      <c r="BC223" s="139" t="str">
        <f t="shared" si="11"/>
        <v/>
      </c>
      <c r="BD223" s="139" t="str">
        <f t="shared" si="12"/>
        <v/>
      </c>
      <c r="BE223" s="140" t="str">
        <f t="shared" si="13"/>
        <v/>
      </c>
      <c r="BF223" s="122" t="str">
        <f t="shared" si="14"/>
        <v/>
      </c>
      <c r="BG223" s="123" t="str">
        <f t="shared" si="15"/>
        <v/>
      </c>
      <c r="BH223" s="123" t="str">
        <f t="shared" si="16"/>
        <v/>
      </c>
      <c r="BI223" s="123" t="str">
        <f t="shared" si="17"/>
        <v/>
      </c>
      <c r="BJ223" s="122" t="str">
        <f t="shared" si="18"/>
        <v/>
      </c>
      <c r="BK223" s="123" t="str">
        <f t="shared" si="19"/>
        <v/>
      </c>
      <c r="BL223" s="123" t="str">
        <f t="shared" si="20"/>
        <v/>
      </c>
      <c r="BM223" s="123" t="str">
        <f t="shared" si="21"/>
        <v/>
      </c>
      <c r="BN223" s="123" t="str">
        <f t="shared" si="22"/>
        <v/>
      </c>
      <c r="BO223" s="123" t="str">
        <f t="shared" si="23"/>
        <v/>
      </c>
      <c r="BP223" s="123" t="str">
        <f t="shared" si="24"/>
        <v/>
      </c>
      <c r="BQ223" s="123" t="str">
        <f t="shared" si="25"/>
        <v/>
      </c>
      <c r="BR223" s="124" t="str">
        <f t="shared" si="26"/>
        <v/>
      </c>
      <c r="BS223" s="142" t="str">
        <f t="shared" si="27"/>
        <v/>
      </c>
      <c r="BT223" s="143" t="str">
        <f t="shared" si="28"/>
        <v/>
      </c>
      <c r="BU223" s="143" t="str">
        <f t="shared" si="29"/>
        <v/>
      </c>
      <c r="BV223" s="143" t="str">
        <f t="shared" si="30"/>
        <v/>
      </c>
      <c r="BW223" s="143" t="str">
        <f t="shared" si="31"/>
        <v/>
      </c>
      <c r="BX223" s="144" t="str">
        <f t="shared" si="32"/>
        <v/>
      </c>
      <c r="BY223" s="141" t="str">
        <f t="shared" si="33"/>
        <v/>
      </c>
      <c r="BZ223" s="139" t="str">
        <f t="shared" si="34"/>
        <v/>
      </c>
      <c r="CA223" s="139" t="str">
        <f t="shared" si="35"/>
        <v/>
      </c>
      <c r="CB223" s="139" t="str">
        <f t="shared" si="36"/>
        <v/>
      </c>
      <c r="CC223" s="139" t="str">
        <f t="shared" si="37"/>
        <v/>
      </c>
      <c r="CD223" s="139" t="str">
        <f t="shared" si="38"/>
        <v/>
      </c>
      <c r="CE223" s="140" t="str">
        <f t="shared" si="39"/>
        <v/>
      </c>
      <c r="CF223" s="141" t="str">
        <f t="shared" si="40"/>
        <v/>
      </c>
      <c r="CG223" s="139" t="str">
        <f t="shared" si="41"/>
        <v/>
      </c>
      <c r="CH223" s="139" t="str">
        <f t="shared" si="42"/>
        <v/>
      </c>
      <c r="CI223" s="139" t="str">
        <f t="shared" si="43"/>
        <v/>
      </c>
      <c r="CJ223" s="139" t="str">
        <f t="shared" si="44"/>
        <v/>
      </c>
      <c r="CK223" s="139" t="str">
        <f t="shared" si="45"/>
        <v/>
      </c>
      <c r="CL223" s="140" t="str">
        <f t="shared" si="46"/>
        <v/>
      </c>
      <c r="CM223" s="142" t="str">
        <f t="shared" si="47"/>
        <v/>
      </c>
      <c r="CN223" s="143" t="str">
        <f t="shared" si="48"/>
        <v/>
      </c>
      <c r="CO223" s="143" t="str">
        <f t="shared" si="49"/>
        <v/>
      </c>
      <c r="CP223" s="143" t="str">
        <f t="shared" si="50"/>
        <v/>
      </c>
      <c r="CQ223" s="143" t="str">
        <f t="shared" si="51"/>
        <v/>
      </c>
      <c r="CR223" s="145" t="str">
        <f t="shared" si="52"/>
        <v/>
      </c>
      <c r="CS223" s="127"/>
      <c r="CT223" s="122" t="str">
        <f t="shared" si="53"/>
        <v/>
      </c>
      <c r="CU223" s="123" t="str">
        <f t="shared" si="54"/>
        <v/>
      </c>
      <c r="CV223" s="123" t="str">
        <f t="shared" si="55"/>
        <v/>
      </c>
      <c r="CW223" s="123" t="str">
        <f t="shared" si="56"/>
        <v/>
      </c>
      <c r="CX223" s="123" t="str">
        <f t="shared" si="57"/>
        <v/>
      </c>
      <c r="CY223" s="123" t="str">
        <f t="shared" si="58"/>
        <v/>
      </c>
      <c r="CZ223" s="123" t="str">
        <f t="shared" si="59"/>
        <v/>
      </c>
      <c r="DA223" s="123" t="str">
        <f t="shared" si="60"/>
        <v/>
      </c>
      <c r="DB223" s="124" t="str">
        <f t="shared" si="61"/>
        <v/>
      </c>
      <c r="DC223" s="128" t="str">
        <f t="shared" si="62"/>
        <v/>
      </c>
      <c r="DD223" s="123" t="str">
        <f t="shared" si="63"/>
        <v/>
      </c>
      <c r="DE223" s="123" t="str">
        <f t="shared" si="64"/>
        <v/>
      </c>
      <c r="DF223" s="123" t="str">
        <f t="shared" si="65"/>
        <v/>
      </c>
      <c r="DG223" s="123" t="str">
        <f t="shared" si="66"/>
        <v/>
      </c>
      <c r="DH223" s="123" t="str">
        <f t="shared" si="67"/>
        <v/>
      </c>
      <c r="DI223" s="123" t="str">
        <f t="shared" si="68"/>
        <v/>
      </c>
      <c r="DJ223" s="129" t="str">
        <f t="shared" si="69"/>
        <v/>
      </c>
      <c r="DK223" s="98" t="s">
        <v>68</v>
      </c>
      <c r="DL223" s="130">
        <f t="shared" si="76"/>
        <v>217</v>
      </c>
      <c r="DM223" s="56"/>
    </row>
    <row r="224" spans="2:117" ht="22.5" customHeight="1">
      <c r="B224" s="98" t="s">
        <v>68</v>
      </c>
      <c r="C224" s="130">
        <f t="shared" si="70"/>
        <v>218</v>
      </c>
      <c r="D224" s="146">
        <v>45705</v>
      </c>
      <c r="E224" s="155" t="s">
        <v>69</v>
      </c>
      <c r="F224" s="102" t="s">
        <v>70</v>
      </c>
      <c r="G224" s="103" t="s">
        <v>20</v>
      </c>
      <c r="H224" s="131" t="s">
        <v>46</v>
      </c>
      <c r="I224" s="132">
        <v>3000</v>
      </c>
      <c r="J224" s="106"/>
      <c r="K224" s="107">
        <f t="shared" si="71"/>
        <v>2838113</v>
      </c>
      <c r="L224" s="645"/>
      <c r="M224" s="133"/>
      <c r="N224" s="133"/>
      <c r="O224" s="134" t="str">
        <f t="shared" ref="O224:S224" si="722">IF($H224=O$6,$I224,"")</f>
        <v/>
      </c>
      <c r="P224" s="135" t="str">
        <f t="shared" si="722"/>
        <v/>
      </c>
      <c r="Q224" s="136">
        <f t="shared" si="722"/>
        <v>3000</v>
      </c>
      <c r="R224" s="135" t="str">
        <f t="shared" si="722"/>
        <v/>
      </c>
      <c r="S224" s="137" t="str">
        <f t="shared" si="722"/>
        <v/>
      </c>
      <c r="T224" s="113" t="str">
        <f t="shared" ref="T224:AJ224" si="723">IF($H224=T$6,$J224,"")</f>
        <v/>
      </c>
      <c r="U224" s="114" t="str">
        <f t="shared" si="723"/>
        <v/>
      </c>
      <c r="V224" s="114" t="str">
        <f t="shared" si="723"/>
        <v/>
      </c>
      <c r="W224" s="114" t="str">
        <f t="shared" si="723"/>
        <v/>
      </c>
      <c r="X224" s="113" t="str">
        <f t="shared" si="723"/>
        <v/>
      </c>
      <c r="Y224" s="114" t="str">
        <f t="shared" si="723"/>
        <v/>
      </c>
      <c r="Z224" s="114" t="str">
        <f t="shared" si="723"/>
        <v/>
      </c>
      <c r="AA224" s="114" t="str">
        <f t="shared" si="723"/>
        <v/>
      </c>
      <c r="AB224" s="113" t="str">
        <f t="shared" si="723"/>
        <v/>
      </c>
      <c r="AC224" s="114" t="str">
        <f t="shared" si="723"/>
        <v/>
      </c>
      <c r="AD224" s="114" t="str">
        <f t="shared" si="723"/>
        <v/>
      </c>
      <c r="AE224" s="114" t="str">
        <f t="shared" si="723"/>
        <v/>
      </c>
      <c r="AF224" s="114" t="str">
        <f t="shared" si="723"/>
        <v/>
      </c>
      <c r="AG224" s="114" t="str">
        <f t="shared" si="723"/>
        <v/>
      </c>
      <c r="AH224" s="114" t="str">
        <f t="shared" si="723"/>
        <v/>
      </c>
      <c r="AI224" s="113" t="str">
        <f t="shared" si="723"/>
        <v/>
      </c>
      <c r="AJ224" s="115" t="str">
        <f t="shared" si="723"/>
        <v/>
      </c>
      <c r="AK224" s="617"/>
      <c r="AL224" s="38"/>
      <c r="AM224" s="98" t="s">
        <v>68</v>
      </c>
      <c r="AN224" s="130">
        <f t="shared" si="74"/>
        <v>218</v>
      </c>
      <c r="AO224" s="138" t="str">
        <f t="shared" ref="AO224:AS224" si="724">IF(AND($G224=AO$4,$H224=AO$6),$I224,"")</f>
        <v/>
      </c>
      <c r="AP224" s="139" t="str">
        <f t="shared" si="724"/>
        <v/>
      </c>
      <c r="AQ224" s="139">
        <f t="shared" si="724"/>
        <v>3000</v>
      </c>
      <c r="AR224" s="139" t="str">
        <f t="shared" si="724"/>
        <v/>
      </c>
      <c r="AS224" s="139" t="str">
        <f t="shared" si="724"/>
        <v/>
      </c>
      <c r="AT224" s="118"/>
      <c r="AU224" s="138" t="str">
        <f t="shared" si="3"/>
        <v/>
      </c>
      <c r="AV224" s="139" t="str">
        <f t="shared" si="4"/>
        <v/>
      </c>
      <c r="AW224" s="139" t="str">
        <f t="shared" si="5"/>
        <v/>
      </c>
      <c r="AX224" s="139" t="str">
        <f t="shared" si="6"/>
        <v/>
      </c>
      <c r="AY224" s="139" t="str">
        <f t="shared" si="7"/>
        <v/>
      </c>
      <c r="AZ224" s="140" t="str">
        <f t="shared" si="8"/>
        <v/>
      </c>
      <c r="BA224" s="141" t="str">
        <f t="shared" si="9"/>
        <v/>
      </c>
      <c r="BB224" s="139" t="str">
        <f t="shared" si="10"/>
        <v/>
      </c>
      <c r="BC224" s="139" t="str">
        <f t="shared" si="11"/>
        <v/>
      </c>
      <c r="BD224" s="139" t="str">
        <f t="shared" si="12"/>
        <v/>
      </c>
      <c r="BE224" s="140" t="str">
        <f t="shared" si="13"/>
        <v/>
      </c>
      <c r="BF224" s="122" t="str">
        <f t="shared" si="14"/>
        <v/>
      </c>
      <c r="BG224" s="123" t="str">
        <f t="shared" si="15"/>
        <v/>
      </c>
      <c r="BH224" s="123" t="str">
        <f t="shared" si="16"/>
        <v/>
      </c>
      <c r="BI224" s="123" t="str">
        <f t="shared" si="17"/>
        <v/>
      </c>
      <c r="BJ224" s="122" t="str">
        <f t="shared" si="18"/>
        <v/>
      </c>
      <c r="BK224" s="123" t="str">
        <f t="shared" si="19"/>
        <v/>
      </c>
      <c r="BL224" s="123" t="str">
        <f t="shared" si="20"/>
        <v/>
      </c>
      <c r="BM224" s="123" t="str">
        <f t="shared" si="21"/>
        <v/>
      </c>
      <c r="BN224" s="123" t="str">
        <f t="shared" si="22"/>
        <v/>
      </c>
      <c r="BO224" s="123" t="str">
        <f t="shared" si="23"/>
        <v/>
      </c>
      <c r="BP224" s="123" t="str">
        <f t="shared" si="24"/>
        <v/>
      </c>
      <c r="BQ224" s="123" t="str">
        <f t="shared" si="25"/>
        <v/>
      </c>
      <c r="BR224" s="124" t="str">
        <f t="shared" si="26"/>
        <v/>
      </c>
      <c r="BS224" s="142" t="str">
        <f t="shared" si="27"/>
        <v/>
      </c>
      <c r="BT224" s="143" t="str">
        <f t="shared" si="28"/>
        <v/>
      </c>
      <c r="BU224" s="143" t="str">
        <f t="shared" si="29"/>
        <v/>
      </c>
      <c r="BV224" s="143" t="str">
        <f t="shared" si="30"/>
        <v/>
      </c>
      <c r="BW224" s="143" t="str">
        <f t="shared" si="31"/>
        <v/>
      </c>
      <c r="BX224" s="144" t="str">
        <f t="shared" si="32"/>
        <v/>
      </c>
      <c r="BY224" s="141" t="str">
        <f t="shared" si="33"/>
        <v/>
      </c>
      <c r="BZ224" s="139" t="str">
        <f t="shared" si="34"/>
        <v/>
      </c>
      <c r="CA224" s="139" t="str">
        <f t="shared" si="35"/>
        <v/>
      </c>
      <c r="CB224" s="139" t="str">
        <f t="shared" si="36"/>
        <v/>
      </c>
      <c r="CC224" s="139" t="str">
        <f t="shared" si="37"/>
        <v/>
      </c>
      <c r="CD224" s="139" t="str">
        <f t="shared" si="38"/>
        <v/>
      </c>
      <c r="CE224" s="140" t="str">
        <f t="shared" si="39"/>
        <v/>
      </c>
      <c r="CF224" s="141" t="str">
        <f t="shared" si="40"/>
        <v/>
      </c>
      <c r="CG224" s="139" t="str">
        <f t="shared" si="41"/>
        <v/>
      </c>
      <c r="CH224" s="139" t="str">
        <f t="shared" si="42"/>
        <v/>
      </c>
      <c r="CI224" s="139" t="str">
        <f t="shared" si="43"/>
        <v/>
      </c>
      <c r="CJ224" s="139" t="str">
        <f t="shared" si="44"/>
        <v/>
      </c>
      <c r="CK224" s="139" t="str">
        <f t="shared" si="45"/>
        <v/>
      </c>
      <c r="CL224" s="140" t="str">
        <f t="shared" si="46"/>
        <v/>
      </c>
      <c r="CM224" s="142" t="str">
        <f t="shared" si="47"/>
        <v/>
      </c>
      <c r="CN224" s="143" t="str">
        <f t="shared" si="48"/>
        <v/>
      </c>
      <c r="CO224" s="143" t="str">
        <f t="shared" si="49"/>
        <v/>
      </c>
      <c r="CP224" s="143" t="str">
        <f t="shared" si="50"/>
        <v/>
      </c>
      <c r="CQ224" s="143" t="str">
        <f t="shared" si="51"/>
        <v/>
      </c>
      <c r="CR224" s="145" t="str">
        <f t="shared" si="52"/>
        <v/>
      </c>
      <c r="CS224" s="127"/>
      <c r="CT224" s="122" t="str">
        <f t="shared" si="53"/>
        <v/>
      </c>
      <c r="CU224" s="123" t="str">
        <f t="shared" si="54"/>
        <v/>
      </c>
      <c r="CV224" s="123" t="str">
        <f t="shared" si="55"/>
        <v/>
      </c>
      <c r="CW224" s="123" t="str">
        <f t="shared" si="56"/>
        <v/>
      </c>
      <c r="CX224" s="123" t="str">
        <f t="shared" si="57"/>
        <v/>
      </c>
      <c r="CY224" s="123" t="str">
        <f t="shared" si="58"/>
        <v/>
      </c>
      <c r="CZ224" s="123" t="str">
        <f t="shared" si="59"/>
        <v/>
      </c>
      <c r="DA224" s="123" t="str">
        <f t="shared" si="60"/>
        <v/>
      </c>
      <c r="DB224" s="124" t="str">
        <f t="shared" si="61"/>
        <v/>
      </c>
      <c r="DC224" s="128" t="str">
        <f t="shared" si="62"/>
        <v/>
      </c>
      <c r="DD224" s="123" t="str">
        <f t="shared" si="63"/>
        <v/>
      </c>
      <c r="DE224" s="123" t="str">
        <f t="shared" si="64"/>
        <v/>
      </c>
      <c r="DF224" s="123" t="str">
        <f t="shared" si="65"/>
        <v/>
      </c>
      <c r="DG224" s="123" t="str">
        <f t="shared" si="66"/>
        <v/>
      </c>
      <c r="DH224" s="123" t="str">
        <f t="shared" si="67"/>
        <v/>
      </c>
      <c r="DI224" s="123" t="str">
        <f t="shared" si="68"/>
        <v/>
      </c>
      <c r="DJ224" s="129" t="str">
        <f t="shared" si="69"/>
        <v/>
      </c>
      <c r="DK224" s="98" t="s">
        <v>68</v>
      </c>
      <c r="DL224" s="130">
        <f t="shared" si="76"/>
        <v>218</v>
      </c>
      <c r="DM224" s="56"/>
    </row>
    <row r="225" spans="2:117" ht="22.5" customHeight="1">
      <c r="B225" s="98" t="s">
        <v>68</v>
      </c>
      <c r="C225" s="130">
        <f t="shared" si="70"/>
        <v>219</v>
      </c>
      <c r="D225" s="146">
        <v>45705</v>
      </c>
      <c r="E225" s="155" t="s">
        <v>69</v>
      </c>
      <c r="F225" s="102" t="s">
        <v>70</v>
      </c>
      <c r="G225" s="103" t="s">
        <v>20</v>
      </c>
      <c r="H225" s="131" t="s">
        <v>46</v>
      </c>
      <c r="I225" s="132">
        <v>5000</v>
      </c>
      <c r="J225" s="106"/>
      <c r="K225" s="107">
        <f t="shared" si="71"/>
        <v>2843113</v>
      </c>
      <c r="L225" s="645"/>
      <c r="M225" s="133"/>
      <c r="N225" s="133"/>
      <c r="O225" s="134" t="str">
        <f t="shared" ref="O225:S225" si="725">IF($H225=O$6,$I225,"")</f>
        <v/>
      </c>
      <c r="P225" s="135" t="str">
        <f t="shared" si="725"/>
        <v/>
      </c>
      <c r="Q225" s="136">
        <f t="shared" si="725"/>
        <v>5000</v>
      </c>
      <c r="R225" s="135" t="str">
        <f t="shared" si="725"/>
        <v/>
      </c>
      <c r="S225" s="137" t="str">
        <f t="shared" si="725"/>
        <v/>
      </c>
      <c r="T225" s="113" t="str">
        <f t="shared" ref="T225:AJ225" si="726">IF($H225=T$6,$J225,"")</f>
        <v/>
      </c>
      <c r="U225" s="114" t="str">
        <f t="shared" si="726"/>
        <v/>
      </c>
      <c r="V225" s="114" t="str">
        <f t="shared" si="726"/>
        <v/>
      </c>
      <c r="W225" s="114" t="str">
        <f t="shared" si="726"/>
        <v/>
      </c>
      <c r="X225" s="113" t="str">
        <f t="shared" si="726"/>
        <v/>
      </c>
      <c r="Y225" s="114" t="str">
        <f t="shared" si="726"/>
        <v/>
      </c>
      <c r="Z225" s="114" t="str">
        <f t="shared" si="726"/>
        <v/>
      </c>
      <c r="AA225" s="114" t="str">
        <f t="shared" si="726"/>
        <v/>
      </c>
      <c r="AB225" s="113" t="str">
        <f t="shared" si="726"/>
        <v/>
      </c>
      <c r="AC225" s="114" t="str">
        <f t="shared" si="726"/>
        <v/>
      </c>
      <c r="AD225" s="114" t="str">
        <f t="shared" si="726"/>
        <v/>
      </c>
      <c r="AE225" s="114" t="str">
        <f t="shared" si="726"/>
        <v/>
      </c>
      <c r="AF225" s="114" t="str">
        <f t="shared" si="726"/>
        <v/>
      </c>
      <c r="AG225" s="114" t="str">
        <f t="shared" si="726"/>
        <v/>
      </c>
      <c r="AH225" s="114" t="str">
        <f t="shared" si="726"/>
        <v/>
      </c>
      <c r="AI225" s="113" t="str">
        <f t="shared" si="726"/>
        <v/>
      </c>
      <c r="AJ225" s="115" t="str">
        <f t="shared" si="726"/>
        <v/>
      </c>
      <c r="AK225" s="617"/>
      <c r="AL225" s="38"/>
      <c r="AM225" s="98" t="s">
        <v>68</v>
      </c>
      <c r="AN225" s="130">
        <f t="shared" si="74"/>
        <v>219</v>
      </c>
      <c r="AO225" s="138" t="str">
        <f t="shared" ref="AO225:AS225" si="727">IF(AND($G225=AO$4,$H225=AO$6),$I225,"")</f>
        <v/>
      </c>
      <c r="AP225" s="139" t="str">
        <f t="shared" si="727"/>
        <v/>
      </c>
      <c r="AQ225" s="139">
        <f t="shared" si="727"/>
        <v>5000</v>
      </c>
      <c r="AR225" s="139" t="str">
        <f t="shared" si="727"/>
        <v/>
      </c>
      <c r="AS225" s="139" t="str">
        <f t="shared" si="727"/>
        <v/>
      </c>
      <c r="AT225" s="118"/>
      <c r="AU225" s="138" t="str">
        <f t="shared" si="3"/>
        <v/>
      </c>
      <c r="AV225" s="139" t="str">
        <f t="shared" si="4"/>
        <v/>
      </c>
      <c r="AW225" s="139" t="str">
        <f t="shared" si="5"/>
        <v/>
      </c>
      <c r="AX225" s="139" t="str">
        <f t="shared" si="6"/>
        <v/>
      </c>
      <c r="AY225" s="139" t="str">
        <f t="shared" si="7"/>
        <v/>
      </c>
      <c r="AZ225" s="140" t="str">
        <f t="shared" si="8"/>
        <v/>
      </c>
      <c r="BA225" s="141" t="str">
        <f t="shared" si="9"/>
        <v/>
      </c>
      <c r="BB225" s="139" t="str">
        <f t="shared" si="10"/>
        <v/>
      </c>
      <c r="BC225" s="139" t="str">
        <f t="shared" si="11"/>
        <v/>
      </c>
      <c r="BD225" s="139" t="str">
        <f t="shared" si="12"/>
        <v/>
      </c>
      <c r="BE225" s="140" t="str">
        <f t="shared" si="13"/>
        <v/>
      </c>
      <c r="BF225" s="122" t="str">
        <f t="shared" si="14"/>
        <v/>
      </c>
      <c r="BG225" s="123" t="str">
        <f t="shared" si="15"/>
        <v/>
      </c>
      <c r="BH225" s="123" t="str">
        <f t="shared" si="16"/>
        <v/>
      </c>
      <c r="BI225" s="123" t="str">
        <f t="shared" si="17"/>
        <v/>
      </c>
      <c r="BJ225" s="122" t="str">
        <f t="shared" si="18"/>
        <v/>
      </c>
      <c r="BK225" s="123" t="str">
        <f t="shared" si="19"/>
        <v/>
      </c>
      <c r="BL225" s="123" t="str">
        <f t="shared" si="20"/>
        <v/>
      </c>
      <c r="BM225" s="123" t="str">
        <f t="shared" si="21"/>
        <v/>
      </c>
      <c r="BN225" s="123" t="str">
        <f t="shared" si="22"/>
        <v/>
      </c>
      <c r="BO225" s="123" t="str">
        <f t="shared" si="23"/>
        <v/>
      </c>
      <c r="BP225" s="123" t="str">
        <f t="shared" si="24"/>
        <v/>
      </c>
      <c r="BQ225" s="123" t="str">
        <f t="shared" si="25"/>
        <v/>
      </c>
      <c r="BR225" s="124" t="str">
        <f t="shared" si="26"/>
        <v/>
      </c>
      <c r="BS225" s="142" t="str">
        <f t="shared" si="27"/>
        <v/>
      </c>
      <c r="BT225" s="143" t="str">
        <f t="shared" si="28"/>
        <v/>
      </c>
      <c r="BU225" s="143" t="str">
        <f t="shared" si="29"/>
        <v/>
      </c>
      <c r="BV225" s="143" t="str">
        <f t="shared" si="30"/>
        <v/>
      </c>
      <c r="BW225" s="143" t="str">
        <f t="shared" si="31"/>
        <v/>
      </c>
      <c r="BX225" s="144" t="str">
        <f t="shared" si="32"/>
        <v/>
      </c>
      <c r="BY225" s="141" t="str">
        <f t="shared" si="33"/>
        <v/>
      </c>
      <c r="BZ225" s="139" t="str">
        <f t="shared" si="34"/>
        <v/>
      </c>
      <c r="CA225" s="139" t="str">
        <f t="shared" si="35"/>
        <v/>
      </c>
      <c r="CB225" s="139" t="str">
        <f t="shared" si="36"/>
        <v/>
      </c>
      <c r="CC225" s="139" t="str">
        <f t="shared" si="37"/>
        <v/>
      </c>
      <c r="CD225" s="139" t="str">
        <f t="shared" si="38"/>
        <v/>
      </c>
      <c r="CE225" s="140" t="str">
        <f t="shared" si="39"/>
        <v/>
      </c>
      <c r="CF225" s="141" t="str">
        <f t="shared" si="40"/>
        <v/>
      </c>
      <c r="CG225" s="139" t="str">
        <f t="shared" si="41"/>
        <v/>
      </c>
      <c r="CH225" s="139" t="str">
        <f t="shared" si="42"/>
        <v/>
      </c>
      <c r="CI225" s="139" t="str">
        <f t="shared" si="43"/>
        <v/>
      </c>
      <c r="CJ225" s="139" t="str">
        <f t="shared" si="44"/>
        <v/>
      </c>
      <c r="CK225" s="139" t="str">
        <f t="shared" si="45"/>
        <v/>
      </c>
      <c r="CL225" s="140" t="str">
        <f t="shared" si="46"/>
        <v/>
      </c>
      <c r="CM225" s="142" t="str">
        <f t="shared" si="47"/>
        <v/>
      </c>
      <c r="CN225" s="143" t="str">
        <f t="shared" si="48"/>
        <v/>
      </c>
      <c r="CO225" s="143" t="str">
        <f t="shared" si="49"/>
        <v/>
      </c>
      <c r="CP225" s="143" t="str">
        <f t="shared" si="50"/>
        <v/>
      </c>
      <c r="CQ225" s="143" t="str">
        <f t="shared" si="51"/>
        <v/>
      </c>
      <c r="CR225" s="145" t="str">
        <f t="shared" si="52"/>
        <v/>
      </c>
      <c r="CS225" s="127"/>
      <c r="CT225" s="122" t="str">
        <f t="shared" si="53"/>
        <v/>
      </c>
      <c r="CU225" s="123" t="str">
        <f t="shared" si="54"/>
        <v/>
      </c>
      <c r="CV225" s="123" t="str">
        <f t="shared" si="55"/>
        <v/>
      </c>
      <c r="CW225" s="123" t="str">
        <f t="shared" si="56"/>
        <v/>
      </c>
      <c r="CX225" s="123" t="str">
        <f t="shared" si="57"/>
        <v/>
      </c>
      <c r="CY225" s="123" t="str">
        <f t="shared" si="58"/>
        <v/>
      </c>
      <c r="CZ225" s="123" t="str">
        <f t="shared" si="59"/>
        <v/>
      </c>
      <c r="DA225" s="123" t="str">
        <f t="shared" si="60"/>
        <v/>
      </c>
      <c r="DB225" s="124" t="str">
        <f t="shared" si="61"/>
        <v/>
      </c>
      <c r="DC225" s="128" t="str">
        <f t="shared" si="62"/>
        <v/>
      </c>
      <c r="DD225" s="123" t="str">
        <f t="shared" si="63"/>
        <v/>
      </c>
      <c r="DE225" s="123" t="str">
        <f t="shared" si="64"/>
        <v/>
      </c>
      <c r="DF225" s="123" t="str">
        <f t="shared" si="65"/>
        <v/>
      </c>
      <c r="DG225" s="123" t="str">
        <f t="shared" si="66"/>
        <v/>
      </c>
      <c r="DH225" s="123" t="str">
        <f t="shared" si="67"/>
        <v/>
      </c>
      <c r="DI225" s="123" t="str">
        <f t="shared" si="68"/>
        <v/>
      </c>
      <c r="DJ225" s="129" t="str">
        <f t="shared" si="69"/>
        <v/>
      </c>
      <c r="DK225" s="98" t="s">
        <v>68</v>
      </c>
      <c r="DL225" s="130">
        <f t="shared" si="76"/>
        <v>219</v>
      </c>
      <c r="DM225" s="56"/>
    </row>
    <row r="226" spans="2:117" ht="22.5" customHeight="1">
      <c r="B226" s="98" t="s">
        <v>68</v>
      </c>
      <c r="C226" s="130">
        <f t="shared" si="70"/>
        <v>220</v>
      </c>
      <c r="D226" s="146">
        <v>45705</v>
      </c>
      <c r="E226" s="155" t="s">
        <v>69</v>
      </c>
      <c r="F226" s="102" t="s">
        <v>70</v>
      </c>
      <c r="G226" s="103" t="s">
        <v>20</v>
      </c>
      <c r="H226" s="131" t="s">
        <v>46</v>
      </c>
      <c r="I226" s="132">
        <v>5000</v>
      </c>
      <c r="J226" s="106"/>
      <c r="K226" s="107">
        <f t="shared" si="71"/>
        <v>2848113</v>
      </c>
      <c r="L226" s="645"/>
      <c r="M226" s="133"/>
      <c r="N226" s="133"/>
      <c r="O226" s="134" t="str">
        <f t="shared" ref="O226:S226" si="728">IF($H226=O$6,$I226,"")</f>
        <v/>
      </c>
      <c r="P226" s="135" t="str">
        <f t="shared" si="728"/>
        <v/>
      </c>
      <c r="Q226" s="136">
        <f t="shared" si="728"/>
        <v>5000</v>
      </c>
      <c r="R226" s="135" t="str">
        <f t="shared" si="728"/>
        <v/>
      </c>
      <c r="S226" s="137" t="str">
        <f t="shared" si="728"/>
        <v/>
      </c>
      <c r="T226" s="113" t="str">
        <f t="shared" ref="T226:AJ226" si="729">IF($H226=T$6,$J226,"")</f>
        <v/>
      </c>
      <c r="U226" s="114" t="str">
        <f t="shared" si="729"/>
        <v/>
      </c>
      <c r="V226" s="114" t="str">
        <f t="shared" si="729"/>
        <v/>
      </c>
      <c r="W226" s="114" t="str">
        <f t="shared" si="729"/>
        <v/>
      </c>
      <c r="X226" s="113" t="str">
        <f t="shared" si="729"/>
        <v/>
      </c>
      <c r="Y226" s="114" t="str">
        <f t="shared" si="729"/>
        <v/>
      </c>
      <c r="Z226" s="114" t="str">
        <f t="shared" si="729"/>
        <v/>
      </c>
      <c r="AA226" s="114" t="str">
        <f t="shared" si="729"/>
        <v/>
      </c>
      <c r="AB226" s="113" t="str">
        <f t="shared" si="729"/>
        <v/>
      </c>
      <c r="AC226" s="114" t="str">
        <f t="shared" si="729"/>
        <v/>
      </c>
      <c r="AD226" s="114" t="str">
        <f t="shared" si="729"/>
        <v/>
      </c>
      <c r="AE226" s="114" t="str">
        <f t="shared" si="729"/>
        <v/>
      </c>
      <c r="AF226" s="114" t="str">
        <f t="shared" si="729"/>
        <v/>
      </c>
      <c r="AG226" s="114" t="str">
        <f t="shared" si="729"/>
        <v/>
      </c>
      <c r="AH226" s="114" t="str">
        <f t="shared" si="729"/>
        <v/>
      </c>
      <c r="AI226" s="113" t="str">
        <f t="shared" si="729"/>
        <v/>
      </c>
      <c r="AJ226" s="115" t="str">
        <f t="shared" si="729"/>
        <v/>
      </c>
      <c r="AK226" s="617"/>
      <c r="AL226" s="38"/>
      <c r="AM226" s="98" t="s">
        <v>68</v>
      </c>
      <c r="AN226" s="130">
        <f t="shared" si="74"/>
        <v>220</v>
      </c>
      <c r="AO226" s="138" t="str">
        <f t="shared" ref="AO226:AS226" si="730">IF(AND($G226=AO$4,$H226=AO$6),$I226,"")</f>
        <v/>
      </c>
      <c r="AP226" s="139" t="str">
        <f t="shared" si="730"/>
        <v/>
      </c>
      <c r="AQ226" s="139">
        <f t="shared" si="730"/>
        <v>5000</v>
      </c>
      <c r="AR226" s="139" t="str">
        <f t="shared" si="730"/>
        <v/>
      </c>
      <c r="AS226" s="139" t="str">
        <f t="shared" si="730"/>
        <v/>
      </c>
      <c r="AT226" s="118"/>
      <c r="AU226" s="138" t="str">
        <f t="shared" si="3"/>
        <v/>
      </c>
      <c r="AV226" s="139" t="str">
        <f t="shared" si="4"/>
        <v/>
      </c>
      <c r="AW226" s="139" t="str">
        <f t="shared" si="5"/>
        <v/>
      </c>
      <c r="AX226" s="139" t="str">
        <f t="shared" si="6"/>
        <v/>
      </c>
      <c r="AY226" s="139" t="str">
        <f t="shared" si="7"/>
        <v/>
      </c>
      <c r="AZ226" s="140" t="str">
        <f t="shared" si="8"/>
        <v/>
      </c>
      <c r="BA226" s="141" t="str">
        <f t="shared" si="9"/>
        <v/>
      </c>
      <c r="BB226" s="139" t="str">
        <f t="shared" si="10"/>
        <v/>
      </c>
      <c r="BC226" s="139" t="str">
        <f t="shared" si="11"/>
        <v/>
      </c>
      <c r="BD226" s="139" t="str">
        <f t="shared" si="12"/>
        <v/>
      </c>
      <c r="BE226" s="140" t="str">
        <f t="shared" si="13"/>
        <v/>
      </c>
      <c r="BF226" s="122" t="str">
        <f t="shared" si="14"/>
        <v/>
      </c>
      <c r="BG226" s="123" t="str">
        <f t="shared" si="15"/>
        <v/>
      </c>
      <c r="BH226" s="123" t="str">
        <f t="shared" si="16"/>
        <v/>
      </c>
      <c r="BI226" s="123" t="str">
        <f t="shared" si="17"/>
        <v/>
      </c>
      <c r="BJ226" s="122" t="str">
        <f t="shared" si="18"/>
        <v/>
      </c>
      <c r="BK226" s="123" t="str">
        <f t="shared" si="19"/>
        <v/>
      </c>
      <c r="BL226" s="123" t="str">
        <f t="shared" si="20"/>
        <v/>
      </c>
      <c r="BM226" s="123" t="str">
        <f t="shared" si="21"/>
        <v/>
      </c>
      <c r="BN226" s="123" t="str">
        <f t="shared" si="22"/>
        <v/>
      </c>
      <c r="BO226" s="123" t="str">
        <f t="shared" si="23"/>
        <v/>
      </c>
      <c r="BP226" s="123" t="str">
        <f t="shared" si="24"/>
        <v/>
      </c>
      <c r="BQ226" s="123" t="str">
        <f t="shared" si="25"/>
        <v/>
      </c>
      <c r="BR226" s="124" t="str">
        <f t="shared" si="26"/>
        <v/>
      </c>
      <c r="BS226" s="142" t="str">
        <f t="shared" si="27"/>
        <v/>
      </c>
      <c r="BT226" s="143" t="str">
        <f t="shared" si="28"/>
        <v/>
      </c>
      <c r="BU226" s="143" t="str">
        <f t="shared" si="29"/>
        <v/>
      </c>
      <c r="BV226" s="143" t="str">
        <f t="shared" si="30"/>
        <v/>
      </c>
      <c r="BW226" s="143" t="str">
        <f t="shared" si="31"/>
        <v/>
      </c>
      <c r="BX226" s="144" t="str">
        <f t="shared" si="32"/>
        <v/>
      </c>
      <c r="BY226" s="141" t="str">
        <f t="shared" si="33"/>
        <v/>
      </c>
      <c r="BZ226" s="139" t="str">
        <f t="shared" si="34"/>
        <v/>
      </c>
      <c r="CA226" s="139" t="str">
        <f t="shared" si="35"/>
        <v/>
      </c>
      <c r="CB226" s="139" t="str">
        <f t="shared" si="36"/>
        <v/>
      </c>
      <c r="CC226" s="139" t="str">
        <f t="shared" si="37"/>
        <v/>
      </c>
      <c r="CD226" s="139" t="str">
        <f t="shared" si="38"/>
        <v/>
      </c>
      <c r="CE226" s="140" t="str">
        <f t="shared" si="39"/>
        <v/>
      </c>
      <c r="CF226" s="141" t="str">
        <f t="shared" si="40"/>
        <v/>
      </c>
      <c r="CG226" s="139" t="str">
        <f t="shared" si="41"/>
        <v/>
      </c>
      <c r="CH226" s="139" t="str">
        <f t="shared" si="42"/>
        <v/>
      </c>
      <c r="CI226" s="139" t="str">
        <f t="shared" si="43"/>
        <v/>
      </c>
      <c r="CJ226" s="139" t="str">
        <f t="shared" si="44"/>
        <v/>
      </c>
      <c r="CK226" s="139" t="str">
        <f t="shared" si="45"/>
        <v/>
      </c>
      <c r="CL226" s="140" t="str">
        <f t="shared" si="46"/>
        <v/>
      </c>
      <c r="CM226" s="142" t="str">
        <f t="shared" si="47"/>
        <v/>
      </c>
      <c r="CN226" s="143" t="str">
        <f t="shared" si="48"/>
        <v/>
      </c>
      <c r="CO226" s="143" t="str">
        <f t="shared" si="49"/>
        <v/>
      </c>
      <c r="CP226" s="143" t="str">
        <f t="shared" si="50"/>
        <v/>
      </c>
      <c r="CQ226" s="143" t="str">
        <f t="shared" si="51"/>
        <v/>
      </c>
      <c r="CR226" s="145" t="str">
        <f t="shared" si="52"/>
        <v/>
      </c>
      <c r="CS226" s="127"/>
      <c r="CT226" s="122" t="str">
        <f t="shared" si="53"/>
        <v/>
      </c>
      <c r="CU226" s="123" t="str">
        <f t="shared" si="54"/>
        <v/>
      </c>
      <c r="CV226" s="123" t="str">
        <f t="shared" si="55"/>
        <v/>
      </c>
      <c r="CW226" s="123" t="str">
        <f t="shared" si="56"/>
        <v/>
      </c>
      <c r="CX226" s="123" t="str">
        <f t="shared" si="57"/>
        <v/>
      </c>
      <c r="CY226" s="123" t="str">
        <f t="shared" si="58"/>
        <v/>
      </c>
      <c r="CZ226" s="123" t="str">
        <f t="shared" si="59"/>
        <v/>
      </c>
      <c r="DA226" s="123" t="str">
        <f t="shared" si="60"/>
        <v/>
      </c>
      <c r="DB226" s="124" t="str">
        <f t="shared" si="61"/>
        <v/>
      </c>
      <c r="DC226" s="128" t="str">
        <f t="shared" si="62"/>
        <v/>
      </c>
      <c r="DD226" s="123" t="str">
        <f t="shared" si="63"/>
        <v/>
      </c>
      <c r="DE226" s="123" t="str">
        <f t="shared" si="64"/>
        <v/>
      </c>
      <c r="DF226" s="123" t="str">
        <f t="shared" si="65"/>
        <v/>
      </c>
      <c r="DG226" s="123" t="str">
        <f t="shared" si="66"/>
        <v/>
      </c>
      <c r="DH226" s="123" t="str">
        <f t="shared" si="67"/>
        <v/>
      </c>
      <c r="DI226" s="123" t="str">
        <f t="shared" si="68"/>
        <v/>
      </c>
      <c r="DJ226" s="129" t="str">
        <f t="shared" si="69"/>
        <v/>
      </c>
      <c r="DK226" s="98" t="s">
        <v>68</v>
      </c>
      <c r="DL226" s="130">
        <f t="shared" si="76"/>
        <v>220</v>
      </c>
      <c r="DM226" s="56"/>
    </row>
    <row r="227" spans="2:117" ht="22.5" customHeight="1">
      <c r="B227" s="98" t="s">
        <v>68</v>
      </c>
      <c r="C227" s="130">
        <f t="shared" si="70"/>
        <v>221</v>
      </c>
      <c r="D227" s="146">
        <v>45705</v>
      </c>
      <c r="E227" s="155" t="s">
        <v>69</v>
      </c>
      <c r="F227" s="102" t="s">
        <v>70</v>
      </c>
      <c r="G227" s="103" t="s">
        <v>20</v>
      </c>
      <c r="H227" s="131" t="s">
        <v>46</v>
      </c>
      <c r="I227" s="132">
        <v>3000</v>
      </c>
      <c r="J227" s="106"/>
      <c r="K227" s="107">
        <f t="shared" si="71"/>
        <v>2851113</v>
      </c>
      <c r="L227" s="645"/>
      <c r="M227" s="133"/>
      <c r="N227" s="133"/>
      <c r="O227" s="134" t="str">
        <f t="shared" ref="O227:S227" si="731">IF($H227=O$6,$I227,"")</f>
        <v/>
      </c>
      <c r="P227" s="135" t="str">
        <f t="shared" si="731"/>
        <v/>
      </c>
      <c r="Q227" s="136">
        <f t="shared" si="731"/>
        <v>3000</v>
      </c>
      <c r="R227" s="135" t="str">
        <f t="shared" si="731"/>
        <v/>
      </c>
      <c r="S227" s="137" t="str">
        <f t="shared" si="731"/>
        <v/>
      </c>
      <c r="T227" s="113" t="str">
        <f t="shared" ref="T227:AJ227" si="732">IF($H227=T$6,$J227,"")</f>
        <v/>
      </c>
      <c r="U227" s="114" t="str">
        <f t="shared" si="732"/>
        <v/>
      </c>
      <c r="V227" s="114" t="str">
        <f t="shared" si="732"/>
        <v/>
      </c>
      <c r="W227" s="114" t="str">
        <f t="shared" si="732"/>
        <v/>
      </c>
      <c r="X227" s="113" t="str">
        <f t="shared" si="732"/>
        <v/>
      </c>
      <c r="Y227" s="114" t="str">
        <f t="shared" si="732"/>
        <v/>
      </c>
      <c r="Z227" s="114" t="str">
        <f t="shared" si="732"/>
        <v/>
      </c>
      <c r="AA227" s="114" t="str">
        <f t="shared" si="732"/>
        <v/>
      </c>
      <c r="AB227" s="113" t="str">
        <f t="shared" si="732"/>
        <v/>
      </c>
      <c r="AC227" s="114" t="str">
        <f t="shared" si="732"/>
        <v/>
      </c>
      <c r="AD227" s="114" t="str">
        <f t="shared" si="732"/>
        <v/>
      </c>
      <c r="AE227" s="114" t="str">
        <f t="shared" si="732"/>
        <v/>
      </c>
      <c r="AF227" s="114" t="str">
        <f t="shared" si="732"/>
        <v/>
      </c>
      <c r="AG227" s="114" t="str">
        <f t="shared" si="732"/>
        <v/>
      </c>
      <c r="AH227" s="114" t="str">
        <f t="shared" si="732"/>
        <v/>
      </c>
      <c r="AI227" s="113" t="str">
        <f t="shared" si="732"/>
        <v/>
      </c>
      <c r="AJ227" s="115" t="str">
        <f t="shared" si="732"/>
        <v/>
      </c>
      <c r="AK227" s="617"/>
      <c r="AL227" s="38"/>
      <c r="AM227" s="98" t="s">
        <v>68</v>
      </c>
      <c r="AN227" s="130">
        <f t="shared" si="74"/>
        <v>221</v>
      </c>
      <c r="AO227" s="138" t="str">
        <f t="shared" ref="AO227:AS227" si="733">IF(AND($G227=AO$4,$H227=AO$6),$I227,"")</f>
        <v/>
      </c>
      <c r="AP227" s="139" t="str">
        <f t="shared" si="733"/>
        <v/>
      </c>
      <c r="AQ227" s="139">
        <f t="shared" si="733"/>
        <v>3000</v>
      </c>
      <c r="AR227" s="139" t="str">
        <f t="shared" si="733"/>
        <v/>
      </c>
      <c r="AS227" s="139" t="str">
        <f t="shared" si="733"/>
        <v/>
      </c>
      <c r="AT227" s="118"/>
      <c r="AU227" s="138" t="str">
        <f t="shared" si="3"/>
        <v/>
      </c>
      <c r="AV227" s="139" t="str">
        <f t="shared" si="4"/>
        <v/>
      </c>
      <c r="AW227" s="139" t="str">
        <f t="shared" si="5"/>
        <v/>
      </c>
      <c r="AX227" s="139" t="str">
        <f t="shared" si="6"/>
        <v/>
      </c>
      <c r="AY227" s="139" t="str">
        <f t="shared" si="7"/>
        <v/>
      </c>
      <c r="AZ227" s="140" t="str">
        <f t="shared" si="8"/>
        <v/>
      </c>
      <c r="BA227" s="141" t="str">
        <f t="shared" si="9"/>
        <v/>
      </c>
      <c r="BB227" s="139" t="str">
        <f t="shared" si="10"/>
        <v/>
      </c>
      <c r="BC227" s="139" t="str">
        <f t="shared" si="11"/>
        <v/>
      </c>
      <c r="BD227" s="139" t="str">
        <f t="shared" si="12"/>
        <v/>
      </c>
      <c r="BE227" s="140" t="str">
        <f t="shared" si="13"/>
        <v/>
      </c>
      <c r="BF227" s="122" t="str">
        <f t="shared" si="14"/>
        <v/>
      </c>
      <c r="BG227" s="123" t="str">
        <f t="shared" si="15"/>
        <v/>
      </c>
      <c r="BH227" s="123" t="str">
        <f t="shared" si="16"/>
        <v/>
      </c>
      <c r="BI227" s="123" t="str">
        <f t="shared" si="17"/>
        <v/>
      </c>
      <c r="BJ227" s="122" t="str">
        <f t="shared" si="18"/>
        <v/>
      </c>
      <c r="BK227" s="123" t="str">
        <f t="shared" si="19"/>
        <v/>
      </c>
      <c r="BL227" s="123" t="str">
        <f t="shared" si="20"/>
        <v/>
      </c>
      <c r="BM227" s="123" t="str">
        <f t="shared" si="21"/>
        <v/>
      </c>
      <c r="BN227" s="123" t="str">
        <f t="shared" si="22"/>
        <v/>
      </c>
      <c r="BO227" s="123" t="str">
        <f t="shared" si="23"/>
        <v/>
      </c>
      <c r="BP227" s="123" t="str">
        <f t="shared" si="24"/>
        <v/>
      </c>
      <c r="BQ227" s="123" t="str">
        <f t="shared" si="25"/>
        <v/>
      </c>
      <c r="BR227" s="124" t="str">
        <f t="shared" si="26"/>
        <v/>
      </c>
      <c r="BS227" s="142" t="str">
        <f t="shared" si="27"/>
        <v/>
      </c>
      <c r="BT227" s="143" t="str">
        <f t="shared" si="28"/>
        <v/>
      </c>
      <c r="BU227" s="143" t="str">
        <f t="shared" si="29"/>
        <v/>
      </c>
      <c r="BV227" s="143" t="str">
        <f t="shared" si="30"/>
        <v/>
      </c>
      <c r="BW227" s="143" t="str">
        <f t="shared" si="31"/>
        <v/>
      </c>
      <c r="BX227" s="144" t="str">
        <f t="shared" si="32"/>
        <v/>
      </c>
      <c r="BY227" s="141" t="str">
        <f t="shared" si="33"/>
        <v/>
      </c>
      <c r="BZ227" s="139" t="str">
        <f t="shared" si="34"/>
        <v/>
      </c>
      <c r="CA227" s="139" t="str">
        <f t="shared" si="35"/>
        <v/>
      </c>
      <c r="CB227" s="139" t="str">
        <f t="shared" si="36"/>
        <v/>
      </c>
      <c r="CC227" s="139" t="str">
        <f t="shared" si="37"/>
        <v/>
      </c>
      <c r="CD227" s="139" t="str">
        <f t="shared" si="38"/>
        <v/>
      </c>
      <c r="CE227" s="140" t="str">
        <f t="shared" si="39"/>
        <v/>
      </c>
      <c r="CF227" s="141" t="str">
        <f t="shared" si="40"/>
        <v/>
      </c>
      <c r="CG227" s="139" t="str">
        <f t="shared" si="41"/>
        <v/>
      </c>
      <c r="CH227" s="139" t="str">
        <f t="shared" si="42"/>
        <v/>
      </c>
      <c r="CI227" s="139" t="str">
        <f t="shared" si="43"/>
        <v/>
      </c>
      <c r="CJ227" s="139" t="str">
        <f t="shared" si="44"/>
        <v/>
      </c>
      <c r="CK227" s="139" t="str">
        <f t="shared" si="45"/>
        <v/>
      </c>
      <c r="CL227" s="140" t="str">
        <f t="shared" si="46"/>
        <v/>
      </c>
      <c r="CM227" s="142" t="str">
        <f t="shared" si="47"/>
        <v/>
      </c>
      <c r="CN227" s="143" t="str">
        <f t="shared" si="48"/>
        <v/>
      </c>
      <c r="CO227" s="143" t="str">
        <f t="shared" si="49"/>
        <v/>
      </c>
      <c r="CP227" s="143" t="str">
        <f t="shared" si="50"/>
        <v/>
      </c>
      <c r="CQ227" s="143" t="str">
        <f t="shared" si="51"/>
        <v/>
      </c>
      <c r="CR227" s="145" t="str">
        <f t="shared" si="52"/>
        <v/>
      </c>
      <c r="CS227" s="127"/>
      <c r="CT227" s="122" t="str">
        <f t="shared" si="53"/>
        <v/>
      </c>
      <c r="CU227" s="123" t="str">
        <f t="shared" si="54"/>
        <v/>
      </c>
      <c r="CV227" s="123" t="str">
        <f t="shared" si="55"/>
        <v/>
      </c>
      <c r="CW227" s="123" t="str">
        <f t="shared" si="56"/>
        <v/>
      </c>
      <c r="CX227" s="123" t="str">
        <f t="shared" si="57"/>
        <v/>
      </c>
      <c r="CY227" s="123" t="str">
        <f t="shared" si="58"/>
        <v/>
      </c>
      <c r="CZ227" s="123" t="str">
        <f t="shared" si="59"/>
        <v/>
      </c>
      <c r="DA227" s="123" t="str">
        <f t="shared" si="60"/>
        <v/>
      </c>
      <c r="DB227" s="124" t="str">
        <f t="shared" si="61"/>
        <v/>
      </c>
      <c r="DC227" s="128" t="str">
        <f t="shared" si="62"/>
        <v/>
      </c>
      <c r="DD227" s="123" t="str">
        <f t="shared" si="63"/>
        <v/>
      </c>
      <c r="DE227" s="123" t="str">
        <f t="shared" si="64"/>
        <v/>
      </c>
      <c r="DF227" s="123" t="str">
        <f t="shared" si="65"/>
        <v/>
      </c>
      <c r="DG227" s="123" t="str">
        <f t="shared" si="66"/>
        <v/>
      </c>
      <c r="DH227" s="123" t="str">
        <f t="shared" si="67"/>
        <v/>
      </c>
      <c r="DI227" s="123" t="str">
        <f t="shared" si="68"/>
        <v/>
      </c>
      <c r="DJ227" s="129" t="str">
        <f t="shared" si="69"/>
        <v/>
      </c>
      <c r="DK227" s="98" t="s">
        <v>68</v>
      </c>
      <c r="DL227" s="130">
        <f t="shared" si="76"/>
        <v>221</v>
      </c>
      <c r="DM227" s="56"/>
    </row>
    <row r="228" spans="2:117" ht="22.5" customHeight="1">
      <c r="B228" s="98" t="s">
        <v>68</v>
      </c>
      <c r="C228" s="130">
        <f t="shared" si="70"/>
        <v>222</v>
      </c>
      <c r="D228" s="146">
        <v>45705</v>
      </c>
      <c r="E228" s="155" t="s">
        <v>69</v>
      </c>
      <c r="F228" s="102" t="s">
        <v>70</v>
      </c>
      <c r="G228" s="157" t="s">
        <v>20</v>
      </c>
      <c r="H228" s="131" t="s">
        <v>46</v>
      </c>
      <c r="I228" s="132">
        <v>2000</v>
      </c>
      <c r="J228" s="106"/>
      <c r="K228" s="107">
        <f t="shared" si="71"/>
        <v>2853113</v>
      </c>
      <c r="L228" s="645"/>
      <c r="M228" s="133"/>
      <c r="N228" s="133"/>
      <c r="O228" s="134" t="str">
        <f t="shared" ref="O228:S228" si="734">IF($H228=O$6,$I228,"")</f>
        <v/>
      </c>
      <c r="P228" s="135" t="str">
        <f t="shared" si="734"/>
        <v/>
      </c>
      <c r="Q228" s="136">
        <f t="shared" si="734"/>
        <v>2000</v>
      </c>
      <c r="R228" s="135" t="str">
        <f t="shared" si="734"/>
        <v/>
      </c>
      <c r="S228" s="137" t="str">
        <f t="shared" si="734"/>
        <v/>
      </c>
      <c r="T228" s="113" t="str">
        <f t="shared" ref="T228:AJ228" si="735">IF($H228=T$6,$J228,"")</f>
        <v/>
      </c>
      <c r="U228" s="114" t="str">
        <f t="shared" si="735"/>
        <v/>
      </c>
      <c r="V228" s="114" t="str">
        <f t="shared" si="735"/>
        <v/>
      </c>
      <c r="W228" s="114" t="str">
        <f t="shared" si="735"/>
        <v/>
      </c>
      <c r="X228" s="113" t="str">
        <f t="shared" si="735"/>
        <v/>
      </c>
      <c r="Y228" s="114" t="str">
        <f t="shared" si="735"/>
        <v/>
      </c>
      <c r="Z228" s="114" t="str">
        <f t="shared" si="735"/>
        <v/>
      </c>
      <c r="AA228" s="114" t="str">
        <f t="shared" si="735"/>
        <v/>
      </c>
      <c r="AB228" s="113" t="str">
        <f t="shared" si="735"/>
        <v/>
      </c>
      <c r="AC228" s="114" t="str">
        <f t="shared" si="735"/>
        <v/>
      </c>
      <c r="AD228" s="114" t="str">
        <f t="shared" si="735"/>
        <v/>
      </c>
      <c r="AE228" s="114" t="str">
        <f t="shared" si="735"/>
        <v/>
      </c>
      <c r="AF228" s="114" t="str">
        <f t="shared" si="735"/>
        <v/>
      </c>
      <c r="AG228" s="114" t="str">
        <f t="shared" si="735"/>
        <v/>
      </c>
      <c r="AH228" s="114" t="str">
        <f t="shared" si="735"/>
        <v/>
      </c>
      <c r="AI228" s="113" t="str">
        <f t="shared" si="735"/>
        <v/>
      </c>
      <c r="AJ228" s="115" t="str">
        <f t="shared" si="735"/>
        <v/>
      </c>
      <c r="AK228" s="617"/>
      <c r="AL228" s="38"/>
      <c r="AM228" s="98" t="s">
        <v>68</v>
      </c>
      <c r="AN228" s="130">
        <f t="shared" si="74"/>
        <v>222</v>
      </c>
      <c r="AO228" s="138" t="str">
        <f t="shared" ref="AO228:AS228" si="736">IF(AND($G228=AO$4,$H228=AO$6),$I228,"")</f>
        <v/>
      </c>
      <c r="AP228" s="139" t="str">
        <f t="shared" si="736"/>
        <v/>
      </c>
      <c r="AQ228" s="139">
        <f t="shared" si="736"/>
        <v>2000</v>
      </c>
      <c r="AR228" s="139" t="str">
        <f t="shared" si="736"/>
        <v/>
      </c>
      <c r="AS228" s="139" t="str">
        <f t="shared" si="736"/>
        <v/>
      </c>
      <c r="AT228" s="118"/>
      <c r="AU228" s="138" t="str">
        <f t="shared" si="3"/>
        <v/>
      </c>
      <c r="AV228" s="139" t="str">
        <f t="shared" si="4"/>
        <v/>
      </c>
      <c r="AW228" s="139" t="str">
        <f t="shared" si="5"/>
        <v/>
      </c>
      <c r="AX228" s="139" t="str">
        <f t="shared" si="6"/>
        <v/>
      </c>
      <c r="AY228" s="139" t="str">
        <f t="shared" si="7"/>
        <v/>
      </c>
      <c r="AZ228" s="140" t="str">
        <f t="shared" si="8"/>
        <v/>
      </c>
      <c r="BA228" s="141" t="str">
        <f t="shared" si="9"/>
        <v/>
      </c>
      <c r="BB228" s="139" t="str">
        <f t="shared" si="10"/>
        <v/>
      </c>
      <c r="BC228" s="139" t="str">
        <f t="shared" si="11"/>
        <v/>
      </c>
      <c r="BD228" s="139" t="str">
        <f t="shared" si="12"/>
        <v/>
      </c>
      <c r="BE228" s="140" t="str">
        <f t="shared" si="13"/>
        <v/>
      </c>
      <c r="BF228" s="122" t="str">
        <f t="shared" si="14"/>
        <v/>
      </c>
      <c r="BG228" s="123" t="str">
        <f t="shared" si="15"/>
        <v/>
      </c>
      <c r="BH228" s="123" t="str">
        <f t="shared" si="16"/>
        <v/>
      </c>
      <c r="BI228" s="123" t="str">
        <f t="shared" si="17"/>
        <v/>
      </c>
      <c r="BJ228" s="122" t="str">
        <f t="shared" si="18"/>
        <v/>
      </c>
      <c r="BK228" s="123" t="str">
        <f t="shared" si="19"/>
        <v/>
      </c>
      <c r="BL228" s="123" t="str">
        <f t="shared" si="20"/>
        <v/>
      </c>
      <c r="BM228" s="123" t="str">
        <f t="shared" si="21"/>
        <v/>
      </c>
      <c r="BN228" s="123" t="str">
        <f t="shared" si="22"/>
        <v/>
      </c>
      <c r="BO228" s="123" t="str">
        <f t="shared" si="23"/>
        <v/>
      </c>
      <c r="BP228" s="123" t="str">
        <f t="shared" si="24"/>
        <v/>
      </c>
      <c r="BQ228" s="123" t="str">
        <f t="shared" si="25"/>
        <v/>
      </c>
      <c r="BR228" s="124" t="str">
        <f t="shared" si="26"/>
        <v/>
      </c>
      <c r="BS228" s="142" t="str">
        <f t="shared" si="27"/>
        <v/>
      </c>
      <c r="BT228" s="143" t="str">
        <f t="shared" si="28"/>
        <v/>
      </c>
      <c r="BU228" s="143" t="str">
        <f t="shared" si="29"/>
        <v/>
      </c>
      <c r="BV228" s="143" t="str">
        <f t="shared" si="30"/>
        <v/>
      </c>
      <c r="BW228" s="143" t="str">
        <f t="shared" si="31"/>
        <v/>
      </c>
      <c r="BX228" s="144" t="str">
        <f t="shared" si="32"/>
        <v/>
      </c>
      <c r="BY228" s="141" t="str">
        <f t="shared" si="33"/>
        <v/>
      </c>
      <c r="BZ228" s="139" t="str">
        <f t="shared" si="34"/>
        <v/>
      </c>
      <c r="CA228" s="139" t="str">
        <f t="shared" si="35"/>
        <v/>
      </c>
      <c r="CB228" s="139" t="str">
        <f t="shared" si="36"/>
        <v/>
      </c>
      <c r="CC228" s="139" t="str">
        <f t="shared" si="37"/>
        <v/>
      </c>
      <c r="CD228" s="139" t="str">
        <f t="shared" si="38"/>
        <v/>
      </c>
      <c r="CE228" s="140" t="str">
        <f t="shared" si="39"/>
        <v/>
      </c>
      <c r="CF228" s="141" t="str">
        <f t="shared" si="40"/>
        <v/>
      </c>
      <c r="CG228" s="139" t="str">
        <f t="shared" si="41"/>
        <v/>
      </c>
      <c r="CH228" s="139" t="str">
        <f t="shared" si="42"/>
        <v/>
      </c>
      <c r="CI228" s="139" t="str">
        <f t="shared" si="43"/>
        <v/>
      </c>
      <c r="CJ228" s="139" t="str">
        <f t="shared" si="44"/>
        <v/>
      </c>
      <c r="CK228" s="139" t="str">
        <f t="shared" si="45"/>
        <v/>
      </c>
      <c r="CL228" s="140" t="str">
        <f t="shared" si="46"/>
        <v/>
      </c>
      <c r="CM228" s="142" t="str">
        <f t="shared" si="47"/>
        <v/>
      </c>
      <c r="CN228" s="143" t="str">
        <f t="shared" si="48"/>
        <v/>
      </c>
      <c r="CO228" s="143" t="str">
        <f t="shared" si="49"/>
        <v/>
      </c>
      <c r="CP228" s="143" t="str">
        <f t="shared" si="50"/>
        <v/>
      </c>
      <c r="CQ228" s="143" t="str">
        <f t="shared" si="51"/>
        <v/>
      </c>
      <c r="CR228" s="145" t="str">
        <f t="shared" si="52"/>
        <v/>
      </c>
      <c r="CS228" s="127"/>
      <c r="CT228" s="122" t="str">
        <f t="shared" si="53"/>
        <v/>
      </c>
      <c r="CU228" s="123" t="str">
        <f t="shared" si="54"/>
        <v/>
      </c>
      <c r="CV228" s="123" t="str">
        <f t="shared" si="55"/>
        <v/>
      </c>
      <c r="CW228" s="123" t="str">
        <f t="shared" si="56"/>
        <v/>
      </c>
      <c r="CX228" s="123" t="str">
        <f t="shared" si="57"/>
        <v/>
      </c>
      <c r="CY228" s="123" t="str">
        <f t="shared" si="58"/>
        <v/>
      </c>
      <c r="CZ228" s="123" t="str">
        <f t="shared" si="59"/>
        <v/>
      </c>
      <c r="DA228" s="123" t="str">
        <f t="shared" si="60"/>
        <v/>
      </c>
      <c r="DB228" s="124" t="str">
        <f t="shared" si="61"/>
        <v/>
      </c>
      <c r="DC228" s="128" t="str">
        <f t="shared" si="62"/>
        <v/>
      </c>
      <c r="DD228" s="123" t="str">
        <f t="shared" si="63"/>
        <v/>
      </c>
      <c r="DE228" s="123" t="str">
        <f t="shared" si="64"/>
        <v/>
      </c>
      <c r="DF228" s="123" t="str">
        <f t="shared" si="65"/>
        <v/>
      </c>
      <c r="DG228" s="123" t="str">
        <f t="shared" si="66"/>
        <v/>
      </c>
      <c r="DH228" s="123" t="str">
        <f t="shared" si="67"/>
        <v/>
      </c>
      <c r="DI228" s="123" t="str">
        <f t="shared" si="68"/>
        <v/>
      </c>
      <c r="DJ228" s="129" t="str">
        <f t="shared" si="69"/>
        <v/>
      </c>
      <c r="DK228" s="98" t="s">
        <v>68</v>
      </c>
      <c r="DL228" s="130">
        <f t="shared" si="76"/>
        <v>222</v>
      </c>
      <c r="DM228" s="56"/>
    </row>
    <row r="229" spans="2:117" ht="22.5" customHeight="1">
      <c r="B229" s="98" t="s">
        <v>68</v>
      </c>
      <c r="C229" s="130">
        <f t="shared" si="70"/>
        <v>223</v>
      </c>
      <c r="D229" s="146">
        <v>45705</v>
      </c>
      <c r="E229" s="155" t="s">
        <v>69</v>
      </c>
      <c r="F229" s="102" t="s">
        <v>70</v>
      </c>
      <c r="G229" s="103" t="s">
        <v>20</v>
      </c>
      <c r="H229" s="131" t="s">
        <v>46</v>
      </c>
      <c r="I229" s="132">
        <v>5000</v>
      </c>
      <c r="J229" s="106"/>
      <c r="K229" s="107">
        <f t="shared" si="71"/>
        <v>2858113</v>
      </c>
      <c r="L229" s="645"/>
      <c r="M229" s="133"/>
      <c r="N229" s="133"/>
      <c r="O229" s="134" t="str">
        <f t="shared" ref="O229:S229" si="737">IF($H229=O$6,$I229,"")</f>
        <v/>
      </c>
      <c r="P229" s="135" t="str">
        <f t="shared" si="737"/>
        <v/>
      </c>
      <c r="Q229" s="136">
        <f t="shared" si="737"/>
        <v>5000</v>
      </c>
      <c r="R229" s="135" t="str">
        <f t="shared" si="737"/>
        <v/>
      </c>
      <c r="S229" s="137" t="str">
        <f t="shared" si="737"/>
        <v/>
      </c>
      <c r="T229" s="113" t="str">
        <f t="shared" ref="T229:AJ229" si="738">IF($H229=T$6,$J229,"")</f>
        <v/>
      </c>
      <c r="U229" s="114" t="str">
        <f t="shared" si="738"/>
        <v/>
      </c>
      <c r="V229" s="114" t="str">
        <f t="shared" si="738"/>
        <v/>
      </c>
      <c r="W229" s="114" t="str">
        <f t="shared" si="738"/>
        <v/>
      </c>
      <c r="X229" s="113" t="str">
        <f t="shared" si="738"/>
        <v/>
      </c>
      <c r="Y229" s="114" t="str">
        <f t="shared" si="738"/>
        <v/>
      </c>
      <c r="Z229" s="114" t="str">
        <f t="shared" si="738"/>
        <v/>
      </c>
      <c r="AA229" s="114" t="str">
        <f t="shared" si="738"/>
        <v/>
      </c>
      <c r="AB229" s="113" t="str">
        <f t="shared" si="738"/>
        <v/>
      </c>
      <c r="AC229" s="114" t="str">
        <f t="shared" si="738"/>
        <v/>
      </c>
      <c r="AD229" s="114" t="str">
        <f t="shared" si="738"/>
        <v/>
      </c>
      <c r="AE229" s="114" t="str">
        <f t="shared" si="738"/>
        <v/>
      </c>
      <c r="AF229" s="114" t="str">
        <f t="shared" si="738"/>
        <v/>
      </c>
      <c r="AG229" s="114" t="str">
        <f t="shared" si="738"/>
        <v/>
      </c>
      <c r="AH229" s="114" t="str">
        <f t="shared" si="738"/>
        <v/>
      </c>
      <c r="AI229" s="113" t="str">
        <f t="shared" si="738"/>
        <v/>
      </c>
      <c r="AJ229" s="115" t="str">
        <f t="shared" si="738"/>
        <v/>
      </c>
      <c r="AK229" s="617"/>
      <c r="AL229" s="38"/>
      <c r="AM229" s="98" t="s">
        <v>68</v>
      </c>
      <c r="AN229" s="130">
        <f t="shared" si="74"/>
        <v>223</v>
      </c>
      <c r="AO229" s="138" t="str">
        <f t="shared" ref="AO229:AS229" si="739">IF(AND($G229=AO$4,$H229=AO$6),$I229,"")</f>
        <v/>
      </c>
      <c r="AP229" s="139" t="str">
        <f t="shared" si="739"/>
        <v/>
      </c>
      <c r="AQ229" s="139">
        <f t="shared" si="739"/>
        <v>5000</v>
      </c>
      <c r="AR229" s="139" t="str">
        <f t="shared" si="739"/>
        <v/>
      </c>
      <c r="AS229" s="139" t="str">
        <f t="shared" si="739"/>
        <v/>
      </c>
      <c r="AT229" s="118"/>
      <c r="AU229" s="138" t="str">
        <f t="shared" si="3"/>
        <v/>
      </c>
      <c r="AV229" s="139" t="str">
        <f t="shared" si="4"/>
        <v/>
      </c>
      <c r="AW229" s="139" t="str">
        <f t="shared" si="5"/>
        <v/>
      </c>
      <c r="AX229" s="139" t="str">
        <f t="shared" si="6"/>
        <v/>
      </c>
      <c r="AY229" s="139" t="str">
        <f t="shared" si="7"/>
        <v/>
      </c>
      <c r="AZ229" s="140" t="str">
        <f t="shared" si="8"/>
        <v/>
      </c>
      <c r="BA229" s="141" t="str">
        <f t="shared" si="9"/>
        <v/>
      </c>
      <c r="BB229" s="139" t="str">
        <f t="shared" si="10"/>
        <v/>
      </c>
      <c r="BC229" s="139" t="str">
        <f t="shared" si="11"/>
        <v/>
      </c>
      <c r="BD229" s="139" t="str">
        <f t="shared" si="12"/>
        <v/>
      </c>
      <c r="BE229" s="140" t="str">
        <f t="shared" si="13"/>
        <v/>
      </c>
      <c r="BF229" s="122" t="str">
        <f t="shared" si="14"/>
        <v/>
      </c>
      <c r="BG229" s="123" t="str">
        <f t="shared" si="15"/>
        <v/>
      </c>
      <c r="BH229" s="123" t="str">
        <f t="shared" si="16"/>
        <v/>
      </c>
      <c r="BI229" s="123" t="str">
        <f t="shared" si="17"/>
        <v/>
      </c>
      <c r="BJ229" s="122" t="str">
        <f t="shared" si="18"/>
        <v/>
      </c>
      <c r="BK229" s="123" t="str">
        <f t="shared" si="19"/>
        <v/>
      </c>
      <c r="BL229" s="123" t="str">
        <f t="shared" si="20"/>
        <v/>
      </c>
      <c r="BM229" s="123" t="str">
        <f t="shared" si="21"/>
        <v/>
      </c>
      <c r="BN229" s="123" t="str">
        <f t="shared" si="22"/>
        <v/>
      </c>
      <c r="BO229" s="123" t="str">
        <f t="shared" si="23"/>
        <v/>
      </c>
      <c r="BP229" s="123" t="str">
        <f t="shared" si="24"/>
        <v/>
      </c>
      <c r="BQ229" s="123" t="str">
        <f t="shared" si="25"/>
        <v/>
      </c>
      <c r="BR229" s="124" t="str">
        <f t="shared" si="26"/>
        <v/>
      </c>
      <c r="BS229" s="142" t="str">
        <f t="shared" si="27"/>
        <v/>
      </c>
      <c r="BT229" s="143" t="str">
        <f t="shared" si="28"/>
        <v/>
      </c>
      <c r="BU229" s="143" t="str">
        <f t="shared" si="29"/>
        <v/>
      </c>
      <c r="BV229" s="143" t="str">
        <f t="shared" si="30"/>
        <v/>
      </c>
      <c r="BW229" s="143" t="str">
        <f t="shared" si="31"/>
        <v/>
      </c>
      <c r="BX229" s="144" t="str">
        <f t="shared" si="32"/>
        <v/>
      </c>
      <c r="BY229" s="141" t="str">
        <f t="shared" si="33"/>
        <v/>
      </c>
      <c r="BZ229" s="139" t="str">
        <f t="shared" si="34"/>
        <v/>
      </c>
      <c r="CA229" s="139" t="str">
        <f t="shared" si="35"/>
        <v/>
      </c>
      <c r="CB229" s="139" t="str">
        <f t="shared" si="36"/>
        <v/>
      </c>
      <c r="CC229" s="139" t="str">
        <f t="shared" si="37"/>
        <v/>
      </c>
      <c r="CD229" s="139" t="str">
        <f t="shared" si="38"/>
        <v/>
      </c>
      <c r="CE229" s="140" t="str">
        <f t="shared" si="39"/>
        <v/>
      </c>
      <c r="CF229" s="141" t="str">
        <f t="shared" si="40"/>
        <v/>
      </c>
      <c r="CG229" s="139" t="str">
        <f t="shared" si="41"/>
        <v/>
      </c>
      <c r="CH229" s="139" t="str">
        <f t="shared" si="42"/>
        <v/>
      </c>
      <c r="CI229" s="139" t="str">
        <f t="shared" si="43"/>
        <v/>
      </c>
      <c r="CJ229" s="139" t="str">
        <f t="shared" si="44"/>
        <v/>
      </c>
      <c r="CK229" s="139" t="str">
        <f t="shared" si="45"/>
        <v/>
      </c>
      <c r="CL229" s="140" t="str">
        <f t="shared" si="46"/>
        <v/>
      </c>
      <c r="CM229" s="142" t="str">
        <f t="shared" si="47"/>
        <v/>
      </c>
      <c r="CN229" s="143" t="str">
        <f t="shared" si="48"/>
        <v/>
      </c>
      <c r="CO229" s="143" t="str">
        <f t="shared" si="49"/>
        <v/>
      </c>
      <c r="CP229" s="143" t="str">
        <f t="shared" si="50"/>
        <v/>
      </c>
      <c r="CQ229" s="143" t="str">
        <f t="shared" si="51"/>
        <v/>
      </c>
      <c r="CR229" s="145" t="str">
        <f t="shared" si="52"/>
        <v/>
      </c>
      <c r="CS229" s="127"/>
      <c r="CT229" s="122" t="str">
        <f t="shared" si="53"/>
        <v/>
      </c>
      <c r="CU229" s="123" t="str">
        <f t="shared" si="54"/>
        <v/>
      </c>
      <c r="CV229" s="123" t="str">
        <f t="shared" si="55"/>
        <v/>
      </c>
      <c r="CW229" s="123" t="str">
        <f t="shared" si="56"/>
        <v/>
      </c>
      <c r="CX229" s="123" t="str">
        <f t="shared" si="57"/>
        <v/>
      </c>
      <c r="CY229" s="123" t="str">
        <f t="shared" si="58"/>
        <v/>
      </c>
      <c r="CZ229" s="123" t="str">
        <f t="shared" si="59"/>
        <v/>
      </c>
      <c r="DA229" s="123" t="str">
        <f t="shared" si="60"/>
        <v/>
      </c>
      <c r="DB229" s="124" t="str">
        <f t="shared" si="61"/>
        <v/>
      </c>
      <c r="DC229" s="128" t="str">
        <f t="shared" si="62"/>
        <v/>
      </c>
      <c r="DD229" s="123" t="str">
        <f t="shared" si="63"/>
        <v/>
      </c>
      <c r="DE229" s="123" t="str">
        <f t="shared" si="64"/>
        <v/>
      </c>
      <c r="DF229" s="123" t="str">
        <f t="shared" si="65"/>
        <v/>
      </c>
      <c r="DG229" s="123" t="str">
        <f t="shared" si="66"/>
        <v/>
      </c>
      <c r="DH229" s="123" t="str">
        <f t="shared" si="67"/>
        <v/>
      </c>
      <c r="DI229" s="123" t="str">
        <f t="shared" si="68"/>
        <v/>
      </c>
      <c r="DJ229" s="129" t="str">
        <f t="shared" si="69"/>
        <v/>
      </c>
      <c r="DK229" s="98" t="s">
        <v>68</v>
      </c>
      <c r="DL229" s="130">
        <f t="shared" si="76"/>
        <v>223</v>
      </c>
      <c r="DM229" s="56"/>
    </row>
    <row r="230" spans="2:117" ht="22.5" customHeight="1">
      <c r="B230" s="98" t="s">
        <v>68</v>
      </c>
      <c r="C230" s="130">
        <f t="shared" si="70"/>
        <v>224</v>
      </c>
      <c r="D230" s="146">
        <v>45705</v>
      </c>
      <c r="E230" s="155" t="s">
        <v>69</v>
      </c>
      <c r="F230" s="102" t="s">
        <v>70</v>
      </c>
      <c r="G230" s="157" t="s">
        <v>20</v>
      </c>
      <c r="H230" s="131" t="s">
        <v>46</v>
      </c>
      <c r="I230" s="132">
        <v>10000</v>
      </c>
      <c r="J230" s="106"/>
      <c r="K230" s="107">
        <f t="shared" si="71"/>
        <v>2868113</v>
      </c>
      <c r="L230" s="645"/>
      <c r="M230" s="133"/>
      <c r="N230" s="133"/>
      <c r="O230" s="134" t="str">
        <f t="shared" ref="O230:S230" si="740">IF($H230=O$6,$I230,"")</f>
        <v/>
      </c>
      <c r="P230" s="135" t="str">
        <f t="shared" si="740"/>
        <v/>
      </c>
      <c r="Q230" s="136">
        <f t="shared" si="740"/>
        <v>10000</v>
      </c>
      <c r="R230" s="135" t="str">
        <f t="shared" si="740"/>
        <v/>
      </c>
      <c r="S230" s="137" t="str">
        <f t="shared" si="740"/>
        <v/>
      </c>
      <c r="T230" s="113" t="str">
        <f t="shared" ref="T230:AJ230" si="741">IF($H230=T$6,$J230,"")</f>
        <v/>
      </c>
      <c r="U230" s="114" t="str">
        <f t="shared" si="741"/>
        <v/>
      </c>
      <c r="V230" s="114" t="str">
        <f t="shared" si="741"/>
        <v/>
      </c>
      <c r="W230" s="114" t="str">
        <f t="shared" si="741"/>
        <v/>
      </c>
      <c r="X230" s="113" t="str">
        <f t="shared" si="741"/>
        <v/>
      </c>
      <c r="Y230" s="114" t="str">
        <f t="shared" si="741"/>
        <v/>
      </c>
      <c r="Z230" s="114" t="str">
        <f t="shared" si="741"/>
        <v/>
      </c>
      <c r="AA230" s="114" t="str">
        <f t="shared" si="741"/>
        <v/>
      </c>
      <c r="AB230" s="113" t="str">
        <f t="shared" si="741"/>
        <v/>
      </c>
      <c r="AC230" s="114" t="str">
        <f t="shared" si="741"/>
        <v/>
      </c>
      <c r="AD230" s="114" t="str">
        <f t="shared" si="741"/>
        <v/>
      </c>
      <c r="AE230" s="114" t="str">
        <f t="shared" si="741"/>
        <v/>
      </c>
      <c r="AF230" s="114" t="str">
        <f t="shared" si="741"/>
        <v/>
      </c>
      <c r="AG230" s="114" t="str">
        <f t="shared" si="741"/>
        <v/>
      </c>
      <c r="AH230" s="114" t="str">
        <f t="shared" si="741"/>
        <v/>
      </c>
      <c r="AI230" s="113" t="str">
        <f t="shared" si="741"/>
        <v/>
      </c>
      <c r="AJ230" s="115" t="str">
        <f t="shared" si="741"/>
        <v/>
      </c>
      <c r="AK230" s="617"/>
      <c r="AL230" s="38"/>
      <c r="AM230" s="98" t="s">
        <v>68</v>
      </c>
      <c r="AN230" s="130">
        <f t="shared" si="74"/>
        <v>224</v>
      </c>
      <c r="AO230" s="138" t="str">
        <f t="shared" ref="AO230:AS230" si="742">IF(AND($G230=AO$4,$H230=AO$6),$I230,"")</f>
        <v/>
      </c>
      <c r="AP230" s="139" t="str">
        <f t="shared" si="742"/>
        <v/>
      </c>
      <c r="AQ230" s="139">
        <f t="shared" si="742"/>
        <v>10000</v>
      </c>
      <c r="AR230" s="139" t="str">
        <f t="shared" si="742"/>
        <v/>
      </c>
      <c r="AS230" s="139" t="str">
        <f t="shared" si="742"/>
        <v/>
      </c>
      <c r="AT230" s="118"/>
      <c r="AU230" s="138" t="str">
        <f t="shared" si="3"/>
        <v/>
      </c>
      <c r="AV230" s="139" t="str">
        <f t="shared" si="4"/>
        <v/>
      </c>
      <c r="AW230" s="139" t="str">
        <f t="shared" si="5"/>
        <v/>
      </c>
      <c r="AX230" s="139" t="str">
        <f t="shared" si="6"/>
        <v/>
      </c>
      <c r="AY230" s="139" t="str">
        <f t="shared" si="7"/>
        <v/>
      </c>
      <c r="AZ230" s="140" t="str">
        <f t="shared" si="8"/>
        <v/>
      </c>
      <c r="BA230" s="141" t="str">
        <f t="shared" si="9"/>
        <v/>
      </c>
      <c r="BB230" s="139" t="str">
        <f t="shared" si="10"/>
        <v/>
      </c>
      <c r="BC230" s="139" t="str">
        <f t="shared" si="11"/>
        <v/>
      </c>
      <c r="BD230" s="139" t="str">
        <f t="shared" si="12"/>
        <v/>
      </c>
      <c r="BE230" s="140" t="str">
        <f t="shared" si="13"/>
        <v/>
      </c>
      <c r="BF230" s="122" t="str">
        <f t="shared" si="14"/>
        <v/>
      </c>
      <c r="BG230" s="123" t="str">
        <f t="shared" si="15"/>
        <v/>
      </c>
      <c r="BH230" s="123" t="str">
        <f t="shared" si="16"/>
        <v/>
      </c>
      <c r="BI230" s="123" t="str">
        <f t="shared" si="17"/>
        <v/>
      </c>
      <c r="BJ230" s="122" t="str">
        <f t="shared" si="18"/>
        <v/>
      </c>
      <c r="BK230" s="123" t="str">
        <f t="shared" si="19"/>
        <v/>
      </c>
      <c r="BL230" s="123" t="str">
        <f t="shared" si="20"/>
        <v/>
      </c>
      <c r="BM230" s="123" t="str">
        <f t="shared" si="21"/>
        <v/>
      </c>
      <c r="BN230" s="123" t="str">
        <f t="shared" si="22"/>
        <v/>
      </c>
      <c r="BO230" s="123" t="str">
        <f t="shared" si="23"/>
        <v/>
      </c>
      <c r="BP230" s="123" t="str">
        <f t="shared" si="24"/>
        <v/>
      </c>
      <c r="BQ230" s="123" t="str">
        <f t="shared" si="25"/>
        <v/>
      </c>
      <c r="BR230" s="124" t="str">
        <f t="shared" si="26"/>
        <v/>
      </c>
      <c r="BS230" s="142" t="str">
        <f t="shared" si="27"/>
        <v/>
      </c>
      <c r="BT230" s="143" t="str">
        <f t="shared" si="28"/>
        <v/>
      </c>
      <c r="BU230" s="143" t="str">
        <f t="shared" si="29"/>
        <v/>
      </c>
      <c r="BV230" s="143" t="str">
        <f t="shared" si="30"/>
        <v/>
      </c>
      <c r="BW230" s="143" t="str">
        <f t="shared" si="31"/>
        <v/>
      </c>
      <c r="BX230" s="144" t="str">
        <f t="shared" si="32"/>
        <v/>
      </c>
      <c r="BY230" s="141" t="str">
        <f t="shared" si="33"/>
        <v/>
      </c>
      <c r="BZ230" s="139" t="str">
        <f t="shared" si="34"/>
        <v/>
      </c>
      <c r="CA230" s="139" t="str">
        <f t="shared" si="35"/>
        <v/>
      </c>
      <c r="CB230" s="139" t="str">
        <f t="shared" si="36"/>
        <v/>
      </c>
      <c r="CC230" s="139" t="str">
        <f t="shared" si="37"/>
        <v/>
      </c>
      <c r="CD230" s="139" t="str">
        <f t="shared" si="38"/>
        <v/>
      </c>
      <c r="CE230" s="140" t="str">
        <f t="shared" si="39"/>
        <v/>
      </c>
      <c r="CF230" s="141" t="str">
        <f t="shared" si="40"/>
        <v/>
      </c>
      <c r="CG230" s="139" t="str">
        <f t="shared" si="41"/>
        <v/>
      </c>
      <c r="CH230" s="139" t="str">
        <f t="shared" si="42"/>
        <v/>
      </c>
      <c r="CI230" s="139" t="str">
        <f t="shared" si="43"/>
        <v/>
      </c>
      <c r="CJ230" s="139" t="str">
        <f t="shared" si="44"/>
        <v/>
      </c>
      <c r="CK230" s="139" t="str">
        <f t="shared" si="45"/>
        <v/>
      </c>
      <c r="CL230" s="140" t="str">
        <f t="shared" si="46"/>
        <v/>
      </c>
      <c r="CM230" s="142" t="str">
        <f t="shared" si="47"/>
        <v/>
      </c>
      <c r="CN230" s="143" t="str">
        <f t="shared" si="48"/>
        <v/>
      </c>
      <c r="CO230" s="143" t="str">
        <f t="shared" si="49"/>
        <v/>
      </c>
      <c r="CP230" s="143" t="str">
        <f t="shared" si="50"/>
        <v/>
      </c>
      <c r="CQ230" s="143" t="str">
        <f t="shared" si="51"/>
        <v/>
      </c>
      <c r="CR230" s="145" t="str">
        <f t="shared" si="52"/>
        <v/>
      </c>
      <c r="CS230" s="127"/>
      <c r="CT230" s="122" t="str">
        <f t="shared" si="53"/>
        <v/>
      </c>
      <c r="CU230" s="123" t="str">
        <f t="shared" si="54"/>
        <v/>
      </c>
      <c r="CV230" s="123" t="str">
        <f t="shared" si="55"/>
        <v/>
      </c>
      <c r="CW230" s="123" t="str">
        <f t="shared" si="56"/>
        <v/>
      </c>
      <c r="CX230" s="123" t="str">
        <f t="shared" si="57"/>
        <v/>
      </c>
      <c r="CY230" s="123" t="str">
        <f t="shared" si="58"/>
        <v/>
      </c>
      <c r="CZ230" s="123" t="str">
        <f t="shared" si="59"/>
        <v/>
      </c>
      <c r="DA230" s="123" t="str">
        <f t="shared" si="60"/>
        <v/>
      </c>
      <c r="DB230" s="124" t="str">
        <f t="shared" si="61"/>
        <v/>
      </c>
      <c r="DC230" s="128" t="str">
        <f t="shared" si="62"/>
        <v/>
      </c>
      <c r="DD230" s="123" t="str">
        <f t="shared" si="63"/>
        <v/>
      </c>
      <c r="DE230" s="123" t="str">
        <f t="shared" si="64"/>
        <v/>
      </c>
      <c r="DF230" s="123" t="str">
        <f t="shared" si="65"/>
        <v/>
      </c>
      <c r="DG230" s="123" t="str">
        <f t="shared" si="66"/>
        <v/>
      </c>
      <c r="DH230" s="123" t="str">
        <f t="shared" si="67"/>
        <v/>
      </c>
      <c r="DI230" s="123" t="str">
        <f t="shared" si="68"/>
        <v/>
      </c>
      <c r="DJ230" s="129" t="str">
        <f t="shared" si="69"/>
        <v/>
      </c>
      <c r="DK230" s="98" t="s">
        <v>68</v>
      </c>
      <c r="DL230" s="130">
        <f t="shared" si="76"/>
        <v>224</v>
      </c>
      <c r="DM230" s="56"/>
    </row>
    <row r="231" spans="2:117" ht="22.5" customHeight="1">
      <c r="B231" s="98" t="s">
        <v>68</v>
      </c>
      <c r="C231" s="130">
        <f t="shared" si="70"/>
        <v>225</v>
      </c>
      <c r="D231" s="146">
        <v>45705</v>
      </c>
      <c r="E231" s="155" t="s">
        <v>69</v>
      </c>
      <c r="F231" s="102" t="s">
        <v>70</v>
      </c>
      <c r="G231" s="158" t="s">
        <v>20</v>
      </c>
      <c r="H231" s="131" t="s">
        <v>46</v>
      </c>
      <c r="I231" s="132">
        <v>20000</v>
      </c>
      <c r="J231" s="106"/>
      <c r="K231" s="107">
        <f t="shared" si="71"/>
        <v>2888113</v>
      </c>
      <c r="L231" s="645"/>
      <c r="M231" s="133"/>
      <c r="N231" s="133"/>
      <c r="O231" s="134" t="str">
        <f t="shared" ref="O231:S231" si="743">IF($H231=O$6,$I231,"")</f>
        <v/>
      </c>
      <c r="P231" s="135" t="str">
        <f t="shared" si="743"/>
        <v/>
      </c>
      <c r="Q231" s="136">
        <f t="shared" si="743"/>
        <v>20000</v>
      </c>
      <c r="R231" s="135" t="str">
        <f t="shared" si="743"/>
        <v/>
      </c>
      <c r="S231" s="137" t="str">
        <f t="shared" si="743"/>
        <v/>
      </c>
      <c r="T231" s="113" t="str">
        <f t="shared" ref="T231:AJ231" si="744">IF($H231=T$6,$J231,"")</f>
        <v/>
      </c>
      <c r="U231" s="114" t="str">
        <f t="shared" si="744"/>
        <v/>
      </c>
      <c r="V231" s="114" t="str">
        <f t="shared" si="744"/>
        <v/>
      </c>
      <c r="W231" s="114" t="str">
        <f t="shared" si="744"/>
        <v/>
      </c>
      <c r="X231" s="113" t="str">
        <f t="shared" si="744"/>
        <v/>
      </c>
      <c r="Y231" s="114" t="str">
        <f t="shared" si="744"/>
        <v/>
      </c>
      <c r="Z231" s="114" t="str">
        <f t="shared" si="744"/>
        <v/>
      </c>
      <c r="AA231" s="114" t="str">
        <f t="shared" si="744"/>
        <v/>
      </c>
      <c r="AB231" s="113" t="str">
        <f t="shared" si="744"/>
        <v/>
      </c>
      <c r="AC231" s="114" t="str">
        <f t="shared" si="744"/>
        <v/>
      </c>
      <c r="AD231" s="114" t="str">
        <f t="shared" si="744"/>
        <v/>
      </c>
      <c r="AE231" s="114" t="str">
        <f t="shared" si="744"/>
        <v/>
      </c>
      <c r="AF231" s="114" t="str">
        <f t="shared" si="744"/>
        <v/>
      </c>
      <c r="AG231" s="114" t="str">
        <f t="shared" si="744"/>
        <v/>
      </c>
      <c r="AH231" s="114" t="str">
        <f t="shared" si="744"/>
        <v/>
      </c>
      <c r="AI231" s="113" t="str">
        <f t="shared" si="744"/>
        <v/>
      </c>
      <c r="AJ231" s="115" t="str">
        <f t="shared" si="744"/>
        <v/>
      </c>
      <c r="AK231" s="617"/>
      <c r="AL231" s="38"/>
      <c r="AM231" s="98" t="s">
        <v>68</v>
      </c>
      <c r="AN231" s="130">
        <f t="shared" si="74"/>
        <v>225</v>
      </c>
      <c r="AO231" s="138" t="str">
        <f t="shared" ref="AO231:AS231" si="745">IF(AND($G231=AO$4,$H231=AO$6),$I231,"")</f>
        <v/>
      </c>
      <c r="AP231" s="139" t="str">
        <f t="shared" si="745"/>
        <v/>
      </c>
      <c r="AQ231" s="139">
        <f t="shared" si="745"/>
        <v>20000</v>
      </c>
      <c r="AR231" s="139" t="str">
        <f t="shared" si="745"/>
        <v/>
      </c>
      <c r="AS231" s="139" t="str">
        <f t="shared" si="745"/>
        <v/>
      </c>
      <c r="AT231" s="118"/>
      <c r="AU231" s="138" t="str">
        <f t="shared" si="3"/>
        <v/>
      </c>
      <c r="AV231" s="139" t="str">
        <f t="shared" si="4"/>
        <v/>
      </c>
      <c r="AW231" s="139" t="str">
        <f t="shared" si="5"/>
        <v/>
      </c>
      <c r="AX231" s="139" t="str">
        <f t="shared" si="6"/>
        <v/>
      </c>
      <c r="AY231" s="139" t="str">
        <f t="shared" si="7"/>
        <v/>
      </c>
      <c r="AZ231" s="140" t="str">
        <f t="shared" si="8"/>
        <v/>
      </c>
      <c r="BA231" s="141" t="str">
        <f t="shared" si="9"/>
        <v/>
      </c>
      <c r="BB231" s="139" t="str">
        <f t="shared" si="10"/>
        <v/>
      </c>
      <c r="BC231" s="139" t="str">
        <f t="shared" si="11"/>
        <v/>
      </c>
      <c r="BD231" s="139" t="str">
        <f t="shared" si="12"/>
        <v/>
      </c>
      <c r="BE231" s="140" t="str">
        <f t="shared" si="13"/>
        <v/>
      </c>
      <c r="BF231" s="122" t="str">
        <f t="shared" si="14"/>
        <v/>
      </c>
      <c r="BG231" s="123" t="str">
        <f t="shared" si="15"/>
        <v/>
      </c>
      <c r="BH231" s="123" t="str">
        <f t="shared" si="16"/>
        <v/>
      </c>
      <c r="BI231" s="123" t="str">
        <f t="shared" si="17"/>
        <v/>
      </c>
      <c r="BJ231" s="122" t="str">
        <f t="shared" si="18"/>
        <v/>
      </c>
      <c r="BK231" s="123" t="str">
        <f t="shared" si="19"/>
        <v/>
      </c>
      <c r="BL231" s="123" t="str">
        <f t="shared" si="20"/>
        <v/>
      </c>
      <c r="BM231" s="123" t="str">
        <f t="shared" si="21"/>
        <v/>
      </c>
      <c r="BN231" s="123" t="str">
        <f t="shared" si="22"/>
        <v/>
      </c>
      <c r="BO231" s="123" t="str">
        <f t="shared" si="23"/>
        <v/>
      </c>
      <c r="BP231" s="123" t="str">
        <f t="shared" si="24"/>
        <v/>
      </c>
      <c r="BQ231" s="123" t="str">
        <f t="shared" si="25"/>
        <v/>
      </c>
      <c r="BR231" s="124" t="str">
        <f t="shared" si="26"/>
        <v/>
      </c>
      <c r="BS231" s="142" t="str">
        <f t="shared" si="27"/>
        <v/>
      </c>
      <c r="BT231" s="143" t="str">
        <f t="shared" si="28"/>
        <v/>
      </c>
      <c r="BU231" s="143" t="str">
        <f t="shared" si="29"/>
        <v/>
      </c>
      <c r="BV231" s="143" t="str">
        <f t="shared" si="30"/>
        <v/>
      </c>
      <c r="BW231" s="143" t="str">
        <f t="shared" si="31"/>
        <v/>
      </c>
      <c r="BX231" s="144" t="str">
        <f t="shared" si="32"/>
        <v/>
      </c>
      <c r="BY231" s="141" t="str">
        <f t="shared" si="33"/>
        <v/>
      </c>
      <c r="BZ231" s="139" t="str">
        <f t="shared" si="34"/>
        <v/>
      </c>
      <c r="CA231" s="139" t="str">
        <f t="shared" si="35"/>
        <v/>
      </c>
      <c r="CB231" s="139" t="str">
        <f t="shared" si="36"/>
        <v/>
      </c>
      <c r="CC231" s="139" t="str">
        <f t="shared" si="37"/>
        <v/>
      </c>
      <c r="CD231" s="139" t="str">
        <f t="shared" si="38"/>
        <v/>
      </c>
      <c r="CE231" s="140" t="str">
        <f t="shared" si="39"/>
        <v/>
      </c>
      <c r="CF231" s="141" t="str">
        <f t="shared" si="40"/>
        <v/>
      </c>
      <c r="CG231" s="139" t="str">
        <f t="shared" si="41"/>
        <v/>
      </c>
      <c r="CH231" s="139" t="str">
        <f t="shared" si="42"/>
        <v/>
      </c>
      <c r="CI231" s="139" t="str">
        <f t="shared" si="43"/>
        <v/>
      </c>
      <c r="CJ231" s="139" t="str">
        <f t="shared" si="44"/>
        <v/>
      </c>
      <c r="CK231" s="139" t="str">
        <f t="shared" si="45"/>
        <v/>
      </c>
      <c r="CL231" s="140" t="str">
        <f t="shared" si="46"/>
        <v/>
      </c>
      <c r="CM231" s="142" t="str">
        <f t="shared" si="47"/>
        <v/>
      </c>
      <c r="CN231" s="143" t="str">
        <f t="shared" si="48"/>
        <v/>
      </c>
      <c r="CO231" s="143" t="str">
        <f t="shared" si="49"/>
        <v/>
      </c>
      <c r="CP231" s="143" t="str">
        <f t="shared" si="50"/>
        <v/>
      </c>
      <c r="CQ231" s="143" t="str">
        <f t="shared" si="51"/>
        <v/>
      </c>
      <c r="CR231" s="145" t="str">
        <f t="shared" si="52"/>
        <v/>
      </c>
      <c r="CS231" s="127"/>
      <c r="CT231" s="122" t="str">
        <f t="shared" si="53"/>
        <v/>
      </c>
      <c r="CU231" s="123" t="str">
        <f t="shared" si="54"/>
        <v/>
      </c>
      <c r="CV231" s="123" t="str">
        <f t="shared" si="55"/>
        <v/>
      </c>
      <c r="CW231" s="123" t="str">
        <f t="shared" si="56"/>
        <v/>
      </c>
      <c r="CX231" s="123" t="str">
        <f t="shared" si="57"/>
        <v/>
      </c>
      <c r="CY231" s="123" t="str">
        <f t="shared" si="58"/>
        <v/>
      </c>
      <c r="CZ231" s="123" t="str">
        <f t="shared" si="59"/>
        <v/>
      </c>
      <c r="DA231" s="123" t="str">
        <f t="shared" si="60"/>
        <v/>
      </c>
      <c r="DB231" s="124" t="str">
        <f t="shared" si="61"/>
        <v/>
      </c>
      <c r="DC231" s="128" t="str">
        <f t="shared" si="62"/>
        <v/>
      </c>
      <c r="DD231" s="123" t="str">
        <f t="shared" si="63"/>
        <v/>
      </c>
      <c r="DE231" s="123" t="str">
        <f t="shared" si="64"/>
        <v/>
      </c>
      <c r="DF231" s="123" t="str">
        <f t="shared" si="65"/>
        <v/>
      </c>
      <c r="DG231" s="123" t="str">
        <f t="shared" si="66"/>
        <v/>
      </c>
      <c r="DH231" s="123" t="str">
        <f t="shared" si="67"/>
        <v/>
      </c>
      <c r="DI231" s="123" t="str">
        <f t="shared" si="68"/>
        <v/>
      </c>
      <c r="DJ231" s="129" t="str">
        <f t="shared" si="69"/>
        <v/>
      </c>
      <c r="DK231" s="98" t="s">
        <v>68</v>
      </c>
      <c r="DL231" s="130">
        <f t="shared" si="76"/>
        <v>225</v>
      </c>
      <c r="DM231" s="56"/>
    </row>
    <row r="232" spans="2:117" ht="22.5" customHeight="1">
      <c r="B232" s="98" t="s">
        <v>68</v>
      </c>
      <c r="C232" s="130">
        <f t="shared" si="70"/>
        <v>226</v>
      </c>
      <c r="D232" s="146">
        <v>45705</v>
      </c>
      <c r="E232" s="155" t="s">
        <v>69</v>
      </c>
      <c r="F232" s="102" t="s">
        <v>70</v>
      </c>
      <c r="G232" s="158" t="s">
        <v>20</v>
      </c>
      <c r="H232" s="131" t="s">
        <v>46</v>
      </c>
      <c r="I232" s="132">
        <v>5000</v>
      </c>
      <c r="J232" s="106"/>
      <c r="K232" s="107">
        <f t="shared" si="71"/>
        <v>2893113</v>
      </c>
      <c r="L232" s="645"/>
      <c r="M232" s="133"/>
      <c r="N232" s="133"/>
      <c r="O232" s="134" t="str">
        <f t="shared" ref="O232:S232" si="746">IF($H232=O$6,$I232,"")</f>
        <v/>
      </c>
      <c r="P232" s="135" t="str">
        <f t="shared" si="746"/>
        <v/>
      </c>
      <c r="Q232" s="136">
        <f t="shared" si="746"/>
        <v>5000</v>
      </c>
      <c r="R232" s="135" t="str">
        <f t="shared" si="746"/>
        <v/>
      </c>
      <c r="S232" s="137" t="str">
        <f t="shared" si="746"/>
        <v/>
      </c>
      <c r="T232" s="113" t="str">
        <f t="shared" ref="T232:AJ232" si="747">IF($H232=T$6,$J232,"")</f>
        <v/>
      </c>
      <c r="U232" s="114" t="str">
        <f t="shared" si="747"/>
        <v/>
      </c>
      <c r="V232" s="114" t="str">
        <f t="shared" si="747"/>
        <v/>
      </c>
      <c r="W232" s="114" t="str">
        <f t="shared" si="747"/>
        <v/>
      </c>
      <c r="X232" s="113" t="str">
        <f t="shared" si="747"/>
        <v/>
      </c>
      <c r="Y232" s="114" t="str">
        <f t="shared" si="747"/>
        <v/>
      </c>
      <c r="Z232" s="114" t="str">
        <f t="shared" si="747"/>
        <v/>
      </c>
      <c r="AA232" s="114" t="str">
        <f t="shared" si="747"/>
        <v/>
      </c>
      <c r="AB232" s="113" t="str">
        <f t="shared" si="747"/>
        <v/>
      </c>
      <c r="AC232" s="114" t="str">
        <f t="shared" si="747"/>
        <v/>
      </c>
      <c r="AD232" s="114" t="str">
        <f t="shared" si="747"/>
        <v/>
      </c>
      <c r="AE232" s="114" t="str">
        <f t="shared" si="747"/>
        <v/>
      </c>
      <c r="AF232" s="114" t="str">
        <f t="shared" si="747"/>
        <v/>
      </c>
      <c r="AG232" s="114" t="str">
        <f t="shared" si="747"/>
        <v/>
      </c>
      <c r="AH232" s="114" t="str">
        <f t="shared" si="747"/>
        <v/>
      </c>
      <c r="AI232" s="113" t="str">
        <f t="shared" si="747"/>
        <v/>
      </c>
      <c r="AJ232" s="115" t="str">
        <f t="shared" si="747"/>
        <v/>
      </c>
      <c r="AK232" s="617"/>
      <c r="AL232" s="38"/>
      <c r="AM232" s="98" t="s">
        <v>68</v>
      </c>
      <c r="AN232" s="130">
        <f t="shared" si="74"/>
        <v>226</v>
      </c>
      <c r="AO232" s="138" t="str">
        <f t="shared" ref="AO232:AS232" si="748">IF(AND($G232=AO$4,$H232=AO$6),$I232,"")</f>
        <v/>
      </c>
      <c r="AP232" s="139" t="str">
        <f t="shared" si="748"/>
        <v/>
      </c>
      <c r="AQ232" s="139">
        <f t="shared" si="748"/>
        <v>5000</v>
      </c>
      <c r="AR232" s="139" t="str">
        <f t="shared" si="748"/>
        <v/>
      </c>
      <c r="AS232" s="139" t="str">
        <f t="shared" si="748"/>
        <v/>
      </c>
      <c r="AT232" s="118"/>
      <c r="AU232" s="138" t="str">
        <f t="shared" si="3"/>
        <v/>
      </c>
      <c r="AV232" s="139" t="str">
        <f t="shared" si="4"/>
        <v/>
      </c>
      <c r="AW232" s="139" t="str">
        <f t="shared" si="5"/>
        <v/>
      </c>
      <c r="AX232" s="139" t="str">
        <f t="shared" si="6"/>
        <v/>
      </c>
      <c r="AY232" s="139" t="str">
        <f t="shared" si="7"/>
        <v/>
      </c>
      <c r="AZ232" s="140" t="str">
        <f t="shared" si="8"/>
        <v/>
      </c>
      <c r="BA232" s="141" t="str">
        <f t="shared" si="9"/>
        <v/>
      </c>
      <c r="BB232" s="139" t="str">
        <f t="shared" si="10"/>
        <v/>
      </c>
      <c r="BC232" s="139" t="str">
        <f t="shared" si="11"/>
        <v/>
      </c>
      <c r="BD232" s="139" t="str">
        <f t="shared" si="12"/>
        <v/>
      </c>
      <c r="BE232" s="140" t="str">
        <f t="shared" si="13"/>
        <v/>
      </c>
      <c r="BF232" s="122" t="str">
        <f t="shared" si="14"/>
        <v/>
      </c>
      <c r="BG232" s="123" t="str">
        <f t="shared" si="15"/>
        <v/>
      </c>
      <c r="BH232" s="123" t="str">
        <f t="shared" si="16"/>
        <v/>
      </c>
      <c r="BI232" s="123" t="str">
        <f t="shared" si="17"/>
        <v/>
      </c>
      <c r="BJ232" s="122" t="str">
        <f t="shared" si="18"/>
        <v/>
      </c>
      <c r="BK232" s="123" t="str">
        <f t="shared" si="19"/>
        <v/>
      </c>
      <c r="BL232" s="123" t="str">
        <f t="shared" si="20"/>
        <v/>
      </c>
      <c r="BM232" s="123" t="str">
        <f t="shared" si="21"/>
        <v/>
      </c>
      <c r="BN232" s="123" t="str">
        <f t="shared" si="22"/>
        <v/>
      </c>
      <c r="BO232" s="123" t="str">
        <f t="shared" si="23"/>
        <v/>
      </c>
      <c r="BP232" s="123" t="str">
        <f t="shared" si="24"/>
        <v/>
      </c>
      <c r="BQ232" s="123" t="str">
        <f t="shared" si="25"/>
        <v/>
      </c>
      <c r="BR232" s="124" t="str">
        <f t="shared" si="26"/>
        <v/>
      </c>
      <c r="BS232" s="142" t="str">
        <f t="shared" si="27"/>
        <v/>
      </c>
      <c r="BT232" s="143" t="str">
        <f t="shared" si="28"/>
        <v/>
      </c>
      <c r="BU232" s="143" t="str">
        <f t="shared" si="29"/>
        <v/>
      </c>
      <c r="BV232" s="143" t="str">
        <f t="shared" si="30"/>
        <v/>
      </c>
      <c r="BW232" s="143" t="str">
        <f t="shared" si="31"/>
        <v/>
      </c>
      <c r="BX232" s="144" t="str">
        <f t="shared" si="32"/>
        <v/>
      </c>
      <c r="BY232" s="141" t="str">
        <f t="shared" si="33"/>
        <v/>
      </c>
      <c r="BZ232" s="139" t="str">
        <f t="shared" si="34"/>
        <v/>
      </c>
      <c r="CA232" s="139" t="str">
        <f t="shared" si="35"/>
        <v/>
      </c>
      <c r="CB232" s="139" t="str">
        <f t="shared" si="36"/>
        <v/>
      </c>
      <c r="CC232" s="139" t="str">
        <f t="shared" si="37"/>
        <v/>
      </c>
      <c r="CD232" s="139" t="str">
        <f t="shared" si="38"/>
        <v/>
      </c>
      <c r="CE232" s="140" t="str">
        <f t="shared" si="39"/>
        <v/>
      </c>
      <c r="CF232" s="141" t="str">
        <f t="shared" si="40"/>
        <v/>
      </c>
      <c r="CG232" s="139" t="str">
        <f t="shared" si="41"/>
        <v/>
      </c>
      <c r="CH232" s="139" t="str">
        <f t="shared" si="42"/>
        <v/>
      </c>
      <c r="CI232" s="139" t="str">
        <f t="shared" si="43"/>
        <v/>
      </c>
      <c r="CJ232" s="139" t="str">
        <f t="shared" si="44"/>
        <v/>
      </c>
      <c r="CK232" s="139" t="str">
        <f t="shared" si="45"/>
        <v/>
      </c>
      <c r="CL232" s="140" t="str">
        <f t="shared" si="46"/>
        <v/>
      </c>
      <c r="CM232" s="142" t="str">
        <f t="shared" si="47"/>
        <v/>
      </c>
      <c r="CN232" s="143" t="str">
        <f t="shared" si="48"/>
        <v/>
      </c>
      <c r="CO232" s="143" t="str">
        <f t="shared" si="49"/>
        <v/>
      </c>
      <c r="CP232" s="143" t="str">
        <f t="shared" si="50"/>
        <v/>
      </c>
      <c r="CQ232" s="143" t="str">
        <f t="shared" si="51"/>
        <v/>
      </c>
      <c r="CR232" s="145" t="str">
        <f t="shared" si="52"/>
        <v/>
      </c>
      <c r="CS232" s="127"/>
      <c r="CT232" s="122" t="str">
        <f t="shared" si="53"/>
        <v/>
      </c>
      <c r="CU232" s="123" t="str">
        <f t="shared" si="54"/>
        <v/>
      </c>
      <c r="CV232" s="123" t="str">
        <f t="shared" si="55"/>
        <v/>
      </c>
      <c r="CW232" s="123" t="str">
        <f t="shared" si="56"/>
        <v/>
      </c>
      <c r="CX232" s="123" t="str">
        <f t="shared" si="57"/>
        <v/>
      </c>
      <c r="CY232" s="123" t="str">
        <f t="shared" si="58"/>
        <v/>
      </c>
      <c r="CZ232" s="123" t="str">
        <f t="shared" si="59"/>
        <v/>
      </c>
      <c r="DA232" s="123" t="str">
        <f t="shared" si="60"/>
        <v/>
      </c>
      <c r="DB232" s="124" t="str">
        <f t="shared" si="61"/>
        <v/>
      </c>
      <c r="DC232" s="128" t="str">
        <f t="shared" si="62"/>
        <v/>
      </c>
      <c r="DD232" s="123" t="str">
        <f t="shared" si="63"/>
        <v/>
      </c>
      <c r="DE232" s="123" t="str">
        <f t="shared" si="64"/>
        <v/>
      </c>
      <c r="DF232" s="123" t="str">
        <f t="shared" si="65"/>
        <v/>
      </c>
      <c r="DG232" s="123" t="str">
        <f t="shared" si="66"/>
        <v/>
      </c>
      <c r="DH232" s="123" t="str">
        <f t="shared" si="67"/>
        <v/>
      </c>
      <c r="DI232" s="123" t="str">
        <f t="shared" si="68"/>
        <v/>
      </c>
      <c r="DJ232" s="129" t="str">
        <f t="shared" si="69"/>
        <v/>
      </c>
      <c r="DK232" s="98" t="s">
        <v>68</v>
      </c>
      <c r="DL232" s="130">
        <f t="shared" si="76"/>
        <v>226</v>
      </c>
      <c r="DM232" s="56"/>
    </row>
    <row r="233" spans="2:117" ht="22.5" customHeight="1">
      <c r="B233" s="98" t="s">
        <v>68</v>
      </c>
      <c r="C233" s="130">
        <f t="shared" si="70"/>
        <v>227</v>
      </c>
      <c r="D233" s="146">
        <v>45705</v>
      </c>
      <c r="E233" s="155" t="s">
        <v>69</v>
      </c>
      <c r="F233" s="102" t="s">
        <v>70</v>
      </c>
      <c r="G233" s="103" t="s">
        <v>20</v>
      </c>
      <c r="H233" s="131" t="s">
        <v>46</v>
      </c>
      <c r="I233" s="132">
        <v>3000</v>
      </c>
      <c r="J233" s="106"/>
      <c r="K233" s="107">
        <f t="shared" si="71"/>
        <v>2896113</v>
      </c>
      <c r="L233" s="646"/>
      <c r="M233" s="133"/>
      <c r="N233" s="133"/>
      <c r="O233" s="134" t="str">
        <f t="shared" ref="O233:S233" si="749">IF($H233=O$6,$I233,"")</f>
        <v/>
      </c>
      <c r="P233" s="135" t="str">
        <f t="shared" si="749"/>
        <v/>
      </c>
      <c r="Q233" s="136">
        <f t="shared" si="749"/>
        <v>3000</v>
      </c>
      <c r="R233" s="135" t="str">
        <f t="shared" si="749"/>
        <v/>
      </c>
      <c r="S233" s="137" t="str">
        <f t="shared" si="749"/>
        <v/>
      </c>
      <c r="T233" s="113" t="str">
        <f t="shared" ref="T233:AJ233" si="750">IF($H233=T$6,$J233,"")</f>
        <v/>
      </c>
      <c r="U233" s="114" t="str">
        <f t="shared" si="750"/>
        <v/>
      </c>
      <c r="V233" s="114" t="str">
        <f t="shared" si="750"/>
        <v/>
      </c>
      <c r="W233" s="114" t="str">
        <f t="shared" si="750"/>
        <v/>
      </c>
      <c r="X233" s="113" t="str">
        <f t="shared" si="750"/>
        <v/>
      </c>
      <c r="Y233" s="114" t="str">
        <f t="shared" si="750"/>
        <v/>
      </c>
      <c r="Z233" s="114" t="str">
        <f t="shared" si="750"/>
        <v/>
      </c>
      <c r="AA233" s="114" t="str">
        <f t="shared" si="750"/>
        <v/>
      </c>
      <c r="AB233" s="113" t="str">
        <f t="shared" si="750"/>
        <v/>
      </c>
      <c r="AC233" s="114" t="str">
        <f t="shared" si="750"/>
        <v/>
      </c>
      <c r="AD233" s="114" t="str">
        <f t="shared" si="750"/>
        <v/>
      </c>
      <c r="AE233" s="114" t="str">
        <f t="shared" si="750"/>
        <v/>
      </c>
      <c r="AF233" s="114" t="str">
        <f t="shared" si="750"/>
        <v/>
      </c>
      <c r="AG233" s="114" t="str">
        <f t="shared" si="750"/>
        <v/>
      </c>
      <c r="AH233" s="114" t="str">
        <f t="shared" si="750"/>
        <v/>
      </c>
      <c r="AI233" s="113" t="str">
        <f t="shared" si="750"/>
        <v/>
      </c>
      <c r="AJ233" s="115" t="str">
        <f t="shared" si="750"/>
        <v/>
      </c>
      <c r="AK233" s="617"/>
      <c r="AL233" s="38"/>
      <c r="AM233" s="98" t="s">
        <v>68</v>
      </c>
      <c r="AN233" s="130">
        <f t="shared" si="74"/>
        <v>227</v>
      </c>
      <c r="AO233" s="138" t="str">
        <f t="shared" ref="AO233:AS233" si="751">IF(AND($G233=AO$4,$H233=AO$6),$I233,"")</f>
        <v/>
      </c>
      <c r="AP233" s="139" t="str">
        <f t="shared" si="751"/>
        <v/>
      </c>
      <c r="AQ233" s="139">
        <f t="shared" si="751"/>
        <v>3000</v>
      </c>
      <c r="AR233" s="139" t="str">
        <f t="shared" si="751"/>
        <v/>
      </c>
      <c r="AS233" s="139" t="str">
        <f t="shared" si="751"/>
        <v/>
      </c>
      <c r="AT233" s="118"/>
      <c r="AU233" s="138" t="str">
        <f t="shared" si="3"/>
        <v/>
      </c>
      <c r="AV233" s="139" t="str">
        <f t="shared" si="4"/>
        <v/>
      </c>
      <c r="AW233" s="139" t="str">
        <f t="shared" si="5"/>
        <v/>
      </c>
      <c r="AX233" s="139" t="str">
        <f t="shared" si="6"/>
        <v/>
      </c>
      <c r="AY233" s="139" t="str">
        <f t="shared" si="7"/>
        <v/>
      </c>
      <c r="AZ233" s="140" t="str">
        <f t="shared" si="8"/>
        <v/>
      </c>
      <c r="BA233" s="141" t="str">
        <f t="shared" si="9"/>
        <v/>
      </c>
      <c r="BB233" s="139" t="str">
        <f t="shared" si="10"/>
        <v/>
      </c>
      <c r="BC233" s="139" t="str">
        <f t="shared" si="11"/>
        <v/>
      </c>
      <c r="BD233" s="139" t="str">
        <f t="shared" si="12"/>
        <v/>
      </c>
      <c r="BE233" s="140" t="str">
        <f t="shared" si="13"/>
        <v/>
      </c>
      <c r="BF233" s="122" t="str">
        <f t="shared" si="14"/>
        <v/>
      </c>
      <c r="BG233" s="123" t="str">
        <f t="shared" si="15"/>
        <v/>
      </c>
      <c r="BH233" s="123" t="str">
        <f t="shared" si="16"/>
        <v/>
      </c>
      <c r="BI233" s="123" t="str">
        <f t="shared" si="17"/>
        <v/>
      </c>
      <c r="BJ233" s="122" t="str">
        <f t="shared" si="18"/>
        <v/>
      </c>
      <c r="BK233" s="123" t="str">
        <f t="shared" si="19"/>
        <v/>
      </c>
      <c r="BL233" s="123" t="str">
        <f t="shared" si="20"/>
        <v/>
      </c>
      <c r="BM233" s="123" t="str">
        <f t="shared" si="21"/>
        <v/>
      </c>
      <c r="BN233" s="123" t="str">
        <f t="shared" si="22"/>
        <v/>
      </c>
      <c r="BO233" s="123" t="str">
        <f t="shared" si="23"/>
        <v/>
      </c>
      <c r="BP233" s="123" t="str">
        <f t="shared" si="24"/>
        <v/>
      </c>
      <c r="BQ233" s="123" t="str">
        <f t="shared" si="25"/>
        <v/>
      </c>
      <c r="BR233" s="124" t="str">
        <f t="shared" si="26"/>
        <v/>
      </c>
      <c r="BS233" s="142" t="str">
        <f t="shared" si="27"/>
        <v/>
      </c>
      <c r="BT233" s="143" t="str">
        <f t="shared" si="28"/>
        <v/>
      </c>
      <c r="BU233" s="143" t="str">
        <f t="shared" si="29"/>
        <v/>
      </c>
      <c r="BV233" s="143" t="str">
        <f t="shared" si="30"/>
        <v/>
      </c>
      <c r="BW233" s="143" t="str">
        <f t="shared" si="31"/>
        <v/>
      </c>
      <c r="BX233" s="144" t="str">
        <f t="shared" si="32"/>
        <v/>
      </c>
      <c r="BY233" s="141" t="str">
        <f t="shared" si="33"/>
        <v/>
      </c>
      <c r="BZ233" s="139" t="str">
        <f t="shared" si="34"/>
        <v/>
      </c>
      <c r="CA233" s="139" t="str">
        <f t="shared" si="35"/>
        <v/>
      </c>
      <c r="CB233" s="139" t="str">
        <f t="shared" si="36"/>
        <v/>
      </c>
      <c r="CC233" s="139" t="str">
        <f t="shared" si="37"/>
        <v/>
      </c>
      <c r="CD233" s="139" t="str">
        <f t="shared" si="38"/>
        <v/>
      </c>
      <c r="CE233" s="140" t="str">
        <f t="shared" si="39"/>
        <v/>
      </c>
      <c r="CF233" s="141" t="str">
        <f t="shared" si="40"/>
        <v/>
      </c>
      <c r="CG233" s="139" t="str">
        <f t="shared" si="41"/>
        <v/>
      </c>
      <c r="CH233" s="139" t="str">
        <f t="shared" si="42"/>
        <v/>
      </c>
      <c r="CI233" s="139" t="str">
        <f t="shared" si="43"/>
        <v/>
      </c>
      <c r="CJ233" s="139" t="str">
        <f t="shared" si="44"/>
        <v/>
      </c>
      <c r="CK233" s="139" t="str">
        <f t="shared" si="45"/>
        <v/>
      </c>
      <c r="CL233" s="140" t="str">
        <f t="shared" si="46"/>
        <v/>
      </c>
      <c r="CM233" s="142" t="str">
        <f t="shared" si="47"/>
        <v/>
      </c>
      <c r="CN233" s="143" t="str">
        <f t="shared" si="48"/>
        <v/>
      </c>
      <c r="CO233" s="143" t="str">
        <f t="shared" si="49"/>
        <v/>
      </c>
      <c r="CP233" s="143" t="str">
        <f t="shared" si="50"/>
        <v/>
      </c>
      <c r="CQ233" s="143" t="str">
        <f t="shared" si="51"/>
        <v/>
      </c>
      <c r="CR233" s="145" t="str">
        <f t="shared" si="52"/>
        <v/>
      </c>
      <c r="CS233" s="127"/>
      <c r="CT233" s="122" t="str">
        <f t="shared" si="53"/>
        <v/>
      </c>
      <c r="CU233" s="123" t="str">
        <f t="shared" si="54"/>
        <v/>
      </c>
      <c r="CV233" s="123" t="str">
        <f t="shared" si="55"/>
        <v/>
      </c>
      <c r="CW233" s="123" t="str">
        <f t="shared" si="56"/>
        <v/>
      </c>
      <c r="CX233" s="123" t="str">
        <f t="shared" si="57"/>
        <v/>
      </c>
      <c r="CY233" s="123" t="str">
        <f t="shared" si="58"/>
        <v/>
      </c>
      <c r="CZ233" s="123" t="str">
        <f t="shared" si="59"/>
        <v/>
      </c>
      <c r="DA233" s="123" t="str">
        <f t="shared" si="60"/>
        <v/>
      </c>
      <c r="DB233" s="124" t="str">
        <f t="shared" si="61"/>
        <v/>
      </c>
      <c r="DC233" s="128" t="str">
        <f t="shared" si="62"/>
        <v/>
      </c>
      <c r="DD233" s="123" t="str">
        <f t="shared" si="63"/>
        <v/>
      </c>
      <c r="DE233" s="123" t="str">
        <f t="shared" si="64"/>
        <v/>
      </c>
      <c r="DF233" s="123" t="str">
        <f t="shared" si="65"/>
        <v/>
      </c>
      <c r="DG233" s="123" t="str">
        <f t="shared" si="66"/>
        <v/>
      </c>
      <c r="DH233" s="123" t="str">
        <f t="shared" si="67"/>
        <v/>
      </c>
      <c r="DI233" s="123" t="str">
        <f t="shared" si="68"/>
        <v/>
      </c>
      <c r="DJ233" s="129" t="str">
        <f t="shared" si="69"/>
        <v/>
      </c>
      <c r="DK233" s="98" t="s">
        <v>68</v>
      </c>
      <c r="DL233" s="130">
        <f t="shared" si="76"/>
        <v>227</v>
      </c>
      <c r="DM233" s="56"/>
    </row>
    <row r="234" spans="2:117" ht="22.5" customHeight="1">
      <c r="B234" s="98" t="s">
        <v>68</v>
      </c>
      <c r="C234" s="130">
        <f t="shared" si="70"/>
        <v>228</v>
      </c>
      <c r="D234" s="146">
        <v>45705</v>
      </c>
      <c r="E234" s="155" t="s">
        <v>69</v>
      </c>
      <c r="F234" s="102" t="s">
        <v>70</v>
      </c>
      <c r="G234" s="103" t="s">
        <v>20</v>
      </c>
      <c r="H234" s="131" t="s">
        <v>46</v>
      </c>
      <c r="I234" s="132">
        <v>10000</v>
      </c>
      <c r="J234" s="106"/>
      <c r="K234" s="107">
        <f t="shared" si="71"/>
        <v>2906113</v>
      </c>
      <c r="L234" s="647" t="str">
        <f>HYPERLINK("./通帳_公開用/外通帳Y228-250.pdf","通帳Y228-Y250")</f>
        <v>通帳Y228-Y250</v>
      </c>
      <c r="M234" s="133"/>
      <c r="N234" s="133"/>
      <c r="O234" s="134" t="str">
        <f t="shared" ref="O234:S234" si="752">IF($H234=O$6,$I234,"")</f>
        <v/>
      </c>
      <c r="P234" s="135" t="str">
        <f t="shared" si="752"/>
        <v/>
      </c>
      <c r="Q234" s="136">
        <f t="shared" si="752"/>
        <v>10000</v>
      </c>
      <c r="R234" s="135" t="str">
        <f t="shared" si="752"/>
        <v/>
      </c>
      <c r="S234" s="137" t="str">
        <f t="shared" si="752"/>
        <v/>
      </c>
      <c r="T234" s="113" t="str">
        <f t="shared" ref="T234:AJ234" si="753">IF($H234=T$6,$J234,"")</f>
        <v/>
      </c>
      <c r="U234" s="114" t="str">
        <f t="shared" si="753"/>
        <v/>
      </c>
      <c r="V234" s="114" t="str">
        <f t="shared" si="753"/>
        <v/>
      </c>
      <c r="W234" s="114" t="str">
        <f t="shared" si="753"/>
        <v/>
      </c>
      <c r="X234" s="113" t="str">
        <f t="shared" si="753"/>
        <v/>
      </c>
      <c r="Y234" s="114" t="str">
        <f t="shared" si="753"/>
        <v/>
      </c>
      <c r="Z234" s="114" t="str">
        <f t="shared" si="753"/>
        <v/>
      </c>
      <c r="AA234" s="114" t="str">
        <f t="shared" si="753"/>
        <v/>
      </c>
      <c r="AB234" s="113" t="str">
        <f t="shared" si="753"/>
        <v/>
      </c>
      <c r="AC234" s="114" t="str">
        <f t="shared" si="753"/>
        <v/>
      </c>
      <c r="AD234" s="114" t="str">
        <f t="shared" si="753"/>
        <v/>
      </c>
      <c r="AE234" s="114" t="str">
        <f t="shared" si="753"/>
        <v/>
      </c>
      <c r="AF234" s="114" t="str">
        <f t="shared" si="753"/>
        <v/>
      </c>
      <c r="AG234" s="114" t="str">
        <f t="shared" si="753"/>
        <v/>
      </c>
      <c r="AH234" s="114" t="str">
        <f t="shared" si="753"/>
        <v/>
      </c>
      <c r="AI234" s="113" t="str">
        <f t="shared" si="753"/>
        <v/>
      </c>
      <c r="AJ234" s="115" t="str">
        <f t="shared" si="753"/>
        <v/>
      </c>
      <c r="AK234" s="617"/>
      <c r="AL234" s="38"/>
      <c r="AM234" s="98" t="s">
        <v>68</v>
      </c>
      <c r="AN234" s="130">
        <f t="shared" si="74"/>
        <v>228</v>
      </c>
      <c r="AO234" s="138" t="str">
        <f t="shared" ref="AO234:AS234" si="754">IF(AND($G234=AO$4,$H234=AO$6),$I234,"")</f>
        <v/>
      </c>
      <c r="AP234" s="139" t="str">
        <f t="shared" si="754"/>
        <v/>
      </c>
      <c r="AQ234" s="139">
        <f t="shared" si="754"/>
        <v>10000</v>
      </c>
      <c r="AR234" s="139" t="str">
        <f t="shared" si="754"/>
        <v/>
      </c>
      <c r="AS234" s="139" t="str">
        <f t="shared" si="754"/>
        <v/>
      </c>
      <c r="AT234" s="118"/>
      <c r="AU234" s="138" t="str">
        <f t="shared" si="3"/>
        <v/>
      </c>
      <c r="AV234" s="139" t="str">
        <f t="shared" si="4"/>
        <v/>
      </c>
      <c r="AW234" s="139" t="str">
        <f t="shared" si="5"/>
        <v/>
      </c>
      <c r="AX234" s="139" t="str">
        <f t="shared" si="6"/>
        <v/>
      </c>
      <c r="AY234" s="139" t="str">
        <f t="shared" si="7"/>
        <v/>
      </c>
      <c r="AZ234" s="140" t="str">
        <f t="shared" si="8"/>
        <v/>
      </c>
      <c r="BA234" s="141" t="str">
        <f t="shared" si="9"/>
        <v/>
      </c>
      <c r="BB234" s="139" t="str">
        <f t="shared" si="10"/>
        <v/>
      </c>
      <c r="BC234" s="139" t="str">
        <f t="shared" si="11"/>
        <v/>
      </c>
      <c r="BD234" s="139" t="str">
        <f t="shared" si="12"/>
        <v/>
      </c>
      <c r="BE234" s="140" t="str">
        <f t="shared" si="13"/>
        <v/>
      </c>
      <c r="BF234" s="122" t="str">
        <f t="shared" si="14"/>
        <v/>
      </c>
      <c r="BG234" s="123" t="str">
        <f t="shared" si="15"/>
        <v/>
      </c>
      <c r="BH234" s="123" t="str">
        <f t="shared" si="16"/>
        <v/>
      </c>
      <c r="BI234" s="123" t="str">
        <f t="shared" si="17"/>
        <v/>
      </c>
      <c r="BJ234" s="122" t="str">
        <f t="shared" si="18"/>
        <v/>
      </c>
      <c r="BK234" s="123" t="str">
        <f t="shared" si="19"/>
        <v/>
      </c>
      <c r="BL234" s="123" t="str">
        <f t="shared" si="20"/>
        <v/>
      </c>
      <c r="BM234" s="123" t="str">
        <f t="shared" si="21"/>
        <v/>
      </c>
      <c r="BN234" s="123" t="str">
        <f t="shared" si="22"/>
        <v/>
      </c>
      <c r="BO234" s="123" t="str">
        <f t="shared" si="23"/>
        <v/>
      </c>
      <c r="BP234" s="123" t="str">
        <f t="shared" si="24"/>
        <v/>
      </c>
      <c r="BQ234" s="123" t="str">
        <f t="shared" si="25"/>
        <v/>
      </c>
      <c r="BR234" s="124" t="str">
        <f t="shared" si="26"/>
        <v/>
      </c>
      <c r="BS234" s="142" t="str">
        <f t="shared" si="27"/>
        <v/>
      </c>
      <c r="BT234" s="143" t="str">
        <f t="shared" si="28"/>
        <v/>
      </c>
      <c r="BU234" s="143" t="str">
        <f t="shared" si="29"/>
        <v/>
      </c>
      <c r="BV234" s="143" t="str">
        <f t="shared" si="30"/>
        <v/>
      </c>
      <c r="BW234" s="143" t="str">
        <f t="shared" si="31"/>
        <v/>
      </c>
      <c r="BX234" s="144" t="str">
        <f t="shared" si="32"/>
        <v/>
      </c>
      <c r="BY234" s="141" t="str">
        <f t="shared" si="33"/>
        <v/>
      </c>
      <c r="BZ234" s="139" t="str">
        <f t="shared" si="34"/>
        <v/>
      </c>
      <c r="CA234" s="139" t="str">
        <f t="shared" si="35"/>
        <v/>
      </c>
      <c r="CB234" s="139" t="str">
        <f t="shared" si="36"/>
        <v/>
      </c>
      <c r="CC234" s="139" t="str">
        <f t="shared" si="37"/>
        <v/>
      </c>
      <c r="CD234" s="139" t="str">
        <f t="shared" si="38"/>
        <v/>
      </c>
      <c r="CE234" s="140" t="str">
        <f t="shared" si="39"/>
        <v/>
      </c>
      <c r="CF234" s="141" t="str">
        <f t="shared" si="40"/>
        <v/>
      </c>
      <c r="CG234" s="139" t="str">
        <f t="shared" si="41"/>
        <v/>
      </c>
      <c r="CH234" s="139" t="str">
        <f t="shared" si="42"/>
        <v/>
      </c>
      <c r="CI234" s="139" t="str">
        <f t="shared" si="43"/>
        <v/>
      </c>
      <c r="CJ234" s="139" t="str">
        <f t="shared" si="44"/>
        <v/>
      </c>
      <c r="CK234" s="139" t="str">
        <f t="shared" si="45"/>
        <v/>
      </c>
      <c r="CL234" s="140" t="str">
        <f t="shared" si="46"/>
        <v/>
      </c>
      <c r="CM234" s="142" t="str">
        <f t="shared" si="47"/>
        <v/>
      </c>
      <c r="CN234" s="143" t="str">
        <f t="shared" si="48"/>
        <v/>
      </c>
      <c r="CO234" s="143" t="str">
        <f t="shared" si="49"/>
        <v/>
      </c>
      <c r="CP234" s="143" t="str">
        <f t="shared" si="50"/>
        <v/>
      </c>
      <c r="CQ234" s="143" t="str">
        <f t="shared" si="51"/>
        <v/>
      </c>
      <c r="CR234" s="145" t="str">
        <f t="shared" si="52"/>
        <v/>
      </c>
      <c r="CS234" s="127"/>
      <c r="CT234" s="122" t="str">
        <f t="shared" si="53"/>
        <v/>
      </c>
      <c r="CU234" s="123" t="str">
        <f t="shared" si="54"/>
        <v/>
      </c>
      <c r="CV234" s="123" t="str">
        <f t="shared" si="55"/>
        <v/>
      </c>
      <c r="CW234" s="123" t="str">
        <f t="shared" si="56"/>
        <v/>
      </c>
      <c r="CX234" s="123" t="str">
        <f t="shared" si="57"/>
        <v/>
      </c>
      <c r="CY234" s="123" t="str">
        <f t="shared" si="58"/>
        <v/>
      </c>
      <c r="CZ234" s="123" t="str">
        <f t="shared" si="59"/>
        <v/>
      </c>
      <c r="DA234" s="123" t="str">
        <f t="shared" si="60"/>
        <v/>
      </c>
      <c r="DB234" s="124" t="str">
        <f t="shared" si="61"/>
        <v/>
      </c>
      <c r="DC234" s="128" t="str">
        <f t="shared" si="62"/>
        <v/>
      </c>
      <c r="DD234" s="123" t="str">
        <f t="shared" si="63"/>
        <v/>
      </c>
      <c r="DE234" s="123" t="str">
        <f t="shared" si="64"/>
        <v/>
      </c>
      <c r="DF234" s="123" t="str">
        <f t="shared" si="65"/>
        <v/>
      </c>
      <c r="DG234" s="123" t="str">
        <f t="shared" si="66"/>
        <v/>
      </c>
      <c r="DH234" s="123" t="str">
        <f t="shared" si="67"/>
        <v/>
      </c>
      <c r="DI234" s="123" t="str">
        <f t="shared" si="68"/>
        <v/>
      </c>
      <c r="DJ234" s="129" t="str">
        <f t="shared" si="69"/>
        <v/>
      </c>
      <c r="DK234" s="98" t="s">
        <v>68</v>
      </c>
      <c r="DL234" s="130">
        <f t="shared" si="76"/>
        <v>228</v>
      </c>
      <c r="DM234" s="56"/>
    </row>
    <row r="235" spans="2:117" ht="22.5" customHeight="1">
      <c r="B235" s="98" t="s">
        <v>68</v>
      </c>
      <c r="C235" s="130">
        <f t="shared" si="70"/>
        <v>229</v>
      </c>
      <c r="D235" s="146">
        <v>45705</v>
      </c>
      <c r="E235" s="155" t="s">
        <v>69</v>
      </c>
      <c r="F235" s="102" t="s">
        <v>70</v>
      </c>
      <c r="G235" s="103" t="s">
        <v>20</v>
      </c>
      <c r="H235" s="131" t="s">
        <v>46</v>
      </c>
      <c r="I235" s="132">
        <v>5000</v>
      </c>
      <c r="J235" s="106"/>
      <c r="K235" s="107">
        <f t="shared" si="71"/>
        <v>2911113</v>
      </c>
      <c r="L235" s="645"/>
      <c r="M235" s="133"/>
      <c r="N235" s="133"/>
      <c r="O235" s="134" t="str">
        <f t="shared" ref="O235:S235" si="755">IF($H235=O$6,$I235,"")</f>
        <v/>
      </c>
      <c r="P235" s="135" t="str">
        <f t="shared" si="755"/>
        <v/>
      </c>
      <c r="Q235" s="136">
        <f t="shared" si="755"/>
        <v>5000</v>
      </c>
      <c r="R235" s="135" t="str">
        <f t="shared" si="755"/>
        <v/>
      </c>
      <c r="S235" s="137" t="str">
        <f t="shared" si="755"/>
        <v/>
      </c>
      <c r="T235" s="113" t="str">
        <f t="shared" ref="T235:AJ235" si="756">IF($H235=T$6,$J235,"")</f>
        <v/>
      </c>
      <c r="U235" s="114" t="str">
        <f t="shared" si="756"/>
        <v/>
      </c>
      <c r="V235" s="114" t="str">
        <f t="shared" si="756"/>
        <v/>
      </c>
      <c r="W235" s="114" t="str">
        <f t="shared" si="756"/>
        <v/>
      </c>
      <c r="X235" s="113" t="str">
        <f t="shared" si="756"/>
        <v/>
      </c>
      <c r="Y235" s="114" t="str">
        <f t="shared" si="756"/>
        <v/>
      </c>
      <c r="Z235" s="114" t="str">
        <f t="shared" si="756"/>
        <v/>
      </c>
      <c r="AA235" s="114" t="str">
        <f t="shared" si="756"/>
        <v/>
      </c>
      <c r="AB235" s="113" t="str">
        <f t="shared" si="756"/>
        <v/>
      </c>
      <c r="AC235" s="114" t="str">
        <f t="shared" si="756"/>
        <v/>
      </c>
      <c r="AD235" s="114" t="str">
        <f t="shared" si="756"/>
        <v/>
      </c>
      <c r="AE235" s="114" t="str">
        <f t="shared" si="756"/>
        <v/>
      </c>
      <c r="AF235" s="114" t="str">
        <f t="shared" si="756"/>
        <v/>
      </c>
      <c r="AG235" s="114" t="str">
        <f t="shared" si="756"/>
        <v/>
      </c>
      <c r="AH235" s="114" t="str">
        <f t="shared" si="756"/>
        <v/>
      </c>
      <c r="AI235" s="113" t="str">
        <f t="shared" si="756"/>
        <v/>
      </c>
      <c r="AJ235" s="115" t="str">
        <f t="shared" si="756"/>
        <v/>
      </c>
      <c r="AK235" s="617"/>
      <c r="AL235" s="38"/>
      <c r="AM235" s="98" t="s">
        <v>68</v>
      </c>
      <c r="AN235" s="130">
        <f t="shared" si="74"/>
        <v>229</v>
      </c>
      <c r="AO235" s="138" t="str">
        <f t="shared" ref="AO235:AS235" si="757">IF(AND($G235=AO$4,$H235=AO$6),$I235,"")</f>
        <v/>
      </c>
      <c r="AP235" s="139" t="str">
        <f t="shared" si="757"/>
        <v/>
      </c>
      <c r="AQ235" s="139">
        <f t="shared" si="757"/>
        <v>5000</v>
      </c>
      <c r="AR235" s="139" t="str">
        <f t="shared" si="757"/>
        <v/>
      </c>
      <c r="AS235" s="139" t="str">
        <f t="shared" si="757"/>
        <v/>
      </c>
      <c r="AT235" s="118"/>
      <c r="AU235" s="138" t="str">
        <f t="shared" si="3"/>
        <v/>
      </c>
      <c r="AV235" s="139" t="str">
        <f t="shared" si="4"/>
        <v/>
      </c>
      <c r="AW235" s="139" t="str">
        <f t="shared" si="5"/>
        <v/>
      </c>
      <c r="AX235" s="139" t="str">
        <f t="shared" si="6"/>
        <v/>
      </c>
      <c r="AY235" s="139" t="str">
        <f t="shared" si="7"/>
        <v/>
      </c>
      <c r="AZ235" s="140" t="str">
        <f t="shared" si="8"/>
        <v/>
      </c>
      <c r="BA235" s="141" t="str">
        <f t="shared" si="9"/>
        <v/>
      </c>
      <c r="BB235" s="139" t="str">
        <f t="shared" si="10"/>
        <v/>
      </c>
      <c r="BC235" s="139" t="str">
        <f t="shared" si="11"/>
        <v/>
      </c>
      <c r="BD235" s="139" t="str">
        <f t="shared" si="12"/>
        <v/>
      </c>
      <c r="BE235" s="140" t="str">
        <f t="shared" si="13"/>
        <v/>
      </c>
      <c r="BF235" s="122" t="str">
        <f t="shared" si="14"/>
        <v/>
      </c>
      <c r="BG235" s="123" t="str">
        <f t="shared" si="15"/>
        <v/>
      </c>
      <c r="BH235" s="123" t="str">
        <f t="shared" si="16"/>
        <v/>
      </c>
      <c r="BI235" s="123" t="str">
        <f t="shared" si="17"/>
        <v/>
      </c>
      <c r="BJ235" s="122" t="str">
        <f t="shared" si="18"/>
        <v/>
      </c>
      <c r="BK235" s="123" t="str">
        <f t="shared" si="19"/>
        <v/>
      </c>
      <c r="BL235" s="123" t="str">
        <f t="shared" si="20"/>
        <v/>
      </c>
      <c r="BM235" s="123" t="str">
        <f t="shared" si="21"/>
        <v/>
      </c>
      <c r="BN235" s="123" t="str">
        <f t="shared" si="22"/>
        <v/>
      </c>
      <c r="BO235" s="123" t="str">
        <f t="shared" si="23"/>
        <v/>
      </c>
      <c r="BP235" s="123" t="str">
        <f t="shared" si="24"/>
        <v/>
      </c>
      <c r="BQ235" s="123" t="str">
        <f t="shared" si="25"/>
        <v/>
      </c>
      <c r="BR235" s="124" t="str">
        <f t="shared" si="26"/>
        <v/>
      </c>
      <c r="BS235" s="142" t="str">
        <f t="shared" si="27"/>
        <v/>
      </c>
      <c r="BT235" s="143" t="str">
        <f t="shared" si="28"/>
        <v/>
      </c>
      <c r="BU235" s="143" t="str">
        <f t="shared" si="29"/>
        <v/>
      </c>
      <c r="BV235" s="143" t="str">
        <f t="shared" si="30"/>
        <v/>
      </c>
      <c r="BW235" s="143" t="str">
        <f t="shared" si="31"/>
        <v/>
      </c>
      <c r="BX235" s="144" t="str">
        <f t="shared" si="32"/>
        <v/>
      </c>
      <c r="BY235" s="141" t="str">
        <f t="shared" si="33"/>
        <v/>
      </c>
      <c r="BZ235" s="139" t="str">
        <f t="shared" si="34"/>
        <v/>
      </c>
      <c r="CA235" s="139" t="str">
        <f t="shared" si="35"/>
        <v/>
      </c>
      <c r="CB235" s="139" t="str">
        <f t="shared" si="36"/>
        <v/>
      </c>
      <c r="CC235" s="139" t="str">
        <f t="shared" si="37"/>
        <v/>
      </c>
      <c r="CD235" s="139" t="str">
        <f t="shared" si="38"/>
        <v/>
      </c>
      <c r="CE235" s="140" t="str">
        <f t="shared" si="39"/>
        <v/>
      </c>
      <c r="CF235" s="141" t="str">
        <f t="shared" si="40"/>
        <v/>
      </c>
      <c r="CG235" s="139" t="str">
        <f t="shared" si="41"/>
        <v/>
      </c>
      <c r="CH235" s="139" t="str">
        <f t="shared" si="42"/>
        <v/>
      </c>
      <c r="CI235" s="139" t="str">
        <f t="shared" si="43"/>
        <v/>
      </c>
      <c r="CJ235" s="139" t="str">
        <f t="shared" si="44"/>
        <v/>
      </c>
      <c r="CK235" s="139" t="str">
        <f t="shared" si="45"/>
        <v/>
      </c>
      <c r="CL235" s="140" t="str">
        <f t="shared" si="46"/>
        <v/>
      </c>
      <c r="CM235" s="142" t="str">
        <f t="shared" si="47"/>
        <v/>
      </c>
      <c r="CN235" s="143" t="str">
        <f t="shared" si="48"/>
        <v/>
      </c>
      <c r="CO235" s="143" t="str">
        <f t="shared" si="49"/>
        <v/>
      </c>
      <c r="CP235" s="143" t="str">
        <f t="shared" si="50"/>
        <v/>
      </c>
      <c r="CQ235" s="143" t="str">
        <f t="shared" si="51"/>
        <v/>
      </c>
      <c r="CR235" s="145" t="str">
        <f t="shared" si="52"/>
        <v/>
      </c>
      <c r="CS235" s="127"/>
      <c r="CT235" s="122" t="str">
        <f t="shared" si="53"/>
        <v/>
      </c>
      <c r="CU235" s="123" t="str">
        <f t="shared" si="54"/>
        <v/>
      </c>
      <c r="CV235" s="123" t="str">
        <f t="shared" si="55"/>
        <v/>
      </c>
      <c r="CW235" s="123" t="str">
        <f t="shared" si="56"/>
        <v/>
      </c>
      <c r="CX235" s="123" t="str">
        <f t="shared" si="57"/>
        <v/>
      </c>
      <c r="CY235" s="123" t="str">
        <f t="shared" si="58"/>
        <v/>
      </c>
      <c r="CZ235" s="123" t="str">
        <f t="shared" si="59"/>
        <v/>
      </c>
      <c r="DA235" s="123" t="str">
        <f t="shared" si="60"/>
        <v/>
      </c>
      <c r="DB235" s="124" t="str">
        <f t="shared" si="61"/>
        <v/>
      </c>
      <c r="DC235" s="128" t="str">
        <f t="shared" si="62"/>
        <v/>
      </c>
      <c r="DD235" s="123" t="str">
        <f t="shared" si="63"/>
        <v/>
      </c>
      <c r="DE235" s="123" t="str">
        <f t="shared" si="64"/>
        <v/>
      </c>
      <c r="DF235" s="123" t="str">
        <f t="shared" si="65"/>
        <v/>
      </c>
      <c r="DG235" s="123" t="str">
        <f t="shared" si="66"/>
        <v/>
      </c>
      <c r="DH235" s="123" t="str">
        <f t="shared" si="67"/>
        <v/>
      </c>
      <c r="DI235" s="123" t="str">
        <f t="shared" si="68"/>
        <v/>
      </c>
      <c r="DJ235" s="129" t="str">
        <f t="shared" si="69"/>
        <v/>
      </c>
      <c r="DK235" s="98" t="s">
        <v>68</v>
      </c>
      <c r="DL235" s="130">
        <f t="shared" si="76"/>
        <v>229</v>
      </c>
      <c r="DM235" s="56"/>
    </row>
    <row r="236" spans="2:117" ht="22.5" customHeight="1">
      <c r="B236" s="98" t="s">
        <v>68</v>
      </c>
      <c r="C236" s="130">
        <f t="shared" si="70"/>
        <v>230</v>
      </c>
      <c r="D236" s="146">
        <v>45705</v>
      </c>
      <c r="E236" s="155" t="s">
        <v>69</v>
      </c>
      <c r="F236" s="102" t="s">
        <v>70</v>
      </c>
      <c r="G236" s="103" t="s">
        <v>20</v>
      </c>
      <c r="H236" s="131" t="s">
        <v>46</v>
      </c>
      <c r="I236" s="132">
        <v>10000</v>
      </c>
      <c r="J236" s="106"/>
      <c r="K236" s="107">
        <f t="shared" si="71"/>
        <v>2921113</v>
      </c>
      <c r="L236" s="645"/>
      <c r="M236" s="133"/>
      <c r="N236" s="133"/>
      <c r="O236" s="134" t="str">
        <f t="shared" ref="O236:S236" si="758">IF($H236=O$6,$I236,"")</f>
        <v/>
      </c>
      <c r="P236" s="135" t="str">
        <f t="shared" si="758"/>
        <v/>
      </c>
      <c r="Q236" s="136">
        <f t="shared" si="758"/>
        <v>10000</v>
      </c>
      <c r="R236" s="135" t="str">
        <f t="shared" si="758"/>
        <v/>
      </c>
      <c r="S236" s="137" t="str">
        <f t="shared" si="758"/>
        <v/>
      </c>
      <c r="T236" s="113" t="str">
        <f t="shared" ref="T236:AJ236" si="759">IF($H236=T$6,$J236,"")</f>
        <v/>
      </c>
      <c r="U236" s="114" t="str">
        <f t="shared" si="759"/>
        <v/>
      </c>
      <c r="V236" s="114" t="str">
        <f t="shared" si="759"/>
        <v/>
      </c>
      <c r="W236" s="114" t="str">
        <f t="shared" si="759"/>
        <v/>
      </c>
      <c r="X236" s="113" t="str">
        <f t="shared" si="759"/>
        <v/>
      </c>
      <c r="Y236" s="114" t="str">
        <f t="shared" si="759"/>
        <v/>
      </c>
      <c r="Z236" s="114" t="str">
        <f t="shared" si="759"/>
        <v/>
      </c>
      <c r="AA236" s="114" t="str">
        <f t="shared" si="759"/>
        <v/>
      </c>
      <c r="AB236" s="113" t="str">
        <f t="shared" si="759"/>
        <v/>
      </c>
      <c r="AC236" s="114" t="str">
        <f t="shared" si="759"/>
        <v/>
      </c>
      <c r="AD236" s="114" t="str">
        <f t="shared" si="759"/>
        <v/>
      </c>
      <c r="AE236" s="114" t="str">
        <f t="shared" si="759"/>
        <v/>
      </c>
      <c r="AF236" s="114" t="str">
        <f t="shared" si="759"/>
        <v/>
      </c>
      <c r="AG236" s="114" t="str">
        <f t="shared" si="759"/>
        <v/>
      </c>
      <c r="AH236" s="114" t="str">
        <f t="shared" si="759"/>
        <v/>
      </c>
      <c r="AI236" s="113" t="str">
        <f t="shared" si="759"/>
        <v/>
      </c>
      <c r="AJ236" s="115" t="str">
        <f t="shared" si="759"/>
        <v/>
      </c>
      <c r="AK236" s="617"/>
      <c r="AL236" s="38"/>
      <c r="AM236" s="98" t="s">
        <v>68</v>
      </c>
      <c r="AN236" s="130">
        <f t="shared" si="74"/>
        <v>230</v>
      </c>
      <c r="AO236" s="138" t="str">
        <f t="shared" ref="AO236:AS236" si="760">IF(AND($G236=AO$4,$H236=AO$6),$I236,"")</f>
        <v/>
      </c>
      <c r="AP236" s="139" t="str">
        <f t="shared" si="760"/>
        <v/>
      </c>
      <c r="AQ236" s="139">
        <f t="shared" si="760"/>
        <v>10000</v>
      </c>
      <c r="AR236" s="139" t="str">
        <f t="shared" si="760"/>
        <v/>
      </c>
      <c r="AS236" s="139" t="str">
        <f t="shared" si="760"/>
        <v/>
      </c>
      <c r="AT236" s="118"/>
      <c r="AU236" s="138" t="str">
        <f t="shared" si="3"/>
        <v/>
      </c>
      <c r="AV236" s="139" t="str">
        <f t="shared" si="4"/>
        <v/>
      </c>
      <c r="AW236" s="139" t="str">
        <f t="shared" si="5"/>
        <v/>
      </c>
      <c r="AX236" s="139" t="str">
        <f t="shared" si="6"/>
        <v/>
      </c>
      <c r="AY236" s="139" t="str">
        <f t="shared" si="7"/>
        <v/>
      </c>
      <c r="AZ236" s="140" t="str">
        <f t="shared" si="8"/>
        <v/>
      </c>
      <c r="BA236" s="141" t="str">
        <f t="shared" si="9"/>
        <v/>
      </c>
      <c r="BB236" s="139" t="str">
        <f t="shared" si="10"/>
        <v/>
      </c>
      <c r="BC236" s="139" t="str">
        <f t="shared" si="11"/>
        <v/>
      </c>
      <c r="BD236" s="139" t="str">
        <f t="shared" si="12"/>
        <v/>
      </c>
      <c r="BE236" s="140" t="str">
        <f t="shared" si="13"/>
        <v/>
      </c>
      <c r="BF236" s="122" t="str">
        <f t="shared" si="14"/>
        <v/>
      </c>
      <c r="BG236" s="123" t="str">
        <f t="shared" si="15"/>
        <v/>
      </c>
      <c r="BH236" s="123" t="str">
        <f t="shared" si="16"/>
        <v/>
      </c>
      <c r="BI236" s="123" t="str">
        <f t="shared" si="17"/>
        <v/>
      </c>
      <c r="BJ236" s="122" t="str">
        <f t="shared" si="18"/>
        <v/>
      </c>
      <c r="BK236" s="123" t="str">
        <f t="shared" si="19"/>
        <v/>
      </c>
      <c r="BL236" s="123" t="str">
        <f t="shared" si="20"/>
        <v/>
      </c>
      <c r="BM236" s="123" t="str">
        <f t="shared" si="21"/>
        <v/>
      </c>
      <c r="BN236" s="123" t="str">
        <f t="shared" si="22"/>
        <v/>
      </c>
      <c r="BO236" s="123" t="str">
        <f t="shared" si="23"/>
        <v/>
      </c>
      <c r="BP236" s="123" t="str">
        <f t="shared" si="24"/>
        <v/>
      </c>
      <c r="BQ236" s="123" t="str">
        <f t="shared" si="25"/>
        <v/>
      </c>
      <c r="BR236" s="124" t="str">
        <f t="shared" si="26"/>
        <v/>
      </c>
      <c r="BS236" s="142" t="str">
        <f t="shared" si="27"/>
        <v/>
      </c>
      <c r="BT236" s="143" t="str">
        <f t="shared" si="28"/>
        <v/>
      </c>
      <c r="BU236" s="143" t="str">
        <f t="shared" si="29"/>
        <v/>
      </c>
      <c r="BV236" s="143" t="str">
        <f t="shared" si="30"/>
        <v/>
      </c>
      <c r="BW236" s="143" t="str">
        <f t="shared" si="31"/>
        <v/>
      </c>
      <c r="BX236" s="144" t="str">
        <f t="shared" si="32"/>
        <v/>
      </c>
      <c r="BY236" s="141" t="str">
        <f t="shared" si="33"/>
        <v/>
      </c>
      <c r="BZ236" s="139" t="str">
        <f t="shared" si="34"/>
        <v/>
      </c>
      <c r="CA236" s="139" t="str">
        <f t="shared" si="35"/>
        <v/>
      </c>
      <c r="CB236" s="139" t="str">
        <f t="shared" si="36"/>
        <v/>
      </c>
      <c r="CC236" s="139" t="str">
        <f t="shared" si="37"/>
        <v/>
      </c>
      <c r="CD236" s="139" t="str">
        <f t="shared" si="38"/>
        <v/>
      </c>
      <c r="CE236" s="140" t="str">
        <f t="shared" si="39"/>
        <v/>
      </c>
      <c r="CF236" s="141" t="str">
        <f t="shared" si="40"/>
        <v/>
      </c>
      <c r="CG236" s="139" t="str">
        <f t="shared" si="41"/>
        <v/>
      </c>
      <c r="CH236" s="139" t="str">
        <f t="shared" si="42"/>
        <v/>
      </c>
      <c r="CI236" s="139" t="str">
        <f t="shared" si="43"/>
        <v/>
      </c>
      <c r="CJ236" s="139" t="str">
        <f t="shared" si="44"/>
        <v/>
      </c>
      <c r="CK236" s="139" t="str">
        <f t="shared" si="45"/>
        <v/>
      </c>
      <c r="CL236" s="140" t="str">
        <f t="shared" si="46"/>
        <v/>
      </c>
      <c r="CM236" s="142" t="str">
        <f t="shared" si="47"/>
        <v/>
      </c>
      <c r="CN236" s="143" t="str">
        <f t="shared" si="48"/>
        <v/>
      </c>
      <c r="CO236" s="143" t="str">
        <f t="shared" si="49"/>
        <v/>
      </c>
      <c r="CP236" s="143" t="str">
        <f t="shared" si="50"/>
        <v/>
      </c>
      <c r="CQ236" s="143" t="str">
        <f t="shared" si="51"/>
        <v/>
      </c>
      <c r="CR236" s="145" t="str">
        <f t="shared" si="52"/>
        <v/>
      </c>
      <c r="CS236" s="127"/>
      <c r="CT236" s="122" t="str">
        <f t="shared" si="53"/>
        <v/>
      </c>
      <c r="CU236" s="123" t="str">
        <f t="shared" si="54"/>
        <v/>
      </c>
      <c r="CV236" s="123" t="str">
        <f t="shared" si="55"/>
        <v/>
      </c>
      <c r="CW236" s="123" t="str">
        <f t="shared" si="56"/>
        <v/>
      </c>
      <c r="CX236" s="123" t="str">
        <f t="shared" si="57"/>
        <v/>
      </c>
      <c r="CY236" s="123" t="str">
        <f t="shared" si="58"/>
        <v/>
      </c>
      <c r="CZ236" s="123" t="str">
        <f t="shared" si="59"/>
        <v/>
      </c>
      <c r="DA236" s="123" t="str">
        <f t="shared" si="60"/>
        <v/>
      </c>
      <c r="DB236" s="124" t="str">
        <f t="shared" si="61"/>
        <v/>
      </c>
      <c r="DC236" s="128" t="str">
        <f t="shared" si="62"/>
        <v/>
      </c>
      <c r="DD236" s="123" t="str">
        <f t="shared" si="63"/>
        <v/>
      </c>
      <c r="DE236" s="123" t="str">
        <f t="shared" si="64"/>
        <v/>
      </c>
      <c r="DF236" s="123" t="str">
        <f t="shared" si="65"/>
        <v/>
      </c>
      <c r="DG236" s="123" t="str">
        <f t="shared" si="66"/>
        <v/>
      </c>
      <c r="DH236" s="123" t="str">
        <f t="shared" si="67"/>
        <v/>
      </c>
      <c r="DI236" s="123" t="str">
        <f t="shared" si="68"/>
        <v/>
      </c>
      <c r="DJ236" s="129" t="str">
        <f t="shared" si="69"/>
        <v/>
      </c>
      <c r="DK236" s="98" t="s">
        <v>68</v>
      </c>
      <c r="DL236" s="130">
        <f t="shared" si="76"/>
        <v>230</v>
      </c>
      <c r="DM236" s="56"/>
    </row>
    <row r="237" spans="2:117" ht="22.5" customHeight="1">
      <c r="B237" s="98" t="s">
        <v>68</v>
      </c>
      <c r="C237" s="130">
        <f t="shared" si="70"/>
        <v>231</v>
      </c>
      <c r="D237" s="146">
        <v>45705</v>
      </c>
      <c r="E237" s="155" t="s">
        <v>69</v>
      </c>
      <c r="F237" s="102" t="s">
        <v>70</v>
      </c>
      <c r="G237" s="103" t="s">
        <v>20</v>
      </c>
      <c r="H237" s="131" t="s">
        <v>46</v>
      </c>
      <c r="I237" s="132">
        <v>10000</v>
      </c>
      <c r="J237" s="106"/>
      <c r="K237" s="107">
        <f t="shared" si="71"/>
        <v>2931113</v>
      </c>
      <c r="L237" s="645"/>
      <c r="M237" s="133"/>
      <c r="N237" s="133"/>
      <c r="O237" s="134" t="str">
        <f t="shared" ref="O237:S237" si="761">IF($H237=O$6,$I237,"")</f>
        <v/>
      </c>
      <c r="P237" s="135" t="str">
        <f t="shared" si="761"/>
        <v/>
      </c>
      <c r="Q237" s="136">
        <f t="shared" si="761"/>
        <v>10000</v>
      </c>
      <c r="R237" s="135" t="str">
        <f t="shared" si="761"/>
        <v/>
      </c>
      <c r="S237" s="137" t="str">
        <f t="shared" si="761"/>
        <v/>
      </c>
      <c r="T237" s="113" t="str">
        <f t="shared" ref="T237:AJ237" si="762">IF($H237=T$6,$J237,"")</f>
        <v/>
      </c>
      <c r="U237" s="114" t="str">
        <f t="shared" si="762"/>
        <v/>
      </c>
      <c r="V237" s="114" t="str">
        <f t="shared" si="762"/>
        <v/>
      </c>
      <c r="W237" s="114" t="str">
        <f t="shared" si="762"/>
        <v/>
      </c>
      <c r="X237" s="113" t="str">
        <f t="shared" si="762"/>
        <v/>
      </c>
      <c r="Y237" s="114" t="str">
        <f t="shared" si="762"/>
        <v/>
      </c>
      <c r="Z237" s="114" t="str">
        <f t="shared" si="762"/>
        <v/>
      </c>
      <c r="AA237" s="114" t="str">
        <f t="shared" si="762"/>
        <v/>
      </c>
      <c r="AB237" s="113" t="str">
        <f t="shared" si="762"/>
        <v/>
      </c>
      <c r="AC237" s="114" t="str">
        <f t="shared" si="762"/>
        <v/>
      </c>
      <c r="AD237" s="114" t="str">
        <f t="shared" si="762"/>
        <v/>
      </c>
      <c r="AE237" s="114" t="str">
        <f t="shared" si="762"/>
        <v/>
      </c>
      <c r="AF237" s="114" t="str">
        <f t="shared" si="762"/>
        <v/>
      </c>
      <c r="AG237" s="114" t="str">
        <f t="shared" si="762"/>
        <v/>
      </c>
      <c r="AH237" s="114" t="str">
        <f t="shared" si="762"/>
        <v/>
      </c>
      <c r="AI237" s="113" t="str">
        <f t="shared" si="762"/>
        <v/>
      </c>
      <c r="AJ237" s="115" t="str">
        <f t="shared" si="762"/>
        <v/>
      </c>
      <c r="AK237" s="617"/>
      <c r="AL237" s="38"/>
      <c r="AM237" s="98" t="s">
        <v>68</v>
      </c>
      <c r="AN237" s="130">
        <f t="shared" si="74"/>
        <v>231</v>
      </c>
      <c r="AO237" s="138" t="str">
        <f t="shared" ref="AO237:AS237" si="763">IF(AND($G237=AO$4,$H237=AO$6),$I237,"")</f>
        <v/>
      </c>
      <c r="AP237" s="139" t="str">
        <f t="shared" si="763"/>
        <v/>
      </c>
      <c r="AQ237" s="139">
        <f t="shared" si="763"/>
        <v>10000</v>
      </c>
      <c r="AR237" s="139" t="str">
        <f t="shared" si="763"/>
        <v/>
      </c>
      <c r="AS237" s="139" t="str">
        <f t="shared" si="763"/>
        <v/>
      </c>
      <c r="AT237" s="118"/>
      <c r="AU237" s="138" t="str">
        <f t="shared" si="3"/>
        <v/>
      </c>
      <c r="AV237" s="139" t="str">
        <f t="shared" si="4"/>
        <v/>
      </c>
      <c r="AW237" s="139" t="str">
        <f t="shared" si="5"/>
        <v/>
      </c>
      <c r="AX237" s="139" t="str">
        <f t="shared" si="6"/>
        <v/>
      </c>
      <c r="AY237" s="139" t="str">
        <f t="shared" si="7"/>
        <v/>
      </c>
      <c r="AZ237" s="140" t="str">
        <f t="shared" si="8"/>
        <v/>
      </c>
      <c r="BA237" s="141" t="str">
        <f t="shared" si="9"/>
        <v/>
      </c>
      <c r="BB237" s="139" t="str">
        <f t="shared" si="10"/>
        <v/>
      </c>
      <c r="BC237" s="139" t="str">
        <f t="shared" si="11"/>
        <v/>
      </c>
      <c r="BD237" s="139" t="str">
        <f t="shared" si="12"/>
        <v/>
      </c>
      <c r="BE237" s="140" t="str">
        <f t="shared" si="13"/>
        <v/>
      </c>
      <c r="BF237" s="122" t="str">
        <f t="shared" si="14"/>
        <v/>
      </c>
      <c r="BG237" s="123" t="str">
        <f t="shared" si="15"/>
        <v/>
      </c>
      <c r="BH237" s="123" t="str">
        <f t="shared" si="16"/>
        <v/>
      </c>
      <c r="BI237" s="123" t="str">
        <f t="shared" si="17"/>
        <v/>
      </c>
      <c r="BJ237" s="122" t="str">
        <f t="shared" si="18"/>
        <v/>
      </c>
      <c r="BK237" s="123" t="str">
        <f t="shared" si="19"/>
        <v/>
      </c>
      <c r="BL237" s="123" t="str">
        <f t="shared" si="20"/>
        <v/>
      </c>
      <c r="BM237" s="123" t="str">
        <f t="shared" si="21"/>
        <v/>
      </c>
      <c r="BN237" s="123" t="str">
        <f t="shared" si="22"/>
        <v/>
      </c>
      <c r="BO237" s="123" t="str">
        <f t="shared" si="23"/>
        <v/>
      </c>
      <c r="BP237" s="123" t="str">
        <f t="shared" si="24"/>
        <v/>
      </c>
      <c r="BQ237" s="123" t="str">
        <f t="shared" si="25"/>
        <v/>
      </c>
      <c r="BR237" s="124" t="str">
        <f t="shared" si="26"/>
        <v/>
      </c>
      <c r="BS237" s="142" t="str">
        <f t="shared" si="27"/>
        <v/>
      </c>
      <c r="BT237" s="143" t="str">
        <f t="shared" si="28"/>
        <v/>
      </c>
      <c r="BU237" s="143" t="str">
        <f t="shared" si="29"/>
        <v/>
      </c>
      <c r="BV237" s="143" t="str">
        <f t="shared" si="30"/>
        <v/>
      </c>
      <c r="BW237" s="143" t="str">
        <f t="shared" si="31"/>
        <v/>
      </c>
      <c r="BX237" s="144" t="str">
        <f t="shared" si="32"/>
        <v/>
      </c>
      <c r="BY237" s="141" t="str">
        <f t="shared" si="33"/>
        <v/>
      </c>
      <c r="BZ237" s="139" t="str">
        <f t="shared" si="34"/>
        <v/>
      </c>
      <c r="CA237" s="139" t="str">
        <f t="shared" si="35"/>
        <v/>
      </c>
      <c r="CB237" s="139" t="str">
        <f t="shared" si="36"/>
        <v/>
      </c>
      <c r="CC237" s="139" t="str">
        <f t="shared" si="37"/>
        <v/>
      </c>
      <c r="CD237" s="139" t="str">
        <f t="shared" si="38"/>
        <v/>
      </c>
      <c r="CE237" s="140" t="str">
        <f t="shared" si="39"/>
        <v/>
      </c>
      <c r="CF237" s="141" t="str">
        <f t="shared" si="40"/>
        <v/>
      </c>
      <c r="CG237" s="139" t="str">
        <f t="shared" si="41"/>
        <v/>
      </c>
      <c r="CH237" s="139" t="str">
        <f t="shared" si="42"/>
        <v/>
      </c>
      <c r="CI237" s="139" t="str">
        <f t="shared" si="43"/>
        <v/>
      </c>
      <c r="CJ237" s="139" t="str">
        <f t="shared" si="44"/>
        <v/>
      </c>
      <c r="CK237" s="139" t="str">
        <f t="shared" si="45"/>
        <v/>
      </c>
      <c r="CL237" s="140" t="str">
        <f t="shared" si="46"/>
        <v/>
      </c>
      <c r="CM237" s="142" t="str">
        <f t="shared" si="47"/>
        <v/>
      </c>
      <c r="CN237" s="143" t="str">
        <f t="shared" si="48"/>
        <v/>
      </c>
      <c r="CO237" s="143" t="str">
        <f t="shared" si="49"/>
        <v/>
      </c>
      <c r="CP237" s="143" t="str">
        <f t="shared" si="50"/>
        <v/>
      </c>
      <c r="CQ237" s="143" t="str">
        <f t="shared" si="51"/>
        <v/>
      </c>
      <c r="CR237" s="145" t="str">
        <f t="shared" si="52"/>
        <v/>
      </c>
      <c r="CS237" s="127"/>
      <c r="CT237" s="122" t="str">
        <f t="shared" si="53"/>
        <v/>
      </c>
      <c r="CU237" s="123" t="str">
        <f t="shared" si="54"/>
        <v/>
      </c>
      <c r="CV237" s="123" t="str">
        <f t="shared" si="55"/>
        <v/>
      </c>
      <c r="CW237" s="123" t="str">
        <f t="shared" si="56"/>
        <v/>
      </c>
      <c r="CX237" s="123" t="str">
        <f t="shared" si="57"/>
        <v/>
      </c>
      <c r="CY237" s="123" t="str">
        <f t="shared" si="58"/>
        <v/>
      </c>
      <c r="CZ237" s="123" t="str">
        <f t="shared" si="59"/>
        <v/>
      </c>
      <c r="DA237" s="123" t="str">
        <f t="shared" si="60"/>
        <v/>
      </c>
      <c r="DB237" s="124" t="str">
        <f t="shared" si="61"/>
        <v/>
      </c>
      <c r="DC237" s="128" t="str">
        <f t="shared" si="62"/>
        <v/>
      </c>
      <c r="DD237" s="123" t="str">
        <f t="shared" si="63"/>
        <v/>
      </c>
      <c r="DE237" s="123" t="str">
        <f t="shared" si="64"/>
        <v/>
      </c>
      <c r="DF237" s="123" t="str">
        <f t="shared" si="65"/>
        <v/>
      </c>
      <c r="DG237" s="123" t="str">
        <f t="shared" si="66"/>
        <v/>
      </c>
      <c r="DH237" s="123" t="str">
        <f t="shared" si="67"/>
        <v/>
      </c>
      <c r="DI237" s="123" t="str">
        <f t="shared" si="68"/>
        <v/>
      </c>
      <c r="DJ237" s="129" t="str">
        <f t="shared" si="69"/>
        <v/>
      </c>
      <c r="DK237" s="98" t="s">
        <v>68</v>
      </c>
      <c r="DL237" s="130">
        <f t="shared" si="76"/>
        <v>231</v>
      </c>
      <c r="DM237" s="56"/>
    </row>
    <row r="238" spans="2:117" ht="22.5" customHeight="1">
      <c r="B238" s="98" t="s">
        <v>68</v>
      </c>
      <c r="C238" s="130">
        <f t="shared" si="70"/>
        <v>232</v>
      </c>
      <c r="D238" s="146">
        <v>45705</v>
      </c>
      <c r="E238" s="155" t="s">
        <v>69</v>
      </c>
      <c r="F238" s="102" t="s">
        <v>70</v>
      </c>
      <c r="G238" s="156" t="s">
        <v>20</v>
      </c>
      <c r="H238" s="131" t="s">
        <v>46</v>
      </c>
      <c r="I238" s="132">
        <v>3000</v>
      </c>
      <c r="J238" s="106"/>
      <c r="K238" s="107">
        <f t="shared" si="71"/>
        <v>2934113</v>
      </c>
      <c r="L238" s="645"/>
      <c r="M238" s="133"/>
      <c r="N238" s="133"/>
      <c r="O238" s="134" t="str">
        <f t="shared" ref="O238:S238" si="764">IF($H238=O$6,$I238,"")</f>
        <v/>
      </c>
      <c r="P238" s="135" t="str">
        <f t="shared" si="764"/>
        <v/>
      </c>
      <c r="Q238" s="136">
        <f t="shared" si="764"/>
        <v>3000</v>
      </c>
      <c r="R238" s="135" t="str">
        <f t="shared" si="764"/>
        <v/>
      </c>
      <c r="S238" s="137" t="str">
        <f t="shared" si="764"/>
        <v/>
      </c>
      <c r="T238" s="113" t="str">
        <f t="shared" ref="T238:AJ238" si="765">IF($H238=T$6,$J238,"")</f>
        <v/>
      </c>
      <c r="U238" s="114" t="str">
        <f t="shared" si="765"/>
        <v/>
      </c>
      <c r="V238" s="114" t="str">
        <f t="shared" si="765"/>
        <v/>
      </c>
      <c r="W238" s="114" t="str">
        <f t="shared" si="765"/>
        <v/>
      </c>
      <c r="X238" s="113" t="str">
        <f t="shared" si="765"/>
        <v/>
      </c>
      <c r="Y238" s="114" t="str">
        <f t="shared" si="765"/>
        <v/>
      </c>
      <c r="Z238" s="114" t="str">
        <f t="shared" si="765"/>
        <v/>
      </c>
      <c r="AA238" s="114" t="str">
        <f t="shared" si="765"/>
        <v/>
      </c>
      <c r="AB238" s="113" t="str">
        <f t="shared" si="765"/>
        <v/>
      </c>
      <c r="AC238" s="114" t="str">
        <f t="shared" si="765"/>
        <v/>
      </c>
      <c r="AD238" s="114" t="str">
        <f t="shared" si="765"/>
        <v/>
      </c>
      <c r="AE238" s="114" t="str">
        <f t="shared" si="765"/>
        <v/>
      </c>
      <c r="AF238" s="114" t="str">
        <f t="shared" si="765"/>
        <v/>
      </c>
      <c r="AG238" s="114" t="str">
        <f t="shared" si="765"/>
        <v/>
      </c>
      <c r="AH238" s="114" t="str">
        <f t="shared" si="765"/>
        <v/>
      </c>
      <c r="AI238" s="113" t="str">
        <f t="shared" si="765"/>
        <v/>
      </c>
      <c r="AJ238" s="115" t="str">
        <f t="shared" si="765"/>
        <v/>
      </c>
      <c r="AK238" s="617"/>
      <c r="AL238" s="38"/>
      <c r="AM238" s="98" t="s">
        <v>68</v>
      </c>
      <c r="AN238" s="130">
        <f t="shared" si="74"/>
        <v>232</v>
      </c>
      <c r="AO238" s="138" t="str">
        <f t="shared" ref="AO238:AS238" si="766">IF(AND($G238=AO$4,$H238=AO$6),$I238,"")</f>
        <v/>
      </c>
      <c r="AP238" s="139" t="str">
        <f t="shared" si="766"/>
        <v/>
      </c>
      <c r="AQ238" s="139">
        <f t="shared" si="766"/>
        <v>3000</v>
      </c>
      <c r="AR238" s="139" t="str">
        <f t="shared" si="766"/>
        <v/>
      </c>
      <c r="AS238" s="139" t="str">
        <f t="shared" si="766"/>
        <v/>
      </c>
      <c r="AT238" s="118"/>
      <c r="AU238" s="138" t="str">
        <f t="shared" si="3"/>
        <v/>
      </c>
      <c r="AV238" s="139" t="str">
        <f t="shared" si="4"/>
        <v/>
      </c>
      <c r="AW238" s="139" t="str">
        <f t="shared" si="5"/>
        <v/>
      </c>
      <c r="AX238" s="139" t="str">
        <f t="shared" si="6"/>
        <v/>
      </c>
      <c r="AY238" s="139" t="str">
        <f t="shared" si="7"/>
        <v/>
      </c>
      <c r="AZ238" s="140" t="str">
        <f t="shared" si="8"/>
        <v/>
      </c>
      <c r="BA238" s="141" t="str">
        <f t="shared" si="9"/>
        <v/>
      </c>
      <c r="BB238" s="139" t="str">
        <f t="shared" si="10"/>
        <v/>
      </c>
      <c r="BC238" s="139" t="str">
        <f t="shared" si="11"/>
        <v/>
      </c>
      <c r="BD238" s="139" t="str">
        <f t="shared" si="12"/>
        <v/>
      </c>
      <c r="BE238" s="140" t="str">
        <f t="shared" si="13"/>
        <v/>
      </c>
      <c r="BF238" s="122" t="str">
        <f t="shared" si="14"/>
        <v/>
      </c>
      <c r="BG238" s="123" t="str">
        <f t="shared" si="15"/>
        <v/>
      </c>
      <c r="BH238" s="123" t="str">
        <f t="shared" si="16"/>
        <v/>
      </c>
      <c r="BI238" s="123" t="str">
        <f t="shared" si="17"/>
        <v/>
      </c>
      <c r="BJ238" s="122" t="str">
        <f t="shared" si="18"/>
        <v/>
      </c>
      <c r="BK238" s="123" t="str">
        <f t="shared" si="19"/>
        <v/>
      </c>
      <c r="BL238" s="123" t="str">
        <f t="shared" si="20"/>
        <v/>
      </c>
      <c r="BM238" s="123" t="str">
        <f t="shared" si="21"/>
        <v/>
      </c>
      <c r="BN238" s="123" t="str">
        <f t="shared" si="22"/>
        <v/>
      </c>
      <c r="BO238" s="123" t="str">
        <f t="shared" si="23"/>
        <v/>
      </c>
      <c r="BP238" s="123" t="str">
        <f t="shared" si="24"/>
        <v/>
      </c>
      <c r="BQ238" s="123" t="str">
        <f t="shared" si="25"/>
        <v/>
      </c>
      <c r="BR238" s="124" t="str">
        <f t="shared" si="26"/>
        <v/>
      </c>
      <c r="BS238" s="142" t="str">
        <f t="shared" si="27"/>
        <v/>
      </c>
      <c r="BT238" s="143" t="str">
        <f t="shared" si="28"/>
        <v/>
      </c>
      <c r="BU238" s="143" t="str">
        <f t="shared" si="29"/>
        <v/>
      </c>
      <c r="BV238" s="143" t="str">
        <f t="shared" si="30"/>
        <v/>
      </c>
      <c r="BW238" s="143" t="str">
        <f t="shared" si="31"/>
        <v/>
      </c>
      <c r="BX238" s="144" t="str">
        <f t="shared" si="32"/>
        <v/>
      </c>
      <c r="BY238" s="141" t="str">
        <f t="shared" si="33"/>
        <v/>
      </c>
      <c r="BZ238" s="139" t="str">
        <f t="shared" si="34"/>
        <v/>
      </c>
      <c r="CA238" s="139" t="str">
        <f t="shared" si="35"/>
        <v/>
      </c>
      <c r="CB238" s="139" t="str">
        <f t="shared" si="36"/>
        <v/>
      </c>
      <c r="CC238" s="139" t="str">
        <f t="shared" si="37"/>
        <v/>
      </c>
      <c r="CD238" s="139" t="str">
        <f t="shared" si="38"/>
        <v/>
      </c>
      <c r="CE238" s="140" t="str">
        <f t="shared" si="39"/>
        <v/>
      </c>
      <c r="CF238" s="141" t="str">
        <f t="shared" si="40"/>
        <v/>
      </c>
      <c r="CG238" s="139" t="str">
        <f t="shared" si="41"/>
        <v/>
      </c>
      <c r="CH238" s="139" t="str">
        <f t="shared" si="42"/>
        <v/>
      </c>
      <c r="CI238" s="139" t="str">
        <f t="shared" si="43"/>
        <v/>
      </c>
      <c r="CJ238" s="139" t="str">
        <f t="shared" si="44"/>
        <v/>
      </c>
      <c r="CK238" s="139" t="str">
        <f t="shared" si="45"/>
        <v/>
      </c>
      <c r="CL238" s="140" t="str">
        <f t="shared" si="46"/>
        <v/>
      </c>
      <c r="CM238" s="142" t="str">
        <f t="shared" si="47"/>
        <v/>
      </c>
      <c r="CN238" s="143" t="str">
        <f t="shared" si="48"/>
        <v/>
      </c>
      <c r="CO238" s="143" t="str">
        <f t="shared" si="49"/>
        <v/>
      </c>
      <c r="CP238" s="143" t="str">
        <f t="shared" si="50"/>
        <v/>
      </c>
      <c r="CQ238" s="143" t="str">
        <f t="shared" si="51"/>
        <v/>
      </c>
      <c r="CR238" s="145" t="str">
        <f t="shared" si="52"/>
        <v/>
      </c>
      <c r="CS238" s="127"/>
      <c r="CT238" s="122" t="str">
        <f t="shared" si="53"/>
        <v/>
      </c>
      <c r="CU238" s="123" t="str">
        <f t="shared" si="54"/>
        <v/>
      </c>
      <c r="CV238" s="123" t="str">
        <f t="shared" si="55"/>
        <v/>
      </c>
      <c r="CW238" s="123" t="str">
        <f t="shared" si="56"/>
        <v/>
      </c>
      <c r="CX238" s="123" t="str">
        <f t="shared" si="57"/>
        <v/>
      </c>
      <c r="CY238" s="123" t="str">
        <f t="shared" si="58"/>
        <v/>
      </c>
      <c r="CZ238" s="123" t="str">
        <f t="shared" si="59"/>
        <v/>
      </c>
      <c r="DA238" s="123" t="str">
        <f t="shared" si="60"/>
        <v/>
      </c>
      <c r="DB238" s="124" t="str">
        <f t="shared" si="61"/>
        <v/>
      </c>
      <c r="DC238" s="128" t="str">
        <f t="shared" si="62"/>
        <v/>
      </c>
      <c r="DD238" s="123" t="str">
        <f t="shared" si="63"/>
        <v/>
      </c>
      <c r="DE238" s="123" t="str">
        <f t="shared" si="64"/>
        <v/>
      </c>
      <c r="DF238" s="123" t="str">
        <f t="shared" si="65"/>
        <v/>
      </c>
      <c r="DG238" s="123" t="str">
        <f t="shared" si="66"/>
        <v/>
      </c>
      <c r="DH238" s="123" t="str">
        <f t="shared" si="67"/>
        <v/>
      </c>
      <c r="DI238" s="123" t="str">
        <f t="shared" si="68"/>
        <v/>
      </c>
      <c r="DJ238" s="129" t="str">
        <f t="shared" si="69"/>
        <v/>
      </c>
      <c r="DK238" s="98" t="s">
        <v>68</v>
      </c>
      <c r="DL238" s="130">
        <f t="shared" si="76"/>
        <v>232</v>
      </c>
      <c r="DM238" s="56"/>
    </row>
    <row r="239" spans="2:117" ht="22.5" customHeight="1">
      <c r="B239" s="98" t="s">
        <v>68</v>
      </c>
      <c r="C239" s="130">
        <f t="shared" si="70"/>
        <v>233</v>
      </c>
      <c r="D239" s="160">
        <v>45705</v>
      </c>
      <c r="E239" s="161" t="s">
        <v>69</v>
      </c>
      <c r="F239" s="102" t="s">
        <v>70</v>
      </c>
      <c r="G239" s="103" t="s">
        <v>20</v>
      </c>
      <c r="H239" s="131" t="s">
        <v>46</v>
      </c>
      <c r="I239" s="162">
        <v>10000</v>
      </c>
      <c r="J239" s="106"/>
      <c r="K239" s="107">
        <f t="shared" si="71"/>
        <v>2944113</v>
      </c>
      <c r="L239" s="645"/>
      <c r="M239" s="133"/>
      <c r="N239" s="133"/>
      <c r="O239" s="134" t="str">
        <f t="shared" ref="O239:S239" si="767">IF($H239=O$6,$I239,"")</f>
        <v/>
      </c>
      <c r="P239" s="135" t="str">
        <f t="shared" si="767"/>
        <v/>
      </c>
      <c r="Q239" s="136">
        <f t="shared" si="767"/>
        <v>10000</v>
      </c>
      <c r="R239" s="135" t="str">
        <f t="shared" si="767"/>
        <v/>
      </c>
      <c r="S239" s="137" t="str">
        <f t="shared" si="767"/>
        <v/>
      </c>
      <c r="T239" s="113" t="str">
        <f t="shared" ref="T239:AJ239" si="768">IF($H239=T$6,$J239,"")</f>
        <v/>
      </c>
      <c r="U239" s="114" t="str">
        <f t="shared" si="768"/>
        <v/>
      </c>
      <c r="V239" s="114" t="str">
        <f t="shared" si="768"/>
        <v/>
      </c>
      <c r="W239" s="114" t="str">
        <f t="shared" si="768"/>
        <v/>
      </c>
      <c r="X239" s="113" t="str">
        <f t="shared" si="768"/>
        <v/>
      </c>
      <c r="Y239" s="114" t="str">
        <f t="shared" si="768"/>
        <v/>
      </c>
      <c r="Z239" s="114" t="str">
        <f t="shared" si="768"/>
        <v/>
      </c>
      <c r="AA239" s="114" t="str">
        <f t="shared" si="768"/>
        <v/>
      </c>
      <c r="AB239" s="113" t="str">
        <f t="shared" si="768"/>
        <v/>
      </c>
      <c r="AC239" s="114" t="str">
        <f t="shared" si="768"/>
        <v/>
      </c>
      <c r="AD239" s="114" t="str">
        <f t="shared" si="768"/>
        <v/>
      </c>
      <c r="AE239" s="114" t="str">
        <f t="shared" si="768"/>
        <v/>
      </c>
      <c r="AF239" s="114" t="str">
        <f t="shared" si="768"/>
        <v/>
      </c>
      <c r="AG239" s="114" t="str">
        <f t="shared" si="768"/>
        <v/>
      </c>
      <c r="AH239" s="114" t="str">
        <f t="shared" si="768"/>
        <v/>
      </c>
      <c r="AI239" s="113" t="str">
        <f t="shared" si="768"/>
        <v/>
      </c>
      <c r="AJ239" s="115" t="str">
        <f t="shared" si="768"/>
        <v/>
      </c>
      <c r="AK239" s="617"/>
      <c r="AL239" s="38"/>
      <c r="AM239" s="98" t="s">
        <v>68</v>
      </c>
      <c r="AN239" s="130">
        <f t="shared" si="74"/>
        <v>233</v>
      </c>
      <c r="AO239" s="138" t="str">
        <f t="shared" ref="AO239:AS239" si="769">IF(AND($G239=AO$4,$H239=AO$6),$I239,"")</f>
        <v/>
      </c>
      <c r="AP239" s="139" t="str">
        <f t="shared" si="769"/>
        <v/>
      </c>
      <c r="AQ239" s="139">
        <f t="shared" si="769"/>
        <v>10000</v>
      </c>
      <c r="AR239" s="139" t="str">
        <f t="shared" si="769"/>
        <v/>
      </c>
      <c r="AS239" s="139" t="str">
        <f t="shared" si="769"/>
        <v/>
      </c>
      <c r="AT239" s="118"/>
      <c r="AU239" s="138" t="str">
        <f t="shared" si="3"/>
        <v/>
      </c>
      <c r="AV239" s="139" t="str">
        <f t="shared" si="4"/>
        <v/>
      </c>
      <c r="AW239" s="139" t="str">
        <f t="shared" si="5"/>
        <v/>
      </c>
      <c r="AX239" s="139" t="str">
        <f t="shared" si="6"/>
        <v/>
      </c>
      <c r="AY239" s="139" t="str">
        <f t="shared" si="7"/>
        <v/>
      </c>
      <c r="AZ239" s="140" t="str">
        <f t="shared" si="8"/>
        <v/>
      </c>
      <c r="BA239" s="141" t="str">
        <f t="shared" si="9"/>
        <v/>
      </c>
      <c r="BB239" s="139" t="str">
        <f t="shared" si="10"/>
        <v/>
      </c>
      <c r="BC239" s="139" t="str">
        <f t="shared" si="11"/>
        <v/>
      </c>
      <c r="BD239" s="139" t="str">
        <f t="shared" si="12"/>
        <v/>
      </c>
      <c r="BE239" s="140" t="str">
        <f t="shared" si="13"/>
        <v/>
      </c>
      <c r="BF239" s="122" t="str">
        <f t="shared" si="14"/>
        <v/>
      </c>
      <c r="BG239" s="123" t="str">
        <f t="shared" si="15"/>
        <v/>
      </c>
      <c r="BH239" s="123" t="str">
        <f t="shared" si="16"/>
        <v/>
      </c>
      <c r="BI239" s="123" t="str">
        <f t="shared" si="17"/>
        <v/>
      </c>
      <c r="BJ239" s="122" t="str">
        <f t="shared" si="18"/>
        <v/>
      </c>
      <c r="BK239" s="123" t="str">
        <f t="shared" si="19"/>
        <v/>
      </c>
      <c r="BL239" s="123" t="str">
        <f t="shared" si="20"/>
        <v/>
      </c>
      <c r="BM239" s="123" t="str">
        <f t="shared" si="21"/>
        <v/>
      </c>
      <c r="BN239" s="123" t="str">
        <f t="shared" si="22"/>
        <v/>
      </c>
      <c r="BO239" s="123" t="str">
        <f t="shared" si="23"/>
        <v/>
      </c>
      <c r="BP239" s="123" t="str">
        <f t="shared" si="24"/>
        <v/>
      </c>
      <c r="BQ239" s="123" t="str">
        <f t="shared" si="25"/>
        <v/>
      </c>
      <c r="BR239" s="124" t="str">
        <f t="shared" si="26"/>
        <v/>
      </c>
      <c r="BS239" s="142" t="str">
        <f t="shared" si="27"/>
        <v/>
      </c>
      <c r="BT239" s="143" t="str">
        <f t="shared" si="28"/>
        <v/>
      </c>
      <c r="BU239" s="143" t="str">
        <f t="shared" si="29"/>
        <v/>
      </c>
      <c r="BV239" s="143" t="str">
        <f t="shared" si="30"/>
        <v/>
      </c>
      <c r="BW239" s="143" t="str">
        <f t="shared" si="31"/>
        <v/>
      </c>
      <c r="BX239" s="144" t="str">
        <f t="shared" si="32"/>
        <v/>
      </c>
      <c r="BY239" s="141" t="str">
        <f t="shared" si="33"/>
        <v/>
      </c>
      <c r="BZ239" s="139" t="str">
        <f t="shared" si="34"/>
        <v/>
      </c>
      <c r="CA239" s="139" t="str">
        <f t="shared" si="35"/>
        <v/>
      </c>
      <c r="CB239" s="139" t="str">
        <f t="shared" si="36"/>
        <v/>
      </c>
      <c r="CC239" s="139" t="str">
        <f t="shared" si="37"/>
        <v/>
      </c>
      <c r="CD239" s="139" t="str">
        <f t="shared" si="38"/>
        <v/>
      </c>
      <c r="CE239" s="140" t="str">
        <f t="shared" si="39"/>
        <v/>
      </c>
      <c r="CF239" s="141" t="str">
        <f t="shared" si="40"/>
        <v/>
      </c>
      <c r="CG239" s="139" t="str">
        <f t="shared" si="41"/>
        <v/>
      </c>
      <c r="CH239" s="139" t="str">
        <f t="shared" si="42"/>
        <v/>
      </c>
      <c r="CI239" s="139" t="str">
        <f t="shared" si="43"/>
        <v/>
      </c>
      <c r="CJ239" s="139" t="str">
        <f t="shared" si="44"/>
        <v/>
      </c>
      <c r="CK239" s="139" t="str">
        <f t="shared" si="45"/>
        <v/>
      </c>
      <c r="CL239" s="140" t="str">
        <f t="shared" si="46"/>
        <v/>
      </c>
      <c r="CM239" s="142" t="str">
        <f t="shared" si="47"/>
        <v/>
      </c>
      <c r="CN239" s="143" t="str">
        <f t="shared" si="48"/>
        <v/>
      </c>
      <c r="CO239" s="143" t="str">
        <f t="shared" si="49"/>
        <v/>
      </c>
      <c r="CP239" s="143" t="str">
        <f t="shared" si="50"/>
        <v/>
      </c>
      <c r="CQ239" s="143" t="str">
        <f t="shared" si="51"/>
        <v/>
      </c>
      <c r="CR239" s="145" t="str">
        <f t="shared" si="52"/>
        <v/>
      </c>
      <c r="CS239" s="127"/>
      <c r="CT239" s="122" t="str">
        <f t="shared" si="53"/>
        <v/>
      </c>
      <c r="CU239" s="123" t="str">
        <f t="shared" si="54"/>
        <v/>
      </c>
      <c r="CV239" s="123" t="str">
        <f t="shared" si="55"/>
        <v/>
      </c>
      <c r="CW239" s="123" t="str">
        <f t="shared" si="56"/>
        <v/>
      </c>
      <c r="CX239" s="123" t="str">
        <f t="shared" si="57"/>
        <v/>
      </c>
      <c r="CY239" s="123" t="str">
        <f t="shared" si="58"/>
        <v/>
      </c>
      <c r="CZ239" s="123" t="str">
        <f t="shared" si="59"/>
        <v/>
      </c>
      <c r="DA239" s="123" t="str">
        <f t="shared" si="60"/>
        <v/>
      </c>
      <c r="DB239" s="124" t="str">
        <f t="shared" si="61"/>
        <v/>
      </c>
      <c r="DC239" s="128" t="str">
        <f t="shared" si="62"/>
        <v/>
      </c>
      <c r="DD239" s="123" t="str">
        <f t="shared" si="63"/>
        <v/>
      </c>
      <c r="DE239" s="123" t="str">
        <f t="shared" si="64"/>
        <v/>
      </c>
      <c r="DF239" s="123" t="str">
        <f t="shared" si="65"/>
        <v/>
      </c>
      <c r="DG239" s="123" t="str">
        <f t="shared" si="66"/>
        <v/>
      </c>
      <c r="DH239" s="123" t="str">
        <f t="shared" si="67"/>
        <v/>
      </c>
      <c r="DI239" s="123" t="str">
        <f t="shared" si="68"/>
        <v/>
      </c>
      <c r="DJ239" s="129" t="str">
        <f t="shared" si="69"/>
        <v/>
      </c>
      <c r="DK239" s="98" t="s">
        <v>68</v>
      </c>
      <c r="DL239" s="130">
        <f t="shared" si="76"/>
        <v>233</v>
      </c>
      <c r="DM239" s="56"/>
    </row>
    <row r="240" spans="2:117" ht="22.5" customHeight="1">
      <c r="B240" s="98" t="s">
        <v>68</v>
      </c>
      <c r="C240" s="130">
        <f t="shared" si="70"/>
        <v>234</v>
      </c>
      <c r="D240" s="160">
        <v>45705</v>
      </c>
      <c r="E240" s="161" t="s">
        <v>69</v>
      </c>
      <c r="F240" s="102" t="s">
        <v>70</v>
      </c>
      <c r="G240" s="103" t="s">
        <v>20</v>
      </c>
      <c r="H240" s="131" t="s">
        <v>46</v>
      </c>
      <c r="I240" s="162">
        <v>50000</v>
      </c>
      <c r="J240" s="106"/>
      <c r="K240" s="107">
        <f t="shared" si="71"/>
        <v>2994113</v>
      </c>
      <c r="L240" s="645"/>
      <c r="M240" s="163"/>
      <c r="N240" s="163"/>
      <c r="O240" s="134" t="str">
        <f t="shared" ref="O240:S240" si="770">IF($H240=O$6,$I240,"")</f>
        <v/>
      </c>
      <c r="P240" s="135" t="str">
        <f t="shared" si="770"/>
        <v/>
      </c>
      <c r="Q240" s="136">
        <f t="shared" si="770"/>
        <v>50000</v>
      </c>
      <c r="R240" s="135" t="str">
        <f t="shared" si="770"/>
        <v/>
      </c>
      <c r="S240" s="137" t="str">
        <f t="shared" si="770"/>
        <v/>
      </c>
      <c r="T240" s="113" t="str">
        <f t="shared" ref="T240:AJ240" si="771">IF($H240=T$6,$J240,"")</f>
        <v/>
      </c>
      <c r="U240" s="114" t="str">
        <f t="shared" si="771"/>
        <v/>
      </c>
      <c r="V240" s="114" t="str">
        <f t="shared" si="771"/>
        <v/>
      </c>
      <c r="W240" s="114" t="str">
        <f t="shared" si="771"/>
        <v/>
      </c>
      <c r="X240" s="113" t="str">
        <f t="shared" si="771"/>
        <v/>
      </c>
      <c r="Y240" s="114" t="str">
        <f t="shared" si="771"/>
        <v/>
      </c>
      <c r="Z240" s="114" t="str">
        <f t="shared" si="771"/>
        <v/>
      </c>
      <c r="AA240" s="114" t="str">
        <f t="shared" si="771"/>
        <v/>
      </c>
      <c r="AB240" s="113" t="str">
        <f t="shared" si="771"/>
        <v/>
      </c>
      <c r="AC240" s="114" t="str">
        <f t="shared" si="771"/>
        <v/>
      </c>
      <c r="AD240" s="114" t="str">
        <f t="shared" si="771"/>
        <v/>
      </c>
      <c r="AE240" s="114" t="str">
        <f t="shared" si="771"/>
        <v/>
      </c>
      <c r="AF240" s="114" t="str">
        <f t="shared" si="771"/>
        <v/>
      </c>
      <c r="AG240" s="114" t="str">
        <f t="shared" si="771"/>
        <v/>
      </c>
      <c r="AH240" s="114" t="str">
        <f t="shared" si="771"/>
        <v/>
      </c>
      <c r="AI240" s="113" t="str">
        <f t="shared" si="771"/>
        <v/>
      </c>
      <c r="AJ240" s="115" t="str">
        <f t="shared" si="771"/>
        <v/>
      </c>
      <c r="AK240" s="617"/>
      <c r="AL240" s="38"/>
      <c r="AM240" s="98" t="s">
        <v>68</v>
      </c>
      <c r="AN240" s="130">
        <f t="shared" si="74"/>
        <v>234</v>
      </c>
      <c r="AO240" s="138" t="str">
        <f t="shared" ref="AO240:AS240" si="772">IF(AND($G240=AO$4,$H240=AO$6),$I240,"")</f>
        <v/>
      </c>
      <c r="AP240" s="139" t="str">
        <f t="shared" si="772"/>
        <v/>
      </c>
      <c r="AQ240" s="139">
        <f t="shared" si="772"/>
        <v>50000</v>
      </c>
      <c r="AR240" s="139" t="str">
        <f t="shared" si="772"/>
        <v/>
      </c>
      <c r="AS240" s="139" t="str">
        <f t="shared" si="772"/>
        <v/>
      </c>
      <c r="AT240" s="118"/>
      <c r="AU240" s="138" t="str">
        <f t="shared" si="3"/>
        <v/>
      </c>
      <c r="AV240" s="139" t="str">
        <f t="shared" si="4"/>
        <v/>
      </c>
      <c r="AW240" s="139" t="str">
        <f t="shared" si="5"/>
        <v/>
      </c>
      <c r="AX240" s="139" t="str">
        <f t="shared" si="6"/>
        <v/>
      </c>
      <c r="AY240" s="139" t="str">
        <f t="shared" si="7"/>
        <v/>
      </c>
      <c r="AZ240" s="140" t="str">
        <f t="shared" si="8"/>
        <v/>
      </c>
      <c r="BA240" s="141" t="str">
        <f t="shared" si="9"/>
        <v/>
      </c>
      <c r="BB240" s="139" t="str">
        <f t="shared" si="10"/>
        <v/>
      </c>
      <c r="BC240" s="139" t="str">
        <f t="shared" si="11"/>
        <v/>
      </c>
      <c r="BD240" s="139" t="str">
        <f t="shared" si="12"/>
        <v/>
      </c>
      <c r="BE240" s="140" t="str">
        <f t="shared" si="13"/>
        <v/>
      </c>
      <c r="BF240" s="122" t="str">
        <f t="shared" si="14"/>
        <v/>
      </c>
      <c r="BG240" s="123" t="str">
        <f t="shared" si="15"/>
        <v/>
      </c>
      <c r="BH240" s="123" t="str">
        <f t="shared" si="16"/>
        <v/>
      </c>
      <c r="BI240" s="123" t="str">
        <f t="shared" si="17"/>
        <v/>
      </c>
      <c r="BJ240" s="122" t="str">
        <f t="shared" si="18"/>
        <v/>
      </c>
      <c r="BK240" s="123" t="str">
        <f t="shared" si="19"/>
        <v/>
      </c>
      <c r="BL240" s="123" t="str">
        <f t="shared" si="20"/>
        <v/>
      </c>
      <c r="BM240" s="123" t="str">
        <f t="shared" si="21"/>
        <v/>
      </c>
      <c r="BN240" s="123" t="str">
        <f t="shared" si="22"/>
        <v/>
      </c>
      <c r="BO240" s="123" t="str">
        <f t="shared" si="23"/>
        <v/>
      </c>
      <c r="BP240" s="123" t="str">
        <f t="shared" si="24"/>
        <v/>
      </c>
      <c r="BQ240" s="123" t="str">
        <f t="shared" si="25"/>
        <v/>
      </c>
      <c r="BR240" s="124" t="str">
        <f t="shared" si="26"/>
        <v/>
      </c>
      <c r="BS240" s="142" t="str">
        <f t="shared" si="27"/>
        <v/>
      </c>
      <c r="BT240" s="143" t="str">
        <f t="shared" si="28"/>
        <v/>
      </c>
      <c r="BU240" s="143" t="str">
        <f t="shared" si="29"/>
        <v/>
      </c>
      <c r="BV240" s="143" t="str">
        <f t="shared" si="30"/>
        <v/>
      </c>
      <c r="BW240" s="143" t="str">
        <f t="shared" si="31"/>
        <v/>
      </c>
      <c r="BX240" s="144" t="str">
        <f t="shared" si="32"/>
        <v/>
      </c>
      <c r="BY240" s="141" t="str">
        <f t="shared" si="33"/>
        <v/>
      </c>
      <c r="BZ240" s="139" t="str">
        <f t="shared" si="34"/>
        <v/>
      </c>
      <c r="CA240" s="139" t="str">
        <f t="shared" si="35"/>
        <v/>
      </c>
      <c r="CB240" s="139" t="str">
        <f t="shared" si="36"/>
        <v/>
      </c>
      <c r="CC240" s="139" t="str">
        <f t="shared" si="37"/>
        <v/>
      </c>
      <c r="CD240" s="139" t="str">
        <f t="shared" si="38"/>
        <v/>
      </c>
      <c r="CE240" s="140" t="str">
        <f t="shared" si="39"/>
        <v/>
      </c>
      <c r="CF240" s="141" t="str">
        <f t="shared" si="40"/>
        <v/>
      </c>
      <c r="CG240" s="139" t="str">
        <f t="shared" si="41"/>
        <v/>
      </c>
      <c r="CH240" s="139" t="str">
        <f t="shared" si="42"/>
        <v/>
      </c>
      <c r="CI240" s="139" t="str">
        <f t="shared" si="43"/>
        <v/>
      </c>
      <c r="CJ240" s="139" t="str">
        <f t="shared" si="44"/>
        <v/>
      </c>
      <c r="CK240" s="139" t="str">
        <f t="shared" si="45"/>
        <v/>
      </c>
      <c r="CL240" s="140" t="str">
        <f t="shared" si="46"/>
        <v/>
      </c>
      <c r="CM240" s="142" t="str">
        <f t="shared" si="47"/>
        <v/>
      </c>
      <c r="CN240" s="143" t="str">
        <f t="shared" si="48"/>
        <v/>
      </c>
      <c r="CO240" s="143" t="str">
        <f t="shared" si="49"/>
        <v/>
      </c>
      <c r="CP240" s="143" t="str">
        <f t="shared" si="50"/>
        <v/>
      </c>
      <c r="CQ240" s="143" t="str">
        <f t="shared" si="51"/>
        <v/>
      </c>
      <c r="CR240" s="145" t="str">
        <f t="shared" si="52"/>
        <v/>
      </c>
      <c r="CS240" s="127"/>
      <c r="CT240" s="122" t="str">
        <f t="shared" si="53"/>
        <v/>
      </c>
      <c r="CU240" s="123" t="str">
        <f t="shared" si="54"/>
        <v/>
      </c>
      <c r="CV240" s="123" t="str">
        <f t="shared" si="55"/>
        <v/>
      </c>
      <c r="CW240" s="123" t="str">
        <f t="shared" si="56"/>
        <v/>
      </c>
      <c r="CX240" s="123" t="str">
        <f t="shared" si="57"/>
        <v/>
      </c>
      <c r="CY240" s="123" t="str">
        <f t="shared" si="58"/>
        <v/>
      </c>
      <c r="CZ240" s="123" t="str">
        <f t="shared" si="59"/>
        <v/>
      </c>
      <c r="DA240" s="123" t="str">
        <f t="shared" si="60"/>
        <v/>
      </c>
      <c r="DB240" s="124" t="str">
        <f t="shared" si="61"/>
        <v/>
      </c>
      <c r="DC240" s="128" t="str">
        <f t="shared" si="62"/>
        <v/>
      </c>
      <c r="DD240" s="123" t="str">
        <f t="shared" si="63"/>
        <v/>
      </c>
      <c r="DE240" s="123" t="str">
        <f t="shared" si="64"/>
        <v/>
      </c>
      <c r="DF240" s="123" t="str">
        <f t="shared" si="65"/>
        <v/>
      </c>
      <c r="DG240" s="123" t="str">
        <f t="shared" si="66"/>
        <v/>
      </c>
      <c r="DH240" s="123" t="str">
        <f t="shared" si="67"/>
        <v/>
      </c>
      <c r="DI240" s="123" t="str">
        <f t="shared" si="68"/>
        <v/>
      </c>
      <c r="DJ240" s="129" t="str">
        <f t="shared" si="69"/>
        <v/>
      </c>
      <c r="DK240" s="98" t="s">
        <v>68</v>
      </c>
      <c r="DL240" s="130">
        <f t="shared" si="76"/>
        <v>234</v>
      </c>
      <c r="DM240" s="56"/>
    </row>
    <row r="241" spans="2:117" ht="22.5" customHeight="1">
      <c r="B241" s="98" t="s">
        <v>68</v>
      </c>
      <c r="C241" s="130">
        <f t="shared" si="70"/>
        <v>235</v>
      </c>
      <c r="D241" s="146">
        <v>45705</v>
      </c>
      <c r="E241" s="155" t="s">
        <v>69</v>
      </c>
      <c r="F241" s="102" t="s">
        <v>70</v>
      </c>
      <c r="G241" s="103" t="s">
        <v>20</v>
      </c>
      <c r="H241" s="131" t="s">
        <v>46</v>
      </c>
      <c r="I241" s="132">
        <v>3000</v>
      </c>
      <c r="J241" s="106"/>
      <c r="K241" s="107">
        <f t="shared" si="71"/>
        <v>2997113</v>
      </c>
      <c r="L241" s="645"/>
      <c r="M241" s="163"/>
      <c r="N241" s="163"/>
      <c r="O241" s="134" t="str">
        <f t="shared" ref="O241:S241" si="773">IF($H241=O$6,$I241,"")</f>
        <v/>
      </c>
      <c r="P241" s="135" t="str">
        <f t="shared" si="773"/>
        <v/>
      </c>
      <c r="Q241" s="136">
        <f t="shared" si="773"/>
        <v>3000</v>
      </c>
      <c r="R241" s="135" t="str">
        <f t="shared" si="773"/>
        <v/>
      </c>
      <c r="S241" s="137" t="str">
        <f t="shared" si="773"/>
        <v/>
      </c>
      <c r="T241" s="113" t="str">
        <f t="shared" ref="T241:AJ241" si="774">IF($H241=T$6,$J241,"")</f>
        <v/>
      </c>
      <c r="U241" s="114" t="str">
        <f t="shared" si="774"/>
        <v/>
      </c>
      <c r="V241" s="114" t="str">
        <f t="shared" si="774"/>
        <v/>
      </c>
      <c r="W241" s="114" t="str">
        <f t="shared" si="774"/>
        <v/>
      </c>
      <c r="X241" s="113" t="str">
        <f t="shared" si="774"/>
        <v/>
      </c>
      <c r="Y241" s="114" t="str">
        <f t="shared" si="774"/>
        <v/>
      </c>
      <c r="Z241" s="114" t="str">
        <f t="shared" si="774"/>
        <v/>
      </c>
      <c r="AA241" s="114" t="str">
        <f t="shared" si="774"/>
        <v/>
      </c>
      <c r="AB241" s="113" t="str">
        <f t="shared" si="774"/>
        <v/>
      </c>
      <c r="AC241" s="114" t="str">
        <f t="shared" si="774"/>
        <v/>
      </c>
      <c r="AD241" s="114" t="str">
        <f t="shared" si="774"/>
        <v/>
      </c>
      <c r="AE241" s="114" t="str">
        <f t="shared" si="774"/>
        <v/>
      </c>
      <c r="AF241" s="114" t="str">
        <f t="shared" si="774"/>
        <v/>
      </c>
      <c r="AG241" s="114" t="str">
        <f t="shared" si="774"/>
        <v/>
      </c>
      <c r="AH241" s="114" t="str">
        <f t="shared" si="774"/>
        <v/>
      </c>
      <c r="AI241" s="113" t="str">
        <f t="shared" si="774"/>
        <v/>
      </c>
      <c r="AJ241" s="115" t="str">
        <f t="shared" si="774"/>
        <v/>
      </c>
      <c r="AK241" s="617"/>
      <c r="AL241" s="38"/>
      <c r="AM241" s="98" t="s">
        <v>68</v>
      </c>
      <c r="AN241" s="130">
        <f t="shared" si="74"/>
        <v>235</v>
      </c>
      <c r="AO241" s="138" t="str">
        <f t="shared" ref="AO241:AS241" si="775">IF(AND($G241=AO$4,$H241=AO$6),$I241,"")</f>
        <v/>
      </c>
      <c r="AP241" s="139" t="str">
        <f t="shared" si="775"/>
        <v/>
      </c>
      <c r="AQ241" s="139">
        <f t="shared" si="775"/>
        <v>3000</v>
      </c>
      <c r="AR241" s="139" t="str">
        <f t="shared" si="775"/>
        <v/>
      </c>
      <c r="AS241" s="139" t="str">
        <f t="shared" si="775"/>
        <v/>
      </c>
      <c r="AT241" s="118"/>
      <c r="AU241" s="138" t="str">
        <f t="shared" si="3"/>
        <v/>
      </c>
      <c r="AV241" s="139" t="str">
        <f t="shared" si="4"/>
        <v/>
      </c>
      <c r="AW241" s="139" t="str">
        <f t="shared" si="5"/>
        <v/>
      </c>
      <c r="AX241" s="139" t="str">
        <f t="shared" si="6"/>
        <v/>
      </c>
      <c r="AY241" s="139" t="str">
        <f t="shared" si="7"/>
        <v/>
      </c>
      <c r="AZ241" s="140" t="str">
        <f t="shared" si="8"/>
        <v/>
      </c>
      <c r="BA241" s="141" t="str">
        <f t="shared" si="9"/>
        <v/>
      </c>
      <c r="BB241" s="139" t="str">
        <f t="shared" si="10"/>
        <v/>
      </c>
      <c r="BC241" s="139" t="str">
        <f t="shared" si="11"/>
        <v/>
      </c>
      <c r="BD241" s="139" t="str">
        <f t="shared" si="12"/>
        <v/>
      </c>
      <c r="BE241" s="140" t="str">
        <f t="shared" si="13"/>
        <v/>
      </c>
      <c r="BF241" s="122" t="str">
        <f t="shared" si="14"/>
        <v/>
      </c>
      <c r="BG241" s="123" t="str">
        <f t="shared" si="15"/>
        <v/>
      </c>
      <c r="BH241" s="123" t="str">
        <f t="shared" si="16"/>
        <v/>
      </c>
      <c r="BI241" s="123" t="str">
        <f t="shared" si="17"/>
        <v/>
      </c>
      <c r="BJ241" s="122" t="str">
        <f t="shared" si="18"/>
        <v/>
      </c>
      <c r="BK241" s="123" t="str">
        <f t="shared" si="19"/>
        <v/>
      </c>
      <c r="BL241" s="123" t="str">
        <f t="shared" si="20"/>
        <v/>
      </c>
      <c r="BM241" s="123" t="str">
        <f t="shared" si="21"/>
        <v/>
      </c>
      <c r="BN241" s="123" t="str">
        <f t="shared" si="22"/>
        <v/>
      </c>
      <c r="BO241" s="123" t="str">
        <f t="shared" si="23"/>
        <v/>
      </c>
      <c r="BP241" s="123" t="str">
        <f t="shared" si="24"/>
        <v/>
      </c>
      <c r="BQ241" s="123" t="str">
        <f t="shared" si="25"/>
        <v/>
      </c>
      <c r="BR241" s="124" t="str">
        <f t="shared" si="26"/>
        <v/>
      </c>
      <c r="BS241" s="142" t="str">
        <f t="shared" si="27"/>
        <v/>
      </c>
      <c r="BT241" s="143" t="str">
        <f t="shared" si="28"/>
        <v/>
      </c>
      <c r="BU241" s="143" t="str">
        <f t="shared" si="29"/>
        <v/>
      </c>
      <c r="BV241" s="143" t="str">
        <f t="shared" si="30"/>
        <v/>
      </c>
      <c r="BW241" s="143" t="str">
        <f t="shared" si="31"/>
        <v/>
      </c>
      <c r="BX241" s="144" t="str">
        <f t="shared" si="32"/>
        <v/>
      </c>
      <c r="BY241" s="141" t="str">
        <f t="shared" si="33"/>
        <v/>
      </c>
      <c r="BZ241" s="139" t="str">
        <f t="shared" si="34"/>
        <v/>
      </c>
      <c r="CA241" s="139" t="str">
        <f t="shared" si="35"/>
        <v/>
      </c>
      <c r="CB241" s="139" t="str">
        <f t="shared" si="36"/>
        <v/>
      </c>
      <c r="CC241" s="139" t="str">
        <f t="shared" si="37"/>
        <v/>
      </c>
      <c r="CD241" s="139" t="str">
        <f t="shared" si="38"/>
        <v/>
      </c>
      <c r="CE241" s="140" t="str">
        <f t="shared" si="39"/>
        <v/>
      </c>
      <c r="CF241" s="141" t="str">
        <f t="shared" si="40"/>
        <v/>
      </c>
      <c r="CG241" s="139" t="str">
        <f t="shared" si="41"/>
        <v/>
      </c>
      <c r="CH241" s="139" t="str">
        <f t="shared" si="42"/>
        <v/>
      </c>
      <c r="CI241" s="139" t="str">
        <f t="shared" si="43"/>
        <v/>
      </c>
      <c r="CJ241" s="139" t="str">
        <f t="shared" si="44"/>
        <v/>
      </c>
      <c r="CK241" s="139" t="str">
        <f t="shared" si="45"/>
        <v/>
      </c>
      <c r="CL241" s="140" t="str">
        <f t="shared" si="46"/>
        <v/>
      </c>
      <c r="CM241" s="142" t="str">
        <f t="shared" si="47"/>
        <v/>
      </c>
      <c r="CN241" s="143" t="str">
        <f t="shared" si="48"/>
        <v/>
      </c>
      <c r="CO241" s="143" t="str">
        <f t="shared" si="49"/>
        <v/>
      </c>
      <c r="CP241" s="143" t="str">
        <f t="shared" si="50"/>
        <v/>
      </c>
      <c r="CQ241" s="143" t="str">
        <f t="shared" si="51"/>
        <v/>
      </c>
      <c r="CR241" s="145" t="str">
        <f t="shared" si="52"/>
        <v/>
      </c>
      <c r="CS241" s="127"/>
      <c r="CT241" s="122" t="str">
        <f t="shared" si="53"/>
        <v/>
      </c>
      <c r="CU241" s="123" t="str">
        <f t="shared" si="54"/>
        <v/>
      </c>
      <c r="CV241" s="123" t="str">
        <f t="shared" si="55"/>
        <v/>
      </c>
      <c r="CW241" s="123" t="str">
        <f t="shared" si="56"/>
        <v/>
      </c>
      <c r="CX241" s="123" t="str">
        <f t="shared" si="57"/>
        <v/>
      </c>
      <c r="CY241" s="123" t="str">
        <f t="shared" si="58"/>
        <v/>
      </c>
      <c r="CZ241" s="123" t="str">
        <f t="shared" si="59"/>
        <v/>
      </c>
      <c r="DA241" s="123" t="str">
        <f t="shared" si="60"/>
        <v/>
      </c>
      <c r="DB241" s="124" t="str">
        <f t="shared" si="61"/>
        <v/>
      </c>
      <c r="DC241" s="128" t="str">
        <f t="shared" si="62"/>
        <v/>
      </c>
      <c r="DD241" s="123" t="str">
        <f t="shared" si="63"/>
        <v/>
      </c>
      <c r="DE241" s="123" t="str">
        <f t="shared" si="64"/>
        <v/>
      </c>
      <c r="DF241" s="123" t="str">
        <f t="shared" si="65"/>
        <v/>
      </c>
      <c r="DG241" s="123" t="str">
        <f t="shared" si="66"/>
        <v/>
      </c>
      <c r="DH241" s="123" t="str">
        <f t="shared" si="67"/>
        <v/>
      </c>
      <c r="DI241" s="123" t="str">
        <f t="shared" si="68"/>
        <v/>
      </c>
      <c r="DJ241" s="129" t="str">
        <f t="shared" si="69"/>
        <v/>
      </c>
      <c r="DK241" s="98" t="s">
        <v>68</v>
      </c>
      <c r="DL241" s="130">
        <f t="shared" si="76"/>
        <v>235</v>
      </c>
      <c r="DM241" s="56"/>
    </row>
    <row r="242" spans="2:117" ht="22.5" customHeight="1">
      <c r="B242" s="98" t="s">
        <v>68</v>
      </c>
      <c r="C242" s="130">
        <f t="shared" si="70"/>
        <v>236</v>
      </c>
      <c r="D242" s="146">
        <v>45705</v>
      </c>
      <c r="E242" s="155" t="s">
        <v>69</v>
      </c>
      <c r="F242" s="102" t="s">
        <v>70</v>
      </c>
      <c r="G242" s="103" t="s">
        <v>20</v>
      </c>
      <c r="H242" s="131" t="s">
        <v>46</v>
      </c>
      <c r="I242" s="132">
        <v>10000</v>
      </c>
      <c r="J242" s="106"/>
      <c r="K242" s="107">
        <f t="shared" si="71"/>
        <v>3007113</v>
      </c>
      <c r="L242" s="645"/>
      <c r="M242" s="133"/>
      <c r="N242" s="133"/>
      <c r="O242" s="134" t="str">
        <f t="shared" ref="O242:S242" si="776">IF($H242=O$6,$I242,"")</f>
        <v/>
      </c>
      <c r="P242" s="135" t="str">
        <f t="shared" si="776"/>
        <v/>
      </c>
      <c r="Q242" s="136">
        <f t="shared" si="776"/>
        <v>10000</v>
      </c>
      <c r="R242" s="135" t="str">
        <f t="shared" si="776"/>
        <v/>
      </c>
      <c r="S242" s="137" t="str">
        <f t="shared" si="776"/>
        <v/>
      </c>
      <c r="T242" s="113" t="str">
        <f t="shared" ref="T242:AJ242" si="777">IF($H242=T$6,$J242,"")</f>
        <v/>
      </c>
      <c r="U242" s="114" t="str">
        <f t="shared" si="777"/>
        <v/>
      </c>
      <c r="V242" s="114" t="str">
        <f t="shared" si="777"/>
        <v/>
      </c>
      <c r="W242" s="114" t="str">
        <f t="shared" si="777"/>
        <v/>
      </c>
      <c r="X242" s="113" t="str">
        <f t="shared" si="777"/>
        <v/>
      </c>
      <c r="Y242" s="114" t="str">
        <f t="shared" si="777"/>
        <v/>
      </c>
      <c r="Z242" s="114" t="str">
        <f t="shared" si="777"/>
        <v/>
      </c>
      <c r="AA242" s="114" t="str">
        <f t="shared" si="777"/>
        <v/>
      </c>
      <c r="AB242" s="113" t="str">
        <f t="shared" si="777"/>
        <v/>
      </c>
      <c r="AC242" s="114" t="str">
        <f t="shared" si="777"/>
        <v/>
      </c>
      <c r="AD242" s="114" t="str">
        <f t="shared" si="777"/>
        <v/>
      </c>
      <c r="AE242" s="114" t="str">
        <f t="shared" si="777"/>
        <v/>
      </c>
      <c r="AF242" s="114" t="str">
        <f t="shared" si="777"/>
        <v/>
      </c>
      <c r="AG242" s="114" t="str">
        <f t="shared" si="777"/>
        <v/>
      </c>
      <c r="AH242" s="114" t="str">
        <f t="shared" si="777"/>
        <v/>
      </c>
      <c r="AI242" s="113" t="str">
        <f t="shared" si="777"/>
        <v/>
      </c>
      <c r="AJ242" s="115" t="str">
        <f t="shared" si="777"/>
        <v/>
      </c>
      <c r="AK242" s="617"/>
      <c r="AL242" s="38"/>
      <c r="AM242" s="98" t="s">
        <v>68</v>
      </c>
      <c r="AN242" s="130">
        <f t="shared" si="74"/>
        <v>236</v>
      </c>
      <c r="AO242" s="138" t="str">
        <f t="shared" ref="AO242:AS242" si="778">IF(AND($G242=AO$4,$H242=AO$6),$I242,"")</f>
        <v/>
      </c>
      <c r="AP242" s="139" t="str">
        <f t="shared" si="778"/>
        <v/>
      </c>
      <c r="AQ242" s="139">
        <f t="shared" si="778"/>
        <v>10000</v>
      </c>
      <c r="AR242" s="139" t="str">
        <f t="shared" si="778"/>
        <v/>
      </c>
      <c r="AS242" s="139" t="str">
        <f t="shared" si="778"/>
        <v/>
      </c>
      <c r="AT242" s="118"/>
      <c r="AU242" s="138" t="str">
        <f t="shared" si="3"/>
        <v/>
      </c>
      <c r="AV242" s="139" t="str">
        <f t="shared" si="4"/>
        <v/>
      </c>
      <c r="AW242" s="139" t="str">
        <f t="shared" si="5"/>
        <v/>
      </c>
      <c r="AX242" s="139" t="str">
        <f t="shared" si="6"/>
        <v/>
      </c>
      <c r="AY242" s="139" t="str">
        <f t="shared" si="7"/>
        <v/>
      </c>
      <c r="AZ242" s="140" t="str">
        <f t="shared" si="8"/>
        <v/>
      </c>
      <c r="BA242" s="141" t="str">
        <f t="shared" si="9"/>
        <v/>
      </c>
      <c r="BB242" s="139" t="str">
        <f t="shared" si="10"/>
        <v/>
      </c>
      <c r="BC242" s="139" t="str">
        <f t="shared" si="11"/>
        <v/>
      </c>
      <c r="BD242" s="139" t="str">
        <f t="shared" si="12"/>
        <v/>
      </c>
      <c r="BE242" s="140" t="str">
        <f t="shared" si="13"/>
        <v/>
      </c>
      <c r="BF242" s="122" t="str">
        <f t="shared" si="14"/>
        <v/>
      </c>
      <c r="BG242" s="123" t="str">
        <f t="shared" si="15"/>
        <v/>
      </c>
      <c r="BH242" s="123" t="str">
        <f t="shared" si="16"/>
        <v/>
      </c>
      <c r="BI242" s="123" t="str">
        <f t="shared" si="17"/>
        <v/>
      </c>
      <c r="BJ242" s="122" t="str">
        <f t="shared" si="18"/>
        <v/>
      </c>
      <c r="BK242" s="123" t="str">
        <f t="shared" si="19"/>
        <v/>
      </c>
      <c r="BL242" s="123" t="str">
        <f t="shared" si="20"/>
        <v/>
      </c>
      <c r="BM242" s="123" t="str">
        <f t="shared" si="21"/>
        <v/>
      </c>
      <c r="BN242" s="123" t="str">
        <f t="shared" si="22"/>
        <v/>
      </c>
      <c r="BO242" s="123" t="str">
        <f t="shared" si="23"/>
        <v/>
      </c>
      <c r="BP242" s="123" t="str">
        <f t="shared" si="24"/>
        <v/>
      </c>
      <c r="BQ242" s="123" t="str">
        <f t="shared" si="25"/>
        <v/>
      </c>
      <c r="BR242" s="124" t="str">
        <f t="shared" si="26"/>
        <v/>
      </c>
      <c r="BS242" s="142" t="str">
        <f t="shared" si="27"/>
        <v/>
      </c>
      <c r="BT242" s="143" t="str">
        <f t="shared" si="28"/>
        <v/>
      </c>
      <c r="BU242" s="143" t="str">
        <f t="shared" si="29"/>
        <v/>
      </c>
      <c r="BV242" s="143" t="str">
        <f t="shared" si="30"/>
        <v/>
      </c>
      <c r="BW242" s="143" t="str">
        <f t="shared" si="31"/>
        <v/>
      </c>
      <c r="BX242" s="144" t="str">
        <f t="shared" si="32"/>
        <v/>
      </c>
      <c r="BY242" s="141" t="str">
        <f t="shared" si="33"/>
        <v/>
      </c>
      <c r="BZ242" s="139" t="str">
        <f t="shared" si="34"/>
        <v/>
      </c>
      <c r="CA242" s="139" t="str">
        <f t="shared" si="35"/>
        <v/>
      </c>
      <c r="CB242" s="139" t="str">
        <f t="shared" si="36"/>
        <v/>
      </c>
      <c r="CC242" s="139" t="str">
        <f t="shared" si="37"/>
        <v/>
      </c>
      <c r="CD242" s="139" t="str">
        <f t="shared" si="38"/>
        <v/>
      </c>
      <c r="CE242" s="140" t="str">
        <f t="shared" si="39"/>
        <v/>
      </c>
      <c r="CF242" s="141" t="str">
        <f t="shared" si="40"/>
        <v/>
      </c>
      <c r="CG242" s="139" t="str">
        <f t="shared" si="41"/>
        <v/>
      </c>
      <c r="CH242" s="139" t="str">
        <f t="shared" si="42"/>
        <v/>
      </c>
      <c r="CI242" s="139" t="str">
        <f t="shared" si="43"/>
        <v/>
      </c>
      <c r="CJ242" s="139" t="str">
        <f t="shared" si="44"/>
        <v/>
      </c>
      <c r="CK242" s="139" t="str">
        <f t="shared" si="45"/>
        <v/>
      </c>
      <c r="CL242" s="140" t="str">
        <f t="shared" si="46"/>
        <v/>
      </c>
      <c r="CM242" s="142" t="str">
        <f t="shared" si="47"/>
        <v/>
      </c>
      <c r="CN242" s="143" t="str">
        <f t="shared" si="48"/>
        <v/>
      </c>
      <c r="CO242" s="143" t="str">
        <f t="shared" si="49"/>
        <v/>
      </c>
      <c r="CP242" s="143" t="str">
        <f t="shared" si="50"/>
        <v/>
      </c>
      <c r="CQ242" s="143" t="str">
        <f t="shared" si="51"/>
        <v/>
      </c>
      <c r="CR242" s="145" t="str">
        <f t="shared" si="52"/>
        <v/>
      </c>
      <c r="CS242" s="127"/>
      <c r="CT242" s="122" t="str">
        <f t="shared" si="53"/>
        <v/>
      </c>
      <c r="CU242" s="123" t="str">
        <f t="shared" si="54"/>
        <v/>
      </c>
      <c r="CV242" s="123" t="str">
        <f t="shared" si="55"/>
        <v/>
      </c>
      <c r="CW242" s="123" t="str">
        <f t="shared" si="56"/>
        <v/>
      </c>
      <c r="CX242" s="123" t="str">
        <f t="shared" si="57"/>
        <v/>
      </c>
      <c r="CY242" s="123" t="str">
        <f t="shared" si="58"/>
        <v/>
      </c>
      <c r="CZ242" s="123" t="str">
        <f t="shared" si="59"/>
        <v/>
      </c>
      <c r="DA242" s="123" t="str">
        <f t="shared" si="60"/>
        <v/>
      </c>
      <c r="DB242" s="124" t="str">
        <f t="shared" si="61"/>
        <v/>
      </c>
      <c r="DC242" s="128" t="str">
        <f t="shared" si="62"/>
        <v/>
      </c>
      <c r="DD242" s="123" t="str">
        <f t="shared" si="63"/>
        <v/>
      </c>
      <c r="DE242" s="123" t="str">
        <f t="shared" si="64"/>
        <v/>
      </c>
      <c r="DF242" s="123" t="str">
        <f t="shared" si="65"/>
        <v/>
      </c>
      <c r="DG242" s="123" t="str">
        <f t="shared" si="66"/>
        <v/>
      </c>
      <c r="DH242" s="123" t="str">
        <f t="shared" si="67"/>
        <v/>
      </c>
      <c r="DI242" s="123" t="str">
        <f t="shared" si="68"/>
        <v/>
      </c>
      <c r="DJ242" s="129" t="str">
        <f t="shared" si="69"/>
        <v/>
      </c>
      <c r="DK242" s="98" t="s">
        <v>68</v>
      </c>
      <c r="DL242" s="130">
        <f t="shared" si="76"/>
        <v>236</v>
      </c>
      <c r="DM242" s="56"/>
    </row>
    <row r="243" spans="2:117" ht="22.5" customHeight="1">
      <c r="B243" s="98" t="s">
        <v>68</v>
      </c>
      <c r="C243" s="130">
        <f t="shared" si="70"/>
        <v>237</v>
      </c>
      <c r="D243" s="146">
        <v>45705</v>
      </c>
      <c r="E243" s="155" t="s">
        <v>69</v>
      </c>
      <c r="F243" s="102" t="s">
        <v>70</v>
      </c>
      <c r="G243" s="103" t="s">
        <v>20</v>
      </c>
      <c r="H243" s="131" t="s">
        <v>46</v>
      </c>
      <c r="I243" s="132">
        <v>1000</v>
      </c>
      <c r="J243" s="106"/>
      <c r="K243" s="107">
        <f t="shared" si="71"/>
        <v>3008113</v>
      </c>
      <c r="L243" s="645"/>
      <c r="M243" s="133"/>
      <c r="N243" s="133"/>
      <c r="O243" s="134" t="str">
        <f t="shared" ref="O243:S243" si="779">IF($H243=O$6,$I243,"")</f>
        <v/>
      </c>
      <c r="P243" s="135" t="str">
        <f t="shared" si="779"/>
        <v/>
      </c>
      <c r="Q243" s="136">
        <f t="shared" si="779"/>
        <v>1000</v>
      </c>
      <c r="R243" s="135" t="str">
        <f t="shared" si="779"/>
        <v/>
      </c>
      <c r="S243" s="137" t="str">
        <f t="shared" si="779"/>
        <v/>
      </c>
      <c r="T243" s="113" t="str">
        <f t="shared" ref="T243:AJ243" si="780">IF($H243=T$6,$J243,"")</f>
        <v/>
      </c>
      <c r="U243" s="114" t="str">
        <f t="shared" si="780"/>
        <v/>
      </c>
      <c r="V243" s="114" t="str">
        <f t="shared" si="780"/>
        <v/>
      </c>
      <c r="W243" s="114" t="str">
        <f t="shared" si="780"/>
        <v/>
      </c>
      <c r="X243" s="113" t="str">
        <f t="shared" si="780"/>
        <v/>
      </c>
      <c r="Y243" s="114" t="str">
        <f t="shared" si="780"/>
        <v/>
      </c>
      <c r="Z243" s="114" t="str">
        <f t="shared" si="780"/>
        <v/>
      </c>
      <c r="AA243" s="114" t="str">
        <f t="shared" si="780"/>
        <v/>
      </c>
      <c r="AB243" s="113" t="str">
        <f t="shared" si="780"/>
        <v/>
      </c>
      <c r="AC243" s="114" t="str">
        <f t="shared" si="780"/>
        <v/>
      </c>
      <c r="AD243" s="114" t="str">
        <f t="shared" si="780"/>
        <v/>
      </c>
      <c r="AE243" s="114" t="str">
        <f t="shared" si="780"/>
        <v/>
      </c>
      <c r="AF243" s="114" t="str">
        <f t="shared" si="780"/>
        <v/>
      </c>
      <c r="AG243" s="114" t="str">
        <f t="shared" si="780"/>
        <v/>
      </c>
      <c r="AH243" s="114" t="str">
        <f t="shared" si="780"/>
        <v/>
      </c>
      <c r="AI243" s="113" t="str">
        <f t="shared" si="780"/>
        <v/>
      </c>
      <c r="AJ243" s="115" t="str">
        <f t="shared" si="780"/>
        <v/>
      </c>
      <c r="AK243" s="617"/>
      <c r="AL243" s="38"/>
      <c r="AM243" s="98" t="s">
        <v>68</v>
      </c>
      <c r="AN243" s="130">
        <f t="shared" si="74"/>
        <v>237</v>
      </c>
      <c r="AO243" s="138" t="str">
        <f t="shared" ref="AO243:AS243" si="781">IF(AND($G243=AO$4,$H243=AO$6),$I243,"")</f>
        <v/>
      </c>
      <c r="AP243" s="139" t="str">
        <f t="shared" si="781"/>
        <v/>
      </c>
      <c r="AQ243" s="139">
        <f t="shared" si="781"/>
        <v>1000</v>
      </c>
      <c r="AR243" s="139" t="str">
        <f t="shared" si="781"/>
        <v/>
      </c>
      <c r="AS243" s="139" t="str">
        <f t="shared" si="781"/>
        <v/>
      </c>
      <c r="AT243" s="118"/>
      <c r="AU243" s="138" t="str">
        <f t="shared" si="3"/>
        <v/>
      </c>
      <c r="AV243" s="139" t="str">
        <f t="shared" si="4"/>
        <v/>
      </c>
      <c r="AW243" s="139" t="str">
        <f t="shared" si="5"/>
        <v/>
      </c>
      <c r="AX243" s="139" t="str">
        <f t="shared" si="6"/>
        <v/>
      </c>
      <c r="AY243" s="139" t="str">
        <f t="shared" si="7"/>
        <v/>
      </c>
      <c r="AZ243" s="140" t="str">
        <f t="shared" si="8"/>
        <v/>
      </c>
      <c r="BA243" s="141" t="str">
        <f t="shared" si="9"/>
        <v/>
      </c>
      <c r="BB243" s="139" t="str">
        <f t="shared" si="10"/>
        <v/>
      </c>
      <c r="BC243" s="139" t="str">
        <f t="shared" si="11"/>
        <v/>
      </c>
      <c r="BD243" s="139" t="str">
        <f t="shared" si="12"/>
        <v/>
      </c>
      <c r="BE243" s="140" t="str">
        <f t="shared" si="13"/>
        <v/>
      </c>
      <c r="BF243" s="122" t="str">
        <f t="shared" si="14"/>
        <v/>
      </c>
      <c r="BG243" s="123" t="str">
        <f t="shared" si="15"/>
        <v/>
      </c>
      <c r="BH243" s="123" t="str">
        <f t="shared" si="16"/>
        <v/>
      </c>
      <c r="BI243" s="123" t="str">
        <f t="shared" si="17"/>
        <v/>
      </c>
      <c r="BJ243" s="122" t="str">
        <f t="shared" si="18"/>
        <v/>
      </c>
      <c r="BK243" s="123" t="str">
        <f t="shared" si="19"/>
        <v/>
      </c>
      <c r="BL243" s="123" t="str">
        <f t="shared" si="20"/>
        <v/>
      </c>
      <c r="BM243" s="123" t="str">
        <f t="shared" si="21"/>
        <v/>
      </c>
      <c r="BN243" s="123" t="str">
        <f t="shared" si="22"/>
        <v/>
      </c>
      <c r="BO243" s="123" t="str">
        <f t="shared" si="23"/>
        <v/>
      </c>
      <c r="BP243" s="123" t="str">
        <f t="shared" si="24"/>
        <v/>
      </c>
      <c r="BQ243" s="123" t="str">
        <f t="shared" si="25"/>
        <v/>
      </c>
      <c r="BR243" s="124" t="str">
        <f t="shared" si="26"/>
        <v/>
      </c>
      <c r="BS243" s="142" t="str">
        <f t="shared" si="27"/>
        <v/>
      </c>
      <c r="BT243" s="143" t="str">
        <f t="shared" si="28"/>
        <v/>
      </c>
      <c r="BU243" s="143" t="str">
        <f t="shared" si="29"/>
        <v/>
      </c>
      <c r="BV243" s="143" t="str">
        <f t="shared" si="30"/>
        <v/>
      </c>
      <c r="BW243" s="143" t="str">
        <f t="shared" si="31"/>
        <v/>
      </c>
      <c r="BX243" s="144" t="str">
        <f t="shared" si="32"/>
        <v/>
      </c>
      <c r="BY243" s="141" t="str">
        <f t="shared" si="33"/>
        <v/>
      </c>
      <c r="BZ243" s="139" t="str">
        <f t="shared" si="34"/>
        <v/>
      </c>
      <c r="CA243" s="139" t="str">
        <f t="shared" si="35"/>
        <v/>
      </c>
      <c r="CB243" s="139" t="str">
        <f t="shared" si="36"/>
        <v/>
      </c>
      <c r="CC243" s="139" t="str">
        <f t="shared" si="37"/>
        <v/>
      </c>
      <c r="CD243" s="139" t="str">
        <f t="shared" si="38"/>
        <v/>
      </c>
      <c r="CE243" s="140" t="str">
        <f t="shared" si="39"/>
        <v/>
      </c>
      <c r="CF243" s="141" t="str">
        <f t="shared" si="40"/>
        <v/>
      </c>
      <c r="CG243" s="139" t="str">
        <f t="shared" si="41"/>
        <v/>
      </c>
      <c r="CH243" s="139" t="str">
        <f t="shared" si="42"/>
        <v/>
      </c>
      <c r="CI243" s="139" t="str">
        <f t="shared" si="43"/>
        <v/>
      </c>
      <c r="CJ243" s="139" t="str">
        <f t="shared" si="44"/>
        <v/>
      </c>
      <c r="CK243" s="139" t="str">
        <f t="shared" si="45"/>
        <v/>
      </c>
      <c r="CL243" s="140" t="str">
        <f t="shared" si="46"/>
        <v/>
      </c>
      <c r="CM243" s="142" t="str">
        <f t="shared" si="47"/>
        <v/>
      </c>
      <c r="CN243" s="143" t="str">
        <f t="shared" si="48"/>
        <v/>
      </c>
      <c r="CO243" s="143" t="str">
        <f t="shared" si="49"/>
        <v/>
      </c>
      <c r="CP243" s="143" t="str">
        <f t="shared" si="50"/>
        <v/>
      </c>
      <c r="CQ243" s="143" t="str">
        <f t="shared" si="51"/>
        <v/>
      </c>
      <c r="CR243" s="145" t="str">
        <f t="shared" si="52"/>
        <v/>
      </c>
      <c r="CS243" s="127"/>
      <c r="CT243" s="122" t="str">
        <f t="shared" si="53"/>
        <v/>
      </c>
      <c r="CU243" s="123" t="str">
        <f t="shared" si="54"/>
        <v/>
      </c>
      <c r="CV243" s="123" t="str">
        <f t="shared" si="55"/>
        <v/>
      </c>
      <c r="CW243" s="123" t="str">
        <f t="shared" si="56"/>
        <v/>
      </c>
      <c r="CX243" s="123" t="str">
        <f t="shared" si="57"/>
        <v/>
      </c>
      <c r="CY243" s="123" t="str">
        <f t="shared" si="58"/>
        <v/>
      </c>
      <c r="CZ243" s="123" t="str">
        <f t="shared" si="59"/>
        <v/>
      </c>
      <c r="DA243" s="123" t="str">
        <f t="shared" si="60"/>
        <v/>
      </c>
      <c r="DB243" s="124" t="str">
        <f t="shared" si="61"/>
        <v/>
      </c>
      <c r="DC243" s="128" t="str">
        <f t="shared" si="62"/>
        <v/>
      </c>
      <c r="DD243" s="123" t="str">
        <f t="shared" si="63"/>
        <v/>
      </c>
      <c r="DE243" s="123" t="str">
        <f t="shared" si="64"/>
        <v/>
      </c>
      <c r="DF243" s="123" t="str">
        <f t="shared" si="65"/>
        <v/>
      </c>
      <c r="DG243" s="123" t="str">
        <f t="shared" si="66"/>
        <v/>
      </c>
      <c r="DH243" s="123" t="str">
        <f t="shared" si="67"/>
        <v/>
      </c>
      <c r="DI243" s="123" t="str">
        <f t="shared" si="68"/>
        <v/>
      </c>
      <c r="DJ243" s="129" t="str">
        <f t="shared" si="69"/>
        <v/>
      </c>
      <c r="DK243" s="98" t="s">
        <v>68</v>
      </c>
      <c r="DL243" s="130">
        <f t="shared" si="76"/>
        <v>237</v>
      </c>
      <c r="DM243" s="56"/>
    </row>
    <row r="244" spans="2:117" ht="22.5" customHeight="1">
      <c r="B244" s="98" t="s">
        <v>68</v>
      </c>
      <c r="C244" s="130">
        <f t="shared" si="70"/>
        <v>238</v>
      </c>
      <c r="D244" s="146">
        <v>45705</v>
      </c>
      <c r="E244" s="155" t="s">
        <v>69</v>
      </c>
      <c r="F244" s="102" t="s">
        <v>70</v>
      </c>
      <c r="G244" s="156" t="s">
        <v>20</v>
      </c>
      <c r="H244" s="131" t="s">
        <v>46</v>
      </c>
      <c r="I244" s="132">
        <v>50000</v>
      </c>
      <c r="J244" s="106"/>
      <c r="K244" s="107">
        <f t="shared" si="71"/>
        <v>3058113</v>
      </c>
      <c r="L244" s="645"/>
      <c r="M244" s="133"/>
      <c r="N244" s="133"/>
      <c r="O244" s="134" t="str">
        <f t="shared" ref="O244:S244" si="782">IF($H244=O$6,$I244,"")</f>
        <v/>
      </c>
      <c r="P244" s="135" t="str">
        <f t="shared" si="782"/>
        <v/>
      </c>
      <c r="Q244" s="136">
        <f t="shared" si="782"/>
        <v>50000</v>
      </c>
      <c r="R244" s="135" t="str">
        <f t="shared" si="782"/>
        <v/>
      </c>
      <c r="S244" s="137" t="str">
        <f t="shared" si="782"/>
        <v/>
      </c>
      <c r="T244" s="113" t="str">
        <f t="shared" ref="T244:AJ244" si="783">IF($H244=T$6,$J244,"")</f>
        <v/>
      </c>
      <c r="U244" s="114" t="str">
        <f t="shared" si="783"/>
        <v/>
      </c>
      <c r="V244" s="114" t="str">
        <f t="shared" si="783"/>
        <v/>
      </c>
      <c r="W244" s="114" t="str">
        <f t="shared" si="783"/>
        <v/>
      </c>
      <c r="X244" s="113" t="str">
        <f t="shared" si="783"/>
        <v/>
      </c>
      <c r="Y244" s="114" t="str">
        <f t="shared" si="783"/>
        <v/>
      </c>
      <c r="Z244" s="114" t="str">
        <f t="shared" si="783"/>
        <v/>
      </c>
      <c r="AA244" s="114" t="str">
        <f t="shared" si="783"/>
        <v/>
      </c>
      <c r="AB244" s="113" t="str">
        <f t="shared" si="783"/>
        <v/>
      </c>
      <c r="AC244" s="114" t="str">
        <f t="shared" si="783"/>
        <v/>
      </c>
      <c r="AD244" s="114" t="str">
        <f t="shared" si="783"/>
        <v/>
      </c>
      <c r="AE244" s="114" t="str">
        <f t="shared" si="783"/>
        <v/>
      </c>
      <c r="AF244" s="114" t="str">
        <f t="shared" si="783"/>
        <v/>
      </c>
      <c r="AG244" s="114" t="str">
        <f t="shared" si="783"/>
        <v/>
      </c>
      <c r="AH244" s="114" t="str">
        <f t="shared" si="783"/>
        <v/>
      </c>
      <c r="AI244" s="113" t="str">
        <f t="shared" si="783"/>
        <v/>
      </c>
      <c r="AJ244" s="115" t="str">
        <f t="shared" si="783"/>
        <v/>
      </c>
      <c r="AK244" s="617"/>
      <c r="AL244" s="38"/>
      <c r="AM244" s="98" t="s">
        <v>68</v>
      </c>
      <c r="AN244" s="130">
        <f t="shared" si="74"/>
        <v>238</v>
      </c>
      <c r="AO244" s="138" t="str">
        <f t="shared" ref="AO244:AS244" si="784">IF(AND($G244=AO$4,$H244=AO$6),$I244,"")</f>
        <v/>
      </c>
      <c r="AP244" s="139" t="str">
        <f t="shared" si="784"/>
        <v/>
      </c>
      <c r="AQ244" s="139">
        <f t="shared" si="784"/>
        <v>50000</v>
      </c>
      <c r="AR244" s="139" t="str">
        <f t="shared" si="784"/>
        <v/>
      </c>
      <c r="AS244" s="139" t="str">
        <f t="shared" si="784"/>
        <v/>
      </c>
      <c r="AT244" s="118"/>
      <c r="AU244" s="138" t="str">
        <f t="shared" si="3"/>
        <v/>
      </c>
      <c r="AV244" s="139" t="str">
        <f t="shared" si="4"/>
        <v/>
      </c>
      <c r="AW244" s="139" t="str">
        <f t="shared" si="5"/>
        <v/>
      </c>
      <c r="AX244" s="139" t="str">
        <f t="shared" si="6"/>
        <v/>
      </c>
      <c r="AY244" s="139" t="str">
        <f t="shared" si="7"/>
        <v/>
      </c>
      <c r="AZ244" s="140" t="str">
        <f t="shared" si="8"/>
        <v/>
      </c>
      <c r="BA244" s="141" t="str">
        <f t="shared" si="9"/>
        <v/>
      </c>
      <c r="BB244" s="139" t="str">
        <f t="shared" si="10"/>
        <v/>
      </c>
      <c r="BC244" s="139" t="str">
        <f t="shared" si="11"/>
        <v/>
      </c>
      <c r="BD244" s="139" t="str">
        <f t="shared" si="12"/>
        <v/>
      </c>
      <c r="BE244" s="140" t="str">
        <f t="shared" si="13"/>
        <v/>
      </c>
      <c r="BF244" s="122" t="str">
        <f t="shared" si="14"/>
        <v/>
      </c>
      <c r="BG244" s="123" t="str">
        <f t="shared" si="15"/>
        <v/>
      </c>
      <c r="BH244" s="123" t="str">
        <f t="shared" si="16"/>
        <v/>
      </c>
      <c r="BI244" s="123" t="str">
        <f t="shared" si="17"/>
        <v/>
      </c>
      <c r="BJ244" s="122" t="str">
        <f t="shared" si="18"/>
        <v/>
      </c>
      <c r="BK244" s="123" t="str">
        <f t="shared" si="19"/>
        <v/>
      </c>
      <c r="BL244" s="123" t="str">
        <f t="shared" si="20"/>
        <v/>
      </c>
      <c r="BM244" s="123" t="str">
        <f t="shared" si="21"/>
        <v/>
      </c>
      <c r="BN244" s="123" t="str">
        <f t="shared" si="22"/>
        <v/>
      </c>
      <c r="BO244" s="123" t="str">
        <f t="shared" si="23"/>
        <v/>
      </c>
      <c r="BP244" s="123" t="str">
        <f t="shared" si="24"/>
        <v/>
      </c>
      <c r="BQ244" s="123" t="str">
        <f t="shared" si="25"/>
        <v/>
      </c>
      <c r="BR244" s="124" t="str">
        <f t="shared" si="26"/>
        <v/>
      </c>
      <c r="BS244" s="142" t="str">
        <f t="shared" si="27"/>
        <v/>
      </c>
      <c r="BT244" s="143" t="str">
        <f t="shared" si="28"/>
        <v/>
      </c>
      <c r="BU244" s="143" t="str">
        <f t="shared" si="29"/>
        <v/>
      </c>
      <c r="BV244" s="143" t="str">
        <f t="shared" si="30"/>
        <v/>
      </c>
      <c r="BW244" s="143" t="str">
        <f t="shared" si="31"/>
        <v/>
      </c>
      <c r="BX244" s="144" t="str">
        <f t="shared" si="32"/>
        <v/>
      </c>
      <c r="BY244" s="141" t="str">
        <f t="shared" si="33"/>
        <v/>
      </c>
      <c r="BZ244" s="139" t="str">
        <f t="shared" si="34"/>
        <v/>
      </c>
      <c r="CA244" s="139" t="str">
        <f t="shared" si="35"/>
        <v/>
      </c>
      <c r="CB244" s="139" t="str">
        <f t="shared" si="36"/>
        <v/>
      </c>
      <c r="CC244" s="139" t="str">
        <f t="shared" si="37"/>
        <v/>
      </c>
      <c r="CD244" s="139" t="str">
        <f t="shared" si="38"/>
        <v/>
      </c>
      <c r="CE244" s="140" t="str">
        <f t="shared" si="39"/>
        <v/>
      </c>
      <c r="CF244" s="141" t="str">
        <f t="shared" si="40"/>
        <v/>
      </c>
      <c r="CG244" s="139" t="str">
        <f t="shared" si="41"/>
        <v/>
      </c>
      <c r="CH244" s="139" t="str">
        <f t="shared" si="42"/>
        <v/>
      </c>
      <c r="CI244" s="139" t="str">
        <f t="shared" si="43"/>
        <v/>
      </c>
      <c r="CJ244" s="139" t="str">
        <f t="shared" si="44"/>
        <v/>
      </c>
      <c r="CK244" s="139" t="str">
        <f t="shared" si="45"/>
        <v/>
      </c>
      <c r="CL244" s="140" t="str">
        <f t="shared" si="46"/>
        <v/>
      </c>
      <c r="CM244" s="142" t="str">
        <f t="shared" si="47"/>
        <v/>
      </c>
      <c r="CN244" s="143" t="str">
        <f t="shared" si="48"/>
        <v/>
      </c>
      <c r="CO244" s="143" t="str">
        <f t="shared" si="49"/>
        <v/>
      </c>
      <c r="CP244" s="143" t="str">
        <f t="shared" si="50"/>
        <v/>
      </c>
      <c r="CQ244" s="143" t="str">
        <f t="shared" si="51"/>
        <v/>
      </c>
      <c r="CR244" s="145" t="str">
        <f t="shared" si="52"/>
        <v/>
      </c>
      <c r="CS244" s="127"/>
      <c r="CT244" s="122" t="str">
        <f t="shared" si="53"/>
        <v/>
      </c>
      <c r="CU244" s="123" t="str">
        <f t="shared" si="54"/>
        <v/>
      </c>
      <c r="CV244" s="123" t="str">
        <f t="shared" si="55"/>
        <v/>
      </c>
      <c r="CW244" s="123" t="str">
        <f t="shared" si="56"/>
        <v/>
      </c>
      <c r="CX244" s="123" t="str">
        <f t="shared" si="57"/>
        <v/>
      </c>
      <c r="CY244" s="123" t="str">
        <f t="shared" si="58"/>
        <v/>
      </c>
      <c r="CZ244" s="123" t="str">
        <f t="shared" si="59"/>
        <v/>
      </c>
      <c r="DA244" s="123" t="str">
        <f t="shared" si="60"/>
        <v/>
      </c>
      <c r="DB244" s="124" t="str">
        <f t="shared" si="61"/>
        <v/>
      </c>
      <c r="DC244" s="128" t="str">
        <f t="shared" si="62"/>
        <v/>
      </c>
      <c r="DD244" s="123" t="str">
        <f t="shared" si="63"/>
        <v/>
      </c>
      <c r="DE244" s="123" t="str">
        <f t="shared" si="64"/>
        <v/>
      </c>
      <c r="DF244" s="123" t="str">
        <f t="shared" si="65"/>
        <v/>
      </c>
      <c r="DG244" s="123" t="str">
        <f t="shared" si="66"/>
        <v/>
      </c>
      <c r="DH244" s="123" t="str">
        <f t="shared" si="67"/>
        <v/>
      </c>
      <c r="DI244" s="123" t="str">
        <f t="shared" si="68"/>
        <v/>
      </c>
      <c r="DJ244" s="129" t="str">
        <f t="shared" si="69"/>
        <v/>
      </c>
      <c r="DK244" s="98" t="s">
        <v>68</v>
      </c>
      <c r="DL244" s="130">
        <f t="shared" si="76"/>
        <v>238</v>
      </c>
      <c r="DM244" s="56"/>
    </row>
    <row r="245" spans="2:117" ht="22.5" customHeight="1">
      <c r="B245" s="98" t="s">
        <v>68</v>
      </c>
      <c r="C245" s="130">
        <f t="shared" si="70"/>
        <v>239</v>
      </c>
      <c r="D245" s="146">
        <v>45705</v>
      </c>
      <c r="E245" s="155" t="s">
        <v>69</v>
      </c>
      <c r="F245" s="102" t="s">
        <v>70</v>
      </c>
      <c r="G245" s="103" t="s">
        <v>20</v>
      </c>
      <c r="H245" s="131" t="s">
        <v>46</v>
      </c>
      <c r="I245" s="132">
        <v>5000</v>
      </c>
      <c r="J245" s="106"/>
      <c r="K245" s="107">
        <f t="shared" si="71"/>
        <v>3063113</v>
      </c>
      <c r="L245" s="645"/>
      <c r="M245" s="133"/>
      <c r="N245" s="133"/>
      <c r="O245" s="134" t="str">
        <f t="shared" ref="O245:S245" si="785">IF($H245=O$6,$I245,"")</f>
        <v/>
      </c>
      <c r="P245" s="135" t="str">
        <f t="shared" si="785"/>
        <v/>
      </c>
      <c r="Q245" s="136">
        <f t="shared" si="785"/>
        <v>5000</v>
      </c>
      <c r="R245" s="135" t="str">
        <f t="shared" si="785"/>
        <v/>
      </c>
      <c r="S245" s="137" t="str">
        <f t="shared" si="785"/>
        <v/>
      </c>
      <c r="T245" s="113" t="str">
        <f t="shared" ref="T245:AJ245" si="786">IF($H245=T$6,$J245,"")</f>
        <v/>
      </c>
      <c r="U245" s="114" t="str">
        <f t="shared" si="786"/>
        <v/>
      </c>
      <c r="V245" s="114" t="str">
        <f t="shared" si="786"/>
        <v/>
      </c>
      <c r="W245" s="114" t="str">
        <f t="shared" si="786"/>
        <v/>
      </c>
      <c r="X245" s="113" t="str">
        <f t="shared" si="786"/>
        <v/>
      </c>
      <c r="Y245" s="114" t="str">
        <f t="shared" si="786"/>
        <v/>
      </c>
      <c r="Z245" s="114" t="str">
        <f t="shared" si="786"/>
        <v/>
      </c>
      <c r="AA245" s="114" t="str">
        <f t="shared" si="786"/>
        <v/>
      </c>
      <c r="AB245" s="113" t="str">
        <f t="shared" si="786"/>
        <v/>
      </c>
      <c r="AC245" s="114" t="str">
        <f t="shared" si="786"/>
        <v/>
      </c>
      <c r="AD245" s="114" t="str">
        <f t="shared" si="786"/>
        <v/>
      </c>
      <c r="AE245" s="114" t="str">
        <f t="shared" si="786"/>
        <v/>
      </c>
      <c r="AF245" s="114" t="str">
        <f t="shared" si="786"/>
        <v/>
      </c>
      <c r="AG245" s="114" t="str">
        <f t="shared" si="786"/>
        <v/>
      </c>
      <c r="AH245" s="114" t="str">
        <f t="shared" si="786"/>
        <v/>
      </c>
      <c r="AI245" s="113" t="str">
        <f t="shared" si="786"/>
        <v/>
      </c>
      <c r="AJ245" s="115" t="str">
        <f t="shared" si="786"/>
        <v/>
      </c>
      <c r="AK245" s="617"/>
      <c r="AL245" s="38"/>
      <c r="AM245" s="98" t="s">
        <v>68</v>
      </c>
      <c r="AN245" s="130">
        <f t="shared" si="74"/>
        <v>239</v>
      </c>
      <c r="AO245" s="138" t="str">
        <f t="shared" ref="AO245:AS245" si="787">IF(AND($G245=AO$4,$H245=AO$6),$I245,"")</f>
        <v/>
      </c>
      <c r="AP245" s="139" t="str">
        <f t="shared" si="787"/>
        <v/>
      </c>
      <c r="AQ245" s="139">
        <f t="shared" si="787"/>
        <v>5000</v>
      </c>
      <c r="AR245" s="139" t="str">
        <f t="shared" si="787"/>
        <v/>
      </c>
      <c r="AS245" s="139" t="str">
        <f t="shared" si="787"/>
        <v/>
      </c>
      <c r="AT245" s="118"/>
      <c r="AU245" s="138" t="str">
        <f t="shared" si="3"/>
        <v/>
      </c>
      <c r="AV245" s="139" t="str">
        <f t="shared" si="4"/>
        <v/>
      </c>
      <c r="AW245" s="139" t="str">
        <f t="shared" si="5"/>
        <v/>
      </c>
      <c r="AX245" s="139" t="str">
        <f t="shared" si="6"/>
        <v/>
      </c>
      <c r="AY245" s="139" t="str">
        <f t="shared" si="7"/>
        <v/>
      </c>
      <c r="AZ245" s="140" t="str">
        <f t="shared" si="8"/>
        <v/>
      </c>
      <c r="BA245" s="141" t="str">
        <f t="shared" si="9"/>
        <v/>
      </c>
      <c r="BB245" s="139" t="str">
        <f t="shared" si="10"/>
        <v/>
      </c>
      <c r="BC245" s="139" t="str">
        <f t="shared" si="11"/>
        <v/>
      </c>
      <c r="BD245" s="139" t="str">
        <f t="shared" si="12"/>
        <v/>
      </c>
      <c r="BE245" s="140" t="str">
        <f t="shared" si="13"/>
        <v/>
      </c>
      <c r="BF245" s="122" t="str">
        <f t="shared" si="14"/>
        <v/>
      </c>
      <c r="BG245" s="123" t="str">
        <f t="shared" si="15"/>
        <v/>
      </c>
      <c r="BH245" s="123" t="str">
        <f t="shared" si="16"/>
        <v/>
      </c>
      <c r="BI245" s="123" t="str">
        <f t="shared" si="17"/>
        <v/>
      </c>
      <c r="BJ245" s="122" t="str">
        <f t="shared" si="18"/>
        <v/>
      </c>
      <c r="BK245" s="123" t="str">
        <f t="shared" si="19"/>
        <v/>
      </c>
      <c r="BL245" s="123" t="str">
        <f t="shared" si="20"/>
        <v/>
      </c>
      <c r="BM245" s="123" t="str">
        <f t="shared" si="21"/>
        <v/>
      </c>
      <c r="BN245" s="123" t="str">
        <f t="shared" si="22"/>
        <v/>
      </c>
      <c r="BO245" s="123" t="str">
        <f t="shared" si="23"/>
        <v/>
      </c>
      <c r="BP245" s="123" t="str">
        <f t="shared" si="24"/>
        <v/>
      </c>
      <c r="BQ245" s="123" t="str">
        <f t="shared" si="25"/>
        <v/>
      </c>
      <c r="BR245" s="124" t="str">
        <f t="shared" si="26"/>
        <v/>
      </c>
      <c r="BS245" s="142" t="str">
        <f t="shared" si="27"/>
        <v/>
      </c>
      <c r="BT245" s="143" t="str">
        <f t="shared" si="28"/>
        <v/>
      </c>
      <c r="BU245" s="143" t="str">
        <f t="shared" si="29"/>
        <v/>
      </c>
      <c r="BV245" s="143" t="str">
        <f t="shared" si="30"/>
        <v/>
      </c>
      <c r="BW245" s="143" t="str">
        <f t="shared" si="31"/>
        <v/>
      </c>
      <c r="BX245" s="144" t="str">
        <f t="shared" si="32"/>
        <v/>
      </c>
      <c r="BY245" s="141" t="str">
        <f t="shared" si="33"/>
        <v/>
      </c>
      <c r="BZ245" s="139" t="str">
        <f t="shared" si="34"/>
        <v/>
      </c>
      <c r="CA245" s="139" t="str">
        <f t="shared" si="35"/>
        <v/>
      </c>
      <c r="CB245" s="139" t="str">
        <f t="shared" si="36"/>
        <v/>
      </c>
      <c r="CC245" s="139" t="str">
        <f t="shared" si="37"/>
        <v/>
      </c>
      <c r="CD245" s="139" t="str">
        <f t="shared" si="38"/>
        <v/>
      </c>
      <c r="CE245" s="140" t="str">
        <f t="shared" si="39"/>
        <v/>
      </c>
      <c r="CF245" s="141" t="str">
        <f t="shared" si="40"/>
        <v/>
      </c>
      <c r="CG245" s="139" t="str">
        <f t="shared" si="41"/>
        <v/>
      </c>
      <c r="CH245" s="139" t="str">
        <f t="shared" si="42"/>
        <v/>
      </c>
      <c r="CI245" s="139" t="str">
        <f t="shared" si="43"/>
        <v/>
      </c>
      <c r="CJ245" s="139" t="str">
        <f t="shared" si="44"/>
        <v/>
      </c>
      <c r="CK245" s="139" t="str">
        <f t="shared" si="45"/>
        <v/>
      </c>
      <c r="CL245" s="140" t="str">
        <f t="shared" si="46"/>
        <v/>
      </c>
      <c r="CM245" s="142" t="str">
        <f t="shared" si="47"/>
        <v/>
      </c>
      <c r="CN245" s="143" t="str">
        <f t="shared" si="48"/>
        <v/>
      </c>
      <c r="CO245" s="143" t="str">
        <f t="shared" si="49"/>
        <v/>
      </c>
      <c r="CP245" s="143" t="str">
        <f t="shared" si="50"/>
        <v/>
      </c>
      <c r="CQ245" s="143" t="str">
        <f t="shared" si="51"/>
        <v/>
      </c>
      <c r="CR245" s="145" t="str">
        <f t="shared" si="52"/>
        <v/>
      </c>
      <c r="CS245" s="127"/>
      <c r="CT245" s="122" t="str">
        <f t="shared" si="53"/>
        <v/>
      </c>
      <c r="CU245" s="123" t="str">
        <f t="shared" si="54"/>
        <v/>
      </c>
      <c r="CV245" s="123" t="str">
        <f t="shared" si="55"/>
        <v/>
      </c>
      <c r="CW245" s="123" t="str">
        <f t="shared" si="56"/>
        <v/>
      </c>
      <c r="CX245" s="123" t="str">
        <f t="shared" si="57"/>
        <v/>
      </c>
      <c r="CY245" s="123" t="str">
        <f t="shared" si="58"/>
        <v/>
      </c>
      <c r="CZ245" s="123" t="str">
        <f t="shared" si="59"/>
        <v/>
      </c>
      <c r="DA245" s="123" t="str">
        <f t="shared" si="60"/>
        <v/>
      </c>
      <c r="DB245" s="124" t="str">
        <f t="shared" si="61"/>
        <v/>
      </c>
      <c r="DC245" s="128" t="str">
        <f t="shared" si="62"/>
        <v/>
      </c>
      <c r="DD245" s="123" t="str">
        <f t="shared" si="63"/>
        <v/>
      </c>
      <c r="DE245" s="123" t="str">
        <f t="shared" si="64"/>
        <v/>
      </c>
      <c r="DF245" s="123" t="str">
        <f t="shared" si="65"/>
        <v/>
      </c>
      <c r="DG245" s="123" t="str">
        <f t="shared" si="66"/>
        <v/>
      </c>
      <c r="DH245" s="123" t="str">
        <f t="shared" si="67"/>
        <v/>
      </c>
      <c r="DI245" s="123" t="str">
        <f t="shared" si="68"/>
        <v/>
      </c>
      <c r="DJ245" s="129" t="str">
        <f t="shared" si="69"/>
        <v/>
      </c>
      <c r="DK245" s="98" t="s">
        <v>68</v>
      </c>
      <c r="DL245" s="130">
        <f t="shared" si="76"/>
        <v>239</v>
      </c>
      <c r="DM245" s="56"/>
    </row>
    <row r="246" spans="2:117" ht="22.5" customHeight="1">
      <c r="B246" s="98" t="s">
        <v>68</v>
      </c>
      <c r="C246" s="130">
        <f t="shared" si="70"/>
        <v>240</v>
      </c>
      <c r="D246" s="146">
        <v>45705</v>
      </c>
      <c r="E246" s="155" t="s">
        <v>69</v>
      </c>
      <c r="F246" s="102" t="s">
        <v>70</v>
      </c>
      <c r="G246" s="103" t="s">
        <v>20</v>
      </c>
      <c r="H246" s="131" t="s">
        <v>46</v>
      </c>
      <c r="I246" s="132">
        <v>30000</v>
      </c>
      <c r="J246" s="106"/>
      <c r="K246" s="107">
        <f t="shared" si="71"/>
        <v>3093113</v>
      </c>
      <c r="L246" s="645"/>
      <c r="M246" s="133"/>
      <c r="N246" s="133"/>
      <c r="O246" s="134" t="str">
        <f t="shared" ref="O246:S246" si="788">IF($H246=O$6,$I246,"")</f>
        <v/>
      </c>
      <c r="P246" s="135" t="str">
        <f t="shared" si="788"/>
        <v/>
      </c>
      <c r="Q246" s="136">
        <f t="shared" si="788"/>
        <v>30000</v>
      </c>
      <c r="R246" s="135" t="str">
        <f t="shared" si="788"/>
        <v/>
      </c>
      <c r="S246" s="137" t="str">
        <f t="shared" si="788"/>
        <v/>
      </c>
      <c r="T246" s="113" t="str">
        <f t="shared" ref="T246:AJ246" si="789">IF($H246=T$6,$J246,"")</f>
        <v/>
      </c>
      <c r="U246" s="114" t="str">
        <f t="shared" si="789"/>
        <v/>
      </c>
      <c r="V246" s="114" t="str">
        <f t="shared" si="789"/>
        <v/>
      </c>
      <c r="W246" s="114" t="str">
        <f t="shared" si="789"/>
        <v/>
      </c>
      <c r="X246" s="113" t="str">
        <f t="shared" si="789"/>
        <v/>
      </c>
      <c r="Y246" s="114" t="str">
        <f t="shared" si="789"/>
        <v/>
      </c>
      <c r="Z246" s="114" t="str">
        <f t="shared" si="789"/>
        <v/>
      </c>
      <c r="AA246" s="114" t="str">
        <f t="shared" si="789"/>
        <v/>
      </c>
      <c r="AB246" s="113" t="str">
        <f t="shared" si="789"/>
        <v/>
      </c>
      <c r="AC246" s="114" t="str">
        <f t="shared" si="789"/>
        <v/>
      </c>
      <c r="AD246" s="114" t="str">
        <f t="shared" si="789"/>
        <v/>
      </c>
      <c r="AE246" s="114" t="str">
        <f t="shared" si="789"/>
        <v/>
      </c>
      <c r="AF246" s="114" t="str">
        <f t="shared" si="789"/>
        <v/>
      </c>
      <c r="AG246" s="114" t="str">
        <f t="shared" si="789"/>
        <v/>
      </c>
      <c r="AH246" s="114" t="str">
        <f t="shared" si="789"/>
        <v/>
      </c>
      <c r="AI246" s="113" t="str">
        <f t="shared" si="789"/>
        <v/>
      </c>
      <c r="AJ246" s="115" t="str">
        <f t="shared" si="789"/>
        <v/>
      </c>
      <c r="AK246" s="617"/>
      <c r="AL246" s="38"/>
      <c r="AM246" s="98" t="s">
        <v>68</v>
      </c>
      <c r="AN246" s="130">
        <f t="shared" si="74"/>
        <v>240</v>
      </c>
      <c r="AO246" s="138" t="str">
        <f t="shared" ref="AO246:AS246" si="790">IF(AND($G246=AO$4,$H246=AO$6),$I246,"")</f>
        <v/>
      </c>
      <c r="AP246" s="139" t="str">
        <f t="shared" si="790"/>
        <v/>
      </c>
      <c r="AQ246" s="139">
        <f t="shared" si="790"/>
        <v>30000</v>
      </c>
      <c r="AR246" s="139" t="str">
        <f t="shared" si="790"/>
        <v/>
      </c>
      <c r="AS246" s="139" t="str">
        <f t="shared" si="790"/>
        <v/>
      </c>
      <c r="AT246" s="118"/>
      <c r="AU246" s="138" t="str">
        <f t="shared" si="3"/>
        <v/>
      </c>
      <c r="AV246" s="139" t="str">
        <f t="shared" si="4"/>
        <v/>
      </c>
      <c r="AW246" s="139" t="str">
        <f t="shared" si="5"/>
        <v/>
      </c>
      <c r="AX246" s="139" t="str">
        <f t="shared" si="6"/>
        <v/>
      </c>
      <c r="AY246" s="139" t="str">
        <f t="shared" si="7"/>
        <v/>
      </c>
      <c r="AZ246" s="140" t="str">
        <f t="shared" si="8"/>
        <v/>
      </c>
      <c r="BA246" s="141" t="str">
        <f t="shared" si="9"/>
        <v/>
      </c>
      <c r="BB246" s="139" t="str">
        <f t="shared" si="10"/>
        <v/>
      </c>
      <c r="BC246" s="139" t="str">
        <f t="shared" si="11"/>
        <v/>
      </c>
      <c r="BD246" s="139" t="str">
        <f t="shared" si="12"/>
        <v/>
      </c>
      <c r="BE246" s="140" t="str">
        <f t="shared" si="13"/>
        <v/>
      </c>
      <c r="BF246" s="122" t="str">
        <f t="shared" si="14"/>
        <v/>
      </c>
      <c r="BG246" s="123" t="str">
        <f t="shared" si="15"/>
        <v/>
      </c>
      <c r="BH246" s="123" t="str">
        <f t="shared" si="16"/>
        <v/>
      </c>
      <c r="BI246" s="123" t="str">
        <f t="shared" si="17"/>
        <v/>
      </c>
      <c r="BJ246" s="122" t="str">
        <f t="shared" si="18"/>
        <v/>
      </c>
      <c r="BK246" s="123" t="str">
        <f t="shared" si="19"/>
        <v/>
      </c>
      <c r="BL246" s="123" t="str">
        <f t="shared" si="20"/>
        <v/>
      </c>
      <c r="BM246" s="123" t="str">
        <f t="shared" si="21"/>
        <v/>
      </c>
      <c r="BN246" s="123" t="str">
        <f t="shared" si="22"/>
        <v/>
      </c>
      <c r="BO246" s="123" t="str">
        <f t="shared" si="23"/>
        <v/>
      </c>
      <c r="BP246" s="123" t="str">
        <f t="shared" si="24"/>
        <v/>
      </c>
      <c r="BQ246" s="123" t="str">
        <f t="shared" si="25"/>
        <v/>
      </c>
      <c r="BR246" s="124" t="str">
        <f t="shared" si="26"/>
        <v/>
      </c>
      <c r="BS246" s="142" t="str">
        <f t="shared" si="27"/>
        <v/>
      </c>
      <c r="BT246" s="143" t="str">
        <f t="shared" si="28"/>
        <v/>
      </c>
      <c r="BU246" s="143" t="str">
        <f t="shared" si="29"/>
        <v/>
      </c>
      <c r="BV246" s="143" t="str">
        <f t="shared" si="30"/>
        <v/>
      </c>
      <c r="BW246" s="143" t="str">
        <f t="shared" si="31"/>
        <v/>
      </c>
      <c r="BX246" s="144" t="str">
        <f t="shared" si="32"/>
        <v/>
      </c>
      <c r="BY246" s="141" t="str">
        <f t="shared" si="33"/>
        <v/>
      </c>
      <c r="BZ246" s="139" t="str">
        <f t="shared" si="34"/>
        <v/>
      </c>
      <c r="CA246" s="139" t="str">
        <f t="shared" si="35"/>
        <v/>
      </c>
      <c r="CB246" s="139" t="str">
        <f t="shared" si="36"/>
        <v/>
      </c>
      <c r="CC246" s="139" t="str">
        <f t="shared" si="37"/>
        <v/>
      </c>
      <c r="CD246" s="139" t="str">
        <f t="shared" si="38"/>
        <v/>
      </c>
      <c r="CE246" s="140" t="str">
        <f t="shared" si="39"/>
        <v/>
      </c>
      <c r="CF246" s="141" t="str">
        <f t="shared" si="40"/>
        <v/>
      </c>
      <c r="CG246" s="139" t="str">
        <f t="shared" si="41"/>
        <v/>
      </c>
      <c r="CH246" s="139" t="str">
        <f t="shared" si="42"/>
        <v/>
      </c>
      <c r="CI246" s="139" t="str">
        <f t="shared" si="43"/>
        <v/>
      </c>
      <c r="CJ246" s="139" t="str">
        <f t="shared" si="44"/>
        <v/>
      </c>
      <c r="CK246" s="139" t="str">
        <f t="shared" si="45"/>
        <v/>
      </c>
      <c r="CL246" s="140" t="str">
        <f t="shared" si="46"/>
        <v/>
      </c>
      <c r="CM246" s="142" t="str">
        <f t="shared" si="47"/>
        <v/>
      </c>
      <c r="CN246" s="143" t="str">
        <f t="shared" si="48"/>
        <v/>
      </c>
      <c r="CO246" s="143" t="str">
        <f t="shared" si="49"/>
        <v/>
      </c>
      <c r="CP246" s="143" t="str">
        <f t="shared" si="50"/>
        <v/>
      </c>
      <c r="CQ246" s="143" t="str">
        <f t="shared" si="51"/>
        <v/>
      </c>
      <c r="CR246" s="145" t="str">
        <f t="shared" si="52"/>
        <v/>
      </c>
      <c r="CS246" s="127"/>
      <c r="CT246" s="122" t="str">
        <f t="shared" si="53"/>
        <v/>
      </c>
      <c r="CU246" s="123" t="str">
        <f t="shared" si="54"/>
        <v/>
      </c>
      <c r="CV246" s="123" t="str">
        <f t="shared" si="55"/>
        <v/>
      </c>
      <c r="CW246" s="123" t="str">
        <f t="shared" si="56"/>
        <v/>
      </c>
      <c r="CX246" s="123" t="str">
        <f t="shared" si="57"/>
        <v/>
      </c>
      <c r="CY246" s="123" t="str">
        <f t="shared" si="58"/>
        <v/>
      </c>
      <c r="CZ246" s="123" t="str">
        <f t="shared" si="59"/>
        <v/>
      </c>
      <c r="DA246" s="123" t="str">
        <f t="shared" si="60"/>
        <v/>
      </c>
      <c r="DB246" s="124" t="str">
        <f t="shared" si="61"/>
        <v/>
      </c>
      <c r="DC246" s="128" t="str">
        <f t="shared" si="62"/>
        <v/>
      </c>
      <c r="DD246" s="123" t="str">
        <f t="shared" si="63"/>
        <v/>
      </c>
      <c r="DE246" s="123" t="str">
        <f t="shared" si="64"/>
        <v/>
      </c>
      <c r="DF246" s="123" t="str">
        <f t="shared" si="65"/>
        <v/>
      </c>
      <c r="DG246" s="123" t="str">
        <f t="shared" si="66"/>
        <v/>
      </c>
      <c r="DH246" s="123" t="str">
        <f t="shared" si="67"/>
        <v/>
      </c>
      <c r="DI246" s="123" t="str">
        <f t="shared" si="68"/>
        <v/>
      </c>
      <c r="DJ246" s="129" t="str">
        <f t="shared" si="69"/>
        <v/>
      </c>
      <c r="DK246" s="98" t="s">
        <v>68</v>
      </c>
      <c r="DL246" s="130">
        <f t="shared" si="76"/>
        <v>240</v>
      </c>
      <c r="DM246" s="56"/>
    </row>
    <row r="247" spans="2:117" ht="22.5" customHeight="1">
      <c r="B247" s="98" t="s">
        <v>68</v>
      </c>
      <c r="C247" s="130">
        <f t="shared" si="70"/>
        <v>241</v>
      </c>
      <c r="D247" s="146">
        <v>45705</v>
      </c>
      <c r="E247" s="155" t="s">
        <v>69</v>
      </c>
      <c r="F247" s="102" t="s">
        <v>70</v>
      </c>
      <c r="G247" s="156" t="s">
        <v>20</v>
      </c>
      <c r="H247" s="131" t="s">
        <v>46</v>
      </c>
      <c r="I247" s="132">
        <v>5000</v>
      </c>
      <c r="J247" s="106"/>
      <c r="K247" s="107">
        <f t="shared" si="71"/>
        <v>3098113</v>
      </c>
      <c r="L247" s="645"/>
      <c r="M247" s="133"/>
      <c r="N247" s="133"/>
      <c r="O247" s="134" t="str">
        <f t="shared" ref="O247:S247" si="791">IF($H247=O$6,$I247,"")</f>
        <v/>
      </c>
      <c r="P247" s="135" t="str">
        <f t="shared" si="791"/>
        <v/>
      </c>
      <c r="Q247" s="136">
        <f t="shared" si="791"/>
        <v>5000</v>
      </c>
      <c r="R247" s="135" t="str">
        <f t="shared" si="791"/>
        <v/>
      </c>
      <c r="S247" s="137" t="str">
        <f t="shared" si="791"/>
        <v/>
      </c>
      <c r="T247" s="113" t="str">
        <f t="shared" ref="T247:AJ247" si="792">IF($H247=T$6,$J247,"")</f>
        <v/>
      </c>
      <c r="U247" s="114" t="str">
        <f t="shared" si="792"/>
        <v/>
      </c>
      <c r="V247" s="114" t="str">
        <f t="shared" si="792"/>
        <v/>
      </c>
      <c r="W247" s="114" t="str">
        <f t="shared" si="792"/>
        <v/>
      </c>
      <c r="X247" s="113" t="str">
        <f t="shared" si="792"/>
        <v/>
      </c>
      <c r="Y247" s="114" t="str">
        <f t="shared" si="792"/>
        <v/>
      </c>
      <c r="Z247" s="114" t="str">
        <f t="shared" si="792"/>
        <v/>
      </c>
      <c r="AA247" s="114" t="str">
        <f t="shared" si="792"/>
        <v/>
      </c>
      <c r="AB247" s="113" t="str">
        <f t="shared" si="792"/>
        <v/>
      </c>
      <c r="AC247" s="114" t="str">
        <f t="shared" si="792"/>
        <v/>
      </c>
      <c r="AD247" s="114" t="str">
        <f t="shared" si="792"/>
        <v/>
      </c>
      <c r="AE247" s="114" t="str">
        <f t="shared" si="792"/>
        <v/>
      </c>
      <c r="AF247" s="114" t="str">
        <f t="shared" si="792"/>
        <v/>
      </c>
      <c r="AG247" s="114" t="str">
        <f t="shared" si="792"/>
        <v/>
      </c>
      <c r="AH247" s="114" t="str">
        <f t="shared" si="792"/>
        <v/>
      </c>
      <c r="AI247" s="113" t="str">
        <f t="shared" si="792"/>
        <v/>
      </c>
      <c r="AJ247" s="115" t="str">
        <f t="shared" si="792"/>
        <v/>
      </c>
      <c r="AK247" s="617"/>
      <c r="AL247" s="38"/>
      <c r="AM247" s="98" t="s">
        <v>68</v>
      </c>
      <c r="AN247" s="130">
        <f t="shared" si="74"/>
        <v>241</v>
      </c>
      <c r="AO247" s="138" t="str">
        <f t="shared" ref="AO247:AS247" si="793">IF(AND($G247=AO$4,$H247=AO$6),$I247,"")</f>
        <v/>
      </c>
      <c r="AP247" s="139" t="str">
        <f t="shared" si="793"/>
        <v/>
      </c>
      <c r="AQ247" s="139">
        <f t="shared" si="793"/>
        <v>5000</v>
      </c>
      <c r="AR247" s="139" t="str">
        <f t="shared" si="793"/>
        <v/>
      </c>
      <c r="AS247" s="139" t="str">
        <f t="shared" si="793"/>
        <v/>
      </c>
      <c r="AT247" s="118"/>
      <c r="AU247" s="138" t="str">
        <f t="shared" si="3"/>
        <v/>
      </c>
      <c r="AV247" s="139" t="str">
        <f t="shared" si="4"/>
        <v/>
      </c>
      <c r="AW247" s="139" t="str">
        <f t="shared" si="5"/>
        <v/>
      </c>
      <c r="AX247" s="139" t="str">
        <f t="shared" si="6"/>
        <v/>
      </c>
      <c r="AY247" s="139" t="str">
        <f t="shared" si="7"/>
        <v/>
      </c>
      <c r="AZ247" s="140" t="str">
        <f t="shared" si="8"/>
        <v/>
      </c>
      <c r="BA247" s="141" t="str">
        <f t="shared" si="9"/>
        <v/>
      </c>
      <c r="BB247" s="139" t="str">
        <f t="shared" si="10"/>
        <v/>
      </c>
      <c r="BC247" s="139" t="str">
        <f t="shared" si="11"/>
        <v/>
      </c>
      <c r="BD247" s="139" t="str">
        <f t="shared" si="12"/>
        <v/>
      </c>
      <c r="BE247" s="140" t="str">
        <f t="shared" si="13"/>
        <v/>
      </c>
      <c r="BF247" s="122" t="str">
        <f t="shared" si="14"/>
        <v/>
      </c>
      <c r="BG247" s="123" t="str">
        <f t="shared" si="15"/>
        <v/>
      </c>
      <c r="BH247" s="123" t="str">
        <f t="shared" si="16"/>
        <v/>
      </c>
      <c r="BI247" s="123" t="str">
        <f t="shared" si="17"/>
        <v/>
      </c>
      <c r="BJ247" s="122" t="str">
        <f t="shared" si="18"/>
        <v/>
      </c>
      <c r="BK247" s="123" t="str">
        <f t="shared" si="19"/>
        <v/>
      </c>
      <c r="BL247" s="123" t="str">
        <f t="shared" si="20"/>
        <v/>
      </c>
      <c r="BM247" s="123" t="str">
        <f t="shared" si="21"/>
        <v/>
      </c>
      <c r="BN247" s="123" t="str">
        <f t="shared" si="22"/>
        <v/>
      </c>
      <c r="BO247" s="123" t="str">
        <f t="shared" si="23"/>
        <v/>
      </c>
      <c r="BP247" s="123" t="str">
        <f t="shared" si="24"/>
        <v/>
      </c>
      <c r="BQ247" s="123" t="str">
        <f t="shared" si="25"/>
        <v/>
      </c>
      <c r="BR247" s="124" t="str">
        <f t="shared" si="26"/>
        <v/>
      </c>
      <c r="BS247" s="142" t="str">
        <f t="shared" si="27"/>
        <v/>
      </c>
      <c r="BT247" s="143" t="str">
        <f t="shared" si="28"/>
        <v/>
      </c>
      <c r="BU247" s="143" t="str">
        <f t="shared" si="29"/>
        <v/>
      </c>
      <c r="BV247" s="143" t="str">
        <f t="shared" si="30"/>
        <v/>
      </c>
      <c r="BW247" s="143" t="str">
        <f t="shared" si="31"/>
        <v/>
      </c>
      <c r="BX247" s="144" t="str">
        <f t="shared" si="32"/>
        <v/>
      </c>
      <c r="BY247" s="141" t="str">
        <f t="shared" si="33"/>
        <v/>
      </c>
      <c r="BZ247" s="139" t="str">
        <f t="shared" si="34"/>
        <v/>
      </c>
      <c r="CA247" s="139" t="str">
        <f t="shared" si="35"/>
        <v/>
      </c>
      <c r="CB247" s="139" t="str">
        <f t="shared" si="36"/>
        <v/>
      </c>
      <c r="CC247" s="139" t="str">
        <f t="shared" si="37"/>
        <v/>
      </c>
      <c r="CD247" s="139" t="str">
        <f t="shared" si="38"/>
        <v/>
      </c>
      <c r="CE247" s="140" t="str">
        <f t="shared" si="39"/>
        <v/>
      </c>
      <c r="CF247" s="141" t="str">
        <f t="shared" si="40"/>
        <v/>
      </c>
      <c r="CG247" s="139" t="str">
        <f t="shared" si="41"/>
        <v/>
      </c>
      <c r="CH247" s="139" t="str">
        <f t="shared" si="42"/>
        <v/>
      </c>
      <c r="CI247" s="139" t="str">
        <f t="shared" si="43"/>
        <v/>
      </c>
      <c r="CJ247" s="139" t="str">
        <f t="shared" si="44"/>
        <v/>
      </c>
      <c r="CK247" s="139" t="str">
        <f t="shared" si="45"/>
        <v/>
      </c>
      <c r="CL247" s="140" t="str">
        <f t="shared" si="46"/>
        <v/>
      </c>
      <c r="CM247" s="142" t="str">
        <f t="shared" si="47"/>
        <v/>
      </c>
      <c r="CN247" s="143" t="str">
        <f t="shared" si="48"/>
        <v/>
      </c>
      <c r="CO247" s="143" t="str">
        <f t="shared" si="49"/>
        <v/>
      </c>
      <c r="CP247" s="143" t="str">
        <f t="shared" si="50"/>
        <v/>
      </c>
      <c r="CQ247" s="143" t="str">
        <f t="shared" si="51"/>
        <v/>
      </c>
      <c r="CR247" s="145" t="str">
        <f t="shared" si="52"/>
        <v/>
      </c>
      <c r="CS247" s="127"/>
      <c r="CT247" s="122" t="str">
        <f t="shared" si="53"/>
        <v/>
      </c>
      <c r="CU247" s="123" t="str">
        <f t="shared" si="54"/>
        <v/>
      </c>
      <c r="CV247" s="123" t="str">
        <f t="shared" si="55"/>
        <v/>
      </c>
      <c r="CW247" s="123" t="str">
        <f t="shared" si="56"/>
        <v/>
      </c>
      <c r="CX247" s="123" t="str">
        <f t="shared" si="57"/>
        <v/>
      </c>
      <c r="CY247" s="123" t="str">
        <f t="shared" si="58"/>
        <v/>
      </c>
      <c r="CZ247" s="123" t="str">
        <f t="shared" si="59"/>
        <v/>
      </c>
      <c r="DA247" s="123" t="str">
        <f t="shared" si="60"/>
        <v/>
      </c>
      <c r="DB247" s="124" t="str">
        <f t="shared" si="61"/>
        <v/>
      </c>
      <c r="DC247" s="128" t="str">
        <f t="shared" si="62"/>
        <v/>
      </c>
      <c r="DD247" s="123" t="str">
        <f t="shared" si="63"/>
        <v/>
      </c>
      <c r="DE247" s="123" t="str">
        <f t="shared" si="64"/>
        <v/>
      </c>
      <c r="DF247" s="123" t="str">
        <f t="shared" si="65"/>
        <v/>
      </c>
      <c r="DG247" s="123" t="str">
        <f t="shared" si="66"/>
        <v/>
      </c>
      <c r="DH247" s="123" t="str">
        <f t="shared" si="67"/>
        <v/>
      </c>
      <c r="DI247" s="123" t="str">
        <f t="shared" si="68"/>
        <v/>
      </c>
      <c r="DJ247" s="129" t="str">
        <f t="shared" si="69"/>
        <v/>
      </c>
      <c r="DK247" s="98" t="s">
        <v>68</v>
      </c>
      <c r="DL247" s="130">
        <f t="shared" si="76"/>
        <v>241</v>
      </c>
      <c r="DM247" s="56"/>
    </row>
    <row r="248" spans="2:117" ht="22.5" customHeight="1">
      <c r="B248" s="98" t="s">
        <v>68</v>
      </c>
      <c r="C248" s="130">
        <f t="shared" si="70"/>
        <v>242</v>
      </c>
      <c r="D248" s="146">
        <v>45705</v>
      </c>
      <c r="E248" s="155" t="s">
        <v>69</v>
      </c>
      <c r="F248" s="102" t="s">
        <v>70</v>
      </c>
      <c r="G248" s="103" t="s">
        <v>20</v>
      </c>
      <c r="H248" s="131" t="s">
        <v>46</v>
      </c>
      <c r="I248" s="132">
        <v>10000</v>
      </c>
      <c r="J248" s="106"/>
      <c r="K248" s="107">
        <f t="shared" si="71"/>
        <v>3108113</v>
      </c>
      <c r="L248" s="645"/>
      <c r="M248" s="133"/>
      <c r="N248" s="133"/>
      <c r="O248" s="134" t="str">
        <f t="shared" ref="O248:S248" si="794">IF($H248=O$6,$I248,"")</f>
        <v/>
      </c>
      <c r="P248" s="135" t="str">
        <f t="shared" si="794"/>
        <v/>
      </c>
      <c r="Q248" s="136">
        <f t="shared" si="794"/>
        <v>10000</v>
      </c>
      <c r="R248" s="135" t="str">
        <f t="shared" si="794"/>
        <v/>
      </c>
      <c r="S248" s="137" t="str">
        <f t="shared" si="794"/>
        <v/>
      </c>
      <c r="T248" s="113" t="str">
        <f t="shared" ref="T248:AJ248" si="795">IF($H248=T$6,$J248,"")</f>
        <v/>
      </c>
      <c r="U248" s="114" t="str">
        <f t="shared" si="795"/>
        <v/>
      </c>
      <c r="V248" s="114" t="str">
        <f t="shared" si="795"/>
        <v/>
      </c>
      <c r="W248" s="114" t="str">
        <f t="shared" si="795"/>
        <v/>
      </c>
      <c r="X248" s="113" t="str">
        <f t="shared" si="795"/>
        <v/>
      </c>
      <c r="Y248" s="114" t="str">
        <f t="shared" si="795"/>
        <v/>
      </c>
      <c r="Z248" s="114" t="str">
        <f t="shared" si="795"/>
        <v/>
      </c>
      <c r="AA248" s="114" t="str">
        <f t="shared" si="795"/>
        <v/>
      </c>
      <c r="AB248" s="113" t="str">
        <f t="shared" si="795"/>
        <v/>
      </c>
      <c r="AC248" s="114" t="str">
        <f t="shared" si="795"/>
        <v/>
      </c>
      <c r="AD248" s="114" t="str">
        <f t="shared" si="795"/>
        <v/>
      </c>
      <c r="AE248" s="114" t="str">
        <f t="shared" si="795"/>
        <v/>
      </c>
      <c r="AF248" s="114" t="str">
        <f t="shared" si="795"/>
        <v/>
      </c>
      <c r="AG248" s="114" t="str">
        <f t="shared" si="795"/>
        <v/>
      </c>
      <c r="AH248" s="114" t="str">
        <f t="shared" si="795"/>
        <v/>
      </c>
      <c r="AI248" s="113" t="str">
        <f t="shared" si="795"/>
        <v/>
      </c>
      <c r="AJ248" s="115" t="str">
        <f t="shared" si="795"/>
        <v/>
      </c>
      <c r="AK248" s="617"/>
      <c r="AL248" s="38"/>
      <c r="AM248" s="98" t="s">
        <v>68</v>
      </c>
      <c r="AN248" s="130">
        <f t="shared" si="74"/>
        <v>242</v>
      </c>
      <c r="AO248" s="138" t="str">
        <f t="shared" ref="AO248:AS248" si="796">IF(AND($G248=AO$4,$H248=AO$6),$I248,"")</f>
        <v/>
      </c>
      <c r="AP248" s="139" t="str">
        <f t="shared" si="796"/>
        <v/>
      </c>
      <c r="AQ248" s="139">
        <f t="shared" si="796"/>
        <v>10000</v>
      </c>
      <c r="AR248" s="139" t="str">
        <f t="shared" si="796"/>
        <v/>
      </c>
      <c r="AS248" s="139" t="str">
        <f t="shared" si="796"/>
        <v/>
      </c>
      <c r="AT248" s="118"/>
      <c r="AU248" s="138" t="str">
        <f t="shared" si="3"/>
        <v/>
      </c>
      <c r="AV248" s="139" t="str">
        <f t="shared" si="4"/>
        <v/>
      </c>
      <c r="AW248" s="139" t="str">
        <f t="shared" si="5"/>
        <v/>
      </c>
      <c r="AX248" s="139" t="str">
        <f t="shared" si="6"/>
        <v/>
      </c>
      <c r="AY248" s="139" t="str">
        <f t="shared" si="7"/>
        <v/>
      </c>
      <c r="AZ248" s="140" t="str">
        <f t="shared" si="8"/>
        <v/>
      </c>
      <c r="BA248" s="141" t="str">
        <f t="shared" si="9"/>
        <v/>
      </c>
      <c r="BB248" s="139" t="str">
        <f t="shared" si="10"/>
        <v/>
      </c>
      <c r="BC248" s="139" t="str">
        <f t="shared" si="11"/>
        <v/>
      </c>
      <c r="BD248" s="139" t="str">
        <f t="shared" si="12"/>
        <v/>
      </c>
      <c r="BE248" s="140" t="str">
        <f t="shared" si="13"/>
        <v/>
      </c>
      <c r="BF248" s="122" t="str">
        <f t="shared" si="14"/>
        <v/>
      </c>
      <c r="BG248" s="123" t="str">
        <f t="shared" si="15"/>
        <v/>
      </c>
      <c r="BH248" s="123" t="str">
        <f t="shared" si="16"/>
        <v/>
      </c>
      <c r="BI248" s="123" t="str">
        <f t="shared" si="17"/>
        <v/>
      </c>
      <c r="BJ248" s="122" t="str">
        <f t="shared" si="18"/>
        <v/>
      </c>
      <c r="BK248" s="123" t="str">
        <f t="shared" si="19"/>
        <v/>
      </c>
      <c r="BL248" s="123" t="str">
        <f t="shared" si="20"/>
        <v/>
      </c>
      <c r="BM248" s="123" t="str">
        <f t="shared" si="21"/>
        <v/>
      </c>
      <c r="BN248" s="123" t="str">
        <f t="shared" si="22"/>
        <v/>
      </c>
      <c r="BO248" s="123" t="str">
        <f t="shared" si="23"/>
        <v/>
      </c>
      <c r="BP248" s="123" t="str">
        <f t="shared" si="24"/>
        <v/>
      </c>
      <c r="BQ248" s="123" t="str">
        <f t="shared" si="25"/>
        <v/>
      </c>
      <c r="BR248" s="124" t="str">
        <f t="shared" si="26"/>
        <v/>
      </c>
      <c r="BS248" s="142" t="str">
        <f t="shared" si="27"/>
        <v/>
      </c>
      <c r="BT248" s="143" t="str">
        <f t="shared" si="28"/>
        <v/>
      </c>
      <c r="BU248" s="143" t="str">
        <f t="shared" si="29"/>
        <v/>
      </c>
      <c r="BV248" s="143" t="str">
        <f t="shared" si="30"/>
        <v/>
      </c>
      <c r="BW248" s="143" t="str">
        <f t="shared" si="31"/>
        <v/>
      </c>
      <c r="BX248" s="144" t="str">
        <f t="shared" si="32"/>
        <v/>
      </c>
      <c r="BY248" s="141" t="str">
        <f t="shared" si="33"/>
        <v/>
      </c>
      <c r="BZ248" s="139" t="str">
        <f t="shared" si="34"/>
        <v/>
      </c>
      <c r="CA248" s="139" t="str">
        <f t="shared" si="35"/>
        <v/>
      </c>
      <c r="CB248" s="139" t="str">
        <f t="shared" si="36"/>
        <v/>
      </c>
      <c r="CC248" s="139" t="str">
        <f t="shared" si="37"/>
        <v/>
      </c>
      <c r="CD248" s="139" t="str">
        <f t="shared" si="38"/>
        <v/>
      </c>
      <c r="CE248" s="140" t="str">
        <f t="shared" si="39"/>
        <v/>
      </c>
      <c r="CF248" s="141" t="str">
        <f t="shared" si="40"/>
        <v/>
      </c>
      <c r="CG248" s="139" t="str">
        <f t="shared" si="41"/>
        <v/>
      </c>
      <c r="CH248" s="139" t="str">
        <f t="shared" si="42"/>
        <v/>
      </c>
      <c r="CI248" s="139" t="str">
        <f t="shared" si="43"/>
        <v/>
      </c>
      <c r="CJ248" s="139" t="str">
        <f t="shared" si="44"/>
        <v/>
      </c>
      <c r="CK248" s="139" t="str">
        <f t="shared" si="45"/>
        <v/>
      </c>
      <c r="CL248" s="140" t="str">
        <f t="shared" si="46"/>
        <v/>
      </c>
      <c r="CM248" s="142" t="str">
        <f t="shared" si="47"/>
        <v/>
      </c>
      <c r="CN248" s="143" t="str">
        <f t="shared" si="48"/>
        <v/>
      </c>
      <c r="CO248" s="143" t="str">
        <f t="shared" si="49"/>
        <v/>
      </c>
      <c r="CP248" s="143" t="str">
        <f t="shared" si="50"/>
        <v/>
      </c>
      <c r="CQ248" s="143" t="str">
        <f t="shared" si="51"/>
        <v/>
      </c>
      <c r="CR248" s="145" t="str">
        <f t="shared" si="52"/>
        <v/>
      </c>
      <c r="CS248" s="127"/>
      <c r="CT248" s="122" t="str">
        <f t="shared" si="53"/>
        <v/>
      </c>
      <c r="CU248" s="123" t="str">
        <f t="shared" si="54"/>
        <v/>
      </c>
      <c r="CV248" s="123" t="str">
        <f t="shared" si="55"/>
        <v/>
      </c>
      <c r="CW248" s="123" t="str">
        <f t="shared" si="56"/>
        <v/>
      </c>
      <c r="CX248" s="123" t="str">
        <f t="shared" si="57"/>
        <v/>
      </c>
      <c r="CY248" s="123" t="str">
        <f t="shared" si="58"/>
        <v/>
      </c>
      <c r="CZ248" s="123" t="str">
        <f t="shared" si="59"/>
        <v/>
      </c>
      <c r="DA248" s="123" t="str">
        <f t="shared" si="60"/>
        <v/>
      </c>
      <c r="DB248" s="124" t="str">
        <f t="shared" si="61"/>
        <v/>
      </c>
      <c r="DC248" s="128" t="str">
        <f t="shared" si="62"/>
        <v/>
      </c>
      <c r="DD248" s="123" t="str">
        <f t="shared" si="63"/>
        <v/>
      </c>
      <c r="DE248" s="123" t="str">
        <f t="shared" si="64"/>
        <v/>
      </c>
      <c r="DF248" s="123" t="str">
        <f t="shared" si="65"/>
        <v/>
      </c>
      <c r="DG248" s="123" t="str">
        <f t="shared" si="66"/>
        <v/>
      </c>
      <c r="DH248" s="123" t="str">
        <f t="shared" si="67"/>
        <v/>
      </c>
      <c r="DI248" s="123" t="str">
        <f t="shared" si="68"/>
        <v/>
      </c>
      <c r="DJ248" s="129" t="str">
        <f t="shared" si="69"/>
        <v/>
      </c>
      <c r="DK248" s="98" t="s">
        <v>68</v>
      </c>
      <c r="DL248" s="130">
        <f t="shared" si="76"/>
        <v>242</v>
      </c>
      <c r="DM248" s="56"/>
    </row>
    <row r="249" spans="2:117" ht="22.5" customHeight="1">
      <c r="B249" s="98" t="s">
        <v>68</v>
      </c>
      <c r="C249" s="130">
        <f t="shared" si="70"/>
        <v>243</v>
      </c>
      <c r="D249" s="146">
        <v>45705</v>
      </c>
      <c r="E249" s="155" t="s">
        <v>69</v>
      </c>
      <c r="F249" s="102" t="s">
        <v>70</v>
      </c>
      <c r="G249" s="103" t="s">
        <v>20</v>
      </c>
      <c r="H249" s="131" t="s">
        <v>46</v>
      </c>
      <c r="I249" s="132">
        <v>5000</v>
      </c>
      <c r="J249" s="106"/>
      <c r="K249" s="107">
        <f t="shared" si="71"/>
        <v>3113113</v>
      </c>
      <c r="L249" s="645"/>
      <c r="M249" s="133"/>
      <c r="N249" s="133"/>
      <c r="O249" s="134" t="str">
        <f t="shared" ref="O249:S249" si="797">IF($H249=O$6,$I249,"")</f>
        <v/>
      </c>
      <c r="P249" s="135" t="str">
        <f t="shared" si="797"/>
        <v/>
      </c>
      <c r="Q249" s="136">
        <f t="shared" si="797"/>
        <v>5000</v>
      </c>
      <c r="R249" s="135" t="str">
        <f t="shared" si="797"/>
        <v/>
      </c>
      <c r="S249" s="137" t="str">
        <f t="shared" si="797"/>
        <v/>
      </c>
      <c r="T249" s="113" t="str">
        <f t="shared" ref="T249:AJ249" si="798">IF($H249=T$6,$J249,"")</f>
        <v/>
      </c>
      <c r="U249" s="114" t="str">
        <f t="shared" si="798"/>
        <v/>
      </c>
      <c r="V249" s="114" t="str">
        <f t="shared" si="798"/>
        <v/>
      </c>
      <c r="W249" s="114" t="str">
        <f t="shared" si="798"/>
        <v/>
      </c>
      <c r="X249" s="113" t="str">
        <f t="shared" si="798"/>
        <v/>
      </c>
      <c r="Y249" s="114" t="str">
        <f t="shared" si="798"/>
        <v/>
      </c>
      <c r="Z249" s="114" t="str">
        <f t="shared" si="798"/>
        <v/>
      </c>
      <c r="AA249" s="114" t="str">
        <f t="shared" si="798"/>
        <v/>
      </c>
      <c r="AB249" s="113" t="str">
        <f t="shared" si="798"/>
        <v/>
      </c>
      <c r="AC249" s="114" t="str">
        <f t="shared" si="798"/>
        <v/>
      </c>
      <c r="AD249" s="114" t="str">
        <f t="shared" si="798"/>
        <v/>
      </c>
      <c r="AE249" s="114" t="str">
        <f t="shared" si="798"/>
        <v/>
      </c>
      <c r="AF249" s="114" t="str">
        <f t="shared" si="798"/>
        <v/>
      </c>
      <c r="AG249" s="114" t="str">
        <f t="shared" si="798"/>
        <v/>
      </c>
      <c r="AH249" s="114" t="str">
        <f t="shared" si="798"/>
        <v/>
      </c>
      <c r="AI249" s="113" t="str">
        <f t="shared" si="798"/>
        <v/>
      </c>
      <c r="AJ249" s="115" t="str">
        <f t="shared" si="798"/>
        <v/>
      </c>
      <c r="AK249" s="617"/>
      <c r="AL249" s="38"/>
      <c r="AM249" s="98" t="s">
        <v>68</v>
      </c>
      <c r="AN249" s="130">
        <f t="shared" si="74"/>
        <v>243</v>
      </c>
      <c r="AO249" s="138" t="str">
        <f t="shared" ref="AO249:AS249" si="799">IF(AND($G249=AO$4,$H249=AO$6),$I249,"")</f>
        <v/>
      </c>
      <c r="AP249" s="139" t="str">
        <f t="shared" si="799"/>
        <v/>
      </c>
      <c r="AQ249" s="139">
        <f t="shared" si="799"/>
        <v>5000</v>
      </c>
      <c r="AR249" s="139" t="str">
        <f t="shared" si="799"/>
        <v/>
      </c>
      <c r="AS249" s="139" t="str">
        <f t="shared" si="799"/>
        <v/>
      </c>
      <c r="AT249" s="118"/>
      <c r="AU249" s="138" t="str">
        <f t="shared" si="3"/>
        <v/>
      </c>
      <c r="AV249" s="139" t="str">
        <f t="shared" si="4"/>
        <v/>
      </c>
      <c r="AW249" s="139" t="str">
        <f t="shared" si="5"/>
        <v/>
      </c>
      <c r="AX249" s="139" t="str">
        <f t="shared" si="6"/>
        <v/>
      </c>
      <c r="AY249" s="139" t="str">
        <f t="shared" si="7"/>
        <v/>
      </c>
      <c r="AZ249" s="140" t="str">
        <f t="shared" si="8"/>
        <v/>
      </c>
      <c r="BA249" s="141" t="str">
        <f t="shared" si="9"/>
        <v/>
      </c>
      <c r="BB249" s="139" t="str">
        <f t="shared" si="10"/>
        <v/>
      </c>
      <c r="BC249" s="139" t="str">
        <f t="shared" si="11"/>
        <v/>
      </c>
      <c r="BD249" s="139" t="str">
        <f t="shared" si="12"/>
        <v/>
      </c>
      <c r="BE249" s="140" t="str">
        <f t="shared" si="13"/>
        <v/>
      </c>
      <c r="BF249" s="122" t="str">
        <f t="shared" si="14"/>
        <v/>
      </c>
      <c r="BG249" s="123" t="str">
        <f t="shared" si="15"/>
        <v/>
      </c>
      <c r="BH249" s="123" t="str">
        <f t="shared" si="16"/>
        <v/>
      </c>
      <c r="BI249" s="123" t="str">
        <f t="shared" si="17"/>
        <v/>
      </c>
      <c r="BJ249" s="122" t="str">
        <f t="shared" si="18"/>
        <v/>
      </c>
      <c r="BK249" s="123" t="str">
        <f t="shared" si="19"/>
        <v/>
      </c>
      <c r="BL249" s="123" t="str">
        <f t="shared" si="20"/>
        <v/>
      </c>
      <c r="BM249" s="123" t="str">
        <f t="shared" si="21"/>
        <v/>
      </c>
      <c r="BN249" s="123" t="str">
        <f t="shared" si="22"/>
        <v/>
      </c>
      <c r="BO249" s="123" t="str">
        <f t="shared" si="23"/>
        <v/>
      </c>
      <c r="BP249" s="123" t="str">
        <f t="shared" si="24"/>
        <v/>
      </c>
      <c r="BQ249" s="123" t="str">
        <f t="shared" si="25"/>
        <v/>
      </c>
      <c r="BR249" s="124" t="str">
        <f t="shared" si="26"/>
        <v/>
      </c>
      <c r="BS249" s="142" t="str">
        <f t="shared" si="27"/>
        <v/>
      </c>
      <c r="BT249" s="143" t="str">
        <f t="shared" si="28"/>
        <v/>
      </c>
      <c r="BU249" s="143" t="str">
        <f t="shared" si="29"/>
        <v/>
      </c>
      <c r="BV249" s="143" t="str">
        <f t="shared" si="30"/>
        <v/>
      </c>
      <c r="BW249" s="143" t="str">
        <f t="shared" si="31"/>
        <v/>
      </c>
      <c r="BX249" s="144" t="str">
        <f t="shared" si="32"/>
        <v/>
      </c>
      <c r="BY249" s="141" t="str">
        <f t="shared" si="33"/>
        <v/>
      </c>
      <c r="BZ249" s="139" t="str">
        <f t="shared" si="34"/>
        <v/>
      </c>
      <c r="CA249" s="139" t="str">
        <f t="shared" si="35"/>
        <v/>
      </c>
      <c r="CB249" s="139" t="str">
        <f t="shared" si="36"/>
        <v/>
      </c>
      <c r="CC249" s="139" t="str">
        <f t="shared" si="37"/>
        <v/>
      </c>
      <c r="CD249" s="139" t="str">
        <f t="shared" si="38"/>
        <v/>
      </c>
      <c r="CE249" s="140" t="str">
        <f t="shared" si="39"/>
        <v/>
      </c>
      <c r="CF249" s="141" t="str">
        <f t="shared" si="40"/>
        <v/>
      </c>
      <c r="CG249" s="139" t="str">
        <f t="shared" si="41"/>
        <v/>
      </c>
      <c r="CH249" s="139" t="str">
        <f t="shared" si="42"/>
        <v/>
      </c>
      <c r="CI249" s="139" t="str">
        <f t="shared" si="43"/>
        <v/>
      </c>
      <c r="CJ249" s="139" t="str">
        <f t="shared" si="44"/>
        <v/>
      </c>
      <c r="CK249" s="139" t="str">
        <f t="shared" si="45"/>
        <v/>
      </c>
      <c r="CL249" s="140" t="str">
        <f t="shared" si="46"/>
        <v/>
      </c>
      <c r="CM249" s="142" t="str">
        <f t="shared" si="47"/>
        <v/>
      </c>
      <c r="CN249" s="143" t="str">
        <f t="shared" si="48"/>
        <v/>
      </c>
      <c r="CO249" s="143" t="str">
        <f t="shared" si="49"/>
        <v/>
      </c>
      <c r="CP249" s="143" t="str">
        <f t="shared" si="50"/>
        <v/>
      </c>
      <c r="CQ249" s="143" t="str">
        <f t="shared" si="51"/>
        <v/>
      </c>
      <c r="CR249" s="145" t="str">
        <f t="shared" si="52"/>
        <v/>
      </c>
      <c r="CS249" s="127"/>
      <c r="CT249" s="122" t="str">
        <f t="shared" si="53"/>
        <v/>
      </c>
      <c r="CU249" s="123" t="str">
        <f t="shared" si="54"/>
        <v/>
      </c>
      <c r="CV249" s="123" t="str">
        <f t="shared" si="55"/>
        <v/>
      </c>
      <c r="CW249" s="123" t="str">
        <f t="shared" si="56"/>
        <v/>
      </c>
      <c r="CX249" s="123" t="str">
        <f t="shared" si="57"/>
        <v/>
      </c>
      <c r="CY249" s="123" t="str">
        <f t="shared" si="58"/>
        <v/>
      </c>
      <c r="CZ249" s="123" t="str">
        <f t="shared" si="59"/>
        <v/>
      </c>
      <c r="DA249" s="123" t="str">
        <f t="shared" si="60"/>
        <v/>
      </c>
      <c r="DB249" s="124" t="str">
        <f t="shared" si="61"/>
        <v/>
      </c>
      <c r="DC249" s="128" t="str">
        <f t="shared" si="62"/>
        <v/>
      </c>
      <c r="DD249" s="123" t="str">
        <f t="shared" si="63"/>
        <v/>
      </c>
      <c r="DE249" s="123" t="str">
        <f t="shared" si="64"/>
        <v/>
      </c>
      <c r="DF249" s="123" t="str">
        <f t="shared" si="65"/>
        <v/>
      </c>
      <c r="DG249" s="123" t="str">
        <f t="shared" si="66"/>
        <v/>
      </c>
      <c r="DH249" s="123" t="str">
        <f t="shared" si="67"/>
        <v/>
      </c>
      <c r="DI249" s="123" t="str">
        <f t="shared" si="68"/>
        <v/>
      </c>
      <c r="DJ249" s="129" t="str">
        <f t="shared" si="69"/>
        <v/>
      </c>
      <c r="DK249" s="98" t="s">
        <v>68</v>
      </c>
      <c r="DL249" s="130">
        <f t="shared" si="76"/>
        <v>243</v>
      </c>
      <c r="DM249" s="56"/>
    </row>
    <row r="250" spans="2:117" ht="22.5" customHeight="1">
      <c r="B250" s="98" t="s">
        <v>68</v>
      </c>
      <c r="C250" s="130">
        <f t="shared" si="70"/>
        <v>244</v>
      </c>
      <c r="D250" s="146">
        <v>45705</v>
      </c>
      <c r="E250" s="155" t="s">
        <v>69</v>
      </c>
      <c r="F250" s="102" t="s">
        <v>70</v>
      </c>
      <c r="G250" s="103" t="s">
        <v>20</v>
      </c>
      <c r="H250" s="131" t="s">
        <v>46</v>
      </c>
      <c r="I250" s="132">
        <v>10000</v>
      </c>
      <c r="J250" s="106"/>
      <c r="K250" s="107">
        <f t="shared" si="71"/>
        <v>3123113</v>
      </c>
      <c r="L250" s="645"/>
      <c r="M250" s="133"/>
      <c r="N250" s="133"/>
      <c r="O250" s="134" t="str">
        <f t="shared" ref="O250:S250" si="800">IF($H250=O$6,$I250,"")</f>
        <v/>
      </c>
      <c r="P250" s="135" t="str">
        <f t="shared" si="800"/>
        <v/>
      </c>
      <c r="Q250" s="136">
        <f t="shared" si="800"/>
        <v>10000</v>
      </c>
      <c r="R250" s="135" t="str">
        <f t="shared" si="800"/>
        <v/>
      </c>
      <c r="S250" s="137" t="str">
        <f t="shared" si="800"/>
        <v/>
      </c>
      <c r="T250" s="113" t="str">
        <f t="shared" ref="T250:AJ250" si="801">IF($H250=T$6,$J250,"")</f>
        <v/>
      </c>
      <c r="U250" s="114" t="str">
        <f t="shared" si="801"/>
        <v/>
      </c>
      <c r="V250" s="114" t="str">
        <f t="shared" si="801"/>
        <v/>
      </c>
      <c r="W250" s="114" t="str">
        <f t="shared" si="801"/>
        <v/>
      </c>
      <c r="X250" s="113" t="str">
        <f t="shared" si="801"/>
        <v/>
      </c>
      <c r="Y250" s="114" t="str">
        <f t="shared" si="801"/>
        <v/>
      </c>
      <c r="Z250" s="114" t="str">
        <f t="shared" si="801"/>
        <v/>
      </c>
      <c r="AA250" s="114" t="str">
        <f t="shared" si="801"/>
        <v/>
      </c>
      <c r="AB250" s="113" t="str">
        <f t="shared" si="801"/>
        <v/>
      </c>
      <c r="AC250" s="114" t="str">
        <f t="shared" si="801"/>
        <v/>
      </c>
      <c r="AD250" s="114" t="str">
        <f t="shared" si="801"/>
        <v/>
      </c>
      <c r="AE250" s="114" t="str">
        <f t="shared" si="801"/>
        <v/>
      </c>
      <c r="AF250" s="114" t="str">
        <f t="shared" si="801"/>
        <v/>
      </c>
      <c r="AG250" s="114" t="str">
        <f t="shared" si="801"/>
        <v/>
      </c>
      <c r="AH250" s="114" t="str">
        <f t="shared" si="801"/>
        <v/>
      </c>
      <c r="AI250" s="113" t="str">
        <f t="shared" si="801"/>
        <v/>
      </c>
      <c r="AJ250" s="115" t="str">
        <f t="shared" si="801"/>
        <v/>
      </c>
      <c r="AK250" s="617"/>
      <c r="AL250" s="38"/>
      <c r="AM250" s="98" t="s">
        <v>68</v>
      </c>
      <c r="AN250" s="130">
        <f t="shared" si="74"/>
        <v>244</v>
      </c>
      <c r="AO250" s="138" t="str">
        <f t="shared" ref="AO250:AS250" si="802">IF(AND($G250=AO$4,$H250=AO$6),$I250,"")</f>
        <v/>
      </c>
      <c r="AP250" s="139" t="str">
        <f t="shared" si="802"/>
        <v/>
      </c>
      <c r="AQ250" s="139">
        <f t="shared" si="802"/>
        <v>10000</v>
      </c>
      <c r="AR250" s="139" t="str">
        <f t="shared" si="802"/>
        <v/>
      </c>
      <c r="AS250" s="139" t="str">
        <f t="shared" si="802"/>
        <v/>
      </c>
      <c r="AT250" s="118"/>
      <c r="AU250" s="138" t="str">
        <f t="shared" si="3"/>
        <v/>
      </c>
      <c r="AV250" s="139" t="str">
        <f t="shared" si="4"/>
        <v/>
      </c>
      <c r="AW250" s="139" t="str">
        <f t="shared" si="5"/>
        <v/>
      </c>
      <c r="AX250" s="139" t="str">
        <f t="shared" si="6"/>
        <v/>
      </c>
      <c r="AY250" s="139" t="str">
        <f t="shared" si="7"/>
        <v/>
      </c>
      <c r="AZ250" s="140" t="str">
        <f t="shared" si="8"/>
        <v/>
      </c>
      <c r="BA250" s="141" t="str">
        <f t="shared" si="9"/>
        <v/>
      </c>
      <c r="BB250" s="139" t="str">
        <f t="shared" si="10"/>
        <v/>
      </c>
      <c r="BC250" s="139" t="str">
        <f t="shared" si="11"/>
        <v/>
      </c>
      <c r="BD250" s="139" t="str">
        <f t="shared" si="12"/>
        <v/>
      </c>
      <c r="BE250" s="140" t="str">
        <f t="shared" si="13"/>
        <v/>
      </c>
      <c r="BF250" s="122" t="str">
        <f t="shared" si="14"/>
        <v/>
      </c>
      <c r="BG250" s="123" t="str">
        <f t="shared" si="15"/>
        <v/>
      </c>
      <c r="BH250" s="123" t="str">
        <f t="shared" si="16"/>
        <v/>
      </c>
      <c r="BI250" s="123" t="str">
        <f t="shared" si="17"/>
        <v/>
      </c>
      <c r="BJ250" s="122" t="str">
        <f t="shared" si="18"/>
        <v/>
      </c>
      <c r="BK250" s="123" t="str">
        <f t="shared" si="19"/>
        <v/>
      </c>
      <c r="BL250" s="123" t="str">
        <f t="shared" si="20"/>
        <v/>
      </c>
      <c r="BM250" s="123" t="str">
        <f t="shared" si="21"/>
        <v/>
      </c>
      <c r="BN250" s="123" t="str">
        <f t="shared" si="22"/>
        <v/>
      </c>
      <c r="BO250" s="123" t="str">
        <f t="shared" si="23"/>
        <v/>
      </c>
      <c r="BP250" s="123" t="str">
        <f t="shared" si="24"/>
        <v/>
      </c>
      <c r="BQ250" s="123" t="str">
        <f t="shared" si="25"/>
        <v/>
      </c>
      <c r="BR250" s="124" t="str">
        <f t="shared" si="26"/>
        <v/>
      </c>
      <c r="BS250" s="142" t="str">
        <f t="shared" si="27"/>
        <v/>
      </c>
      <c r="BT250" s="143" t="str">
        <f t="shared" si="28"/>
        <v/>
      </c>
      <c r="BU250" s="143" t="str">
        <f t="shared" si="29"/>
        <v/>
      </c>
      <c r="BV250" s="143" t="str">
        <f t="shared" si="30"/>
        <v/>
      </c>
      <c r="BW250" s="143" t="str">
        <f t="shared" si="31"/>
        <v/>
      </c>
      <c r="BX250" s="144" t="str">
        <f t="shared" si="32"/>
        <v/>
      </c>
      <c r="BY250" s="141" t="str">
        <f t="shared" si="33"/>
        <v/>
      </c>
      <c r="BZ250" s="139" t="str">
        <f t="shared" si="34"/>
        <v/>
      </c>
      <c r="CA250" s="139" t="str">
        <f t="shared" si="35"/>
        <v/>
      </c>
      <c r="CB250" s="139" t="str">
        <f t="shared" si="36"/>
        <v/>
      </c>
      <c r="CC250" s="139" t="str">
        <f t="shared" si="37"/>
        <v/>
      </c>
      <c r="CD250" s="139" t="str">
        <f t="shared" si="38"/>
        <v/>
      </c>
      <c r="CE250" s="140" t="str">
        <f t="shared" si="39"/>
        <v/>
      </c>
      <c r="CF250" s="141" t="str">
        <f t="shared" si="40"/>
        <v/>
      </c>
      <c r="CG250" s="139" t="str">
        <f t="shared" si="41"/>
        <v/>
      </c>
      <c r="CH250" s="139" t="str">
        <f t="shared" si="42"/>
        <v/>
      </c>
      <c r="CI250" s="139" t="str">
        <f t="shared" si="43"/>
        <v/>
      </c>
      <c r="CJ250" s="139" t="str">
        <f t="shared" si="44"/>
        <v/>
      </c>
      <c r="CK250" s="139" t="str">
        <f t="shared" si="45"/>
        <v/>
      </c>
      <c r="CL250" s="140" t="str">
        <f t="shared" si="46"/>
        <v/>
      </c>
      <c r="CM250" s="142" t="str">
        <f t="shared" si="47"/>
        <v/>
      </c>
      <c r="CN250" s="143" t="str">
        <f t="shared" si="48"/>
        <v/>
      </c>
      <c r="CO250" s="143" t="str">
        <f t="shared" si="49"/>
        <v/>
      </c>
      <c r="CP250" s="143" t="str">
        <f t="shared" si="50"/>
        <v/>
      </c>
      <c r="CQ250" s="143" t="str">
        <f t="shared" si="51"/>
        <v/>
      </c>
      <c r="CR250" s="145" t="str">
        <f t="shared" si="52"/>
        <v/>
      </c>
      <c r="CS250" s="127"/>
      <c r="CT250" s="122" t="str">
        <f t="shared" si="53"/>
        <v/>
      </c>
      <c r="CU250" s="123" t="str">
        <f t="shared" si="54"/>
        <v/>
      </c>
      <c r="CV250" s="123" t="str">
        <f t="shared" si="55"/>
        <v/>
      </c>
      <c r="CW250" s="123" t="str">
        <f t="shared" si="56"/>
        <v/>
      </c>
      <c r="CX250" s="123" t="str">
        <f t="shared" si="57"/>
        <v/>
      </c>
      <c r="CY250" s="123" t="str">
        <f t="shared" si="58"/>
        <v/>
      </c>
      <c r="CZ250" s="123" t="str">
        <f t="shared" si="59"/>
        <v/>
      </c>
      <c r="DA250" s="123" t="str">
        <f t="shared" si="60"/>
        <v/>
      </c>
      <c r="DB250" s="124" t="str">
        <f t="shared" si="61"/>
        <v/>
      </c>
      <c r="DC250" s="128" t="str">
        <f t="shared" si="62"/>
        <v/>
      </c>
      <c r="DD250" s="123" t="str">
        <f t="shared" si="63"/>
        <v/>
      </c>
      <c r="DE250" s="123" t="str">
        <f t="shared" si="64"/>
        <v/>
      </c>
      <c r="DF250" s="123" t="str">
        <f t="shared" si="65"/>
        <v/>
      </c>
      <c r="DG250" s="123" t="str">
        <f t="shared" si="66"/>
        <v/>
      </c>
      <c r="DH250" s="123" t="str">
        <f t="shared" si="67"/>
        <v/>
      </c>
      <c r="DI250" s="123" t="str">
        <f t="shared" si="68"/>
        <v/>
      </c>
      <c r="DJ250" s="129" t="str">
        <f t="shared" si="69"/>
        <v/>
      </c>
      <c r="DK250" s="98" t="s">
        <v>68</v>
      </c>
      <c r="DL250" s="130">
        <f t="shared" si="76"/>
        <v>244</v>
      </c>
      <c r="DM250" s="56"/>
    </row>
    <row r="251" spans="2:117" ht="22.5" customHeight="1">
      <c r="B251" s="98" t="s">
        <v>68</v>
      </c>
      <c r="C251" s="130">
        <f t="shared" si="70"/>
        <v>245</v>
      </c>
      <c r="D251" s="146">
        <v>45705</v>
      </c>
      <c r="E251" s="155" t="s">
        <v>69</v>
      </c>
      <c r="F251" s="102" t="s">
        <v>70</v>
      </c>
      <c r="G251" s="103" t="s">
        <v>20</v>
      </c>
      <c r="H251" s="131" t="s">
        <v>46</v>
      </c>
      <c r="I251" s="132">
        <v>3000</v>
      </c>
      <c r="J251" s="106"/>
      <c r="K251" s="107">
        <f t="shared" si="71"/>
        <v>3126113</v>
      </c>
      <c r="L251" s="645"/>
      <c r="M251" s="133"/>
      <c r="N251" s="133"/>
      <c r="O251" s="134" t="str">
        <f t="shared" ref="O251:S251" si="803">IF($H251=O$6,$I251,"")</f>
        <v/>
      </c>
      <c r="P251" s="135" t="str">
        <f t="shared" si="803"/>
        <v/>
      </c>
      <c r="Q251" s="136">
        <f t="shared" si="803"/>
        <v>3000</v>
      </c>
      <c r="R251" s="135" t="str">
        <f t="shared" si="803"/>
        <v/>
      </c>
      <c r="S251" s="137" t="str">
        <f t="shared" si="803"/>
        <v/>
      </c>
      <c r="T251" s="113" t="str">
        <f t="shared" ref="T251:AJ251" si="804">IF($H251=T$6,$J251,"")</f>
        <v/>
      </c>
      <c r="U251" s="114" t="str">
        <f t="shared" si="804"/>
        <v/>
      </c>
      <c r="V251" s="114" t="str">
        <f t="shared" si="804"/>
        <v/>
      </c>
      <c r="W251" s="114" t="str">
        <f t="shared" si="804"/>
        <v/>
      </c>
      <c r="X251" s="113" t="str">
        <f t="shared" si="804"/>
        <v/>
      </c>
      <c r="Y251" s="114" t="str">
        <f t="shared" si="804"/>
        <v/>
      </c>
      <c r="Z251" s="114" t="str">
        <f t="shared" si="804"/>
        <v/>
      </c>
      <c r="AA251" s="114" t="str">
        <f t="shared" si="804"/>
        <v/>
      </c>
      <c r="AB251" s="113" t="str">
        <f t="shared" si="804"/>
        <v/>
      </c>
      <c r="AC251" s="114" t="str">
        <f t="shared" si="804"/>
        <v/>
      </c>
      <c r="AD251" s="114" t="str">
        <f t="shared" si="804"/>
        <v/>
      </c>
      <c r="AE251" s="114" t="str">
        <f t="shared" si="804"/>
        <v/>
      </c>
      <c r="AF251" s="114" t="str">
        <f t="shared" si="804"/>
        <v/>
      </c>
      <c r="AG251" s="114" t="str">
        <f t="shared" si="804"/>
        <v/>
      </c>
      <c r="AH251" s="114" t="str">
        <f t="shared" si="804"/>
        <v/>
      </c>
      <c r="AI251" s="113" t="str">
        <f t="shared" si="804"/>
        <v/>
      </c>
      <c r="AJ251" s="115" t="str">
        <f t="shared" si="804"/>
        <v/>
      </c>
      <c r="AK251" s="617"/>
      <c r="AL251" s="38"/>
      <c r="AM251" s="98" t="s">
        <v>68</v>
      </c>
      <c r="AN251" s="130">
        <f t="shared" si="74"/>
        <v>245</v>
      </c>
      <c r="AO251" s="138" t="str">
        <f t="shared" ref="AO251:AS251" si="805">IF(AND($G251=AO$4,$H251=AO$6),$I251,"")</f>
        <v/>
      </c>
      <c r="AP251" s="139" t="str">
        <f t="shared" si="805"/>
        <v/>
      </c>
      <c r="AQ251" s="139">
        <f t="shared" si="805"/>
        <v>3000</v>
      </c>
      <c r="AR251" s="139" t="str">
        <f t="shared" si="805"/>
        <v/>
      </c>
      <c r="AS251" s="139" t="str">
        <f t="shared" si="805"/>
        <v/>
      </c>
      <c r="AT251" s="118"/>
      <c r="AU251" s="138" t="str">
        <f t="shared" si="3"/>
        <v/>
      </c>
      <c r="AV251" s="139" t="str">
        <f t="shared" si="4"/>
        <v/>
      </c>
      <c r="AW251" s="139" t="str">
        <f t="shared" si="5"/>
        <v/>
      </c>
      <c r="AX251" s="139" t="str">
        <f t="shared" si="6"/>
        <v/>
      </c>
      <c r="AY251" s="139" t="str">
        <f t="shared" si="7"/>
        <v/>
      </c>
      <c r="AZ251" s="140" t="str">
        <f t="shared" si="8"/>
        <v/>
      </c>
      <c r="BA251" s="141" t="str">
        <f t="shared" si="9"/>
        <v/>
      </c>
      <c r="BB251" s="139" t="str">
        <f t="shared" si="10"/>
        <v/>
      </c>
      <c r="BC251" s="139" t="str">
        <f t="shared" si="11"/>
        <v/>
      </c>
      <c r="BD251" s="139" t="str">
        <f t="shared" si="12"/>
        <v/>
      </c>
      <c r="BE251" s="140" t="str">
        <f t="shared" si="13"/>
        <v/>
      </c>
      <c r="BF251" s="122" t="str">
        <f t="shared" si="14"/>
        <v/>
      </c>
      <c r="BG251" s="123" t="str">
        <f t="shared" si="15"/>
        <v/>
      </c>
      <c r="BH251" s="123" t="str">
        <f t="shared" si="16"/>
        <v/>
      </c>
      <c r="BI251" s="123" t="str">
        <f t="shared" si="17"/>
        <v/>
      </c>
      <c r="BJ251" s="122" t="str">
        <f t="shared" si="18"/>
        <v/>
      </c>
      <c r="BK251" s="123" t="str">
        <f t="shared" si="19"/>
        <v/>
      </c>
      <c r="BL251" s="123" t="str">
        <f t="shared" si="20"/>
        <v/>
      </c>
      <c r="BM251" s="123" t="str">
        <f t="shared" si="21"/>
        <v/>
      </c>
      <c r="BN251" s="123" t="str">
        <f t="shared" si="22"/>
        <v/>
      </c>
      <c r="BO251" s="123" t="str">
        <f t="shared" si="23"/>
        <v/>
      </c>
      <c r="BP251" s="123" t="str">
        <f t="shared" si="24"/>
        <v/>
      </c>
      <c r="BQ251" s="123" t="str">
        <f t="shared" si="25"/>
        <v/>
      </c>
      <c r="BR251" s="124" t="str">
        <f t="shared" si="26"/>
        <v/>
      </c>
      <c r="BS251" s="142" t="str">
        <f t="shared" si="27"/>
        <v/>
      </c>
      <c r="BT251" s="143" t="str">
        <f t="shared" si="28"/>
        <v/>
      </c>
      <c r="BU251" s="143" t="str">
        <f t="shared" si="29"/>
        <v/>
      </c>
      <c r="BV251" s="143" t="str">
        <f t="shared" si="30"/>
        <v/>
      </c>
      <c r="BW251" s="143" t="str">
        <f t="shared" si="31"/>
        <v/>
      </c>
      <c r="BX251" s="144" t="str">
        <f t="shared" si="32"/>
        <v/>
      </c>
      <c r="BY251" s="141" t="str">
        <f t="shared" si="33"/>
        <v/>
      </c>
      <c r="BZ251" s="139" t="str">
        <f t="shared" si="34"/>
        <v/>
      </c>
      <c r="CA251" s="139" t="str">
        <f t="shared" si="35"/>
        <v/>
      </c>
      <c r="CB251" s="139" t="str">
        <f t="shared" si="36"/>
        <v/>
      </c>
      <c r="CC251" s="139" t="str">
        <f t="shared" si="37"/>
        <v/>
      </c>
      <c r="CD251" s="139" t="str">
        <f t="shared" si="38"/>
        <v/>
      </c>
      <c r="CE251" s="140" t="str">
        <f t="shared" si="39"/>
        <v/>
      </c>
      <c r="CF251" s="141" t="str">
        <f t="shared" si="40"/>
        <v/>
      </c>
      <c r="CG251" s="139" t="str">
        <f t="shared" si="41"/>
        <v/>
      </c>
      <c r="CH251" s="139" t="str">
        <f t="shared" si="42"/>
        <v/>
      </c>
      <c r="CI251" s="139" t="str">
        <f t="shared" si="43"/>
        <v/>
      </c>
      <c r="CJ251" s="139" t="str">
        <f t="shared" si="44"/>
        <v/>
      </c>
      <c r="CK251" s="139" t="str">
        <f t="shared" si="45"/>
        <v/>
      </c>
      <c r="CL251" s="140" t="str">
        <f t="shared" si="46"/>
        <v/>
      </c>
      <c r="CM251" s="142" t="str">
        <f t="shared" si="47"/>
        <v/>
      </c>
      <c r="CN251" s="143" t="str">
        <f t="shared" si="48"/>
        <v/>
      </c>
      <c r="CO251" s="143" t="str">
        <f t="shared" si="49"/>
        <v/>
      </c>
      <c r="CP251" s="143" t="str">
        <f t="shared" si="50"/>
        <v/>
      </c>
      <c r="CQ251" s="143" t="str">
        <f t="shared" si="51"/>
        <v/>
      </c>
      <c r="CR251" s="145" t="str">
        <f t="shared" si="52"/>
        <v/>
      </c>
      <c r="CS251" s="127"/>
      <c r="CT251" s="122" t="str">
        <f t="shared" si="53"/>
        <v/>
      </c>
      <c r="CU251" s="123" t="str">
        <f t="shared" si="54"/>
        <v/>
      </c>
      <c r="CV251" s="123" t="str">
        <f t="shared" si="55"/>
        <v/>
      </c>
      <c r="CW251" s="123" t="str">
        <f t="shared" si="56"/>
        <v/>
      </c>
      <c r="CX251" s="123" t="str">
        <f t="shared" si="57"/>
        <v/>
      </c>
      <c r="CY251" s="123" t="str">
        <f t="shared" si="58"/>
        <v/>
      </c>
      <c r="CZ251" s="123" t="str">
        <f t="shared" si="59"/>
        <v/>
      </c>
      <c r="DA251" s="123" t="str">
        <f t="shared" si="60"/>
        <v/>
      </c>
      <c r="DB251" s="124" t="str">
        <f t="shared" si="61"/>
        <v/>
      </c>
      <c r="DC251" s="128" t="str">
        <f t="shared" si="62"/>
        <v/>
      </c>
      <c r="DD251" s="123" t="str">
        <f t="shared" si="63"/>
        <v/>
      </c>
      <c r="DE251" s="123" t="str">
        <f t="shared" si="64"/>
        <v/>
      </c>
      <c r="DF251" s="123" t="str">
        <f t="shared" si="65"/>
        <v/>
      </c>
      <c r="DG251" s="123" t="str">
        <f t="shared" si="66"/>
        <v/>
      </c>
      <c r="DH251" s="123" t="str">
        <f t="shared" si="67"/>
        <v/>
      </c>
      <c r="DI251" s="123" t="str">
        <f t="shared" si="68"/>
        <v/>
      </c>
      <c r="DJ251" s="129" t="str">
        <f t="shared" si="69"/>
        <v/>
      </c>
      <c r="DK251" s="98" t="s">
        <v>68</v>
      </c>
      <c r="DL251" s="130">
        <f t="shared" si="76"/>
        <v>245</v>
      </c>
      <c r="DM251" s="56"/>
    </row>
    <row r="252" spans="2:117" ht="22.5" customHeight="1">
      <c r="B252" s="98" t="s">
        <v>68</v>
      </c>
      <c r="C252" s="130">
        <f t="shared" si="70"/>
        <v>246</v>
      </c>
      <c r="D252" s="146">
        <v>45705</v>
      </c>
      <c r="E252" s="155" t="s">
        <v>69</v>
      </c>
      <c r="F252" s="102" t="s">
        <v>70</v>
      </c>
      <c r="G252" s="103" t="s">
        <v>20</v>
      </c>
      <c r="H252" s="131" t="s">
        <v>46</v>
      </c>
      <c r="I252" s="132">
        <v>10000</v>
      </c>
      <c r="J252" s="106"/>
      <c r="K252" s="107">
        <f t="shared" si="71"/>
        <v>3136113</v>
      </c>
      <c r="L252" s="645"/>
      <c r="M252" s="133"/>
      <c r="N252" s="133"/>
      <c r="O252" s="134" t="str">
        <f t="shared" ref="O252:S252" si="806">IF($H252=O$6,$I252,"")</f>
        <v/>
      </c>
      <c r="P252" s="135" t="str">
        <f t="shared" si="806"/>
        <v/>
      </c>
      <c r="Q252" s="136">
        <f t="shared" si="806"/>
        <v>10000</v>
      </c>
      <c r="R252" s="135" t="str">
        <f t="shared" si="806"/>
        <v/>
      </c>
      <c r="S252" s="137" t="str">
        <f t="shared" si="806"/>
        <v/>
      </c>
      <c r="T252" s="113" t="str">
        <f t="shared" ref="T252:AJ252" si="807">IF($H252=T$6,$J252,"")</f>
        <v/>
      </c>
      <c r="U252" s="114" t="str">
        <f t="shared" si="807"/>
        <v/>
      </c>
      <c r="V252" s="114" t="str">
        <f t="shared" si="807"/>
        <v/>
      </c>
      <c r="W252" s="114" t="str">
        <f t="shared" si="807"/>
        <v/>
      </c>
      <c r="X252" s="113" t="str">
        <f t="shared" si="807"/>
        <v/>
      </c>
      <c r="Y252" s="114" t="str">
        <f t="shared" si="807"/>
        <v/>
      </c>
      <c r="Z252" s="114" t="str">
        <f t="shared" si="807"/>
        <v/>
      </c>
      <c r="AA252" s="114" t="str">
        <f t="shared" si="807"/>
        <v/>
      </c>
      <c r="AB252" s="113" t="str">
        <f t="shared" si="807"/>
        <v/>
      </c>
      <c r="AC252" s="114" t="str">
        <f t="shared" si="807"/>
        <v/>
      </c>
      <c r="AD252" s="114" t="str">
        <f t="shared" si="807"/>
        <v/>
      </c>
      <c r="AE252" s="114" t="str">
        <f t="shared" si="807"/>
        <v/>
      </c>
      <c r="AF252" s="114" t="str">
        <f t="shared" si="807"/>
        <v/>
      </c>
      <c r="AG252" s="114" t="str">
        <f t="shared" si="807"/>
        <v/>
      </c>
      <c r="AH252" s="114" t="str">
        <f t="shared" si="807"/>
        <v/>
      </c>
      <c r="AI252" s="113" t="str">
        <f t="shared" si="807"/>
        <v/>
      </c>
      <c r="AJ252" s="115" t="str">
        <f t="shared" si="807"/>
        <v/>
      </c>
      <c r="AK252" s="617"/>
      <c r="AL252" s="38"/>
      <c r="AM252" s="98" t="s">
        <v>68</v>
      </c>
      <c r="AN252" s="130">
        <f t="shared" si="74"/>
        <v>246</v>
      </c>
      <c r="AO252" s="138" t="str">
        <f t="shared" ref="AO252:AS252" si="808">IF(AND($G252=AO$4,$H252=AO$6),$I252,"")</f>
        <v/>
      </c>
      <c r="AP252" s="139" t="str">
        <f t="shared" si="808"/>
        <v/>
      </c>
      <c r="AQ252" s="139">
        <f t="shared" si="808"/>
        <v>10000</v>
      </c>
      <c r="AR252" s="139" t="str">
        <f t="shared" si="808"/>
        <v/>
      </c>
      <c r="AS252" s="139" t="str">
        <f t="shared" si="808"/>
        <v/>
      </c>
      <c r="AT252" s="118"/>
      <c r="AU252" s="138" t="str">
        <f t="shared" si="3"/>
        <v/>
      </c>
      <c r="AV252" s="139" t="str">
        <f t="shared" si="4"/>
        <v/>
      </c>
      <c r="AW252" s="139" t="str">
        <f t="shared" si="5"/>
        <v/>
      </c>
      <c r="AX252" s="139" t="str">
        <f t="shared" si="6"/>
        <v/>
      </c>
      <c r="AY252" s="139" t="str">
        <f t="shared" si="7"/>
        <v/>
      </c>
      <c r="AZ252" s="140" t="str">
        <f t="shared" si="8"/>
        <v/>
      </c>
      <c r="BA252" s="141" t="str">
        <f t="shared" si="9"/>
        <v/>
      </c>
      <c r="BB252" s="139" t="str">
        <f t="shared" si="10"/>
        <v/>
      </c>
      <c r="BC252" s="139" t="str">
        <f t="shared" si="11"/>
        <v/>
      </c>
      <c r="BD252" s="139" t="str">
        <f t="shared" si="12"/>
        <v/>
      </c>
      <c r="BE252" s="140" t="str">
        <f t="shared" si="13"/>
        <v/>
      </c>
      <c r="BF252" s="122" t="str">
        <f t="shared" si="14"/>
        <v/>
      </c>
      <c r="BG252" s="123" t="str">
        <f t="shared" si="15"/>
        <v/>
      </c>
      <c r="BH252" s="123" t="str">
        <f t="shared" si="16"/>
        <v/>
      </c>
      <c r="BI252" s="123" t="str">
        <f t="shared" si="17"/>
        <v/>
      </c>
      <c r="BJ252" s="122" t="str">
        <f t="shared" si="18"/>
        <v/>
      </c>
      <c r="BK252" s="123" t="str">
        <f t="shared" si="19"/>
        <v/>
      </c>
      <c r="BL252" s="123" t="str">
        <f t="shared" si="20"/>
        <v/>
      </c>
      <c r="BM252" s="123" t="str">
        <f t="shared" si="21"/>
        <v/>
      </c>
      <c r="BN252" s="123" t="str">
        <f t="shared" si="22"/>
        <v/>
      </c>
      <c r="BO252" s="123" t="str">
        <f t="shared" si="23"/>
        <v/>
      </c>
      <c r="BP252" s="123" t="str">
        <f t="shared" si="24"/>
        <v/>
      </c>
      <c r="BQ252" s="123" t="str">
        <f t="shared" si="25"/>
        <v/>
      </c>
      <c r="BR252" s="124" t="str">
        <f t="shared" si="26"/>
        <v/>
      </c>
      <c r="BS252" s="142" t="str">
        <f t="shared" si="27"/>
        <v/>
      </c>
      <c r="BT252" s="143" t="str">
        <f t="shared" si="28"/>
        <v/>
      </c>
      <c r="BU252" s="143" t="str">
        <f t="shared" si="29"/>
        <v/>
      </c>
      <c r="BV252" s="143" t="str">
        <f t="shared" si="30"/>
        <v/>
      </c>
      <c r="BW252" s="143" t="str">
        <f t="shared" si="31"/>
        <v/>
      </c>
      <c r="BX252" s="144" t="str">
        <f t="shared" si="32"/>
        <v/>
      </c>
      <c r="BY252" s="141" t="str">
        <f t="shared" si="33"/>
        <v/>
      </c>
      <c r="BZ252" s="139" t="str">
        <f t="shared" si="34"/>
        <v/>
      </c>
      <c r="CA252" s="139" t="str">
        <f t="shared" si="35"/>
        <v/>
      </c>
      <c r="CB252" s="139" t="str">
        <f t="shared" si="36"/>
        <v/>
      </c>
      <c r="CC252" s="139" t="str">
        <f t="shared" si="37"/>
        <v/>
      </c>
      <c r="CD252" s="139" t="str">
        <f t="shared" si="38"/>
        <v/>
      </c>
      <c r="CE252" s="140" t="str">
        <f t="shared" si="39"/>
        <v/>
      </c>
      <c r="CF252" s="141" t="str">
        <f t="shared" si="40"/>
        <v/>
      </c>
      <c r="CG252" s="139" t="str">
        <f t="shared" si="41"/>
        <v/>
      </c>
      <c r="CH252" s="139" t="str">
        <f t="shared" si="42"/>
        <v/>
      </c>
      <c r="CI252" s="139" t="str">
        <f t="shared" si="43"/>
        <v/>
      </c>
      <c r="CJ252" s="139" t="str">
        <f t="shared" si="44"/>
        <v/>
      </c>
      <c r="CK252" s="139" t="str">
        <f t="shared" si="45"/>
        <v/>
      </c>
      <c r="CL252" s="140" t="str">
        <f t="shared" si="46"/>
        <v/>
      </c>
      <c r="CM252" s="142" t="str">
        <f t="shared" si="47"/>
        <v/>
      </c>
      <c r="CN252" s="143" t="str">
        <f t="shared" si="48"/>
        <v/>
      </c>
      <c r="CO252" s="143" t="str">
        <f t="shared" si="49"/>
        <v/>
      </c>
      <c r="CP252" s="143" t="str">
        <f t="shared" si="50"/>
        <v/>
      </c>
      <c r="CQ252" s="143" t="str">
        <f t="shared" si="51"/>
        <v/>
      </c>
      <c r="CR252" s="145" t="str">
        <f t="shared" si="52"/>
        <v/>
      </c>
      <c r="CS252" s="127"/>
      <c r="CT252" s="122" t="str">
        <f t="shared" si="53"/>
        <v/>
      </c>
      <c r="CU252" s="123" t="str">
        <f t="shared" si="54"/>
        <v/>
      </c>
      <c r="CV252" s="123" t="str">
        <f t="shared" si="55"/>
        <v/>
      </c>
      <c r="CW252" s="123" t="str">
        <f t="shared" si="56"/>
        <v/>
      </c>
      <c r="CX252" s="123" t="str">
        <f t="shared" si="57"/>
        <v/>
      </c>
      <c r="CY252" s="123" t="str">
        <f t="shared" si="58"/>
        <v/>
      </c>
      <c r="CZ252" s="123" t="str">
        <f t="shared" si="59"/>
        <v/>
      </c>
      <c r="DA252" s="123" t="str">
        <f t="shared" si="60"/>
        <v/>
      </c>
      <c r="DB252" s="124" t="str">
        <f t="shared" si="61"/>
        <v/>
      </c>
      <c r="DC252" s="128" t="str">
        <f t="shared" si="62"/>
        <v/>
      </c>
      <c r="DD252" s="123" t="str">
        <f t="shared" si="63"/>
        <v/>
      </c>
      <c r="DE252" s="123" t="str">
        <f t="shared" si="64"/>
        <v/>
      </c>
      <c r="DF252" s="123" t="str">
        <f t="shared" si="65"/>
        <v/>
      </c>
      <c r="DG252" s="123" t="str">
        <f t="shared" si="66"/>
        <v/>
      </c>
      <c r="DH252" s="123" t="str">
        <f t="shared" si="67"/>
        <v/>
      </c>
      <c r="DI252" s="123" t="str">
        <f t="shared" si="68"/>
        <v/>
      </c>
      <c r="DJ252" s="129" t="str">
        <f t="shared" si="69"/>
        <v/>
      </c>
      <c r="DK252" s="98" t="s">
        <v>68</v>
      </c>
      <c r="DL252" s="130">
        <f t="shared" si="76"/>
        <v>246</v>
      </c>
      <c r="DM252" s="56"/>
    </row>
    <row r="253" spans="2:117" ht="22.5" customHeight="1">
      <c r="B253" s="98" t="s">
        <v>68</v>
      </c>
      <c r="C253" s="130">
        <f t="shared" si="70"/>
        <v>247</v>
      </c>
      <c r="D253" s="146">
        <v>45705</v>
      </c>
      <c r="E253" s="155" t="s">
        <v>76</v>
      </c>
      <c r="F253" s="168" t="s">
        <v>77</v>
      </c>
      <c r="G253" s="103" t="s">
        <v>30</v>
      </c>
      <c r="H253" s="131" t="s">
        <v>51</v>
      </c>
      <c r="I253" s="132"/>
      <c r="J253" s="106">
        <v>108880</v>
      </c>
      <c r="K253" s="107">
        <f t="shared" si="71"/>
        <v>3027233</v>
      </c>
      <c r="L253" s="645"/>
      <c r="M253" s="133"/>
      <c r="N253" s="167" t="str">
        <f>HYPERLINK("./領収書_公開用/外領収書Y2見積書Y2.pdf","見積書Y2")</f>
        <v>見積書Y2</v>
      </c>
      <c r="O253" s="134" t="str">
        <f t="shared" ref="O253:S253" si="809">IF($H253=O$6,$I253,"")</f>
        <v/>
      </c>
      <c r="P253" s="135" t="str">
        <f t="shared" si="809"/>
        <v/>
      </c>
      <c r="Q253" s="136" t="str">
        <f t="shared" si="809"/>
        <v/>
      </c>
      <c r="R253" s="135" t="str">
        <f t="shared" si="809"/>
        <v/>
      </c>
      <c r="S253" s="137" t="str">
        <f t="shared" si="809"/>
        <v/>
      </c>
      <c r="T253" s="113" t="str">
        <f t="shared" ref="T253:AJ253" si="810">IF($H253=T$6,$J253,"")</f>
        <v/>
      </c>
      <c r="U253" s="114" t="str">
        <f t="shared" si="810"/>
        <v/>
      </c>
      <c r="V253" s="114">
        <f t="shared" si="810"/>
        <v>108880</v>
      </c>
      <c r="W253" s="114" t="str">
        <f t="shared" si="810"/>
        <v/>
      </c>
      <c r="X253" s="113" t="str">
        <f t="shared" si="810"/>
        <v/>
      </c>
      <c r="Y253" s="114" t="str">
        <f t="shared" si="810"/>
        <v/>
      </c>
      <c r="Z253" s="114" t="str">
        <f t="shared" si="810"/>
        <v/>
      </c>
      <c r="AA253" s="114" t="str">
        <f t="shared" si="810"/>
        <v/>
      </c>
      <c r="AB253" s="113" t="str">
        <f t="shared" si="810"/>
        <v/>
      </c>
      <c r="AC253" s="114" t="str">
        <f t="shared" si="810"/>
        <v/>
      </c>
      <c r="AD253" s="114" t="str">
        <f t="shared" si="810"/>
        <v/>
      </c>
      <c r="AE253" s="114" t="str">
        <f t="shared" si="810"/>
        <v/>
      </c>
      <c r="AF253" s="114" t="str">
        <f t="shared" si="810"/>
        <v/>
      </c>
      <c r="AG253" s="114" t="str">
        <f t="shared" si="810"/>
        <v/>
      </c>
      <c r="AH253" s="114" t="str">
        <f t="shared" si="810"/>
        <v/>
      </c>
      <c r="AI253" s="113" t="str">
        <f t="shared" si="810"/>
        <v/>
      </c>
      <c r="AJ253" s="115" t="str">
        <f t="shared" si="810"/>
        <v/>
      </c>
      <c r="AK253" s="617"/>
      <c r="AL253" s="38"/>
      <c r="AM253" s="98" t="s">
        <v>68</v>
      </c>
      <c r="AN253" s="130">
        <f t="shared" si="74"/>
        <v>247</v>
      </c>
      <c r="AO253" s="138" t="str">
        <f t="shared" ref="AO253:AS253" si="811">IF(AND($G253=AO$4,$H253=AO$6),$I253,"")</f>
        <v/>
      </c>
      <c r="AP253" s="139" t="str">
        <f t="shared" si="811"/>
        <v/>
      </c>
      <c r="AQ253" s="139" t="str">
        <f t="shared" si="811"/>
        <v/>
      </c>
      <c r="AR253" s="139" t="str">
        <f t="shared" si="811"/>
        <v/>
      </c>
      <c r="AS253" s="139" t="str">
        <f t="shared" si="811"/>
        <v/>
      </c>
      <c r="AT253" s="118"/>
      <c r="AU253" s="138" t="str">
        <f t="shared" si="3"/>
        <v/>
      </c>
      <c r="AV253" s="139" t="str">
        <f t="shared" si="4"/>
        <v/>
      </c>
      <c r="AW253" s="139" t="str">
        <f t="shared" si="5"/>
        <v/>
      </c>
      <c r="AX253" s="139" t="str">
        <f t="shared" si="6"/>
        <v/>
      </c>
      <c r="AY253" s="139" t="str">
        <f t="shared" si="7"/>
        <v/>
      </c>
      <c r="AZ253" s="140" t="str">
        <f t="shared" si="8"/>
        <v/>
      </c>
      <c r="BA253" s="141" t="str">
        <f t="shared" si="9"/>
        <v/>
      </c>
      <c r="BB253" s="139" t="str">
        <f t="shared" si="10"/>
        <v/>
      </c>
      <c r="BC253" s="139" t="str">
        <f t="shared" si="11"/>
        <v/>
      </c>
      <c r="BD253" s="139" t="str">
        <f t="shared" si="12"/>
        <v/>
      </c>
      <c r="BE253" s="140" t="str">
        <f t="shared" si="13"/>
        <v/>
      </c>
      <c r="BF253" s="122" t="str">
        <f t="shared" si="14"/>
        <v/>
      </c>
      <c r="BG253" s="123" t="str">
        <f t="shared" si="15"/>
        <v/>
      </c>
      <c r="BH253" s="123" t="str">
        <f t="shared" si="16"/>
        <v/>
      </c>
      <c r="BI253" s="123" t="str">
        <f t="shared" si="17"/>
        <v/>
      </c>
      <c r="BJ253" s="122" t="str">
        <f t="shared" si="18"/>
        <v/>
      </c>
      <c r="BK253" s="123" t="str">
        <f t="shared" si="19"/>
        <v/>
      </c>
      <c r="BL253" s="123" t="str">
        <f t="shared" si="20"/>
        <v/>
      </c>
      <c r="BM253" s="123" t="str">
        <f t="shared" si="21"/>
        <v/>
      </c>
      <c r="BN253" s="123" t="str">
        <f t="shared" si="22"/>
        <v/>
      </c>
      <c r="BO253" s="123" t="str">
        <f t="shared" si="23"/>
        <v/>
      </c>
      <c r="BP253" s="123" t="str">
        <f t="shared" si="24"/>
        <v/>
      </c>
      <c r="BQ253" s="123" t="str">
        <f t="shared" si="25"/>
        <v/>
      </c>
      <c r="BR253" s="124" t="str">
        <f t="shared" si="26"/>
        <v/>
      </c>
      <c r="BS253" s="142" t="str">
        <f t="shared" si="27"/>
        <v/>
      </c>
      <c r="BT253" s="143" t="str">
        <f t="shared" si="28"/>
        <v/>
      </c>
      <c r="BU253" s="143" t="str">
        <f t="shared" si="29"/>
        <v/>
      </c>
      <c r="BV253" s="143" t="str">
        <f t="shared" si="30"/>
        <v/>
      </c>
      <c r="BW253" s="143" t="str">
        <f t="shared" si="31"/>
        <v/>
      </c>
      <c r="BX253" s="144" t="str">
        <f t="shared" si="32"/>
        <v/>
      </c>
      <c r="BY253" s="141" t="str">
        <f t="shared" si="33"/>
        <v/>
      </c>
      <c r="BZ253" s="139" t="str">
        <f t="shared" si="34"/>
        <v/>
      </c>
      <c r="CA253" s="139" t="str">
        <f t="shared" si="35"/>
        <v/>
      </c>
      <c r="CB253" s="139" t="str">
        <f t="shared" si="36"/>
        <v/>
      </c>
      <c r="CC253" s="139" t="str">
        <f t="shared" si="37"/>
        <v/>
      </c>
      <c r="CD253" s="139" t="str">
        <f t="shared" si="38"/>
        <v/>
      </c>
      <c r="CE253" s="140" t="str">
        <f t="shared" si="39"/>
        <v/>
      </c>
      <c r="CF253" s="141" t="str">
        <f t="shared" si="40"/>
        <v/>
      </c>
      <c r="CG253" s="139" t="str">
        <f t="shared" si="41"/>
        <v/>
      </c>
      <c r="CH253" s="139" t="str">
        <f t="shared" si="42"/>
        <v/>
      </c>
      <c r="CI253" s="139" t="str">
        <f t="shared" si="43"/>
        <v/>
      </c>
      <c r="CJ253" s="139" t="str">
        <f t="shared" si="44"/>
        <v/>
      </c>
      <c r="CK253" s="139" t="str">
        <f t="shared" si="45"/>
        <v/>
      </c>
      <c r="CL253" s="140" t="str">
        <f t="shared" si="46"/>
        <v/>
      </c>
      <c r="CM253" s="142" t="str">
        <f t="shared" si="47"/>
        <v/>
      </c>
      <c r="CN253" s="143" t="str">
        <f t="shared" si="48"/>
        <v/>
      </c>
      <c r="CO253" s="143" t="str">
        <f t="shared" si="49"/>
        <v/>
      </c>
      <c r="CP253" s="143" t="str">
        <f t="shared" si="50"/>
        <v/>
      </c>
      <c r="CQ253" s="143" t="str">
        <f t="shared" si="51"/>
        <v/>
      </c>
      <c r="CR253" s="145" t="str">
        <f t="shared" si="52"/>
        <v/>
      </c>
      <c r="CS253" s="127"/>
      <c r="CT253" s="122" t="str">
        <f t="shared" si="53"/>
        <v/>
      </c>
      <c r="CU253" s="123">
        <f t="shared" si="54"/>
        <v>108880</v>
      </c>
      <c r="CV253" s="123" t="str">
        <f t="shared" si="55"/>
        <v/>
      </c>
      <c r="CW253" s="123" t="str">
        <f t="shared" si="56"/>
        <v/>
      </c>
      <c r="CX253" s="123" t="str">
        <f t="shared" si="57"/>
        <v/>
      </c>
      <c r="CY253" s="123" t="str">
        <f t="shared" si="58"/>
        <v/>
      </c>
      <c r="CZ253" s="123" t="str">
        <f t="shared" si="59"/>
        <v/>
      </c>
      <c r="DA253" s="123" t="str">
        <f t="shared" si="60"/>
        <v/>
      </c>
      <c r="DB253" s="124" t="str">
        <f t="shared" si="61"/>
        <v/>
      </c>
      <c r="DC253" s="128" t="str">
        <f t="shared" si="62"/>
        <v/>
      </c>
      <c r="DD253" s="123" t="str">
        <f t="shared" si="63"/>
        <v/>
      </c>
      <c r="DE253" s="123" t="str">
        <f t="shared" si="64"/>
        <v/>
      </c>
      <c r="DF253" s="123" t="str">
        <f t="shared" si="65"/>
        <v/>
      </c>
      <c r="DG253" s="123" t="str">
        <f t="shared" si="66"/>
        <v/>
      </c>
      <c r="DH253" s="123" t="str">
        <f t="shared" si="67"/>
        <v/>
      </c>
      <c r="DI253" s="123" t="str">
        <f t="shared" si="68"/>
        <v/>
      </c>
      <c r="DJ253" s="129" t="str">
        <f t="shared" si="69"/>
        <v/>
      </c>
      <c r="DK253" s="98" t="s">
        <v>68</v>
      </c>
      <c r="DL253" s="130">
        <f t="shared" si="76"/>
        <v>247</v>
      </c>
      <c r="DM253" s="56"/>
    </row>
    <row r="254" spans="2:117" ht="22.5" customHeight="1">
      <c r="B254" s="98" t="s">
        <v>68</v>
      </c>
      <c r="C254" s="130">
        <f t="shared" si="70"/>
        <v>248</v>
      </c>
      <c r="D254" s="146">
        <v>45705</v>
      </c>
      <c r="E254" s="155" t="s">
        <v>73</v>
      </c>
      <c r="F254" s="168" t="s">
        <v>74</v>
      </c>
      <c r="G254" s="103" t="s">
        <v>30</v>
      </c>
      <c r="H254" s="131" t="s">
        <v>55</v>
      </c>
      <c r="I254" s="132"/>
      <c r="J254" s="106">
        <v>770</v>
      </c>
      <c r="K254" s="107">
        <f t="shared" si="71"/>
        <v>3026463</v>
      </c>
      <c r="L254" s="645"/>
      <c r="M254" s="133"/>
      <c r="N254" s="169"/>
      <c r="O254" s="134" t="str">
        <f t="shared" ref="O254:S254" si="812">IF($H254=O$6,$I254,"")</f>
        <v/>
      </c>
      <c r="P254" s="135" t="str">
        <f t="shared" si="812"/>
        <v/>
      </c>
      <c r="Q254" s="136" t="str">
        <f t="shared" si="812"/>
        <v/>
      </c>
      <c r="R254" s="135" t="str">
        <f t="shared" si="812"/>
        <v/>
      </c>
      <c r="S254" s="137" t="str">
        <f t="shared" si="812"/>
        <v/>
      </c>
      <c r="T254" s="113" t="str">
        <f t="shared" ref="T254:AJ254" si="813">IF($H254=T$6,$J254,"")</f>
        <v/>
      </c>
      <c r="U254" s="114" t="str">
        <f t="shared" si="813"/>
        <v/>
      </c>
      <c r="V254" s="114" t="str">
        <f t="shared" si="813"/>
        <v/>
      </c>
      <c r="W254" s="114" t="str">
        <f t="shared" si="813"/>
        <v/>
      </c>
      <c r="X254" s="113" t="str">
        <f t="shared" si="813"/>
        <v/>
      </c>
      <c r="Y254" s="114" t="str">
        <f t="shared" si="813"/>
        <v/>
      </c>
      <c r="Z254" s="114">
        <f t="shared" si="813"/>
        <v>770</v>
      </c>
      <c r="AA254" s="114" t="str">
        <f t="shared" si="813"/>
        <v/>
      </c>
      <c r="AB254" s="113" t="str">
        <f t="shared" si="813"/>
        <v/>
      </c>
      <c r="AC254" s="114" t="str">
        <f t="shared" si="813"/>
        <v/>
      </c>
      <c r="AD254" s="114" t="str">
        <f t="shared" si="813"/>
        <v/>
      </c>
      <c r="AE254" s="114" t="str">
        <f t="shared" si="813"/>
        <v/>
      </c>
      <c r="AF254" s="114" t="str">
        <f t="shared" si="813"/>
        <v/>
      </c>
      <c r="AG254" s="114" t="str">
        <f t="shared" si="813"/>
        <v/>
      </c>
      <c r="AH254" s="114" t="str">
        <f t="shared" si="813"/>
        <v/>
      </c>
      <c r="AI254" s="113" t="str">
        <f t="shared" si="813"/>
        <v/>
      </c>
      <c r="AJ254" s="115" t="str">
        <f t="shared" si="813"/>
        <v/>
      </c>
      <c r="AK254" s="617"/>
      <c r="AL254" s="38"/>
      <c r="AM254" s="98" t="s">
        <v>68</v>
      </c>
      <c r="AN254" s="130">
        <f t="shared" si="74"/>
        <v>248</v>
      </c>
      <c r="AO254" s="138" t="str">
        <f t="shared" ref="AO254:AS254" si="814">IF(AND($G254=AO$4,$H254=AO$6),$I254,"")</f>
        <v/>
      </c>
      <c r="AP254" s="139" t="str">
        <f t="shared" si="814"/>
        <v/>
      </c>
      <c r="AQ254" s="139" t="str">
        <f t="shared" si="814"/>
        <v/>
      </c>
      <c r="AR254" s="139" t="str">
        <f t="shared" si="814"/>
        <v/>
      </c>
      <c r="AS254" s="139" t="str">
        <f t="shared" si="814"/>
        <v/>
      </c>
      <c r="AT254" s="118"/>
      <c r="AU254" s="138" t="str">
        <f t="shared" si="3"/>
        <v/>
      </c>
      <c r="AV254" s="139" t="str">
        <f t="shared" si="4"/>
        <v/>
      </c>
      <c r="AW254" s="139" t="str">
        <f t="shared" si="5"/>
        <v/>
      </c>
      <c r="AX254" s="139" t="str">
        <f t="shared" si="6"/>
        <v/>
      </c>
      <c r="AY254" s="139" t="str">
        <f t="shared" si="7"/>
        <v/>
      </c>
      <c r="AZ254" s="140" t="str">
        <f t="shared" si="8"/>
        <v/>
      </c>
      <c r="BA254" s="141" t="str">
        <f t="shared" si="9"/>
        <v/>
      </c>
      <c r="BB254" s="139" t="str">
        <f t="shared" si="10"/>
        <v/>
      </c>
      <c r="BC254" s="139" t="str">
        <f t="shared" si="11"/>
        <v/>
      </c>
      <c r="BD254" s="139" t="str">
        <f t="shared" si="12"/>
        <v/>
      </c>
      <c r="BE254" s="140" t="str">
        <f t="shared" si="13"/>
        <v/>
      </c>
      <c r="BF254" s="122" t="str">
        <f t="shared" si="14"/>
        <v/>
      </c>
      <c r="BG254" s="123" t="str">
        <f t="shared" si="15"/>
        <v/>
      </c>
      <c r="BH254" s="123" t="str">
        <f t="shared" si="16"/>
        <v/>
      </c>
      <c r="BI254" s="123" t="str">
        <f t="shared" si="17"/>
        <v/>
      </c>
      <c r="BJ254" s="122" t="str">
        <f t="shared" si="18"/>
        <v/>
      </c>
      <c r="BK254" s="123" t="str">
        <f t="shared" si="19"/>
        <v/>
      </c>
      <c r="BL254" s="123" t="str">
        <f t="shared" si="20"/>
        <v/>
      </c>
      <c r="BM254" s="123" t="str">
        <f t="shared" si="21"/>
        <v/>
      </c>
      <c r="BN254" s="123" t="str">
        <f t="shared" si="22"/>
        <v/>
      </c>
      <c r="BO254" s="123" t="str">
        <f t="shared" si="23"/>
        <v/>
      </c>
      <c r="BP254" s="123" t="str">
        <f t="shared" si="24"/>
        <v/>
      </c>
      <c r="BQ254" s="123" t="str">
        <f t="shared" si="25"/>
        <v/>
      </c>
      <c r="BR254" s="124" t="str">
        <f t="shared" si="26"/>
        <v/>
      </c>
      <c r="BS254" s="142" t="str">
        <f t="shared" si="27"/>
        <v/>
      </c>
      <c r="BT254" s="143" t="str">
        <f t="shared" si="28"/>
        <v/>
      </c>
      <c r="BU254" s="143" t="str">
        <f t="shared" si="29"/>
        <v/>
      </c>
      <c r="BV254" s="143" t="str">
        <f t="shared" si="30"/>
        <v/>
      </c>
      <c r="BW254" s="143" t="str">
        <f t="shared" si="31"/>
        <v/>
      </c>
      <c r="BX254" s="144" t="str">
        <f t="shared" si="32"/>
        <v/>
      </c>
      <c r="BY254" s="141" t="str">
        <f t="shared" si="33"/>
        <v/>
      </c>
      <c r="BZ254" s="139" t="str">
        <f t="shared" si="34"/>
        <v/>
      </c>
      <c r="CA254" s="139" t="str">
        <f t="shared" si="35"/>
        <v/>
      </c>
      <c r="CB254" s="139" t="str">
        <f t="shared" si="36"/>
        <v/>
      </c>
      <c r="CC254" s="139" t="str">
        <f t="shared" si="37"/>
        <v/>
      </c>
      <c r="CD254" s="139" t="str">
        <f t="shared" si="38"/>
        <v/>
      </c>
      <c r="CE254" s="140" t="str">
        <f t="shared" si="39"/>
        <v/>
      </c>
      <c r="CF254" s="141" t="str">
        <f t="shared" si="40"/>
        <v/>
      </c>
      <c r="CG254" s="139" t="str">
        <f t="shared" si="41"/>
        <v/>
      </c>
      <c r="CH254" s="139" t="str">
        <f t="shared" si="42"/>
        <v/>
      </c>
      <c r="CI254" s="139" t="str">
        <f t="shared" si="43"/>
        <v/>
      </c>
      <c r="CJ254" s="139" t="str">
        <f t="shared" si="44"/>
        <v/>
      </c>
      <c r="CK254" s="139" t="str">
        <f t="shared" si="45"/>
        <v/>
      </c>
      <c r="CL254" s="140" t="str">
        <f t="shared" si="46"/>
        <v/>
      </c>
      <c r="CM254" s="142" t="str">
        <f t="shared" si="47"/>
        <v/>
      </c>
      <c r="CN254" s="143" t="str">
        <f t="shared" si="48"/>
        <v/>
      </c>
      <c r="CO254" s="143" t="str">
        <f t="shared" si="49"/>
        <v/>
      </c>
      <c r="CP254" s="143" t="str">
        <f t="shared" si="50"/>
        <v/>
      </c>
      <c r="CQ254" s="143" t="str">
        <f t="shared" si="51"/>
        <v/>
      </c>
      <c r="CR254" s="145" t="str">
        <f t="shared" si="52"/>
        <v/>
      </c>
      <c r="CS254" s="127"/>
      <c r="CT254" s="122" t="str">
        <f t="shared" si="53"/>
        <v/>
      </c>
      <c r="CU254" s="123" t="str">
        <f t="shared" si="54"/>
        <v/>
      </c>
      <c r="CV254" s="123" t="str">
        <f t="shared" si="55"/>
        <v/>
      </c>
      <c r="CW254" s="123" t="str">
        <f t="shared" si="56"/>
        <v/>
      </c>
      <c r="CX254" s="123" t="str">
        <f t="shared" si="57"/>
        <v/>
      </c>
      <c r="CY254" s="123">
        <f t="shared" si="58"/>
        <v>770</v>
      </c>
      <c r="CZ254" s="123" t="str">
        <f t="shared" si="59"/>
        <v/>
      </c>
      <c r="DA254" s="123" t="str">
        <f t="shared" si="60"/>
        <v/>
      </c>
      <c r="DB254" s="124" t="str">
        <f t="shared" si="61"/>
        <v/>
      </c>
      <c r="DC254" s="128" t="str">
        <f t="shared" si="62"/>
        <v/>
      </c>
      <c r="DD254" s="123" t="str">
        <f t="shared" si="63"/>
        <v/>
      </c>
      <c r="DE254" s="123" t="str">
        <f t="shared" si="64"/>
        <v/>
      </c>
      <c r="DF254" s="123" t="str">
        <f t="shared" si="65"/>
        <v/>
      </c>
      <c r="DG254" s="123" t="str">
        <f t="shared" si="66"/>
        <v/>
      </c>
      <c r="DH254" s="123" t="str">
        <f t="shared" si="67"/>
        <v/>
      </c>
      <c r="DI254" s="123" t="str">
        <f t="shared" si="68"/>
        <v/>
      </c>
      <c r="DJ254" s="129" t="str">
        <f t="shared" si="69"/>
        <v/>
      </c>
      <c r="DK254" s="98" t="s">
        <v>68</v>
      </c>
      <c r="DL254" s="130">
        <f t="shared" si="76"/>
        <v>248</v>
      </c>
      <c r="DM254" s="56"/>
    </row>
    <row r="255" spans="2:117" ht="22.5" customHeight="1">
      <c r="B255" s="98" t="s">
        <v>68</v>
      </c>
      <c r="C255" s="130">
        <f t="shared" si="70"/>
        <v>249</v>
      </c>
      <c r="D255" s="146">
        <v>45705</v>
      </c>
      <c r="E255" s="155" t="s">
        <v>73</v>
      </c>
      <c r="F255" s="168" t="s">
        <v>78</v>
      </c>
      <c r="G255" s="103" t="s">
        <v>30</v>
      </c>
      <c r="H255" s="131" t="s">
        <v>55</v>
      </c>
      <c r="I255" s="132"/>
      <c r="J255" s="106">
        <v>220</v>
      </c>
      <c r="K255" s="107">
        <f t="shared" si="71"/>
        <v>3026243</v>
      </c>
      <c r="L255" s="645"/>
      <c r="M255" s="133"/>
      <c r="N255" s="133"/>
      <c r="O255" s="134" t="str">
        <f t="shared" ref="O255:S255" si="815">IF($H255=O$6,$I255,"")</f>
        <v/>
      </c>
      <c r="P255" s="135" t="str">
        <f t="shared" si="815"/>
        <v/>
      </c>
      <c r="Q255" s="136" t="str">
        <f t="shared" si="815"/>
        <v/>
      </c>
      <c r="R255" s="135" t="str">
        <f t="shared" si="815"/>
        <v/>
      </c>
      <c r="S255" s="137" t="str">
        <f t="shared" si="815"/>
        <v/>
      </c>
      <c r="T255" s="113" t="str">
        <f t="shared" ref="T255:AJ255" si="816">IF($H255=T$6,$J255,"")</f>
        <v/>
      </c>
      <c r="U255" s="114" t="str">
        <f t="shared" si="816"/>
        <v/>
      </c>
      <c r="V255" s="114" t="str">
        <f t="shared" si="816"/>
        <v/>
      </c>
      <c r="W255" s="114" t="str">
        <f t="shared" si="816"/>
        <v/>
      </c>
      <c r="X255" s="113" t="str">
        <f t="shared" si="816"/>
        <v/>
      </c>
      <c r="Y255" s="114" t="str">
        <f t="shared" si="816"/>
        <v/>
      </c>
      <c r="Z255" s="114">
        <f t="shared" si="816"/>
        <v>220</v>
      </c>
      <c r="AA255" s="114" t="str">
        <f t="shared" si="816"/>
        <v/>
      </c>
      <c r="AB255" s="113" t="str">
        <f t="shared" si="816"/>
        <v/>
      </c>
      <c r="AC255" s="114" t="str">
        <f t="shared" si="816"/>
        <v/>
      </c>
      <c r="AD255" s="114" t="str">
        <f t="shared" si="816"/>
        <v/>
      </c>
      <c r="AE255" s="114" t="str">
        <f t="shared" si="816"/>
        <v/>
      </c>
      <c r="AF255" s="114" t="str">
        <f t="shared" si="816"/>
        <v/>
      </c>
      <c r="AG255" s="114" t="str">
        <f t="shared" si="816"/>
        <v/>
      </c>
      <c r="AH255" s="114" t="str">
        <f t="shared" si="816"/>
        <v/>
      </c>
      <c r="AI255" s="113" t="str">
        <f t="shared" si="816"/>
        <v/>
      </c>
      <c r="AJ255" s="115" t="str">
        <f t="shared" si="816"/>
        <v/>
      </c>
      <c r="AK255" s="617"/>
      <c r="AL255" s="38"/>
      <c r="AM255" s="98" t="s">
        <v>68</v>
      </c>
      <c r="AN255" s="130">
        <f t="shared" si="74"/>
        <v>249</v>
      </c>
      <c r="AO255" s="138" t="str">
        <f t="shared" ref="AO255:AS255" si="817">IF(AND($G255=AO$4,$H255=AO$6),$I255,"")</f>
        <v/>
      </c>
      <c r="AP255" s="139" t="str">
        <f t="shared" si="817"/>
        <v/>
      </c>
      <c r="AQ255" s="139" t="str">
        <f t="shared" si="817"/>
        <v/>
      </c>
      <c r="AR255" s="139" t="str">
        <f t="shared" si="817"/>
        <v/>
      </c>
      <c r="AS255" s="139" t="str">
        <f t="shared" si="817"/>
        <v/>
      </c>
      <c r="AT255" s="118"/>
      <c r="AU255" s="138" t="str">
        <f t="shared" si="3"/>
        <v/>
      </c>
      <c r="AV255" s="139" t="str">
        <f t="shared" si="4"/>
        <v/>
      </c>
      <c r="AW255" s="139" t="str">
        <f t="shared" si="5"/>
        <v/>
      </c>
      <c r="AX255" s="139" t="str">
        <f t="shared" si="6"/>
        <v/>
      </c>
      <c r="AY255" s="139" t="str">
        <f t="shared" si="7"/>
        <v/>
      </c>
      <c r="AZ255" s="140" t="str">
        <f t="shared" si="8"/>
        <v/>
      </c>
      <c r="BA255" s="141" t="str">
        <f t="shared" si="9"/>
        <v/>
      </c>
      <c r="BB255" s="139" t="str">
        <f t="shared" si="10"/>
        <v/>
      </c>
      <c r="BC255" s="139" t="str">
        <f t="shared" si="11"/>
        <v/>
      </c>
      <c r="BD255" s="139" t="str">
        <f t="shared" si="12"/>
        <v/>
      </c>
      <c r="BE255" s="140" t="str">
        <f t="shared" si="13"/>
        <v/>
      </c>
      <c r="BF255" s="122" t="str">
        <f t="shared" si="14"/>
        <v/>
      </c>
      <c r="BG255" s="123" t="str">
        <f t="shared" si="15"/>
        <v/>
      </c>
      <c r="BH255" s="123" t="str">
        <f t="shared" si="16"/>
        <v/>
      </c>
      <c r="BI255" s="123" t="str">
        <f t="shared" si="17"/>
        <v/>
      </c>
      <c r="BJ255" s="122" t="str">
        <f t="shared" si="18"/>
        <v/>
      </c>
      <c r="BK255" s="123" t="str">
        <f t="shared" si="19"/>
        <v/>
      </c>
      <c r="BL255" s="123" t="str">
        <f t="shared" si="20"/>
        <v/>
      </c>
      <c r="BM255" s="123" t="str">
        <f t="shared" si="21"/>
        <v/>
      </c>
      <c r="BN255" s="123" t="str">
        <f t="shared" si="22"/>
        <v/>
      </c>
      <c r="BO255" s="123" t="str">
        <f t="shared" si="23"/>
        <v/>
      </c>
      <c r="BP255" s="123" t="str">
        <f t="shared" si="24"/>
        <v/>
      </c>
      <c r="BQ255" s="123" t="str">
        <f t="shared" si="25"/>
        <v/>
      </c>
      <c r="BR255" s="124" t="str">
        <f t="shared" si="26"/>
        <v/>
      </c>
      <c r="BS255" s="142" t="str">
        <f t="shared" si="27"/>
        <v/>
      </c>
      <c r="BT255" s="143" t="str">
        <f t="shared" si="28"/>
        <v/>
      </c>
      <c r="BU255" s="143" t="str">
        <f t="shared" si="29"/>
        <v/>
      </c>
      <c r="BV255" s="143" t="str">
        <f t="shared" si="30"/>
        <v/>
      </c>
      <c r="BW255" s="143" t="str">
        <f t="shared" si="31"/>
        <v/>
      </c>
      <c r="BX255" s="144" t="str">
        <f t="shared" si="32"/>
        <v/>
      </c>
      <c r="BY255" s="141" t="str">
        <f t="shared" si="33"/>
        <v/>
      </c>
      <c r="BZ255" s="139" t="str">
        <f t="shared" si="34"/>
        <v/>
      </c>
      <c r="CA255" s="139" t="str">
        <f t="shared" si="35"/>
        <v/>
      </c>
      <c r="CB255" s="139" t="str">
        <f t="shared" si="36"/>
        <v/>
      </c>
      <c r="CC255" s="139" t="str">
        <f t="shared" si="37"/>
        <v/>
      </c>
      <c r="CD255" s="139" t="str">
        <f t="shared" si="38"/>
        <v/>
      </c>
      <c r="CE255" s="140" t="str">
        <f t="shared" si="39"/>
        <v/>
      </c>
      <c r="CF255" s="141" t="str">
        <f t="shared" si="40"/>
        <v/>
      </c>
      <c r="CG255" s="139" t="str">
        <f t="shared" si="41"/>
        <v/>
      </c>
      <c r="CH255" s="139" t="str">
        <f t="shared" si="42"/>
        <v/>
      </c>
      <c r="CI255" s="139" t="str">
        <f t="shared" si="43"/>
        <v/>
      </c>
      <c r="CJ255" s="139" t="str">
        <f t="shared" si="44"/>
        <v/>
      </c>
      <c r="CK255" s="139" t="str">
        <f t="shared" si="45"/>
        <v/>
      </c>
      <c r="CL255" s="140" t="str">
        <f t="shared" si="46"/>
        <v/>
      </c>
      <c r="CM255" s="142" t="str">
        <f t="shared" si="47"/>
        <v/>
      </c>
      <c r="CN255" s="143" t="str">
        <f t="shared" si="48"/>
        <v/>
      </c>
      <c r="CO255" s="143" t="str">
        <f t="shared" si="49"/>
        <v/>
      </c>
      <c r="CP255" s="143" t="str">
        <f t="shared" si="50"/>
        <v/>
      </c>
      <c r="CQ255" s="143" t="str">
        <f t="shared" si="51"/>
        <v/>
      </c>
      <c r="CR255" s="145" t="str">
        <f t="shared" si="52"/>
        <v/>
      </c>
      <c r="CS255" s="127"/>
      <c r="CT255" s="122" t="str">
        <f t="shared" si="53"/>
        <v/>
      </c>
      <c r="CU255" s="123" t="str">
        <f t="shared" si="54"/>
        <v/>
      </c>
      <c r="CV255" s="123" t="str">
        <f t="shared" si="55"/>
        <v/>
      </c>
      <c r="CW255" s="123" t="str">
        <f t="shared" si="56"/>
        <v/>
      </c>
      <c r="CX255" s="123" t="str">
        <f t="shared" si="57"/>
        <v/>
      </c>
      <c r="CY255" s="123">
        <f t="shared" si="58"/>
        <v>220</v>
      </c>
      <c r="CZ255" s="123" t="str">
        <f t="shared" si="59"/>
        <v/>
      </c>
      <c r="DA255" s="123" t="str">
        <f t="shared" si="60"/>
        <v/>
      </c>
      <c r="DB255" s="124" t="str">
        <f t="shared" si="61"/>
        <v/>
      </c>
      <c r="DC255" s="128" t="str">
        <f t="shared" si="62"/>
        <v/>
      </c>
      <c r="DD255" s="123" t="str">
        <f t="shared" si="63"/>
        <v/>
      </c>
      <c r="DE255" s="123" t="str">
        <f t="shared" si="64"/>
        <v/>
      </c>
      <c r="DF255" s="123" t="str">
        <f t="shared" si="65"/>
        <v/>
      </c>
      <c r="DG255" s="123" t="str">
        <f t="shared" si="66"/>
        <v/>
      </c>
      <c r="DH255" s="123" t="str">
        <f t="shared" si="67"/>
        <v/>
      </c>
      <c r="DI255" s="123" t="str">
        <f t="shared" si="68"/>
        <v/>
      </c>
      <c r="DJ255" s="129" t="str">
        <f t="shared" si="69"/>
        <v/>
      </c>
      <c r="DK255" s="98" t="s">
        <v>68</v>
      </c>
      <c r="DL255" s="130">
        <f t="shared" si="76"/>
        <v>249</v>
      </c>
      <c r="DM255" s="56"/>
    </row>
    <row r="256" spans="2:117" ht="22.5" customHeight="1">
      <c r="B256" s="98" t="s">
        <v>68</v>
      </c>
      <c r="C256" s="130">
        <f t="shared" si="70"/>
        <v>250</v>
      </c>
      <c r="D256" s="146">
        <v>45705</v>
      </c>
      <c r="E256" s="155" t="s">
        <v>69</v>
      </c>
      <c r="F256" s="102" t="s">
        <v>70</v>
      </c>
      <c r="G256" s="103" t="s">
        <v>20</v>
      </c>
      <c r="H256" s="131" t="s">
        <v>46</v>
      </c>
      <c r="I256" s="132">
        <v>2000</v>
      </c>
      <c r="J256" s="106"/>
      <c r="K256" s="107">
        <f t="shared" si="71"/>
        <v>3028243</v>
      </c>
      <c r="L256" s="646"/>
      <c r="M256" s="133"/>
      <c r="N256" s="133"/>
      <c r="O256" s="134" t="str">
        <f t="shared" ref="O256:S256" si="818">IF($H256=O$6,$I256,"")</f>
        <v/>
      </c>
      <c r="P256" s="135" t="str">
        <f t="shared" si="818"/>
        <v/>
      </c>
      <c r="Q256" s="136">
        <f t="shared" si="818"/>
        <v>2000</v>
      </c>
      <c r="R256" s="135" t="str">
        <f t="shared" si="818"/>
        <v/>
      </c>
      <c r="S256" s="137" t="str">
        <f t="shared" si="818"/>
        <v/>
      </c>
      <c r="T256" s="113" t="str">
        <f t="shared" ref="T256:AJ256" si="819">IF($H256=T$6,$J256,"")</f>
        <v/>
      </c>
      <c r="U256" s="114" t="str">
        <f t="shared" si="819"/>
        <v/>
      </c>
      <c r="V256" s="114" t="str">
        <f t="shared" si="819"/>
        <v/>
      </c>
      <c r="W256" s="114" t="str">
        <f t="shared" si="819"/>
        <v/>
      </c>
      <c r="X256" s="113" t="str">
        <f t="shared" si="819"/>
        <v/>
      </c>
      <c r="Y256" s="114" t="str">
        <f t="shared" si="819"/>
        <v/>
      </c>
      <c r="Z256" s="114" t="str">
        <f t="shared" si="819"/>
        <v/>
      </c>
      <c r="AA256" s="114" t="str">
        <f t="shared" si="819"/>
        <v/>
      </c>
      <c r="AB256" s="113" t="str">
        <f t="shared" si="819"/>
        <v/>
      </c>
      <c r="AC256" s="114" t="str">
        <f t="shared" si="819"/>
        <v/>
      </c>
      <c r="AD256" s="114" t="str">
        <f t="shared" si="819"/>
        <v/>
      </c>
      <c r="AE256" s="114" t="str">
        <f t="shared" si="819"/>
        <v/>
      </c>
      <c r="AF256" s="114" t="str">
        <f t="shared" si="819"/>
        <v/>
      </c>
      <c r="AG256" s="114" t="str">
        <f t="shared" si="819"/>
        <v/>
      </c>
      <c r="AH256" s="114" t="str">
        <f t="shared" si="819"/>
        <v/>
      </c>
      <c r="AI256" s="113" t="str">
        <f t="shared" si="819"/>
        <v/>
      </c>
      <c r="AJ256" s="115" t="str">
        <f t="shared" si="819"/>
        <v/>
      </c>
      <c r="AK256" s="617"/>
      <c r="AL256" s="38"/>
      <c r="AM256" s="98" t="s">
        <v>68</v>
      </c>
      <c r="AN256" s="130">
        <f t="shared" si="74"/>
        <v>250</v>
      </c>
      <c r="AO256" s="138" t="str">
        <f t="shared" ref="AO256:AS256" si="820">IF(AND($G256=AO$4,$H256=AO$6),$I256,"")</f>
        <v/>
      </c>
      <c r="AP256" s="139" t="str">
        <f t="shared" si="820"/>
        <v/>
      </c>
      <c r="AQ256" s="139">
        <f t="shared" si="820"/>
        <v>2000</v>
      </c>
      <c r="AR256" s="139" t="str">
        <f t="shared" si="820"/>
        <v/>
      </c>
      <c r="AS256" s="139" t="str">
        <f t="shared" si="820"/>
        <v/>
      </c>
      <c r="AT256" s="118"/>
      <c r="AU256" s="138" t="str">
        <f t="shared" si="3"/>
        <v/>
      </c>
      <c r="AV256" s="139" t="str">
        <f t="shared" si="4"/>
        <v/>
      </c>
      <c r="AW256" s="139" t="str">
        <f t="shared" si="5"/>
        <v/>
      </c>
      <c r="AX256" s="139" t="str">
        <f t="shared" si="6"/>
        <v/>
      </c>
      <c r="AY256" s="139" t="str">
        <f t="shared" si="7"/>
        <v/>
      </c>
      <c r="AZ256" s="140" t="str">
        <f t="shared" si="8"/>
        <v/>
      </c>
      <c r="BA256" s="141" t="str">
        <f t="shared" si="9"/>
        <v/>
      </c>
      <c r="BB256" s="139" t="str">
        <f t="shared" si="10"/>
        <v/>
      </c>
      <c r="BC256" s="139" t="str">
        <f t="shared" si="11"/>
        <v/>
      </c>
      <c r="BD256" s="139" t="str">
        <f t="shared" si="12"/>
        <v/>
      </c>
      <c r="BE256" s="140" t="str">
        <f t="shared" si="13"/>
        <v/>
      </c>
      <c r="BF256" s="122" t="str">
        <f t="shared" si="14"/>
        <v/>
      </c>
      <c r="BG256" s="123" t="str">
        <f t="shared" si="15"/>
        <v/>
      </c>
      <c r="BH256" s="123" t="str">
        <f t="shared" si="16"/>
        <v/>
      </c>
      <c r="BI256" s="123" t="str">
        <f t="shared" si="17"/>
        <v/>
      </c>
      <c r="BJ256" s="122" t="str">
        <f t="shared" si="18"/>
        <v/>
      </c>
      <c r="BK256" s="123" t="str">
        <f t="shared" si="19"/>
        <v/>
      </c>
      <c r="BL256" s="123" t="str">
        <f t="shared" si="20"/>
        <v/>
      </c>
      <c r="BM256" s="123" t="str">
        <f t="shared" si="21"/>
        <v/>
      </c>
      <c r="BN256" s="123" t="str">
        <f t="shared" si="22"/>
        <v/>
      </c>
      <c r="BO256" s="123" t="str">
        <f t="shared" si="23"/>
        <v/>
      </c>
      <c r="BP256" s="123" t="str">
        <f t="shared" si="24"/>
        <v/>
      </c>
      <c r="BQ256" s="123" t="str">
        <f t="shared" si="25"/>
        <v/>
      </c>
      <c r="BR256" s="124" t="str">
        <f t="shared" si="26"/>
        <v/>
      </c>
      <c r="BS256" s="142" t="str">
        <f t="shared" si="27"/>
        <v/>
      </c>
      <c r="BT256" s="143" t="str">
        <f t="shared" si="28"/>
        <v/>
      </c>
      <c r="BU256" s="143" t="str">
        <f t="shared" si="29"/>
        <v/>
      </c>
      <c r="BV256" s="143" t="str">
        <f t="shared" si="30"/>
        <v/>
      </c>
      <c r="BW256" s="143" t="str">
        <f t="shared" si="31"/>
        <v/>
      </c>
      <c r="BX256" s="144" t="str">
        <f t="shared" si="32"/>
        <v/>
      </c>
      <c r="BY256" s="141" t="str">
        <f t="shared" si="33"/>
        <v/>
      </c>
      <c r="BZ256" s="139" t="str">
        <f t="shared" si="34"/>
        <v/>
      </c>
      <c r="CA256" s="139" t="str">
        <f t="shared" si="35"/>
        <v/>
      </c>
      <c r="CB256" s="139" t="str">
        <f t="shared" si="36"/>
        <v/>
      </c>
      <c r="CC256" s="139" t="str">
        <f t="shared" si="37"/>
        <v/>
      </c>
      <c r="CD256" s="139" t="str">
        <f t="shared" si="38"/>
        <v/>
      </c>
      <c r="CE256" s="140" t="str">
        <f t="shared" si="39"/>
        <v/>
      </c>
      <c r="CF256" s="141" t="str">
        <f t="shared" si="40"/>
        <v/>
      </c>
      <c r="CG256" s="139" t="str">
        <f t="shared" si="41"/>
        <v/>
      </c>
      <c r="CH256" s="139" t="str">
        <f t="shared" si="42"/>
        <v/>
      </c>
      <c r="CI256" s="139" t="str">
        <f t="shared" si="43"/>
        <v/>
      </c>
      <c r="CJ256" s="139" t="str">
        <f t="shared" si="44"/>
        <v/>
      </c>
      <c r="CK256" s="139" t="str">
        <f t="shared" si="45"/>
        <v/>
      </c>
      <c r="CL256" s="140" t="str">
        <f t="shared" si="46"/>
        <v/>
      </c>
      <c r="CM256" s="142" t="str">
        <f t="shared" si="47"/>
        <v/>
      </c>
      <c r="CN256" s="143" t="str">
        <f t="shared" si="48"/>
        <v/>
      </c>
      <c r="CO256" s="143" t="str">
        <f t="shared" si="49"/>
        <v/>
      </c>
      <c r="CP256" s="143" t="str">
        <f t="shared" si="50"/>
        <v/>
      </c>
      <c r="CQ256" s="143" t="str">
        <f t="shared" si="51"/>
        <v/>
      </c>
      <c r="CR256" s="145" t="str">
        <f t="shared" si="52"/>
        <v/>
      </c>
      <c r="CS256" s="127"/>
      <c r="CT256" s="122" t="str">
        <f t="shared" si="53"/>
        <v/>
      </c>
      <c r="CU256" s="123" t="str">
        <f t="shared" si="54"/>
        <v/>
      </c>
      <c r="CV256" s="123" t="str">
        <f t="shared" si="55"/>
        <v/>
      </c>
      <c r="CW256" s="123" t="str">
        <f t="shared" si="56"/>
        <v/>
      </c>
      <c r="CX256" s="123" t="str">
        <f t="shared" si="57"/>
        <v/>
      </c>
      <c r="CY256" s="123" t="str">
        <f t="shared" si="58"/>
        <v/>
      </c>
      <c r="CZ256" s="123" t="str">
        <f t="shared" si="59"/>
        <v/>
      </c>
      <c r="DA256" s="123" t="str">
        <f t="shared" si="60"/>
        <v/>
      </c>
      <c r="DB256" s="124" t="str">
        <f t="shared" si="61"/>
        <v/>
      </c>
      <c r="DC256" s="128" t="str">
        <f t="shared" si="62"/>
        <v/>
      </c>
      <c r="DD256" s="123" t="str">
        <f t="shared" si="63"/>
        <v/>
      </c>
      <c r="DE256" s="123" t="str">
        <f t="shared" si="64"/>
        <v/>
      </c>
      <c r="DF256" s="123" t="str">
        <f t="shared" si="65"/>
        <v/>
      </c>
      <c r="DG256" s="123" t="str">
        <f t="shared" si="66"/>
        <v/>
      </c>
      <c r="DH256" s="123" t="str">
        <f t="shared" si="67"/>
        <v/>
      </c>
      <c r="DI256" s="123" t="str">
        <f t="shared" si="68"/>
        <v/>
      </c>
      <c r="DJ256" s="129" t="str">
        <f t="shared" si="69"/>
        <v/>
      </c>
      <c r="DK256" s="98" t="s">
        <v>68</v>
      </c>
      <c r="DL256" s="130">
        <f t="shared" si="76"/>
        <v>250</v>
      </c>
      <c r="DM256" s="56"/>
    </row>
    <row r="257" spans="2:117" ht="22.5" customHeight="1">
      <c r="B257" s="98" t="s">
        <v>68</v>
      </c>
      <c r="C257" s="130">
        <f t="shared" si="70"/>
        <v>251</v>
      </c>
      <c r="D257" s="146">
        <v>45705</v>
      </c>
      <c r="E257" s="155" t="s">
        <v>69</v>
      </c>
      <c r="F257" s="102" t="s">
        <v>70</v>
      </c>
      <c r="G257" s="157" t="s">
        <v>20</v>
      </c>
      <c r="H257" s="131" t="s">
        <v>46</v>
      </c>
      <c r="I257" s="132">
        <v>1000</v>
      </c>
      <c r="J257" s="106"/>
      <c r="K257" s="107">
        <f t="shared" si="71"/>
        <v>3029243</v>
      </c>
      <c r="L257" s="647" t="str">
        <f>HYPERLINK("./通帳_公開用/外通帳Y251-273.pdf","通帳Y251-Y273")</f>
        <v>通帳Y251-Y273</v>
      </c>
      <c r="M257" s="133"/>
      <c r="N257" s="133"/>
      <c r="O257" s="134" t="str">
        <f t="shared" ref="O257:S257" si="821">IF($H257=O$6,$I257,"")</f>
        <v/>
      </c>
      <c r="P257" s="135" t="str">
        <f t="shared" si="821"/>
        <v/>
      </c>
      <c r="Q257" s="136">
        <f t="shared" si="821"/>
        <v>1000</v>
      </c>
      <c r="R257" s="135" t="str">
        <f t="shared" si="821"/>
        <v/>
      </c>
      <c r="S257" s="137" t="str">
        <f t="shared" si="821"/>
        <v/>
      </c>
      <c r="T257" s="113" t="str">
        <f t="shared" ref="T257:AJ257" si="822">IF($H257=T$6,$J257,"")</f>
        <v/>
      </c>
      <c r="U257" s="114" t="str">
        <f t="shared" si="822"/>
        <v/>
      </c>
      <c r="V257" s="114" t="str">
        <f t="shared" si="822"/>
        <v/>
      </c>
      <c r="W257" s="114" t="str">
        <f t="shared" si="822"/>
        <v/>
      </c>
      <c r="X257" s="113" t="str">
        <f t="shared" si="822"/>
        <v/>
      </c>
      <c r="Y257" s="114" t="str">
        <f t="shared" si="822"/>
        <v/>
      </c>
      <c r="Z257" s="114" t="str">
        <f t="shared" si="822"/>
        <v/>
      </c>
      <c r="AA257" s="114" t="str">
        <f t="shared" si="822"/>
        <v/>
      </c>
      <c r="AB257" s="113" t="str">
        <f t="shared" si="822"/>
        <v/>
      </c>
      <c r="AC257" s="114" t="str">
        <f t="shared" si="822"/>
        <v/>
      </c>
      <c r="AD257" s="114" t="str">
        <f t="shared" si="822"/>
        <v/>
      </c>
      <c r="AE257" s="114" t="str">
        <f t="shared" si="822"/>
        <v/>
      </c>
      <c r="AF257" s="114" t="str">
        <f t="shared" si="822"/>
        <v/>
      </c>
      <c r="AG257" s="114" t="str">
        <f t="shared" si="822"/>
        <v/>
      </c>
      <c r="AH257" s="114" t="str">
        <f t="shared" si="822"/>
        <v/>
      </c>
      <c r="AI257" s="113" t="str">
        <f t="shared" si="822"/>
        <v/>
      </c>
      <c r="AJ257" s="115" t="str">
        <f t="shared" si="822"/>
        <v/>
      </c>
      <c r="AK257" s="617"/>
      <c r="AL257" s="38"/>
      <c r="AM257" s="98" t="s">
        <v>68</v>
      </c>
      <c r="AN257" s="130">
        <f t="shared" si="74"/>
        <v>251</v>
      </c>
      <c r="AO257" s="138" t="str">
        <f t="shared" ref="AO257:AS257" si="823">IF(AND($G257=AO$4,$H257=AO$6),$I257,"")</f>
        <v/>
      </c>
      <c r="AP257" s="139" t="str">
        <f t="shared" si="823"/>
        <v/>
      </c>
      <c r="AQ257" s="139">
        <f t="shared" si="823"/>
        <v>1000</v>
      </c>
      <c r="AR257" s="139" t="str">
        <f t="shared" si="823"/>
        <v/>
      </c>
      <c r="AS257" s="139" t="str">
        <f t="shared" si="823"/>
        <v/>
      </c>
      <c r="AT257" s="118"/>
      <c r="AU257" s="138" t="str">
        <f t="shared" si="3"/>
        <v/>
      </c>
      <c r="AV257" s="139" t="str">
        <f t="shared" si="4"/>
        <v/>
      </c>
      <c r="AW257" s="139" t="str">
        <f t="shared" si="5"/>
        <v/>
      </c>
      <c r="AX257" s="139" t="str">
        <f t="shared" si="6"/>
        <v/>
      </c>
      <c r="AY257" s="139" t="str">
        <f t="shared" si="7"/>
        <v/>
      </c>
      <c r="AZ257" s="140" t="str">
        <f t="shared" si="8"/>
        <v/>
      </c>
      <c r="BA257" s="141" t="str">
        <f t="shared" si="9"/>
        <v/>
      </c>
      <c r="BB257" s="139" t="str">
        <f t="shared" si="10"/>
        <v/>
      </c>
      <c r="BC257" s="139" t="str">
        <f t="shared" si="11"/>
        <v/>
      </c>
      <c r="BD257" s="139" t="str">
        <f t="shared" si="12"/>
        <v/>
      </c>
      <c r="BE257" s="140" t="str">
        <f t="shared" si="13"/>
        <v/>
      </c>
      <c r="BF257" s="122" t="str">
        <f t="shared" si="14"/>
        <v/>
      </c>
      <c r="BG257" s="123" t="str">
        <f t="shared" si="15"/>
        <v/>
      </c>
      <c r="BH257" s="123" t="str">
        <f t="shared" si="16"/>
        <v/>
      </c>
      <c r="BI257" s="123" t="str">
        <f t="shared" si="17"/>
        <v/>
      </c>
      <c r="BJ257" s="122" t="str">
        <f t="shared" si="18"/>
        <v/>
      </c>
      <c r="BK257" s="123" t="str">
        <f t="shared" si="19"/>
        <v/>
      </c>
      <c r="BL257" s="123" t="str">
        <f t="shared" si="20"/>
        <v/>
      </c>
      <c r="BM257" s="123" t="str">
        <f t="shared" si="21"/>
        <v/>
      </c>
      <c r="BN257" s="123" t="str">
        <f t="shared" si="22"/>
        <v/>
      </c>
      <c r="BO257" s="123" t="str">
        <f t="shared" si="23"/>
        <v/>
      </c>
      <c r="BP257" s="123" t="str">
        <f t="shared" si="24"/>
        <v/>
      </c>
      <c r="BQ257" s="123" t="str">
        <f t="shared" si="25"/>
        <v/>
      </c>
      <c r="BR257" s="124" t="str">
        <f t="shared" si="26"/>
        <v/>
      </c>
      <c r="BS257" s="142" t="str">
        <f t="shared" si="27"/>
        <v/>
      </c>
      <c r="BT257" s="143" t="str">
        <f t="shared" si="28"/>
        <v/>
      </c>
      <c r="BU257" s="143" t="str">
        <f t="shared" si="29"/>
        <v/>
      </c>
      <c r="BV257" s="143" t="str">
        <f t="shared" si="30"/>
        <v/>
      </c>
      <c r="BW257" s="143" t="str">
        <f t="shared" si="31"/>
        <v/>
      </c>
      <c r="BX257" s="144" t="str">
        <f t="shared" si="32"/>
        <v/>
      </c>
      <c r="BY257" s="141" t="str">
        <f t="shared" si="33"/>
        <v/>
      </c>
      <c r="BZ257" s="139" t="str">
        <f t="shared" si="34"/>
        <v/>
      </c>
      <c r="CA257" s="139" t="str">
        <f t="shared" si="35"/>
        <v/>
      </c>
      <c r="CB257" s="139" t="str">
        <f t="shared" si="36"/>
        <v/>
      </c>
      <c r="CC257" s="139" t="str">
        <f t="shared" si="37"/>
        <v/>
      </c>
      <c r="CD257" s="139" t="str">
        <f t="shared" si="38"/>
        <v/>
      </c>
      <c r="CE257" s="140" t="str">
        <f t="shared" si="39"/>
        <v/>
      </c>
      <c r="CF257" s="141" t="str">
        <f t="shared" si="40"/>
        <v/>
      </c>
      <c r="CG257" s="139" t="str">
        <f t="shared" si="41"/>
        <v/>
      </c>
      <c r="CH257" s="139" t="str">
        <f t="shared" si="42"/>
        <v/>
      </c>
      <c r="CI257" s="139" t="str">
        <f t="shared" si="43"/>
        <v/>
      </c>
      <c r="CJ257" s="139" t="str">
        <f t="shared" si="44"/>
        <v/>
      </c>
      <c r="CK257" s="139" t="str">
        <f t="shared" si="45"/>
        <v/>
      </c>
      <c r="CL257" s="140" t="str">
        <f t="shared" si="46"/>
        <v/>
      </c>
      <c r="CM257" s="142" t="str">
        <f t="shared" si="47"/>
        <v/>
      </c>
      <c r="CN257" s="143" t="str">
        <f t="shared" si="48"/>
        <v/>
      </c>
      <c r="CO257" s="143" t="str">
        <f t="shared" si="49"/>
        <v/>
      </c>
      <c r="CP257" s="143" t="str">
        <f t="shared" si="50"/>
        <v/>
      </c>
      <c r="CQ257" s="143" t="str">
        <f t="shared" si="51"/>
        <v/>
      </c>
      <c r="CR257" s="145" t="str">
        <f t="shared" si="52"/>
        <v/>
      </c>
      <c r="CS257" s="127"/>
      <c r="CT257" s="122" t="str">
        <f t="shared" si="53"/>
        <v/>
      </c>
      <c r="CU257" s="123" t="str">
        <f t="shared" si="54"/>
        <v/>
      </c>
      <c r="CV257" s="123" t="str">
        <f t="shared" si="55"/>
        <v/>
      </c>
      <c r="CW257" s="123" t="str">
        <f t="shared" si="56"/>
        <v/>
      </c>
      <c r="CX257" s="123" t="str">
        <f t="shared" si="57"/>
        <v/>
      </c>
      <c r="CY257" s="123" t="str">
        <f t="shared" si="58"/>
        <v/>
      </c>
      <c r="CZ257" s="123" t="str">
        <f t="shared" si="59"/>
        <v/>
      </c>
      <c r="DA257" s="123" t="str">
        <f t="shared" si="60"/>
        <v/>
      </c>
      <c r="DB257" s="124" t="str">
        <f t="shared" si="61"/>
        <v/>
      </c>
      <c r="DC257" s="128" t="str">
        <f t="shared" si="62"/>
        <v/>
      </c>
      <c r="DD257" s="123" t="str">
        <f t="shared" si="63"/>
        <v/>
      </c>
      <c r="DE257" s="123" t="str">
        <f t="shared" si="64"/>
        <v/>
      </c>
      <c r="DF257" s="123" t="str">
        <f t="shared" si="65"/>
        <v/>
      </c>
      <c r="DG257" s="123" t="str">
        <f t="shared" si="66"/>
        <v/>
      </c>
      <c r="DH257" s="123" t="str">
        <f t="shared" si="67"/>
        <v/>
      </c>
      <c r="DI257" s="123" t="str">
        <f t="shared" si="68"/>
        <v/>
      </c>
      <c r="DJ257" s="129" t="str">
        <f t="shared" si="69"/>
        <v/>
      </c>
      <c r="DK257" s="98" t="s">
        <v>68</v>
      </c>
      <c r="DL257" s="130">
        <f t="shared" si="76"/>
        <v>251</v>
      </c>
      <c r="DM257" s="56"/>
    </row>
    <row r="258" spans="2:117" ht="22.5" customHeight="1">
      <c r="B258" s="98" t="s">
        <v>68</v>
      </c>
      <c r="C258" s="130">
        <f t="shared" si="70"/>
        <v>252</v>
      </c>
      <c r="D258" s="146">
        <v>45705</v>
      </c>
      <c r="E258" s="155" t="s">
        <v>69</v>
      </c>
      <c r="F258" s="102" t="s">
        <v>70</v>
      </c>
      <c r="G258" s="158" t="s">
        <v>20</v>
      </c>
      <c r="H258" s="131" t="s">
        <v>46</v>
      </c>
      <c r="I258" s="132">
        <v>10000</v>
      </c>
      <c r="J258" s="106"/>
      <c r="K258" s="107">
        <f t="shared" si="71"/>
        <v>3039243</v>
      </c>
      <c r="L258" s="645"/>
      <c r="M258" s="133"/>
      <c r="N258" s="133"/>
      <c r="O258" s="134" t="str">
        <f t="shared" ref="O258:S258" si="824">IF($H258=O$6,$I258,"")</f>
        <v/>
      </c>
      <c r="P258" s="135" t="str">
        <f t="shared" si="824"/>
        <v/>
      </c>
      <c r="Q258" s="136">
        <f t="shared" si="824"/>
        <v>10000</v>
      </c>
      <c r="R258" s="135" t="str">
        <f t="shared" si="824"/>
        <v/>
      </c>
      <c r="S258" s="137" t="str">
        <f t="shared" si="824"/>
        <v/>
      </c>
      <c r="T258" s="113" t="str">
        <f t="shared" ref="T258:AJ258" si="825">IF($H258=T$6,$J258,"")</f>
        <v/>
      </c>
      <c r="U258" s="114" t="str">
        <f t="shared" si="825"/>
        <v/>
      </c>
      <c r="V258" s="114" t="str">
        <f t="shared" si="825"/>
        <v/>
      </c>
      <c r="W258" s="114" t="str">
        <f t="shared" si="825"/>
        <v/>
      </c>
      <c r="X258" s="113" t="str">
        <f t="shared" si="825"/>
        <v/>
      </c>
      <c r="Y258" s="114" t="str">
        <f t="shared" si="825"/>
        <v/>
      </c>
      <c r="Z258" s="114" t="str">
        <f t="shared" si="825"/>
        <v/>
      </c>
      <c r="AA258" s="114" t="str">
        <f t="shared" si="825"/>
        <v/>
      </c>
      <c r="AB258" s="113" t="str">
        <f t="shared" si="825"/>
        <v/>
      </c>
      <c r="AC258" s="114" t="str">
        <f t="shared" si="825"/>
        <v/>
      </c>
      <c r="AD258" s="114" t="str">
        <f t="shared" si="825"/>
        <v/>
      </c>
      <c r="AE258" s="114" t="str">
        <f t="shared" si="825"/>
        <v/>
      </c>
      <c r="AF258" s="114" t="str">
        <f t="shared" si="825"/>
        <v/>
      </c>
      <c r="AG258" s="114" t="str">
        <f t="shared" si="825"/>
        <v/>
      </c>
      <c r="AH258" s="114" t="str">
        <f t="shared" si="825"/>
        <v/>
      </c>
      <c r="AI258" s="113" t="str">
        <f t="shared" si="825"/>
        <v/>
      </c>
      <c r="AJ258" s="115" t="str">
        <f t="shared" si="825"/>
        <v/>
      </c>
      <c r="AK258" s="617"/>
      <c r="AL258" s="38"/>
      <c r="AM258" s="98" t="s">
        <v>68</v>
      </c>
      <c r="AN258" s="130">
        <f t="shared" si="74"/>
        <v>252</v>
      </c>
      <c r="AO258" s="138" t="str">
        <f t="shared" ref="AO258:AS258" si="826">IF(AND($G258=AO$4,$H258=AO$6),$I258,"")</f>
        <v/>
      </c>
      <c r="AP258" s="139" t="str">
        <f t="shared" si="826"/>
        <v/>
      </c>
      <c r="AQ258" s="139">
        <f t="shared" si="826"/>
        <v>10000</v>
      </c>
      <c r="AR258" s="139" t="str">
        <f t="shared" si="826"/>
        <v/>
      </c>
      <c r="AS258" s="139" t="str">
        <f t="shared" si="826"/>
        <v/>
      </c>
      <c r="AT258" s="118"/>
      <c r="AU258" s="138" t="str">
        <f t="shared" si="3"/>
        <v/>
      </c>
      <c r="AV258" s="139" t="str">
        <f t="shared" si="4"/>
        <v/>
      </c>
      <c r="AW258" s="139" t="str">
        <f t="shared" si="5"/>
        <v/>
      </c>
      <c r="AX258" s="139" t="str">
        <f t="shared" si="6"/>
        <v/>
      </c>
      <c r="AY258" s="139" t="str">
        <f t="shared" si="7"/>
        <v/>
      </c>
      <c r="AZ258" s="140" t="str">
        <f t="shared" si="8"/>
        <v/>
      </c>
      <c r="BA258" s="141" t="str">
        <f t="shared" si="9"/>
        <v/>
      </c>
      <c r="BB258" s="139" t="str">
        <f t="shared" si="10"/>
        <v/>
      </c>
      <c r="BC258" s="139" t="str">
        <f t="shared" si="11"/>
        <v/>
      </c>
      <c r="BD258" s="139" t="str">
        <f t="shared" si="12"/>
        <v/>
      </c>
      <c r="BE258" s="140" t="str">
        <f t="shared" si="13"/>
        <v/>
      </c>
      <c r="BF258" s="122" t="str">
        <f t="shared" si="14"/>
        <v/>
      </c>
      <c r="BG258" s="123" t="str">
        <f t="shared" si="15"/>
        <v/>
      </c>
      <c r="BH258" s="123" t="str">
        <f t="shared" si="16"/>
        <v/>
      </c>
      <c r="BI258" s="123" t="str">
        <f t="shared" si="17"/>
        <v/>
      </c>
      <c r="BJ258" s="122" t="str">
        <f t="shared" si="18"/>
        <v/>
      </c>
      <c r="BK258" s="123" t="str">
        <f t="shared" si="19"/>
        <v/>
      </c>
      <c r="BL258" s="123" t="str">
        <f t="shared" si="20"/>
        <v/>
      </c>
      <c r="BM258" s="123" t="str">
        <f t="shared" si="21"/>
        <v/>
      </c>
      <c r="BN258" s="123" t="str">
        <f t="shared" si="22"/>
        <v/>
      </c>
      <c r="BO258" s="123" t="str">
        <f t="shared" si="23"/>
        <v/>
      </c>
      <c r="BP258" s="123" t="str">
        <f t="shared" si="24"/>
        <v/>
      </c>
      <c r="BQ258" s="123" t="str">
        <f t="shared" si="25"/>
        <v/>
      </c>
      <c r="BR258" s="124" t="str">
        <f t="shared" si="26"/>
        <v/>
      </c>
      <c r="BS258" s="142" t="str">
        <f t="shared" si="27"/>
        <v/>
      </c>
      <c r="BT258" s="143" t="str">
        <f t="shared" si="28"/>
        <v/>
      </c>
      <c r="BU258" s="143" t="str">
        <f t="shared" si="29"/>
        <v/>
      </c>
      <c r="BV258" s="143" t="str">
        <f t="shared" si="30"/>
        <v/>
      </c>
      <c r="BW258" s="143" t="str">
        <f t="shared" si="31"/>
        <v/>
      </c>
      <c r="BX258" s="144" t="str">
        <f t="shared" si="32"/>
        <v/>
      </c>
      <c r="BY258" s="141" t="str">
        <f t="shared" si="33"/>
        <v/>
      </c>
      <c r="BZ258" s="139" t="str">
        <f t="shared" si="34"/>
        <v/>
      </c>
      <c r="CA258" s="139" t="str">
        <f t="shared" si="35"/>
        <v/>
      </c>
      <c r="CB258" s="139" t="str">
        <f t="shared" si="36"/>
        <v/>
      </c>
      <c r="CC258" s="139" t="str">
        <f t="shared" si="37"/>
        <v/>
      </c>
      <c r="CD258" s="139" t="str">
        <f t="shared" si="38"/>
        <v/>
      </c>
      <c r="CE258" s="140" t="str">
        <f t="shared" si="39"/>
        <v/>
      </c>
      <c r="CF258" s="141" t="str">
        <f t="shared" si="40"/>
        <v/>
      </c>
      <c r="CG258" s="139" t="str">
        <f t="shared" si="41"/>
        <v/>
      </c>
      <c r="CH258" s="139" t="str">
        <f t="shared" si="42"/>
        <v/>
      </c>
      <c r="CI258" s="139" t="str">
        <f t="shared" si="43"/>
        <v/>
      </c>
      <c r="CJ258" s="139" t="str">
        <f t="shared" si="44"/>
        <v/>
      </c>
      <c r="CK258" s="139" t="str">
        <f t="shared" si="45"/>
        <v/>
      </c>
      <c r="CL258" s="140" t="str">
        <f t="shared" si="46"/>
        <v/>
      </c>
      <c r="CM258" s="142" t="str">
        <f t="shared" si="47"/>
        <v/>
      </c>
      <c r="CN258" s="143" t="str">
        <f t="shared" si="48"/>
        <v/>
      </c>
      <c r="CO258" s="143" t="str">
        <f t="shared" si="49"/>
        <v/>
      </c>
      <c r="CP258" s="143" t="str">
        <f t="shared" si="50"/>
        <v/>
      </c>
      <c r="CQ258" s="143" t="str">
        <f t="shared" si="51"/>
        <v/>
      </c>
      <c r="CR258" s="145" t="str">
        <f t="shared" si="52"/>
        <v/>
      </c>
      <c r="CS258" s="127"/>
      <c r="CT258" s="122" t="str">
        <f t="shared" si="53"/>
        <v/>
      </c>
      <c r="CU258" s="123" t="str">
        <f t="shared" si="54"/>
        <v/>
      </c>
      <c r="CV258" s="123" t="str">
        <f t="shared" si="55"/>
        <v/>
      </c>
      <c r="CW258" s="123" t="str">
        <f t="shared" si="56"/>
        <v/>
      </c>
      <c r="CX258" s="123" t="str">
        <f t="shared" si="57"/>
        <v/>
      </c>
      <c r="CY258" s="123" t="str">
        <f t="shared" si="58"/>
        <v/>
      </c>
      <c r="CZ258" s="123" t="str">
        <f t="shared" si="59"/>
        <v/>
      </c>
      <c r="DA258" s="123" t="str">
        <f t="shared" si="60"/>
        <v/>
      </c>
      <c r="DB258" s="124" t="str">
        <f t="shared" si="61"/>
        <v/>
      </c>
      <c r="DC258" s="128" t="str">
        <f t="shared" si="62"/>
        <v/>
      </c>
      <c r="DD258" s="123" t="str">
        <f t="shared" si="63"/>
        <v/>
      </c>
      <c r="DE258" s="123" t="str">
        <f t="shared" si="64"/>
        <v/>
      </c>
      <c r="DF258" s="123" t="str">
        <f t="shared" si="65"/>
        <v/>
      </c>
      <c r="DG258" s="123" t="str">
        <f t="shared" si="66"/>
        <v/>
      </c>
      <c r="DH258" s="123" t="str">
        <f t="shared" si="67"/>
        <v/>
      </c>
      <c r="DI258" s="123" t="str">
        <f t="shared" si="68"/>
        <v/>
      </c>
      <c r="DJ258" s="129" t="str">
        <f t="shared" si="69"/>
        <v/>
      </c>
      <c r="DK258" s="98" t="s">
        <v>68</v>
      </c>
      <c r="DL258" s="130">
        <f t="shared" si="76"/>
        <v>252</v>
      </c>
      <c r="DM258" s="56"/>
    </row>
    <row r="259" spans="2:117" ht="22.5" customHeight="1">
      <c r="B259" s="98" t="s">
        <v>68</v>
      </c>
      <c r="C259" s="130">
        <f t="shared" si="70"/>
        <v>253</v>
      </c>
      <c r="D259" s="146">
        <v>45705</v>
      </c>
      <c r="E259" s="155" t="s">
        <v>69</v>
      </c>
      <c r="F259" s="102" t="s">
        <v>70</v>
      </c>
      <c r="G259" s="158" t="s">
        <v>20</v>
      </c>
      <c r="H259" s="131" t="s">
        <v>46</v>
      </c>
      <c r="I259" s="132">
        <v>10000</v>
      </c>
      <c r="J259" s="106"/>
      <c r="K259" s="107">
        <f t="shared" si="71"/>
        <v>3049243</v>
      </c>
      <c r="L259" s="645"/>
      <c r="M259" s="133"/>
      <c r="N259" s="133"/>
      <c r="O259" s="134" t="str">
        <f t="shared" ref="O259:S259" si="827">IF($H259=O$6,$I259,"")</f>
        <v/>
      </c>
      <c r="P259" s="135" t="str">
        <f t="shared" si="827"/>
        <v/>
      </c>
      <c r="Q259" s="136">
        <f t="shared" si="827"/>
        <v>10000</v>
      </c>
      <c r="R259" s="135" t="str">
        <f t="shared" si="827"/>
        <v/>
      </c>
      <c r="S259" s="137" t="str">
        <f t="shared" si="827"/>
        <v/>
      </c>
      <c r="T259" s="113" t="str">
        <f t="shared" ref="T259:AJ259" si="828">IF($H259=T$6,$J259,"")</f>
        <v/>
      </c>
      <c r="U259" s="114" t="str">
        <f t="shared" si="828"/>
        <v/>
      </c>
      <c r="V259" s="114" t="str">
        <f t="shared" si="828"/>
        <v/>
      </c>
      <c r="W259" s="114" t="str">
        <f t="shared" si="828"/>
        <v/>
      </c>
      <c r="X259" s="113" t="str">
        <f t="shared" si="828"/>
        <v/>
      </c>
      <c r="Y259" s="114" t="str">
        <f t="shared" si="828"/>
        <v/>
      </c>
      <c r="Z259" s="114" t="str">
        <f t="shared" si="828"/>
        <v/>
      </c>
      <c r="AA259" s="114" t="str">
        <f t="shared" si="828"/>
        <v/>
      </c>
      <c r="AB259" s="113" t="str">
        <f t="shared" si="828"/>
        <v/>
      </c>
      <c r="AC259" s="114" t="str">
        <f t="shared" si="828"/>
        <v/>
      </c>
      <c r="AD259" s="114" t="str">
        <f t="shared" si="828"/>
        <v/>
      </c>
      <c r="AE259" s="114" t="str">
        <f t="shared" si="828"/>
        <v/>
      </c>
      <c r="AF259" s="114" t="str">
        <f t="shared" si="828"/>
        <v/>
      </c>
      <c r="AG259" s="114" t="str">
        <f t="shared" si="828"/>
        <v/>
      </c>
      <c r="AH259" s="114" t="str">
        <f t="shared" si="828"/>
        <v/>
      </c>
      <c r="AI259" s="113" t="str">
        <f t="shared" si="828"/>
        <v/>
      </c>
      <c r="AJ259" s="115" t="str">
        <f t="shared" si="828"/>
        <v/>
      </c>
      <c r="AK259" s="617"/>
      <c r="AL259" s="38"/>
      <c r="AM259" s="98" t="s">
        <v>68</v>
      </c>
      <c r="AN259" s="130">
        <f t="shared" si="74"/>
        <v>253</v>
      </c>
      <c r="AO259" s="138" t="str">
        <f t="shared" ref="AO259:AS259" si="829">IF(AND($G259=AO$4,$H259=AO$6),$I259,"")</f>
        <v/>
      </c>
      <c r="AP259" s="139" t="str">
        <f t="shared" si="829"/>
        <v/>
      </c>
      <c r="AQ259" s="139">
        <f t="shared" si="829"/>
        <v>10000</v>
      </c>
      <c r="AR259" s="139" t="str">
        <f t="shared" si="829"/>
        <v/>
      </c>
      <c r="AS259" s="139" t="str">
        <f t="shared" si="829"/>
        <v/>
      </c>
      <c r="AT259" s="118"/>
      <c r="AU259" s="138" t="str">
        <f t="shared" si="3"/>
        <v/>
      </c>
      <c r="AV259" s="139" t="str">
        <f t="shared" si="4"/>
        <v/>
      </c>
      <c r="AW259" s="139" t="str">
        <f t="shared" si="5"/>
        <v/>
      </c>
      <c r="AX259" s="139" t="str">
        <f t="shared" si="6"/>
        <v/>
      </c>
      <c r="AY259" s="139" t="str">
        <f t="shared" si="7"/>
        <v/>
      </c>
      <c r="AZ259" s="140" t="str">
        <f t="shared" si="8"/>
        <v/>
      </c>
      <c r="BA259" s="141" t="str">
        <f t="shared" si="9"/>
        <v/>
      </c>
      <c r="BB259" s="139" t="str">
        <f t="shared" si="10"/>
        <v/>
      </c>
      <c r="BC259" s="139" t="str">
        <f t="shared" si="11"/>
        <v/>
      </c>
      <c r="BD259" s="139" t="str">
        <f t="shared" si="12"/>
        <v/>
      </c>
      <c r="BE259" s="140" t="str">
        <f t="shared" si="13"/>
        <v/>
      </c>
      <c r="BF259" s="122" t="str">
        <f t="shared" si="14"/>
        <v/>
      </c>
      <c r="BG259" s="123" t="str">
        <f t="shared" si="15"/>
        <v/>
      </c>
      <c r="BH259" s="123" t="str">
        <f t="shared" si="16"/>
        <v/>
      </c>
      <c r="BI259" s="123" t="str">
        <f t="shared" si="17"/>
        <v/>
      </c>
      <c r="BJ259" s="122" t="str">
        <f t="shared" si="18"/>
        <v/>
      </c>
      <c r="BK259" s="123" t="str">
        <f t="shared" si="19"/>
        <v/>
      </c>
      <c r="BL259" s="123" t="str">
        <f t="shared" si="20"/>
        <v/>
      </c>
      <c r="BM259" s="123" t="str">
        <f t="shared" si="21"/>
        <v/>
      </c>
      <c r="BN259" s="123" t="str">
        <f t="shared" si="22"/>
        <v/>
      </c>
      <c r="BO259" s="123" t="str">
        <f t="shared" si="23"/>
        <v/>
      </c>
      <c r="BP259" s="123" t="str">
        <f t="shared" si="24"/>
        <v/>
      </c>
      <c r="BQ259" s="123" t="str">
        <f t="shared" si="25"/>
        <v/>
      </c>
      <c r="BR259" s="124" t="str">
        <f t="shared" si="26"/>
        <v/>
      </c>
      <c r="BS259" s="142" t="str">
        <f t="shared" si="27"/>
        <v/>
      </c>
      <c r="BT259" s="143" t="str">
        <f t="shared" si="28"/>
        <v/>
      </c>
      <c r="BU259" s="143" t="str">
        <f t="shared" si="29"/>
        <v/>
      </c>
      <c r="BV259" s="143" t="str">
        <f t="shared" si="30"/>
        <v/>
      </c>
      <c r="BW259" s="143" t="str">
        <f t="shared" si="31"/>
        <v/>
      </c>
      <c r="BX259" s="144" t="str">
        <f t="shared" si="32"/>
        <v/>
      </c>
      <c r="BY259" s="141" t="str">
        <f t="shared" si="33"/>
        <v/>
      </c>
      <c r="BZ259" s="139" t="str">
        <f t="shared" si="34"/>
        <v/>
      </c>
      <c r="CA259" s="139" t="str">
        <f t="shared" si="35"/>
        <v/>
      </c>
      <c r="CB259" s="139" t="str">
        <f t="shared" si="36"/>
        <v/>
      </c>
      <c r="CC259" s="139" t="str">
        <f t="shared" si="37"/>
        <v/>
      </c>
      <c r="CD259" s="139" t="str">
        <f t="shared" si="38"/>
        <v/>
      </c>
      <c r="CE259" s="140" t="str">
        <f t="shared" si="39"/>
        <v/>
      </c>
      <c r="CF259" s="141" t="str">
        <f t="shared" si="40"/>
        <v/>
      </c>
      <c r="CG259" s="139" t="str">
        <f t="shared" si="41"/>
        <v/>
      </c>
      <c r="CH259" s="139" t="str">
        <f t="shared" si="42"/>
        <v/>
      </c>
      <c r="CI259" s="139" t="str">
        <f t="shared" si="43"/>
        <v/>
      </c>
      <c r="CJ259" s="139" t="str">
        <f t="shared" si="44"/>
        <v/>
      </c>
      <c r="CK259" s="139" t="str">
        <f t="shared" si="45"/>
        <v/>
      </c>
      <c r="CL259" s="140" t="str">
        <f t="shared" si="46"/>
        <v/>
      </c>
      <c r="CM259" s="142" t="str">
        <f t="shared" si="47"/>
        <v/>
      </c>
      <c r="CN259" s="143" t="str">
        <f t="shared" si="48"/>
        <v/>
      </c>
      <c r="CO259" s="143" t="str">
        <f t="shared" si="49"/>
        <v/>
      </c>
      <c r="CP259" s="143" t="str">
        <f t="shared" si="50"/>
        <v/>
      </c>
      <c r="CQ259" s="143" t="str">
        <f t="shared" si="51"/>
        <v/>
      </c>
      <c r="CR259" s="145" t="str">
        <f t="shared" si="52"/>
        <v/>
      </c>
      <c r="CS259" s="127"/>
      <c r="CT259" s="122" t="str">
        <f t="shared" si="53"/>
        <v/>
      </c>
      <c r="CU259" s="123" t="str">
        <f t="shared" si="54"/>
        <v/>
      </c>
      <c r="CV259" s="123" t="str">
        <f t="shared" si="55"/>
        <v/>
      </c>
      <c r="CW259" s="123" t="str">
        <f t="shared" si="56"/>
        <v/>
      </c>
      <c r="CX259" s="123" t="str">
        <f t="shared" si="57"/>
        <v/>
      </c>
      <c r="CY259" s="123" t="str">
        <f t="shared" si="58"/>
        <v/>
      </c>
      <c r="CZ259" s="123" t="str">
        <f t="shared" si="59"/>
        <v/>
      </c>
      <c r="DA259" s="123" t="str">
        <f t="shared" si="60"/>
        <v/>
      </c>
      <c r="DB259" s="124" t="str">
        <f t="shared" si="61"/>
        <v/>
      </c>
      <c r="DC259" s="128" t="str">
        <f t="shared" si="62"/>
        <v/>
      </c>
      <c r="DD259" s="123" t="str">
        <f t="shared" si="63"/>
        <v/>
      </c>
      <c r="DE259" s="123" t="str">
        <f t="shared" si="64"/>
        <v/>
      </c>
      <c r="DF259" s="123" t="str">
        <f t="shared" si="65"/>
        <v/>
      </c>
      <c r="DG259" s="123" t="str">
        <f t="shared" si="66"/>
        <v/>
      </c>
      <c r="DH259" s="123" t="str">
        <f t="shared" si="67"/>
        <v/>
      </c>
      <c r="DI259" s="123" t="str">
        <f t="shared" si="68"/>
        <v/>
      </c>
      <c r="DJ259" s="129" t="str">
        <f t="shared" si="69"/>
        <v/>
      </c>
      <c r="DK259" s="98" t="s">
        <v>68</v>
      </c>
      <c r="DL259" s="130">
        <f t="shared" si="76"/>
        <v>253</v>
      </c>
      <c r="DM259" s="56"/>
    </row>
    <row r="260" spans="2:117" ht="22.5" customHeight="1">
      <c r="B260" s="98" t="s">
        <v>68</v>
      </c>
      <c r="C260" s="130">
        <f t="shared" si="70"/>
        <v>254</v>
      </c>
      <c r="D260" s="146">
        <v>45705</v>
      </c>
      <c r="E260" s="155" t="s">
        <v>69</v>
      </c>
      <c r="F260" s="102" t="s">
        <v>70</v>
      </c>
      <c r="G260" s="103" t="s">
        <v>20</v>
      </c>
      <c r="H260" s="131" t="s">
        <v>46</v>
      </c>
      <c r="I260" s="132">
        <v>2000</v>
      </c>
      <c r="J260" s="106"/>
      <c r="K260" s="107">
        <f t="shared" si="71"/>
        <v>3051243</v>
      </c>
      <c r="L260" s="645"/>
      <c r="M260" s="133"/>
      <c r="N260" s="133"/>
      <c r="O260" s="134" t="str">
        <f t="shared" ref="O260:S260" si="830">IF($H260=O$6,$I260,"")</f>
        <v/>
      </c>
      <c r="P260" s="135" t="str">
        <f t="shared" si="830"/>
        <v/>
      </c>
      <c r="Q260" s="136">
        <f t="shared" si="830"/>
        <v>2000</v>
      </c>
      <c r="R260" s="135" t="str">
        <f t="shared" si="830"/>
        <v/>
      </c>
      <c r="S260" s="137" t="str">
        <f t="shared" si="830"/>
        <v/>
      </c>
      <c r="T260" s="113" t="str">
        <f t="shared" ref="T260:AJ260" si="831">IF($H260=T$6,$J260,"")</f>
        <v/>
      </c>
      <c r="U260" s="114" t="str">
        <f t="shared" si="831"/>
        <v/>
      </c>
      <c r="V260" s="114" t="str">
        <f t="shared" si="831"/>
        <v/>
      </c>
      <c r="W260" s="114" t="str">
        <f t="shared" si="831"/>
        <v/>
      </c>
      <c r="X260" s="113" t="str">
        <f t="shared" si="831"/>
        <v/>
      </c>
      <c r="Y260" s="114" t="str">
        <f t="shared" si="831"/>
        <v/>
      </c>
      <c r="Z260" s="114" t="str">
        <f t="shared" si="831"/>
        <v/>
      </c>
      <c r="AA260" s="114" t="str">
        <f t="shared" si="831"/>
        <v/>
      </c>
      <c r="AB260" s="113" t="str">
        <f t="shared" si="831"/>
        <v/>
      </c>
      <c r="AC260" s="114" t="str">
        <f t="shared" si="831"/>
        <v/>
      </c>
      <c r="AD260" s="114" t="str">
        <f t="shared" si="831"/>
        <v/>
      </c>
      <c r="AE260" s="114" t="str">
        <f t="shared" si="831"/>
        <v/>
      </c>
      <c r="AF260" s="114" t="str">
        <f t="shared" si="831"/>
        <v/>
      </c>
      <c r="AG260" s="114" t="str">
        <f t="shared" si="831"/>
        <v/>
      </c>
      <c r="AH260" s="114" t="str">
        <f t="shared" si="831"/>
        <v/>
      </c>
      <c r="AI260" s="113" t="str">
        <f t="shared" si="831"/>
        <v/>
      </c>
      <c r="AJ260" s="115" t="str">
        <f t="shared" si="831"/>
        <v/>
      </c>
      <c r="AK260" s="617"/>
      <c r="AL260" s="38"/>
      <c r="AM260" s="98" t="s">
        <v>68</v>
      </c>
      <c r="AN260" s="130">
        <f t="shared" si="74"/>
        <v>254</v>
      </c>
      <c r="AO260" s="138" t="str">
        <f t="shared" ref="AO260:AS260" si="832">IF(AND($G260=AO$4,$H260=AO$6),$I260,"")</f>
        <v/>
      </c>
      <c r="AP260" s="139" t="str">
        <f t="shared" si="832"/>
        <v/>
      </c>
      <c r="AQ260" s="139">
        <f t="shared" si="832"/>
        <v>2000</v>
      </c>
      <c r="AR260" s="139" t="str">
        <f t="shared" si="832"/>
        <v/>
      </c>
      <c r="AS260" s="139" t="str">
        <f t="shared" si="832"/>
        <v/>
      </c>
      <c r="AT260" s="118"/>
      <c r="AU260" s="138" t="str">
        <f t="shared" si="3"/>
        <v/>
      </c>
      <c r="AV260" s="139" t="str">
        <f t="shared" si="4"/>
        <v/>
      </c>
      <c r="AW260" s="139" t="str">
        <f t="shared" si="5"/>
        <v/>
      </c>
      <c r="AX260" s="139" t="str">
        <f t="shared" si="6"/>
        <v/>
      </c>
      <c r="AY260" s="139" t="str">
        <f t="shared" si="7"/>
        <v/>
      </c>
      <c r="AZ260" s="140" t="str">
        <f t="shared" si="8"/>
        <v/>
      </c>
      <c r="BA260" s="141" t="str">
        <f t="shared" si="9"/>
        <v/>
      </c>
      <c r="BB260" s="139" t="str">
        <f t="shared" si="10"/>
        <v/>
      </c>
      <c r="BC260" s="139" t="str">
        <f t="shared" si="11"/>
        <v/>
      </c>
      <c r="BD260" s="139" t="str">
        <f t="shared" si="12"/>
        <v/>
      </c>
      <c r="BE260" s="140" t="str">
        <f t="shared" si="13"/>
        <v/>
      </c>
      <c r="BF260" s="122" t="str">
        <f t="shared" si="14"/>
        <v/>
      </c>
      <c r="BG260" s="123" t="str">
        <f t="shared" si="15"/>
        <v/>
      </c>
      <c r="BH260" s="123" t="str">
        <f t="shared" si="16"/>
        <v/>
      </c>
      <c r="BI260" s="123" t="str">
        <f t="shared" si="17"/>
        <v/>
      </c>
      <c r="BJ260" s="122" t="str">
        <f t="shared" si="18"/>
        <v/>
      </c>
      <c r="BK260" s="123" t="str">
        <f t="shared" si="19"/>
        <v/>
      </c>
      <c r="BL260" s="123" t="str">
        <f t="shared" si="20"/>
        <v/>
      </c>
      <c r="BM260" s="123" t="str">
        <f t="shared" si="21"/>
        <v/>
      </c>
      <c r="BN260" s="123" t="str">
        <f t="shared" si="22"/>
        <v/>
      </c>
      <c r="BO260" s="123" t="str">
        <f t="shared" si="23"/>
        <v/>
      </c>
      <c r="BP260" s="123" t="str">
        <f t="shared" si="24"/>
        <v/>
      </c>
      <c r="BQ260" s="123" t="str">
        <f t="shared" si="25"/>
        <v/>
      </c>
      <c r="BR260" s="124" t="str">
        <f t="shared" si="26"/>
        <v/>
      </c>
      <c r="BS260" s="142" t="str">
        <f t="shared" si="27"/>
        <v/>
      </c>
      <c r="BT260" s="143" t="str">
        <f t="shared" si="28"/>
        <v/>
      </c>
      <c r="BU260" s="143" t="str">
        <f t="shared" si="29"/>
        <v/>
      </c>
      <c r="BV260" s="143" t="str">
        <f t="shared" si="30"/>
        <v/>
      </c>
      <c r="BW260" s="143" t="str">
        <f t="shared" si="31"/>
        <v/>
      </c>
      <c r="BX260" s="144" t="str">
        <f t="shared" si="32"/>
        <v/>
      </c>
      <c r="BY260" s="141" t="str">
        <f t="shared" si="33"/>
        <v/>
      </c>
      <c r="BZ260" s="139" t="str">
        <f t="shared" si="34"/>
        <v/>
      </c>
      <c r="CA260" s="139" t="str">
        <f t="shared" si="35"/>
        <v/>
      </c>
      <c r="CB260" s="139" t="str">
        <f t="shared" si="36"/>
        <v/>
      </c>
      <c r="CC260" s="139" t="str">
        <f t="shared" si="37"/>
        <v/>
      </c>
      <c r="CD260" s="139" t="str">
        <f t="shared" si="38"/>
        <v/>
      </c>
      <c r="CE260" s="140" t="str">
        <f t="shared" si="39"/>
        <v/>
      </c>
      <c r="CF260" s="141" t="str">
        <f t="shared" si="40"/>
        <v/>
      </c>
      <c r="CG260" s="139" t="str">
        <f t="shared" si="41"/>
        <v/>
      </c>
      <c r="CH260" s="139" t="str">
        <f t="shared" si="42"/>
        <v/>
      </c>
      <c r="CI260" s="139" t="str">
        <f t="shared" si="43"/>
        <v/>
      </c>
      <c r="CJ260" s="139" t="str">
        <f t="shared" si="44"/>
        <v/>
      </c>
      <c r="CK260" s="139" t="str">
        <f t="shared" si="45"/>
        <v/>
      </c>
      <c r="CL260" s="140" t="str">
        <f t="shared" si="46"/>
        <v/>
      </c>
      <c r="CM260" s="142" t="str">
        <f t="shared" si="47"/>
        <v/>
      </c>
      <c r="CN260" s="143" t="str">
        <f t="shared" si="48"/>
        <v/>
      </c>
      <c r="CO260" s="143" t="str">
        <f t="shared" si="49"/>
        <v/>
      </c>
      <c r="CP260" s="143" t="str">
        <f t="shared" si="50"/>
        <v/>
      </c>
      <c r="CQ260" s="143" t="str">
        <f t="shared" si="51"/>
        <v/>
      </c>
      <c r="CR260" s="145" t="str">
        <f t="shared" si="52"/>
        <v/>
      </c>
      <c r="CS260" s="127"/>
      <c r="CT260" s="122" t="str">
        <f t="shared" si="53"/>
        <v/>
      </c>
      <c r="CU260" s="123" t="str">
        <f t="shared" si="54"/>
        <v/>
      </c>
      <c r="CV260" s="123" t="str">
        <f t="shared" si="55"/>
        <v/>
      </c>
      <c r="CW260" s="123" t="str">
        <f t="shared" si="56"/>
        <v/>
      </c>
      <c r="CX260" s="123" t="str">
        <f t="shared" si="57"/>
        <v/>
      </c>
      <c r="CY260" s="123" t="str">
        <f t="shared" si="58"/>
        <v/>
      </c>
      <c r="CZ260" s="123" t="str">
        <f t="shared" si="59"/>
        <v/>
      </c>
      <c r="DA260" s="123" t="str">
        <f t="shared" si="60"/>
        <v/>
      </c>
      <c r="DB260" s="124" t="str">
        <f t="shared" si="61"/>
        <v/>
      </c>
      <c r="DC260" s="128" t="str">
        <f t="shared" si="62"/>
        <v/>
      </c>
      <c r="DD260" s="123" t="str">
        <f t="shared" si="63"/>
        <v/>
      </c>
      <c r="DE260" s="123" t="str">
        <f t="shared" si="64"/>
        <v/>
      </c>
      <c r="DF260" s="123" t="str">
        <f t="shared" si="65"/>
        <v/>
      </c>
      <c r="DG260" s="123" t="str">
        <f t="shared" si="66"/>
        <v/>
      </c>
      <c r="DH260" s="123" t="str">
        <f t="shared" si="67"/>
        <v/>
      </c>
      <c r="DI260" s="123" t="str">
        <f t="shared" si="68"/>
        <v/>
      </c>
      <c r="DJ260" s="129" t="str">
        <f t="shared" si="69"/>
        <v/>
      </c>
      <c r="DK260" s="98" t="s">
        <v>68</v>
      </c>
      <c r="DL260" s="130">
        <f t="shared" si="76"/>
        <v>254</v>
      </c>
      <c r="DM260" s="56"/>
    </row>
    <row r="261" spans="2:117" ht="22.5" customHeight="1">
      <c r="B261" s="98" t="s">
        <v>68</v>
      </c>
      <c r="C261" s="130">
        <f t="shared" si="70"/>
        <v>255</v>
      </c>
      <c r="D261" s="146">
        <v>45705</v>
      </c>
      <c r="E261" s="155" t="s">
        <v>69</v>
      </c>
      <c r="F261" s="102" t="s">
        <v>70</v>
      </c>
      <c r="G261" s="103" t="s">
        <v>20</v>
      </c>
      <c r="H261" s="131" t="s">
        <v>46</v>
      </c>
      <c r="I261" s="132">
        <v>10000</v>
      </c>
      <c r="J261" s="106"/>
      <c r="K261" s="107">
        <f t="shared" si="71"/>
        <v>3061243</v>
      </c>
      <c r="L261" s="645"/>
      <c r="M261" s="133"/>
      <c r="N261" s="133"/>
      <c r="O261" s="134" t="str">
        <f t="shared" ref="O261:S261" si="833">IF($H261=O$6,$I261,"")</f>
        <v/>
      </c>
      <c r="P261" s="135" t="str">
        <f t="shared" si="833"/>
        <v/>
      </c>
      <c r="Q261" s="136">
        <f t="shared" si="833"/>
        <v>10000</v>
      </c>
      <c r="R261" s="135" t="str">
        <f t="shared" si="833"/>
        <v/>
      </c>
      <c r="S261" s="137" t="str">
        <f t="shared" si="833"/>
        <v/>
      </c>
      <c r="T261" s="113" t="str">
        <f t="shared" ref="T261:AJ261" si="834">IF($H261=T$6,$J261,"")</f>
        <v/>
      </c>
      <c r="U261" s="114" t="str">
        <f t="shared" si="834"/>
        <v/>
      </c>
      <c r="V261" s="114" t="str">
        <f t="shared" si="834"/>
        <v/>
      </c>
      <c r="W261" s="114" t="str">
        <f t="shared" si="834"/>
        <v/>
      </c>
      <c r="X261" s="113" t="str">
        <f t="shared" si="834"/>
        <v/>
      </c>
      <c r="Y261" s="114" t="str">
        <f t="shared" si="834"/>
        <v/>
      </c>
      <c r="Z261" s="114" t="str">
        <f t="shared" si="834"/>
        <v/>
      </c>
      <c r="AA261" s="114" t="str">
        <f t="shared" si="834"/>
        <v/>
      </c>
      <c r="AB261" s="113" t="str">
        <f t="shared" si="834"/>
        <v/>
      </c>
      <c r="AC261" s="114" t="str">
        <f t="shared" si="834"/>
        <v/>
      </c>
      <c r="AD261" s="114" t="str">
        <f t="shared" si="834"/>
        <v/>
      </c>
      <c r="AE261" s="114" t="str">
        <f t="shared" si="834"/>
        <v/>
      </c>
      <c r="AF261" s="114" t="str">
        <f t="shared" si="834"/>
        <v/>
      </c>
      <c r="AG261" s="114" t="str">
        <f t="shared" si="834"/>
        <v/>
      </c>
      <c r="AH261" s="114" t="str">
        <f t="shared" si="834"/>
        <v/>
      </c>
      <c r="AI261" s="113" t="str">
        <f t="shared" si="834"/>
        <v/>
      </c>
      <c r="AJ261" s="115" t="str">
        <f t="shared" si="834"/>
        <v/>
      </c>
      <c r="AK261" s="617"/>
      <c r="AL261" s="38"/>
      <c r="AM261" s="98" t="s">
        <v>68</v>
      </c>
      <c r="AN261" s="130">
        <f t="shared" si="74"/>
        <v>255</v>
      </c>
      <c r="AO261" s="138" t="str">
        <f t="shared" ref="AO261:AS261" si="835">IF(AND($G261=AO$4,$H261=AO$6),$I261,"")</f>
        <v/>
      </c>
      <c r="AP261" s="139" t="str">
        <f t="shared" si="835"/>
        <v/>
      </c>
      <c r="AQ261" s="139">
        <f t="shared" si="835"/>
        <v>10000</v>
      </c>
      <c r="AR261" s="139" t="str">
        <f t="shared" si="835"/>
        <v/>
      </c>
      <c r="AS261" s="139" t="str">
        <f t="shared" si="835"/>
        <v/>
      </c>
      <c r="AT261" s="118"/>
      <c r="AU261" s="138" t="str">
        <f t="shared" si="3"/>
        <v/>
      </c>
      <c r="AV261" s="139" t="str">
        <f t="shared" si="4"/>
        <v/>
      </c>
      <c r="AW261" s="139" t="str">
        <f t="shared" si="5"/>
        <v/>
      </c>
      <c r="AX261" s="139" t="str">
        <f t="shared" si="6"/>
        <v/>
      </c>
      <c r="AY261" s="139" t="str">
        <f t="shared" si="7"/>
        <v/>
      </c>
      <c r="AZ261" s="140" t="str">
        <f t="shared" si="8"/>
        <v/>
      </c>
      <c r="BA261" s="141" t="str">
        <f t="shared" si="9"/>
        <v/>
      </c>
      <c r="BB261" s="139" t="str">
        <f t="shared" si="10"/>
        <v/>
      </c>
      <c r="BC261" s="139" t="str">
        <f t="shared" si="11"/>
        <v/>
      </c>
      <c r="BD261" s="139" t="str">
        <f t="shared" si="12"/>
        <v/>
      </c>
      <c r="BE261" s="140" t="str">
        <f t="shared" si="13"/>
        <v/>
      </c>
      <c r="BF261" s="122" t="str">
        <f t="shared" si="14"/>
        <v/>
      </c>
      <c r="BG261" s="123" t="str">
        <f t="shared" si="15"/>
        <v/>
      </c>
      <c r="BH261" s="123" t="str">
        <f t="shared" si="16"/>
        <v/>
      </c>
      <c r="BI261" s="123" t="str">
        <f t="shared" si="17"/>
        <v/>
      </c>
      <c r="BJ261" s="122" t="str">
        <f t="shared" si="18"/>
        <v/>
      </c>
      <c r="BK261" s="123" t="str">
        <f t="shared" si="19"/>
        <v/>
      </c>
      <c r="BL261" s="123" t="str">
        <f t="shared" si="20"/>
        <v/>
      </c>
      <c r="BM261" s="123" t="str">
        <f t="shared" si="21"/>
        <v/>
      </c>
      <c r="BN261" s="123" t="str">
        <f t="shared" si="22"/>
        <v/>
      </c>
      <c r="BO261" s="123" t="str">
        <f t="shared" si="23"/>
        <v/>
      </c>
      <c r="BP261" s="123" t="str">
        <f t="shared" si="24"/>
        <v/>
      </c>
      <c r="BQ261" s="123" t="str">
        <f t="shared" si="25"/>
        <v/>
      </c>
      <c r="BR261" s="124" t="str">
        <f t="shared" si="26"/>
        <v/>
      </c>
      <c r="BS261" s="142" t="str">
        <f t="shared" si="27"/>
        <v/>
      </c>
      <c r="BT261" s="143" t="str">
        <f t="shared" si="28"/>
        <v/>
      </c>
      <c r="BU261" s="143" t="str">
        <f t="shared" si="29"/>
        <v/>
      </c>
      <c r="BV261" s="143" t="str">
        <f t="shared" si="30"/>
        <v/>
      </c>
      <c r="BW261" s="143" t="str">
        <f t="shared" si="31"/>
        <v/>
      </c>
      <c r="BX261" s="144" t="str">
        <f t="shared" si="32"/>
        <v/>
      </c>
      <c r="BY261" s="141" t="str">
        <f t="shared" si="33"/>
        <v/>
      </c>
      <c r="BZ261" s="139" t="str">
        <f t="shared" si="34"/>
        <v/>
      </c>
      <c r="CA261" s="139" t="str">
        <f t="shared" si="35"/>
        <v/>
      </c>
      <c r="CB261" s="139" t="str">
        <f t="shared" si="36"/>
        <v/>
      </c>
      <c r="CC261" s="139" t="str">
        <f t="shared" si="37"/>
        <v/>
      </c>
      <c r="CD261" s="139" t="str">
        <f t="shared" si="38"/>
        <v/>
      </c>
      <c r="CE261" s="140" t="str">
        <f t="shared" si="39"/>
        <v/>
      </c>
      <c r="CF261" s="141" t="str">
        <f t="shared" si="40"/>
        <v/>
      </c>
      <c r="CG261" s="139" t="str">
        <f t="shared" si="41"/>
        <v/>
      </c>
      <c r="CH261" s="139" t="str">
        <f t="shared" si="42"/>
        <v/>
      </c>
      <c r="CI261" s="139" t="str">
        <f t="shared" si="43"/>
        <v/>
      </c>
      <c r="CJ261" s="139" t="str">
        <f t="shared" si="44"/>
        <v/>
      </c>
      <c r="CK261" s="139" t="str">
        <f t="shared" si="45"/>
        <v/>
      </c>
      <c r="CL261" s="140" t="str">
        <f t="shared" si="46"/>
        <v/>
      </c>
      <c r="CM261" s="142" t="str">
        <f t="shared" si="47"/>
        <v/>
      </c>
      <c r="CN261" s="143" t="str">
        <f t="shared" si="48"/>
        <v/>
      </c>
      <c r="CO261" s="143" t="str">
        <f t="shared" si="49"/>
        <v/>
      </c>
      <c r="CP261" s="143" t="str">
        <f t="shared" si="50"/>
        <v/>
      </c>
      <c r="CQ261" s="143" t="str">
        <f t="shared" si="51"/>
        <v/>
      </c>
      <c r="CR261" s="145" t="str">
        <f t="shared" si="52"/>
        <v/>
      </c>
      <c r="CS261" s="127"/>
      <c r="CT261" s="122" t="str">
        <f t="shared" si="53"/>
        <v/>
      </c>
      <c r="CU261" s="123" t="str">
        <f t="shared" si="54"/>
        <v/>
      </c>
      <c r="CV261" s="123" t="str">
        <f t="shared" si="55"/>
        <v/>
      </c>
      <c r="CW261" s="123" t="str">
        <f t="shared" si="56"/>
        <v/>
      </c>
      <c r="CX261" s="123" t="str">
        <f t="shared" si="57"/>
        <v/>
      </c>
      <c r="CY261" s="123" t="str">
        <f t="shared" si="58"/>
        <v/>
      </c>
      <c r="CZ261" s="123" t="str">
        <f t="shared" si="59"/>
        <v/>
      </c>
      <c r="DA261" s="123" t="str">
        <f t="shared" si="60"/>
        <v/>
      </c>
      <c r="DB261" s="124" t="str">
        <f t="shared" si="61"/>
        <v/>
      </c>
      <c r="DC261" s="128" t="str">
        <f t="shared" si="62"/>
        <v/>
      </c>
      <c r="DD261" s="123" t="str">
        <f t="shared" si="63"/>
        <v/>
      </c>
      <c r="DE261" s="123" t="str">
        <f t="shared" si="64"/>
        <v/>
      </c>
      <c r="DF261" s="123" t="str">
        <f t="shared" si="65"/>
        <v/>
      </c>
      <c r="DG261" s="123" t="str">
        <f t="shared" si="66"/>
        <v/>
      </c>
      <c r="DH261" s="123" t="str">
        <f t="shared" si="67"/>
        <v/>
      </c>
      <c r="DI261" s="123" t="str">
        <f t="shared" si="68"/>
        <v/>
      </c>
      <c r="DJ261" s="129" t="str">
        <f t="shared" si="69"/>
        <v/>
      </c>
      <c r="DK261" s="98" t="s">
        <v>68</v>
      </c>
      <c r="DL261" s="130">
        <f t="shared" si="76"/>
        <v>255</v>
      </c>
      <c r="DM261" s="56"/>
    </row>
    <row r="262" spans="2:117" ht="22.5" customHeight="1">
      <c r="B262" s="98" t="s">
        <v>68</v>
      </c>
      <c r="C262" s="130">
        <f t="shared" si="70"/>
        <v>256</v>
      </c>
      <c r="D262" s="146">
        <v>45705</v>
      </c>
      <c r="E262" s="155" t="s">
        <v>69</v>
      </c>
      <c r="F262" s="102" t="s">
        <v>70</v>
      </c>
      <c r="G262" s="103" t="s">
        <v>20</v>
      </c>
      <c r="H262" s="131" t="s">
        <v>46</v>
      </c>
      <c r="I262" s="132">
        <v>3000</v>
      </c>
      <c r="J262" s="106"/>
      <c r="K262" s="107">
        <f t="shared" si="71"/>
        <v>3064243</v>
      </c>
      <c r="L262" s="645"/>
      <c r="M262" s="133"/>
      <c r="N262" s="133"/>
      <c r="O262" s="134" t="str">
        <f t="shared" ref="O262:S262" si="836">IF($H262=O$6,$I262,"")</f>
        <v/>
      </c>
      <c r="P262" s="135" t="str">
        <f t="shared" si="836"/>
        <v/>
      </c>
      <c r="Q262" s="136">
        <f t="shared" si="836"/>
        <v>3000</v>
      </c>
      <c r="R262" s="135" t="str">
        <f t="shared" si="836"/>
        <v/>
      </c>
      <c r="S262" s="137" t="str">
        <f t="shared" si="836"/>
        <v/>
      </c>
      <c r="T262" s="113" t="str">
        <f t="shared" ref="T262:AJ262" si="837">IF($H262=T$6,$J262,"")</f>
        <v/>
      </c>
      <c r="U262" s="114" t="str">
        <f t="shared" si="837"/>
        <v/>
      </c>
      <c r="V262" s="114" t="str">
        <f t="shared" si="837"/>
        <v/>
      </c>
      <c r="W262" s="114" t="str">
        <f t="shared" si="837"/>
        <v/>
      </c>
      <c r="X262" s="113" t="str">
        <f t="shared" si="837"/>
        <v/>
      </c>
      <c r="Y262" s="114" t="str">
        <f t="shared" si="837"/>
        <v/>
      </c>
      <c r="Z262" s="114" t="str">
        <f t="shared" si="837"/>
        <v/>
      </c>
      <c r="AA262" s="114" t="str">
        <f t="shared" si="837"/>
        <v/>
      </c>
      <c r="AB262" s="113" t="str">
        <f t="shared" si="837"/>
        <v/>
      </c>
      <c r="AC262" s="114" t="str">
        <f t="shared" si="837"/>
        <v/>
      </c>
      <c r="AD262" s="114" t="str">
        <f t="shared" si="837"/>
        <v/>
      </c>
      <c r="AE262" s="114" t="str">
        <f t="shared" si="837"/>
        <v/>
      </c>
      <c r="AF262" s="114" t="str">
        <f t="shared" si="837"/>
        <v/>
      </c>
      <c r="AG262" s="114" t="str">
        <f t="shared" si="837"/>
        <v/>
      </c>
      <c r="AH262" s="114" t="str">
        <f t="shared" si="837"/>
        <v/>
      </c>
      <c r="AI262" s="113" t="str">
        <f t="shared" si="837"/>
        <v/>
      </c>
      <c r="AJ262" s="115" t="str">
        <f t="shared" si="837"/>
        <v/>
      </c>
      <c r="AK262" s="617"/>
      <c r="AL262" s="38"/>
      <c r="AM262" s="98" t="s">
        <v>68</v>
      </c>
      <c r="AN262" s="130">
        <f t="shared" si="74"/>
        <v>256</v>
      </c>
      <c r="AO262" s="138" t="str">
        <f t="shared" ref="AO262:AS262" si="838">IF(AND($G262=AO$4,$H262=AO$6),$I262,"")</f>
        <v/>
      </c>
      <c r="AP262" s="139" t="str">
        <f t="shared" si="838"/>
        <v/>
      </c>
      <c r="AQ262" s="139">
        <f t="shared" si="838"/>
        <v>3000</v>
      </c>
      <c r="AR262" s="139" t="str">
        <f t="shared" si="838"/>
        <v/>
      </c>
      <c r="AS262" s="139" t="str">
        <f t="shared" si="838"/>
        <v/>
      </c>
      <c r="AT262" s="118"/>
      <c r="AU262" s="138" t="str">
        <f t="shared" ref="AU262:AU516" si="839">IF(AND($G262=AU$4,$H262=AU$6),$J262,"")</f>
        <v/>
      </c>
      <c r="AV262" s="139" t="str">
        <f t="shared" ref="AV262:AV516" si="840">IF(AND($G262=AU$4,$H262=AV$6),$J262,"")</f>
        <v/>
      </c>
      <c r="AW262" s="139" t="str">
        <f t="shared" ref="AW262:AW516" si="841">IF(AND($G262=AU$4,$H262=AW$6),$J262,"")</f>
        <v/>
      </c>
      <c r="AX262" s="139" t="str">
        <f t="shared" ref="AX262:AX516" si="842">IF(AND($G262=AU$4,$H262=AX$6),$J262,"")</f>
        <v/>
      </c>
      <c r="AY262" s="139" t="str">
        <f t="shared" ref="AY262:AY516" si="843">IF(AND($G262=AU$4,$H262=AY$6),$J262,"")</f>
        <v/>
      </c>
      <c r="AZ262" s="140" t="str">
        <f t="shared" ref="AZ262:AZ516" si="844">IF(AND($G262=AU$4,$H262=AZ$6),$J262,"")</f>
        <v/>
      </c>
      <c r="BA262" s="141" t="str">
        <f t="shared" ref="BA262:BA516" si="845">IF(AND($G262=BA$4,$H262=BA$6),$J262,"")</f>
        <v/>
      </c>
      <c r="BB262" s="139" t="str">
        <f t="shared" ref="BB262:BB516" si="846">IF(AND($G262=BA$4,$H262=BB$6),$J262,"")</f>
        <v/>
      </c>
      <c r="BC262" s="139" t="str">
        <f t="shared" ref="BC262:BC516" si="847">IF(AND($G262=BA$4,$H262=BC$6),$J262,"")</f>
        <v/>
      </c>
      <c r="BD262" s="139" t="str">
        <f t="shared" ref="BD262:BD516" si="848">IF(AND($G262=BA$4,$H262=BD$6),$J262,"")</f>
        <v/>
      </c>
      <c r="BE262" s="140" t="str">
        <f t="shared" ref="BE262:BE516" si="849">IF(AND($G262=BA$4,$H262=BE$6),$J262,"")</f>
        <v/>
      </c>
      <c r="BF262" s="122" t="str">
        <f t="shared" ref="BF262:BF516" si="850">IF(AND($G262=BF$4,$H262=BF$6),$J262,"")</f>
        <v/>
      </c>
      <c r="BG262" s="123" t="str">
        <f t="shared" ref="BG262:BG516" si="851">IF(AND($G262=BF$4,$H262=BG$6),$J262,"")</f>
        <v/>
      </c>
      <c r="BH262" s="123" t="str">
        <f t="shared" ref="BH262:BH516" si="852">IF(AND($G262=BF$4,$H262=BH$6),$J262,"")</f>
        <v/>
      </c>
      <c r="BI262" s="123" t="str">
        <f t="shared" ref="BI262:BI516" si="853">IF(AND($G262=BF$4,$H262=BI$6),$J262,"")</f>
        <v/>
      </c>
      <c r="BJ262" s="122" t="str">
        <f t="shared" ref="BJ262:BJ516" si="854">IF(AND($G262=BF$4,$H262=BJ$6),$J262,"")</f>
        <v/>
      </c>
      <c r="BK262" s="123" t="str">
        <f t="shared" ref="BK262:BK516" si="855">IF(AND($G262=BF$4,$H262=BK$6),$J262,"")</f>
        <v/>
      </c>
      <c r="BL262" s="123" t="str">
        <f t="shared" ref="BL262:BL516" si="856">IF(AND($G262=BF$4,$H262=BL$6),$J262,"")</f>
        <v/>
      </c>
      <c r="BM262" s="123" t="str">
        <f t="shared" ref="BM262:BM516" si="857">IF(AND($G262=BF$4,$H262=BM$6),$J262,"")</f>
        <v/>
      </c>
      <c r="BN262" s="123" t="str">
        <f t="shared" ref="BN262:BN516" si="858">IF(AND($G262=BF$4,$H262=BN$6),$J262,"")</f>
        <v/>
      </c>
      <c r="BO262" s="123" t="str">
        <f t="shared" ref="BO262:BO516" si="859">IF(AND($G262=BF$4,$H262=BO$6),$J262,"")</f>
        <v/>
      </c>
      <c r="BP262" s="123" t="str">
        <f t="shared" ref="BP262:BP516" si="860">IF(AND($G262=BF$4,$H262=BP$6),$J262,"")</f>
        <v/>
      </c>
      <c r="BQ262" s="123" t="str">
        <f t="shared" ref="BQ262:BQ516" si="861">IF(AND($G262=BF$4,$H262=BQ$6),$J262,"")</f>
        <v/>
      </c>
      <c r="BR262" s="124" t="str">
        <f t="shared" ref="BR262:BR516" si="862">IF(AND($G262=BF$4,$H262=BR$6),$J262,"")</f>
        <v/>
      </c>
      <c r="BS262" s="142" t="str">
        <f t="shared" ref="BS262:BS516" si="863">IF(AND($G262=BS$4,$H262=BS$6),$J262,"")</f>
        <v/>
      </c>
      <c r="BT262" s="143" t="str">
        <f t="shared" ref="BT262:BT516" si="864">IF(AND($G262=BS$4,$H262=BT$6),$J262,"")</f>
        <v/>
      </c>
      <c r="BU262" s="143" t="str">
        <f t="shared" ref="BU262:BU516" si="865">IF(AND($G262=BS$4,$H262=BU$6),$J262,"")</f>
        <v/>
      </c>
      <c r="BV262" s="143" t="str">
        <f t="shared" ref="BV262:BV516" si="866">IF(AND($G262=BS$4,$H262=BV$6),$J262,"")</f>
        <v/>
      </c>
      <c r="BW262" s="143" t="str">
        <f t="shared" ref="BW262:BW516" si="867">IF(AND($G262=BS$4,$H262=BW$6),$J262,"")</f>
        <v/>
      </c>
      <c r="BX262" s="144" t="str">
        <f t="shared" ref="BX262:BX516" si="868">IF(AND($G262=BS$4,$H262=BX$6),$J262,"")</f>
        <v/>
      </c>
      <c r="BY262" s="141" t="str">
        <f t="shared" ref="BY262:BY516" si="869">IF(AND($G262=BY$4,$H262=BY$6),$J262,"")</f>
        <v/>
      </c>
      <c r="BZ262" s="139" t="str">
        <f t="shared" ref="BZ262:BZ516" si="870">IF(AND($G262=BY$4,$H262=BZ$6),$J262,"")</f>
        <v/>
      </c>
      <c r="CA262" s="139" t="str">
        <f t="shared" ref="CA262:CA516" si="871">IF(AND($G262=BY$4,$H262=CA$6),$J262,"")</f>
        <v/>
      </c>
      <c r="CB262" s="139" t="str">
        <f t="shared" ref="CB262:CB516" si="872">IF(AND($G262=BY$4,$H262=CB$6),$J262,"")</f>
        <v/>
      </c>
      <c r="CC262" s="139" t="str">
        <f t="shared" ref="CC262:CC516" si="873">IF(AND($G262=BY$4,$H262=CC$6),$J262,"")</f>
        <v/>
      </c>
      <c r="CD262" s="139" t="str">
        <f t="shared" ref="CD262:CD516" si="874">IF(AND($G262=BY$4,$H262=CD$6),$J262,"")</f>
        <v/>
      </c>
      <c r="CE262" s="140" t="str">
        <f t="shared" ref="CE262:CE516" si="875">IF(AND($G262=BY$4,$H262=CE$6),$J262,"")</f>
        <v/>
      </c>
      <c r="CF262" s="141" t="str">
        <f t="shared" ref="CF262:CF516" si="876">IF(AND($G262=CF$4,$H262=CF$6),$J262,"")</f>
        <v/>
      </c>
      <c r="CG262" s="139" t="str">
        <f t="shared" ref="CG262:CG516" si="877">IF(AND($G262=CF$4,$H262=CG$6),$J262,"")</f>
        <v/>
      </c>
      <c r="CH262" s="139" t="str">
        <f t="shared" ref="CH262:CH516" si="878">IF(AND($G262=CF$4,$H262=CH$6),$J262,"")</f>
        <v/>
      </c>
      <c r="CI262" s="139" t="str">
        <f t="shared" ref="CI262:CI516" si="879">IF(AND($G262=CF$4,$H262=CI$6),$J262,"")</f>
        <v/>
      </c>
      <c r="CJ262" s="139" t="str">
        <f t="shared" ref="CJ262:CJ516" si="880">IF(AND($G262=CF$4,$H262=CJ$6),$J262,"")</f>
        <v/>
      </c>
      <c r="CK262" s="139" t="str">
        <f t="shared" ref="CK262:CK516" si="881">IF(AND($G262=CF$4,$H262=CK$6),$J262,"")</f>
        <v/>
      </c>
      <c r="CL262" s="140" t="str">
        <f t="shared" ref="CL262:CL516" si="882">IF(AND($G262=CF$4,$H262=CL$6),$J262,"")</f>
        <v/>
      </c>
      <c r="CM262" s="142" t="str">
        <f t="shared" ref="CM262:CM516" si="883">IF(AND($G262=CM$4,$H262=CM$6),$J262,"")</f>
        <v/>
      </c>
      <c r="CN262" s="143" t="str">
        <f t="shared" ref="CN262:CN516" si="884">IF(AND($G262=CM$4,$H262=CN$6),$J262,"")</f>
        <v/>
      </c>
      <c r="CO262" s="143" t="str">
        <f t="shared" ref="CO262:CO516" si="885">IF(AND($G262=CM$4,$H262=CO$6),$J262,"")</f>
        <v/>
      </c>
      <c r="CP262" s="143" t="str">
        <f t="shared" ref="CP262:CP516" si="886">IF(AND($G262=CM$4,$H262=CP$6),$J262,"")</f>
        <v/>
      </c>
      <c r="CQ262" s="143" t="str">
        <f t="shared" ref="CQ262:CQ516" si="887">IF(AND($G262=CM$4,$H262=CQ$6),$J262,"")</f>
        <v/>
      </c>
      <c r="CR262" s="145" t="str">
        <f t="shared" ref="CR262:CR516" si="888">IF(AND($G262=CM$4,$H262=CR$6),$J262,"")</f>
        <v/>
      </c>
      <c r="CS262" s="127"/>
      <c r="CT262" s="122" t="str">
        <f t="shared" ref="CT262:CT516" si="889">IF(AND($G262=CT$4,$H262=CT$6),$J262,"")</f>
        <v/>
      </c>
      <c r="CU262" s="123" t="str">
        <f t="shared" ref="CU262:CU516" si="890">IF(AND($G262=CT$4,$H262=CU$6),$J262,"")</f>
        <v/>
      </c>
      <c r="CV262" s="123" t="str">
        <f t="shared" ref="CV262:CV516" si="891">IF(AND($G262=CT$4,$H262=CV$6),$J262,"")</f>
        <v/>
      </c>
      <c r="CW262" s="123" t="str">
        <f t="shared" ref="CW262:CW516" si="892">IF(AND($G262=CT$4,$H262=CW$6),$J262,"")</f>
        <v/>
      </c>
      <c r="CX262" s="123" t="str">
        <f t="shared" ref="CX262:CX516" si="893">IF(AND($G262=CT$4,$H262=CX$6),$J262,"")</f>
        <v/>
      </c>
      <c r="CY262" s="123" t="str">
        <f t="shared" ref="CY262:CY516" si="894">IF(AND($G262=CT$4,$H262=CY$6),$J262,"")</f>
        <v/>
      </c>
      <c r="CZ262" s="123" t="str">
        <f t="shared" ref="CZ262:CZ516" si="895">IF(AND($G262=CT$4,$H262=CZ$6),$J262,"")</f>
        <v/>
      </c>
      <c r="DA262" s="123" t="str">
        <f t="shared" ref="DA262:DA516" si="896">IF(AND($G262=CT$4,$H262=DA$6),$J262,"")</f>
        <v/>
      </c>
      <c r="DB262" s="124" t="str">
        <f t="shared" ref="DB262:DB516" si="897">IF(AND($G262=CT$4,$H262=DB$6),$J262,"")</f>
        <v/>
      </c>
      <c r="DC262" s="128" t="str">
        <f t="shared" ref="DC262:DC516" si="898">IF(AND($G262=DC$4,$H262=DC$6),$J262,"")</f>
        <v/>
      </c>
      <c r="DD262" s="123" t="str">
        <f t="shared" ref="DD262:DD516" si="899">IF(AND($G262=DC$4,$H262=DD$6),$J262,"")</f>
        <v/>
      </c>
      <c r="DE262" s="123" t="str">
        <f t="shared" ref="DE262:DE516" si="900">IF(AND($G262=DC$4,$H262=DE$6),$J262,"")</f>
        <v/>
      </c>
      <c r="DF262" s="123" t="str">
        <f t="shared" ref="DF262:DF516" si="901">IF(AND($G262=DC$4,$H262=DF$6),$J262,"")</f>
        <v/>
      </c>
      <c r="DG262" s="123" t="str">
        <f t="shared" ref="DG262:DG516" si="902">IF(AND($G262=DC$4,$H262=DG$6),$J262,"")</f>
        <v/>
      </c>
      <c r="DH262" s="123" t="str">
        <f t="shared" ref="DH262:DH516" si="903">IF(AND($G262=DC$4,$H262=DH$6),$J262,"")</f>
        <v/>
      </c>
      <c r="DI262" s="123" t="str">
        <f t="shared" ref="DI262:DI516" si="904">IF(AND($G262=DC$4,$H262=DI$6),$J262,"")</f>
        <v/>
      </c>
      <c r="DJ262" s="129" t="str">
        <f t="shared" ref="DJ262:DJ516" si="905">IF(AND($G262=DC$4,$H262=DJ$6),$J262,"")</f>
        <v/>
      </c>
      <c r="DK262" s="98" t="s">
        <v>68</v>
      </c>
      <c r="DL262" s="130">
        <f t="shared" si="76"/>
        <v>256</v>
      </c>
      <c r="DM262" s="56"/>
    </row>
    <row r="263" spans="2:117" ht="22.5" customHeight="1">
      <c r="B263" s="98" t="s">
        <v>68</v>
      </c>
      <c r="C263" s="130">
        <f t="shared" ref="C263:C517" si="906">C262+1</f>
        <v>257</v>
      </c>
      <c r="D263" s="146">
        <v>45705</v>
      </c>
      <c r="E263" s="155" t="s">
        <v>69</v>
      </c>
      <c r="F263" s="102" t="s">
        <v>70</v>
      </c>
      <c r="G263" s="103" t="s">
        <v>20</v>
      </c>
      <c r="H263" s="131" t="s">
        <v>46</v>
      </c>
      <c r="I263" s="132">
        <v>10000</v>
      </c>
      <c r="J263" s="106"/>
      <c r="K263" s="107">
        <f t="shared" ref="K263:K517" si="907">K262+I263-J263</f>
        <v>3074243</v>
      </c>
      <c r="L263" s="645"/>
      <c r="M263" s="133"/>
      <c r="N263" s="133"/>
      <c r="O263" s="134" t="str">
        <f t="shared" ref="O263:S263" si="908">IF($H263=O$6,$I263,"")</f>
        <v/>
      </c>
      <c r="P263" s="135" t="str">
        <f t="shared" si="908"/>
        <v/>
      </c>
      <c r="Q263" s="136">
        <f t="shared" si="908"/>
        <v>10000</v>
      </c>
      <c r="R263" s="135" t="str">
        <f t="shared" si="908"/>
        <v/>
      </c>
      <c r="S263" s="137" t="str">
        <f t="shared" si="908"/>
        <v/>
      </c>
      <c r="T263" s="113" t="str">
        <f t="shared" ref="T263:AJ263" si="909">IF($H263=T$6,$J263,"")</f>
        <v/>
      </c>
      <c r="U263" s="114" t="str">
        <f t="shared" si="909"/>
        <v/>
      </c>
      <c r="V263" s="114" t="str">
        <f t="shared" si="909"/>
        <v/>
      </c>
      <c r="W263" s="114" t="str">
        <f t="shared" si="909"/>
        <v/>
      </c>
      <c r="X263" s="113" t="str">
        <f t="shared" si="909"/>
        <v/>
      </c>
      <c r="Y263" s="114" t="str">
        <f t="shared" si="909"/>
        <v/>
      </c>
      <c r="Z263" s="114" t="str">
        <f t="shared" si="909"/>
        <v/>
      </c>
      <c r="AA263" s="114" t="str">
        <f t="shared" si="909"/>
        <v/>
      </c>
      <c r="AB263" s="113" t="str">
        <f t="shared" si="909"/>
        <v/>
      </c>
      <c r="AC263" s="114" t="str">
        <f t="shared" si="909"/>
        <v/>
      </c>
      <c r="AD263" s="114" t="str">
        <f t="shared" si="909"/>
        <v/>
      </c>
      <c r="AE263" s="114" t="str">
        <f t="shared" si="909"/>
        <v/>
      </c>
      <c r="AF263" s="114" t="str">
        <f t="shared" si="909"/>
        <v/>
      </c>
      <c r="AG263" s="114" t="str">
        <f t="shared" si="909"/>
        <v/>
      </c>
      <c r="AH263" s="114" t="str">
        <f t="shared" si="909"/>
        <v/>
      </c>
      <c r="AI263" s="113" t="str">
        <f t="shared" si="909"/>
        <v/>
      </c>
      <c r="AJ263" s="115" t="str">
        <f t="shared" si="909"/>
        <v/>
      </c>
      <c r="AK263" s="617"/>
      <c r="AL263" s="38"/>
      <c r="AM263" s="98" t="s">
        <v>68</v>
      </c>
      <c r="AN263" s="130">
        <f t="shared" ref="AN263:AN517" si="910">AN262+1</f>
        <v>257</v>
      </c>
      <c r="AO263" s="138" t="str">
        <f t="shared" ref="AO263:AS263" si="911">IF(AND($G263=AO$4,$H263=AO$6),$I263,"")</f>
        <v/>
      </c>
      <c r="AP263" s="139" t="str">
        <f t="shared" si="911"/>
        <v/>
      </c>
      <c r="AQ263" s="139">
        <f t="shared" si="911"/>
        <v>10000</v>
      </c>
      <c r="AR263" s="139" t="str">
        <f t="shared" si="911"/>
        <v/>
      </c>
      <c r="AS263" s="139" t="str">
        <f t="shared" si="911"/>
        <v/>
      </c>
      <c r="AT263" s="118"/>
      <c r="AU263" s="138" t="str">
        <f t="shared" si="839"/>
        <v/>
      </c>
      <c r="AV263" s="139" t="str">
        <f t="shared" si="840"/>
        <v/>
      </c>
      <c r="AW263" s="139" t="str">
        <f t="shared" si="841"/>
        <v/>
      </c>
      <c r="AX263" s="139" t="str">
        <f t="shared" si="842"/>
        <v/>
      </c>
      <c r="AY263" s="139" t="str">
        <f t="shared" si="843"/>
        <v/>
      </c>
      <c r="AZ263" s="140" t="str">
        <f t="shared" si="844"/>
        <v/>
      </c>
      <c r="BA263" s="141" t="str">
        <f t="shared" si="845"/>
        <v/>
      </c>
      <c r="BB263" s="139" t="str">
        <f t="shared" si="846"/>
        <v/>
      </c>
      <c r="BC263" s="139" t="str">
        <f t="shared" si="847"/>
        <v/>
      </c>
      <c r="BD263" s="139" t="str">
        <f t="shared" si="848"/>
        <v/>
      </c>
      <c r="BE263" s="140" t="str">
        <f t="shared" si="849"/>
        <v/>
      </c>
      <c r="BF263" s="122" t="str">
        <f t="shared" si="850"/>
        <v/>
      </c>
      <c r="BG263" s="123" t="str">
        <f t="shared" si="851"/>
        <v/>
      </c>
      <c r="BH263" s="123" t="str">
        <f t="shared" si="852"/>
        <v/>
      </c>
      <c r="BI263" s="123" t="str">
        <f t="shared" si="853"/>
        <v/>
      </c>
      <c r="BJ263" s="122" t="str">
        <f t="shared" si="854"/>
        <v/>
      </c>
      <c r="BK263" s="123" t="str">
        <f t="shared" si="855"/>
        <v/>
      </c>
      <c r="BL263" s="123" t="str">
        <f t="shared" si="856"/>
        <v/>
      </c>
      <c r="BM263" s="123" t="str">
        <f t="shared" si="857"/>
        <v/>
      </c>
      <c r="BN263" s="123" t="str">
        <f t="shared" si="858"/>
        <v/>
      </c>
      <c r="BO263" s="123" t="str">
        <f t="shared" si="859"/>
        <v/>
      </c>
      <c r="BP263" s="123" t="str">
        <f t="shared" si="860"/>
        <v/>
      </c>
      <c r="BQ263" s="123" t="str">
        <f t="shared" si="861"/>
        <v/>
      </c>
      <c r="BR263" s="124" t="str">
        <f t="shared" si="862"/>
        <v/>
      </c>
      <c r="BS263" s="142" t="str">
        <f t="shared" si="863"/>
        <v/>
      </c>
      <c r="BT263" s="143" t="str">
        <f t="shared" si="864"/>
        <v/>
      </c>
      <c r="BU263" s="143" t="str">
        <f t="shared" si="865"/>
        <v/>
      </c>
      <c r="BV263" s="143" t="str">
        <f t="shared" si="866"/>
        <v/>
      </c>
      <c r="BW263" s="143" t="str">
        <f t="shared" si="867"/>
        <v/>
      </c>
      <c r="BX263" s="144" t="str">
        <f t="shared" si="868"/>
        <v/>
      </c>
      <c r="BY263" s="141" t="str">
        <f t="shared" si="869"/>
        <v/>
      </c>
      <c r="BZ263" s="139" t="str">
        <f t="shared" si="870"/>
        <v/>
      </c>
      <c r="CA263" s="139" t="str">
        <f t="shared" si="871"/>
        <v/>
      </c>
      <c r="CB263" s="139" t="str">
        <f t="shared" si="872"/>
        <v/>
      </c>
      <c r="CC263" s="139" t="str">
        <f t="shared" si="873"/>
        <v/>
      </c>
      <c r="CD263" s="139" t="str">
        <f t="shared" si="874"/>
        <v/>
      </c>
      <c r="CE263" s="140" t="str">
        <f t="shared" si="875"/>
        <v/>
      </c>
      <c r="CF263" s="141" t="str">
        <f t="shared" si="876"/>
        <v/>
      </c>
      <c r="CG263" s="139" t="str">
        <f t="shared" si="877"/>
        <v/>
      </c>
      <c r="CH263" s="139" t="str">
        <f t="shared" si="878"/>
        <v/>
      </c>
      <c r="CI263" s="139" t="str">
        <f t="shared" si="879"/>
        <v/>
      </c>
      <c r="CJ263" s="139" t="str">
        <f t="shared" si="880"/>
        <v/>
      </c>
      <c r="CK263" s="139" t="str">
        <f t="shared" si="881"/>
        <v/>
      </c>
      <c r="CL263" s="140" t="str">
        <f t="shared" si="882"/>
        <v/>
      </c>
      <c r="CM263" s="142" t="str">
        <f t="shared" si="883"/>
        <v/>
      </c>
      <c r="CN263" s="143" t="str">
        <f t="shared" si="884"/>
        <v/>
      </c>
      <c r="CO263" s="143" t="str">
        <f t="shared" si="885"/>
        <v/>
      </c>
      <c r="CP263" s="143" t="str">
        <f t="shared" si="886"/>
        <v/>
      </c>
      <c r="CQ263" s="143" t="str">
        <f t="shared" si="887"/>
        <v/>
      </c>
      <c r="CR263" s="145" t="str">
        <f t="shared" si="888"/>
        <v/>
      </c>
      <c r="CS263" s="127"/>
      <c r="CT263" s="122" t="str">
        <f t="shared" si="889"/>
        <v/>
      </c>
      <c r="CU263" s="123" t="str">
        <f t="shared" si="890"/>
        <v/>
      </c>
      <c r="CV263" s="123" t="str">
        <f t="shared" si="891"/>
        <v/>
      </c>
      <c r="CW263" s="123" t="str">
        <f t="shared" si="892"/>
        <v/>
      </c>
      <c r="CX263" s="123" t="str">
        <f t="shared" si="893"/>
        <v/>
      </c>
      <c r="CY263" s="123" t="str">
        <f t="shared" si="894"/>
        <v/>
      </c>
      <c r="CZ263" s="123" t="str">
        <f t="shared" si="895"/>
        <v/>
      </c>
      <c r="DA263" s="123" t="str">
        <f t="shared" si="896"/>
        <v/>
      </c>
      <c r="DB263" s="124" t="str">
        <f t="shared" si="897"/>
        <v/>
      </c>
      <c r="DC263" s="128" t="str">
        <f t="shared" si="898"/>
        <v/>
      </c>
      <c r="DD263" s="123" t="str">
        <f t="shared" si="899"/>
        <v/>
      </c>
      <c r="DE263" s="123" t="str">
        <f t="shared" si="900"/>
        <v/>
      </c>
      <c r="DF263" s="123" t="str">
        <f t="shared" si="901"/>
        <v/>
      </c>
      <c r="DG263" s="123" t="str">
        <f t="shared" si="902"/>
        <v/>
      </c>
      <c r="DH263" s="123" t="str">
        <f t="shared" si="903"/>
        <v/>
      </c>
      <c r="DI263" s="123" t="str">
        <f t="shared" si="904"/>
        <v/>
      </c>
      <c r="DJ263" s="129" t="str">
        <f t="shared" si="905"/>
        <v/>
      </c>
      <c r="DK263" s="98" t="s">
        <v>68</v>
      </c>
      <c r="DL263" s="130">
        <f t="shared" ref="DL263:DL517" si="912">DL262+1</f>
        <v>257</v>
      </c>
      <c r="DM263" s="56"/>
    </row>
    <row r="264" spans="2:117" ht="22.5" customHeight="1">
      <c r="B264" s="98" t="s">
        <v>68</v>
      </c>
      <c r="C264" s="130">
        <f t="shared" si="906"/>
        <v>258</v>
      </c>
      <c r="D264" s="146">
        <v>45705</v>
      </c>
      <c r="E264" s="155" t="s">
        <v>69</v>
      </c>
      <c r="F264" s="102" t="s">
        <v>70</v>
      </c>
      <c r="G264" s="103" t="s">
        <v>20</v>
      </c>
      <c r="H264" s="131" t="s">
        <v>46</v>
      </c>
      <c r="I264" s="132">
        <v>5000</v>
      </c>
      <c r="J264" s="106"/>
      <c r="K264" s="107">
        <f t="shared" si="907"/>
        <v>3079243</v>
      </c>
      <c r="L264" s="645"/>
      <c r="M264" s="133"/>
      <c r="N264" s="133"/>
      <c r="O264" s="134" t="str">
        <f t="shared" ref="O264:S264" si="913">IF($H264=O$6,$I264,"")</f>
        <v/>
      </c>
      <c r="P264" s="135" t="str">
        <f t="shared" si="913"/>
        <v/>
      </c>
      <c r="Q264" s="136">
        <f t="shared" si="913"/>
        <v>5000</v>
      </c>
      <c r="R264" s="135" t="str">
        <f t="shared" si="913"/>
        <v/>
      </c>
      <c r="S264" s="137" t="str">
        <f t="shared" si="913"/>
        <v/>
      </c>
      <c r="T264" s="113" t="str">
        <f t="shared" ref="T264:AJ264" si="914">IF($H264=T$6,$J264,"")</f>
        <v/>
      </c>
      <c r="U264" s="114" t="str">
        <f t="shared" si="914"/>
        <v/>
      </c>
      <c r="V264" s="114" t="str">
        <f t="shared" si="914"/>
        <v/>
      </c>
      <c r="W264" s="114" t="str">
        <f t="shared" si="914"/>
        <v/>
      </c>
      <c r="X264" s="113" t="str">
        <f t="shared" si="914"/>
        <v/>
      </c>
      <c r="Y264" s="114" t="str">
        <f t="shared" si="914"/>
        <v/>
      </c>
      <c r="Z264" s="114" t="str">
        <f t="shared" si="914"/>
        <v/>
      </c>
      <c r="AA264" s="114" t="str">
        <f t="shared" si="914"/>
        <v/>
      </c>
      <c r="AB264" s="113" t="str">
        <f t="shared" si="914"/>
        <v/>
      </c>
      <c r="AC264" s="114" t="str">
        <f t="shared" si="914"/>
        <v/>
      </c>
      <c r="AD264" s="114" t="str">
        <f t="shared" si="914"/>
        <v/>
      </c>
      <c r="AE264" s="114" t="str">
        <f t="shared" si="914"/>
        <v/>
      </c>
      <c r="AF264" s="114" t="str">
        <f t="shared" si="914"/>
        <v/>
      </c>
      <c r="AG264" s="114" t="str">
        <f t="shared" si="914"/>
        <v/>
      </c>
      <c r="AH264" s="114" t="str">
        <f t="shared" si="914"/>
        <v/>
      </c>
      <c r="AI264" s="113" t="str">
        <f t="shared" si="914"/>
        <v/>
      </c>
      <c r="AJ264" s="115" t="str">
        <f t="shared" si="914"/>
        <v/>
      </c>
      <c r="AK264" s="617"/>
      <c r="AL264" s="38"/>
      <c r="AM264" s="98" t="s">
        <v>68</v>
      </c>
      <c r="AN264" s="130">
        <f t="shared" si="910"/>
        <v>258</v>
      </c>
      <c r="AO264" s="138" t="str">
        <f t="shared" ref="AO264:AS264" si="915">IF(AND($G264=AO$4,$H264=AO$6),$I264,"")</f>
        <v/>
      </c>
      <c r="AP264" s="139" t="str">
        <f t="shared" si="915"/>
        <v/>
      </c>
      <c r="AQ264" s="139">
        <f t="shared" si="915"/>
        <v>5000</v>
      </c>
      <c r="AR264" s="139" t="str">
        <f t="shared" si="915"/>
        <v/>
      </c>
      <c r="AS264" s="139" t="str">
        <f t="shared" si="915"/>
        <v/>
      </c>
      <c r="AT264" s="118"/>
      <c r="AU264" s="138" t="str">
        <f t="shared" si="839"/>
        <v/>
      </c>
      <c r="AV264" s="139" t="str">
        <f t="shared" si="840"/>
        <v/>
      </c>
      <c r="AW264" s="139" t="str">
        <f t="shared" si="841"/>
        <v/>
      </c>
      <c r="AX264" s="139" t="str">
        <f t="shared" si="842"/>
        <v/>
      </c>
      <c r="AY264" s="139" t="str">
        <f t="shared" si="843"/>
        <v/>
      </c>
      <c r="AZ264" s="140" t="str">
        <f t="shared" si="844"/>
        <v/>
      </c>
      <c r="BA264" s="141" t="str">
        <f t="shared" si="845"/>
        <v/>
      </c>
      <c r="BB264" s="139" t="str">
        <f t="shared" si="846"/>
        <v/>
      </c>
      <c r="BC264" s="139" t="str">
        <f t="shared" si="847"/>
        <v/>
      </c>
      <c r="BD264" s="139" t="str">
        <f t="shared" si="848"/>
        <v/>
      </c>
      <c r="BE264" s="140" t="str">
        <f t="shared" si="849"/>
        <v/>
      </c>
      <c r="BF264" s="122" t="str">
        <f t="shared" si="850"/>
        <v/>
      </c>
      <c r="BG264" s="123" t="str">
        <f t="shared" si="851"/>
        <v/>
      </c>
      <c r="BH264" s="123" t="str">
        <f t="shared" si="852"/>
        <v/>
      </c>
      <c r="BI264" s="123" t="str">
        <f t="shared" si="853"/>
        <v/>
      </c>
      <c r="BJ264" s="122" t="str">
        <f t="shared" si="854"/>
        <v/>
      </c>
      <c r="BK264" s="123" t="str">
        <f t="shared" si="855"/>
        <v/>
      </c>
      <c r="BL264" s="123" t="str">
        <f t="shared" si="856"/>
        <v/>
      </c>
      <c r="BM264" s="123" t="str">
        <f t="shared" si="857"/>
        <v/>
      </c>
      <c r="BN264" s="123" t="str">
        <f t="shared" si="858"/>
        <v/>
      </c>
      <c r="BO264" s="123" t="str">
        <f t="shared" si="859"/>
        <v/>
      </c>
      <c r="BP264" s="123" t="str">
        <f t="shared" si="860"/>
        <v/>
      </c>
      <c r="BQ264" s="123" t="str">
        <f t="shared" si="861"/>
        <v/>
      </c>
      <c r="BR264" s="124" t="str">
        <f t="shared" si="862"/>
        <v/>
      </c>
      <c r="BS264" s="142" t="str">
        <f t="shared" si="863"/>
        <v/>
      </c>
      <c r="BT264" s="143" t="str">
        <f t="shared" si="864"/>
        <v/>
      </c>
      <c r="BU264" s="143" t="str">
        <f t="shared" si="865"/>
        <v/>
      </c>
      <c r="BV264" s="143" t="str">
        <f t="shared" si="866"/>
        <v/>
      </c>
      <c r="BW264" s="143" t="str">
        <f t="shared" si="867"/>
        <v/>
      </c>
      <c r="BX264" s="144" t="str">
        <f t="shared" si="868"/>
        <v/>
      </c>
      <c r="BY264" s="141" t="str">
        <f t="shared" si="869"/>
        <v/>
      </c>
      <c r="BZ264" s="139" t="str">
        <f t="shared" si="870"/>
        <v/>
      </c>
      <c r="CA264" s="139" t="str">
        <f t="shared" si="871"/>
        <v/>
      </c>
      <c r="CB264" s="139" t="str">
        <f t="shared" si="872"/>
        <v/>
      </c>
      <c r="CC264" s="139" t="str">
        <f t="shared" si="873"/>
        <v/>
      </c>
      <c r="CD264" s="139" t="str">
        <f t="shared" si="874"/>
        <v/>
      </c>
      <c r="CE264" s="140" t="str">
        <f t="shared" si="875"/>
        <v/>
      </c>
      <c r="CF264" s="141" t="str">
        <f t="shared" si="876"/>
        <v/>
      </c>
      <c r="CG264" s="139" t="str">
        <f t="shared" si="877"/>
        <v/>
      </c>
      <c r="CH264" s="139" t="str">
        <f t="shared" si="878"/>
        <v/>
      </c>
      <c r="CI264" s="139" t="str">
        <f t="shared" si="879"/>
        <v/>
      </c>
      <c r="CJ264" s="139" t="str">
        <f t="shared" si="880"/>
        <v/>
      </c>
      <c r="CK264" s="139" t="str">
        <f t="shared" si="881"/>
        <v/>
      </c>
      <c r="CL264" s="140" t="str">
        <f t="shared" si="882"/>
        <v/>
      </c>
      <c r="CM264" s="142" t="str">
        <f t="shared" si="883"/>
        <v/>
      </c>
      <c r="CN264" s="143" t="str">
        <f t="shared" si="884"/>
        <v/>
      </c>
      <c r="CO264" s="143" t="str">
        <f t="shared" si="885"/>
        <v/>
      </c>
      <c r="CP264" s="143" t="str">
        <f t="shared" si="886"/>
        <v/>
      </c>
      <c r="CQ264" s="143" t="str">
        <f t="shared" si="887"/>
        <v/>
      </c>
      <c r="CR264" s="145" t="str">
        <f t="shared" si="888"/>
        <v/>
      </c>
      <c r="CS264" s="127"/>
      <c r="CT264" s="122" t="str">
        <f t="shared" si="889"/>
        <v/>
      </c>
      <c r="CU264" s="123" t="str">
        <f t="shared" si="890"/>
        <v/>
      </c>
      <c r="CV264" s="123" t="str">
        <f t="shared" si="891"/>
        <v/>
      </c>
      <c r="CW264" s="123" t="str">
        <f t="shared" si="892"/>
        <v/>
      </c>
      <c r="CX264" s="123" t="str">
        <f t="shared" si="893"/>
        <v/>
      </c>
      <c r="CY264" s="123" t="str">
        <f t="shared" si="894"/>
        <v/>
      </c>
      <c r="CZ264" s="123" t="str">
        <f t="shared" si="895"/>
        <v/>
      </c>
      <c r="DA264" s="123" t="str">
        <f t="shared" si="896"/>
        <v/>
      </c>
      <c r="DB264" s="124" t="str">
        <f t="shared" si="897"/>
        <v/>
      </c>
      <c r="DC264" s="128" t="str">
        <f t="shared" si="898"/>
        <v/>
      </c>
      <c r="DD264" s="123" t="str">
        <f t="shared" si="899"/>
        <v/>
      </c>
      <c r="DE264" s="123" t="str">
        <f t="shared" si="900"/>
        <v/>
      </c>
      <c r="DF264" s="123" t="str">
        <f t="shared" si="901"/>
        <v/>
      </c>
      <c r="DG264" s="123" t="str">
        <f t="shared" si="902"/>
        <v/>
      </c>
      <c r="DH264" s="123" t="str">
        <f t="shared" si="903"/>
        <v/>
      </c>
      <c r="DI264" s="123" t="str">
        <f t="shared" si="904"/>
        <v/>
      </c>
      <c r="DJ264" s="129" t="str">
        <f t="shared" si="905"/>
        <v/>
      </c>
      <c r="DK264" s="98" t="s">
        <v>68</v>
      </c>
      <c r="DL264" s="130">
        <f t="shared" si="912"/>
        <v>258</v>
      </c>
      <c r="DM264" s="56"/>
    </row>
    <row r="265" spans="2:117" ht="22.5" customHeight="1">
      <c r="B265" s="98" t="s">
        <v>68</v>
      </c>
      <c r="C265" s="130">
        <f t="shared" si="906"/>
        <v>259</v>
      </c>
      <c r="D265" s="146">
        <v>45705</v>
      </c>
      <c r="E265" s="155" t="s">
        <v>69</v>
      </c>
      <c r="F265" s="102" t="s">
        <v>70</v>
      </c>
      <c r="G265" s="156" t="s">
        <v>20</v>
      </c>
      <c r="H265" s="131" t="s">
        <v>46</v>
      </c>
      <c r="I265" s="132">
        <v>10000</v>
      </c>
      <c r="J265" s="106"/>
      <c r="K265" s="107">
        <f t="shared" si="907"/>
        <v>3089243</v>
      </c>
      <c r="L265" s="645"/>
      <c r="M265" s="133"/>
      <c r="N265" s="133"/>
      <c r="O265" s="134" t="str">
        <f t="shared" ref="O265:S265" si="916">IF($H265=O$6,$I265,"")</f>
        <v/>
      </c>
      <c r="P265" s="135" t="str">
        <f t="shared" si="916"/>
        <v/>
      </c>
      <c r="Q265" s="136">
        <f t="shared" si="916"/>
        <v>10000</v>
      </c>
      <c r="R265" s="135" t="str">
        <f t="shared" si="916"/>
        <v/>
      </c>
      <c r="S265" s="137" t="str">
        <f t="shared" si="916"/>
        <v/>
      </c>
      <c r="T265" s="113" t="str">
        <f t="shared" ref="T265:AJ265" si="917">IF($H265=T$6,$J265,"")</f>
        <v/>
      </c>
      <c r="U265" s="114" t="str">
        <f t="shared" si="917"/>
        <v/>
      </c>
      <c r="V265" s="114" t="str">
        <f t="shared" si="917"/>
        <v/>
      </c>
      <c r="W265" s="114" t="str">
        <f t="shared" si="917"/>
        <v/>
      </c>
      <c r="X265" s="113" t="str">
        <f t="shared" si="917"/>
        <v/>
      </c>
      <c r="Y265" s="114" t="str">
        <f t="shared" si="917"/>
        <v/>
      </c>
      <c r="Z265" s="114" t="str">
        <f t="shared" si="917"/>
        <v/>
      </c>
      <c r="AA265" s="114" t="str">
        <f t="shared" si="917"/>
        <v/>
      </c>
      <c r="AB265" s="113" t="str">
        <f t="shared" si="917"/>
        <v/>
      </c>
      <c r="AC265" s="114" t="str">
        <f t="shared" si="917"/>
        <v/>
      </c>
      <c r="AD265" s="114" t="str">
        <f t="shared" si="917"/>
        <v/>
      </c>
      <c r="AE265" s="114" t="str">
        <f t="shared" si="917"/>
        <v/>
      </c>
      <c r="AF265" s="114" t="str">
        <f t="shared" si="917"/>
        <v/>
      </c>
      <c r="AG265" s="114" t="str">
        <f t="shared" si="917"/>
        <v/>
      </c>
      <c r="AH265" s="114" t="str">
        <f t="shared" si="917"/>
        <v/>
      </c>
      <c r="AI265" s="113" t="str">
        <f t="shared" si="917"/>
        <v/>
      </c>
      <c r="AJ265" s="115" t="str">
        <f t="shared" si="917"/>
        <v/>
      </c>
      <c r="AK265" s="617"/>
      <c r="AL265" s="38"/>
      <c r="AM265" s="98" t="s">
        <v>68</v>
      </c>
      <c r="AN265" s="130">
        <f t="shared" si="910"/>
        <v>259</v>
      </c>
      <c r="AO265" s="138" t="str">
        <f t="shared" ref="AO265:AS265" si="918">IF(AND($G265=AO$4,$H265=AO$6),$I265,"")</f>
        <v/>
      </c>
      <c r="AP265" s="139" t="str">
        <f t="shared" si="918"/>
        <v/>
      </c>
      <c r="AQ265" s="139">
        <f t="shared" si="918"/>
        <v>10000</v>
      </c>
      <c r="AR265" s="139" t="str">
        <f t="shared" si="918"/>
        <v/>
      </c>
      <c r="AS265" s="139" t="str">
        <f t="shared" si="918"/>
        <v/>
      </c>
      <c r="AT265" s="118"/>
      <c r="AU265" s="138" t="str">
        <f t="shared" si="839"/>
        <v/>
      </c>
      <c r="AV265" s="139" t="str">
        <f t="shared" si="840"/>
        <v/>
      </c>
      <c r="AW265" s="139" t="str">
        <f t="shared" si="841"/>
        <v/>
      </c>
      <c r="AX265" s="139" t="str">
        <f t="shared" si="842"/>
        <v/>
      </c>
      <c r="AY265" s="139" t="str">
        <f t="shared" si="843"/>
        <v/>
      </c>
      <c r="AZ265" s="140" t="str">
        <f t="shared" si="844"/>
        <v/>
      </c>
      <c r="BA265" s="141" t="str">
        <f t="shared" si="845"/>
        <v/>
      </c>
      <c r="BB265" s="139" t="str">
        <f t="shared" si="846"/>
        <v/>
      </c>
      <c r="BC265" s="139" t="str">
        <f t="shared" si="847"/>
        <v/>
      </c>
      <c r="BD265" s="139" t="str">
        <f t="shared" si="848"/>
        <v/>
      </c>
      <c r="BE265" s="140" t="str">
        <f t="shared" si="849"/>
        <v/>
      </c>
      <c r="BF265" s="122" t="str">
        <f t="shared" si="850"/>
        <v/>
      </c>
      <c r="BG265" s="123" t="str">
        <f t="shared" si="851"/>
        <v/>
      </c>
      <c r="BH265" s="123" t="str">
        <f t="shared" si="852"/>
        <v/>
      </c>
      <c r="BI265" s="123" t="str">
        <f t="shared" si="853"/>
        <v/>
      </c>
      <c r="BJ265" s="122" t="str">
        <f t="shared" si="854"/>
        <v/>
      </c>
      <c r="BK265" s="123" t="str">
        <f t="shared" si="855"/>
        <v/>
      </c>
      <c r="BL265" s="123" t="str">
        <f t="shared" si="856"/>
        <v/>
      </c>
      <c r="BM265" s="123" t="str">
        <f t="shared" si="857"/>
        <v/>
      </c>
      <c r="BN265" s="123" t="str">
        <f t="shared" si="858"/>
        <v/>
      </c>
      <c r="BO265" s="123" t="str">
        <f t="shared" si="859"/>
        <v/>
      </c>
      <c r="BP265" s="123" t="str">
        <f t="shared" si="860"/>
        <v/>
      </c>
      <c r="BQ265" s="123" t="str">
        <f t="shared" si="861"/>
        <v/>
      </c>
      <c r="BR265" s="124" t="str">
        <f t="shared" si="862"/>
        <v/>
      </c>
      <c r="BS265" s="142" t="str">
        <f t="shared" si="863"/>
        <v/>
      </c>
      <c r="BT265" s="143" t="str">
        <f t="shared" si="864"/>
        <v/>
      </c>
      <c r="BU265" s="143" t="str">
        <f t="shared" si="865"/>
        <v/>
      </c>
      <c r="BV265" s="143" t="str">
        <f t="shared" si="866"/>
        <v/>
      </c>
      <c r="BW265" s="143" t="str">
        <f t="shared" si="867"/>
        <v/>
      </c>
      <c r="BX265" s="144" t="str">
        <f t="shared" si="868"/>
        <v/>
      </c>
      <c r="BY265" s="141" t="str">
        <f t="shared" si="869"/>
        <v/>
      </c>
      <c r="BZ265" s="139" t="str">
        <f t="shared" si="870"/>
        <v/>
      </c>
      <c r="CA265" s="139" t="str">
        <f t="shared" si="871"/>
        <v/>
      </c>
      <c r="CB265" s="139" t="str">
        <f t="shared" si="872"/>
        <v/>
      </c>
      <c r="CC265" s="139" t="str">
        <f t="shared" si="873"/>
        <v/>
      </c>
      <c r="CD265" s="139" t="str">
        <f t="shared" si="874"/>
        <v/>
      </c>
      <c r="CE265" s="140" t="str">
        <f t="shared" si="875"/>
        <v/>
      </c>
      <c r="CF265" s="141" t="str">
        <f t="shared" si="876"/>
        <v/>
      </c>
      <c r="CG265" s="139" t="str">
        <f t="shared" si="877"/>
        <v/>
      </c>
      <c r="CH265" s="139" t="str">
        <f t="shared" si="878"/>
        <v/>
      </c>
      <c r="CI265" s="139" t="str">
        <f t="shared" si="879"/>
        <v/>
      </c>
      <c r="CJ265" s="139" t="str">
        <f t="shared" si="880"/>
        <v/>
      </c>
      <c r="CK265" s="139" t="str">
        <f t="shared" si="881"/>
        <v/>
      </c>
      <c r="CL265" s="140" t="str">
        <f t="shared" si="882"/>
        <v/>
      </c>
      <c r="CM265" s="142" t="str">
        <f t="shared" si="883"/>
        <v/>
      </c>
      <c r="CN265" s="143" t="str">
        <f t="shared" si="884"/>
        <v/>
      </c>
      <c r="CO265" s="143" t="str">
        <f t="shared" si="885"/>
        <v/>
      </c>
      <c r="CP265" s="143" t="str">
        <f t="shared" si="886"/>
        <v/>
      </c>
      <c r="CQ265" s="143" t="str">
        <f t="shared" si="887"/>
        <v/>
      </c>
      <c r="CR265" s="145" t="str">
        <f t="shared" si="888"/>
        <v/>
      </c>
      <c r="CS265" s="127"/>
      <c r="CT265" s="122" t="str">
        <f t="shared" si="889"/>
        <v/>
      </c>
      <c r="CU265" s="123" t="str">
        <f t="shared" si="890"/>
        <v/>
      </c>
      <c r="CV265" s="123" t="str">
        <f t="shared" si="891"/>
        <v/>
      </c>
      <c r="CW265" s="123" t="str">
        <f t="shared" si="892"/>
        <v/>
      </c>
      <c r="CX265" s="123" t="str">
        <f t="shared" si="893"/>
        <v/>
      </c>
      <c r="CY265" s="123" t="str">
        <f t="shared" si="894"/>
        <v/>
      </c>
      <c r="CZ265" s="123" t="str">
        <f t="shared" si="895"/>
        <v/>
      </c>
      <c r="DA265" s="123" t="str">
        <f t="shared" si="896"/>
        <v/>
      </c>
      <c r="DB265" s="124" t="str">
        <f t="shared" si="897"/>
        <v/>
      </c>
      <c r="DC265" s="128" t="str">
        <f t="shared" si="898"/>
        <v/>
      </c>
      <c r="DD265" s="123" t="str">
        <f t="shared" si="899"/>
        <v/>
      </c>
      <c r="DE265" s="123" t="str">
        <f t="shared" si="900"/>
        <v/>
      </c>
      <c r="DF265" s="123" t="str">
        <f t="shared" si="901"/>
        <v/>
      </c>
      <c r="DG265" s="123" t="str">
        <f t="shared" si="902"/>
        <v/>
      </c>
      <c r="DH265" s="123" t="str">
        <f t="shared" si="903"/>
        <v/>
      </c>
      <c r="DI265" s="123" t="str">
        <f t="shared" si="904"/>
        <v/>
      </c>
      <c r="DJ265" s="129" t="str">
        <f t="shared" si="905"/>
        <v/>
      </c>
      <c r="DK265" s="98" t="s">
        <v>68</v>
      </c>
      <c r="DL265" s="130">
        <f t="shared" si="912"/>
        <v>259</v>
      </c>
      <c r="DM265" s="56"/>
    </row>
    <row r="266" spans="2:117" ht="22.5" customHeight="1">
      <c r="B266" s="98" t="s">
        <v>68</v>
      </c>
      <c r="C266" s="130">
        <f t="shared" si="906"/>
        <v>260</v>
      </c>
      <c r="D266" s="146">
        <v>45705</v>
      </c>
      <c r="E266" s="155" t="s">
        <v>69</v>
      </c>
      <c r="F266" s="102" t="s">
        <v>70</v>
      </c>
      <c r="G266" s="103" t="s">
        <v>20</v>
      </c>
      <c r="H266" s="131" t="s">
        <v>46</v>
      </c>
      <c r="I266" s="132">
        <v>2000</v>
      </c>
      <c r="J266" s="106"/>
      <c r="K266" s="107">
        <f t="shared" si="907"/>
        <v>3091243</v>
      </c>
      <c r="L266" s="645"/>
      <c r="M266" s="133"/>
      <c r="N266" s="133"/>
      <c r="O266" s="134" t="str">
        <f t="shared" ref="O266:S266" si="919">IF($H266=O$6,$I266,"")</f>
        <v/>
      </c>
      <c r="P266" s="135" t="str">
        <f t="shared" si="919"/>
        <v/>
      </c>
      <c r="Q266" s="136">
        <f t="shared" si="919"/>
        <v>2000</v>
      </c>
      <c r="R266" s="135" t="str">
        <f t="shared" si="919"/>
        <v/>
      </c>
      <c r="S266" s="137" t="str">
        <f t="shared" si="919"/>
        <v/>
      </c>
      <c r="T266" s="113" t="str">
        <f t="shared" ref="T266:AJ266" si="920">IF($H266=T$6,$J266,"")</f>
        <v/>
      </c>
      <c r="U266" s="114" t="str">
        <f t="shared" si="920"/>
        <v/>
      </c>
      <c r="V266" s="114" t="str">
        <f t="shared" si="920"/>
        <v/>
      </c>
      <c r="W266" s="114" t="str">
        <f t="shared" si="920"/>
        <v/>
      </c>
      <c r="X266" s="113" t="str">
        <f t="shared" si="920"/>
        <v/>
      </c>
      <c r="Y266" s="114" t="str">
        <f t="shared" si="920"/>
        <v/>
      </c>
      <c r="Z266" s="114" t="str">
        <f t="shared" si="920"/>
        <v/>
      </c>
      <c r="AA266" s="114" t="str">
        <f t="shared" si="920"/>
        <v/>
      </c>
      <c r="AB266" s="113" t="str">
        <f t="shared" si="920"/>
        <v/>
      </c>
      <c r="AC266" s="114" t="str">
        <f t="shared" si="920"/>
        <v/>
      </c>
      <c r="AD266" s="114" t="str">
        <f t="shared" si="920"/>
        <v/>
      </c>
      <c r="AE266" s="114" t="str">
        <f t="shared" si="920"/>
        <v/>
      </c>
      <c r="AF266" s="114" t="str">
        <f t="shared" si="920"/>
        <v/>
      </c>
      <c r="AG266" s="114" t="str">
        <f t="shared" si="920"/>
        <v/>
      </c>
      <c r="AH266" s="114" t="str">
        <f t="shared" si="920"/>
        <v/>
      </c>
      <c r="AI266" s="113" t="str">
        <f t="shared" si="920"/>
        <v/>
      </c>
      <c r="AJ266" s="115" t="str">
        <f t="shared" si="920"/>
        <v/>
      </c>
      <c r="AK266" s="617"/>
      <c r="AL266" s="38"/>
      <c r="AM266" s="98" t="s">
        <v>68</v>
      </c>
      <c r="AN266" s="130">
        <f t="shared" si="910"/>
        <v>260</v>
      </c>
      <c r="AO266" s="138" t="str">
        <f t="shared" ref="AO266:AS266" si="921">IF(AND($G266=AO$4,$H266=AO$6),$I266,"")</f>
        <v/>
      </c>
      <c r="AP266" s="139" t="str">
        <f t="shared" si="921"/>
        <v/>
      </c>
      <c r="AQ266" s="139">
        <f t="shared" si="921"/>
        <v>2000</v>
      </c>
      <c r="AR266" s="139" t="str">
        <f t="shared" si="921"/>
        <v/>
      </c>
      <c r="AS266" s="139" t="str">
        <f t="shared" si="921"/>
        <v/>
      </c>
      <c r="AT266" s="118"/>
      <c r="AU266" s="138" t="str">
        <f t="shared" si="839"/>
        <v/>
      </c>
      <c r="AV266" s="139" t="str">
        <f t="shared" si="840"/>
        <v/>
      </c>
      <c r="AW266" s="139" t="str">
        <f t="shared" si="841"/>
        <v/>
      </c>
      <c r="AX266" s="139" t="str">
        <f t="shared" si="842"/>
        <v/>
      </c>
      <c r="AY266" s="139" t="str">
        <f t="shared" si="843"/>
        <v/>
      </c>
      <c r="AZ266" s="140" t="str">
        <f t="shared" si="844"/>
        <v/>
      </c>
      <c r="BA266" s="141" t="str">
        <f t="shared" si="845"/>
        <v/>
      </c>
      <c r="BB266" s="139" t="str">
        <f t="shared" si="846"/>
        <v/>
      </c>
      <c r="BC266" s="139" t="str">
        <f t="shared" si="847"/>
        <v/>
      </c>
      <c r="BD266" s="139" t="str">
        <f t="shared" si="848"/>
        <v/>
      </c>
      <c r="BE266" s="140" t="str">
        <f t="shared" si="849"/>
        <v/>
      </c>
      <c r="BF266" s="122" t="str">
        <f t="shared" si="850"/>
        <v/>
      </c>
      <c r="BG266" s="123" t="str">
        <f t="shared" si="851"/>
        <v/>
      </c>
      <c r="BH266" s="123" t="str">
        <f t="shared" si="852"/>
        <v/>
      </c>
      <c r="BI266" s="123" t="str">
        <f t="shared" si="853"/>
        <v/>
      </c>
      <c r="BJ266" s="122" t="str">
        <f t="shared" si="854"/>
        <v/>
      </c>
      <c r="BK266" s="123" t="str">
        <f t="shared" si="855"/>
        <v/>
      </c>
      <c r="BL266" s="123" t="str">
        <f t="shared" si="856"/>
        <v/>
      </c>
      <c r="BM266" s="123" t="str">
        <f t="shared" si="857"/>
        <v/>
      </c>
      <c r="BN266" s="123" t="str">
        <f t="shared" si="858"/>
        <v/>
      </c>
      <c r="BO266" s="123" t="str">
        <f t="shared" si="859"/>
        <v/>
      </c>
      <c r="BP266" s="123" t="str">
        <f t="shared" si="860"/>
        <v/>
      </c>
      <c r="BQ266" s="123" t="str">
        <f t="shared" si="861"/>
        <v/>
      </c>
      <c r="BR266" s="124" t="str">
        <f t="shared" si="862"/>
        <v/>
      </c>
      <c r="BS266" s="142" t="str">
        <f t="shared" si="863"/>
        <v/>
      </c>
      <c r="BT266" s="143" t="str">
        <f t="shared" si="864"/>
        <v/>
      </c>
      <c r="BU266" s="143" t="str">
        <f t="shared" si="865"/>
        <v/>
      </c>
      <c r="BV266" s="143" t="str">
        <f t="shared" si="866"/>
        <v/>
      </c>
      <c r="BW266" s="143" t="str">
        <f t="shared" si="867"/>
        <v/>
      </c>
      <c r="BX266" s="144" t="str">
        <f t="shared" si="868"/>
        <v/>
      </c>
      <c r="BY266" s="141" t="str">
        <f t="shared" si="869"/>
        <v/>
      </c>
      <c r="BZ266" s="139" t="str">
        <f t="shared" si="870"/>
        <v/>
      </c>
      <c r="CA266" s="139" t="str">
        <f t="shared" si="871"/>
        <v/>
      </c>
      <c r="CB266" s="139" t="str">
        <f t="shared" si="872"/>
        <v/>
      </c>
      <c r="CC266" s="139" t="str">
        <f t="shared" si="873"/>
        <v/>
      </c>
      <c r="CD266" s="139" t="str">
        <f t="shared" si="874"/>
        <v/>
      </c>
      <c r="CE266" s="140" t="str">
        <f t="shared" si="875"/>
        <v/>
      </c>
      <c r="CF266" s="141" t="str">
        <f t="shared" si="876"/>
        <v/>
      </c>
      <c r="CG266" s="139" t="str">
        <f t="shared" si="877"/>
        <v/>
      </c>
      <c r="CH266" s="139" t="str">
        <f t="shared" si="878"/>
        <v/>
      </c>
      <c r="CI266" s="139" t="str">
        <f t="shared" si="879"/>
        <v/>
      </c>
      <c r="CJ266" s="139" t="str">
        <f t="shared" si="880"/>
        <v/>
      </c>
      <c r="CK266" s="139" t="str">
        <f t="shared" si="881"/>
        <v/>
      </c>
      <c r="CL266" s="140" t="str">
        <f t="shared" si="882"/>
        <v/>
      </c>
      <c r="CM266" s="142" t="str">
        <f t="shared" si="883"/>
        <v/>
      </c>
      <c r="CN266" s="143" t="str">
        <f t="shared" si="884"/>
        <v/>
      </c>
      <c r="CO266" s="143" t="str">
        <f t="shared" si="885"/>
        <v/>
      </c>
      <c r="CP266" s="143" t="str">
        <f t="shared" si="886"/>
        <v/>
      </c>
      <c r="CQ266" s="143" t="str">
        <f t="shared" si="887"/>
        <v/>
      </c>
      <c r="CR266" s="145" t="str">
        <f t="shared" si="888"/>
        <v/>
      </c>
      <c r="CS266" s="127"/>
      <c r="CT266" s="122" t="str">
        <f t="shared" si="889"/>
        <v/>
      </c>
      <c r="CU266" s="123" t="str">
        <f t="shared" si="890"/>
        <v/>
      </c>
      <c r="CV266" s="123" t="str">
        <f t="shared" si="891"/>
        <v/>
      </c>
      <c r="CW266" s="123" t="str">
        <f t="shared" si="892"/>
        <v/>
      </c>
      <c r="CX266" s="123" t="str">
        <f t="shared" si="893"/>
        <v/>
      </c>
      <c r="CY266" s="123" t="str">
        <f t="shared" si="894"/>
        <v/>
      </c>
      <c r="CZ266" s="123" t="str">
        <f t="shared" si="895"/>
        <v/>
      </c>
      <c r="DA266" s="123" t="str">
        <f t="shared" si="896"/>
        <v/>
      </c>
      <c r="DB266" s="124" t="str">
        <f t="shared" si="897"/>
        <v/>
      </c>
      <c r="DC266" s="128" t="str">
        <f t="shared" si="898"/>
        <v/>
      </c>
      <c r="DD266" s="123" t="str">
        <f t="shared" si="899"/>
        <v/>
      </c>
      <c r="DE266" s="123" t="str">
        <f t="shared" si="900"/>
        <v/>
      </c>
      <c r="DF266" s="123" t="str">
        <f t="shared" si="901"/>
        <v/>
      </c>
      <c r="DG266" s="123" t="str">
        <f t="shared" si="902"/>
        <v/>
      </c>
      <c r="DH266" s="123" t="str">
        <f t="shared" si="903"/>
        <v/>
      </c>
      <c r="DI266" s="123" t="str">
        <f t="shared" si="904"/>
        <v/>
      </c>
      <c r="DJ266" s="129" t="str">
        <f t="shared" si="905"/>
        <v/>
      </c>
      <c r="DK266" s="98" t="s">
        <v>68</v>
      </c>
      <c r="DL266" s="130">
        <f t="shared" si="912"/>
        <v>260</v>
      </c>
      <c r="DM266" s="56"/>
    </row>
    <row r="267" spans="2:117" ht="22.5" customHeight="1">
      <c r="B267" s="98" t="s">
        <v>68</v>
      </c>
      <c r="C267" s="130">
        <f t="shared" si="906"/>
        <v>261</v>
      </c>
      <c r="D267" s="146">
        <v>45705</v>
      </c>
      <c r="E267" s="155" t="s">
        <v>69</v>
      </c>
      <c r="F267" s="102" t="s">
        <v>70</v>
      </c>
      <c r="G267" s="103" t="s">
        <v>20</v>
      </c>
      <c r="H267" s="131" t="s">
        <v>46</v>
      </c>
      <c r="I267" s="132">
        <v>3000</v>
      </c>
      <c r="J267" s="106"/>
      <c r="K267" s="107">
        <f t="shared" si="907"/>
        <v>3094243</v>
      </c>
      <c r="L267" s="645"/>
      <c r="M267" s="133"/>
      <c r="N267" s="133"/>
      <c r="O267" s="134" t="str">
        <f t="shared" ref="O267:S267" si="922">IF($H267=O$6,$I267,"")</f>
        <v/>
      </c>
      <c r="P267" s="135" t="str">
        <f t="shared" si="922"/>
        <v/>
      </c>
      <c r="Q267" s="136">
        <f t="shared" si="922"/>
        <v>3000</v>
      </c>
      <c r="R267" s="135" t="str">
        <f t="shared" si="922"/>
        <v/>
      </c>
      <c r="S267" s="137" t="str">
        <f t="shared" si="922"/>
        <v/>
      </c>
      <c r="T267" s="113" t="str">
        <f t="shared" ref="T267:AJ267" si="923">IF($H267=T$6,$J267,"")</f>
        <v/>
      </c>
      <c r="U267" s="114" t="str">
        <f t="shared" si="923"/>
        <v/>
      </c>
      <c r="V267" s="114" t="str">
        <f t="shared" si="923"/>
        <v/>
      </c>
      <c r="W267" s="114" t="str">
        <f t="shared" si="923"/>
        <v/>
      </c>
      <c r="X267" s="113" t="str">
        <f t="shared" si="923"/>
        <v/>
      </c>
      <c r="Y267" s="114" t="str">
        <f t="shared" si="923"/>
        <v/>
      </c>
      <c r="Z267" s="114" t="str">
        <f t="shared" si="923"/>
        <v/>
      </c>
      <c r="AA267" s="114" t="str">
        <f t="shared" si="923"/>
        <v/>
      </c>
      <c r="AB267" s="113" t="str">
        <f t="shared" si="923"/>
        <v/>
      </c>
      <c r="AC267" s="114" t="str">
        <f t="shared" si="923"/>
        <v/>
      </c>
      <c r="AD267" s="114" t="str">
        <f t="shared" si="923"/>
        <v/>
      </c>
      <c r="AE267" s="114" t="str">
        <f t="shared" si="923"/>
        <v/>
      </c>
      <c r="AF267" s="114" t="str">
        <f t="shared" si="923"/>
        <v/>
      </c>
      <c r="AG267" s="114" t="str">
        <f t="shared" si="923"/>
        <v/>
      </c>
      <c r="AH267" s="114" t="str">
        <f t="shared" si="923"/>
        <v/>
      </c>
      <c r="AI267" s="113" t="str">
        <f t="shared" si="923"/>
        <v/>
      </c>
      <c r="AJ267" s="115" t="str">
        <f t="shared" si="923"/>
        <v/>
      </c>
      <c r="AK267" s="617"/>
      <c r="AL267" s="38"/>
      <c r="AM267" s="98" t="s">
        <v>68</v>
      </c>
      <c r="AN267" s="130">
        <f t="shared" si="910"/>
        <v>261</v>
      </c>
      <c r="AO267" s="138" t="str">
        <f t="shared" ref="AO267:AS267" si="924">IF(AND($G267=AO$4,$H267=AO$6),$I267,"")</f>
        <v/>
      </c>
      <c r="AP267" s="139" t="str">
        <f t="shared" si="924"/>
        <v/>
      </c>
      <c r="AQ267" s="139">
        <f t="shared" si="924"/>
        <v>3000</v>
      </c>
      <c r="AR267" s="139" t="str">
        <f t="shared" si="924"/>
        <v/>
      </c>
      <c r="AS267" s="139" t="str">
        <f t="shared" si="924"/>
        <v/>
      </c>
      <c r="AT267" s="118"/>
      <c r="AU267" s="138" t="str">
        <f t="shared" si="839"/>
        <v/>
      </c>
      <c r="AV267" s="139" t="str">
        <f t="shared" si="840"/>
        <v/>
      </c>
      <c r="AW267" s="139" t="str">
        <f t="shared" si="841"/>
        <v/>
      </c>
      <c r="AX267" s="139" t="str">
        <f t="shared" si="842"/>
        <v/>
      </c>
      <c r="AY267" s="139" t="str">
        <f t="shared" si="843"/>
        <v/>
      </c>
      <c r="AZ267" s="140" t="str">
        <f t="shared" si="844"/>
        <v/>
      </c>
      <c r="BA267" s="141" t="str">
        <f t="shared" si="845"/>
        <v/>
      </c>
      <c r="BB267" s="139" t="str">
        <f t="shared" si="846"/>
        <v/>
      </c>
      <c r="BC267" s="139" t="str">
        <f t="shared" si="847"/>
        <v/>
      </c>
      <c r="BD267" s="139" t="str">
        <f t="shared" si="848"/>
        <v/>
      </c>
      <c r="BE267" s="140" t="str">
        <f t="shared" si="849"/>
        <v/>
      </c>
      <c r="BF267" s="122" t="str">
        <f t="shared" si="850"/>
        <v/>
      </c>
      <c r="BG267" s="123" t="str">
        <f t="shared" si="851"/>
        <v/>
      </c>
      <c r="BH267" s="123" t="str">
        <f t="shared" si="852"/>
        <v/>
      </c>
      <c r="BI267" s="123" t="str">
        <f t="shared" si="853"/>
        <v/>
      </c>
      <c r="BJ267" s="122" t="str">
        <f t="shared" si="854"/>
        <v/>
      </c>
      <c r="BK267" s="123" t="str">
        <f t="shared" si="855"/>
        <v/>
      </c>
      <c r="BL267" s="123" t="str">
        <f t="shared" si="856"/>
        <v/>
      </c>
      <c r="BM267" s="123" t="str">
        <f t="shared" si="857"/>
        <v/>
      </c>
      <c r="BN267" s="123" t="str">
        <f t="shared" si="858"/>
        <v/>
      </c>
      <c r="BO267" s="123" t="str">
        <f t="shared" si="859"/>
        <v/>
      </c>
      <c r="BP267" s="123" t="str">
        <f t="shared" si="860"/>
        <v/>
      </c>
      <c r="BQ267" s="123" t="str">
        <f t="shared" si="861"/>
        <v/>
      </c>
      <c r="BR267" s="124" t="str">
        <f t="shared" si="862"/>
        <v/>
      </c>
      <c r="BS267" s="142" t="str">
        <f t="shared" si="863"/>
        <v/>
      </c>
      <c r="BT267" s="143" t="str">
        <f t="shared" si="864"/>
        <v/>
      </c>
      <c r="BU267" s="143" t="str">
        <f t="shared" si="865"/>
        <v/>
      </c>
      <c r="BV267" s="143" t="str">
        <f t="shared" si="866"/>
        <v/>
      </c>
      <c r="BW267" s="143" t="str">
        <f t="shared" si="867"/>
        <v/>
      </c>
      <c r="BX267" s="144" t="str">
        <f t="shared" si="868"/>
        <v/>
      </c>
      <c r="BY267" s="141" t="str">
        <f t="shared" si="869"/>
        <v/>
      </c>
      <c r="BZ267" s="139" t="str">
        <f t="shared" si="870"/>
        <v/>
      </c>
      <c r="CA267" s="139" t="str">
        <f t="shared" si="871"/>
        <v/>
      </c>
      <c r="CB267" s="139" t="str">
        <f t="shared" si="872"/>
        <v/>
      </c>
      <c r="CC267" s="139" t="str">
        <f t="shared" si="873"/>
        <v/>
      </c>
      <c r="CD267" s="139" t="str">
        <f t="shared" si="874"/>
        <v/>
      </c>
      <c r="CE267" s="140" t="str">
        <f t="shared" si="875"/>
        <v/>
      </c>
      <c r="CF267" s="141" t="str">
        <f t="shared" si="876"/>
        <v/>
      </c>
      <c r="CG267" s="139" t="str">
        <f t="shared" si="877"/>
        <v/>
      </c>
      <c r="CH267" s="139" t="str">
        <f t="shared" si="878"/>
        <v/>
      </c>
      <c r="CI267" s="139" t="str">
        <f t="shared" si="879"/>
        <v/>
      </c>
      <c r="CJ267" s="139" t="str">
        <f t="shared" si="880"/>
        <v/>
      </c>
      <c r="CK267" s="139" t="str">
        <f t="shared" si="881"/>
        <v/>
      </c>
      <c r="CL267" s="140" t="str">
        <f t="shared" si="882"/>
        <v/>
      </c>
      <c r="CM267" s="142" t="str">
        <f t="shared" si="883"/>
        <v/>
      </c>
      <c r="CN267" s="143" t="str">
        <f t="shared" si="884"/>
        <v/>
      </c>
      <c r="CO267" s="143" t="str">
        <f t="shared" si="885"/>
        <v/>
      </c>
      <c r="CP267" s="143" t="str">
        <f t="shared" si="886"/>
        <v/>
      </c>
      <c r="CQ267" s="143" t="str">
        <f t="shared" si="887"/>
        <v/>
      </c>
      <c r="CR267" s="145" t="str">
        <f t="shared" si="888"/>
        <v/>
      </c>
      <c r="CS267" s="127"/>
      <c r="CT267" s="122" t="str">
        <f t="shared" si="889"/>
        <v/>
      </c>
      <c r="CU267" s="123" t="str">
        <f t="shared" si="890"/>
        <v/>
      </c>
      <c r="CV267" s="123" t="str">
        <f t="shared" si="891"/>
        <v/>
      </c>
      <c r="CW267" s="123" t="str">
        <f t="shared" si="892"/>
        <v/>
      </c>
      <c r="CX267" s="123" t="str">
        <f t="shared" si="893"/>
        <v/>
      </c>
      <c r="CY267" s="123" t="str">
        <f t="shared" si="894"/>
        <v/>
      </c>
      <c r="CZ267" s="123" t="str">
        <f t="shared" si="895"/>
        <v/>
      </c>
      <c r="DA267" s="123" t="str">
        <f t="shared" si="896"/>
        <v/>
      </c>
      <c r="DB267" s="124" t="str">
        <f t="shared" si="897"/>
        <v/>
      </c>
      <c r="DC267" s="128" t="str">
        <f t="shared" si="898"/>
        <v/>
      </c>
      <c r="DD267" s="123" t="str">
        <f t="shared" si="899"/>
        <v/>
      </c>
      <c r="DE267" s="123" t="str">
        <f t="shared" si="900"/>
        <v/>
      </c>
      <c r="DF267" s="123" t="str">
        <f t="shared" si="901"/>
        <v/>
      </c>
      <c r="DG267" s="123" t="str">
        <f t="shared" si="902"/>
        <v/>
      </c>
      <c r="DH267" s="123" t="str">
        <f t="shared" si="903"/>
        <v/>
      </c>
      <c r="DI267" s="123" t="str">
        <f t="shared" si="904"/>
        <v/>
      </c>
      <c r="DJ267" s="129" t="str">
        <f t="shared" si="905"/>
        <v/>
      </c>
      <c r="DK267" s="98" t="s">
        <v>68</v>
      </c>
      <c r="DL267" s="130">
        <f t="shared" si="912"/>
        <v>261</v>
      </c>
      <c r="DM267" s="56"/>
    </row>
    <row r="268" spans="2:117" ht="22.5" customHeight="1">
      <c r="B268" s="98" t="s">
        <v>68</v>
      </c>
      <c r="C268" s="130">
        <f t="shared" si="906"/>
        <v>262</v>
      </c>
      <c r="D268" s="146">
        <v>45705</v>
      </c>
      <c r="E268" s="155" t="s">
        <v>69</v>
      </c>
      <c r="F268" s="102" t="s">
        <v>70</v>
      </c>
      <c r="G268" s="103" t="s">
        <v>20</v>
      </c>
      <c r="H268" s="131" t="s">
        <v>46</v>
      </c>
      <c r="I268" s="132">
        <v>2000</v>
      </c>
      <c r="J268" s="106"/>
      <c r="K268" s="107">
        <f t="shared" si="907"/>
        <v>3096243</v>
      </c>
      <c r="L268" s="645"/>
      <c r="M268" s="133"/>
      <c r="N268" s="133"/>
      <c r="O268" s="134" t="str">
        <f t="shared" ref="O268:S268" si="925">IF($H268=O$6,$I268,"")</f>
        <v/>
      </c>
      <c r="P268" s="135" t="str">
        <f t="shared" si="925"/>
        <v/>
      </c>
      <c r="Q268" s="136">
        <f t="shared" si="925"/>
        <v>2000</v>
      </c>
      <c r="R268" s="135" t="str">
        <f t="shared" si="925"/>
        <v/>
      </c>
      <c r="S268" s="137" t="str">
        <f t="shared" si="925"/>
        <v/>
      </c>
      <c r="T268" s="113" t="str">
        <f t="shared" ref="T268:AJ268" si="926">IF($H268=T$6,$J268,"")</f>
        <v/>
      </c>
      <c r="U268" s="114" t="str">
        <f t="shared" si="926"/>
        <v/>
      </c>
      <c r="V268" s="114" t="str">
        <f t="shared" si="926"/>
        <v/>
      </c>
      <c r="W268" s="114" t="str">
        <f t="shared" si="926"/>
        <v/>
      </c>
      <c r="X268" s="113" t="str">
        <f t="shared" si="926"/>
        <v/>
      </c>
      <c r="Y268" s="114" t="str">
        <f t="shared" si="926"/>
        <v/>
      </c>
      <c r="Z268" s="114" t="str">
        <f t="shared" si="926"/>
        <v/>
      </c>
      <c r="AA268" s="114" t="str">
        <f t="shared" si="926"/>
        <v/>
      </c>
      <c r="AB268" s="113" t="str">
        <f t="shared" si="926"/>
        <v/>
      </c>
      <c r="AC268" s="114" t="str">
        <f t="shared" si="926"/>
        <v/>
      </c>
      <c r="AD268" s="114" t="str">
        <f t="shared" si="926"/>
        <v/>
      </c>
      <c r="AE268" s="114" t="str">
        <f t="shared" si="926"/>
        <v/>
      </c>
      <c r="AF268" s="114" t="str">
        <f t="shared" si="926"/>
        <v/>
      </c>
      <c r="AG268" s="114" t="str">
        <f t="shared" si="926"/>
        <v/>
      </c>
      <c r="AH268" s="114" t="str">
        <f t="shared" si="926"/>
        <v/>
      </c>
      <c r="AI268" s="113" t="str">
        <f t="shared" si="926"/>
        <v/>
      </c>
      <c r="AJ268" s="115" t="str">
        <f t="shared" si="926"/>
        <v/>
      </c>
      <c r="AK268" s="617"/>
      <c r="AL268" s="38"/>
      <c r="AM268" s="98" t="s">
        <v>68</v>
      </c>
      <c r="AN268" s="130">
        <f t="shared" si="910"/>
        <v>262</v>
      </c>
      <c r="AO268" s="138" t="str">
        <f t="shared" ref="AO268:AS268" si="927">IF(AND($G268=AO$4,$H268=AO$6),$I268,"")</f>
        <v/>
      </c>
      <c r="AP268" s="139" t="str">
        <f t="shared" si="927"/>
        <v/>
      </c>
      <c r="AQ268" s="139">
        <f t="shared" si="927"/>
        <v>2000</v>
      </c>
      <c r="AR268" s="139" t="str">
        <f t="shared" si="927"/>
        <v/>
      </c>
      <c r="AS268" s="139" t="str">
        <f t="shared" si="927"/>
        <v/>
      </c>
      <c r="AT268" s="118"/>
      <c r="AU268" s="138" t="str">
        <f t="shared" si="839"/>
        <v/>
      </c>
      <c r="AV268" s="139" t="str">
        <f t="shared" si="840"/>
        <v/>
      </c>
      <c r="AW268" s="139" t="str">
        <f t="shared" si="841"/>
        <v/>
      </c>
      <c r="AX268" s="139" t="str">
        <f t="shared" si="842"/>
        <v/>
      </c>
      <c r="AY268" s="139" t="str">
        <f t="shared" si="843"/>
        <v/>
      </c>
      <c r="AZ268" s="140" t="str">
        <f t="shared" si="844"/>
        <v/>
      </c>
      <c r="BA268" s="141" t="str">
        <f t="shared" si="845"/>
        <v/>
      </c>
      <c r="BB268" s="139" t="str">
        <f t="shared" si="846"/>
        <v/>
      </c>
      <c r="BC268" s="139" t="str">
        <f t="shared" si="847"/>
        <v/>
      </c>
      <c r="BD268" s="139" t="str">
        <f t="shared" si="848"/>
        <v/>
      </c>
      <c r="BE268" s="140" t="str">
        <f t="shared" si="849"/>
        <v/>
      </c>
      <c r="BF268" s="122" t="str">
        <f t="shared" si="850"/>
        <v/>
      </c>
      <c r="BG268" s="123" t="str">
        <f t="shared" si="851"/>
        <v/>
      </c>
      <c r="BH268" s="123" t="str">
        <f t="shared" si="852"/>
        <v/>
      </c>
      <c r="BI268" s="123" t="str">
        <f t="shared" si="853"/>
        <v/>
      </c>
      <c r="BJ268" s="122" t="str">
        <f t="shared" si="854"/>
        <v/>
      </c>
      <c r="BK268" s="123" t="str">
        <f t="shared" si="855"/>
        <v/>
      </c>
      <c r="BL268" s="123" t="str">
        <f t="shared" si="856"/>
        <v/>
      </c>
      <c r="BM268" s="123" t="str">
        <f t="shared" si="857"/>
        <v/>
      </c>
      <c r="BN268" s="123" t="str">
        <f t="shared" si="858"/>
        <v/>
      </c>
      <c r="BO268" s="123" t="str">
        <f t="shared" si="859"/>
        <v/>
      </c>
      <c r="BP268" s="123" t="str">
        <f t="shared" si="860"/>
        <v/>
      </c>
      <c r="BQ268" s="123" t="str">
        <f t="shared" si="861"/>
        <v/>
      </c>
      <c r="BR268" s="124" t="str">
        <f t="shared" si="862"/>
        <v/>
      </c>
      <c r="BS268" s="142" t="str">
        <f t="shared" si="863"/>
        <v/>
      </c>
      <c r="BT268" s="143" t="str">
        <f t="shared" si="864"/>
        <v/>
      </c>
      <c r="BU268" s="143" t="str">
        <f t="shared" si="865"/>
        <v/>
      </c>
      <c r="BV268" s="143" t="str">
        <f t="shared" si="866"/>
        <v/>
      </c>
      <c r="BW268" s="143" t="str">
        <f t="shared" si="867"/>
        <v/>
      </c>
      <c r="BX268" s="144" t="str">
        <f t="shared" si="868"/>
        <v/>
      </c>
      <c r="BY268" s="141" t="str">
        <f t="shared" si="869"/>
        <v/>
      </c>
      <c r="BZ268" s="139" t="str">
        <f t="shared" si="870"/>
        <v/>
      </c>
      <c r="CA268" s="139" t="str">
        <f t="shared" si="871"/>
        <v/>
      </c>
      <c r="CB268" s="139" t="str">
        <f t="shared" si="872"/>
        <v/>
      </c>
      <c r="CC268" s="139" t="str">
        <f t="shared" si="873"/>
        <v/>
      </c>
      <c r="CD268" s="139" t="str">
        <f t="shared" si="874"/>
        <v/>
      </c>
      <c r="CE268" s="140" t="str">
        <f t="shared" si="875"/>
        <v/>
      </c>
      <c r="CF268" s="141" t="str">
        <f t="shared" si="876"/>
        <v/>
      </c>
      <c r="CG268" s="139" t="str">
        <f t="shared" si="877"/>
        <v/>
      </c>
      <c r="CH268" s="139" t="str">
        <f t="shared" si="878"/>
        <v/>
      </c>
      <c r="CI268" s="139" t="str">
        <f t="shared" si="879"/>
        <v/>
      </c>
      <c r="CJ268" s="139" t="str">
        <f t="shared" si="880"/>
        <v/>
      </c>
      <c r="CK268" s="139" t="str">
        <f t="shared" si="881"/>
        <v/>
      </c>
      <c r="CL268" s="140" t="str">
        <f t="shared" si="882"/>
        <v/>
      </c>
      <c r="CM268" s="142" t="str">
        <f t="shared" si="883"/>
        <v/>
      </c>
      <c r="CN268" s="143" t="str">
        <f t="shared" si="884"/>
        <v/>
      </c>
      <c r="CO268" s="143" t="str">
        <f t="shared" si="885"/>
        <v/>
      </c>
      <c r="CP268" s="143" t="str">
        <f t="shared" si="886"/>
        <v/>
      </c>
      <c r="CQ268" s="143" t="str">
        <f t="shared" si="887"/>
        <v/>
      </c>
      <c r="CR268" s="145" t="str">
        <f t="shared" si="888"/>
        <v/>
      </c>
      <c r="CS268" s="127"/>
      <c r="CT268" s="122" t="str">
        <f t="shared" si="889"/>
        <v/>
      </c>
      <c r="CU268" s="123" t="str">
        <f t="shared" si="890"/>
        <v/>
      </c>
      <c r="CV268" s="123" t="str">
        <f t="shared" si="891"/>
        <v/>
      </c>
      <c r="CW268" s="123" t="str">
        <f t="shared" si="892"/>
        <v/>
      </c>
      <c r="CX268" s="123" t="str">
        <f t="shared" si="893"/>
        <v/>
      </c>
      <c r="CY268" s="123" t="str">
        <f t="shared" si="894"/>
        <v/>
      </c>
      <c r="CZ268" s="123" t="str">
        <f t="shared" si="895"/>
        <v/>
      </c>
      <c r="DA268" s="123" t="str">
        <f t="shared" si="896"/>
        <v/>
      </c>
      <c r="DB268" s="124" t="str">
        <f t="shared" si="897"/>
        <v/>
      </c>
      <c r="DC268" s="128" t="str">
        <f t="shared" si="898"/>
        <v/>
      </c>
      <c r="DD268" s="123" t="str">
        <f t="shared" si="899"/>
        <v/>
      </c>
      <c r="DE268" s="123" t="str">
        <f t="shared" si="900"/>
        <v/>
      </c>
      <c r="DF268" s="123" t="str">
        <f t="shared" si="901"/>
        <v/>
      </c>
      <c r="DG268" s="123" t="str">
        <f t="shared" si="902"/>
        <v/>
      </c>
      <c r="DH268" s="123" t="str">
        <f t="shared" si="903"/>
        <v/>
      </c>
      <c r="DI268" s="123" t="str">
        <f t="shared" si="904"/>
        <v/>
      </c>
      <c r="DJ268" s="129" t="str">
        <f t="shared" si="905"/>
        <v/>
      </c>
      <c r="DK268" s="98" t="s">
        <v>68</v>
      </c>
      <c r="DL268" s="130">
        <f t="shared" si="912"/>
        <v>262</v>
      </c>
      <c r="DM268" s="56"/>
    </row>
    <row r="269" spans="2:117" ht="22.5" customHeight="1">
      <c r="B269" s="98" t="s">
        <v>68</v>
      </c>
      <c r="C269" s="130">
        <f t="shared" si="906"/>
        <v>263</v>
      </c>
      <c r="D269" s="146">
        <v>45705</v>
      </c>
      <c r="E269" s="155" t="s">
        <v>69</v>
      </c>
      <c r="F269" s="102" t="s">
        <v>70</v>
      </c>
      <c r="G269" s="103" t="s">
        <v>20</v>
      </c>
      <c r="H269" s="131" t="s">
        <v>46</v>
      </c>
      <c r="I269" s="132">
        <v>10000</v>
      </c>
      <c r="J269" s="106"/>
      <c r="K269" s="107">
        <f t="shared" si="907"/>
        <v>3106243</v>
      </c>
      <c r="L269" s="645"/>
      <c r="M269" s="133"/>
      <c r="N269" s="133"/>
      <c r="O269" s="134" t="str">
        <f t="shared" ref="O269:S269" si="928">IF($H269=O$6,$I269,"")</f>
        <v/>
      </c>
      <c r="P269" s="135" t="str">
        <f t="shared" si="928"/>
        <v/>
      </c>
      <c r="Q269" s="136">
        <f t="shared" si="928"/>
        <v>10000</v>
      </c>
      <c r="R269" s="135" t="str">
        <f t="shared" si="928"/>
        <v/>
      </c>
      <c r="S269" s="137" t="str">
        <f t="shared" si="928"/>
        <v/>
      </c>
      <c r="T269" s="113" t="str">
        <f t="shared" ref="T269:AJ269" si="929">IF($H269=T$6,$J269,"")</f>
        <v/>
      </c>
      <c r="U269" s="114" t="str">
        <f t="shared" si="929"/>
        <v/>
      </c>
      <c r="V269" s="114" t="str">
        <f t="shared" si="929"/>
        <v/>
      </c>
      <c r="W269" s="114" t="str">
        <f t="shared" si="929"/>
        <v/>
      </c>
      <c r="X269" s="113" t="str">
        <f t="shared" si="929"/>
        <v/>
      </c>
      <c r="Y269" s="114" t="str">
        <f t="shared" si="929"/>
        <v/>
      </c>
      <c r="Z269" s="114" t="str">
        <f t="shared" si="929"/>
        <v/>
      </c>
      <c r="AA269" s="114" t="str">
        <f t="shared" si="929"/>
        <v/>
      </c>
      <c r="AB269" s="113" t="str">
        <f t="shared" si="929"/>
        <v/>
      </c>
      <c r="AC269" s="114" t="str">
        <f t="shared" si="929"/>
        <v/>
      </c>
      <c r="AD269" s="114" t="str">
        <f t="shared" si="929"/>
        <v/>
      </c>
      <c r="AE269" s="114" t="str">
        <f t="shared" si="929"/>
        <v/>
      </c>
      <c r="AF269" s="114" t="str">
        <f t="shared" si="929"/>
        <v/>
      </c>
      <c r="AG269" s="114" t="str">
        <f t="shared" si="929"/>
        <v/>
      </c>
      <c r="AH269" s="114" t="str">
        <f t="shared" si="929"/>
        <v/>
      </c>
      <c r="AI269" s="113" t="str">
        <f t="shared" si="929"/>
        <v/>
      </c>
      <c r="AJ269" s="115" t="str">
        <f t="shared" si="929"/>
        <v/>
      </c>
      <c r="AK269" s="617"/>
      <c r="AL269" s="38"/>
      <c r="AM269" s="98" t="s">
        <v>68</v>
      </c>
      <c r="AN269" s="130">
        <f t="shared" si="910"/>
        <v>263</v>
      </c>
      <c r="AO269" s="138" t="str">
        <f t="shared" ref="AO269:AS269" si="930">IF(AND($G269=AO$4,$H269=AO$6),$I269,"")</f>
        <v/>
      </c>
      <c r="AP269" s="139" t="str">
        <f t="shared" si="930"/>
        <v/>
      </c>
      <c r="AQ269" s="139">
        <f t="shared" si="930"/>
        <v>10000</v>
      </c>
      <c r="AR269" s="139" t="str">
        <f t="shared" si="930"/>
        <v/>
      </c>
      <c r="AS269" s="139" t="str">
        <f t="shared" si="930"/>
        <v/>
      </c>
      <c r="AT269" s="118"/>
      <c r="AU269" s="138" t="str">
        <f t="shared" si="839"/>
        <v/>
      </c>
      <c r="AV269" s="139" t="str">
        <f t="shared" si="840"/>
        <v/>
      </c>
      <c r="AW269" s="139" t="str">
        <f t="shared" si="841"/>
        <v/>
      </c>
      <c r="AX269" s="139" t="str">
        <f t="shared" si="842"/>
        <v/>
      </c>
      <c r="AY269" s="139" t="str">
        <f t="shared" si="843"/>
        <v/>
      </c>
      <c r="AZ269" s="140" t="str">
        <f t="shared" si="844"/>
        <v/>
      </c>
      <c r="BA269" s="141" t="str">
        <f t="shared" si="845"/>
        <v/>
      </c>
      <c r="BB269" s="139" t="str">
        <f t="shared" si="846"/>
        <v/>
      </c>
      <c r="BC269" s="139" t="str">
        <f t="shared" si="847"/>
        <v/>
      </c>
      <c r="BD269" s="139" t="str">
        <f t="shared" si="848"/>
        <v/>
      </c>
      <c r="BE269" s="140" t="str">
        <f t="shared" si="849"/>
        <v/>
      </c>
      <c r="BF269" s="122" t="str">
        <f t="shared" si="850"/>
        <v/>
      </c>
      <c r="BG269" s="123" t="str">
        <f t="shared" si="851"/>
        <v/>
      </c>
      <c r="BH269" s="123" t="str">
        <f t="shared" si="852"/>
        <v/>
      </c>
      <c r="BI269" s="123" t="str">
        <f t="shared" si="853"/>
        <v/>
      </c>
      <c r="BJ269" s="122" t="str">
        <f t="shared" si="854"/>
        <v/>
      </c>
      <c r="BK269" s="123" t="str">
        <f t="shared" si="855"/>
        <v/>
      </c>
      <c r="BL269" s="123" t="str">
        <f t="shared" si="856"/>
        <v/>
      </c>
      <c r="BM269" s="123" t="str">
        <f t="shared" si="857"/>
        <v/>
      </c>
      <c r="BN269" s="123" t="str">
        <f t="shared" si="858"/>
        <v/>
      </c>
      <c r="BO269" s="123" t="str">
        <f t="shared" si="859"/>
        <v/>
      </c>
      <c r="BP269" s="123" t="str">
        <f t="shared" si="860"/>
        <v/>
      </c>
      <c r="BQ269" s="123" t="str">
        <f t="shared" si="861"/>
        <v/>
      </c>
      <c r="BR269" s="124" t="str">
        <f t="shared" si="862"/>
        <v/>
      </c>
      <c r="BS269" s="142" t="str">
        <f t="shared" si="863"/>
        <v/>
      </c>
      <c r="BT269" s="143" t="str">
        <f t="shared" si="864"/>
        <v/>
      </c>
      <c r="BU269" s="143" t="str">
        <f t="shared" si="865"/>
        <v/>
      </c>
      <c r="BV269" s="143" t="str">
        <f t="shared" si="866"/>
        <v/>
      </c>
      <c r="BW269" s="143" t="str">
        <f t="shared" si="867"/>
        <v/>
      </c>
      <c r="BX269" s="144" t="str">
        <f t="shared" si="868"/>
        <v/>
      </c>
      <c r="BY269" s="141" t="str">
        <f t="shared" si="869"/>
        <v/>
      </c>
      <c r="BZ269" s="139" t="str">
        <f t="shared" si="870"/>
        <v/>
      </c>
      <c r="CA269" s="139" t="str">
        <f t="shared" si="871"/>
        <v/>
      </c>
      <c r="CB269" s="139" t="str">
        <f t="shared" si="872"/>
        <v/>
      </c>
      <c r="CC269" s="139" t="str">
        <f t="shared" si="873"/>
        <v/>
      </c>
      <c r="CD269" s="139" t="str">
        <f t="shared" si="874"/>
        <v/>
      </c>
      <c r="CE269" s="140" t="str">
        <f t="shared" si="875"/>
        <v/>
      </c>
      <c r="CF269" s="141" t="str">
        <f t="shared" si="876"/>
        <v/>
      </c>
      <c r="CG269" s="139" t="str">
        <f t="shared" si="877"/>
        <v/>
      </c>
      <c r="CH269" s="139" t="str">
        <f t="shared" si="878"/>
        <v/>
      </c>
      <c r="CI269" s="139" t="str">
        <f t="shared" si="879"/>
        <v/>
      </c>
      <c r="CJ269" s="139" t="str">
        <f t="shared" si="880"/>
        <v/>
      </c>
      <c r="CK269" s="139" t="str">
        <f t="shared" si="881"/>
        <v/>
      </c>
      <c r="CL269" s="140" t="str">
        <f t="shared" si="882"/>
        <v/>
      </c>
      <c r="CM269" s="142" t="str">
        <f t="shared" si="883"/>
        <v/>
      </c>
      <c r="CN269" s="143" t="str">
        <f t="shared" si="884"/>
        <v/>
      </c>
      <c r="CO269" s="143" t="str">
        <f t="shared" si="885"/>
        <v/>
      </c>
      <c r="CP269" s="143" t="str">
        <f t="shared" si="886"/>
        <v/>
      </c>
      <c r="CQ269" s="143" t="str">
        <f t="shared" si="887"/>
        <v/>
      </c>
      <c r="CR269" s="145" t="str">
        <f t="shared" si="888"/>
        <v/>
      </c>
      <c r="CS269" s="127"/>
      <c r="CT269" s="122" t="str">
        <f t="shared" si="889"/>
        <v/>
      </c>
      <c r="CU269" s="123" t="str">
        <f t="shared" si="890"/>
        <v/>
      </c>
      <c r="CV269" s="123" t="str">
        <f t="shared" si="891"/>
        <v/>
      </c>
      <c r="CW269" s="123" t="str">
        <f t="shared" si="892"/>
        <v/>
      </c>
      <c r="CX269" s="123" t="str">
        <f t="shared" si="893"/>
        <v/>
      </c>
      <c r="CY269" s="123" t="str">
        <f t="shared" si="894"/>
        <v/>
      </c>
      <c r="CZ269" s="123" t="str">
        <f t="shared" si="895"/>
        <v/>
      </c>
      <c r="DA269" s="123" t="str">
        <f t="shared" si="896"/>
        <v/>
      </c>
      <c r="DB269" s="124" t="str">
        <f t="shared" si="897"/>
        <v/>
      </c>
      <c r="DC269" s="128" t="str">
        <f t="shared" si="898"/>
        <v/>
      </c>
      <c r="DD269" s="123" t="str">
        <f t="shared" si="899"/>
        <v/>
      </c>
      <c r="DE269" s="123" t="str">
        <f t="shared" si="900"/>
        <v/>
      </c>
      <c r="DF269" s="123" t="str">
        <f t="shared" si="901"/>
        <v/>
      </c>
      <c r="DG269" s="123" t="str">
        <f t="shared" si="902"/>
        <v/>
      </c>
      <c r="DH269" s="123" t="str">
        <f t="shared" si="903"/>
        <v/>
      </c>
      <c r="DI269" s="123" t="str">
        <f t="shared" si="904"/>
        <v/>
      </c>
      <c r="DJ269" s="129" t="str">
        <f t="shared" si="905"/>
        <v/>
      </c>
      <c r="DK269" s="98" t="s">
        <v>68</v>
      </c>
      <c r="DL269" s="130">
        <f t="shared" si="912"/>
        <v>263</v>
      </c>
      <c r="DM269" s="56"/>
    </row>
    <row r="270" spans="2:117" ht="22.5" customHeight="1">
      <c r="B270" s="98" t="s">
        <v>68</v>
      </c>
      <c r="C270" s="130">
        <f t="shared" si="906"/>
        <v>264</v>
      </c>
      <c r="D270" s="146">
        <v>45705</v>
      </c>
      <c r="E270" s="155" t="s">
        <v>69</v>
      </c>
      <c r="F270" s="102" t="s">
        <v>70</v>
      </c>
      <c r="G270" s="103" t="s">
        <v>20</v>
      </c>
      <c r="H270" s="131" t="s">
        <v>46</v>
      </c>
      <c r="I270" s="132">
        <v>5000</v>
      </c>
      <c r="J270" s="106"/>
      <c r="K270" s="107">
        <f t="shared" si="907"/>
        <v>3111243</v>
      </c>
      <c r="L270" s="645"/>
      <c r="M270" s="133"/>
      <c r="N270" s="133"/>
      <c r="O270" s="134" t="str">
        <f t="shared" ref="O270:S270" si="931">IF($H270=O$6,$I270,"")</f>
        <v/>
      </c>
      <c r="P270" s="135" t="str">
        <f t="shared" si="931"/>
        <v/>
      </c>
      <c r="Q270" s="136">
        <f t="shared" si="931"/>
        <v>5000</v>
      </c>
      <c r="R270" s="135" t="str">
        <f t="shared" si="931"/>
        <v/>
      </c>
      <c r="S270" s="137" t="str">
        <f t="shared" si="931"/>
        <v/>
      </c>
      <c r="T270" s="113" t="str">
        <f t="shared" ref="T270:AJ270" si="932">IF($H270=T$6,$J270,"")</f>
        <v/>
      </c>
      <c r="U270" s="114" t="str">
        <f t="shared" si="932"/>
        <v/>
      </c>
      <c r="V270" s="114" t="str">
        <f t="shared" si="932"/>
        <v/>
      </c>
      <c r="W270" s="114" t="str">
        <f t="shared" si="932"/>
        <v/>
      </c>
      <c r="X270" s="113" t="str">
        <f t="shared" si="932"/>
        <v/>
      </c>
      <c r="Y270" s="114" t="str">
        <f t="shared" si="932"/>
        <v/>
      </c>
      <c r="Z270" s="114" t="str">
        <f t="shared" si="932"/>
        <v/>
      </c>
      <c r="AA270" s="114" t="str">
        <f t="shared" si="932"/>
        <v/>
      </c>
      <c r="AB270" s="113" t="str">
        <f t="shared" si="932"/>
        <v/>
      </c>
      <c r="AC270" s="114" t="str">
        <f t="shared" si="932"/>
        <v/>
      </c>
      <c r="AD270" s="114" t="str">
        <f t="shared" si="932"/>
        <v/>
      </c>
      <c r="AE270" s="114" t="str">
        <f t="shared" si="932"/>
        <v/>
      </c>
      <c r="AF270" s="114" t="str">
        <f t="shared" si="932"/>
        <v/>
      </c>
      <c r="AG270" s="114" t="str">
        <f t="shared" si="932"/>
        <v/>
      </c>
      <c r="AH270" s="114" t="str">
        <f t="shared" si="932"/>
        <v/>
      </c>
      <c r="AI270" s="113" t="str">
        <f t="shared" si="932"/>
        <v/>
      </c>
      <c r="AJ270" s="115" t="str">
        <f t="shared" si="932"/>
        <v/>
      </c>
      <c r="AK270" s="617"/>
      <c r="AL270" s="38"/>
      <c r="AM270" s="98" t="s">
        <v>68</v>
      </c>
      <c r="AN270" s="130">
        <f t="shared" si="910"/>
        <v>264</v>
      </c>
      <c r="AO270" s="138" t="str">
        <f t="shared" ref="AO270:AS270" si="933">IF(AND($G270=AO$4,$H270=AO$6),$I270,"")</f>
        <v/>
      </c>
      <c r="AP270" s="139" t="str">
        <f t="shared" si="933"/>
        <v/>
      </c>
      <c r="AQ270" s="139">
        <f t="shared" si="933"/>
        <v>5000</v>
      </c>
      <c r="AR270" s="139" t="str">
        <f t="shared" si="933"/>
        <v/>
      </c>
      <c r="AS270" s="139" t="str">
        <f t="shared" si="933"/>
        <v/>
      </c>
      <c r="AT270" s="118"/>
      <c r="AU270" s="138" t="str">
        <f t="shared" si="839"/>
        <v/>
      </c>
      <c r="AV270" s="139" t="str">
        <f t="shared" si="840"/>
        <v/>
      </c>
      <c r="AW270" s="139" t="str">
        <f t="shared" si="841"/>
        <v/>
      </c>
      <c r="AX270" s="139" t="str">
        <f t="shared" si="842"/>
        <v/>
      </c>
      <c r="AY270" s="139" t="str">
        <f t="shared" si="843"/>
        <v/>
      </c>
      <c r="AZ270" s="140" t="str">
        <f t="shared" si="844"/>
        <v/>
      </c>
      <c r="BA270" s="141" t="str">
        <f t="shared" si="845"/>
        <v/>
      </c>
      <c r="BB270" s="139" t="str">
        <f t="shared" si="846"/>
        <v/>
      </c>
      <c r="BC270" s="139" t="str">
        <f t="shared" si="847"/>
        <v/>
      </c>
      <c r="BD270" s="139" t="str">
        <f t="shared" si="848"/>
        <v/>
      </c>
      <c r="BE270" s="140" t="str">
        <f t="shared" si="849"/>
        <v/>
      </c>
      <c r="BF270" s="122" t="str">
        <f t="shared" si="850"/>
        <v/>
      </c>
      <c r="BG270" s="123" t="str">
        <f t="shared" si="851"/>
        <v/>
      </c>
      <c r="BH270" s="123" t="str">
        <f t="shared" si="852"/>
        <v/>
      </c>
      <c r="BI270" s="123" t="str">
        <f t="shared" si="853"/>
        <v/>
      </c>
      <c r="BJ270" s="122" t="str">
        <f t="shared" si="854"/>
        <v/>
      </c>
      <c r="BK270" s="123" t="str">
        <f t="shared" si="855"/>
        <v/>
      </c>
      <c r="BL270" s="123" t="str">
        <f t="shared" si="856"/>
        <v/>
      </c>
      <c r="BM270" s="123" t="str">
        <f t="shared" si="857"/>
        <v/>
      </c>
      <c r="BN270" s="123" t="str">
        <f t="shared" si="858"/>
        <v/>
      </c>
      <c r="BO270" s="123" t="str">
        <f t="shared" si="859"/>
        <v/>
      </c>
      <c r="BP270" s="123" t="str">
        <f t="shared" si="860"/>
        <v/>
      </c>
      <c r="BQ270" s="123" t="str">
        <f t="shared" si="861"/>
        <v/>
      </c>
      <c r="BR270" s="124" t="str">
        <f t="shared" si="862"/>
        <v/>
      </c>
      <c r="BS270" s="142" t="str">
        <f t="shared" si="863"/>
        <v/>
      </c>
      <c r="BT270" s="143" t="str">
        <f t="shared" si="864"/>
        <v/>
      </c>
      <c r="BU270" s="143" t="str">
        <f t="shared" si="865"/>
        <v/>
      </c>
      <c r="BV270" s="143" t="str">
        <f t="shared" si="866"/>
        <v/>
      </c>
      <c r="BW270" s="143" t="str">
        <f t="shared" si="867"/>
        <v/>
      </c>
      <c r="BX270" s="144" t="str">
        <f t="shared" si="868"/>
        <v/>
      </c>
      <c r="BY270" s="141" t="str">
        <f t="shared" si="869"/>
        <v/>
      </c>
      <c r="BZ270" s="139" t="str">
        <f t="shared" si="870"/>
        <v/>
      </c>
      <c r="CA270" s="139" t="str">
        <f t="shared" si="871"/>
        <v/>
      </c>
      <c r="CB270" s="139" t="str">
        <f t="shared" si="872"/>
        <v/>
      </c>
      <c r="CC270" s="139" t="str">
        <f t="shared" si="873"/>
        <v/>
      </c>
      <c r="CD270" s="139" t="str">
        <f t="shared" si="874"/>
        <v/>
      </c>
      <c r="CE270" s="140" t="str">
        <f t="shared" si="875"/>
        <v/>
      </c>
      <c r="CF270" s="141" t="str">
        <f t="shared" si="876"/>
        <v/>
      </c>
      <c r="CG270" s="139" t="str">
        <f t="shared" si="877"/>
        <v/>
      </c>
      <c r="CH270" s="139" t="str">
        <f t="shared" si="878"/>
        <v/>
      </c>
      <c r="CI270" s="139" t="str">
        <f t="shared" si="879"/>
        <v/>
      </c>
      <c r="CJ270" s="139" t="str">
        <f t="shared" si="880"/>
        <v/>
      </c>
      <c r="CK270" s="139" t="str">
        <f t="shared" si="881"/>
        <v/>
      </c>
      <c r="CL270" s="140" t="str">
        <f t="shared" si="882"/>
        <v/>
      </c>
      <c r="CM270" s="142" t="str">
        <f t="shared" si="883"/>
        <v/>
      </c>
      <c r="CN270" s="143" t="str">
        <f t="shared" si="884"/>
        <v/>
      </c>
      <c r="CO270" s="143" t="str">
        <f t="shared" si="885"/>
        <v/>
      </c>
      <c r="CP270" s="143" t="str">
        <f t="shared" si="886"/>
        <v/>
      </c>
      <c r="CQ270" s="143" t="str">
        <f t="shared" si="887"/>
        <v/>
      </c>
      <c r="CR270" s="145" t="str">
        <f t="shared" si="888"/>
        <v/>
      </c>
      <c r="CS270" s="127"/>
      <c r="CT270" s="122" t="str">
        <f t="shared" si="889"/>
        <v/>
      </c>
      <c r="CU270" s="123" t="str">
        <f t="shared" si="890"/>
        <v/>
      </c>
      <c r="CV270" s="123" t="str">
        <f t="shared" si="891"/>
        <v/>
      </c>
      <c r="CW270" s="123" t="str">
        <f t="shared" si="892"/>
        <v/>
      </c>
      <c r="CX270" s="123" t="str">
        <f t="shared" si="893"/>
        <v/>
      </c>
      <c r="CY270" s="123" t="str">
        <f t="shared" si="894"/>
        <v/>
      </c>
      <c r="CZ270" s="123" t="str">
        <f t="shared" si="895"/>
        <v/>
      </c>
      <c r="DA270" s="123" t="str">
        <f t="shared" si="896"/>
        <v/>
      </c>
      <c r="DB270" s="124" t="str">
        <f t="shared" si="897"/>
        <v/>
      </c>
      <c r="DC270" s="128" t="str">
        <f t="shared" si="898"/>
        <v/>
      </c>
      <c r="DD270" s="123" t="str">
        <f t="shared" si="899"/>
        <v/>
      </c>
      <c r="DE270" s="123" t="str">
        <f t="shared" si="900"/>
        <v/>
      </c>
      <c r="DF270" s="123" t="str">
        <f t="shared" si="901"/>
        <v/>
      </c>
      <c r="DG270" s="123" t="str">
        <f t="shared" si="902"/>
        <v/>
      </c>
      <c r="DH270" s="123" t="str">
        <f t="shared" si="903"/>
        <v/>
      </c>
      <c r="DI270" s="123" t="str">
        <f t="shared" si="904"/>
        <v/>
      </c>
      <c r="DJ270" s="129" t="str">
        <f t="shared" si="905"/>
        <v/>
      </c>
      <c r="DK270" s="98" t="s">
        <v>68</v>
      </c>
      <c r="DL270" s="130">
        <f t="shared" si="912"/>
        <v>264</v>
      </c>
      <c r="DM270" s="56"/>
    </row>
    <row r="271" spans="2:117" ht="22.5" customHeight="1">
      <c r="B271" s="98" t="s">
        <v>68</v>
      </c>
      <c r="C271" s="130">
        <f t="shared" si="906"/>
        <v>265</v>
      </c>
      <c r="D271" s="146">
        <v>45705</v>
      </c>
      <c r="E271" s="155" t="s">
        <v>69</v>
      </c>
      <c r="F271" s="102" t="s">
        <v>70</v>
      </c>
      <c r="G271" s="156" t="s">
        <v>20</v>
      </c>
      <c r="H271" s="131" t="s">
        <v>46</v>
      </c>
      <c r="I271" s="132">
        <v>2514</v>
      </c>
      <c r="J271" s="106"/>
      <c r="K271" s="107">
        <f t="shared" si="907"/>
        <v>3113757</v>
      </c>
      <c r="L271" s="645"/>
      <c r="M271" s="133"/>
      <c r="N271" s="133"/>
      <c r="O271" s="134" t="str">
        <f t="shared" ref="O271:S271" si="934">IF($H271=O$6,$I271,"")</f>
        <v/>
      </c>
      <c r="P271" s="135" t="str">
        <f t="shared" si="934"/>
        <v/>
      </c>
      <c r="Q271" s="136">
        <f t="shared" si="934"/>
        <v>2514</v>
      </c>
      <c r="R271" s="135" t="str">
        <f t="shared" si="934"/>
        <v/>
      </c>
      <c r="S271" s="137" t="str">
        <f t="shared" si="934"/>
        <v/>
      </c>
      <c r="T271" s="113" t="str">
        <f t="shared" ref="T271:AJ271" si="935">IF($H271=T$6,$J271,"")</f>
        <v/>
      </c>
      <c r="U271" s="114" t="str">
        <f t="shared" si="935"/>
        <v/>
      </c>
      <c r="V271" s="114" t="str">
        <f t="shared" si="935"/>
        <v/>
      </c>
      <c r="W271" s="114" t="str">
        <f t="shared" si="935"/>
        <v/>
      </c>
      <c r="X271" s="113" t="str">
        <f t="shared" si="935"/>
        <v/>
      </c>
      <c r="Y271" s="114" t="str">
        <f t="shared" si="935"/>
        <v/>
      </c>
      <c r="Z271" s="114" t="str">
        <f t="shared" si="935"/>
        <v/>
      </c>
      <c r="AA271" s="114" t="str">
        <f t="shared" si="935"/>
        <v/>
      </c>
      <c r="AB271" s="113" t="str">
        <f t="shared" si="935"/>
        <v/>
      </c>
      <c r="AC271" s="114" t="str">
        <f t="shared" si="935"/>
        <v/>
      </c>
      <c r="AD271" s="114" t="str">
        <f t="shared" si="935"/>
        <v/>
      </c>
      <c r="AE271" s="114" t="str">
        <f t="shared" si="935"/>
        <v/>
      </c>
      <c r="AF271" s="114" t="str">
        <f t="shared" si="935"/>
        <v/>
      </c>
      <c r="AG271" s="114" t="str">
        <f t="shared" si="935"/>
        <v/>
      </c>
      <c r="AH271" s="114" t="str">
        <f t="shared" si="935"/>
        <v/>
      </c>
      <c r="AI271" s="113" t="str">
        <f t="shared" si="935"/>
        <v/>
      </c>
      <c r="AJ271" s="115" t="str">
        <f t="shared" si="935"/>
        <v/>
      </c>
      <c r="AK271" s="617"/>
      <c r="AL271" s="38"/>
      <c r="AM271" s="98" t="s">
        <v>68</v>
      </c>
      <c r="AN271" s="130">
        <f t="shared" si="910"/>
        <v>265</v>
      </c>
      <c r="AO271" s="138" t="str">
        <f t="shared" ref="AO271:AS271" si="936">IF(AND($G271=AO$4,$H271=AO$6),$I271,"")</f>
        <v/>
      </c>
      <c r="AP271" s="139" t="str">
        <f t="shared" si="936"/>
        <v/>
      </c>
      <c r="AQ271" s="139">
        <f t="shared" si="936"/>
        <v>2514</v>
      </c>
      <c r="AR271" s="139" t="str">
        <f t="shared" si="936"/>
        <v/>
      </c>
      <c r="AS271" s="139" t="str">
        <f t="shared" si="936"/>
        <v/>
      </c>
      <c r="AT271" s="118"/>
      <c r="AU271" s="138" t="str">
        <f t="shared" si="839"/>
        <v/>
      </c>
      <c r="AV271" s="139" t="str">
        <f t="shared" si="840"/>
        <v/>
      </c>
      <c r="AW271" s="139" t="str">
        <f t="shared" si="841"/>
        <v/>
      </c>
      <c r="AX271" s="139" t="str">
        <f t="shared" si="842"/>
        <v/>
      </c>
      <c r="AY271" s="139" t="str">
        <f t="shared" si="843"/>
        <v/>
      </c>
      <c r="AZ271" s="140" t="str">
        <f t="shared" si="844"/>
        <v/>
      </c>
      <c r="BA271" s="141" t="str">
        <f t="shared" si="845"/>
        <v/>
      </c>
      <c r="BB271" s="139" t="str">
        <f t="shared" si="846"/>
        <v/>
      </c>
      <c r="BC271" s="139" t="str">
        <f t="shared" si="847"/>
        <v/>
      </c>
      <c r="BD271" s="139" t="str">
        <f t="shared" si="848"/>
        <v/>
      </c>
      <c r="BE271" s="140" t="str">
        <f t="shared" si="849"/>
        <v/>
      </c>
      <c r="BF271" s="122" t="str">
        <f t="shared" si="850"/>
        <v/>
      </c>
      <c r="BG271" s="123" t="str">
        <f t="shared" si="851"/>
        <v/>
      </c>
      <c r="BH271" s="123" t="str">
        <f t="shared" si="852"/>
        <v/>
      </c>
      <c r="BI271" s="123" t="str">
        <f t="shared" si="853"/>
        <v/>
      </c>
      <c r="BJ271" s="122" t="str">
        <f t="shared" si="854"/>
        <v/>
      </c>
      <c r="BK271" s="123" t="str">
        <f t="shared" si="855"/>
        <v/>
      </c>
      <c r="BL271" s="123" t="str">
        <f t="shared" si="856"/>
        <v/>
      </c>
      <c r="BM271" s="123" t="str">
        <f t="shared" si="857"/>
        <v/>
      </c>
      <c r="BN271" s="123" t="str">
        <f t="shared" si="858"/>
        <v/>
      </c>
      <c r="BO271" s="123" t="str">
        <f t="shared" si="859"/>
        <v/>
      </c>
      <c r="BP271" s="123" t="str">
        <f t="shared" si="860"/>
        <v/>
      </c>
      <c r="BQ271" s="123" t="str">
        <f t="shared" si="861"/>
        <v/>
      </c>
      <c r="BR271" s="124" t="str">
        <f t="shared" si="862"/>
        <v/>
      </c>
      <c r="BS271" s="142" t="str">
        <f t="shared" si="863"/>
        <v/>
      </c>
      <c r="BT271" s="143" t="str">
        <f t="shared" si="864"/>
        <v/>
      </c>
      <c r="BU271" s="143" t="str">
        <f t="shared" si="865"/>
        <v/>
      </c>
      <c r="BV271" s="143" t="str">
        <f t="shared" si="866"/>
        <v/>
      </c>
      <c r="BW271" s="143" t="str">
        <f t="shared" si="867"/>
        <v/>
      </c>
      <c r="BX271" s="144" t="str">
        <f t="shared" si="868"/>
        <v/>
      </c>
      <c r="BY271" s="141" t="str">
        <f t="shared" si="869"/>
        <v/>
      </c>
      <c r="BZ271" s="139" t="str">
        <f t="shared" si="870"/>
        <v/>
      </c>
      <c r="CA271" s="139" t="str">
        <f t="shared" si="871"/>
        <v/>
      </c>
      <c r="CB271" s="139" t="str">
        <f t="shared" si="872"/>
        <v/>
      </c>
      <c r="CC271" s="139" t="str">
        <f t="shared" si="873"/>
        <v/>
      </c>
      <c r="CD271" s="139" t="str">
        <f t="shared" si="874"/>
        <v/>
      </c>
      <c r="CE271" s="140" t="str">
        <f t="shared" si="875"/>
        <v/>
      </c>
      <c r="CF271" s="141" t="str">
        <f t="shared" si="876"/>
        <v/>
      </c>
      <c r="CG271" s="139" t="str">
        <f t="shared" si="877"/>
        <v/>
      </c>
      <c r="CH271" s="139" t="str">
        <f t="shared" si="878"/>
        <v/>
      </c>
      <c r="CI271" s="139" t="str">
        <f t="shared" si="879"/>
        <v/>
      </c>
      <c r="CJ271" s="139" t="str">
        <f t="shared" si="880"/>
        <v/>
      </c>
      <c r="CK271" s="139" t="str">
        <f t="shared" si="881"/>
        <v/>
      </c>
      <c r="CL271" s="140" t="str">
        <f t="shared" si="882"/>
        <v/>
      </c>
      <c r="CM271" s="142" t="str">
        <f t="shared" si="883"/>
        <v/>
      </c>
      <c r="CN271" s="143" t="str">
        <f t="shared" si="884"/>
        <v/>
      </c>
      <c r="CO271" s="143" t="str">
        <f t="shared" si="885"/>
        <v/>
      </c>
      <c r="CP271" s="143" t="str">
        <f t="shared" si="886"/>
        <v/>
      </c>
      <c r="CQ271" s="143" t="str">
        <f t="shared" si="887"/>
        <v/>
      </c>
      <c r="CR271" s="145" t="str">
        <f t="shared" si="888"/>
        <v/>
      </c>
      <c r="CS271" s="127"/>
      <c r="CT271" s="122" t="str">
        <f t="shared" si="889"/>
        <v/>
      </c>
      <c r="CU271" s="123" t="str">
        <f t="shared" si="890"/>
        <v/>
      </c>
      <c r="CV271" s="123" t="str">
        <f t="shared" si="891"/>
        <v/>
      </c>
      <c r="CW271" s="123" t="str">
        <f t="shared" si="892"/>
        <v/>
      </c>
      <c r="CX271" s="123" t="str">
        <f t="shared" si="893"/>
        <v/>
      </c>
      <c r="CY271" s="123" t="str">
        <f t="shared" si="894"/>
        <v/>
      </c>
      <c r="CZ271" s="123" t="str">
        <f t="shared" si="895"/>
        <v/>
      </c>
      <c r="DA271" s="123" t="str">
        <f t="shared" si="896"/>
        <v/>
      </c>
      <c r="DB271" s="124" t="str">
        <f t="shared" si="897"/>
        <v/>
      </c>
      <c r="DC271" s="128" t="str">
        <f t="shared" si="898"/>
        <v/>
      </c>
      <c r="DD271" s="123" t="str">
        <f t="shared" si="899"/>
        <v/>
      </c>
      <c r="DE271" s="123" t="str">
        <f t="shared" si="900"/>
        <v/>
      </c>
      <c r="DF271" s="123" t="str">
        <f t="shared" si="901"/>
        <v/>
      </c>
      <c r="DG271" s="123" t="str">
        <f t="shared" si="902"/>
        <v/>
      </c>
      <c r="DH271" s="123" t="str">
        <f t="shared" si="903"/>
        <v/>
      </c>
      <c r="DI271" s="123" t="str">
        <f t="shared" si="904"/>
        <v/>
      </c>
      <c r="DJ271" s="129" t="str">
        <f t="shared" si="905"/>
        <v/>
      </c>
      <c r="DK271" s="98" t="s">
        <v>68</v>
      </c>
      <c r="DL271" s="130">
        <f t="shared" si="912"/>
        <v>265</v>
      </c>
      <c r="DM271" s="56"/>
    </row>
    <row r="272" spans="2:117" ht="22.5" customHeight="1">
      <c r="B272" s="98" t="s">
        <v>68</v>
      </c>
      <c r="C272" s="130">
        <f t="shared" si="906"/>
        <v>266</v>
      </c>
      <c r="D272" s="146">
        <v>45705</v>
      </c>
      <c r="E272" s="155" t="s">
        <v>69</v>
      </c>
      <c r="F272" s="102" t="s">
        <v>70</v>
      </c>
      <c r="G272" s="103" t="s">
        <v>20</v>
      </c>
      <c r="H272" s="131" t="s">
        <v>46</v>
      </c>
      <c r="I272" s="132">
        <v>500</v>
      </c>
      <c r="J272" s="106"/>
      <c r="K272" s="107">
        <f t="shared" si="907"/>
        <v>3114257</v>
      </c>
      <c r="L272" s="645"/>
      <c r="M272" s="133"/>
      <c r="N272" s="133"/>
      <c r="O272" s="134" t="str">
        <f t="shared" ref="O272:S272" si="937">IF($H272=O$6,$I272,"")</f>
        <v/>
      </c>
      <c r="P272" s="135" t="str">
        <f t="shared" si="937"/>
        <v/>
      </c>
      <c r="Q272" s="136">
        <f t="shared" si="937"/>
        <v>500</v>
      </c>
      <c r="R272" s="135" t="str">
        <f t="shared" si="937"/>
        <v/>
      </c>
      <c r="S272" s="137" t="str">
        <f t="shared" si="937"/>
        <v/>
      </c>
      <c r="T272" s="113" t="str">
        <f t="shared" ref="T272:AJ272" si="938">IF($H272=T$6,$J272,"")</f>
        <v/>
      </c>
      <c r="U272" s="114" t="str">
        <f t="shared" si="938"/>
        <v/>
      </c>
      <c r="V272" s="114" t="str">
        <f t="shared" si="938"/>
        <v/>
      </c>
      <c r="W272" s="114" t="str">
        <f t="shared" si="938"/>
        <v/>
      </c>
      <c r="X272" s="113" t="str">
        <f t="shared" si="938"/>
        <v/>
      </c>
      <c r="Y272" s="114" t="str">
        <f t="shared" si="938"/>
        <v/>
      </c>
      <c r="Z272" s="114" t="str">
        <f t="shared" si="938"/>
        <v/>
      </c>
      <c r="AA272" s="114" t="str">
        <f t="shared" si="938"/>
        <v/>
      </c>
      <c r="AB272" s="113" t="str">
        <f t="shared" si="938"/>
        <v/>
      </c>
      <c r="AC272" s="114" t="str">
        <f t="shared" si="938"/>
        <v/>
      </c>
      <c r="AD272" s="114" t="str">
        <f t="shared" si="938"/>
        <v/>
      </c>
      <c r="AE272" s="114" t="str">
        <f t="shared" si="938"/>
        <v/>
      </c>
      <c r="AF272" s="114" t="str">
        <f t="shared" si="938"/>
        <v/>
      </c>
      <c r="AG272" s="114" t="str">
        <f t="shared" si="938"/>
        <v/>
      </c>
      <c r="AH272" s="114" t="str">
        <f t="shared" si="938"/>
        <v/>
      </c>
      <c r="AI272" s="113" t="str">
        <f t="shared" si="938"/>
        <v/>
      </c>
      <c r="AJ272" s="115" t="str">
        <f t="shared" si="938"/>
        <v/>
      </c>
      <c r="AK272" s="617"/>
      <c r="AL272" s="38"/>
      <c r="AM272" s="98" t="s">
        <v>68</v>
      </c>
      <c r="AN272" s="130">
        <f t="shared" si="910"/>
        <v>266</v>
      </c>
      <c r="AO272" s="138" t="str">
        <f t="shared" ref="AO272:AS272" si="939">IF(AND($G272=AO$4,$H272=AO$6),$I272,"")</f>
        <v/>
      </c>
      <c r="AP272" s="139" t="str">
        <f t="shared" si="939"/>
        <v/>
      </c>
      <c r="AQ272" s="139">
        <f t="shared" si="939"/>
        <v>500</v>
      </c>
      <c r="AR272" s="139" t="str">
        <f t="shared" si="939"/>
        <v/>
      </c>
      <c r="AS272" s="139" t="str">
        <f t="shared" si="939"/>
        <v/>
      </c>
      <c r="AT272" s="118"/>
      <c r="AU272" s="138" t="str">
        <f t="shared" si="839"/>
        <v/>
      </c>
      <c r="AV272" s="139" t="str">
        <f t="shared" si="840"/>
        <v/>
      </c>
      <c r="AW272" s="139" t="str">
        <f t="shared" si="841"/>
        <v/>
      </c>
      <c r="AX272" s="139" t="str">
        <f t="shared" si="842"/>
        <v/>
      </c>
      <c r="AY272" s="139" t="str">
        <f t="shared" si="843"/>
        <v/>
      </c>
      <c r="AZ272" s="140" t="str">
        <f t="shared" si="844"/>
        <v/>
      </c>
      <c r="BA272" s="141" t="str">
        <f t="shared" si="845"/>
        <v/>
      </c>
      <c r="BB272" s="139" t="str">
        <f t="shared" si="846"/>
        <v/>
      </c>
      <c r="BC272" s="139" t="str">
        <f t="shared" si="847"/>
        <v/>
      </c>
      <c r="BD272" s="139" t="str">
        <f t="shared" si="848"/>
        <v/>
      </c>
      <c r="BE272" s="140" t="str">
        <f t="shared" si="849"/>
        <v/>
      </c>
      <c r="BF272" s="122" t="str">
        <f t="shared" si="850"/>
        <v/>
      </c>
      <c r="BG272" s="123" t="str">
        <f t="shared" si="851"/>
        <v/>
      </c>
      <c r="BH272" s="123" t="str">
        <f t="shared" si="852"/>
        <v/>
      </c>
      <c r="BI272" s="123" t="str">
        <f t="shared" si="853"/>
        <v/>
      </c>
      <c r="BJ272" s="122" t="str">
        <f t="shared" si="854"/>
        <v/>
      </c>
      <c r="BK272" s="123" t="str">
        <f t="shared" si="855"/>
        <v/>
      </c>
      <c r="BL272" s="123" t="str">
        <f t="shared" si="856"/>
        <v/>
      </c>
      <c r="BM272" s="123" t="str">
        <f t="shared" si="857"/>
        <v/>
      </c>
      <c r="BN272" s="123" t="str">
        <f t="shared" si="858"/>
        <v/>
      </c>
      <c r="BO272" s="123" t="str">
        <f t="shared" si="859"/>
        <v/>
      </c>
      <c r="BP272" s="123" t="str">
        <f t="shared" si="860"/>
        <v/>
      </c>
      <c r="BQ272" s="123" t="str">
        <f t="shared" si="861"/>
        <v/>
      </c>
      <c r="BR272" s="124" t="str">
        <f t="shared" si="862"/>
        <v/>
      </c>
      <c r="BS272" s="142" t="str">
        <f t="shared" si="863"/>
        <v/>
      </c>
      <c r="BT272" s="143" t="str">
        <f t="shared" si="864"/>
        <v/>
      </c>
      <c r="BU272" s="143" t="str">
        <f t="shared" si="865"/>
        <v/>
      </c>
      <c r="BV272" s="143" t="str">
        <f t="shared" si="866"/>
        <v/>
      </c>
      <c r="BW272" s="143" t="str">
        <f t="shared" si="867"/>
        <v/>
      </c>
      <c r="BX272" s="144" t="str">
        <f t="shared" si="868"/>
        <v/>
      </c>
      <c r="BY272" s="141" t="str">
        <f t="shared" si="869"/>
        <v/>
      </c>
      <c r="BZ272" s="139" t="str">
        <f t="shared" si="870"/>
        <v/>
      </c>
      <c r="CA272" s="139" t="str">
        <f t="shared" si="871"/>
        <v/>
      </c>
      <c r="CB272" s="139" t="str">
        <f t="shared" si="872"/>
        <v/>
      </c>
      <c r="CC272" s="139" t="str">
        <f t="shared" si="873"/>
        <v/>
      </c>
      <c r="CD272" s="139" t="str">
        <f t="shared" si="874"/>
        <v/>
      </c>
      <c r="CE272" s="140" t="str">
        <f t="shared" si="875"/>
        <v/>
      </c>
      <c r="CF272" s="141" t="str">
        <f t="shared" si="876"/>
        <v/>
      </c>
      <c r="CG272" s="139" t="str">
        <f t="shared" si="877"/>
        <v/>
      </c>
      <c r="CH272" s="139" t="str">
        <f t="shared" si="878"/>
        <v/>
      </c>
      <c r="CI272" s="139" t="str">
        <f t="shared" si="879"/>
        <v/>
      </c>
      <c r="CJ272" s="139" t="str">
        <f t="shared" si="880"/>
        <v/>
      </c>
      <c r="CK272" s="139" t="str">
        <f t="shared" si="881"/>
        <v/>
      </c>
      <c r="CL272" s="140" t="str">
        <f t="shared" si="882"/>
        <v/>
      </c>
      <c r="CM272" s="142" t="str">
        <f t="shared" si="883"/>
        <v/>
      </c>
      <c r="CN272" s="143" t="str">
        <f t="shared" si="884"/>
        <v/>
      </c>
      <c r="CO272" s="143" t="str">
        <f t="shared" si="885"/>
        <v/>
      </c>
      <c r="CP272" s="143" t="str">
        <f t="shared" si="886"/>
        <v/>
      </c>
      <c r="CQ272" s="143" t="str">
        <f t="shared" si="887"/>
        <v/>
      </c>
      <c r="CR272" s="145" t="str">
        <f t="shared" si="888"/>
        <v/>
      </c>
      <c r="CS272" s="127"/>
      <c r="CT272" s="122" t="str">
        <f t="shared" si="889"/>
        <v/>
      </c>
      <c r="CU272" s="123" t="str">
        <f t="shared" si="890"/>
        <v/>
      </c>
      <c r="CV272" s="123" t="str">
        <f t="shared" si="891"/>
        <v/>
      </c>
      <c r="CW272" s="123" t="str">
        <f t="shared" si="892"/>
        <v/>
      </c>
      <c r="CX272" s="123" t="str">
        <f t="shared" si="893"/>
        <v/>
      </c>
      <c r="CY272" s="123" t="str">
        <f t="shared" si="894"/>
        <v/>
      </c>
      <c r="CZ272" s="123" t="str">
        <f t="shared" si="895"/>
        <v/>
      </c>
      <c r="DA272" s="123" t="str">
        <f t="shared" si="896"/>
        <v/>
      </c>
      <c r="DB272" s="124" t="str">
        <f t="shared" si="897"/>
        <v/>
      </c>
      <c r="DC272" s="128" t="str">
        <f t="shared" si="898"/>
        <v/>
      </c>
      <c r="DD272" s="123" t="str">
        <f t="shared" si="899"/>
        <v/>
      </c>
      <c r="DE272" s="123" t="str">
        <f t="shared" si="900"/>
        <v/>
      </c>
      <c r="DF272" s="123" t="str">
        <f t="shared" si="901"/>
        <v/>
      </c>
      <c r="DG272" s="123" t="str">
        <f t="shared" si="902"/>
        <v/>
      </c>
      <c r="DH272" s="123" t="str">
        <f t="shared" si="903"/>
        <v/>
      </c>
      <c r="DI272" s="123" t="str">
        <f t="shared" si="904"/>
        <v/>
      </c>
      <c r="DJ272" s="129" t="str">
        <f t="shared" si="905"/>
        <v/>
      </c>
      <c r="DK272" s="98" t="s">
        <v>68</v>
      </c>
      <c r="DL272" s="130">
        <f t="shared" si="912"/>
        <v>266</v>
      </c>
      <c r="DM272" s="56"/>
    </row>
    <row r="273" spans="2:117" ht="22.5" customHeight="1">
      <c r="B273" s="98" t="s">
        <v>68</v>
      </c>
      <c r="C273" s="130">
        <f t="shared" si="906"/>
        <v>267</v>
      </c>
      <c r="D273" s="146">
        <v>45705</v>
      </c>
      <c r="E273" s="155" t="s">
        <v>69</v>
      </c>
      <c r="F273" s="102" t="s">
        <v>70</v>
      </c>
      <c r="G273" s="103" t="s">
        <v>20</v>
      </c>
      <c r="H273" s="131" t="s">
        <v>46</v>
      </c>
      <c r="I273" s="132">
        <v>1000</v>
      </c>
      <c r="J273" s="106"/>
      <c r="K273" s="107">
        <f t="shared" si="907"/>
        <v>3115257</v>
      </c>
      <c r="L273" s="645"/>
      <c r="M273" s="133"/>
      <c r="N273" s="133"/>
      <c r="O273" s="134" t="str">
        <f t="shared" ref="O273:S273" si="940">IF($H273=O$6,$I273,"")</f>
        <v/>
      </c>
      <c r="P273" s="135" t="str">
        <f t="shared" si="940"/>
        <v/>
      </c>
      <c r="Q273" s="136">
        <f t="shared" si="940"/>
        <v>1000</v>
      </c>
      <c r="R273" s="135" t="str">
        <f t="shared" si="940"/>
        <v/>
      </c>
      <c r="S273" s="137" t="str">
        <f t="shared" si="940"/>
        <v/>
      </c>
      <c r="T273" s="113" t="str">
        <f t="shared" ref="T273:AJ273" si="941">IF($H273=T$6,$J273,"")</f>
        <v/>
      </c>
      <c r="U273" s="114" t="str">
        <f t="shared" si="941"/>
        <v/>
      </c>
      <c r="V273" s="114" t="str">
        <f t="shared" si="941"/>
        <v/>
      </c>
      <c r="W273" s="114" t="str">
        <f t="shared" si="941"/>
        <v/>
      </c>
      <c r="X273" s="113" t="str">
        <f t="shared" si="941"/>
        <v/>
      </c>
      <c r="Y273" s="114" t="str">
        <f t="shared" si="941"/>
        <v/>
      </c>
      <c r="Z273" s="114" t="str">
        <f t="shared" si="941"/>
        <v/>
      </c>
      <c r="AA273" s="114" t="str">
        <f t="shared" si="941"/>
        <v/>
      </c>
      <c r="AB273" s="113" t="str">
        <f t="shared" si="941"/>
        <v/>
      </c>
      <c r="AC273" s="114" t="str">
        <f t="shared" si="941"/>
        <v/>
      </c>
      <c r="AD273" s="114" t="str">
        <f t="shared" si="941"/>
        <v/>
      </c>
      <c r="AE273" s="114" t="str">
        <f t="shared" si="941"/>
        <v/>
      </c>
      <c r="AF273" s="114" t="str">
        <f t="shared" si="941"/>
        <v/>
      </c>
      <c r="AG273" s="114" t="str">
        <f t="shared" si="941"/>
        <v/>
      </c>
      <c r="AH273" s="114" t="str">
        <f t="shared" si="941"/>
        <v/>
      </c>
      <c r="AI273" s="113" t="str">
        <f t="shared" si="941"/>
        <v/>
      </c>
      <c r="AJ273" s="115" t="str">
        <f t="shared" si="941"/>
        <v/>
      </c>
      <c r="AK273" s="617"/>
      <c r="AL273" s="38"/>
      <c r="AM273" s="98" t="s">
        <v>68</v>
      </c>
      <c r="AN273" s="130">
        <f t="shared" si="910"/>
        <v>267</v>
      </c>
      <c r="AO273" s="138" t="str">
        <f t="shared" ref="AO273:AS273" si="942">IF(AND($G273=AO$4,$H273=AO$6),$I273,"")</f>
        <v/>
      </c>
      <c r="AP273" s="139" t="str">
        <f t="shared" si="942"/>
        <v/>
      </c>
      <c r="AQ273" s="139">
        <f t="shared" si="942"/>
        <v>1000</v>
      </c>
      <c r="AR273" s="139" t="str">
        <f t="shared" si="942"/>
        <v/>
      </c>
      <c r="AS273" s="139" t="str">
        <f t="shared" si="942"/>
        <v/>
      </c>
      <c r="AT273" s="118"/>
      <c r="AU273" s="138" t="str">
        <f t="shared" si="839"/>
        <v/>
      </c>
      <c r="AV273" s="139" t="str">
        <f t="shared" si="840"/>
        <v/>
      </c>
      <c r="AW273" s="139" t="str">
        <f t="shared" si="841"/>
        <v/>
      </c>
      <c r="AX273" s="139" t="str">
        <f t="shared" si="842"/>
        <v/>
      </c>
      <c r="AY273" s="139" t="str">
        <f t="shared" si="843"/>
        <v/>
      </c>
      <c r="AZ273" s="140" t="str">
        <f t="shared" si="844"/>
        <v/>
      </c>
      <c r="BA273" s="141" t="str">
        <f t="shared" si="845"/>
        <v/>
      </c>
      <c r="BB273" s="139" t="str">
        <f t="shared" si="846"/>
        <v/>
      </c>
      <c r="BC273" s="139" t="str">
        <f t="shared" si="847"/>
        <v/>
      </c>
      <c r="BD273" s="139" t="str">
        <f t="shared" si="848"/>
        <v/>
      </c>
      <c r="BE273" s="140" t="str">
        <f t="shared" si="849"/>
        <v/>
      </c>
      <c r="BF273" s="122" t="str">
        <f t="shared" si="850"/>
        <v/>
      </c>
      <c r="BG273" s="123" t="str">
        <f t="shared" si="851"/>
        <v/>
      </c>
      <c r="BH273" s="123" t="str">
        <f t="shared" si="852"/>
        <v/>
      </c>
      <c r="BI273" s="123" t="str">
        <f t="shared" si="853"/>
        <v/>
      </c>
      <c r="BJ273" s="122" t="str">
        <f t="shared" si="854"/>
        <v/>
      </c>
      <c r="BK273" s="123" t="str">
        <f t="shared" si="855"/>
        <v/>
      </c>
      <c r="BL273" s="123" t="str">
        <f t="shared" si="856"/>
        <v/>
      </c>
      <c r="BM273" s="123" t="str">
        <f t="shared" si="857"/>
        <v/>
      </c>
      <c r="BN273" s="123" t="str">
        <f t="shared" si="858"/>
        <v/>
      </c>
      <c r="BO273" s="123" t="str">
        <f t="shared" si="859"/>
        <v/>
      </c>
      <c r="BP273" s="123" t="str">
        <f t="shared" si="860"/>
        <v/>
      </c>
      <c r="BQ273" s="123" t="str">
        <f t="shared" si="861"/>
        <v/>
      </c>
      <c r="BR273" s="124" t="str">
        <f t="shared" si="862"/>
        <v/>
      </c>
      <c r="BS273" s="142" t="str">
        <f t="shared" si="863"/>
        <v/>
      </c>
      <c r="BT273" s="143" t="str">
        <f t="shared" si="864"/>
        <v/>
      </c>
      <c r="BU273" s="143" t="str">
        <f t="shared" si="865"/>
        <v/>
      </c>
      <c r="BV273" s="143" t="str">
        <f t="shared" si="866"/>
        <v/>
      </c>
      <c r="BW273" s="143" t="str">
        <f t="shared" si="867"/>
        <v/>
      </c>
      <c r="BX273" s="144" t="str">
        <f t="shared" si="868"/>
        <v/>
      </c>
      <c r="BY273" s="141" t="str">
        <f t="shared" si="869"/>
        <v/>
      </c>
      <c r="BZ273" s="139" t="str">
        <f t="shared" si="870"/>
        <v/>
      </c>
      <c r="CA273" s="139" t="str">
        <f t="shared" si="871"/>
        <v/>
      </c>
      <c r="CB273" s="139" t="str">
        <f t="shared" si="872"/>
        <v/>
      </c>
      <c r="CC273" s="139" t="str">
        <f t="shared" si="873"/>
        <v/>
      </c>
      <c r="CD273" s="139" t="str">
        <f t="shared" si="874"/>
        <v/>
      </c>
      <c r="CE273" s="140" t="str">
        <f t="shared" si="875"/>
        <v/>
      </c>
      <c r="CF273" s="141" t="str">
        <f t="shared" si="876"/>
        <v/>
      </c>
      <c r="CG273" s="139" t="str">
        <f t="shared" si="877"/>
        <v/>
      </c>
      <c r="CH273" s="139" t="str">
        <f t="shared" si="878"/>
        <v/>
      </c>
      <c r="CI273" s="139" t="str">
        <f t="shared" si="879"/>
        <v/>
      </c>
      <c r="CJ273" s="139" t="str">
        <f t="shared" si="880"/>
        <v/>
      </c>
      <c r="CK273" s="139" t="str">
        <f t="shared" si="881"/>
        <v/>
      </c>
      <c r="CL273" s="140" t="str">
        <f t="shared" si="882"/>
        <v/>
      </c>
      <c r="CM273" s="142" t="str">
        <f t="shared" si="883"/>
        <v/>
      </c>
      <c r="CN273" s="143" t="str">
        <f t="shared" si="884"/>
        <v/>
      </c>
      <c r="CO273" s="143" t="str">
        <f t="shared" si="885"/>
        <v/>
      </c>
      <c r="CP273" s="143" t="str">
        <f t="shared" si="886"/>
        <v/>
      </c>
      <c r="CQ273" s="143" t="str">
        <f t="shared" si="887"/>
        <v/>
      </c>
      <c r="CR273" s="145" t="str">
        <f t="shared" si="888"/>
        <v/>
      </c>
      <c r="CS273" s="127"/>
      <c r="CT273" s="122" t="str">
        <f t="shared" si="889"/>
        <v/>
      </c>
      <c r="CU273" s="123" t="str">
        <f t="shared" si="890"/>
        <v/>
      </c>
      <c r="CV273" s="123" t="str">
        <f t="shared" si="891"/>
        <v/>
      </c>
      <c r="CW273" s="123" t="str">
        <f t="shared" si="892"/>
        <v/>
      </c>
      <c r="CX273" s="123" t="str">
        <f t="shared" si="893"/>
        <v/>
      </c>
      <c r="CY273" s="123" t="str">
        <f t="shared" si="894"/>
        <v/>
      </c>
      <c r="CZ273" s="123" t="str">
        <f t="shared" si="895"/>
        <v/>
      </c>
      <c r="DA273" s="123" t="str">
        <f t="shared" si="896"/>
        <v/>
      </c>
      <c r="DB273" s="124" t="str">
        <f t="shared" si="897"/>
        <v/>
      </c>
      <c r="DC273" s="128" t="str">
        <f t="shared" si="898"/>
        <v/>
      </c>
      <c r="DD273" s="123" t="str">
        <f t="shared" si="899"/>
        <v/>
      </c>
      <c r="DE273" s="123" t="str">
        <f t="shared" si="900"/>
        <v/>
      </c>
      <c r="DF273" s="123" t="str">
        <f t="shared" si="901"/>
        <v/>
      </c>
      <c r="DG273" s="123" t="str">
        <f t="shared" si="902"/>
        <v/>
      </c>
      <c r="DH273" s="123" t="str">
        <f t="shared" si="903"/>
        <v/>
      </c>
      <c r="DI273" s="123" t="str">
        <f t="shared" si="904"/>
        <v/>
      </c>
      <c r="DJ273" s="129" t="str">
        <f t="shared" si="905"/>
        <v/>
      </c>
      <c r="DK273" s="98" t="s">
        <v>68</v>
      </c>
      <c r="DL273" s="130">
        <f t="shared" si="912"/>
        <v>267</v>
      </c>
      <c r="DM273" s="56"/>
    </row>
    <row r="274" spans="2:117" ht="22.5" customHeight="1">
      <c r="B274" s="98" t="s">
        <v>68</v>
      </c>
      <c r="C274" s="130">
        <f t="shared" si="906"/>
        <v>268</v>
      </c>
      <c r="D274" s="146">
        <v>45705</v>
      </c>
      <c r="E274" s="155" t="s">
        <v>69</v>
      </c>
      <c r="F274" s="102" t="s">
        <v>70</v>
      </c>
      <c r="G274" s="103" t="s">
        <v>20</v>
      </c>
      <c r="H274" s="131" t="s">
        <v>46</v>
      </c>
      <c r="I274" s="132">
        <v>2000</v>
      </c>
      <c r="J274" s="106"/>
      <c r="K274" s="107">
        <f t="shared" si="907"/>
        <v>3117257</v>
      </c>
      <c r="L274" s="645"/>
      <c r="M274" s="133"/>
      <c r="N274" s="133"/>
      <c r="O274" s="134" t="str">
        <f t="shared" ref="O274:S274" si="943">IF($H274=O$6,$I274,"")</f>
        <v/>
      </c>
      <c r="P274" s="135" t="str">
        <f t="shared" si="943"/>
        <v/>
      </c>
      <c r="Q274" s="136">
        <f t="shared" si="943"/>
        <v>2000</v>
      </c>
      <c r="R274" s="135" t="str">
        <f t="shared" si="943"/>
        <v/>
      </c>
      <c r="S274" s="137" t="str">
        <f t="shared" si="943"/>
        <v/>
      </c>
      <c r="T274" s="113" t="str">
        <f t="shared" ref="T274:AJ274" si="944">IF($H274=T$6,$J274,"")</f>
        <v/>
      </c>
      <c r="U274" s="114" t="str">
        <f t="shared" si="944"/>
        <v/>
      </c>
      <c r="V274" s="114" t="str">
        <f t="shared" si="944"/>
        <v/>
      </c>
      <c r="W274" s="114" t="str">
        <f t="shared" si="944"/>
        <v/>
      </c>
      <c r="X274" s="113" t="str">
        <f t="shared" si="944"/>
        <v/>
      </c>
      <c r="Y274" s="114" t="str">
        <f t="shared" si="944"/>
        <v/>
      </c>
      <c r="Z274" s="114" t="str">
        <f t="shared" si="944"/>
        <v/>
      </c>
      <c r="AA274" s="114" t="str">
        <f t="shared" si="944"/>
        <v/>
      </c>
      <c r="AB274" s="113" t="str">
        <f t="shared" si="944"/>
        <v/>
      </c>
      <c r="AC274" s="114" t="str">
        <f t="shared" si="944"/>
        <v/>
      </c>
      <c r="AD274" s="114" t="str">
        <f t="shared" si="944"/>
        <v/>
      </c>
      <c r="AE274" s="114" t="str">
        <f t="shared" si="944"/>
        <v/>
      </c>
      <c r="AF274" s="114" t="str">
        <f t="shared" si="944"/>
        <v/>
      </c>
      <c r="AG274" s="114" t="str">
        <f t="shared" si="944"/>
        <v/>
      </c>
      <c r="AH274" s="114" t="str">
        <f t="shared" si="944"/>
        <v/>
      </c>
      <c r="AI274" s="113" t="str">
        <f t="shared" si="944"/>
        <v/>
      </c>
      <c r="AJ274" s="115" t="str">
        <f t="shared" si="944"/>
        <v/>
      </c>
      <c r="AK274" s="617"/>
      <c r="AL274" s="38"/>
      <c r="AM274" s="98" t="s">
        <v>68</v>
      </c>
      <c r="AN274" s="130">
        <f t="shared" si="910"/>
        <v>268</v>
      </c>
      <c r="AO274" s="138" t="str">
        <f t="shared" ref="AO274:AS274" si="945">IF(AND($G274=AO$4,$H274=AO$6),$I274,"")</f>
        <v/>
      </c>
      <c r="AP274" s="139" t="str">
        <f t="shared" si="945"/>
        <v/>
      </c>
      <c r="AQ274" s="139">
        <f t="shared" si="945"/>
        <v>2000</v>
      </c>
      <c r="AR274" s="139" t="str">
        <f t="shared" si="945"/>
        <v/>
      </c>
      <c r="AS274" s="139" t="str">
        <f t="shared" si="945"/>
        <v/>
      </c>
      <c r="AT274" s="118"/>
      <c r="AU274" s="138" t="str">
        <f t="shared" si="839"/>
        <v/>
      </c>
      <c r="AV274" s="139" t="str">
        <f t="shared" si="840"/>
        <v/>
      </c>
      <c r="AW274" s="139" t="str">
        <f t="shared" si="841"/>
        <v/>
      </c>
      <c r="AX274" s="139" t="str">
        <f t="shared" si="842"/>
        <v/>
      </c>
      <c r="AY274" s="139" t="str">
        <f t="shared" si="843"/>
        <v/>
      </c>
      <c r="AZ274" s="140" t="str">
        <f t="shared" si="844"/>
        <v/>
      </c>
      <c r="BA274" s="141" t="str">
        <f t="shared" si="845"/>
        <v/>
      </c>
      <c r="BB274" s="139" t="str">
        <f t="shared" si="846"/>
        <v/>
      </c>
      <c r="BC274" s="139" t="str">
        <f t="shared" si="847"/>
        <v/>
      </c>
      <c r="BD274" s="139" t="str">
        <f t="shared" si="848"/>
        <v/>
      </c>
      <c r="BE274" s="140" t="str">
        <f t="shared" si="849"/>
        <v/>
      </c>
      <c r="BF274" s="122" t="str">
        <f t="shared" si="850"/>
        <v/>
      </c>
      <c r="BG274" s="123" t="str">
        <f t="shared" si="851"/>
        <v/>
      </c>
      <c r="BH274" s="123" t="str">
        <f t="shared" si="852"/>
        <v/>
      </c>
      <c r="BI274" s="123" t="str">
        <f t="shared" si="853"/>
        <v/>
      </c>
      <c r="BJ274" s="122" t="str">
        <f t="shared" si="854"/>
        <v/>
      </c>
      <c r="BK274" s="123" t="str">
        <f t="shared" si="855"/>
        <v/>
      </c>
      <c r="BL274" s="123" t="str">
        <f t="shared" si="856"/>
        <v/>
      </c>
      <c r="BM274" s="123" t="str">
        <f t="shared" si="857"/>
        <v/>
      </c>
      <c r="BN274" s="123" t="str">
        <f t="shared" si="858"/>
        <v/>
      </c>
      <c r="BO274" s="123" t="str">
        <f t="shared" si="859"/>
        <v/>
      </c>
      <c r="BP274" s="123" t="str">
        <f t="shared" si="860"/>
        <v/>
      </c>
      <c r="BQ274" s="123" t="str">
        <f t="shared" si="861"/>
        <v/>
      </c>
      <c r="BR274" s="124" t="str">
        <f t="shared" si="862"/>
        <v/>
      </c>
      <c r="BS274" s="142" t="str">
        <f t="shared" si="863"/>
        <v/>
      </c>
      <c r="BT274" s="143" t="str">
        <f t="shared" si="864"/>
        <v/>
      </c>
      <c r="BU274" s="143" t="str">
        <f t="shared" si="865"/>
        <v/>
      </c>
      <c r="BV274" s="143" t="str">
        <f t="shared" si="866"/>
        <v/>
      </c>
      <c r="BW274" s="143" t="str">
        <f t="shared" si="867"/>
        <v/>
      </c>
      <c r="BX274" s="144" t="str">
        <f t="shared" si="868"/>
        <v/>
      </c>
      <c r="BY274" s="141" t="str">
        <f t="shared" si="869"/>
        <v/>
      </c>
      <c r="BZ274" s="139" t="str">
        <f t="shared" si="870"/>
        <v/>
      </c>
      <c r="CA274" s="139" t="str">
        <f t="shared" si="871"/>
        <v/>
      </c>
      <c r="CB274" s="139" t="str">
        <f t="shared" si="872"/>
        <v/>
      </c>
      <c r="CC274" s="139" t="str">
        <f t="shared" si="873"/>
        <v/>
      </c>
      <c r="CD274" s="139" t="str">
        <f t="shared" si="874"/>
        <v/>
      </c>
      <c r="CE274" s="140" t="str">
        <f t="shared" si="875"/>
        <v/>
      </c>
      <c r="CF274" s="141" t="str">
        <f t="shared" si="876"/>
        <v/>
      </c>
      <c r="CG274" s="139" t="str">
        <f t="shared" si="877"/>
        <v/>
      </c>
      <c r="CH274" s="139" t="str">
        <f t="shared" si="878"/>
        <v/>
      </c>
      <c r="CI274" s="139" t="str">
        <f t="shared" si="879"/>
        <v/>
      </c>
      <c r="CJ274" s="139" t="str">
        <f t="shared" si="880"/>
        <v/>
      </c>
      <c r="CK274" s="139" t="str">
        <f t="shared" si="881"/>
        <v/>
      </c>
      <c r="CL274" s="140" t="str">
        <f t="shared" si="882"/>
        <v/>
      </c>
      <c r="CM274" s="142" t="str">
        <f t="shared" si="883"/>
        <v/>
      </c>
      <c r="CN274" s="143" t="str">
        <f t="shared" si="884"/>
        <v/>
      </c>
      <c r="CO274" s="143" t="str">
        <f t="shared" si="885"/>
        <v/>
      </c>
      <c r="CP274" s="143" t="str">
        <f t="shared" si="886"/>
        <v/>
      </c>
      <c r="CQ274" s="143" t="str">
        <f t="shared" si="887"/>
        <v/>
      </c>
      <c r="CR274" s="145" t="str">
        <f t="shared" si="888"/>
        <v/>
      </c>
      <c r="CS274" s="127"/>
      <c r="CT274" s="122" t="str">
        <f t="shared" si="889"/>
        <v/>
      </c>
      <c r="CU274" s="123" t="str">
        <f t="shared" si="890"/>
        <v/>
      </c>
      <c r="CV274" s="123" t="str">
        <f t="shared" si="891"/>
        <v/>
      </c>
      <c r="CW274" s="123" t="str">
        <f t="shared" si="892"/>
        <v/>
      </c>
      <c r="CX274" s="123" t="str">
        <f t="shared" si="893"/>
        <v/>
      </c>
      <c r="CY274" s="123" t="str">
        <f t="shared" si="894"/>
        <v/>
      </c>
      <c r="CZ274" s="123" t="str">
        <f t="shared" si="895"/>
        <v/>
      </c>
      <c r="DA274" s="123" t="str">
        <f t="shared" si="896"/>
        <v/>
      </c>
      <c r="DB274" s="124" t="str">
        <f t="shared" si="897"/>
        <v/>
      </c>
      <c r="DC274" s="128" t="str">
        <f t="shared" si="898"/>
        <v/>
      </c>
      <c r="DD274" s="123" t="str">
        <f t="shared" si="899"/>
        <v/>
      </c>
      <c r="DE274" s="123" t="str">
        <f t="shared" si="900"/>
        <v/>
      </c>
      <c r="DF274" s="123" t="str">
        <f t="shared" si="901"/>
        <v/>
      </c>
      <c r="DG274" s="123" t="str">
        <f t="shared" si="902"/>
        <v/>
      </c>
      <c r="DH274" s="123" t="str">
        <f t="shared" si="903"/>
        <v/>
      </c>
      <c r="DI274" s="123" t="str">
        <f t="shared" si="904"/>
        <v/>
      </c>
      <c r="DJ274" s="129" t="str">
        <f t="shared" si="905"/>
        <v/>
      </c>
      <c r="DK274" s="98" t="s">
        <v>68</v>
      </c>
      <c r="DL274" s="130">
        <f t="shared" si="912"/>
        <v>268</v>
      </c>
      <c r="DM274" s="56"/>
    </row>
    <row r="275" spans="2:117" ht="22.5" customHeight="1">
      <c r="B275" s="98" t="s">
        <v>68</v>
      </c>
      <c r="C275" s="130">
        <f t="shared" si="906"/>
        <v>269</v>
      </c>
      <c r="D275" s="146">
        <v>45705</v>
      </c>
      <c r="E275" s="155" t="s">
        <v>69</v>
      </c>
      <c r="F275" s="102" t="s">
        <v>70</v>
      </c>
      <c r="G275" s="157" t="s">
        <v>20</v>
      </c>
      <c r="H275" s="131" t="s">
        <v>46</v>
      </c>
      <c r="I275" s="132">
        <v>5000</v>
      </c>
      <c r="J275" s="106"/>
      <c r="K275" s="107">
        <f t="shared" si="907"/>
        <v>3122257</v>
      </c>
      <c r="L275" s="645"/>
      <c r="M275" s="133"/>
      <c r="N275" s="133"/>
      <c r="O275" s="134" t="str">
        <f t="shared" ref="O275:S275" si="946">IF($H275=O$6,$I275,"")</f>
        <v/>
      </c>
      <c r="P275" s="135" t="str">
        <f t="shared" si="946"/>
        <v/>
      </c>
      <c r="Q275" s="136">
        <f t="shared" si="946"/>
        <v>5000</v>
      </c>
      <c r="R275" s="135" t="str">
        <f t="shared" si="946"/>
        <v/>
      </c>
      <c r="S275" s="137" t="str">
        <f t="shared" si="946"/>
        <v/>
      </c>
      <c r="T275" s="113" t="str">
        <f t="shared" ref="T275:AJ275" si="947">IF($H275=T$6,$J275,"")</f>
        <v/>
      </c>
      <c r="U275" s="114" t="str">
        <f t="shared" si="947"/>
        <v/>
      </c>
      <c r="V275" s="114" t="str">
        <f t="shared" si="947"/>
        <v/>
      </c>
      <c r="W275" s="114" t="str">
        <f t="shared" si="947"/>
        <v/>
      </c>
      <c r="X275" s="113" t="str">
        <f t="shared" si="947"/>
        <v/>
      </c>
      <c r="Y275" s="114" t="str">
        <f t="shared" si="947"/>
        <v/>
      </c>
      <c r="Z275" s="114" t="str">
        <f t="shared" si="947"/>
        <v/>
      </c>
      <c r="AA275" s="114" t="str">
        <f t="shared" si="947"/>
        <v/>
      </c>
      <c r="AB275" s="113" t="str">
        <f t="shared" si="947"/>
        <v/>
      </c>
      <c r="AC275" s="114" t="str">
        <f t="shared" si="947"/>
        <v/>
      </c>
      <c r="AD275" s="114" t="str">
        <f t="shared" si="947"/>
        <v/>
      </c>
      <c r="AE275" s="114" t="str">
        <f t="shared" si="947"/>
        <v/>
      </c>
      <c r="AF275" s="114" t="str">
        <f t="shared" si="947"/>
        <v/>
      </c>
      <c r="AG275" s="114" t="str">
        <f t="shared" si="947"/>
        <v/>
      </c>
      <c r="AH275" s="114" t="str">
        <f t="shared" si="947"/>
        <v/>
      </c>
      <c r="AI275" s="113" t="str">
        <f t="shared" si="947"/>
        <v/>
      </c>
      <c r="AJ275" s="115" t="str">
        <f t="shared" si="947"/>
        <v/>
      </c>
      <c r="AK275" s="617"/>
      <c r="AL275" s="38"/>
      <c r="AM275" s="98" t="s">
        <v>68</v>
      </c>
      <c r="AN275" s="130">
        <f t="shared" si="910"/>
        <v>269</v>
      </c>
      <c r="AO275" s="138" t="str">
        <f t="shared" ref="AO275:AS275" si="948">IF(AND($G275=AO$4,$H275=AO$6),$I275,"")</f>
        <v/>
      </c>
      <c r="AP275" s="139" t="str">
        <f t="shared" si="948"/>
        <v/>
      </c>
      <c r="AQ275" s="139">
        <f t="shared" si="948"/>
        <v>5000</v>
      </c>
      <c r="AR275" s="139" t="str">
        <f t="shared" si="948"/>
        <v/>
      </c>
      <c r="AS275" s="139" t="str">
        <f t="shared" si="948"/>
        <v/>
      </c>
      <c r="AT275" s="118"/>
      <c r="AU275" s="138" t="str">
        <f t="shared" si="839"/>
        <v/>
      </c>
      <c r="AV275" s="139" t="str">
        <f t="shared" si="840"/>
        <v/>
      </c>
      <c r="AW275" s="139" t="str">
        <f t="shared" si="841"/>
        <v/>
      </c>
      <c r="AX275" s="139" t="str">
        <f t="shared" si="842"/>
        <v/>
      </c>
      <c r="AY275" s="139" t="str">
        <f t="shared" si="843"/>
        <v/>
      </c>
      <c r="AZ275" s="140" t="str">
        <f t="shared" si="844"/>
        <v/>
      </c>
      <c r="BA275" s="141" t="str">
        <f t="shared" si="845"/>
        <v/>
      </c>
      <c r="BB275" s="139" t="str">
        <f t="shared" si="846"/>
        <v/>
      </c>
      <c r="BC275" s="139" t="str">
        <f t="shared" si="847"/>
        <v/>
      </c>
      <c r="BD275" s="139" t="str">
        <f t="shared" si="848"/>
        <v/>
      </c>
      <c r="BE275" s="140" t="str">
        <f t="shared" si="849"/>
        <v/>
      </c>
      <c r="BF275" s="122" t="str">
        <f t="shared" si="850"/>
        <v/>
      </c>
      <c r="BG275" s="123" t="str">
        <f t="shared" si="851"/>
        <v/>
      </c>
      <c r="BH275" s="123" t="str">
        <f t="shared" si="852"/>
        <v/>
      </c>
      <c r="BI275" s="123" t="str">
        <f t="shared" si="853"/>
        <v/>
      </c>
      <c r="BJ275" s="122" t="str">
        <f t="shared" si="854"/>
        <v/>
      </c>
      <c r="BK275" s="123" t="str">
        <f t="shared" si="855"/>
        <v/>
      </c>
      <c r="BL275" s="123" t="str">
        <f t="shared" si="856"/>
        <v/>
      </c>
      <c r="BM275" s="123" t="str">
        <f t="shared" si="857"/>
        <v/>
      </c>
      <c r="BN275" s="123" t="str">
        <f t="shared" si="858"/>
        <v/>
      </c>
      <c r="BO275" s="123" t="str">
        <f t="shared" si="859"/>
        <v/>
      </c>
      <c r="BP275" s="123" t="str">
        <f t="shared" si="860"/>
        <v/>
      </c>
      <c r="BQ275" s="123" t="str">
        <f t="shared" si="861"/>
        <v/>
      </c>
      <c r="BR275" s="124" t="str">
        <f t="shared" si="862"/>
        <v/>
      </c>
      <c r="BS275" s="142" t="str">
        <f t="shared" si="863"/>
        <v/>
      </c>
      <c r="BT275" s="143" t="str">
        <f t="shared" si="864"/>
        <v/>
      </c>
      <c r="BU275" s="143" t="str">
        <f t="shared" si="865"/>
        <v/>
      </c>
      <c r="BV275" s="143" t="str">
        <f t="shared" si="866"/>
        <v/>
      </c>
      <c r="BW275" s="143" t="str">
        <f t="shared" si="867"/>
        <v/>
      </c>
      <c r="BX275" s="144" t="str">
        <f t="shared" si="868"/>
        <v/>
      </c>
      <c r="BY275" s="141" t="str">
        <f t="shared" si="869"/>
        <v/>
      </c>
      <c r="BZ275" s="139" t="str">
        <f t="shared" si="870"/>
        <v/>
      </c>
      <c r="CA275" s="139" t="str">
        <f t="shared" si="871"/>
        <v/>
      </c>
      <c r="CB275" s="139" t="str">
        <f t="shared" si="872"/>
        <v/>
      </c>
      <c r="CC275" s="139" t="str">
        <f t="shared" si="873"/>
        <v/>
      </c>
      <c r="CD275" s="139" t="str">
        <f t="shared" si="874"/>
        <v/>
      </c>
      <c r="CE275" s="140" t="str">
        <f t="shared" si="875"/>
        <v/>
      </c>
      <c r="CF275" s="141" t="str">
        <f t="shared" si="876"/>
        <v/>
      </c>
      <c r="CG275" s="139" t="str">
        <f t="shared" si="877"/>
        <v/>
      </c>
      <c r="CH275" s="139" t="str">
        <f t="shared" si="878"/>
        <v/>
      </c>
      <c r="CI275" s="139" t="str">
        <f t="shared" si="879"/>
        <v/>
      </c>
      <c r="CJ275" s="139" t="str">
        <f t="shared" si="880"/>
        <v/>
      </c>
      <c r="CK275" s="139" t="str">
        <f t="shared" si="881"/>
        <v/>
      </c>
      <c r="CL275" s="140" t="str">
        <f t="shared" si="882"/>
        <v/>
      </c>
      <c r="CM275" s="142" t="str">
        <f t="shared" si="883"/>
        <v/>
      </c>
      <c r="CN275" s="143" t="str">
        <f t="shared" si="884"/>
        <v/>
      </c>
      <c r="CO275" s="143" t="str">
        <f t="shared" si="885"/>
        <v/>
      </c>
      <c r="CP275" s="143" t="str">
        <f t="shared" si="886"/>
        <v/>
      </c>
      <c r="CQ275" s="143" t="str">
        <f t="shared" si="887"/>
        <v/>
      </c>
      <c r="CR275" s="145" t="str">
        <f t="shared" si="888"/>
        <v/>
      </c>
      <c r="CS275" s="127"/>
      <c r="CT275" s="122" t="str">
        <f t="shared" si="889"/>
        <v/>
      </c>
      <c r="CU275" s="123" t="str">
        <f t="shared" si="890"/>
        <v/>
      </c>
      <c r="CV275" s="123" t="str">
        <f t="shared" si="891"/>
        <v/>
      </c>
      <c r="CW275" s="123" t="str">
        <f t="shared" si="892"/>
        <v/>
      </c>
      <c r="CX275" s="123" t="str">
        <f t="shared" si="893"/>
        <v/>
      </c>
      <c r="CY275" s="123" t="str">
        <f t="shared" si="894"/>
        <v/>
      </c>
      <c r="CZ275" s="123" t="str">
        <f t="shared" si="895"/>
        <v/>
      </c>
      <c r="DA275" s="123" t="str">
        <f t="shared" si="896"/>
        <v/>
      </c>
      <c r="DB275" s="124" t="str">
        <f t="shared" si="897"/>
        <v/>
      </c>
      <c r="DC275" s="128" t="str">
        <f t="shared" si="898"/>
        <v/>
      </c>
      <c r="DD275" s="123" t="str">
        <f t="shared" si="899"/>
        <v/>
      </c>
      <c r="DE275" s="123" t="str">
        <f t="shared" si="900"/>
        <v/>
      </c>
      <c r="DF275" s="123" t="str">
        <f t="shared" si="901"/>
        <v/>
      </c>
      <c r="DG275" s="123" t="str">
        <f t="shared" si="902"/>
        <v/>
      </c>
      <c r="DH275" s="123" t="str">
        <f t="shared" si="903"/>
        <v/>
      </c>
      <c r="DI275" s="123" t="str">
        <f t="shared" si="904"/>
        <v/>
      </c>
      <c r="DJ275" s="129" t="str">
        <f t="shared" si="905"/>
        <v/>
      </c>
      <c r="DK275" s="98" t="s">
        <v>68</v>
      </c>
      <c r="DL275" s="130">
        <f t="shared" si="912"/>
        <v>269</v>
      </c>
      <c r="DM275" s="56"/>
    </row>
    <row r="276" spans="2:117" ht="22.5" customHeight="1">
      <c r="B276" s="98" t="s">
        <v>68</v>
      </c>
      <c r="C276" s="130">
        <f t="shared" si="906"/>
        <v>270</v>
      </c>
      <c r="D276" s="146">
        <v>45705</v>
      </c>
      <c r="E276" s="155" t="s">
        <v>69</v>
      </c>
      <c r="F276" s="102" t="s">
        <v>70</v>
      </c>
      <c r="G276" s="158" t="s">
        <v>20</v>
      </c>
      <c r="H276" s="131" t="s">
        <v>46</v>
      </c>
      <c r="I276" s="132">
        <v>5000</v>
      </c>
      <c r="J276" s="106"/>
      <c r="K276" s="107">
        <f t="shared" si="907"/>
        <v>3127257</v>
      </c>
      <c r="L276" s="645"/>
      <c r="M276" s="133"/>
      <c r="N276" s="133"/>
      <c r="O276" s="134" t="str">
        <f t="shared" ref="O276:S276" si="949">IF($H276=O$6,$I276,"")</f>
        <v/>
      </c>
      <c r="P276" s="135" t="str">
        <f t="shared" si="949"/>
        <v/>
      </c>
      <c r="Q276" s="136">
        <f t="shared" si="949"/>
        <v>5000</v>
      </c>
      <c r="R276" s="135" t="str">
        <f t="shared" si="949"/>
        <v/>
      </c>
      <c r="S276" s="137" t="str">
        <f t="shared" si="949"/>
        <v/>
      </c>
      <c r="T276" s="113" t="str">
        <f t="shared" ref="T276:AJ276" si="950">IF($H276=T$6,$J276,"")</f>
        <v/>
      </c>
      <c r="U276" s="114" t="str">
        <f t="shared" si="950"/>
        <v/>
      </c>
      <c r="V276" s="114" t="str">
        <f t="shared" si="950"/>
        <v/>
      </c>
      <c r="W276" s="114" t="str">
        <f t="shared" si="950"/>
        <v/>
      </c>
      <c r="X276" s="113" t="str">
        <f t="shared" si="950"/>
        <v/>
      </c>
      <c r="Y276" s="114" t="str">
        <f t="shared" si="950"/>
        <v/>
      </c>
      <c r="Z276" s="114" t="str">
        <f t="shared" si="950"/>
        <v/>
      </c>
      <c r="AA276" s="114" t="str">
        <f t="shared" si="950"/>
        <v/>
      </c>
      <c r="AB276" s="113" t="str">
        <f t="shared" si="950"/>
        <v/>
      </c>
      <c r="AC276" s="114" t="str">
        <f t="shared" si="950"/>
        <v/>
      </c>
      <c r="AD276" s="114" t="str">
        <f t="shared" si="950"/>
        <v/>
      </c>
      <c r="AE276" s="114" t="str">
        <f t="shared" si="950"/>
        <v/>
      </c>
      <c r="AF276" s="114" t="str">
        <f t="shared" si="950"/>
        <v/>
      </c>
      <c r="AG276" s="114" t="str">
        <f t="shared" si="950"/>
        <v/>
      </c>
      <c r="AH276" s="114" t="str">
        <f t="shared" si="950"/>
        <v/>
      </c>
      <c r="AI276" s="113" t="str">
        <f t="shared" si="950"/>
        <v/>
      </c>
      <c r="AJ276" s="115" t="str">
        <f t="shared" si="950"/>
        <v/>
      </c>
      <c r="AK276" s="617"/>
      <c r="AL276" s="38"/>
      <c r="AM276" s="98" t="s">
        <v>68</v>
      </c>
      <c r="AN276" s="130">
        <f t="shared" si="910"/>
        <v>270</v>
      </c>
      <c r="AO276" s="138" t="str">
        <f t="shared" ref="AO276:AS276" si="951">IF(AND($G276=AO$4,$H276=AO$6),$I276,"")</f>
        <v/>
      </c>
      <c r="AP276" s="139" t="str">
        <f t="shared" si="951"/>
        <v/>
      </c>
      <c r="AQ276" s="139">
        <f t="shared" si="951"/>
        <v>5000</v>
      </c>
      <c r="AR276" s="139" t="str">
        <f t="shared" si="951"/>
        <v/>
      </c>
      <c r="AS276" s="139" t="str">
        <f t="shared" si="951"/>
        <v/>
      </c>
      <c r="AT276" s="118"/>
      <c r="AU276" s="138" t="str">
        <f t="shared" si="839"/>
        <v/>
      </c>
      <c r="AV276" s="139" t="str">
        <f t="shared" si="840"/>
        <v/>
      </c>
      <c r="AW276" s="139" t="str">
        <f t="shared" si="841"/>
        <v/>
      </c>
      <c r="AX276" s="139" t="str">
        <f t="shared" si="842"/>
        <v/>
      </c>
      <c r="AY276" s="139" t="str">
        <f t="shared" si="843"/>
        <v/>
      </c>
      <c r="AZ276" s="140" t="str">
        <f t="shared" si="844"/>
        <v/>
      </c>
      <c r="BA276" s="141" t="str">
        <f t="shared" si="845"/>
        <v/>
      </c>
      <c r="BB276" s="139" t="str">
        <f t="shared" si="846"/>
        <v/>
      </c>
      <c r="BC276" s="139" t="str">
        <f t="shared" si="847"/>
        <v/>
      </c>
      <c r="BD276" s="139" t="str">
        <f t="shared" si="848"/>
        <v/>
      </c>
      <c r="BE276" s="140" t="str">
        <f t="shared" si="849"/>
        <v/>
      </c>
      <c r="BF276" s="122" t="str">
        <f t="shared" si="850"/>
        <v/>
      </c>
      <c r="BG276" s="123" t="str">
        <f t="shared" si="851"/>
        <v/>
      </c>
      <c r="BH276" s="123" t="str">
        <f t="shared" si="852"/>
        <v/>
      </c>
      <c r="BI276" s="123" t="str">
        <f t="shared" si="853"/>
        <v/>
      </c>
      <c r="BJ276" s="122" t="str">
        <f t="shared" si="854"/>
        <v/>
      </c>
      <c r="BK276" s="123" t="str">
        <f t="shared" si="855"/>
        <v/>
      </c>
      <c r="BL276" s="123" t="str">
        <f t="shared" si="856"/>
        <v/>
      </c>
      <c r="BM276" s="123" t="str">
        <f t="shared" si="857"/>
        <v/>
      </c>
      <c r="BN276" s="123" t="str">
        <f t="shared" si="858"/>
        <v/>
      </c>
      <c r="BO276" s="123" t="str">
        <f t="shared" si="859"/>
        <v/>
      </c>
      <c r="BP276" s="123" t="str">
        <f t="shared" si="860"/>
        <v/>
      </c>
      <c r="BQ276" s="123" t="str">
        <f t="shared" si="861"/>
        <v/>
      </c>
      <c r="BR276" s="124" t="str">
        <f t="shared" si="862"/>
        <v/>
      </c>
      <c r="BS276" s="142" t="str">
        <f t="shared" si="863"/>
        <v/>
      </c>
      <c r="BT276" s="143" t="str">
        <f t="shared" si="864"/>
        <v/>
      </c>
      <c r="BU276" s="143" t="str">
        <f t="shared" si="865"/>
        <v/>
      </c>
      <c r="BV276" s="143" t="str">
        <f t="shared" si="866"/>
        <v/>
      </c>
      <c r="BW276" s="143" t="str">
        <f t="shared" si="867"/>
        <v/>
      </c>
      <c r="BX276" s="144" t="str">
        <f t="shared" si="868"/>
        <v/>
      </c>
      <c r="BY276" s="141" t="str">
        <f t="shared" si="869"/>
        <v/>
      </c>
      <c r="BZ276" s="139" t="str">
        <f t="shared" si="870"/>
        <v/>
      </c>
      <c r="CA276" s="139" t="str">
        <f t="shared" si="871"/>
        <v/>
      </c>
      <c r="CB276" s="139" t="str">
        <f t="shared" si="872"/>
        <v/>
      </c>
      <c r="CC276" s="139" t="str">
        <f t="shared" si="873"/>
        <v/>
      </c>
      <c r="CD276" s="139" t="str">
        <f t="shared" si="874"/>
        <v/>
      </c>
      <c r="CE276" s="140" t="str">
        <f t="shared" si="875"/>
        <v/>
      </c>
      <c r="CF276" s="141" t="str">
        <f t="shared" si="876"/>
        <v/>
      </c>
      <c r="CG276" s="139" t="str">
        <f t="shared" si="877"/>
        <v/>
      </c>
      <c r="CH276" s="139" t="str">
        <f t="shared" si="878"/>
        <v/>
      </c>
      <c r="CI276" s="139" t="str">
        <f t="shared" si="879"/>
        <v/>
      </c>
      <c r="CJ276" s="139" t="str">
        <f t="shared" si="880"/>
        <v/>
      </c>
      <c r="CK276" s="139" t="str">
        <f t="shared" si="881"/>
        <v/>
      </c>
      <c r="CL276" s="140" t="str">
        <f t="shared" si="882"/>
        <v/>
      </c>
      <c r="CM276" s="142" t="str">
        <f t="shared" si="883"/>
        <v/>
      </c>
      <c r="CN276" s="143" t="str">
        <f t="shared" si="884"/>
        <v/>
      </c>
      <c r="CO276" s="143" t="str">
        <f t="shared" si="885"/>
        <v/>
      </c>
      <c r="CP276" s="143" t="str">
        <f t="shared" si="886"/>
        <v/>
      </c>
      <c r="CQ276" s="143" t="str">
        <f t="shared" si="887"/>
        <v/>
      </c>
      <c r="CR276" s="145" t="str">
        <f t="shared" si="888"/>
        <v/>
      </c>
      <c r="CS276" s="127"/>
      <c r="CT276" s="122" t="str">
        <f t="shared" si="889"/>
        <v/>
      </c>
      <c r="CU276" s="123" t="str">
        <f t="shared" si="890"/>
        <v/>
      </c>
      <c r="CV276" s="123" t="str">
        <f t="shared" si="891"/>
        <v/>
      </c>
      <c r="CW276" s="123" t="str">
        <f t="shared" si="892"/>
        <v/>
      </c>
      <c r="CX276" s="123" t="str">
        <f t="shared" si="893"/>
        <v/>
      </c>
      <c r="CY276" s="123" t="str">
        <f t="shared" si="894"/>
        <v/>
      </c>
      <c r="CZ276" s="123" t="str">
        <f t="shared" si="895"/>
        <v/>
      </c>
      <c r="DA276" s="123" t="str">
        <f t="shared" si="896"/>
        <v/>
      </c>
      <c r="DB276" s="124" t="str">
        <f t="shared" si="897"/>
        <v/>
      </c>
      <c r="DC276" s="128" t="str">
        <f t="shared" si="898"/>
        <v/>
      </c>
      <c r="DD276" s="123" t="str">
        <f t="shared" si="899"/>
        <v/>
      </c>
      <c r="DE276" s="123" t="str">
        <f t="shared" si="900"/>
        <v/>
      </c>
      <c r="DF276" s="123" t="str">
        <f t="shared" si="901"/>
        <v/>
      </c>
      <c r="DG276" s="123" t="str">
        <f t="shared" si="902"/>
        <v/>
      </c>
      <c r="DH276" s="123" t="str">
        <f t="shared" si="903"/>
        <v/>
      </c>
      <c r="DI276" s="123" t="str">
        <f t="shared" si="904"/>
        <v/>
      </c>
      <c r="DJ276" s="129" t="str">
        <f t="shared" si="905"/>
        <v/>
      </c>
      <c r="DK276" s="98" t="s">
        <v>68</v>
      </c>
      <c r="DL276" s="130">
        <f t="shared" si="912"/>
        <v>270</v>
      </c>
      <c r="DM276" s="56"/>
    </row>
    <row r="277" spans="2:117" ht="22.5" customHeight="1">
      <c r="B277" s="98" t="s">
        <v>68</v>
      </c>
      <c r="C277" s="130">
        <f t="shared" si="906"/>
        <v>271</v>
      </c>
      <c r="D277" s="146">
        <v>45705</v>
      </c>
      <c r="E277" s="155" t="s">
        <v>69</v>
      </c>
      <c r="F277" s="102" t="s">
        <v>70</v>
      </c>
      <c r="G277" s="158" t="s">
        <v>20</v>
      </c>
      <c r="H277" s="131" t="s">
        <v>46</v>
      </c>
      <c r="I277" s="132">
        <v>10000</v>
      </c>
      <c r="J277" s="106"/>
      <c r="K277" s="107">
        <f t="shared" si="907"/>
        <v>3137257</v>
      </c>
      <c r="L277" s="645"/>
      <c r="M277" s="133"/>
      <c r="N277" s="133"/>
      <c r="O277" s="134" t="str">
        <f t="shared" ref="O277:S277" si="952">IF($H277=O$6,$I277,"")</f>
        <v/>
      </c>
      <c r="P277" s="135" t="str">
        <f t="shared" si="952"/>
        <v/>
      </c>
      <c r="Q277" s="136">
        <f t="shared" si="952"/>
        <v>10000</v>
      </c>
      <c r="R277" s="135" t="str">
        <f t="shared" si="952"/>
        <v/>
      </c>
      <c r="S277" s="137" t="str">
        <f t="shared" si="952"/>
        <v/>
      </c>
      <c r="T277" s="113" t="str">
        <f t="shared" ref="T277:AJ277" si="953">IF($H277=T$6,$J277,"")</f>
        <v/>
      </c>
      <c r="U277" s="114" t="str">
        <f t="shared" si="953"/>
        <v/>
      </c>
      <c r="V277" s="114" t="str">
        <f t="shared" si="953"/>
        <v/>
      </c>
      <c r="W277" s="114" t="str">
        <f t="shared" si="953"/>
        <v/>
      </c>
      <c r="X277" s="113" t="str">
        <f t="shared" si="953"/>
        <v/>
      </c>
      <c r="Y277" s="114" t="str">
        <f t="shared" si="953"/>
        <v/>
      </c>
      <c r="Z277" s="114" t="str">
        <f t="shared" si="953"/>
        <v/>
      </c>
      <c r="AA277" s="114" t="str">
        <f t="shared" si="953"/>
        <v/>
      </c>
      <c r="AB277" s="113" t="str">
        <f t="shared" si="953"/>
        <v/>
      </c>
      <c r="AC277" s="114" t="str">
        <f t="shared" si="953"/>
        <v/>
      </c>
      <c r="AD277" s="114" t="str">
        <f t="shared" si="953"/>
        <v/>
      </c>
      <c r="AE277" s="114" t="str">
        <f t="shared" si="953"/>
        <v/>
      </c>
      <c r="AF277" s="114" t="str">
        <f t="shared" si="953"/>
        <v/>
      </c>
      <c r="AG277" s="114" t="str">
        <f t="shared" si="953"/>
        <v/>
      </c>
      <c r="AH277" s="114" t="str">
        <f t="shared" si="953"/>
        <v/>
      </c>
      <c r="AI277" s="113" t="str">
        <f t="shared" si="953"/>
        <v/>
      </c>
      <c r="AJ277" s="115" t="str">
        <f t="shared" si="953"/>
        <v/>
      </c>
      <c r="AK277" s="617"/>
      <c r="AL277" s="38"/>
      <c r="AM277" s="98" t="s">
        <v>68</v>
      </c>
      <c r="AN277" s="130">
        <f t="shared" si="910"/>
        <v>271</v>
      </c>
      <c r="AO277" s="138" t="str">
        <f t="shared" ref="AO277:AS277" si="954">IF(AND($G277=AO$4,$H277=AO$6),$I277,"")</f>
        <v/>
      </c>
      <c r="AP277" s="139" t="str">
        <f t="shared" si="954"/>
        <v/>
      </c>
      <c r="AQ277" s="139">
        <f t="shared" si="954"/>
        <v>10000</v>
      </c>
      <c r="AR277" s="139" t="str">
        <f t="shared" si="954"/>
        <v/>
      </c>
      <c r="AS277" s="139" t="str">
        <f t="shared" si="954"/>
        <v/>
      </c>
      <c r="AT277" s="118"/>
      <c r="AU277" s="138" t="str">
        <f t="shared" si="839"/>
        <v/>
      </c>
      <c r="AV277" s="139" t="str">
        <f t="shared" si="840"/>
        <v/>
      </c>
      <c r="AW277" s="139" t="str">
        <f t="shared" si="841"/>
        <v/>
      </c>
      <c r="AX277" s="139" t="str">
        <f t="shared" si="842"/>
        <v/>
      </c>
      <c r="AY277" s="139" t="str">
        <f t="shared" si="843"/>
        <v/>
      </c>
      <c r="AZ277" s="140" t="str">
        <f t="shared" si="844"/>
        <v/>
      </c>
      <c r="BA277" s="141" t="str">
        <f t="shared" si="845"/>
        <v/>
      </c>
      <c r="BB277" s="139" t="str">
        <f t="shared" si="846"/>
        <v/>
      </c>
      <c r="BC277" s="139" t="str">
        <f t="shared" si="847"/>
        <v/>
      </c>
      <c r="BD277" s="139" t="str">
        <f t="shared" si="848"/>
        <v/>
      </c>
      <c r="BE277" s="140" t="str">
        <f t="shared" si="849"/>
        <v/>
      </c>
      <c r="BF277" s="122" t="str">
        <f t="shared" si="850"/>
        <v/>
      </c>
      <c r="BG277" s="123" t="str">
        <f t="shared" si="851"/>
        <v/>
      </c>
      <c r="BH277" s="123" t="str">
        <f t="shared" si="852"/>
        <v/>
      </c>
      <c r="BI277" s="123" t="str">
        <f t="shared" si="853"/>
        <v/>
      </c>
      <c r="BJ277" s="122" t="str">
        <f t="shared" si="854"/>
        <v/>
      </c>
      <c r="BK277" s="123" t="str">
        <f t="shared" si="855"/>
        <v/>
      </c>
      <c r="BL277" s="123" t="str">
        <f t="shared" si="856"/>
        <v/>
      </c>
      <c r="BM277" s="123" t="str">
        <f t="shared" si="857"/>
        <v/>
      </c>
      <c r="BN277" s="123" t="str">
        <f t="shared" si="858"/>
        <v/>
      </c>
      <c r="BO277" s="123" t="str">
        <f t="shared" si="859"/>
        <v/>
      </c>
      <c r="BP277" s="123" t="str">
        <f t="shared" si="860"/>
        <v/>
      </c>
      <c r="BQ277" s="123" t="str">
        <f t="shared" si="861"/>
        <v/>
      </c>
      <c r="BR277" s="124" t="str">
        <f t="shared" si="862"/>
        <v/>
      </c>
      <c r="BS277" s="142" t="str">
        <f t="shared" si="863"/>
        <v/>
      </c>
      <c r="BT277" s="143" t="str">
        <f t="shared" si="864"/>
        <v/>
      </c>
      <c r="BU277" s="143" t="str">
        <f t="shared" si="865"/>
        <v/>
      </c>
      <c r="BV277" s="143" t="str">
        <f t="shared" si="866"/>
        <v/>
      </c>
      <c r="BW277" s="143" t="str">
        <f t="shared" si="867"/>
        <v/>
      </c>
      <c r="BX277" s="144" t="str">
        <f t="shared" si="868"/>
        <v/>
      </c>
      <c r="BY277" s="141" t="str">
        <f t="shared" si="869"/>
        <v/>
      </c>
      <c r="BZ277" s="139" t="str">
        <f t="shared" si="870"/>
        <v/>
      </c>
      <c r="CA277" s="139" t="str">
        <f t="shared" si="871"/>
        <v/>
      </c>
      <c r="CB277" s="139" t="str">
        <f t="shared" si="872"/>
        <v/>
      </c>
      <c r="CC277" s="139" t="str">
        <f t="shared" si="873"/>
        <v/>
      </c>
      <c r="CD277" s="139" t="str">
        <f t="shared" si="874"/>
        <v/>
      </c>
      <c r="CE277" s="140" t="str">
        <f t="shared" si="875"/>
        <v/>
      </c>
      <c r="CF277" s="141" t="str">
        <f t="shared" si="876"/>
        <v/>
      </c>
      <c r="CG277" s="139" t="str">
        <f t="shared" si="877"/>
        <v/>
      </c>
      <c r="CH277" s="139" t="str">
        <f t="shared" si="878"/>
        <v/>
      </c>
      <c r="CI277" s="139" t="str">
        <f t="shared" si="879"/>
        <v/>
      </c>
      <c r="CJ277" s="139" t="str">
        <f t="shared" si="880"/>
        <v/>
      </c>
      <c r="CK277" s="139" t="str">
        <f t="shared" si="881"/>
        <v/>
      </c>
      <c r="CL277" s="140" t="str">
        <f t="shared" si="882"/>
        <v/>
      </c>
      <c r="CM277" s="142" t="str">
        <f t="shared" si="883"/>
        <v/>
      </c>
      <c r="CN277" s="143" t="str">
        <f t="shared" si="884"/>
        <v/>
      </c>
      <c r="CO277" s="143" t="str">
        <f t="shared" si="885"/>
        <v/>
      </c>
      <c r="CP277" s="143" t="str">
        <f t="shared" si="886"/>
        <v/>
      </c>
      <c r="CQ277" s="143" t="str">
        <f t="shared" si="887"/>
        <v/>
      </c>
      <c r="CR277" s="145" t="str">
        <f t="shared" si="888"/>
        <v/>
      </c>
      <c r="CS277" s="127"/>
      <c r="CT277" s="122" t="str">
        <f t="shared" si="889"/>
        <v/>
      </c>
      <c r="CU277" s="123" t="str">
        <f t="shared" si="890"/>
        <v/>
      </c>
      <c r="CV277" s="123" t="str">
        <f t="shared" si="891"/>
        <v/>
      </c>
      <c r="CW277" s="123" t="str">
        <f t="shared" si="892"/>
        <v/>
      </c>
      <c r="CX277" s="123" t="str">
        <f t="shared" si="893"/>
        <v/>
      </c>
      <c r="CY277" s="123" t="str">
        <f t="shared" si="894"/>
        <v/>
      </c>
      <c r="CZ277" s="123" t="str">
        <f t="shared" si="895"/>
        <v/>
      </c>
      <c r="DA277" s="123" t="str">
        <f t="shared" si="896"/>
        <v/>
      </c>
      <c r="DB277" s="124" t="str">
        <f t="shared" si="897"/>
        <v/>
      </c>
      <c r="DC277" s="128" t="str">
        <f t="shared" si="898"/>
        <v/>
      </c>
      <c r="DD277" s="123" t="str">
        <f t="shared" si="899"/>
        <v/>
      </c>
      <c r="DE277" s="123" t="str">
        <f t="shared" si="900"/>
        <v/>
      </c>
      <c r="DF277" s="123" t="str">
        <f t="shared" si="901"/>
        <v/>
      </c>
      <c r="DG277" s="123" t="str">
        <f t="shared" si="902"/>
        <v/>
      </c>
      <c r="DH277" s="123" t="str">
        <f t="shared" si="903"/>
        <v/>
      </c>
      <c r="DI277" s="123" t="str">
        <f t="shared" si="904"/>
        <v/>
      </c>
      <c r="DJ277" s="129" t="str">
        <f t="shared" si="905"/>
        <v/>
      </c>
      <c r="DK277" s="98" t="s">
        <v>68</v>
      </c>
      <c r="DL277" s="130">
        <f t="shared" si="912"/>
        <v>271</v>
      </c>
      <c r="DM277" s="56"/>
    </row>
    <row r="278" spans="2:117" ht="22.5" customHeight="1">
      <c r="B278" s="98" t="s">
        <v>68</v>
      </c>
      <c r="C278" s="130">
        <f t="shared" si="906"/>
        <v>272</v>
      </c>
      <c r="D278" s="146">
        <v>45705</v>
      </c>
      <c r="E278" s="155" t="s">
        <v>69</v>
      </c>
      <c r="F278" s="102" t="s">
        <v>70</v>
      </c>
      <c r="G278" s="103" t="s">
        <v>20</v>
      </c>
      <c r="H278" s="131" t="s">
        <v>46</v>
      </c>
      <c r="I278" s="132">
        <v>1000</v>
      </c>
      <c r="J278" s="106"/>
      <c r="K278" s="107">
        <f t="shared" si="907"/>
        <v>3138257</v>
      </c>
      <c r="L278" s="645"/>
      <c r="M278" s="133"/>
      <c r="N278" s="133"/>
      <c r="O278" s="134" t="str">
        <f t="shared" ref="O278:S278" si="955">IF($H278=O$6,$I278,"")</f>
        <v/>
      </c>
      <c r="P278" s="135" t="str">
        <f t="shared" si="955"/>
        <v/>
      </c>
      <c r="Q278" s="136">
        <f t="shared" si="955"/>
        <v>1000</v>
      </c>
      <c r="R278" s="135" t="str">
        <f t="shared" si="955"/>
        <v/>
      </c>
      <c r="S278" s="137" t="str">
        <f t="shared" si="955"/>
        <v/>
      </c>
      <c r="T278" s="113" t="str">
        <f t="shared" ref="T278:AJ278" si="956">IF($H278=T$6,$J278,"")</f>
        <v/>
      </c>
      <c r="U278" s="114" t="str">
        <f t="shared" si="956"/>
        <v/>
      </c>
      <c r="V278" s="114" t="str">
        <f t="shared" si="956"/>
        <v/>
      </c>
      <c r="W278" s="114" t="str">
        <f t="shared" si="956"/>
        <v/>
      </c>
      <c r="X278" s="113" t="str">
        <f t="shared" si="956"/>
        <v/>
      </c>
      <c r="Y278" s="114" t="str">
        <f t="shared" si="956"/>
        <v/>
      </c>
      <c r="Z278" s="114" t="str">
        <f t="shared" si="956"/>
        <v/>
      </c>
      <c r="AA278" s="114" t="str">
        <f t="shared" si="956"/>
        <v/>
      </c>
      <c r="AB278" s="113" t="str">
        <f t="shared" si="956"/>
        <v/>
      </c>
      <c r="AC278" s="114" t="str">
        <f t="shared" si="956"/>
        <v/>
      </c>
      <c r="AD278" s="114" t="str">
        <f t="shared" si="956"/>
        <v/>
      </c>
      <c r="AE278" s="114" t="str">
        <f t="shared" si="956"/>
        <v/>
      </c>
      <c r="AF278" s="114" t="str">
        <f t="shared" si="956"/>
        <v/>
      </c>
      <c r="AG278" s="114" t="str">
        <f t="shared" si="956"/>
        <v/>
      </c>
      <c r="AH278" s="114" t="str">
        <f t="shared" si="956"/>
        <v/>
      </c>
      <c r="AI278" s="113" t="str">
        <f t="shared" si="956"/>
        <v/>
      </c>
      <c r="AJ278" s="115" t="str">
        <f t="shared" si="956"/>
        <v/>
      </c>
      <c r="AK278" s="617"/>
      <c r="AL278" s="38"/>
      <c r="AM278" s="98" t="s">
        <v>68</v>
      </c>
      <c r="AN278" s="130">
        <f t="shared" si="910"/>
        <v>272</v>
      </c>
      <c r="AO278" s="138" t="str">
        <f t="shared" ref="AO278:AS278" si="957">IF(AND($G278=AO$4,$H278=AO$6),$I278,"")</f>
        <v/>
      </c>
      <c r="AP278" s="139" t="str">
        <f t="shared" si="957"/>
        <v/>
      </c>
      <c r="AQ278" s="139">
        <f t="shared" si="957"/>
        <v>1000</v>
      </c>
      <c r="AR278" s="139" t="str">
        <f t="shared" si="957"/>
        <v/>
      </c>
      <c r="AS278" s="139" t="str">
        <f t="shared" si="957"/>
        <v/>
      </c>
      <c r="AT278" s="118"/>
      <c r="AU278" s="138" t="str">
        <f t="shared" si="839"/>
        <v/>
      </c>
      <c r="AV278" s="139" t="str">
        <f t="shared" si="840"/>
        <v/>
      </c>
      <c r="AW278" s="139" t="str">
        <f t="shared" si="841"/>
        <v/>
      </c>
      <c r="AX278" s="139" t="str">
        <f t="shared" si="842"/>
        <v/>
      </c>
      <c r="AY278" s="139" t="str">
        <f t="shared" si="843"/>
        <v/>
      </c>
      <c r="AZ278" s="140" t="str">
        <f t="shared" si="844"/>
        <v/>
      </c>
      <c r="BA278" s="141" t="str">
        <f t="shared" si="845"/>
        <v/>
      </c>
      <c r="BB278" s="139" t="str">
        <f t="shared" si="846"/>
        <v/>
      </c>
      <c r="BC278" s="139" t="str">
        <f t="shared" si="847"/>
        <v/>
      </c>
      <c r="BD278" s="139" t="str">
        <f t="shared" si="848"/>
        <v/>
      </c>
      <c r="BE278" s="140" t="str">
        <f t="shared" si="849"/>
        <v/>
      </c>
      <c r="BF278" s="122" t="str">
        <f t="shared" si="850"/>
        <v/>
      </c>
      <c r="BG278" s="123" t="str">
        <f t="shared" si="851"/>
        <v/>
      </c>
      <c r="BH278" s="123" t="str">
        <f t="shared" si="852"/>
        <v/>
      </c>
      <c r="BI278" s="123" t="str">
        <f t="shared" si="853"/>
        <v/>
      </c>
      <c r="BJ278" s="122" t="str">
        <f t="shared" si="854"/>
        <v/>
      </c>
      <c r="BK278" s="123" t="str">
        <f t="shared" si="855"/>
        <v/>
      </c>
      <c r="BL278" s="123" t="str">
        <f t="shared" si="856"/>
        <v/>
      </c>
      <c r="BM278" s="123" t="str">
        <f t="shared" si="857"/>
        <v/>
      </c>
      <c r="BN278" s="123" t="str">
        <f t="shared" si="858"/>
        <v/>
      </c>
      <c r="BO278" s="123" t="str">
        <f t="shared" si="859"/>
        <v/>
      </c>
      <c r="BP278" s="123" t="str">
        <f t="shared" si="860"/>
        <v/>
      </c>
      <c r="BQ278" s="123" t="str">
        <f t="shared" si="861"/>
        <v/>
      </c>
      <c r="BR278" s="124" t="str">
        <f t="shared" si="862"/>
        <v/>
      </c>
      <c r="BS278" s="142" t="str">
        <f t="shared" si="863"/>
        <v/>
      </c>
      <c r="BT278" s="143" t="str">
        <f t="shared" si="864"/>
        <v/>
      </c>
      <c r="BU278" s="143" t="str">
        <f t="shared" si="865"/>
        <v/>
      </c>
      <c r="BV278" s="143" t="str">
        <f t="shared" si="866"/>
        <v/>
      </c>
      <c r="BW278" s="143" t="str">
        <f t="shared" si="867"/>
        <v/>
      </c>
      <c r="BX278" s="144" t="str">
        <f t="shared" si="868"/>
        <v/>
      </c>
      <c r="BY278" s="141" t="str">
        <f t="shared" si="869"/>
        <v/>
      </c>
      <c r="BZ278" s="139" t="str">
        <f t="shared" si="870"/>
        <v/>
      </c>
      <c r="CA278" s="139" t="str">
        <f t="shared" si="871"/>
        <v/>
      </c>
      <c r="CB278" s="139" t="str">
        <f t="shared" si="872"/>
        <v/>
      </c>
      <c r="CC278" s="139" t="str">
        <f t="shared" si="873"/>
        <v/>
      </c>
      <c r="CD278" s="139" t="str">
        <f t="shared" si="874"/>
        <v/>
      </c>
      <c r="CE278" s="140" t="str">
        <f t="shared" si="875"/>
        <v/>
      </c>
      <c r="CF278" s="141" t="str">
        <f t="shared" si="876"/>
        <v/>
      </c>
      <c r="CG278" s="139" t="str">
        <f t="shared" si="877"/>
        <v/>
      </c>
      <c r="CH278" s="139" t="str">
        <f t="shared" si="878"/>
        <v/>
      </c>
      <c r="CI278" s="139" t="str">
        <f t="shared" si="879"/>
        <v/>
      </c>
      <c r="CJ278" s="139" t="str">
        <f t="shared" si="880"/>
        <v/>
      </c>
      <c r="CK278" s="139" t="str">
        <f t="shared" si="881"/>
        <v/>
      </c>
      <c r="CL278" s="140" t="str">
        <f t="shared" si="882"/>
        <v/>
      </c>
      <c r="CM278" s="142" t="str">
        <f t="shared" si="883"/>
        <v/>
      </c>
      <c r="CN278" s="143" t="str">
        <f t="shared" si="884"/>
        <v/>
      </c>
      <c r="CO278" s="143" t="str">
        <f t="shared" si="885"/>
        <v/>
      </c>
      <c r="CP278" s="143" t="str">
        <f t="shared" si="886"/>
        <v/>
      </c>
      <c r="CQ278" s="143" t="str">
        <f t="shared" si="887"/>
        <v/>
      </c>
      <c r="CR278" s="145" t="str">
        <f t="shared" si="888"/>
        <v/>
      </c>
      <c r="CS278" s="127"/>
      <c r="CT278" s="122" t="str">
        <f t="shared" si="889"/>
        <v/>
      </c>
      <c r="CU278" s="123" t="str">
        <f t="shared" si="890"/>
        <v/>
      </c>
      <c r="CV278" s="123" t="str">
        <f t="shared" si="891"/>
        <v/>
      </c>
      <c r="CW278" s="123" t="str">
        <f t="shared" si="892"/>
        <v/>
      </c>
      <c r="CX278" s="123" t="str">
        <f t="shared" si="893"/>
        <v/>
      </c>
      <c r="CY278" s="123" t="str">
        <f t="shared" si="894"/>
        <v/>
      </c>
      <c r="CZ278" s="123" t="str">
        <f t="shared" si="895"/>
        <v/>
      </c>
      <c r="DA278" s="123" t="str">
        <f t="shared" si="896"/>
        <v/>
      </c>
      <c r="DB278" s="124" t="str">
        <f t="shared" si="897"/>
        <v/>
      </c>
      <c r="DC278" s="128" t="str">
        <f t="shared" si="898"/>
        <v/>
      </c>
      <c r="DD278" s="123" t="str">
        <f t="shared" si="899"/>
        <v/>
      </c>
      <c r="DE278" s="123" t="str">
        <f t="shared" si="900"/>
        <v/>
      </c>
      <c r="DF278" s="123" t="str">
        <f t="shared" si="901"/>
        <v/>
      </c>
      <c r="DG278" s="123" t="str">
        <f t="shared" si="902"/>
        <v/>
      </c>
      <c r="DH278" s="123" t="str">
        <f t="shared" si="903"/>
        <v/>
      </c>
      <c r="DI278" s="123" t="str">
        <f t="shared" si="904"/>
        <v/>
      </c>
      <c r="DJ278" s="129" t="str">
        <f t="shared" si="905"/>
        <v/>
      </c>
      <c r="DK278" s="98" t="s">
        <v>68</v>
      </c>
      <c r="DL278" s="130">
        <f t="shared" si="912"/>
        <v>272</v>
      </c>
      <c r="DM278" s="56"/>
    </row>
    <row r="279" spans="2:117" ht="22.5" customHeight="1">
      <c r="B279" s="98" t="s">
        <v>68</v>
      </c>
      <c r="C279" s="130">
        <f t="shared" si="906"/>
        <v>273</v>
      </c>
      <c r="D279" s="146">
        <v>45705</v>
      </c>
      <c r="E279" s="155" t="s">
        <v>69</v>
      </c>
      <c r="F279" s="102" t="s">
        <v>70</v>
      </c>
      <c r="G279" s="103" t="s">
        <v>20</v>
      </c>
      <c r="H279" s="131" t="s">
        <v>46</v>
      </c>
      <c r="I279" s="132">
        <v>5000</v>
      </c>
      <c r="J279" s="106"/>
      <c r="K279" s="107">
        <f t="shared" si="907"/>
        <v>3143257</v>
      </c>
      <c r="L279" s="646"/>
      <c r="M279" s="133"/>
      <c r="N279" s="133"/>
      <c r="O279" s="134" t="str">
        <f t="shared" ref="O279:S279" si="958">IF($H279=O$6,$I279,"")</f>
        <v/>
      </c>
      <c r="P279" s="135" t="str">
        <f t="shared" si="958"/>
        <v/>
      </c>
      <c r="Q279" s="136">
        <f t="shared" si="958"/>
        <v>5000</v>
      </c>
      <c r="R279" s="135" t="str">
        <f t="shared" si="958"/>
        <v/>
      </c>
      <c r="S279" s="137" t="str">
        <f t="shared" si="958"/>
        <v/>
      </c>
      <c r="T279" s="113" t="str">
        <f t="shared" ref="T279:AJ279" si="959">IF($H279=T$6,$J279,"")</f>
        <v/>
      </c>
      <c r="U279" s="114" t="str">
        <f t="shared" si="959"/>
        <v/>
      </c>
      <c r="V279" s="114" t="str">
        <f t="shared" si="959"/>
        <v/>
      </c>
      <c r="W279" s="114" t="str">
        <f t="shared" si="959"/>
        <v/>
      </c>
      <c r="X279" s="113" t="str">
        <f t="shared" si="959"/>
        <v/>
      </c>
      <c r="Y279" s="114" t="str">
        <f t="shared" si="959"/>
        <v/>
      </c>
      <c r="Z279" s="114" t="str">
        <f t="shared" si="959"/>
        <v/>
      </c>
      <c r="AA279" s="114" t="str">
        <f t="shared" si="959"/>
        <v/>
      </c>
      <c r="AB279" s="113" t="str">
        <f t="shared" si="959"/>
        <v/>
      </c>
      <c r="AC279" s="114" t="str">
        <f t="shared" si="959"/>
        <v/>
      </c>
      <c r="AD279" s="114" t="str">
        <f t="shared" si="959"/>
        <v/>
      </c>
      <c r="AE279" s="114" t="str">
        <f t="shared" si="959"/>
        <v/>
      </c>
      <c r="AF279" s="114" t="str">
        <f t="shared" si="959"/>
        <v/>
      </c>
      <c r="AG279" s="114" t="str">
        <f t="shared" si="959"/>
        <v/>
      </c>
      <c r="AH279" s="114" t="str">
        <f t="shared" si="959"/>
        <v/>
      </c>
      <c r="AI279" s="113" t="str">
        <f t="shared" si="959"/>
        <v/>
      </c>
      <c r="AJ279" s="115" t="str">
        <f t="shared" si="959"/>
        <v/>
      </c>
      <c r="AK279" s="617"/>
      <c r="AL279" s="38"/>
      <c r="AM279" s="98" t="s">
        <v>68</v>
      </c>
      <c r="AN279" s="130">
        <f t="shared" si="910"/>
        <v>273</v>
      </c>
      <c r="AO279" s="138" t="str">
        <f t="shared" ref="AO279:AS279" si="960">IF(AND($G279=AO$4,$H279=AO$6),$I279,"")</f>
        <v/>
      </c>
      <c r="AP279" s="139" t="str">
        <f t="shared" si="960"/>
        <v/>
      </c>
      <c r="AQ279" s="139">
        <f t="shared" si="960"/>
        <v>5000</v>
      </c>
      <c r="AR279" s="139" t="str">
        <f t="shared" si="960"/>
        <v/>
      </c>
      <c r="AS279" s="139" t="str">
        <f t="shared" si="960"/>
        <v/>
      </c>
      <c r="AT279" s="118"/>
      <c r="AU279" s="138" t="str">
        <f t="shared" si="839"/>
        <v/>
      </c>
      <c r="AV279" s="139" t="str">
        <f t="shared" si="840"/>
        <v/>
      </c>
      <c r="AW279" s="139" t="str">
        <f t="shared" si="841"/>
        <v/>
      </c>
      <c r="AX279" s="139" t="str">
        <f t="shared" si="842"/>
        <v/>
      </c>
      <c r="AY279" s="139" t="str">
        <f t="shared" si="843"/>
        <v/>
      </c>
      <c r="AZ279" s="140" t="str">
        <f t="shared" si="844"/>
        <v/>
      </c>
      <c r="BA279" s="141" t="str">
        <f t="shared" si="845"/>
        <v/>
      </c>
      <c r="BB279" s="139" t="str">
        <f t="shared" si="846"/>
        <v/>
      </c>
      <c r="BC279" s="139" t="str">
        <f t="shared" si="847"/>
        <v/>
      </c>
      <c r="BD279" s="139" t="str">
        <f t="shared" si="848"/>
        <v/>
      </c>
      <c r="BE279" s="140" t="str">
        <f t="shared" si="849"/>
        <v/>
      </c>
      <c r="BF279" s="122" t="str">
        <f t="shared" si="850"/>
        <v/>
      </c>
      <c r="BG279" s="123" t="str">
        <f t="shared" si="851"/>
        <v/>
      </c>
      <c r="BH279" s="123" t="str">
        <f t="shared" si="852"/>
        <v/>
      </c>
      <c r="BI279" s="123" t="str">
        <f t="shared" si="853"/>
        <v/>
      </c>
      <c r="BJ279" s="122" t="str">
        <f t="shared" si="854"/>
        <v/>
      </c>
      <c r="BK279" s="123" t="str">
        <f t="shared" si="855"/>
        <v/>
      </c>
      <c r="BL279" s="123" t="str">
        <f t="shared" si="856"/>
        <v/>
      </c>
      <c r="BM279" s="123" t="str">
        <f t="shared" si="857"/>
        <v/>
      </c>
      <c r="BN279" s="123" t="str">
        <f t="shared" si="858"/>
        <v/>
      </c>
      <c r="BO279" s="123" t="str">
        <f t="shared" si="859"/>
        <v/>
      </c>
      <c r="BP279" s="123" t="str">
        <f t="shared" si="860"/>
        <v/>
      </c>
      <c r="BQ279" s="123" t="str">
        <f t="shared" si="861"/>
        <v/>
      </c>
      <c r="BR279" s="124" t="str">
        <f t="shared" si="862"/>
        <v/>
      </c>
      <c r="BS279" s="142" t="str">
        <f t="shared" si="863"/>
        <v/>
      </c>
      <c r="BT279" s="143" t="str">
        <f t="shared" si="864"/>
        <v/>
      </c>
      <c r="BU279" s="143" t="str">
        <f t="shared" si="865"/>
        <v/>
      </c>
      <c r="BV279" s="143" t="str">
        <f t="shared" si="866"/>
        <v/>
      </c>
      <c r="BW279" s="143" t="str">
        <f t="shared" si="867"/>
        <v/>
      </c>
      <c r="BX279" s="144" t="str">
        <f t="shared" si="868"/>
        <v/>
      </c>
      <c r="BY279" s="141" t="str">
        <f t="shared" si="869"/>
        <v/>
      </c>
      <c r="BZ279" s="139" t="str">
        <f t="shared" si="870"/>
        <v/>
      </c>
      <c r="CA279" s="139" t="str">
        <f t="shared" si="871"/>
        <v/>
      </c>
      <c r="CB279" s="139" t="str">
        <f t="shared" si="872"/>
        <v/>
      </c>
      <c r="CC279" s="139" t="str">
        <f t="shared" si="873"/>
        <v/>
      </c>
      <c r="CD279" s="139" t="str">
        <f t="shared" si="874"/>
        <v/>
      </c>
      <c r="CE279" s="140" t="str">
        <f t="shared" si="875"/>
        <v/>
      </c>
      <c r="CF279" s="141" t="str">
        <f t="shared" si="876"/>
        <v/>
      </c>
      <c r="CG279" s="139" t="str">
        <f t="shared" si="877"/>
        <v/>
      </c>
      <c r="CH279" s="139" t="str">
        <f t="shared" si="878"/>
        <v/>
      </c>
      <c r="CI279" s="139" t="str">
        <f t="shared" si="879"/>
        <v/>
      </c>
      <c r="CJ279" s="139" t="str">
        <f t="shared" si="880"/>
        <v/>
      </c>
      <c r="CK279" s="139" t="str">
        <f t="shared" si="881"/>
        <v/>
      </c>
      <c r="CL279" s="140" t="str">
        <f t="shared" si="882"/>
        <v/>
      </c>
      <c r="CM279" s="142" t="str">
        <f t="shared" si="883"/>
        <v/>
      </c>
      <c r="CN279" s="143" t="str">
        <f t="shared" si="884"/>
        <v/>
      </c>
      <c r="CO279" s="143" t="str">
        <f t="shared" si="885"/>
        <v/>
      </c>
      <c r="CP279" s="143" t="str">
        <f t="shared" si="886"/>
        <v/>
      </c>
      <c r="CQ279" s="143" t="str">
        <f t="shared" si="887"/>
        <v/>
      </c>
      <c r="CR279" s="145" t="str">
        <f t="shared" si="888"/>
        <v/>
      </c>
      <c r="CS279" s="127"/>
      <c r="CT279" s="122" t="str">
        <f t="shared" si="889"/>
        <v/>
      </c>
      <c r="CU279" s="123" t="str">
        <f t="shared" si="890"/>
        <v/>
      </c>
      <c r="CV279" s="123" t="str">
        <f t="shared" si="891"/>
        <v/>
      </c>
      <c r="CW279" s="123" t="str">
        <f t="shared" si="892"/>
        <v/>
      </c>
      <c r="CX279" s="123" t="str">
        <f t="shared" si="893"/>
        <v/>
      </c>
      <c r="CY279" s="123" t="str">
        <f t="shared" si="894"/>
        <v/>
      </c>
      <c r="CZ279" s="123" t="str">
        <f t="shared" si="895"/>
        <v/>
      </c>
      <c r="DA279" s="123" t="str">
        <f t="shared" si="896"/>
        <v/>
      </c>
      <c r="DB279" s="124" t="str">
        <f t="shared" si="897"/>
        <v/>
      </c>
      <c r="DC279" s="128" t="str">
        <f t="shared" si="898"/>
        <v/>
      </c>
      <c r="DD279" s="123" t="str">
        <f t="shared" si="899"/>
        <v/>
      </c>
      <c r="DE279" s="123" t="str">
        <f t="shared" si="900"/>
        <v/>
      </c>
      <c r="DF279" s="123" t="str">
        <f t="shared" si="901"/>
        <v/>
      </c>
      <c r="DG279" s="123" t="str">
        <f t="shared" si="902"/>
        <v/>
      </c>
      <c r="DH279" s="123" t="str">
        <f t="shared" si="903"/>
        <v/>
      </c>
      <c r="DI279" s="123" t="str">
        <f t="shared" si="904"/>
        <v/>
      </c>
      <c r="DJ279" s="129" t="str">
        <f t="shared" si="905"/>
        <v/>
      </c>
      <c r="DK279" s="98" t="s">
        <v>68</v>
      </c>
      <c r="DL279" s="130">
        <f t="shared" si="912"/>
        <v>273</v>
      </c>
      <c r="DM279" s="56"/>
    </row>
    <row r="280" spans="2:117" ht="22.5" customHeight="1">
      <c r="B280" s="98" t="s">
        <v>68</v>
      </c>
      <c r="C280" s="130">
        <f t="shared" si="906"/>
        <v>274</v>
      </c>
      <c r="D280" s="146">
        <v>45705</v>
      </c>
      <c r="E280" s="155" t="s">
        <v>69</v>
      </c>
      <c r="F280" s="102" t="s">
        <v>70</v>
      </c>
      <c r="G280" s="103" t="s">
        <v>20</v>
      </c>
      <c r="H280" s="131" t="s">
        <v>46</v>
      </c>
      <c r="I280" s="132">
        <v>10000</v>
      </c>
      <c r="J280" s="106"/>
      <c r="K280" s="107">
        <f t="shared" si="907"/>
        <v>3153257</v>
      </c>
      <c r="L280" s="647" t="str">
        <f>HYPERLINK("./通帳_公開用/外通帳Y274-296.pdf","通帳Y274-Y296")</f>
        <v>通帳Y274-Y296</v>
      </c>
      <c r="M280" s="133"/>
      <c r="N280" s="133"/>
      <c r="O280" s="134" t="str">
        <f t="shared" ref="O280:S280" si="961">IF($H280=O$6,$I280,"")</f>
        <v/>
      </c>
      <c r="P280" s="135" t="str">
        <f t="shared" si="961"/>
        <v/>
      </c>
      <c r="Q280" s="136">
        <f t="shared" si="961"/>
        <v>10000</v>
      </c>
      <c r="R280" s="135" t="str">
        <f t="shared" si="961"/>
        <v/>
      </c>
      <c r="S280" s="137" t="str">
        <f t="shared" si="961"/>
        <v/>
      </c>
      <c r="T280" s="113" t="str">
        <f t="shared" ref="T280:AJ280" si="962">IF($H280=T$6,$J280,"")</f>
        <v/>
      </c>
      <c r="U280" s="114" t="str">
        <f t="shared" si="962"/>
        <v/>
      </c>
      <c r="V280" s="114" t="str">
        <f t="shared" si="962"/>
        <v/>
      </c>
      <c r="W280" s="114" t="str">
        <f t="shared" si="962"/>
        <v/>
      </c>
      <c r="X280" s="113" t="str">
        <f t="shared" si="962"/>
        <v/>
      </c>
      <c r="Y280" s="114" t="str">
        <f t="shared" si="962"/>
        <v/>
      </c>
      <c r="Z280" s="114" t="str">
        <f t="shared" si="962"/>
        <v/>
      </c>
      <c r="AA280" s="114" t="str">
        <f t="shared" si="962"/>
        <v/>
      </c>
      <c r="AB280" s="113" t="str">
        <f t="shared" si="962"/>
        <v/>
      </c>
      <c r="AC280" s="114" t="str">
        <f t="shared" si="962"/>
        <v/>
      </c>
      <c r="AD280" s="114" t="str">
        <f t="shared" si="962"/>
        <v/>
      </c>
      <c r="AE280" s="114" t="str">
        <f t="shared" si="962"/>
        <v/>
      </c>
      <c r="AF280" s="114" t="str">
        <f t="shared" si="962"/>
        <v/>
      </c>
      <c r="AG280" s="114" t="str">
        <f t="shared" si="962"/>
        <v/>
      </c>
      <c r="AH280" s="114" t="str">
        <f t="shared" si="962"/>
        <v/>
      </c>
      <c r="AI280" s="113" t="str">
        <f t="shared" si="962"/>
        <v/>
      </c>
      <c r="AJ280" s="115" t="str">
        <f t="shared" si="962"/>
        <v/>
      </c>
      <c r="AK280" s="617"/>
      <c r="AL280" s="38"/>
      <c r="AM280" s="98" t="s">
        <v>68</v>
      </c>
      <c r="AN280" s="130">
        <f t="shared" si="910"/>
        <v>274</v>
      </c>
      <c r="AO280" s="138" t="str">
        <f t="shared" ref="AO280:AS280" si="963">IF(AND($G280=AO$4,$H280=AO$6),$I280,"")</f>
        <v/>
      </c>
      <c r="AP280" s="139" t="str">
        <f t="shared" si="963"/>
        <v/>
      </c>
      <c r="AQ280" s="139">
        <f t="shared" si="963"/>
        <v>10000</v>
      </c>
      <c r="AR280" s="139" t="str">
        <f t="shared" si="963"/>
        <v/>
      </c>
      <c r="AS280" s="139" t="str">
        <f t="shared" si="963"/>
        <v/>
      </c>
      <c r="AT280" s="118"/>
      <c r="AU280" s="138" t="str">
        <f t="shared" si="839"/>
        <v/>
      </c>
      <c r="AV280" s="139" t="str">
        <f t="shared" si="840"/>
        <v/>
      </c>
      <c r="AW280" s="139" t="str">
        <f t="shared" si="841"/>
        <v/>
      </c>
      <c r="AX280" s="139" t="str">
        <f t="shared" si="842"/>
        <v/>
      </c>
      <c r="AY280" s="139" t="str">
        <f t="shared" si="843"/>
        <v/>
      </c>
      <c r="AZ280" s="140" t="str">
        <f t="shared" si="844"/>
        <v/>
      </c>
      <c r="BA280" s="141" t="str">
        <f t="shared" si="845"/>
        <v/>
      </c>
      <c r="BB280" s="139" t="str">
        <f t="shared" si="846"/>
        <v/>
      </c>
      <c r="BC280" s="139" t="str">
        <f t="shared" si="847"/>
        <v/>
      </c>
      <c r="BD280" s="139" t="str">
        <f t="shared" si="848"/>
        <v/>
      </c>
      <c r="BE280" s="140" t="str">
        <f t="shared" si="849"/>
        <v/>
      </c>
      <c r="BF280" s="122" t="str">
        <f t="shared" si="850"/>
        <v/>
      </c>
      <c r="BG280" s="123" t="str">
        <f t="shared" si="851"/>
        <v/>
      </c>
      <c r="BH280" s="123" t="str">
        <f t="shared" si="852"/>
        <v/>
      </c>
      <c r="BI280" s="123" t="str">
        <f t="shared" si="853"/>
        <v/>
      </c>
      <c r="BJ280" s="122" t="str">
        <f t="shared" si="854"/>
        <v/>
      </c>
      <c r="BK280" s="123" t="str">
        <f t="shared" si="855"/>
        <v/>
      </c>
      <c r="BL280" s="123" t="str">
        <f t="shared" si="856"/>
        <v/>
      </c>
      <c r="BM280" s="123" t="str">
        <f t="shared" si="857"/>
        <v/>
      </c>
      <c r="BN280" s="123" t="str">
        <f t="shared" si="858"/>
        <v/>
      </c>
      <c r="BO280" s="123" t="str">
        <f t="shared" si="859"/>
        <v/>
      </c>
      <c r="BP280" s="123" t="str">
        <f t="shared" si="860"/>
        <v/>
      </c>
      <c r="BQ280" s="123" t="str">
        <f t="shared" si="861"/>
        <v/>
      </c>
      <c r="BR280" s="124" t="str">
        <f t="shared" si="862"/>
        <v/>
      </c>
      <c r="BS280" s="142" t="str">
        <f t="shared" si="863"/>
        <v/>
      </c>
      <c r="BT280" s="143" t="str">
        <f t="shared" si="864"/>
        <v/>
      </c>
      <c r="BU280" s="143" t="str">
        <f t="shared" si="865"/>
        <v/>
      </c>
      <c r="BV280" s="143" t="str">
        <f t="shared" si="866"/>
        <v/>
      </c>
      <c r="BW280" s="143" t="str">
        <f t="shared" si="867"/>
        <v/>
      </c>
      <c r="BX280" s="144" t="str">
        <f t="shared" si="868"/>
        <v/>
      </c>
      <c r="BY280" s="141" t="str">
        <f t="shared" si="869"/>
        <v/>
      </c>
      <c r="BZ280" s="139" t="str">
        <f t="shared" si="870"/>
        <v/>
      </c>
      <c r="CA280" s="139" t="str">
        <f t="shared" si="871"/>
        <v/>
      </c>
      <c r="CB280" s="139" t="str">
        <f t="shared" si="872"/>
        <v/>
      </c>
      <c r="CC280" s="139" t="str">
        <f t="shared" si="873"/>
        <v/>
      </c>
      <c r="CD280" s="139" t="str">
        <f t="shared" si="874"/>
        <v/>
      </c>
      <c r="CE280" s="140" t="str">
        <f t="shared" si="875"/>
        <v/>
      </c>
      <c r="CF280" s="141" t="str">
        <f t="shared" si="876"/>
        <v/>
      </c>
      <c r="CG280" s="139" t="str">
        <f t="shared" si="877"/>
        <v/>
      </c>
      <c r="CH280" s="139" t="str">
        <f t="shared" si="878"/>
        <v/>
      </c>
      <c r="CI280" s="139" t="str">
        <f t="shared" si="879"/>
        <v/>
      </c>
      <c r="CJ280" s="139" t="str">
        <f t="shared" si="880"/>
        <v/>
      </c>
      <c r="CK280" s="139" t="str">
        <f t="shared" si="881"/>
        <v/>
      </c>
      <c r="CL280" s="140" t="str">
        <f t="shared" si="882"/>
        <v/>
      </c>
      <c r="CM280" s="142" t="str">
        <f t="shared" si="883"/>
        <v/>
      </c>
      <c r="CN280" s="143" t="str">
        <f t="shared" si="884"/>
        <v/>
      </c>
      <c r="CO280" s="143" t="str">
        <f t="shared" si="885"/>
        <v/>
      </c>
      <c r="CP280" s="143" t="str">
        <f t="shared" si="886"/>
        <v/>
      </c>
      <c r="CQ280" s="143" t="str">
        <f t="shared" si="887"/>
        <v/>
      </c>
      <c r="CR280" s="145" t="str">
        <f t="shared" si="888"/>
        <v/>
      </c>
      <c r="CS280" s="127"/>
      <c r="CT280" s="122" t="str">
        <f t="shared" si="889"/>
        <v/>
      </c>
      <c r="CU280" s="123" t="str">
        <f t="shared" si="890"/>
        <v/>
      </c>
      <c r="CV280" s="123" t="str">
        <f t="shared" si="891"/>
        <v/>
      </c>
      <c r="CW280" s="123" t="str">
        <f t="shared" si="892"/>
        <v/>
      </c>
      <c r="CX280" s="123" t="str">
        <f t="shared" si="893"/>
        <v/>
      </c>
      <c r="CY280" s="123" t="str">
        <f t="shared" si="894"/>
        <v/>
      </c>
      <c r="CZ280" s="123" t="str">
        <f t="shared" si="895"/>
        <v/>
      </c>
      <c r="DA280" s="123" t="str">
        <f t="shared" si="896"/>
        <v/>
      </c>
      <c r="DB280" s="124" t="str">
        <f t="shared" si="897"/>
        <v/>
      </c>
      <c r="DC280" s="128" t="str">
        <f t="shared" si="898"/>
        <v/>
      </c>
      <c r="DD280" s="123" t="str">
        <f t="shared" si="899"/>
        <v/>
      </c>
      <c r="DE280" s="123" t="str">
        <f t="shared" si="900"/>
        <v/>
      </c>
      <c r="DF280" s="123" t="str">
        <f t="shared" si="901"/>
        <v/>
      </c>
      <c r="DG280" s="123" t="str">
        <f t="shared" si="902"/>
        <v/>
      </c>
      <c r="DH280" s="123" t="str">
        <f t="shared" si="903"/>
        <v/>
      </c>
      <c r="DI280" s="123" t="str">
        <f t="shared" si="904"/>
        <v/>
      </c>
      <c r="DJ280" s="129" t="str">
        <f t="shared" si="905"/>
        <v/>
      </c>
      <c r="DK280" s="98" t="s">
        <v>68</v>
      </c>
      <c r="DL280" s="130">
        <f t="shared" si="912"/>
        <v>274</v>
      </c>
      <c r="DM280" s="56"/>
    </row>
    <row r="281" spans="2:117" ht="22.5" customHeight="1">
      <c r="B281" s="98" t="s">
        <v>68</v>
      </c>
      <c r="C281" s="130">
        <f t="shared" si="906"/>
        <v>275</v>
      </c>
      <c r="D281" s="146">
        <v>45705</v>
      </c>
      <c r="E281" s="155" t="s">
        <v>69</v>
      </c>
      <c r="F281" s="102" t="s">
        <v>70</v>
      </c>
      <c r="G281" s="103" t="s">
        <v>20</v>
      </c>
      <c r="H281" s="131" t="s">
        <v>46</v>
      </c>
      <c r="I281" s="132">
        <v>5000</v>
      </c>
      <c r="J281" s="106"/>
      <c r="K281" s="107">
        <f t="shared" si="907"/>
        <v>3158257</v>
      </c>
      <c r="L281" s="645"/>
      <c r="M281" s="133"/>
      <c r="N281" s="133"/>
      <c r="O281" s="134" t="str">
        <f t="shared" ref="O281:S281" si="964">IF($H281=O$6,$I281,"")</f>
        <v/>
      </c>
      <c r="P281" s="135" t="str">
        <f t="shared" si="964"/>
        <v/>
      </c>
      <c r="Q281" s="136">
        <f t="shared" si="964"/>
        <v>5000</v>
      </c>
      <c r="R281" s="135" t="str">
        <f t="shared" si="964"/>
        <v/>
      </c>
      <c r="S281" s="137" t="str">
        <f t="shared" si="964"/>
        <v/>
      </c>
      <c r="T281" s="113" t="str">
        <f t="shared" ref="T281:AJ281" si="965">IF($H281=T$6,$J281,"")</f>
        <v/>
      </c>
      <c r="U281" s="114" t="str">
        <f t="shared" si="965"/>
        <v/>
      </c>
      <c r="V281" s="114" t="str">
        <f t="shared" si="965"/>
        <v/>
      </c>
      <c r="W281" s="114" t="str">
        <f t="shared" si="965"/>
        <v/>
      </c>
      <c r="X281" s="113" t="str">
        <f t="shared" si="965"/>
        <v/>
      </c>
      <c r="Y281" s="114" t="str">
        <f t="shared" si="965"/>
        <v/>
      </c>
      <c r="Z281" s="114" t="str">
        <f t="shared" si="965"/>
        <v/>
      </c>
      <c r="AA281" s="114" t="str">
        <f t="shared" si="965"/>
        <v/>
      </c>
      <c r="AB281" s="113" t="str">
        <f t="shared" si="965"/>
        <v/>
      </c>
      <c r="AC281" s="114" t="str">
        <f t="shared" si="965"/>
        <v/>
      </c>
      <c r="AD281" s="114" t="str">
        <f t="shared" si="965"/>
        <v/>
      </c>
      <c r="AE281" s="114" t="str">
        <f t="shared" si="965"/>
        <v/>
      </c>
      <c r="AF281" s="114" t="str">
        <f t="shared" si="965"/>
        <v/>
      </c>
      <c r="AG281" s="114" t="str">
        <f t="shared" si="965"/>
        <v/>
      </c>
      <c r="AH281" s="114" t="str">
        <f t="shared" si="965"/>
        <v/>
      </c>
      <c r="AI281" s="113" t="str">
        <f t="shared" si="965"/>
        <v/>
      </c>
      <c r="AJ281" s="115" t="str">
        <f t="shared" si="965"/>
        <v/>
      </c>
      <c r="AK281" s="617"/>
      <c r="AL281" s="38"/>
      <c r="AM281" s="98" t="s">
        <v>68</v>
      </c>
      <c r="AN281" s="130">
        <f t="shared" si="910"/>
        <v>275</v>
      </c>
      <c r="AO281" s="138" t="str">
        <f t="shared" ref="AO281:AS281" si="966">IF(AND($G281=AO$4,$H281=AO$6),$I281,"")</f>
        <v/>
      </c>
      <c r="AP281" s="139" t="str">
        <f t="shared" si="966"/>
        <v/>
      </c>
      <c r="AQ281" s="139">
        <f t="shared" si="966"/>
        <v>5000</v>
      </c>
      <c r="AR281" s="139" t="str">
        <f t="shared" si="966"/>
        <v/>
      </c>
      <c r="AS281" s="139" t="str">
        <f t="shared" si="966"/>
        <v/>
      </c>
      <c r="AT281" s="118"/>
      <c r="AU281" s="138" t="str">
        <f t="shared" si="839"/>
        <v/>
      </c>
      <c r="AV281" s="139" t="str">
        <f t="shared" si="840"/>
        <v/>
      </c>
      <c r="AW281" s="139" t="str">
        <f t="shared" si="841"/>
        <v/>
      </c>
      <c r="AX281" s="139" t="str">
        <f t="shared" si="842"/>
        <v/>
      </c>
      <c r="AY281" s="139" t="str">
        <f t="shared" si="843"/>
        <v/>
      </c>
      <c r="AZ281" s="140" t="str">
        <f t="shared" si="844"/>
        <v/>
      </c>
      <c r="BA281" s="141" t="str">
        <f t="shared" si="845"/>
        <v/>
      </c>
      <c r="BB281" s="139" t="str">
        <f t="shared" si="846"/>
        <v/>
      </c>
      <c r="BC281" s="139" t="str">
        <f t="shared" si="847"/>
        <v/>
      </c>
      <c r="BD281" s="139" t="str">
        <f t="shared" si="848"/>
        <v/>
      </c>
      <c r="BE281" s="140" t="str">
        <f t="shared" si="849"/>
        <v/>
      </c>
      <c r="BF281" s="122" t="str">
        <f t="shared" si="850"/>
        <v/>
      </c>
      <c r="BG281" s="123" t="str">
        <f t="shared" si="851"/>
        <v/>
      </c>
      <c r="BH281" s="123" t="str">
        <f t="shared" si="852"/>
        <v/>
      </c>
      <c r="BI281" s="123" t="str">
        <f t="shared" si="853"/>
        <v/>
      </c>
      <c r="BJ281" s="122" t="str">
        <f t="shared" si="854"/>
        <v/>
      </c>
      <c r="BK281" s="123" t="str">
        <f t="shared" si="855"/>
        <v/>
      </c>
      <c r="BL281" s="123" t="str">
        <f t="shared" si="856"/>
        <v/>
      </c>
      <c r="BM281" s="123" t="str">
        <f t="shared" si="857"/>
        <v/>
      </c>
      <c r="BN281" s="123" t="str">
        <f t="shared" si="858"/>
        <v/>
      </c>
      <c r="BO281" s="123" t="str">
        <f t="shared" si="859"/>
        <v/>
      </c>
      <c r="BP281" s="123" t="str">
        <f t="shared" si="860"/>
        <v/>
      </c>
      <c r="BQ281" s="123" t="str">
        <f t="shared" si="861"/>
        <v/>
      </c>
      <c r="BR281" s="124" t="str">
        <f t="shared" si="862"/>
        <v/>
      </c>
      <c r="BS281" s="142" t="str">
        <f t="shared" si="863"/>
        <v/>
      </c>
      <c r="BT281" s="143" t="str">
        <f t="shared" si="864"/>
        <v/>
      </c>
      <c r="BU281" s="143" t="str">
        <f t="shared" si="865"/>
        <v/>
      </c>
      <c r="BV281" s="143" t="str">
        <f t="shared" si="866"/>
        <v/>
      </c>
      <c r="BW281" s="143" t="str">
        <f t="shared" si="867"/>
        <v/>
      </c>
      <c r="BX281" s="144" t="str">
        <f t="shared" si="868"/>
        <v/>
      </c>
      <c r="BY281" s="141" t="str">
        <f t="shared" si="869"/>
        <v/>
      </c>
      <c r="BZ281" s="139" t="str">
        <f t="shared" si="870"/>
        <v/>
      </c>
      <c r="CA281" s="139" t="str">
        <f t="shared" si="871"/>
        <v/>
      </c>
      <c r="CB281" s="139" t="str">
        <f t="shared" si="872"/>
        <v/>
      </c>
      <c r="CC281" s="139" t="str">
        <f t="shared" si="873"/>
        <v/>
      </c>
      <c r="CD281" s="139" t="str">
        <f t="shared" si="874"/>
        <v/>
      </c>
      <c r="CE281" s="140" t="str">
        <f t="shared" si="875"/>
        <v/>
      </c>
      <c r="CF281" s="141" t="str">
        <f t="shared" si="876"/>
        <v/>
      </c>
      <c r="CG281" s="139" t="str">
        <f t="shared" si="877"/>
        <v/>
      </c>
      <c r="CH281" s="139" t="str">
        <f t="shared" si="878"/>
        <v/>
      </c>
      <c r="CI281" s="139" t="str">
        <f t="shared" si="879"/>
        <v/>
      </c>
      <c r="CJ281" s="139" t="str">
        <f t="shared" si="880"/>
        <v/>
      </c>
      <c r="CK281" s="139" t="str">
        <f t="shared" si="881"/>
        <v/>
      </c>
      <c r="CL281" s="140" t="str">
        <f t="shared" si="882"/>
        <v/>
      </c>
      <c r="CM281" s="142" t="str">
        <f t="shared" si="883"/>
        <v/>
      </c>
      <c r="CN281" s="143" t="str">
        <f t="shared" si="884"/>
        <v/>
      </c>
      <c r="CO281" s="143" t="str">
        <f t="shared" si="885"/>
        <v/>
      </c>
      <c r="CP281" s="143" t="str">
        <f t="shared" si="886"/>
        <v/>
      </c>
      <c r="CQ281" s="143" t="str">
        <f t="shared" si="887"/>
        <v/>
      </c>
      <c r="CR281" s="145" t="str">
        <f t="shared" si="888"/>
        <v/>
      </c>
      <c r="CS281" s="127"/>
      <c r="CT281" s="122" t="str">
        <f t="shared" si="889"/>
        <v/>
      </c>
      <c r="CU281" s="123" t="str">
        <f t="shared" si="890"/>
        <v/>
      </c>
      <c r="CV281" s="123" t="str">
        <f t="shared" si="891"/>
        <v/>
      </c>
      <c r="CW281" s="123" t="str">
        <f t="shared" si="892"/>
        <v/>
      </c>
      <c r="CX281" s="123" t="str">
        <f t="shared" si="893"/>
        <v/>
      </c>
      <c r="CY281" s="123" t="str">
        <f t="shared" si="894"/>
        <v/>
      </c>
      <c r="CZ281" s="123" t="str">
        <f t="shared" si="895"/>
        <v/>
      </c>
      <c r="DA281" s="123" t="str">
        <f t="shared" si="896"/>
        <v/>
      </c>
      <c r="DB281" s="124" t="str">
        <f t="shared" si="897"/>
        <v/>
      </c>
      <c r="DC281" s="128" t="str">
        <f t="shared" si="898"/>
        <v/>
      </c>
      <c r="DD281" s="123" t="str">
        <f t="shared" si="899"/>
        <v/>
      </c>
      <c r="DE281" s="123" t="str">
        <f t="shared" si="900"/>
        <v/>
      </c>
      <c r="DF281" s="123" t="str">
        <f t="shared" si="901"/>
        <v/>
      </c>
      <c r="DG281" s="123" t="str">
        <f t="shared" si="902"/>
        <v/>
      </c>
      <c r="DH281" s="123" t="str">
        <f t="shared" si="903"/>
        <v/>
      </c>
      <c r="DI281" s="123" t="str">
        <f t="shared" si="904"/>
        <v/>
      </c>
      <c r="DJ281" s="129" t="str">
        <f t="shared" si="905"/>
        <v/>
      </c>
      <c r="DK281" s="98" t="s">
        <v>68</v>
      </c>
      <c r="DL281" s="130">
        <f t="shared" si="912"/>
        <v>275</v>
      </c>
      <c r="DM281" s="56"/>
    </row>
    <row r="282" spans="2:117" ht="22.5" customHeight="1">
      <c r="B282" s="98" t="s">
        <v>68</v>
      </c>
      <c r="C282" s="130">
        <f t="shared" si="906"/>
        <v>276</v>
      </c>
      <c r="D282" s="146">
        <v>45705</v>
      </c>
      <c r="E282" s="155" t="s">
        <v>69</v>
      </c>
      <c r="F282" s="102" t="s">
        <v>70</v>
      </c>
      <c r="G282" s="103" t="s">
        <v>20</v>
      </c>
      <c r="H282" s="131" t="s">
        <v>46</v>
      </c>
      <c r="I282" s="132">
        <v>1000</v>
      </c>
      <c r="J282" s="106"/>
      <c r="K282" s="107">
        <f t="shared" si="907"/>
        <v>3159257</v>
      </c>
      <c r="L282" s="645"/>
      <c r="M282" s="133"/>
      <c r="N282" s="133"/>
      <c r="O282" s="134" t="str">
        <f t="shared" ref="O282:S282" si="967">IF($H282=O$6,$I282,"")</f>
        <v/>
      </c>
      <c r="P282" s="135" t="str">
        <f t="shared" si="967"/>
        <v/>
      </c>
      <c r="Q282" s="136">
        <f t="shared" si="967"/>
        <v>1000</v>
      </c>
      <c r="R282" s="135" t="str">
        <f t="shared" si="967"/>
        <v/>
      </c>
      <c r="S282" s="137" t="str">
        <f t="shared" si="967"/>
        <v/>
      </c>
      <c r="T282" s="113" t="str">
        <f t="shared" ref="T282:AJ282" si="968">IF($H282=T$6,$J282,"")</f>
        <v/>
      </c>
      <c r="U282" s="114" t="str">
        <f t="shared" si="968"/>
        <v/>
      </c>
      <c r="V282" s="114" t="str">
        <f t="shared" si="968"/>
        <v/>
      </c>
      <c r="W282" s="114" t="str">
        <f t="shared" si="968"/>
        <v/>
      </c>
      <c r="X282" s="113" t="str">
        <f t="shared" si="968"/>
        <v/>
      </c>
      <c r="Y282" s="114" t="str">
        <f t="shared" si="968"/>
        <v/>
      </c>
      <c r="Z282" s="114" t="str">
        <f t="shared" si="968"/>
        <v/>
      </c>
      <c r="AA282" s="114" t="str">
        <f t="shared" si="968"/>
        <v/>
      </c>
      <c r="AB282" s="113" t="str">
        <f t="shared" si="968"/>
        <v/>
      </c>
      <c r="AC282" s="114" t="str">
        <f t="shared" si="968"/>
        <v/>
      </c>
      <c r="AD282" s="114" t="str">
        <f t="shared" si="968"/>
        <v/>
      </c>
      <c r="AE282" s="114" t="str">
        <f t="shared" si="968"/>
        <v/>
      </c>
      <c r="AF282" s="114" t="str">
        <f t="shared" si="968"/>
        <v/>
      </c>
      <c r="AG282" s="114" t="str">
        <f t="shared" si="968"/>
        <v/>
      </c>
      <c r="AH282" s="114" t="str">
        <f t="shared" si="968"/>
        <v/>
      </c>
      <c r="AI282" s="113" t="str">
        <f t="shared" si="968"/>
        <v/>
      </c>
      <c r="AJ282" s="115" t="str">
        <f t="shared" si="968"/>
        <v/>
      </c>
      <c r="AK282" s="617"/>
      <c r="AL282" s="38"/>
      <c r="AM282" s="98" t="s">
        <v>68</v>
      </c>
      <c r="AN282" s="130">
        <f t="shared" si="910"/>
        <v>276</v>
      </c>
      <c r="AO282" s="138" t="str">
        <f t="shared" ref="AO282:AS282" si="969">IF(AND($G282=AO$4,$H282=AO$6),$I282,"")</f>
        <v/>
      </c>
      <c r="AP282" s="139" t="str">
        <f t="shared" si="969"/>
        <v/>
      </c>
      <c r="AQ282" s="139">
        <f t="shared" si="969"/>
        <v>1000</v>
      </c>
      <c r="AR282" s="139" t="str">
        <f t="shared" si="969"/>
        <v/>
      </c>
      <c r="AS282" s="139" t="str">
        <f t="shared" si="969"/>
        <v/>
      </c>
      <c r="AT282" s="118"/>
      <c r="AU282" s="138" t="str">
        <f t="shared" si="839"/>
        <v/>
      </c>
      <c r="AV282" s="139" t="str">
        <f t="shared" si="840"/>
        <v/>
      </c>
      <c r="AW282" s="139" t="str">
        <f t="shared" si="841"/>
        <v/>
      </c>
      <c r="AX282" s="139" t="str">
        <f t="shared" si="842"/>
        <v/>
      </c>
      <c r="AY282" s="139" t="str">
        <f t="shared" si="843"/>
        <v/>
      </c>
      <c r="AZ282" s="140" t="str">
        <f t="shared" si="844"/>
        <v/>
      </c>
      <c r="BA282" s="141" t="str">
        <f t="shared" si="845"/>
        <v/>
      </c>
      <c r="BB282" s="139" t="str">
        <f t="shared" si="846"/>
        <v/>
      </c>
      <c r="BC282" s="139" t="str">
        <f t="shared" si="847"/>
        <v/>
      </c>
      <c r="BD282" s="139" t="str">
        <f t="shared" si="848"/>
        <v/>
      </c>
      <c r="BE282" s="140" t="str">
        <f t="shared" si="849"/>
        <v/>
      </c>
      <c r="BF282" s="122" t="str">
        <f t="shared" si="850"/>
        <v/>
      </c>
      <c r="BG282" s="123" t="str">
        <f t="shared" si="851"/>
        <v/>
      </c>
      <c r="BH282" s="123" t="str">
        <f t="shared" si="852"/>
        <v/>
      </c>
      <c r="BI282" s="123" t="str">
        <f t="shared" si="853"/>
        <v/>
      </c>
      <c r="BJ282" s="122" t="str">
        <f t="shared" si="854"/>
        <v/>
      </c>
      <c r="BK282" s="123" t="str">
        <f t="shared" si="855"/>
        <v/>
      </c>
      <c r="BL282" s="123" t="str">
        <f t="shared" si="856"/>
        <v/>
      </c>
      <c r="BM282" s="123" t="str">
        <f t="shared" si="857"/>
        <v/>
      </c>
      <c r="BN282" s="123" t="str">
        <f t="shared" si="858"/>
        <v/>
      </c>
      <c r="BO282" s="123" t="str">
        <f t="shared" si="859"/>
        <v/>
      </c>
      <c r="BP282" s="123" t="str">
        <f t="shared" si="860"/>
        <v/>
      </c>
      <c r="BQ282" s="123" t="str">
        <f t="shared" si="861"/>
        <v/>
      </c>
      <c r="BR282" s="124" t="str">
        <f t="shared" si="862"/>
        <v/>
      </c>
      <c r="BS282" s="142" t="str">
        <f t="shared" si="863"/>
        <v/>
      </c>
      <c r="BT282" s="143" t="str">
        <f t="shared" si="864"/>
        <v/>
      </c>
      <c r="BU282" s="143" t="str">
        <f t="shared" si="865"/>
        <v/>
      </c>
      <c r="BV282" s="143" t="str">
        <f t="shared" si="866"/>
        <v/>
      </c>
      <c r="BW282" s="143" t="str">
        <f t="shared" si="867"/>
        <v/>
      </c>
      <c r="BX282" s="144" t="str">
        <f t="shared" si="868"/>
        <v/>
      </c>
      <c r="BY282" s="141" t="str">
        <f t="shared" si="869"/>
        <v/>
      </c>
      <c r="BZ282" s="139" t="str">
        <f t="shared" si="870"/>
        <v/>
      </c>
      <c r="CA282" s="139" t="str">
        <f t="shared" si="871"/>
        <v/>
      </c>
      <c r="CB282" s="139" t="str">
        <f t="shared" si="872"/>
        <v/>
      </c>
      <c r="CC282" s="139" t="str">
        <f t="shared" si="873"/>
        <v/>
      </c>
      <c r="CD282" s="139" t="str">
        <f t="shared" si="874"/>
        <v/>
      </c>
      <c r="CE282" s="140" t="str">
        <f t="shared" si="875"/>
        <v/>
      </c>
      <c r="CF282" s="141" t="str">
        <f t="shared" si="876"/>
        <v/>
      </c>
      <c r="CG282" s="139" t="str">
        <f t="shared" si="877"/>
        <v/>
      </c>
      <c r="CH282" s="139" t="str">
        <f t="shared" si="878"/>
        <v/>
      </c>
      <c r="CI282" s="139" t="str">
        <f t="shared" si="879"/>
        <v/>
      </c>
      <c r="CJ282" s="139" t="str">
        <f t="shared" si="880"/>
        <v/>
      </c>
      <c r="CK282" s="139" t="str">
        <f t="shared" si="881"/>
        <v/>
      </c>
      <c r="CL282" s="140" t="str">
        <f t="shared" si="882"/>
        <v/>
      </c>
      <c r="CM282" s="142" t="str">
        <f t="shared" si="883"/>
        <v/>
      </c>
      <c r="CN282" s="143" t="str">
        <f t="shared" si="884"/>
        <v/>
      </c>
      <c r="CO282" s="143" t="str">
        <f t="shared" si="885"/>
        <v/>
      </c>
      <c r="CP282" s="143" t="str">
        <f t="shared" si="886"/>
        <v/>
      </c>
      <c r="CQ282" s="143" t="str">
        <f t="shared" si="887"/>
        <v/>
      </c>
      <c r="CR282" s="145" t="str">
        <f t="shared" si="888"/>
        <v/>
      </c>
      <c r="CS282" s="127"/>
      <c r="CT282" s="122" t="str">
        <f t="shared" si="889"/>
        <v/>
      </c>
      <c r="CU282" s="123" t="str">
        <f t="shared" si="890"/>
        <v/>
      </c>
      <c r="CV282" s="123" t="str">
        <f t="shared" si="891"/>
        <v/>
      </c>
      <c r="CW282" s="123" t="str">
        <f t="shared" si="892"/>
        <v/>
      </c>
      <c r="CX282" s="123" t="str">
        <f t="shared" si="893"/>
        <v/>
      </c>
      <c r="CY282" s="123" t="str">
        <f t="shared" si="894"/>
        <v/>
      </c>
      <c r="CZ282" s="123" t="str">
        <f t="shared" si="895"/>
        <v/>
      </c>
      <c r="DA282" s="123" t="str">
        <f t="shared" si="896"/>
        <v/>
      </c>
      <c r="DB282" s="124" t="str">
        <f t="shared" si="897"/>
        <v/>
      </c>
      <c r="DC282" s="128" t="str">
        <f t="shared" si="898"/>
        <v/>
      </c>
      <c r="DD282" s="123" t="str">
        <f t="shared" si="899"/>
        <v/>
      </c>
      <c r="DE282" s="123" t="str">
        <f t="shared" si="900"/>
        <v/>
      </c>
      <c r="DF282" s="123" t="str">
        <f t="shared" si="901"/>
        <v/>
      </c>
      <c r="DG282" s="123" t="str">
        <f t="shared" si="902"/>
        <v/>
      </c>
      <c r="DH282" s="123" t="str">
        <f t="shared" si="903"/>
        <v/>
      </c>
      <c r="DI282" s="123" t="str">
        <f t="shared" si="904"/>
        <v/>
      </c>
      <c r="DJ282" s="129" t="str">
        <f t="shared" si="905"/>
        <v/>
      </c>
      <c r="DK282" s="98" t="s">
        <v>68</v>
      </c>
      <c r="DL282" s="130">
        <f t="shared" si="912"/>
        <v>276</v>
      </c>
      <c r="DM282" s="56"/>
    </row>
    <row r="283" spans="2:117" ht="22.5" customHeight="1">
      <c r="B283" s="98" t="s">
        <v>68</v>
      </c>
      <c r="C283" s="130">
        <f t="shared" si="906"/>
        <v>277</v>
      </c>
      <c r="D283" s="146">
        <v>45706</v>
      </c>
      <c r="E283" s="155" t="s">
        <v>69</v>
      </c>
      <c r="F283" s="102" t="s">
        <v>70</v>
      </c>
      <c r="G283" s="156" t="s">
        <v>20</v>
      </c>
      <c r="H283" s="131" t="s">
        <v>46</v>
      </c>
      <c r="I283" s="132">
        <v>2000</v>
      </c>
      <c r="J283" s="106"/>
      <c r="K283" s="107">
        <f t="shared" si="907"/>
        <v>3161257</v>
      </c>
      <c r="L283" s="645"/>
      <c r="M283" s="133"/>
      <c r="N283" s="133"/>
      <c r="O283" s="134" t="str">
        <f t="shared" ref="O283:S283" si="970">IF($H283=O$6,$I283,"")</f>
        <v/>
      </c>
      <c r="P283" s="135" t="str">
        <f t="shared" si="970"/>
        <v/>
      </c>
      <c r="Q283" s="136">
        <f t="shared" si="970"/>
        <v>2000</v>
      </c>
      <c r="R283" s="135" t="str">
        <f t="shared" si="970"/>
        <v/>
      </c>
      <c r="S283" s="137" t="str">
        <f t="shared" si="970"/>
        <v/>
      </c>
      <c r="T283" s="113" t="str">
        <f t="shared" ref="T283:AJ283" si="971">IF($H283=T$6,$J283,"")</f>
        <v/>
      </c>
      <c r="U283" s="114" t="str">
        <f t="shared" si="971"/>
        <v/>
      </c>
      <c r="V283" s="114" t="str">
        <f t="shared" si="971"/>
        <v/>
      </c>
      <c r="W283" s="114" t="str">
        <f t="shared" si="971"/>
        <v/>
      </c>
      <c r="X283" s="113" t="str">
        <f t="shared" si="971"/>
        <v/>
      </c>
      <c r="Y283" s="114" t="str">
        <f t="shared" si="971"/>
        <v/>
      </c>
      <c r="Z283" s="114" t="str">
        <f t="shared" si="971"/>
        <v/>
      </c>
      <c r="AA283" s="114" t="str">
        <f t="shared" si="971"/>
        <v/>
      </c>
      <c r="AB283" s="113" t="str">
        <f t="shared" si="971"/>
        <v/>
      </c>
      <c r="AC283" s="114" t="str">
        <f t="shared" si="971"/>
        <v/>
      </c>
      <c r="AD283" s="114" t="str">
        <f t="shared" si="971"/>
        <v/>
      </c>
      <c r="AE283" s="114" t="str">
        <f t="shared" si="971"/>
        <v/>
      </c>
      <c r="AF283" s="114" t="str">
        <f t="shared" si="971"/>
        <v/>
      </c>
      <c r="AG283" s="114" t="str">
        <f t="shared" si="971"/>
        <v/>
      </c>
      <c r="AH283" s="114" t="str">
        <f t="shared" si="971"/>
        <v/>
      </c>
      <c r="AI283" s="113" t="str">
        <f t="shared" si="971"/>
        <v/>
      </c>
      <c r="AJ283" s="115" t="str">
        <f t="shared" si="971"/>
        <v/>
      </c>
      <c r="AK283" s="617"/>
      <c r="AL283" s="38"/>
      <c r="AM283" s="98" t="s">
        <v>68</v>
      </c>
      <c r="AN283" s="130">
        <f t="shared" si="910"/>
        <v>277</v>
      </c>
      <c r="AO283" s="138" t="str">
        <f t="shared" ref="AO283:AS283" si="972">IF(AND($G283=AO$4,$H283=AO$6),$I283,"")</f>
        <v/>
      </c>
      <c r="AP283" s="139" t="str">
        <f t="shared" si="972"/>
        <v/>
      </c>
      <c r="AQ283" s="139">
        <f t="shared" si="972"/>
        <v>2000</v>
      </c>
      <c r="AR283" s="139" t="str">
        <f t="shared" si="972"/>
        <v/>
      </c>
      <c r="AS283" s="139" t="str">
        <f t="shared" si="972"/>
        <v/>
      </c>
      <c r="AT283" s="118"/>
      <c r="AU283" s="138" t="str">
        <f t="shared" si="839"/>
        <v/>
      </c>
      <c r="AV283" s="139" t="str">
        <f t="shared" si="840"/>
        <v/>
      </c>
      <c r="AW283" s="139" t="str">
        <f t="shared" si="841"/>
        <v/>
      </c>
      <c r="AX283" s="139" t="str">
        <f t="shared" si="842"/>
        <v/>
      </c>
      <c r="AY283" s="139" t="str">
        <f t="shared" si="843"/>
        <v/>
      </c>
      <c r="AZ283" s="140" t="str">
        <f t="shared" si="844"/>
        <v/>
      </c>
      <c r="BA283" s="141" t="str">
        <f t="shared" si="845"/>
        <v/>
      </c>
      <c r="BB283" s="139" t="str">
        <f t="shared" si="846"/>
        <v/>
      </c>
      <c r="BC283" s="139" t="str">
        <f t="shared" si="847"/>
        <v/>
      </c>
      <c r="BD283" s="139" t="str">
        <f t="shared" si="848"/>
        <v/>
      </c>
      <c r="BE283" s="140" t="str">
        <f t="shared" si="849"/>
        <v/>
      </c>
      <c r="BF283" s="122" t="str">
        <f t="shared" si="850"/>
        <v/>
      </c>
      <c r="BG283" s="123" t="str">
        <f t="shared" si="851"/>
        <v/>
      </c>
      <c r="BH283" s="123" t="str">
        <f t="shared" si="852"/>
        <v/>
      </c>
      <c r="BI283" s="123" t="str">
        <f t="shared" si="853"/>
        <v/>
      </c>
      <c r="BJ283" s="122" t="str">
        <f t="shared" si="854"/>
        <v/>
      </c>
      <c r="BK283" s="123" t="str">
        <f t="shared" si="855"/>
        <v/>
      </c>
      <c r="BL283" s="123" t="str">
        <f t="shared" si="856"/>
        <v/>
      </c>
      <c r="BM283" s="123" t="str">
        <f t="shared" si="857"/>
        <v/>
      </c>
      <c r="BN283" s="123" t="str">
        <f t="shared" si="858"/>
        <v/>
      </c>
      <c r="BO283" s="123" t="str">
        <f t="shared" si="859"/>
        <v/>
      </c>
      <c r="BP283" s="123" t="str">
        <f t="shared" si="860"/>
        <v/>
      </c>
      <c r="BQ283" s="123" t="str">
        <f t="shared" si="861"/>
        <v/>
      </c>
      <c r="BR283" s="124" t="str">
        <f t="shared" si="862"/>
        <v/>
      </c>
      <c r="BS283" s="142" t="str">
        <f t="shared" si="863"/>
        <v/>
      </c>
      <c r="BT283" s="143" t="str">
        <f t="shared" si="864"/>
        <v/>
      </c>
      <c r="BU283" s="143" t="str">
        <f t="shared" si="865"/>
        <v/>
      </c>
      <c r="BV283" s="143" t="str">
        <f t="shared" si="866"/>
        <v/>
      </c>
      <c r="BW283" s="143" t="str">
        <f t="shared" si="867"/>
        <v/>
      </c>
      <c r="BX283" s="144" t="str">
        <f t="shared" si="868"/>
        <v/>
      </c>
      <c r="BY283" s="141" t="str">
        <f t="shared" si="869"/>
        <v/>
      </c>
      <c r="BZ283" s="139" t="str">
        <f t="shared" si="870"/>
        <v/>
      </c>
      <c r="CA283" s="139" t="str">
        <f t="shared" si="871"/>
        <v/>
      </c>
      <c r="CB283" s="139" t="str">
        <f t="shared" si="872"/>
        <v/>
      </c>
      <c r="CC283" s="139" t="str">
        <f t="shared" si="873"/>
        <v/>
      </c>
      <c r="CD283" s="139" t="str">
        <f t="shared" si="874"/>
        <v/>
      </c>
      <c r="CE283" s="140" t="str">
        <f t="shared" si="875"/>
        <v/>
      </c>
      <c r="CF283" s="141" t="str">
        <f t="shared" si="876"/>
        <v/>
      </c>
      <c r="CG283" s="139" t="str">
        <f t="shared" si="877"/>
        <v/>
      </c>
      <c r="CH283" s="139" t="str">
        <f t="shared" si="878"/>
        <v/>
      </c>
      <c r="CI283" s="139" t="str">
        <f t="shared" si="879"/>
        <v/>
      </c>
      <c r="CJ283" s="139" t="str">
        <f t="shared" si="880"/>
        <v/>
      </c>
      <c r="CK283" s="139" t="str">
        <f t="shared" si="881"/>
        <v/>
      </c>
      <c r="CL283" s="140" t="str">
        <f t="shared" si="882"/>
        <v/>
      </c>
      <c r="CM283" s="142" t="str">
        <f t="shared" si="883"/>
        <v/>
      </c>
      <c r="CN283" s="143" t="str">
        <f t="shared" si="884"/>
        <v/>
      </c>
      <c r="CO283" s="143" t="str">
        <f t="shared" si="885"/>
        <v/>
      </c>
      <c r="CP283" s="143" t="str">
        <f t="shared" si="886"/>
        <v/>
      </c>
      <c r="CQ283" s="143" t="str">
        <f t="shared" si="887"/>
        <v/>
      </c>
      <c r="CR283" s="145" t="str">
        <f t="shared" si="888"/>
        <v/>
      </c>
      <c r="CS283" s="127"/>
      <c r="CT283" s="122" t="str">
        <f t="shared" si="889"/>
        <v/>
      </c>
      <c r="CU283" s="123" t="str">
        <f t="shared" si="890"/>
        <v/>
      </c>
      <c r="CV283" s="123" t="str">
        <f t="shared" si="891"/>
        <v/>
      </c>
      <c r="CW283" s="123" t="str">
        <f t="shared" si="892"/>
        <v/>
      </c>
      <c r="CX283" s="123" t="str">
        <f t="shared" si="893"/>
        <v/>
      </c>
      <c r="CY283" s="123" t="str">
        <f t="shared" si="894"/>
        <v/>
      </c>
      <c r="CZ283" s="123" t="str">
        <f t="shared" si="895"/>
        <v/>
      </c>
      <c r="DA283" s="123" t="str">
        <f t="shared" si="896"/>
        <v/>
      </c>
      <c r="DB283" s="124" t="str">
        <f t="shared" si="897"/>
        <v/>
      </c>
      <c r="DC283" s="128" t="str">
        <f t="shared" si="898"/>
        <v/>
      </c>
      <c r="DD283" s="123" t="str">
        <f t="shared" si="899"/>
        <v/>
      </c>
      <c r="DE283" s="123" t="str">
        <f t="shared" si="900"/>
        <v/>
      </c>
      <c r="DF283" s="123" t="str">
        <f t="shared" si="901"/>
        <v/>
      </c>
      <c r="DG283" s="123" t="str">
        <f t="shared" si="902"/>
        <v/>
      </c>
      <c r="DH283" s="123" t="str">
        <f t="shared" si="903"/>
        <v/>
      </c>
      <c r="DI283" s="123" t="str">
        <f t="shared" si="904"/>
        <v/>
      </c>
      <c r="DJ283" s="129" t="str">
        <f t="shared" si="905"/>
        <v/>
      </c>
      <c r="DK283" s="98" t="s">
        <v>68</v>
      </c>
      <c r="DL283" s="130">
        <f t="shared" si="912"/>
        <v>277</v>
      </c>
      <c r="DM283" s="56"/>
    </row>
    <row r="284" spans="2:117" ht="22.5" customHeight="1">
      <c r="B284" s="98" t="s">
        <v>68</v>
      </c>
      <c r="C284" s="130">
        <f t="shared" si="906"/>
        <v>278</v>
      </c>
      <c r="D284" s="146">
        <v>45706</v>
      </c>
      <c r="E284" s="155" t="s">
        <v>69</v>
      </c>
      <c r="F284" s="102" t="s">
        <v>70</v>
      </c>
      <c r="G284" s="103" t="s">
        <v>20</v>
      </c>
      <c r="H284" s="131" t="s">
        <v>46</v>
      </c>
      <c r="I284" s="132">
        <v>10000</v>
      </c>
      <c r="J284" s="106"/>
      <c r="K284" s="107">
        <f t="shared" si="907"/>
        <v>3171257</v>
      </c>
      <c r="L284" s="645"/>
      <c r="M284" s="133"/>
      <c r="N284" s="133"/>
      <c r="O284" s="134" t="str">
        <f t="shared" ref="O284:S284" si="973">IF($H284=O$6,$I284,"")</f>
        <v/>
      </c>
      <c r="P284" s="135" t="str">
        <f t="shared" si="973"/>
        <v/>
      </c>
      <c r="Q284" s="136">
        <f t="shared" si="973"/>
        <v>10000</v>
      </c>
      <c r="R284" s="135" t="str">
        <f t="shared" si="973"/>
        <v/>
      </c>
      <c r="S284" s="137" t="str">
        <f t="shared" si="973"/>
        <v/>
      </c>
      <c r="T284" s="113" t="str">
        <f t="shared" ref="T284:AJ284" si="974">IF($H284=T$6,$J284,"")</f>
        <v/>
      </c>
      <c r="U284" s="114" t="str">
        <f t="shared" si="974"/>
        <v/>
      </c>
      <c r="V284" s="114" t="str">
        <f t="shared" si="974"/>
        <v/>
      </c>
      <c r="W284" s="114" t="str">
        <f t="shared" si="974"/>
        <v/>
      </c>
      <c r="X284" s="113" t="str">
        <f t="shared" si="974"/>
        <v/>
      </c>
      <c r="Y284" s="114" t="str">
        <f t="shared" si="974"/>
        <v/>
      </c>
      <c r="Z284" s="114" t="str">
        <f t="shared" si="974"/>
        <v/>
      </c>
      <c r="AA284" s="114" t="str">
        <f t="shared" si="974"/>
        <v/>
      </c>
      <c r="AB284" s="113" t="str">
        <f t="shared" si="974"/>
        <v/>
      </c>
      <c r="AC284" s="114" t="str">
        <f t="shared" si="974"/>
        <v/>
      </c>
      <c r="AD284" s="114" t="str">
        <f t="shared" si="974"/>
        <v/>
      </c>
      <c r="AE284" s="114" t="str">
        <f t="shared" si="974"/>
        <v/>
      </c>
      <c r="AF284" s="114" t="str">
        <f t="shared" si="974"/>
        <v/>
      </c>
      <c r="AG284" s="114" t="str">
        <f t="shared" si="974"/>
        <v/>
      </c>
      <c r="AH284" s="114" t="str">
        <f t="shared" si="974"/>
        <v/>
      </c>
      <c r="AI284" s="113" t="str">
        <f t="shared" si="974"/>
        <v/>
      </c>
      <c r="AJ284" s="115" t="str">
        <f t="shared" si="974"/>
        <v/>
      </c>
      <c r="AK284" s="617"/>
      <c r="AL284" s="38"/>
      <c r="AM284" s="98" t="s">
        <v>68</v>
      </c>
      <c r="AN284" s="130">
        <f t="shared" si="910"/>
        <v>278</v>
      </c>
      <c r="AO284" s="138" t="str">
        <f t="shared" ref="AO284:AS284" si="975">IF(AND($G284=AO$4,$H284=AO$6),$I284,"")</f>
        <v/>
      </c>
      <c r="AP284" s="139" t="str">
        <f t="shared" si="975"/>
        <v/>
      </c>
      <c r="AQ284" s="139">
        <f t="shared" si="975"/>
        <v>10000</v>
      </c>
      <c r="AR284" s="139" t="str">
        <f t="shared" si="975"/>
        <v/>
      </c>
      <c r="AS284" s="139" t="str">
        <f t="shared" si="975"/>
        <v/>
      </c>
      <c r="AT284" s="118"/>
      <c r="AU284" s="138" t="str">
        <f t="shared" si="839"/>
        <v/>
      </c>
      <c r="AV284" s="139" t="str">
        <f t="shared" si="840"/>
        <v/>
      </c>
      <c r="AW284" s="139" t="str">
        <f t="shared" si="841"/>
        <v/>
      </c>
      <c r="AX284" s="139" t="str">
        <f t="shared" si="842"/>
        <v/>
      </c>
      <c r="AY284" s="139" t="str">
        <f t="shared" si="843"/>
        <v/>
      </c>
      <c r="AZ284" s="140" t="str">
        <f t="shared" si="844"/>
        <v/>
      </c>
      <c r="BA284" s="141" t="str">
        <f t="shared" si="845"/>
        <v/>
      </c>
      <c r="BB284" s="139" t="str">
        <f t="shared" si="846"/>
        <v/>
      </c>
      <c r="BC284" s="139" t="str">
        <f t="shared" si="847"/>
        <v/>
      </c>
      <c r="BD284" s="139" t="str">
        <f t="shared" si="848"/>
        <v/>
      </c>
      <c r="BE284" s="140" t="str">
        <f t="shared" si="849"/>
        <v/>
      </c>
      <c r="BF284" s="122" t="str">
        <f t="shared" si="850"/>
        <v/>
      </c>
      <c r="BG284" s="123" t="str">
        <f t="shared" si="851"/>
        <v/>
      </c>
      <c r="BH284" s="123" t="str">
        <f t="shared" si="852"/>
        <v/>
      </c>
      <c r="BI284" s="123" t="str">
        <f t="shared" si="853"/>
        <v/>
      </c>
      <c r="BJ284" s="122" t="str">
        <f t="shared" si="854"/>
        <v/>
      </c>
      <c r="BK284" s="123" t="str">
        <f t="shared" si="855"/>
        <v/>
      </c>
      <c r="BL284" s="123" t="str">
        <f t="shared" si="856"/>
        <v/>
      </c>
      <c r="BM284" s="123" t="str">
        <f t="shared" si="857"/>
        <v/>
      </c>
      <c r="BN284" s="123" t="str">
        <f t="shared" si="858"/>
        <v/>
      </c>
      <c r="BO284" s="123" t="str">
        <f t="shared" si="859"/>
        <v/>
      </c>
      <c r="BP284" s="123" t="str">
        <f t="shared" si="860"/>
        <v/>
      </c>
      <c r="BQ284" s="123" t="str">
        <f t="shared" si="861"/>
        <v/>
      </c>
      <c r="BR284" s="124" t="str">
        <f t="shared" si="862"/>
        <v/>
      </c>
      <c r="BS284" s="142" t="str">
        <f t="shared" si="863"/>
        <v/>
      </c>
      <c r="BT284" s="143" t="str">
        <f t="shared" si="864"/>
        <v/>
      </c>
      <c r="BU284" s="143" t="str">
        <f t="shared" si="865"/>
        <v/>
      </c>
      <c r="BV284" s="143" t="str">
        <f t="shared" si="866"/>
        <v/>
      </c>
      <c r="BW284" s="143" t="str">
        <f t="shared" si="867"/>
        <v/>
      </c>
      <c r="BX284" s="144" t="str">
        <f t="shared" si="868"/>
        <v/>
      </c>
      <c r="BY284" s="141" t="str">
        <f t="shared" si="869"/>
        <v/>
      </c>
      <c r="BZ284" s="139" t="str">
        <f t="shared" si="870"/>
        <v/>
      </c>
      <c r="CA284" s="139" t="str">
        <f t="shared" si="871"/>
        <v/>
      </c>
      <c r="CB284" s="139" t="str">
        <f t="shared" si="872"/>
        <v/>
      </c>
      <c r="CC284" s="139" t="str">
        <f t="shared" si="873"/>
        <v/>
      </c>
      <c r="CD284" s="139" t="str">
        <f t="shared" si="874"/>
        <v/>
      </c>
      <c r="CE284" s="140" t="str">
        <f t="shared" si="875"/>
        <v/>
      </c>
      <c r="CF284" s="141" t="str">
        <f t="shared" si="876"/>
        <v/>
      </c>
      <c r="CG284" s="139" t="str">
        <f t="shared" si="877"/>
        <v/>
      </c>
      <c r="CH284" s="139" t="str">
        <f t="shared" si="878"/>
        <v/>
      </c>
      <c r="CI284" s="139" t="str">
        <f t="shared" si="879"/>
        <v/>
      </c>
      <c r="CJ284" s="139" t="str">
        <f t="shared" si="880"/>
        <v/>
      </c>
      <c r="CK284" s="139" t="str">
        <f t="shared" si="881"/>
        <v/>
      </c>
      <c r="CL284" s="140" t="str">
        <f t="shared" si="882"/>
        <v/>
      </c>
      <c r="CM284" s="142" t="str">
        <f t="shared" si="883"/>
        <v/>
      </c>
      <c r="CN284" s="143" t="str">
        <f t="shared" si="884"/>
        <v/>
      </c>
      <c r="CO284" s="143" t="str">
        <f t="shared" si="885"/>
        <v/>
      </c>
      <c r="CP284" s="143" t="str">
        <f t="shared" si="886"/>
        <v/>
      </c>
      <c r="CQ284" s="143" t="str">
        <f t="shared" si="887"/>
        <v/>
      </c>
      <c r="CR284" s="145" t="str">
        <f t="shared" si="888"/>
        <v/>
      </c>
      <c r="CS284" s="127"/>
      <c r="CT284" s="122" t="str">
        <f t="shared" si="889"/>
        <v/>
      </c>
      <c r="CU284" s="123" t="str">
        <f t="shared" si="890"/>
        <v/>
      </c>
      <c r="CV284" s="123" t="str">
        <f t="shared" si="891"/>
        <v/>
      </c>
      <c r="CW284" s="123" t="str">
        <f t="shared" si="892"/>
        <v/>
      </c>
      <c r="CX284" s="123" t="str">
        <f t="shared" si="893"/>
        <v/>
      </c>
      <c r="CY284" s="123" t="str">
        <f t="shared" si="894"/>
        <v/>
      </c>
      <c r="CZ284" s="123" t="str">
        <f t="shared" si="895"/>
        <v/>
      </c>
      <c r="DA284" s="123" t="str">
        <f t="shared" si="896"/>
        <v/>
      </c>
      <c r="DB284" s="124" t="str">
        <f t="shared" si="897"/>
        <v/>
      </c>
      <c r="DC284" s="128" t="str">
        <f t="shared" si="898"/>
        <v/>
      </c>
      <c r="DD284" s="123" t="str">
        <f t="shared" si="899"/>
        <v/>
      </c>
      <c r="DE284" s="123" t="str">
        <f t="shared" si="900"/>
        <v/>
      </c>
      <c r="DF284" s="123" t="str">
        <f t="shared" si="901"/>
        <v/>
      </c>
      <c r="DG284" s="123" t="str">
        <f t="shared" si="902"/>
        <v/>
      </c>
      <c r="DH284" s="123" t="str">
        <f t="shared" si="903"/>
        <v/>
      </c>
      <c r="DI284" s="123" t="str">
        <f t="shared" si="904"/>
        <v/>
      </c>
      <c r="DJ284" s="129" t="str">
        <f t="shared" si="905"/>
        <v/>
      </c>
      <c r="DK284" s="98" t="s">
        <v>68</v>
      </c>
      <c r="DL284" s="130">
        <f t="shared" si="912"/>
        <v>278</v>
      </c>
      <c r="DM284" s="56"/>
    </row>
    <row r="285" spans="2:117" ht="22.5" customHeight="1">
      <c r="B285" s="98" t="s">
        <v>68</v>
      </c>
      <c r="C285" s="130">
        <f t="shared" si="906"/>
        <v>279</v>
      </c>
      <c r="D285" s="146">
        <v>45705</v>
      </c>
      <c r="E285" s="155" t="s">
        <v>69</v>
      </c>
      <c r="F285" s="102" t="s">
        <v>70</v>
      </c>
      <c r="G285" s="103" t="s">
        <v>20</v>
      </c>
      <c r="H285" s="131" t="s">
        <v>46</v>
      </c>
      <c r="I285" s="132">
        <v>100000</v>
      </c>
      <c r="J285" s="106"/>
      <c r="K285" s="107">
        <f t="shared" si="907"/>
        <v>3271257</v>
      </c>
      <c r="L285" s="645"/>
      <c r="M285" s="133"/>
      <c r="N285" s="133"/>
      <c r="O285" s="134" t="str">
        <f t="shared" ref="O285:S285" si="976">IF($H285=O$6,$I285,"")</f>
        <v/>
      </c>
      <c r="P285" s="135" t="str">
        <f t="shared" si="976"/>
        <v/>
      </c>
      <c r="Q285" s="136">
        <f t="shared" si="976"/>
        <v>100000</v>
      </c>
      <c r="R285" s="135" t="str">
        <f t="shared" si="976"/>
        <v/>
      </c>
      <c r="S285" s="137" t="str">
        <f t="shared" si="976"/>
        <v/>
      </c>
      <c r="T285" s="113" t="str">
        <f t="shared" ref="T285:AJ285" si="977">IF($H285=T$6,$J285,"")</f>
        <v/>
      </c>
      <c r="U285" s="114" t="str">
        <f t="shared" si="977"/>
        <v/>
      </c>
      <c r="V285" s="114" t="str">
        <f t="shared" si="977"/>
        <v/>
      </c>
      <c r="W285" s="114" t="str">
        <f t="shared" si="977"/>
        <v/>
      </c>
      <c r="X285" s="113" t="str">
        <f t="shared" si="977"/>
        <v/>
      </c>
      <c r="Y285" s="114" t="str">
        <f t="shared" si="977"/>
        <v/>
      </c>
      <c r="Z285" s="114" t="str">
        <f t="shared" si="977"/>
        <v/>
      </c>
      <c r="AA285" s="114" t="str">
        <f t="shared" si="977"/>
        <v/>
      </c>
      <c r="AB285" s="113" t="str">
        <f t="shared" si="977"/>
        <v/>
      </c>
      <c r="AC285" s="114" t="str">
        <f t="shared" si="977"/>
        <v/>
      </c>
      <c r="AD285" s="114" t="str">
        <f t="shared" si="977"/>
        <v/>
      </c>
      <c r="AE285" s="114" t="str">
        <f t="shared" si="977"/>
        <v/>
      </c>
      <c r="AF285" s="114" t="str">
        <f t="shared" si="977"/>
        <v/>
      </c>
      <c r="AG285" s="114" t="str">
        <f t="shared" si="977"/>
        <v/>
      </c>
      <c r="AH285" s="114" t="str">
        <f t="shared" si="977"/>
        <v/>
      </c>
      <c r="AI285" s="113" t="str">
        <f t="shared" si="977"/>
        <v/>
      </c>
      <c r="AJ285" s="115" t="str">
        <f t="shared" si="977"/>
        <v/>
      </c>
      <c r="AK285" s="617"/>
      <c r="AL285" s="38"/>
      <c r="AM285" s="98" t="s">
        <v>68</v>
      </c>
      <c r="AN285" s="130">
        <f t="shared" si="910"/>
        <v>279</v>
      </c>
      <c r="AO285" s="138" t="str">
        <f t="shared" ref="AO285:AS285" si="978">IF(AND($G285=AO$4,$H285=AO$6),$I285,"")</f>
        <v/>
      </c>
      <c r="AP285" s="139" t="str">
        <f t="shared" si="978"/>
        <v/>
      </c>
      <c r="AQ285" s="139">
        <f t="shared" si="978"/>
        <v>100000</v>
      </c>
      <c r="AR285" s="139" t="str">
        <f t="shared" si="978"/>
        <v/>
      </c>
      <c r="AS285" s="139" t="str">
        <f t="shared" si="978"/>
        <v/>
      </c>
      <c r="AT285" s="118"/>
      <c r="AU285" s="138" t="str">
        <f t="shared" si="839"/>
        <v/>
      </c>
      <c r="AV285" s="139" t="str">
        <f t="shared" si="840"/>
        <v/>
      </c>
      <c r="AW285" s="139" t="str">
        <f t="shared" si="841"/>
        <v/>
      </c>
      <c r="AX285" s="139" t="str">
        <f t="shared" si="842"/>
        <v/>
      </c>
      <c r="AY285" s="139" t="str">
        <f t="shared" si="843"/>
        <v/>
      </c>
      <c r="AZ285" s="140" t="str">
        <f t="shared" si="844"/>
        <v/>
      </c>
      <c r="BA285" s="141" t="str">
        <f t="shared" si="845"/>
        <v/>
      </c>
      <c r="BB285" s="139" t="str">
        <f t="shared" si="846"/>
        <v/>
      </c>
      <c r="BC285" s="139" t="str">
        <f t="shared" si="847"/>
        <v/>
      </c>
      <c r="BD285" s="139" t="str">
        <f t="shared" si="848"/>
        <v/>
      </c>
      <c r="BE285" s="140" t="str">
        <f t="shared" si="849"/>
        <v/>
      </c>
      <c r="BF285" s="122" t="str">
        <f t="shared" si="850"/>
        <v/>
      </c>
      <c r="BG285" s="123" t="str">
        <f t="shared" si="851"/>
        <v/>
      </c>
      <c r="BH285" s="123" t="str">
        <f t="shared" si="852"/>
        <v/>
      </c>
      <c r="BI285" s="123" t="str">
        <f t="shared" si="853"/>
        <v/>
      </c>
      <c r="BJ285" s="122" t="str">
        <f t="shared" si="854"/>
        <v/>
      </c>
      <c r="BK285" s="123" t="str">
        <f t="shared" si="855"/>
        <v/>
      </c>
      <c r="BL285" s="123" t="str">
        <f t="shared" si="856"/>
        <v/>
      </c>
      <c r="BM285" s="123" t="str">
        <f t="shared" si="857"/>
        <v/>
      </c>
      <c r="BN285" s="123" t="str">
        <f t="shared" si="858"/>
        <v/>
      </c>
      <c r="BO285" s="123" t="str">
        <f t="shared" si="859"/>
        <v/>
      </c>
      <c r="BP285" s="123" t="str">
        <f t="shared" si="860"/>
        <v/>
      </c>
      <c r="BQ285" s="123" t="str">
        <f t="shared" si="861"/>
        <v/>
      </c>
      <c r="BR285" s="124" t="str">
        <f t="shared" si="862"/>
        <v/>
      </c>
      <c r="BS285" s="142" t="str">
        <f t="shared" si="863"/>
        <v/>
      </c>
      <c r="BT285" s="143" t="str">
        <f t="shared" si="864"/>
        <v/>
      </c>
      <c r="BU285" s="143" t="str">
        <f t="shared" si="865"/>
        <v/>
      </c>
      <c r="BV285" s="143" t="str">
        <f t="shared" si="866"/>
        <v/>
      </c>
      <c r="BW285" s="143" t="str">
        <f t="shared" si="867"/>
        <v/>
      </c>
      <c r="BX285" s="144" t="str">
        <f t="shared" si="868"/>
        <v/>
      </c>
      <c r="BY285" s="141" t="str">
        <f t="shared" si="869"/>
        <v/>
      </c>
      <c r="BZ285" s="139" t="str">
        <f t="shared" si="870"/>
        <v/>
      </c>
      <c r="CA285" s="139" t="str">
        <f t="shared" si="871"/>
        <v/>
      </c>
      <c r="CB285" s="139" t="str">
        <f t="shared" si="872"/>
        <v/>
      </c>
      <c r="CC285" s="139" t="str">
        <f t="shared" si="873"/>
        <v/>
      </c>
      <c r="CD285" s="139" t="str">
        <f t="shared" si="874"/>
        <v/>
      </c>
      <c r="CE285" s="140" t="str">
        <f t="shared" si="875"/>
        <v/>
      </c>
      <c r="CF285" s="141" t="str">
        <f t="shared" si="876"/>
        <v/>
      </c>
      <c r="CG285" s="139" t="str">
        <f t="shared" si="877"/>
        <v/>
      </c>
      <c r="CH285" s="139" t="str">
        <f t="shared" si="878"/>
        <v/>
      </c>
      <c r="CI285" s="139" t="str">
        <f t="shared" si="879"/>
        <v/>
      </c>
      <c r="CJ285" s="139" t="str">
        <f t="shared" si="880"/>
        <v/>
      </c>
      <c r="CK285" s="139" t="str">
        <f t="shared" si="881"/>
        <v/>
      </c>
      <c r="CL285" s="140" t="str">
        <f t="shared" si="882"/>
        <v/>
      </c>
      <c r="CM285" s="142" t="str">
        <f t="shared" si="883"/>
        <v/>
      </c>
      <c r="CN285" s="143" t="str">
        <f t="shared" si="884"/>
        <v/>
      </c>
      <c r="CO285" s="143" t="str">
        <f t="shared" si="885"/>
        <v/>
      </c>
      <c r="CP285" s="143" t="str">
        <f t="shared" si="886"/>
        <v/>
      </c>
      <c r="CQ285" s="143" t="str">
        <f t="shared" si="887"/>
        <v/>
      </c>
      <c r="CR285" s="145" t="str">
        <f t="shared" si="888"/>
        <v/>
      </c>
      <c r="CS285" s="127"/>
      <c r="CT285" s="122" t="str">
        <f t="shared" si="889"/>
        <v/>
      </c>
      <c r="CU285" s="123" t="str">
        <f t="shared" si="890"/>
        <v/>
      </c>
      <c r="CV285" s="123" t="str">
        <f t="shared" si="891"/>
        <v/>
      </c>
      <c r="CW285" s="123" t="str">
        <f t="shared" si="892"/>
        <v/>
      </c>
      <c r="CX285" s="123" t="str">
        <f t="shared" si="893"/>
        <v/>
      </c>
      <c r="CY285" s="123" t="str">
        <f t="shared" si="894"/>
        <v/>
      </c>
      <c r="CZ285" s="123" t="str">
        <f t="shared" si="895"/>
        <v/>
      </c>
      <c r="DA285" s="123" t="str">
        <f t="shared" si="896"/>
        <v/>
      </c>
      <c r="DB285" s="124" t="str">
        <f t="shared" si="897"/>
        <v/>
      </c>
      <c r="DC285" s="128" t="str">
        <f t="shared" si="898"/>
        <v/>
      </c>
      <c r="DD285" s="123" t="str">
        <f t="shared" si="899"/>
        <v/>
      </c>
      <c r="DE285" s="123" t="str">
        <f t="shared" si="900"/>
        <v/>
      </c>
      <c r="DF285" s="123" t="str">
        <f t="shared" si="901"/>
        <v/>
      </c>
      <c r="DG285" s="123" t="str">
        <f t="shared" si="902"/>
        <v/>
      </c>
      <c r="DH285" s="123" t="str">
        <f t="shared" si="903"/>
        <v/>
      </c>
      <c r="DI285" s="123" t="str">
        <f t="shared" si="904"/>
        <v/>
      </c>
      <c r="DJ285" s="129" t="str">
        <f t="shared" si="905"/>
        <v/>
      </c>
      <c r="DK285" s="98" t="s">
        <v>68</v>
      </c>
      <c r="DL285" s="130">
        <f t="shared" si="912"/>
        <v>279</v>
      </c>
      <c r="DM285" s="56"/>
    </row>
    <row r="286" spans="2:117" ht="22.5" customHeight="1">
      <c r="B286" s="98" t="s">
        <v>68</v>
      </c>
      <c r="C286" s="130">
        <f t="shared" si="906"/>
        <v>280</v>
      </c>
      <c r="D286" s="146">
        <v>45706</v>
      </c>
      <c r="E286" s="155" t="s">
        <v>69</v>
      </c>
      <c r="F286" s="102" t="s">
        <v>70</v>
      </c>
      <c r="G286" s="103" t="s">
        <v>20</v>
      </c>
      <c r="H286" s="131" t="s">
        <v>46</v>
      </c>
      <c r="I286" s="132">
        <v>10000</v>
      </c>
      <c r="J286" s="106"/>
      <c r="K286" s="107">
        <f t="shared" si="907"/>
        <v>3281257</v>
      </c>
      <c r="L286" s="645"/>
      <c r="M286" s="133"/>
      <c r="N286" s="133"/>
      <c r="O286" s="134" t="str">
        <f t="shared" ref="O286:S286" si="979">IF($H286=O$6,$I286,"")</f>
        <v/>
      </c>
      <c r="P286" s="135" t="str">
        <f t="shared" si="979"/>
        <v/>
      </c>
      <c r="Q286" s="136">
        <f t="shared" si="979"/>
        <v>10000</v>
      </c>
      <c r="R286" s="135" t="str">
        <f t="shared" si="979"/>
        <v/>
      </c>
      <c r="S286" s="137" t="str">
        <f t="shared" si="979"/>
        <v/>
      </c>
      <c r="T286" s="113" t="str">
        <f t="shared" ref="T286:AJ286" si="980">IF($H286=T$6,$J286,"")</f>
        <v/>
      </c>
      <c r="U286" s="114" t="str">
        <f t="shared" si="980"/>
        <v/>
      </c>
      <c r="V286" s="114" t="str">
        <f t="shared" si="980"/>
        <v/>
      </c>
      <c r="W286" s="114" t="str">
        <f t="shared" si="980"/>
        <v/>
      </c>
      <c r="X286" s="113" t="str">
        <f t="shared" si="980"/>
        <v/>
      </c>
      <c r="Y286" s="114" t="str">
        <f t="shared" si="980"/>
        <v/>
      </c>
      <c r="Z286" s="114" t="str">
        <f t="shared" si="980"/>
        <v/>
      </c>
      <c r="AA286" s="114" t="str">
        <f t="shared" si="980"/>
        <v/>
      </c>
      <c r="AB286" s="113" t="str">
        <f t="shared" si="980"/>
        <v/>
      </c>
      <c r="AC286" s="114" t="str">
        <f t="shared" si="980"/>
        <v/>
      </c>
      <c r="AD286" s="114" t="str">
        <f t="shared" si="980"/>
        <v/>
      </c>
      <c r="AE286" s="114" t="str">
        <f t="shared" si="980"/>
        <v/>
      </c>
      <c r="AF286" s="114" t="str">
        <f t="shared" si="980"/>
        <v/>
      </c>
      <c r="AG286" s="114" t="str">
        <f t="shared" si="980"/>
        <v/>
      </c>
      <c r="AH286" s="114" t="str">
        <f t="shared" si="980"/>
        <v/>
      </c>
      <c r="AI286" s="113" t="str">
        <f t="shared" si="980"/>
        <v/>
      </c>
      <c r="AJ286" s="115" t="str">
        <f t="shared" si="980"/>
        <v/>
      </c>
      <c r="AK286" s="617"/>
      <c r="AL286" s="38"/>
      <c r="AM286" s="98" t="s">
        <v>68</v>
      </c>
      <c r="AN286" s="130">
        <f t="shared" si="910"/>
        <v>280</v>
      </c>
      <c r="AO286" s="138" t="str">
        <f t="shared" ref="AO286:AS286" si="981">IF(AND($G286=AO$4,$H286=AO$6),$I286,"")</f>
        <v/>
      </c>
      <c r="AP286" s="139" t="str">
        <f t="shared" si="981"/>
        <v/>
      </c>
      <c r="AQ286" s="139">
        <f t="shared" si="981"/>
        <v>10000</v>
      </c>
      <c r="AR286" s="139" t="str">
        <f t="shared" si="981"/>
        <v/>
      </c>
      <c r="AS286" s="139" t="str">
        <f t="shared" si="981"/>
        <v/>
      </c>
      <c r="AT286" s="118"/>
      <c r="AU286" s="138" t="str">
        <f t="shared" si="839"/>
        <v/>
      </c>
      <c r="AV286" s="139" t="str">
        <f t="shared" si="840"/>
        <v/>
      </c>
      <c r="AW286" s="139" t="str">
        <f t="shared" si="841"/>
        <v/>
      </c>
      <c r="AX286" s="139" t="str">
        <f t="shared" si="842"/>
        <v/>
      </c>
      <c r="AY286" s="139" t="str">
        <f t="shared" si="843"/>
        <v/>
      </c>
      <c r="AZ286" s="140" t="str">
        <f t="shared" si="844"/>
        <v/>
      </c>
      <c r="BA286" s="141" t="str">
        <f t="shared" si="845"/>
        <v/>
      </c>
      <c r="BB286" s="139" t="str">
        <f t="shared" si="846"/>
        <v/>
      </c>
      <c r="BC286" s="139" t="str">
        <f t="shared" si="847"/>
        <v/>
      </c>
      <c r="BD286" s="139" t="str">
        <f t="shared" si="848"/>
        <v/>
      </c>
      <c r="BE286" s="140" t="str">
        <f t="shared" si="849"/>
        <v/>
      </c>
      <c r="BF286" s="122" t="str">
        <f t="shared" si="850"/>
        <v/>
      </c>
      <c r="BG286" s="123" t="str">
        <f t="shared" si="851"/>
        <v/>
      </c>
      <c r="BH286" s="123" t="str">
        <f t="shared" si="852"/>
        <v/>
      </c>
      <c r="BI286" s="123" t="str">
        <f t="shared" si="853"/>
        <v/>
      </c>
      <c r="BJ286" s="122" t="str">
        <f t="shared" si="854"/>
        <v/>
      </c>
      <c r="BK286" s="123" t="str">
        <f t="shared" si="855"/>
        <v/>
      </c>
      <c r="BL286" s="123" t="str">
        <f t="shared" si="856"/>
        <v/>
      </c>
      <c r="BM286" s="123" t="str">
        <f t="shared" si="857"/>
        <v/>
      </c>
      <c r="BN286" s="123" t="str">
        <f t="shared" si="858"/>
        <v/>
      </c>
      <c r="BO286" s="123" t="str">
        <f t="shared" si="859"/>
        <v/>
      </c>
      <c r="BP286" s="123" t="str">
        <f t="shared" si="860"/>
        <v/>
      </c>
      <c r="BQ286" s="123" t="str">
        <f t="shared" si="861"/>
        <v/>
      </c>
      <c r="BR286" s="124" t="str">
        <f t="shared" si="862"/>
        <v/>
      </c>
      <c r="BS286" s="142" t="str">
        <f t="shared" si="863"/>
        <v/>
      </c>
      <c r="BT286" s="143" t="str">
        <f t="shared" si="864"/>
        <v/>
      </c>
      <c r="BU286" s="143" t="str">
        <f t="shared" si="865"/>
        <v/>
      </c>
      <c r="BV286" s="143" t="str">
        <f t="shared" si="866"/>
        <v/>
      </c>
      <c r="BW286" s="143" t="str">
        <f t="shared" si="867"/>
        <v/>
      </c>
      <c r="BX286" s="144" t="str">
        <f t="shared" si="868"/>
        <v/>
      </c>
      <c r="BY286" s="141" t="str">
        <f t="shared" si="869"/>
        <v/>
      </c>
      <c r="BZ286" s="139" t="str">
        <f t="shared" si="870"/>
        <v/>
      </c>
      <c r="CA286" s="139" t="str">
        <f t="shared" si="871"/>
        <v/>
      </c>
      <c r="CB286" s="139" t="str">
        <f t="shared" si="872"/>
        <v/>
      </c>
      <c r="CC286" s="139" t="str">
        <f t="shared" si="873"/>
        <v/>
      </c>
      <c r="CD286" s="139" t="str">
        <f t="shared" si="874"/>
        <v/>
      </c>
      <c r="CE286" s="140" t="str">
        <f t="shared" si="875"/>
        <v/>
      </c>
      <c r="CF286" s="141" t="str">
        <f t="shared" si="876"/>
        <v/>
      </c>
      <c r="CG286" s="139" t="str">
        <f t="shared" si="877"/>
        <v/>
      </c>
      <c r="CH286" s="139" t="str">
        <f t="shared" si="878"/>
        <v/>
      </c>
      <c r="CI286" s="139" t="str">
        <f t="shared" si="879"/>
        <v/>
      </c>
      <c r="CJ286" s="139" t="str">
        <f t="shared" si="880"/>
        <v/>
      </c>
      <c r="CK286" s="139" t="str">
        <f t="shared" si="881"/>
        <v/>
      </c>
      <c r="CL286" s="140" t="str">
        <f t="shared" si="882"/>
        <v/>
      </c>
      <c r="CM286" s="142" t="str">
        <f t="shared" si="883"/>
        <v/>
      </c>
      <c r="CN286" s="143" t="str">
        <f t="shared" si="884"/>
        <v/>
      </c>
      <c r="CO286" s="143" t="str">
        <f t="shared" si="885"/>
        <v/>
      </c>
      <c r="CP286" s="143" t="str">
        <f t="shared" si="886"/>
        <v/>
      </c>
      <c r="CQ286" s="143" t="str">
        <f t="shared" si="887"/>
        <v/>
      </c>
      <c r="CR286" s="145" t="str">
        <f t="shared" si="888"/>
        <v/>
      </c>
      <c r="CS286" s="127"/>
      <c r="CT286" s="122" t="str">
        <f t="shared" si="889"/>
        <v/>
      </c>
      <c r="CU286" s="123" t="str">
        <f t="shared" si="890"/>
        <v/>
      </c>
      <c r="CV286" s="123" t="str">
        <f t="shared" si="891"/>
        <v/>
      </c>
      <c r="CW286" s="123" t="str">
        <f t="shared" si="892"/>
        <v/>
      </c>
      <c r="CX286" s="123" t="str">
        <f t="shared" si="893"/>
        <v/>
      </c>
      <c r="CY286" s="123" t="str">
        <f t="shared" si="894"/>
        <v/>
      </c>
      <c r="CZ286" s="123" t="str">
        <f t="shared" si="895"/>
        <v/>
      </c>
      <c r="DA286" s="123" t="str">
        <f t="shared" si="896"/>
        <v/>
      </c>
      <c r="DB286" s="124" t="str">
        <f t="shared" si="897"/>
        <v/>
      </c>
      <c r="DC286" s="128" t="str">
        <f t="shared" si="898"/>
        <v/>
      </c>
      <c r="DD286" s="123" t="str">
        <f t="shared" si="899"/>
        <v/>
      </c>
      <c r="DE286" s="123" t="str">
        <f t="shared" si="900"/>
        <v/>
      </c>
      <c r="DF286" s="123" t="str">
        <f t="shared" si="901"/>
        <v/>
      </c>
      <c r="DG286" s="123" t="str">
        <f t="shared" si="902"/>
        <v/>
      </c>
      <c r="DH286" s="123" t="str">
        <f t="shared" si="903"/>
        <v/>
      </c>
      <c r="DI286" s="123" t="str">
        <f t="shared" si="904"/>
        <v/>
      </c>
      <c r="DJ286" s="129" t="str">
        <f t="shared" si="905"/>
        <v/>
      </c>
      <c r="DK286" s="98" t="s">
        <v>68</v>
      </c>
      <c r="DL286" s="130">
        <f t="shared" si="912"/>
        <v>280</v>
      </c>
      <c r="DM286" s="56"/>
    </row>
    <row r="287" spans="2:117" ht="22.5" customHeight="1">
      <c r="B287" s="98" t="s">
        <v>68</v>
      </c>
      <c r="C287" s="130">
        <f t="shared" si="906"/>
        <v>281</v>
      </c>
      <c r="D287" s="146">
        <v>45706</v>
      </c>
      <c r="E287" s="155" t="s">
        <v>69</v>
      </c>
      <c r="F287" s="102" t="s">
        <v>70</v>
      </c>
      <c r="G287" s="103" t="s">
        <v>20</v>
      </c>
      <c r="H287" s="131" t="s">
        <v>46</v>
      </c>
      <c r="I287" s="132">
        <v>3000</v>
      </c>
      <c r="J287" s="106"/>
      <c r="K287" s="107">
        <f t="shared" si="907"/>
        <v>3284257</v>
      </c>
      <c r="L287" s="645"/>
      <c r="M287" s="133"/>
      <c r="N287" s="133"/>
      <c r="O287" s="134" t="str">
        <f t="shared" ref="O287:S287" si="982">IF($H287=O$6,$I287,"")</f>
        <v/>
      </c>
      <c r="P287" s="135" t="str">
        <f t="shared" si="982"/>
        <v/>
      </c>
      <c r="Q287" s="136">
        <f t="shared" si="982"/>
        <v>3000</v>
      </c>
      <c r="R287" s="135" t="str">
        <f t="shared" si="982"/>
        <v/>
      </c>
      <c r="S287" s="137" t="str">
        <f t="shared" si="982"/>
        <v/>
      </c>
      <c r="T287" s="113" t="str">
        <f t="shared" ref="T287:AJ287" si="983">IF($H287=T$6,$J287,"")</f>
        <v/>
      </c>
      <c r="U287" s="114" t="str">
        <f t="shared" si="983"/>
        <v/>
      </c>
      <c r="V287" s="114" t="str">
        <f t="shared" si="983"/>
        <v/>
      </c>
      <c r="W287" s="114" t="str">
        <f t="shared" si="983"/>
        <v/>
      </c>
      <c r="X287" s="113" t="str">
        <f t="shared" si="983"/>
        <v/>
      </c>
      <c r="Y287" s="114" t="str">
        <f t="shared" si="983"/>
        <v/>
      </c>
      <c r="Z287" s="114" t="str">
        <f t="shared" si="983"/>
        <v/>
      </c>
      <c r="AA287" s="114" t="str">
        <f t="shared" si="983"/>
        <v/>
      </c>
      <c r="AB287" s="113" t="str">
        <f t="shared" si="983"/>
        <v/>
      </c>
      <c r="AC287" s="114" t="str">
        <f t="shared" si="983"/>
        <v/>
      </c>
      <c r="AD287" s="114" t="str">
        <f t="shared" si="983"/>
        <v/>
      </c>
      <c r="AE287" s="114" t="str">
        <f t="shared" si="983"/>
        <v/>
      </c>
      <c r="AF287" s="114" t="str">
        <f t="shared" si="983"/>
        <v/>
      </c>
      <c r="AG287" s="114" t="str">
        <f t="shared" si="983"/>
        <v/>
      </c>
      <c r="AH287" s="114" t="str">
        <f t="shared" si="983"/>
        <v/>
      </c>
      <c r="AI287" s="113" t="str">
        <f t="shared" si="983"/>
        <v/>
      </c>
      <c r="AJ287" s="115" t="str">
        <f t="shared" si="983"/>
        <v/>
      </c>
      <c r="AK287" s="617"/>
      <c r="AL287" s="38"/>
      <c r="AM287" s="98" t="s">
        <v>68</v>
      </c>
      <c r="AN287" s="130">
        <f t="shared" si="910"/>
        <v>281</v>
      </c>
      <c r="AO287" s="138" t="str">
        <f t="shared" ref="AO287:AS287" si="984">IF(AND($G287=AO$4,$H287=AO$6),$I287,"")</f>
        <v/>
      </c>
      <c r="AP287" s="139" t="str">
        <f t="shared" si="984"/>
        <v/>
      </c>
      <c r="AQ287" s="139">
        <f t="shared" si="984"/>
        <v>3000</v>
      </c>
      <c r="AR287" s="139" t="str">
        <f t="shared" si="984"/>
        <v/>
      </c>
      <c r="AS287" s="139" t="str">
        <f t="shared" si="984"/>
        <v/>
      </c>
      <c r="AT287" s="118"/>
      <c r="AU287" s="138" t="str">
        <f t="shared" si="839"/>
        <v/>
      </c>
      <c r="AV287" s="139" t="str">
        <f t="shared" si="840"/>
        <v/>
      </c>
      <c r="AW287" s="139" t="str">
        <f t="shared" si="841"/>
        <v/>
      </c>
      <c r="AX287" s="139" t="str">
        <f t="shared" si="842"/>
        <v/>
      </c>
      <c r="AY287" s="139" t="str">
        <f t="shared" si="843"/>
        <v/>
      </c>
      <c r="AZ287" s="140" t="str">
        <f t="shared" si="844"/>
        <v/>
      </c>
      <c r="BA287" s="141" t="str">
        <f t="shared" si="845"/>
        <v/>
      </c>
      <c r="BB287" s="139" t="str">
        <f t="shared" si="846"/>
        <v/>
      </c>
      <c r="BC287" s="139" t="str">
        <f t="shared" si="847"/>
        <v/>
      </c>
      <c r="BD287" s="139" t="str">
        <f t="shared" si="848"/>
        <v/>
      </c>
      <c r="BE287" s="140" t="str">
        <f t="shared" si="849"/>
        <v/>
      </c>
      <c r="BF287" s="122" t="str">
        <f t="shared" si="850"/>
        <v/>
      </c>
      <c r="BG287" s="123" t="str">
        <f t="shared" si="851"/>
        <v/>
      </c>
      <c r="BH287" s="123" t="str">
        <f t="shared" si="852"/>
        <v/>
      </c>
      <c r="BI287" s="123" t="str">
        <f t="shared" si="853"/>
        <v/>
      </c>
      <c r="BJ287" s="122" t="str">
        <f t="shared" si="854"/>
        <v/>
      </c>
      <c r="BK287" s="123" t="str">
        <f t="shared" si="855"/>
        <v/>
      </c>
      <c r="BL287" s="123" t="str">
        <f t="shared" si="856"/>
        <v/>
      </c>
      <c r="BM287" s="123" t="str">
        <f t="shared" si="857"/>
        <v/>
      </c>
      <c r="BN287" s="123" t="str">
        <f t="shared" si="858"/>
        <v/>
      </c>
      <c r="BO287" s="123" t="str">
        <f t="shared" si="859"/>
        <v/>
      </c>
      <c r="BP287" s="123" t="str">
        <f t="shared" si="860"/>
        <v/>
      </c>
      <c r="BQ287" s="123" t="str">
        <f t="shared" si="861"/>
        <v/>
      </c>
      <c r="BR287" s="124" t="str">
        <f t="shared" si="862"/>
        <v/>
      </c>
      <c r="BS287" s="142" t="str">
        <f t="shared" si="863"/>
        <v/>
      </c>
      <c r="BT287" s="143" t="str">
        <f t="shared" si="864"/>
        <v/>
      </c>
      <c r="BU287" s="143" t="str">
        <f t="shared" si="865"/>
        <v/>
      </c>
      <c r="BV287" s="143" t="str">
        <f t="shared" si="866"/>
        <v/>
      </c>
      <c r="BW287" s="143" t="str">
        <f t="shared" si="867"/>
        <v/>
      </c>
      <c r="BX287" s="144" t="str">
        <f t="shared" si="868"/>
        <v/>
      </c>
      <c r="BY287" s="141" t="str">
        <f t="shared" si="869"/>
        <v/>
      </c>
      <c r="BZ287" s="139" t="str">
        <f t="shared" si="870"/>
        <v/>
      </c>
      <c r="CA287" s="139" t="str">
        <f t="shared" si="871"/>
        <v/>
      </c>
      <c r="CB287" s="139" t="str">
        <f t="shared" si="872"/>
        <v/>
      </c>
      <c r="CC287" s="139" t="str">
        <f t="shared" si="873"/>
        <v/>
      </c>
      <c r="CD287" s="139" t="str">
        <f t="shared" si="874"/>
        <v/>
      </c>
      <c r="CE287" s="140" t="str">
        <f t="shared" si="875"/>
        <v/>
      </c>
      <c r="CF287" s="141" t="str">
        <f t="shared" si="876"/>
        <v/>
      </c>
      <c r="CG287" s="139" t="str">
        <f t="shared" si="877"/>
        <v/>
      </c>
      <c r="CH287" s="139" t="str">
        <f t="shared" si="878"/>
        <v/>
      </c>
      <c r="CI287" s="139" t="str">
        <f t="shared" si="879"/>
        <v/>
      </c>
      <c r="CJ287" s="139" t="str">
        <f t="shared" si="880"/>
        <v/>
      </c>
      <c r="CK287" s="139" t="str">
        <f t="shared" si="881"/>
        <v/>
      </c>
      <c r="CL287" s="140" t="str">
        <f t="shared" si="882"/>
        <v/>
      </c>
      <c r="CM287" s="142" t="str">
        <f t="shared" si="883"/>
        <v/>
      </c>
      <c r="CN287" s="143" t="str">
        <f t="shared" si="884"/>
        <v/>
      </c>
      <c r="CO287" s="143" t="str">
        <f t="shared" si="885"/>
        <v/>
      </c>
      <c r="CP287" s="143" t="str">
        <f t="shared" si="886"/>
        <v/>
      </c>
      <c r="CQ287" s="143" t="str">
        <f t="shared" si="887"/>
        <v/>
      </c>
      <c r="CR287" s="145" t="str">
        <f t="shared" si="888"/>
        <v/>
      </c>
      <c r="CS287" s="127"/>
      <c r="CT287" s="122" t="str">
        <f t="shared" si="889"/>
        <v/>
      </c>
      <c r="CU287" s="123" t="str">
        <f t="shared" si="890"/>
        <v/>
      </c>
      <c r="CV287" s="123" t="str">
        <f t="shared" si="891"/>
        <v/>
      </c>
      <c r="CW287" s="123" t="str">
        <f t="shared" si="892"/>
        <v/>
      </c>
      <c r="CX287" s="123" t="str">
        <f t="shared" si="893"/>
        <v/>
      </c>
      <c r="CY287" s="123" t="str">
        <f t="shared" si="894"/>
        <v/>
      </c>
      <c r="CZ287" s="123" t="str">
        <f t="shared" si="895"/>
        <v/>
      </c>
      <c r="DA287" s="123" t="str">
        <f t="shared" si="896"/>
        <v/>
      </c>
      <c r="DB287" s="124" t="str">
        <f t="shared" si="897"/>
        <v/>
      </c>
      <c r="DC287" s="128" t="str">
        <f t="shared" si="898"/>
        <v/>
      </c>
      <c r="DD287" s="123" t="str">
        <f t="shared" si="899"/>
        <v/>
      </c>
      <c r="DE287" s="123" t="str">
        <f t="shared" si="900"/>
        <v/>
      </c>
      <c r="DF287" s="123" t="str">
        <f t="shared" si="901"/>
        <v/>
      </c>
      <c r="DG287" s="123" t="str">
        <f t="shared" si="902"/>
        <v/>
      </c>
      <c r="DH287" s="123" t="str">
        <f t="shared" si="903"/>
        <v/>
      </c>
      <c r="DI287" s="123" t="str">
        <f t="shared" si="904"/>
        <v/>
      </c>
      <c r="DJ287" s="129" t="str">
        <f t="shared" si="905"/>
        <v/>
      </c>
      <c r="DK287" s="98" t="s">
        <v>68</v>
      </c>
      <c r="DL287" s="130">
        <f t="shared" si="912"/>
        <v>281</v>
      </c>
      <c r="DM287" s="56"/>
    </row>
    <row r="288" spans="2:117" ht="22.5" customHeight="1">
      <c r="B288" s="98" t="s">
        <v>68</v>
      </c>
      <c r="C288" s="130">
        <f t="shared" si="906"/>
        <v>282</v>
      </c>
      <c r="D288" s="146">
        <v>45706</v>
      </c>
      <c r="E288" s="155" t="s">
        <v>69</v>
      </c>
      <c r="F288" s="102" t="s">
        <v>70</v>
      </c>
      <c r="G288" s="103" t="s">
        <v>20</v>
      </c>
      <c r="H288" s="131" t="s">
        <v>46</v>
      </c>
      <c r="I288" s="132">
        <v>10000</v>
      </c>
      <c r="J288" s="106"/>
      <c r="K288" s="107">
        <f t="shared" si="907"/>
        <v>3294257</v>
      </c>
      <c r="L288" s="645"/>
      <c r="M288" s="133"/>
      <c r="N288" s="133"/>
      <c r="O288" s="134" t="str">
        <f t="shared" ref="O288:S288" si="985">IF($H288=O$6,$I288,"")</f>
        <v/>
      </c>
      <c r="P288" s="135" t="str">
        <f t="shared" si="985"/>
        <v/>
      </c>
      <c r="Q288" s="136">
        <f t="shared" si="985"/>
        <v>10000</v>
      </c>
      <c r="R288" s="135" t="str">
        <f t="shared" si="985"/>
        <v/>
      </c>
      <c r="S288" s="137" t="str">
        <f t="shared" si="985"/>
        <v/>
      </c>
      <c r="T288" s="113" t="str">
        <f t="shared" ref="T288:AJ288" si="986">IF($H288=T$6,$J288,"")</f>
        <v/>
      </c>
      <c r="U288" s="114" t="str">
        <f t="shared" si="986"/>
        <v/>
      </c>
      <c r="V288" s="114" t="str">
        <f t="shared" si="986"/>
        <v/>
      </c>
      <c r="W288" s="114" t="str">
        <f t="shared" si="986"/>
        <v/>
      </c>
      <c r="X288" s="113" t="str">
        <f t="shared" si="986"/>
        <v/>
      </c>
      <c r="Y288" s="114" t="str">
        <f t="shared" si="986"/>
        <v/>
      </c>
      <c r="Z288" s="114" t="str">
        <f t="shared" si="986"/>
        <v/>
      </c>
      <c r="AA288" s="114" t="str">
        <f t="shared" si="986"/>
        <v/>
      </c>
      <c r="AB288" s="113" t="str">
        <f t="shared" si="986"/>
        <v/>
      </c>
      <c r="AC288" s="114" t="str">
        <f t="shared" si="986"/>
        <v/>
      </c>
      <c r="AD288" s="114" t="str">
        <f t="shared" si="986"/>
        <v/>
      </c>
      <c r="AE288" s="114" t="str">
        <f t="shared" si="986"/>
        <v/>
      </c>
      <c r="AF288" s="114" t="str">
        <f t="shared" si="986"/>
        <v/>
      </c>
      <c r="AG288" s="114" t="str">
        <f t="shared" si="986"/>
        <v/>
      </c>
      <c r="AH288" s="114" t="str">
        <f t="shared" si="986"/>
        <v/>
      </c>
      <c r="AI288" s="113" t="str">
        <f t="shared" si="986"/>
        <v/>
      </c>
      <c r="AJ288" s="115" t="str">
        <f t="shared" si="986"/>
        <v/>
      </c>
      <c r="AK288" s="617"/>
      <c r="AL288" s="38"/>
      <c r="AM288" s="98" t="s">
        <v>68</v>
      </c>
      <c r="AN288" s="130">
        <f t="shared" si="910"/>
        <v>282</v>
      </c>
      <c r="AO288" s="138" t="str">
        <f t="shared" ref="AO288:AS288" si="987">IF(AND($G288=AO$4,$H288=AO$6),$I288,"")</f>
        <v/>
      </c>
      <c r="AP288" s="139" t="str">
        <f t="shared" si="987"/>
        <v/>
      </c>
      <c r="AQ288" s="139">
        <f t="shared" si="987"/>
        <v>10000</v>
      </c>
      <c r="AR288" s="139" t="str">
        <f t="shared" si="987"/>
        <v/>
      </c>
      <c r="AS288" s="139" t="str">
        <f t="shared" si="987"/>
        <v/>
      </c>
      <c r="AT288" s="118"/>
      <c r="AU288" s="138" t="str">
        <f t="shared" si="839"/>
        <v/>
      </c>
      <c r="AV288" s="139" t="str">
        <f t="shared" si="840"/>
        <v/>
      </c>
      <c r="AW288" s="139" t="str">
        <f t="shared" si="841"/>
        <v/>
      </c>
      <c r="AX288" s="139" t="str">
        <f t="shared" si="842"/>
        <v/>
      </c>
      <c r="AY288" s="139" t="str">
        <f t="shared" si="843"/>
        <v/>
      </c>
      <c r="AZ288" s="140" t="str">
        <f t="shared" si="844"/>
        <v/>
      </c>
      <c r="BA288" s="141" t="str">
        <f t="shared" si="845"/>
        <v/>
      </c>
      <c r="BB288" s="139" t="str">
        <f t="shared" si="846"/>
        <v/>
      </c>
      <c r="BC288" s="139" t="str">
        <f t="shared" si="847"/>
        <v/>
      </c>
      <c r="BD288" s="139" t="str">
        <f t="shared" si="848"/>
        <v/>
      </c>
      <c r="BE288" s="140" t="str">
        <f t="shared" si="849"/>
        <v/>
      </c>
      <c r="BF288" s="122" t="str">
        <f t="shared" si="850"/>
        <v/>
      </c>
      <c r="BG288" s="123" t="str">
        <f t="shared" si="851"/>
        <v/>
      </c>
      <c r="BH288" s="123" t="str">
        <f t="shared" si="852"/>
        <v/>
      </c>
      <c r="BI288" s="123" t="str">
        <f t="shared" si="853"/>
        <v/>
      </c>
      <c r="BJ288" s="122" t="str">
        <f t="shared" si="854"/>
        <v/>
      </c>
      <c r="BK288" s="123" t="str">
        <f t="shared" si="855"/>
        <v/>
      </c>
      <c r="BL288" s="123" t="str">
        <f t="shared" si="856"/>
        <v/>
      </c>
      <c r="BM288" s="123" t="str">
        <f t="shared" si="857"/>
        <v/>
      </c>
      <c r="BN288" s="123" t="str">
        <f t="shared" si="858"/>
        <v/>
      </c>
      <c r="BO288" s="123" t="str">
        <f t="shared" si="859"/>
        <v/>
      </c>
      <c r="BP288" s="123" t="str">
        <f t="shared" si="860"/>
        <v/>
      </c>
      <c r="BQ288" s="123" t="str">
        <f t="shared" si="861"/>
        <v/>
      </c>
      <c r="BR288" s="124" t="str">
        <f t="shared" si="862"/>
        <v/>
      </c>
      <c r="BS288" s="142" t="str">
        <f t="shared" si="863"/>
        <v/>
      </c>
      <c r="BT288" s="143" t="str">
        <f t="shared" si="864"/>
        <v/>
      </c>
      <c r="BU288" s="143" t="str">
        <f t="shared" si="865"/>
        <v/>
      </c>
      <c r="BV288" s="143" t="str">
        <f t="shared" si="866"/>
        <v/>
      </c>
      <c r="BW288" s="143" t="str">
        <f t="shared" si="867"/>
        <v/>
      </c>
      <c r="BX288" s="144" t="str">
        <f t="shared" si="868"/>
        <v/>
      </c>
      <c r="BY288" s="141" t="str">
        <f t="shared" si="869"/>
        <v/>
      </c>
      <c r="BZ288" s="139" t="str">
        <f t="shared" si="870"/>
        <v/>
      </c>
      <c r="CA288" s="139" t="str">
        <f t="shared" si="871"/>
        <v/>
      </c>
      <c r="CB288" s="139" t="str">
        <f t="shared" si="872"/>
        <v/>
      </c>
      <c r="CC288" s="139" t="str">
        <f t="shared" si="873"/>
        <v/>
      </c>
      <c r="CD288" s="139" t="str">
        <f t="shared" si="874"/>
        <v/>
      </c>
      <c r="CE288" s="140" t="str">
        <f t="shared" si="875"/>
        <v/>
      </c>
      <c r="CF288" s="141" t="str">
        <f t="shared" si="876"/>
        <v/>
      </c>
      <c r="CG288" s="139" t="str">
        <f t="shared" si="877"/>
        <v/>
      </c>
      <c r="CH288" s="139" t="str">
        <f t="shared" si="878"/>
        <v/>
      </c>
      <c r="CI288" s="139" t="str">
        <f t="shared" si="879"/>
        <v/>
      </c>
      <c r="CJ288" s="139" t="str">
        <f t="shared" si="880"/>
        <v/>
      </c>
      <c r="CK288" s="139" t="str">
        <f t="shared" si="881"/>
        <v/>
      </c>
      <c r="CL288" s="140" t="str">
        <f t="shared" si="882"/>
        <v/>
      </c>
      <c r="CM288" s="142" t="str">
        <f t="shared" si="883"/>
        <v/>
      </c>
      <c r="CN288" s="143" t="str">
        <f t="shared" si="884"/>
        <v/>
      </c>
      <c r="CO288" s="143" t="str">
        <f t="shared" si="885"/>
        <v/>
      </c>
      <c r="CP288" s="143" t="str">
        <f t="shared" si="886"/>
        <v/>
      </c>
      <c r="CQ288" s="143" t="str">
        <f t="shared" si="887"/>
        <v/>
      </c>
      <c r="CR288" s="145" t="str">
        <f t="shared" si="888"/>
        <v/>
      </c>
      <c r="CS288" s="127"/>
      <c r="CT288" s="122" t="str">
        <f t="shared" si="889"/>
        <v/>
      </c>
      <c r="CU288" s="123" t="str">
        <f t="shared" si="890"/>
        <v/>
      </c>
      <c r="CV288" s="123" t="str">
        <f t="shared" si="891"/>
        <v/>
      </c>
      <c r="CW288" s="123" t="str">
        <f t="shared" si="892"/>
        <v/>
      </c>
      <c r="CX288" s="123" t="str">
        <f t="shared" si="893"/>
        <v/>
      </c>
      <c r="CY288" s="123" t="str">
        <f t="shared" si="894"/>
        <v/>
      </c>
      <c r="CZ288" s="123" t="str">
        <f t="shared" si="895"/>
        <v/>
      </c>
      <c r="DA288" s="123" t="str">
        <f t="shared" si="896"/>
        <v/>
      </c>
      <c r="DB288" s="124" t="str">
        <f t="shared" si="897"/>
        <v/>
      </c>
      <c r="DC288" s="128" t="str">
        <f t="shared" si="898"/>
        <v/>
      </c>
      <c r="DD288" s="123" t="str">
        <f t="shared" si="899"/>
        <v/>
      </c>
      <c r="DE288" s="123" t="str">
        <f t="shared" si="900"/>
        <v/>
      </c>
      <c r="DF288" s="123" t="str">
        <f t="shared" si="901"/>
        <v/>
      </c>
      <c r="DG288" s="123" t="str">
        <f t="shared" si="902"/>
        <v/>
      </c>
      <c r="DH288" s="123" t="str">
        <f t="shared" si="903"/>
        <v/>
      </c>
      <c r="DI288" s="123" t="str">
        <f t="shared" si="904"/>
        <v/>
      </c>
      <c r="DJ288" s="129" t="str">
        <f t="shared" si="905"/>
        <v/>
      </c>
      <c r="DK288" s="98" t="s">
        <v>68</v>
      </c>
      <c r="DL288" s="130">
        <f t="shared" si="912"/>
        <v>282</v>
      </c>
      <c r="DM288" s="56"/>
    </row>
    <row r="289" spans="2:117" ht="22.5" customHeight="1">
      <c r="B289" s="98" t="s">
        <v>68</v>
      </c>
      <c r="C289" s="130">
        <f t="shared" si="906"/>
        <v>283</v>
      </c>
      <c r="D289" s="146">
        <v>45706</v>
      </c>
      <c r="E289" s="155" t="s">
        <v>69</v>
      </c>
      <c r="F289" s="102" t="s">
        <v>70</v>
      </c>
      <c r="G289" s="156" t="s">
        <v>20</v>
      </c>
      <c r="H289" s="131" t="s">
        <v>46</v>
      </c>
      <c r="I289" s="132">
        <v>10000</v>
      </c>
      <c r="J289" s="106"/>
      <c r="K289" s="107">
        <f t="shared" si="907"/>
        <v>3304257</v>
      </c>
      <c r="L289" s="645"/>
      <c r="M289" s="133"/>
      <c r="N289" s="133"/>
      <c r="O289" s="134" t="str">
        <f t="shared" ref="O289:S289" si="988">IF($H289=O$6,$I289,"")</f>
        <v/>
      </c>
      <c r="P289" s="135" t="str">
        <f t="shared" si="988"/>
        <v/>
      </c>
      <c r="Q289" s="136">
        <f t="shared" si="988"/>
        <v>10000</v>
      </c>
      <c r="R289" s="135" t="str">
        <f t="shared" si="988"/>
        <v/>
      </c>
      <c r="S289" s="137" t="str">
        <f t="shared" si="988"/>
        <v/>
      </c>
      <c r="T289" s="113" t="str">
        <f t="shared" ref="T289:AJ289" si="989">IF($H289=T$6,$J289,"")</f>
        <v/>
      </c>
      <c r="U289" s="114" t="str">
        <f t="shared" si="989"/>
        <v/>
      </c>
      <c r="V289" s="114" t="str">
        <f t="shared" si="989"/>
        <v/>
      </c>
      <c r="W289" s="114" t="str">
        <f t="shared" si="989"/>
        <v/>
      </c>
      <c r="X289" s="113" t="str">
        <f t="shared" si="989"/>
        <v/>
      </c>
      <c r="Y289" s="114" t="str">
        <f t="shared" si="989"/>
        <v/>
      </c>
      <c r="Z289" s="114" t="str">
        <f t="shared" si="989"/>
        <v/>
      </c>
      <c r="AA289" s="114" t="str">
        <f t="shared" si="989"/>
        <v/>
      </c>
      <c r="AB289" s="113" t="str">
        <f t="shared" si="989"/>
        <v/>
      </c>
      <c r="AC289" s="114" t="str">
        <f t="shared" si="989"/>
        <v/>
      </c>
      <c r="AD289" s="114" t="str">
        <f t="shared" si="989"/>
        <v/>
      </c>
      <c r="AE289" s="114" t="str">
        <f t="shared" si="989"/>
        <v/>
      </c>
      <c r="AF289" s="114" t="str">
        <f t="shared" si="989"/>
        <v/>
      </c>
      <c r="AG289" s="114" t="str">
        <f t="shared" si="989"/>
        <v/>
      </c>
      <c r="AH289" s="114" t="str">
        <f t="shared" si="989"/>
        <v/>
      </c>
      <c r="AI289" s="113" t="str">
        <f t="shared" si="989"/>
        <v/>
      </c>
      <c r="AJ289" s="115" t="str">
        <f t="shared" si="989"/>
        <v/>
      </c>
      <c r="AK289" s="617"/>
      <c r="AL289" s="38"/>
      <c r="AM289" s="98" t="s">
        <v>68</v>
      </c>
      <c r="AN289" s="130">
        <f t="shared" si="910"/>
        <v>283</v>
      </c>
      <c r="AO289" s="138" t="str">
        <f t="shared" ref="AO289:AS289" si="990">IF(AND($G289=AO$4,$H289=AO$6),$I289,"")</f>
        <v/>
      </c>
      <c r="AP289" s="139" t="str">
        <f t="shared" si="990"/>
        <v/>
      </c>
      <c r="AQ289" s="139">
        <f t="shared" si="990"/>
        <v>10000</v>
      </c>
      <c r="AR289" s="139" t="str">
        <f t="shared" si="990"/>
        <v/>
      </c>
      <c r="AS289" s="139" t="str">
        <f t="shared" si="990"/>
        <v/>
      </c>
      <c r="AT289" s="118"/>
      <c r="AU289" s="138" t="str">
        <f t="shared" si="839"/>
        <v/>
      </c>
      <c r="AV289" s="139" t="str">
        <f t="shared" si="840"/>
        <v/>
      </c>
      <c r="AW289" s="139" t="str">
        <f t="shared" si="841"/>
        <v/>
      </c>
      <c r="AX289" s="139" t="str">
        <f t="shared" si="842"/>
        <v/>
      </c>
      <c r="AY289" s="139" t="str">
        <f t="shared" si="843"/>
        <v/>
      </c>
      <c r="AZ289" s="140" t="str">
        <f t="shared" si="844"/>
        <v/>
      </c>
      <c r="BA289" s="141" t="str">
        <f t="shared" si="845"/>
        <v/>
      </c>
      <c r="BB289" s="139" t="str">
        <f t="shared" si="846"/>
        <v/>
      </c>
      <c r="BC289" s="139" t="str">
        <f t="shared" si="847"/>
        <v/>
      </c>
      <c r="BD289" s="139" t="str">
        <f t="shared" si="848"/>
        <v/>
      </c>
      <c r="BE289" s="140" t="str">
        <f t="shared" si="849"/>
        <v/>
      </c>
      <c r="BF289" s="122" t="str">
        <f t="shared" si="850"/>
        <v/>
      </c>
      <c r="BG289" s="123" t="str">
        <f t="shared" si="851"/>
        <v/>
      </c>
      <c r="BH289" s="123" t="str">
        <f t="shared" si="852"/>
        <v/>
      </c>
      <c r="BI289" s="123" t="str">
        <f t="shared" si="853"/>
        <v/>
      </c>
      <c r="BJ289" s="122" t="str">
        <f t="shared" si="854"/>
        <v/>
      </c>
      <c r="BK289" s="123" t="str">
        <f t="shared" si="855"/>
        <v/>
      </c>
      <c r="BL289" s="123" t="str">
        <f t="shared" si="856"/>
        <v/>
      </c>
      <c r="BM289" s="123" t="str">
        <f t="shared" si="857"/>
        <v/>
      </c>
      <c r="BN289" s="123" t="str">
        <f t="shared" si="858"/>
        <v/>
      </c>
      <c r="BO289" s="123" t="str">
        <f t="shared" si="859"/>
        <v/>
      </c>
      <c r="BP289" s="123" t="str">
        <f t="shared" si="860"/>
        <v/>
      </c>
      <c r="BQ289" s="123" t="str">
        <f t="shared" si="861"/>
        <v/>
      </c>
      <c r="BR289" s="124" t="str">
        <f t="shared" si="862"/>
        <v/>
      </c>
      <c r="BS289" s="142" t="str">
        <f t="shared" si="863"/>
        <v/>
      </c>
      <c r="BT289" s="143" t="str">
        <f t="shared" si="864"/>
        <v/>
      </c>
      <c r="BU289" s="143" t="str">
        <f t="shared" si="865"/>
        <v/>
      </c>
      <c r="BV289" s="143" t="str">
        <f t="shared" si="866"/>
        <v/>
      </c>
      <c r="BW289" s="143" t="str">
        <f t="shared" si="867"/>
        <v/>
      </c>
      <c r="BX289" s="144" t="str">
        <f t="shared" si="868"/>
        <v/>
      </c>
      <c r="BY289" s="141" t="str">
        <f t="shared" si="869"/>
        <v/>
      </c>
      <c r="BZ289" s="139" t="str">
        <f t="shared" si="870"/>
        <v/>
      </c>
      <c r="CA289" s="139" t="str">
        <f t="shared" si="871"/>
        <v/>
      </c>
      <c r="CB289" s="139" t="str">
        <f t="shared" si="872"/>
        <v/>
      </c>
      <c r="CC289" s="139" t="str">
        <f t="shared" si="873"/>
        <v/>
      </c>
      <c r="CD289" s="139" t="str">
        <f t="shared" si="874"/>
        <v/>
      </c>
      <c r="CE289" s="140" t="str">
        <f t="shared" si="875"/>
        <v/>
      </c>
      <c r="CF289" s="141" t="str">
        <f t="shared" si="876"/>
        <v/>
      </c>
      <c r="CG289" s="139" t="str">
        <f t="shared" si="877"/>
        <v/>
      </c>
      <c r="CH289" s="139" t="str">
        <f t="shared" si="878"/>
        <v/>
      </c>
      <c r="CI289" s="139" t="str">
        <f t="shared" si="879"/>
        <v/>
      </c>
      <c r="CJ289" s="139" t="str">
        <f t="shared" si="880"/>
        <v/>
      </c>
      <c r="CK289" s="139" t="str">
        <f t="shared" si="881"/>
        <v/>
      </c>
      <c r="CL289" s="140" t="str">
        <f t="shared" si="882"/>
        <v/>
      </c>
      <c r="CM289" s="142" t="str">
        <f t="shared" si="883"/>
        <v/>
      </c>
      <c r="CN289" s="143" t="str">
        <f t="shared" si="884"/>
        <v/>
      </c>
      <c r="CO289" s="143" t="str">
        <f t="shared" si="885"/>
        <v/>
      </c>
      <c r="CP289" s="143" t="str">
        <f t="shared" si="886"/>
        <v/>
      </c>
      <c r="CQ289" s="143" t="str">
        <f t="shared" si="887"/>
        <v/>
      </c>
      <c r="CR289" s="145" t="str">
        <f t="shared" si="888"/>
        <v/>
      </c>
      <c r="CS289" s="127"/>
      <c r="CT289" s="122" t="str">
        <f t="shared" si="889"/>
        <v/>
      </c>
      <c r="CU289" s="123" t="str">
        <f t="shared" si="890"/>
        <v/>
      </c>
      <c r="CV289" s="123" t="str">
        <f t="shared" si="891"/>
        <v/>
      </c>
      <c r="CW289" s="123" t="str">
        <f t="shared" si="892"/>
        <v/>
      </c>
      <c r="CX289" s="123" t="str">
        <f t="shared" si="893"/>
        <v/>
      </c>
      <c r="CY289" s="123" t="str">
        <f t="shared" si="894"/>
        <v/>
      </c>
      <c r="CZ289" s="123" t="str">
        <f t="shared" si="895"/>
        <v/>
      </c>
      <c r="DA289" s="123" t="str">
        <f t="shared" si="896"/>
        <v/>
      </c>
      <c r="DB289" s="124" t="str">
        <f t="shared" si="897"/>
        <v/>
      </c>
      <c r="DC289" s="128" t="str">
        <f t="shared" si="898"/>
        <v/>
      </c>
      <c r="DD289" s="123" t="str">
        <f t="shared" si="899"/>
        <v/>
      </c>
      <c r="DE289" s="123" t="str">
        <f t="shared" si="900"/>
        <v/>
      </c>
      <c r="DF289" s="123" t="str">
        <f t="shared" si="901"/>
        <v/>
      </c>
      <c r="DG289" s="123" t="str">
        <f t="shared" si="902"/>
        <v/>
      </c>
      <c r="DH289" s="123" t="str">
        <f t="shared" si="903"/>
        <v/>
      </c>
      <c r="DI289" s="123" t="str">
        <f t="shared" si="904"/>
        <v/>
      </c>
      <c r="DJ289" s="129" t="str">
        <f t="shared" si="905"/>
        <v/>
      </c>
      <c r="DK289" s="98" t="s">
        <v>68</v>
      </c>
      <c r="DL289" s="130">
        <f t="shared" si="912"/>
        <v>283</v>
      </c>
      <c r="DM289" s="56"/>
    </row>
    <row r="290" spans="2:117" ht="22.5" customHeight="1">
      <c r="B290" s="98" t="s">
        <v>68</v>
      </c>
      <c r="C290" s="130">
        <f t="shared" si="906"/>
        <v>284</v>
      </c>
      <c r="D290" s="146">
        <v>45706</v>
      </c>
      <c r="E290" s="155" t="s">
        <v>69</v>
      </c>
      <c r="F290" s="102" t="s">
        <v>70</v>
      </c>
      <c r="G290" s="103" t="s">
        <v>20</v>
      </c>
      <c r="H290" s="131" t="s">
        <v>46</v>
      </c>
      <c r="I290" s="132">
        <v>5000</v>
      </c>
      <c r="J290" s="106"/>
      <c r="K290" s="107">
        <f t="shared" si="907"/>
        <v>3309257</v>
      </c>
      <c r="L290" s="645"/>
      <c r="M290" s="133"/>
      <c r="N290" s="133"/>
      <c r="O290" s="134" t="str">
        <f t="shared" ref="O290:S290" si="991">IF($H290=O$6,$I290,"")</f>
        <v/>
      </c>
      <c r="P290" s="135" t="str">
        <f t="shared" si="991"/>
        <v/>
      </c>
      <c r="Q290" s="136">
        <f t="shared" si="991"/>
        <v>5000</v>
      </c>
      <c r="R290" s="135" t="str">
        <f t="shared" si="991"/>
        <v/>
      </c>
      <c r="S290" s="137" t="str">
        <f t="shared" si="991"/>
        <v/>
      </c>
      <c r="T290" s="113" t="str">
        <f t="shared" ref="T290:AJ290" si="992">IF($H290=T$6,$J290,"")</f>
        <v/>
      </c>
      <c r="U290" s="114" t="str">
        <f t="shared" si="992"/>
        <v/>
      </c>
      <c r="V290" s="114" t="str">
        <f t="shared" si="992"/>
        <v/>
      </c>
      <c r="W290" s="114" t="str">
        <f t="shared" si="992"/>
        <v/>
      </c>
      <c r="X290" s="113" t="str">
        <f t="shared" si="992"/>
        <v/>
      </c>
      <c r="Y290" s="114" t="str">
        <f t="shared" si="992"/>
        <v/>
      </c>
      <c r="Z290" s="114" t="str">
        <f t="shared" si="992"/>
        <v/>
      </c>
      <c r="AA290" s="114" t="str">
        <f t="shared" si="992"/>
        <v/>
      </c>
      <c r="AB290" s="113" t="str">
        <f t="shared" si="992"/>
        <v/>
      </c>
      <c r="AC290" s="114" t="str">
        <f t="shared" si="992"/>
        <v/>
      </c>
      <c r="AD290" s="114" t="str">
        <f t="shared" si="992"/>
        <v/>
      </c>
      <c r="AE290" s="114" t="str">
        <f t="shared" si="992"/>
        <v/>
      </c>
      <c r="AF290" s="114" t="str">
        <f t="shared" si="992"/>
        <v/>
      </c>
      <c r="AG290" s="114" t="str">
        <f t="shared" si="992"/>
        <v/>
      </c>
      <c r="AH290" s="114" t="str">
        <f t="shared" si="992"/>
        <v/>
      </c>
      <c r="AI290" s="113" t="str">
        <f t="shared" si="992"/>
        <v/>
      </c>
      <c r="AJ290" s="115" t="str">
        <f t="shared" si="992"/>
        <v/>
      </c>
      <c r="AK290" s="617"/>
      <c r="AL290" s="38"/>
      <c r="AM290" s="98" t="s">
        <v>68</v>
      </c>
      <c r="AN290" s="130">
        <f t="shared" si="910"/>
        <v>284</v>
      </c>
      <c r="AO290" s="138" t="str">
        <f t="shared" ref="AO290:AS290" si="993">IF(AND($G290=AO$4,$H290=AO$6),$I290,"")</f>
        <v/>
      </c>
      <c r="AP290" s="139" t="str">
        <f t="shared" si="993"/>
        <v/>
      </c>
      <c r="AQ290" s="139">
        <f t="shared" si="993"/>
        <v>5000</v>
      </c>
      <c r="AR290" s="139" t="str">
        <f t="shared" si="993"/>
        <v/>
      </c>
      <c r="AS290" s="139" t="str">
        <f t="shared" si="993"/>
        <v/>
      </c>
      <c r="AT290" s="118"/>
      <c r="AU290" s="138" t="str">
        <f t="shared" si="839"/>
        <v/>
      </c>
      <c r="AV290" s="139" t="str">
        <f t="shared" si="840"/>
        <v/>
      </c>
      <c r="AW290" s="139" t="str">
        <f t="shared" si="841"/>
        <v/>
      </c>
      <c r="AX290" s="139" t="str">
        <f t="shared" si="842"/>
        <v/>
      </c>
      <c r="AY290" s="139" t="str">
        <f t="shared" si="843"/>
        <v/>
      </c>
      <c r="AZ290" s="140" t="str">
        <f t="shared" si="844"/>
        <v/>
      </c>
      <c r="BA290" s="141" t="str">
        <f t="shared" si="845"/>
        <v/>
      </c>
      <c r="BB290" s="139" t="str">
        <f t="shared" si="846"/>
        <v/>
      </c>
      <c r="BC290" s="139" t="str">
        <f t="shared" si="847"/>
        <v/>
      </c>
      <c r="BD290" s="139" t="str">
        <f t="shared" si="848"/>
        <v/>
      </c>
      <c r="BE290" s="140" t="str">
        <f t="shared" si="849"/>
        <v/>
      </c>
      <c r="BF290" s="122" t="str">
        <f t="shared" si="850"/>
        <v/>
      </c>
      <c r="BG290" s="123" t="str">
        <f t="shared" si="851"/>
        <v/>
      </c>
      <c r="BH290" s="123" t="str">
        <f t="shared" si="852"/>
        <v/>
      </c>
      <c r="BI290" s="123" t="str">
        <f t="shared" si="853"/>
        <v/>
      </c>
      <c r="BJ290" s="122" t="str">
        <f t="shared" si="854"/>
        <v/>
      </c>
      <c r="BK290" s="123" t="str">
        <f t="shared" si="855"/>
        <v/>
      </c>
      <c r="BL290" s="123" t="str">
        <f t="shared" si="856"/>
        <v/>
      </c>
      <c r="BM290" s="123" t="str">
        <f t="shared" si="857"/>
        <v/>
      </c>
      <c r="BN290" s="123" t="str">
        <f t="shared" si="858"/>
        <v/>
      </c>
      <c r="BO290" s="123" t="str">
        <f t="shared" si="859"/>
        <v/>
      </c>
      <c r="BP290" s="123" t="str">
        <f t="shared" si="860"/>
        <v/>
      </c>
      <c r="BQ290" s="123" t="str">
        <f t="shared" si="861"/>
        <v/>
      </c>
      <c r="BR290" s="124" t="str">
        <f t="shared" si="862"/>
        <v/>
      </c>
      <c r="BS290" s="142" t="str">
        <f t="shared" si="863"/>
        <v/>
      </c>
      <c r="BT290" s="143" t="str">
        <f t="shared" si="864"/>
        <v/>
      </c>
      <c r="BU290" s="143" t="str">
        <f t="shared" si="865"/>
        <v/>
      </c>
      <c r="BV290" s="143" t="str">
        <f t="shared" si="866"/>
        <v/>
      </c>
      <c r="BW290" s="143" t="str">
        <f t="shared" si="867"/>
        <v/>
      </c>
      <c r="BX290" s="144" t="str">
        <f t="shared" si="868"/>
        <v/>
      </c>
      <c r="BY290" s="141" t="str">
        <f t="shared" si="869"/>
        <v/>
      </c>
      <c r="BZ290" s="139" t="str">
        <f t="shared" si="870"/>
        <v/>
      </c>
      <c r="CA290" s="139" t="str">
        <f t="shared" si="871"/>
        <v/>
      </c>
      <c r="CB290" s="139" t="str">
        <f t="shared" si="872"/>
        <v/>
      </c>
      <c r="CC290" s="139" t="str">
        <f t="shared" si="873"/>
        <v/>
      </c>
      <c r="CD290" s="139" t="str">
        <f t="shared" si="874"/>
        <v/>
      </c>
      <c r="CE290" s="140" t="str">
        <f t="shared" si="875"/>
        <v/>
      </c>
      <c r="CF290" s="141" t="str">
        <f t="shared" si="876"/>
        <v/>
      </c>
      <c r="CG290" s="139" t="str">
        <f t="shared" si="877"/>
        <v/>
      </c>
      <c r="CH290" s="139" t="str">
        <f t="shared" si="878"/>
        <v/>
      </c>
      <c r="CI290" s="139" t="str">
        <f t="shared" si="879"/>
        <v/>
      </c>
      <c r="CJ290" s="139" t="str">
        <f t="shared" si="880"/>
        <v/>
      </c>
      <c r="CK290" s="139" t="str">
        <f t="shared" si="881"/>
        <v/>
      </c>
      <c r="CL290" s="140" t="str">
        <f t="shared" si="882"/>
        <v/>
      </c>
      <c r="CM290" s="142" t="str">
        <f t="shared" si="883"/>
        <v/>
      </c>
      <c r="CN290" s="143" t="str">
        <f t="shared" si="884"/>
        <v/>
      </c>
      <c r="CO290" s="143" t="str">
        <f t="shared" si="885"/>
        <v/>
      </c>
      <c r="CP290" s="143" t="str">
        <f t="shared" si="886"/>
        <v/>
      </c>
      <c r="CQ290" s="143" t="str">
        <f t="shared" si="887"/>
        <v/>
      </c>
      <c r="CR290" s="145" t="str">
        <f t="shared" si="888"/>
        <v/>
      </c>
      <c r="CS290" s="127"/>
      <c r="CT290" s="122" t="str">
        <f t="shared" si="889"/>
        <v/>
      </c>
      <c r="CU290" s="123" t="str">
        <f t="shared" si="890"/>
        <v/>
      </c>
      <c r="CV290" s="123" t="str">
        <f t="shared" si="891"/>
        <v/>
      </c>
      <c r="CW290" s="123" t="str">
        <f t="shared" si="892"/>
        <v/>
      </c>
      <c r="CX290" s="123" t="str">
        <f t="shared" si="893"/>
        <v/>
      </c>
      <c r="CY290" s="123" t="str">
        <f t="shared" si="894"/>
        <v/>
      </c>
      <c r="CZ290" s="123" t="str">
        <f t="shared" si="895"/>
        <v/>
      </c>
      <c r="DA290" s="123" t="str">
        <f t="shared" si="896"/>
        <v/>
      </c>
      <c r="DB290" s="124" t="str">
        <f t="shared" si="897"/>
        <v/>
      </c>
      <c r="DC290" s="128" t="str">
        <f t="shared" si="898"/>
        <v/>
      </c>
      <c r="DD290" s="123" t="str">
        <f t="shared" si="899"/>
        <v/>
      </c>
      <c r="DE290" s="123" t="str">
        <f t="shared" si="900"/>
        <v/>
      </c>
      <c r="DF290" s="123" t="str">
        <f t="shared" si="901"/>
        <v/>
      </c>
      <c r="DG290" s="123" t="str">
        <f t="shared" si="902"/>
        <v/>
      </c>
      <c r="DH290" s="123" t="str">
        <f t="shared" si="903"/>
        <v/>
      </c>
      <c r="DI290" s="123" t="str">
        <f t="shared" si="904"/>
        <v/>
      </c>
      <c r="DJ290" s="129" t="str">
        <f t="shared" si="905"/>
        <v/>
      </c>
      <c r="DK290" s="98" t="s">
        <v>68</v>
      </c>
      <c r="DL290" s="130">
        <f t="shared" si="912"/>
        <v>284</v>
      </c>
      <c r="DM290" s="56"/>
    </row>
    <row r="291" spans="2:117" ht="22.5" customHeight="1">
      <c r="B291" s="98" t="s">
        <v>68</v>
      </c>
      <c r="C291" s="130">
        <f t="shared" si="906"/>
        <v>285</v>
      </c>
      <c r="D291" s="146">
        <v>45706</v>
      </c>
      <c r="E291" s="155" t="s">
        <v>69</v>
      </c>
      <c r="F291" s="102" t="s">
        <v>70</v>
      </c>
      <c r="G291" s="103" t="s">
        <v>20</v>
      </c>
      <c r="H291" s="131" t="s">
        <v>46</v>
      </c>
      <c r="I291" s="132">
        <v>10000</v>
      </c>
      <c r="J291" s="106"/>
      <c r="K291" s="107">
        <f t="shared" si="907"/>
        <v>3319257</v>
      </c>
      <c r="L291" s="645"/>
      <c r="M291" s="133"/>
      <c r="N291" s="133"/>
      <c r="O291" s="134" t="str">
        <f t="shared" ref="O291:S291" si="994">IF($H291=O$6,$I291,"")</f>
        <v/>
      </c>
      <c r="P291" s="135" t="str">
        <f t="shared" si="994"/>
        <v/>
      </c>
      <c r="Q291" s="136">
        <f t="shared" si="994"/>
        <v>10000</v>
      </c>
      <c r="R291" s="135" t="str">
        <f t="shared" si="994"/>
        <v/>
      </c>
      <c r="S291" s="137" t="str">
        <f t="shared" si="994"/>
        <v/>
      </c>
      <c r="T291" s="113" t="str">
        <f t="shared" ref="T291:AJ291" si="995">IF($H291=T$6,$J291,"")</f>
        <v/>
      </c>
      <c r="U291" s="114" t="str">
        <f t="shared" si="995"/>
        <v/>
      </c>
      <c r="V291" s="114" t="str">
        <f t="shared" si="995"/>
        <v/>
      </c>
      <c r="W291" s="114" t="str">
        <f t="shared" si="995"/>
        <v/>
      </c>
      <c r="X291" s="113" t="str">
        <f t="shared" si="995"/>
        <v/>
      </c>
      <c r="Y291" s="114" t="str">
        <f t="shared" si="995"/>
        <v/>
      </c>
      <c r="Z291" s="114" t="str">
        <f t="shared" si="995"/>
        <v/>
      </c>
      <c r="AA291" s="114" t="str">
        <f t="shared" si="995"/>
        <v/>
      </c>
      <c r="AB291" s="113" t="str">
        <f t="shared" si="995"/>
        <v/>
      </c>
      <c r="AC291" s="114" t="str">
        <f t="shared" si="995"/>
        <v/>
      </c>
      <c r="AD291" s="114" t="str">
        <f t="shared" si="995"/>
        <v/>
      </c>
      <c r="AE291" s="114" t="str">
        <f t="shared" si="995"/>
        <v/>
      </c>
      <c r="AF291" s="114" t="str">
        <f t="shared" si="995"/>
        <v/>
      </c>
      <c r="AG291" s="114" t="str">
        <f t="shared" si="995"/>
        <v/>
      </c>
      <c r="AH291" s="114" t="str">
        <f t="shared" si="995"/>
        <v/>
      </c>
      <c r="AI291" s="113" t="str">
        <f t="shared" si="995"/>
        <v/>
      </c>
      <c r="AJ291" s="115" t="str">
        <f t="shared" si="995"/>
        <v/>
      </c>
      <c r="AK291" s="617"/>
      <c r="AL291" s="38"/>
      <c r="AM291" s="98" t="s">
        <v>68</v>
      </c>
      <c r="AN291" s="130">
        <f t="shared" si="910"/>
        <v>285</v>
      </c>
      <c r="AO291" s="138" t="str">
        <f t="shared" ref="AO291:AS291" si="996">IF(AND($G291=AO$4,$H291=AO$6),$I291,"")</f>
        <v/>
      </c>
      <c r="AP291" s="139" t="str">
        <f t="shared" si="996"/>
        <v/>
      </c>
      <c r="AQ291" s="139">
        <f t="shared" si="996"/>
        <v>10000</v>
      </c>
      <c r="AR291" s="139" t="str">
        <f t="shared" si="996"/>
        <v/>
      </c>
      <c r="AS291" s="139" t="str">
        <f t="shared" si="996"/>
        <v/>
      </c>
      <c r="AT291" s="118"/>
      <c r="AU291" s="138" t="str">
        <f t="shared" si="839"/>
        <v/>
      </c>
      <c r="AV291" s="139" t="str">
        <f t="shared" si="840"/>
        <v/>
      </c>
      <c r="AW291" s="139" t="str">
        <f t="shared" si="841"/>
        <v/>
      </c>
      <c r="AX291" s="139" t="str">
        <f t="shared" si="842"/>
        <v/>
      </c>
      <c r="AY291" s="139" t="str">
        <f t="shared" si="843"/>
        <v/>
      </c>
      <c r="AZ291" s="140" t="str">
        <f t="shared" si="844"/>
        <v/>
      </c>
      <c r="BA291" s="141" t="str">
        <f t="shared" si="845"/>
        <v/>
      </c>
      <c r="BB291" s="139" t="str">
        <f t="shared" si="846"/>
        <v/>
      </c>
      <c r="BC291" s="139" t="str">
        <f t="shared" si="847"/>
        <v/>
      </c>
      <c r="BD291" s="139" t="str">
        <f t="shared" si="848"/>
        <v/>
      </c>
      <c r="BE291" s="140" t="str">
        <f t="shared" si="849"/>
        <v/>
      </c>
      <c r="BF291" s="122" t="str">
        <f t="shared" si="850"/>
        <v/>
      </c>
      <c r="BG291" s="123" t="str">
        <f t="shared" si="851"/>
        <v/>
      </c>
      <c r="BH291" s="123" t="str">
        <f t="shared" si="852"/>
        <v/>
      </c>
      <c r="BI291" s="123" t="str">
        <f t="shared" si="853"/>
        <v/>
      </c>
      <c r="BJ291" s="122" t="str">
        <f t="shared" si="854"/>
        <v/>
      </c>
      <c r="BK291" s="123" t="str">
        <f t="shared" si="855"/>
        <v/>
      </c>
      <c r="BL291" s="123" t="str">
        <f t="shared" si="856"/>
        <v/>
      </c>
      <c r="BM291" s="123" t="str">
        <f t="shared" si="857"/>
        <v/>
      </c>
      <c r="BN291" s="123" t="str">
        <f t="shared" si="858"/>
        <v/>
      </c>
      <c r="BO291" s="123" t="str">
        <f t="shared" si="859"/>
        <v/>
      </c>
      <c r="BP291" s="123" t="str">
        <f t="shared" si="860"/>
        <v/>
      </c>
      <c r="BQ291" s="123" t="str">
        <f t="shared" si="861"/>
        <v/>
      </c>
      <c r="BR291" s="124" t="str">
        <f t="shared" si="862"/>
        <v/>
      </c>
      <c r="BS291" s="142" t="str">
        <f t="shared" si="863"/>
        <v/>
      </c>
      <c r="BT291" s="143" t="str">
        <f t="shared" si="864"/>
        <v/>
      </c>
      <c r="BU291" s="143" t="str">
        <f t="shared" si="865"/>
        <v/>
      </c>
      <c r="BV291" s="143" t="str">
        <f t="shared" si="866"/>
        <v/>
      </c>
      <c r="BW291" s="143" t="str">
        <f t="shared" si="867"/>
        <v/>
      </c>
      <c r="BX291" s="144" t="str">
        <f t="shared" si="868"/>
        <v/>
      </c>
      <c r="BY291" s="141" t="str">
        <f t="shared" si="869"/>
        <v/>
      </c>
      <c r="BZ291" s="139" t="str">
        <f t="shared" si="870"/>
        <v/>
      </c>
      <c r="CA291" s="139" t="str">
        <f t="shared" si="871"/>
        <v/>
      </c>
      <c r="CB291" s="139" t="str">
        <f t="shared" si="872"/>
        <v/>
      </c>
      <c r="CC291" s="139" t="str">
        <f t="shared" si="873"/>
        <v/>
      </c>
      <c r="CD291" s="139" t="str">
        <f t="shared" si="874"/>
        <v/>
      </c>
      <c r="CE291" s="140" t="str">
        <f t="shared" si="875"/>
        <v/>
      </c>
      <c r="CF291" s="141" t="str">
        <f t="shared" si="876"/>
        <v/>
      </c>
      <c r="CG291" s="139" t="str">
        <f t="shared" si="877"/>
        <v/>
      </c>
      <c r="CH291" s="139" t="str">
        <f t="shared" si="878"/>
        <v/>
      </c>
      <c r="CI291" s="139" t="str">
        <f t="shared" si="879"/>
        <v/>
      </c>
      <c r="CJ291" s="139" t="str">
        <f t="shared" si="880"/>
        <v/>
      </c>
      <c r="CK291" s="139" t="str">
        <f t="shared" si="881"/>
        <v/>
      </c>
      <c r="CL291" s="140" t="str">
        <f t="shared" si="882"/>
        <v/>
      </c>
      <c r="CM291" s="142" t="str">
        <f t="shared" si="883"/>
        <v/>
      </c>
      <c r="CN291" s="143" t="str">
        <f t="shared" si="884"/>
        <v/>
      </c>
      <c r="CO291" s="143" t="str">
        <f t="shared" si="885"/>
        <v/>
      </c>
      <c r="CP291" s="143" t="str">
        <f t="shared" si="886"/>
        <v/>
      </c>
      <c r="CQ291" s="143" t="str">
        <f t="shared" si="887"/>
        <v/>
      </c>
      <c r="CR291" s="145" t="str">
        <f t="shared" si="888"/>
        <v/>
      </c>
      <c r="CS291" s="127"/>
      <c r="CT291" s="122" t="str">
        <f t="shared" si="889"/>
        <v/>
      </c>
      <c r="CU291" s="123" t="str">
        <f t="shared" si="890"/>
        <v/>
      </c>
      <c r="CV291" s="123" t="str">
        <f t="shared" si="891"/>
        <v/>
      </c>
      <c r="CW291" s="123" t="str">
        <f t="shared" si="892"/>
        <v/>
      </c>
      <c r="CX291" s="123" t="str">
        <f t="shared" si="893"/>
        <v/>
      </c>
      <c r="CY291" s="123" t="str">
        <f t="shared" si="894"/>
        <v/>
      </c>
      <c r="CZ291" s="123" t="str">
        <f t="shared" si="895"/>
        <v/>
      </c>
      <c r="DA291" s="123" t="str">
        <f t="shared" si="896"/>
        <v/>
      </c>
      <c r="DB291" s="124" t="str">
        <f t="shared" si="897"/>
        <v/>
      </c>
      <c r="DC291" s="128" t="str">
        <f t="shared" si="898"/>
        <v/>
      </c>
      <c r="DD291" s="123" t="str">
        <f t="shared" si="899"/>
        <v/>
      </c>
      <c r="DE291" s="123" t="str">
        <f t="shared" si="900"/>
        <v/>
      </c>
      <c r="DF291" s="123" t="str">
        <f t="shared" si="901"/>
        <v/>
      </c>
      <c r="DG291" s="123" t="str">
        <f t="shared" si="902"/>
        <v/>
      </c>
      <c r="DH291" s="123" t="str">
        <f t="shared" si="903"/>
        <v/>
      </c>
      <c r="DI291" s="123" t="str">
        <f t="shared" si="904"/>
        <v/>
      </c>
      <c r="DJ291" s="129" t="str">
        <f t="shared" si="905"/>
        <v/>
      </c>
      <c r="DK291" s="98" t="s">
        <v>68</v>
      </c>
      <c r="DL291" s="130">
        <f t="shared" si="912"/>
        <v>285</v>
      </c>
      <c r="DM291" s="56"/>
    </row>
    <row r="292" spans="2:117" ht="22.5" customHeight="1">
      <c r="B292" s="98" t="s">
        <v>68</v>
      </c>
      <c r="C292" s="130">
        <f t="shared" si="906"/>
        <v>286</v>
      </c>
      <c r="D292" s="146">
        <v>45706</v>
      </c>
      <c r="E292" s="155" t="s">
        <v>69</v>
      </c>
      <c r="F292" s="102" t="s">
        <v>70</v>
      </c>
      <c r="G292" s="103" t="s">
        <v>20</v>
      </c>
      <c r="H292" s="131" t="s">
        <v>46</v>
      </c>
      <c r="I292" s="132">
        <v>6000</v>
      </c>
      <c r="J292" s="106"/>
      <c r="K292" s="107">
        <f t="shared" si="907"/>
        <v>3325257</v>
      </c>
      <c r="L292" s="645"/>
      <c r="M292" s="133"/>
      <c r="N292" s="133"/>
      <c r="O292" s="134" t="str">
        <f t="shared" ref="O292:S292" si="997">IF($H292=O$6,$I292,"")</f>
        <v/>
      </c>
      <c r="P292" s="135" t="str">
        <f t="shared" si="997"/>
        <v/>
      </c>
      <c r="Q292" s="136">
        <f t="shared" si="997"/>
        <v>6000</v>
      </c>
      <c r="R292" s="135" t="str">
        <f t="shared" si="997"/>
        <v/>
      </c>
      <c r="S292" s="137" t="str">
        <f t="shared" si="997"/>
        <v/>
      </c>
      <c r="T292" s="113" t="str">
        <f t="shared" ref="T292:AJ292" si="998">IF($H292=T$6,$J292,"")</f>
        <v/>
      </c>
      <c r="U292" s="114" t="str">
        <f t="shared" si="998"/>
        <v/>
      </c>
      <c r="V292" s="114" t="str">
        <f t="shared" si="998"/>
        <v/>
      </c>
      <c r="W292" s="114" t="str">
        <f t="shared" si="998"/>
        <v/>
      </c>
      <c r="X292" s="113" t="str">
        <f t="shared" si="998"/>
        <v/>
      </c>
      <c r="Y292" s="114" t="str">
        <f t="shared" si="998"/>
        <v/>
      </c>
      <c r="Z292" s="114" t="str">
        <f t="shared" si="998"/>
        <v/>
      </c>
      <c r="AA292" s="114" t="str">
        <f t="shared" si="998"/>
        <v/>
      </c>
      <c r="AB292" s="113" t="str">
        <f t="shared" si="998"/>
        <v/>
      </c>
      <c r="AC292" s="114" t="str">
        <f t="shared" si="998"/>
        <v/>
      </c>
      <c r="AD292" s="114" t="str">
        <f t="shared" si="998"/>
        <v/>
      </c>
      <c r="AE292" s="114" t="str">
        <f t="shared" si="998"/>
        <v/>
      </c>
      <c r="AF292" s="114" t="str">
        <f t="shared" si="998"/>
        <v/>
      </c>
      <c r="AG292" s="114" t="str">
        <f t="shared" si="998"/>
        <v/>
      </c>
      <c r="AH292" s="114" t="str">
        <f t="shared" si="998"/>
        <v/>
      </c>
      <c r="AI292" s="113" t="str">
        <f t="shared" si="998"/>
        <v/>
      </c>
      <c r="AJ292" s="115" t="str">
        <f t="shared" si="998"/>
        <v/>
      </c>
      <c r="AK292" s="617"/>
      <c r="AL292" s="38"/>
      <c r="AM292" s="98" t="s">
        <v>68</v>
      </c>
      <c r="AN292" s="130">
        <f t="shared" si="910"/>
        <v>286</v>
      </c>
      <c r="AO292" s="138" t="str">
        <f t="shared" ref="AO292:AS292" si="999">IF(AND($G292=AO$4,$H292=AO$6),$I292,"")</f>
        <v/>
      </c>
      <c r="AP292" s="139" t="str">
        <f t="shared" si="999"/>
        <v/>
      </c>
      <c r="AQ292" s="139">
        <f t="shared" si="999"/>
        <v>6000</v>
      </c>
      <c r="AR292" s="139" t="str">
        <f t="shared" si="999"/>
        <v/>
      </c>
      <c r="AS292" s="139" t="str">
        <f t="shared" si="999"/>
        <v/>
      </c>
      <c r="AT292" s="118"/>
      <c r="AU292" s="138" t="str">
        <f t="shared" si="839"/>
        <v/>
      </c>
      <c r="AV292" s="139" t="str">
        <f t="shared" si="840"/>
        <v/>
      </c>
      <c r="AW292" s="139" t="str">
        <f t="shared" si="841"/>
        <v/>
      </c>
      <c r="AX292" s="139" t="str">
        <f t="shared" si="842"/>
        <v/>
      </c>
      <c r="AY292" s="139" t="str">
        <f t="shared" si="843"/>
        <v/>
      </c>
      <c r="AZ292" s="140" t="str">
        <f t="shared" si="844"/>
        <v/>
      </c>
      <c r="BA292" s="141" t="str">
        <f t="shared" si="845"/>
        <v/>
      </c>
      <c r="BB292" s="139" t="str">
        <f t="shared" si="846"/>
        <v/>
      </c>
      <c r="BC292" s="139" t="str">
        <f t="shared" si="847"/>
        <v/>
      </c>
      <c r="BD292" s="139" t="str">
        <f t="shared" si="848"/>
        <v/>
      </c>
      <c r="BE292" s="140" t="str">
        <f t="shared" si="849"/>
        <v/>
      </c>
      <c r="BF292" s="122" t="str">
        <f t="shared" si="850"/>
        <v/>
      </c>
      <c r="BG292" s="123" t="str">
        <f t="shared" si="851"/>
        <v/>
      </c>
      <c r="BH292" s="123" t="str">
        <f t="shared" si="852"/>
        <v/>
      </c>
      <c r="BI292" s="123" t="str">
        <f t="shared" si="853"/>
        <v/>
      </c>
      <c r="BJ292" s="122" t="str">
        <f t="shared" si="854"/>
        <v/>
      </c>
      <c r="BK292" s="123" t="str">
        <f t="shared" si="855"/>
        <v/>
      </c>
      <c r="BL292" s="123" t="str">
        <f t="shared" si="856"/>
        <v/>
      </c>
      <c r="BM292" s="123" t="str">
        <f t="shared" si="857"/>
        <v/>
      </c>
      <c r="BN292" s="123" t="str">
        <f t="shared" si="858"/>
        <v/>
      </c>
      <c r="BO292" s="123" t="str">
        <f t="shared" si="859"/>
        <v/>
      </c>
      <c r="BP292" s="123" t="str">
        <f t="shared" si="860"/>
        <v/>
      </c>
      <c r="BQ292" s="123" t="str">
        <f t="shared" si="861"/>
        <v/>
      </c>
      <c r="BR292" s="124" t="str">
        <f t="shared" si="862"/>
        <v/>
      </c>
      <c r="BS292" s="142" t="str">
        <f t="shared" si="863"/>
        <v/>
      </c>
      <c r="BT292" s="143" t="str">
        <f t="shared" si="864"/>
        <v/>
      </c>
      <c r="BU292" s="143" t="str">
        <f t="shared" si="865"/>
        <v/>
      </c>
      <c r="BV292" s="143" t="str">
        <f t="shared" si="866"/>
        <v/>
      </c>
      <c r="BW292" s="143" t="str">
        <f t="shared" si="867"/>
        <v/>
      </c>
      <c r="BX292" s="144" t="str">
        <f t="shared" si="868"/>
        <v/>
      </c>
      <c r="BY292" s="141" t="str">
        <f t="shared" si="869"/>
        <v/>
      </c>
      <c r="BZ292" s="139" t="str">
        <f t="shared" si="870"/>
        <v/>
      </c>
      <c r="CA292" s="139" t="str">
        <f t="shared" si="871"/>
        <v/>
      </c>
      <c r="CB292" s="139" t="str">
        <f t="shared" si="872"/>
        <v/>
      </c>
      <c r="CC292" s="139" t="str">
        <f t="shared" si="873"/>
        <v/>
      </c>
      <c r="CD292" s="139" t="str">
        <f t="shared" si="874"/>
        <v/>
      </c>
      <c r="CE292" s="140" t="str">
        <f t="shared" si="875"/>
        <v/>
      </c>
      <c r="CF292" s="141" t="str">
        <f t="shared" si="876"/>
        <v/>
      </c>
      <c r="CG292" s="139" t="str">
        <f t="shared" si="877"/>
        <v/>
      </c>
      <c r="CH292" s="139" t="str">
        <f t="shared" si="878"/>
        <v/>
      </c>
      <c r="CI292" s="139" t="str">
        <f t="shared" si="879"/>
        <v/>
      </c>
      <c r="CJ292" s="139" t="str">
        <f t="shared" si="880"/>
        <v/>
      </c>
      <c r="CK292" s="139" t="str">
        <f t="shared" si="881"/>
        <v/>
      </c>
      <c r="CL292" s="140" t="str">
        <f t="shared" si="882"/>
        <v/>
      </c>
      <c r="CM292" s="142" t="str">
        <f t="shared" si="883"/>
        <v/>
      </c>
      <c r="CN292" s="143" t="str">
        <f t="shared" si="884"/>
        <v/>
      </c>
      <c r="CO292" s="143" t="str">
        <f t="shared" si="885"/>
        <v/>
      </c>
      <c r="CP292" s="143" t="str">
        <f t="shared" si="886"/>
        <v/>
      </c>
      <c r="CQ292" s="143" t="str">
        <f t="shared" si="887"/>
        <v/>
      </c>
      <c r="CR292" s="145" t="str">
        <f t="shared" si="888"/>
        <v/>
      </c>
      <c r="CS292" s="127"/>
      <c r="CT292" s="122" t="str">
        <f t="shared" si="889"/>
        <v/>
      </c>
      <c r="CU292" s="123" t="str">
        <f t="shared" si="890"/>
        <v/>
      </c>
      <c r="CV292" s="123" t="str">
        <f t="shared" si="891"/>
        <v/>
      </c>
      <c r="CW292" s="123" t="str">
        <f t="shared" si="892"/>
        <v/>
      </c>
      <c r="CX292" s="123" t="str">
        <f t="shared" si="893"/>
        <v/>
      </c>
      <c r="CY292" s="123" t="str">
        <f t="shared" si="894"/>
        <v/>
      </c>
      <c r="CZ292" s="123" t="str">
        <f t="shared" si="895"/>
        <v/>
      </c>
      <c r="DA292" s="123" t="str">
        <f t="shared" si="896"/>
        <v/>
      </c>
      <c r="DB292" s="124" t="str">
        <f t="shared" si="897"/>
        <v/>
      </c>
      <c r="DC292" s="128" t="str">
        <f t="shared" si="898"/>
        <v/>
      </c>
      <c r="DD292" s="123" t="str">
        <f t="shared" si="899"/>
        <v/>
      </c>
      <c r="DE292" s="123" t="str">
        <f t="shared" si="900"/>
        <v/>
      </c>
      <c r="DF292" s="123" t="str">
        <f t="shared" si="901"/>
        <v/>
      </c>
      <c r="DG292" s="123" t="str">
        <f t="shared" si="902"/>
        <v/>
      </c>
      <c r="DH292" s="123" t="str">
        <f t="shared" si="903"/>
        <v/>
      </c>
      <c r="DI292" s="123" t="str">
        <f t="shared" si="904"/>
        <v/>
      </c>
      <c r="DJ292" s="129" t="str">
        <f t="shared" si="905"/>
        <v/>
      </c>
      <c r="DK292" s="98" t="s">
        <v>68</v>
      </c>
      <c r="DL292" s="130">
        <f t="shared" si="912"/>
        <v>286</v>
      </c>
      <c r="DM292" s="56"/>
    </row>
    <row r="293" spans="2:117" ht="22.5" customHeight="1">
      <c r="B293" s="98" t="s">
        <v>68</v>
      </c>
      <c r="C293" s="130">
        <f t="shared" si="906"/>
        <v>287</v>
      </c>
      <c r="D293" s="146">
        <v>45706</v>
      </c>
      <c r="E293" s="155" t="s">
        <v>69</v>
      </c>
      <c r="F293" s="102" t="s">
        <v>70</v>
      </c>
      <c r="G293" s="157" t="s">
        <v>20</v>
      </c>
      <c r="H293" s="131" t="s">
        <v>46</v>
      </c>
      <c r="I293" s="132">
        <v>3000</v>
      </c>
      <c r="J293" s="106"/>
      <c r="K293" s="107">
        <f t="shared" si="907"/>
        <v>3328257</v>
      </c>
      <c r="L293" s="645"/>
      <c r="M293" s="133"/>
      <c r="N293" s="133"/>
      <c r="O293" s="134" t="str">
        <f t="shared" ref="O293:S293" si="1000">IF($H293=O$6,$I293,"")</f>
        <v/>
      </c>
      <c r="P293" s="135" t="str">
        <f t="shared" si="1000"/>
        <v/>
      </c>
      <c r="Q293" s="136">
        <f t="shared" si="1000"/>
        <v>3000</v>
      </c>
      <c r="R293" s="135" t="str">
        <f t="shared" si="1000"/>
        <v/>
      </c>
      <c r="S293" s="137" t="str">
        <f t="shared" si="1000"/>
        <v/>
      </c>
      <c r="T293" s="113" t="str">
        <f t="shared" ref="T293:AJ293" si="1001">IF($H293=T$6,$J293,"")</f>
        <v/>
      </c>
      <c r="U293" s="114" t="str">
        <f t="shared" si="1001"/>
        <v/>
      </c>
      <c r="V293" s="114" t="str">
        <f t="shared" si="1001"/>
        <v/>
      </c>
      <c r="W293" s="114" t="str">
        <f t="shared" si="1001"/>
        <v/>
      </c>
      <c r="X293" s="113" t="str">
        <f t="shared" si="1001"/>
        <v/>
      </c>
      <c r="Y293" s="114" t="str">
        <f t="shared" si="1001"/>
        <v/>
      </c>
      <c r="Z293" s="114" t="str">
        <f t="shared" si="1001"/>
        <v/>
      </c>
      <c r="AA293" s="114" t="str">
        <f t="shared" si="1001"/>
        <v/>
      </c>
      <c r="AB293" s="113" t="str">
        <f t="shared" si="1001"/>
        <v/>
      </c>
      <c r="AC293" s="114" t="str">
        <f t="shared" si="1001"/>
        <v/>
      </c>
      <c r="AD293" s="114" t="str">
        <f t="shared" si="1001"/>
        <v/>
      </c>
      <c r="AE293" s="114" t="str">
        <f t="shared" si="1001"/>
        <v/>
      </c>
      <c r="AF293" s="114" t="str">
        <f t="shared" si="1001"/>
        <v/>
      </c>
      <c r="AG293" s="114" t="str">
        <f t="shared" si="1001"/>
        <v/>
      </c>
      <c r="AH293" s="114" t="str">
        <f t="shared" si="1001"/>
        <v/>
      </c>
      <c r="AI293" s="113" t="str">
        <f t="shared" si="1001"/>
        <v/>
      </c>
      <c r="AJ293" s="115" t="str">
        <f t="shared" si="1001"/>
        <v/>
      </c>
      <c r="AK293" s="617"/>
      <c r="AL293" s="38"/>
      <c r="AM293" s="98" t="s">
        <v>68</v>
      </c>
      <c r="AN293" s="130">
        <f t="shared" si="910"/>
        <v>287</v>
      </c>
      <c r="AO293" s="138" t="str">
        <f t="shared" ref="AO293:AS293" si="1002">IF(AND($G293=AO$4,$H293=AO$6),$I293,"")</f>
        <v/>
      </c>
      <c r="AP293" s="139" t="str">
        <f t="shared" si="1002"/>
        <v/>
      </c>
      <c r="AQ293" s="139">
        <f t="shared" si="1002"/>
        <v>3000</v>
      </c>
      <c r="AR293" s="139" t="str">
        <f t="shared" si="1002"/>
        <v/>
      </c>
      <c r="AS293" s="139" t="str">
        <f t="shared" si="1002"/>
        <v/>
      </c>
      <c r="AT293" s="118"/>
      <c r="AU293" s="138" t="str">
        <f t="shared" si="839"/>
        <v/>
      </c>
      <c r="AV293" s="139" t="str">
        <f t="shared" si="840"/>
        <v/>
      </c>
      <c r="AW293" s="139" t="str">
        <f t="shared" si="841"/>
        <v/>
      </c>
      <c r="AX293" s="139" t="str">
        <f t="shared" si="842"/>
        <v/>
      </c>
      <c r="AY293" s="139" t="str">
        <f t="shared" si="843"/>
        <v/>
      </c>
      <c r="AZ293" s="140" t="str">
        <f t="shared" si="844"/>
        <v/>
      </c>
      <c r="BA293" s="141" t="str">
        <f t="shared" si="845"/>
        <v/>
      </c>
      <c r="BB293" s="139" t="str">
        <f t="shared" si="846"/>
        <v/>
      </c>
      <c r="BC293" s="139" t="str">
        <f t="shared" si="847"/>
        <v/>
      </c>
      <c r="BD293" s="139" t="str">
        <f t="shared" si="848"/>
        <v/>
      </c>
      <c r="BE293" s="140" t="str">
        <f t="shared" si="849"/>
        <v/>
      </c>
      <c r="BF293" s="122" t="str">
        <f t="shared" si="850"/>
        <v/>
      </c>
      <c r="BG293" s="123" t="str">
        <f t="shared" si="851"/>
        <v/>
      </c>
      <c r="BH293" s="123" t="str">
        <f t="shared" si="852"/>
        <v/>
      </c>
      <c r="BI293" s="123" t="str">
        <f t="shared" si="853"/>
        <v/>
      </c>
      <c r="BJ293" s="122" t="str">
        <f t="shared" si="854"/>
        <v/>
      </c>
      <c r="BK293" s="123" t="str">
        <f t="shared" si="855"/>
        <v/>
      </c>
      <c r="BL293" s="123" t="str">
        <f t="shared" si="856"/>
        <v/>
      </c>
      <c r="BM293" s="123" t="str">
        <f t="shared" si="857"/>
        <v/>
      </c>
      <c r="BN293" s="123" t="str">
        <f t="shared" si="858"/>
        <v/>
      </c>
      <c r="BO293" s="123" t="str">
        <f t="shared" si="859"/>
        <v/>
      </c>
      <c r="BP293" s="123" t="str">
        <f t="shared" si="860"/>
        <v/>
      </c>
      <c r="BQ293" s="123" t="str">
        <f t="shared" si="861"/>
        <v/>
      </c>
      <c r="BR293" s="124" t="str">
        <f t="shared" si="862"/>
        <v/>
      </c>
      <c r="BS293" s="142" t="str">
        <f t="shared" si="863"/>
        <v/>
      </c>
      <c r="BT293" s="143" t="str">
        <f t="shared" si="864"/>
        <v/>
      </c>
      <c r="BU293" s="143" t="str">
        <f t="shared" si="865"/>
        <v/>
      </c>
      <c r="BV293" s="143" t="str">
        <f t="shared" si="866"/>
        <v/>
      </c>
      <c r="BW293" s="143" t="str">
        <f t="shared" si="867"/>
        <v/>
      </c>
      <c r="BX293" s="144" t="str">
        <f t="shared" si="868"/>
        <v/>
      </c>
      <c r="BY293" s="141" t="str">
        <f t="shared" si="869"/>
        <v/>
      </c>
      <c r="BZ293" s="139" t="str">
        <f t="shared" si="870"/>
        <v/>
      </c>
      <c r="CA293" s="139" t="str">
        <f t="shared" si="871"/>
        <v/>
      </c>
      <c r="CB293" s="139" t="str">
        <f t="shared" si="872"/>
        <v/>
      </c>
      <c r="CC293" s="139" t="str">
        <f t="shared" si="873"/>
        <v/>
      </c>
      <c r="CD293" s="139" t="str">
        <f t="shared" si="874"/>
        <v/>
      </c>
      <c r="CE293" s="140" t="str">
        <f t="shared" si="875"/>
        <v/>
      </c>
      <c r="CF293" s="141" t="str">
        <f t="shared" si="876"/>
        <v/>
      </c>
      <c r="CG293" s="139" t="str">
        <f t="shared" si="877"/>
        <v/>
      </c>
      <c r="CH293" s="139" t="str">
        <f t="shared" si="878"/>
        <v/>
      </c>
      <c r="CI293" s="139" t="str">
        <f t="shared" si="879"/>
        <v/>
      </c>
      <c r="CJ293" s="139" t="str">
        <f t="shared" si="880"/>
        <v/>
      </c>
      <c r="CK293" s="139" t="str">
        <f t="shared" si="881"/>
        <v/>
      </c>
      <c r="CL293" s="140" t="str">
        <f t="shared" si="882"/>
        <v/>
      </c>
      <c r="CM293" s="142" t="str">
        <f t="shared" si="883"/>
        <v/>
      </c>
      <c r="CN293" s="143" t="str">
        <f t="shared" si="884"/>
        <v/>
      </c>
      <c r="CO293" s="143" t="str">
        <f t="shared" si="885"/>
        <v/>
      </c>
      <c r="CP293" s="143" t="str">
        <f t="shared" si="886"/>
        <v/>
      </c>
      <c r="CQ293" s="143" t="str">
        <f t="shared" si="887"/>
        <v/>
      </c>
      <c r="CR293" s="145" t="str">
        <f t="shared" si="888"/>
        <v/>
      </c>
      <c r="CS293" s="127"/>
      <c r="CT293" s="122" t="str">
        <f t="shared" si="889"/>
        <v/>
      </c>
      <c r="CU293" s="123" t="str">
        <f t="shared" si="890"/>
        <v/>
      </c>
      <c r="CV293" s="123" t="str">
        <f t="shared" si="891"/>
        <v/>
      </c>
      <c r="CW293" s="123" t="str">
        <f t="shared" si="892"/>
        <v/>
      </c>
      <c r="CX293" s="123" t="str">
        <f t="shared" si="893"/>
        <v/>
      </c>
      <c r="CY293" s="123" t="str">
        <f t="shared" si="894"/>
        <v/>
      </c>
      <c r="CZ293" s="123" t="str">
        <f t="shared" si="895"/>
        <v/>
      </c>
      <c r="DA293" s="123" t="str">
        <f t="shared" si="896"/>
        <v/>
      </c>
      <c r="DB293" s="124" t="str">
        <f t="shared" si="897"/>
        <v/>
      </c>
      <c r="DC293" s="128" t="str">
        <f t="shared" si="898"/>
        <v/>
      </c>
      <c r="DD293" s="123" t="str">
        <f t="shared" si="899"/>
        <v/>
      </c>
      <c r="DE293" s="123" t="str">
        <f t="shared" si="900"/>
        <v/>
      </c>
      <c r="DF293" s="123" t="str">
        <f t="shared" si="901"/>
        <v/>
      </c>
      <c r="DG293" s="123" t="str">
        <f t="shared" si="902"/>
        <v/>
      </c>
      <c r="DH293" s="123" t="str">
        <f t="shared" si="903"/>
        <v/>
      </c>
      <c r="DI293" s="123" t="str">
        <f t="shared" si="904"/>
        <v/>
      </c>
      <c r="DJ293" s="129" t="str">
        <f t="shared" si="905"/>
        <v/>
      </c>
      <c r="DK293" s="98" t="s">
        <v>68</v>
      </c>
      <c r="DL293" s="130">
        <f t="shared" si="912"/>
        <v>287</v>
      </c>
      <c r="DM293" s="56"/>
    </row>
    <row r="294" spans="2:117" ht="22.5" customHeight="1">
      <c r="B294" s="98" t="s">
        <v>68</v>
      </c>
      <c r="C294" s="130">
        <f t="shared" si="906"/>
        <v>288</v>
      </c>
      <c r="D294" s="146">
        <v>45706</v>
      </c>
      <c r="E294" s="155" t="s">
        <v>69</v>
      </c>
      <c r="F294" s="102" t="s">
        <v>70</v>
      </c>
      <c r="G294" s="158" t="s">
        <v>20</v>
      </c>
      <c r="H294" s="131" t="s">
        <v>46</v>
      </c>
      <c r="I294" s="132">
        <v>10000</v>
      </c>
      <c r="J294" s="106"/>
      <c r="K294" s="107">
        <f t="shared" si="907"/>
        <v>3338257</v>
      </c>
      <c r="L294" s="645"/>
      <c r="M294" s="133"/>
      <c r="N294" s="133"/>
      <c r="O294" s="134" t="str">
        <f t="shared" ref="O294:S294" si="1003">IF($H294=O$6,$I294,"")</f>
        <v/>
      </c>
      <c r="P294" s="135" t="str">
        <f t="shared" si="1003"/>
        <v/>
      </c>
      <c r="Q294" s="136">
        <f t="shared" si="1003"/>
        <v>10000</v>
      </c>
      <c r="R294" s="135" t="str">
        <f t="shared" si="1003"/>
        <v/>
      </c>
      <c r="S294" s="137" t="str">
        <f t="shared" si="1003"/>
        <v/>
      </c>
      <c r="T294" s="113" t="str">
        <f t="shared" ref="T294:AJ294" si="1004">IF($H294=T$6,$J294,"")</f>
        <v/>
      </c>
      <c r="U294" s="114" t="str">
        <f t="shared" si="1004"/>
        <v/>
      </c>
      <c r="V294" s="114" t="str">
        <f t="shared" si="1004"/>
        <v/>
      </c>
      <c r="W294" s="114" t="str">
        <f t="shared" si="1004"/>
        <v/>
      </c>
      <c r="X294" s="113" t="str">
        <f t="shared" si="1004"/>
        <v/>
      </c>
      <c r="Y294" s="114" t="str">
        <f t="shared" si="1004"/>
        <v/>
      </c>
      <c r="Z294" s="114" t="str">
        <f t="shared" si="1004"/>
        <v/>
      </c>
      <c r="AA294" s="114" t="str">
        <f t="shared" si="1004"/>
        <v/>
      </c>
      <c r="AB294" s="113" t="str">
        <f t="shared" si="1004"/>
        <v/>
      </c>
      <c r="AC294" s="114" t="str">
        <f t="shared" si="1004"/>
        <v/>
      </c>
      <c r="AD294" s="114" t="str">
        <f t="shared" si="1004"/>
        <v/>
      </c>
      <c r="AE294" s="114" t="str">
        <f t="shared" si="1004"/>
        <v/>
      </c>
      <c r="AF294" s="114" t="str">
        <f t="shared" si="1004"/>
        <v/>
      </c>
      <c r="AG294" s="114" t="str">
        <f t="shared" si="1004"/>
        <v/>
      </c>
      <c r="AH294" s="114" t="str">
        <f t="shared" si="1004"/>
        <v/>
      </c>
      <c r="AI294" s="113" t="str">
        <f t="shared" si="1004"/>
        <v/>
      </c>
      <c r="AJ294" s="115" t="str">
        <f t="shared" si="1004"/>
        <v/>
      </c>
      <c r="AK294" s="617"/>
      <c r="AL294" s="38"/>
      <c r="AM294" s="98" t="s">
        <v>68</v>
      </c>
      <c r="AN294" s="130">
        <f t="shared" si="910"/>
        <v>288</v>
      </c>
      <c r="AO294" s="138" t="str">
        <f t="shared" ref="AO294:AS294" si="1005">IF(AND($G294=AO$4,$H294=AO$6),$I294,"")</f>
        <v/>
      </c>
      <c r="AP294" s="139" t="str">
        <f t="shared" si="1005"/>
        <v/>
      </c>
      <c r="AQ294" s="139">
        <f t="shared" si="1005"/>
        <v>10000</v>
      </c>
      <c r="AR294" s="139" t="str">
        <f t="shared" si="1005"/>
        <v/>
      </c>
      <c r="AS294" s="139" t="str">
        <f t="shared" si="1005"/>
        <v/>
      </c>
      <c r="AT294" s="118"/>
      <c r="AU294" s="138" t="str">
        <f t="shared" si="839"/>
        <v/>
      </c>
      <c r="AV294" s="139" t="str">
        <f t="shared" si="840"/>
        <v/>
      </c>
      <c r="AW294" s="139" t="str">
        <f t="shared" si="841"/>
        <v/>
      </c>
      <c r="AX294" s="139" t="str">
        <f t="shared" si="842"/>
        <v/>
      </c>
      <c r="AY294" s="139" t="str">
        <f t="shared" si="843"/>
        <v/>
      </c>
      <c r="AZ294" s="140" t="str">
        <f t="shared" si="844"/>
        <v/>
      </c>
      <c r="BA294" s="141" t="str">
        <f t="shared" si="845"/>
        <v/>
      </c>
      <c r="BB294" s="139" t="str">
        <f t="shared" si="846"/>
        <v/>
      </c>
      <c r="BC294" s="139" t="str">
        <f t="shared" si="847"/>
        <v/>
      </c>
      <c r="BD294" s="139" t="str">
        <f t="shared" si="848"/>
        <v/>
      </c>
      <c r="BE294" s="140" t="str">
        <f t="shared" si="849"/>
        <v/>
      </c>
      <c r="BF294" s="122" t="str">
        <f t="shared" si="850"/>
        <v/>
      </c>
      <c r="BG294" s="123" t="str">
        <f t="shared" si="851"/>
        <v/>
      </c>
      <c r="BH294" s="123" t="str">
        <f t="shared" si="852"/>
        <v/>
      </c>
      <c r="BI294" s="123" t="str">
        <f t="shared" si="853"/>
        <v/>
      </c>
      <c r="BJ294" s="122" t="str">
        <f t="shared" si="854"/>
        <v/>
      </c>
      <c r="BK294" s="123" t="str">
        <f t="shared" si="855"/>
        <v/>
      </c>
      <c r="BL294" s="123" t="str">
        <f t="shared" si="856"/>
        <v/>
      </c>
      <c r="BM294" s="123" t="str">
        <f t="shared" si="857"/>
        <v/>
      </c>
      <c r="BN294" s="123" t="str">
        <f t="shared" si="858"/>
        <v/>
      </c>
      <c r="BO294" s="123" t="str">
        <f t="shared" si="859"/>
        <v/>
      </c>
      <c r="BP294" s="123" t="str">
        <f t="shared" si="860"/>
        <v/>
      </c>
      <c r="BQ294" s="123" t="str">
        <f t="shared" si="861"/>
        <v/>
      </c>
      <c r="BR294" s="124" t="str">
        <f t="shared" si="862"/>
        <v/>
      </c>
      <c r="BS294" s="142" t="str">
        <f t="shared" si="863"/>
        <v/>
      </c>
      <c r="BT294" s="143" t="str">
        <f t="shared" si="864"/>
        <v/>
      </c>
      <c r="BU294" s="143" t="str">
        <f t="shared" si="865"/>
        <v/>
      </c>
      <c r="BV294" s="143" t="str">
        <f t="shared" si="866"/>
        <v/>
      </c>
      <c r="BW294" s="143" t="str">
        <f t="shared" si="867"/>
        <v/>
      </c>
      <c r="BX294" s="144" t="str">
        <f t="shared" si="868"/>
        <v/>
      </c>
      <c r="BY294" s="141" t="str">
        <f t="shared" si="869"/>
        <v/>
      </c>
      <c r="BZ294" s="139" t="str">
        <f t="shared" si="870"/>
        <v/>
      </c>
      <c r="CA294" s="139" t="str">
        <f t="shared" si="871"/>
        <v/>
      </c>
      <c r="CB294" s="139" t="str">
        <f t="shared" si="872"/>
        <v/>
      </c>
      <c r="CC294" s="139" t="str">
        <f t="shared" si="873"/>
        <v/>
      </c>
      <c r="CD294" s="139" t="str">
        <f t="shared" si="874"/>
        <v/>
      </c>
      <c r="CE294" s="140" t="str">
        <f t="shared" si="875"/>
        <v/>
      </c>
      <c r="CF294" s="141" t="str">
        <f t="shared" si="876"/>
        <v/>
      </c>
      <c r="CG294" s="139" t="str">
        <f t="shared" si="877"/>
        <v/>
      </c>
      <c r="CH294" s="139" t="str">
        <f t="shared" si="878"/>
        <v/>
      </c>
      <c r="CI294" s="139" t="str">
        <f t="shared" si="879"/>
        <v/>
      </c>
      <c r="CJ294" s="139" t="str">
        <f t="shared" si="880"/>
        <v/>
      </c>
      <c r="CK294" s="139" t="str">
        <f t="shared" si="881"/>
        <v/>
      </c>
      <c r="CL294" s="140" t="str">
        <f t="shared" si="882"/>
        <v/>
      </c>
      <c r="CM294" s="142" t="str">
        <f t="shared" si="883"/>
        <v/>
      </c>
      <c r="CN294" s="143" t="str">
        <f t="shared" si="884"/>
        <v/>
      </c>
      <c r="CO294" s="143" t="str">
        <f t="shared" si="885"/>
        <v/>
      </c>
      <c r="CP294" s="143" t="str">
        <f t="shared" si="886"/>
        <v/>
      </c>
      <c r="CQ294" s="143" t="str">
        <f t="shared" si="887"/>
        <v/>
      </c>
      <c r="CR294" s="145" t="str">
        <f t="shared" si="888"/>
        <v/>
      </c>
      <c r="CS294" s="127"/>
      <c r="CT294" s="122" t="str">
        <f t="shared" si="889"/>
        <v/>
      </c>
      <c r="CU294" s="123" t="str">
        <f t="shared" si="890"/>
        <v/>
      </c>
      <c r="CV294" s="123" t="str">
        <f t="shared" si="891"/>
        <v/>
      </c>
      <c r="CW294" s="123" t="str">
        <f t="shared" si="892"/>
        <v/>
      </c>
      <c r="CX294" s="123" t="str">
        <f t="shared" si="893"/>
        <v/>
      </c>
      <c r="CY294" s="123" t="str">
        <f t="shared" si="894"/>
        <v/>
      </c>
      <c r="CZ294" s="123" t="str">
        <f t="shared" si="895"/>
        <v/>
      </c>
      <c r="DA294" s="123" t="str">
        <f t="shared" si="896"/>
        <v/>
      </c>
      <c r="DB294" s="124" t="str">
        <f t="shared" si="897"/>
        <v/>
      </c>
      <c r="DC294" s="128" t="str">
        <f t="shared" si="898"/>
        <v/>
      </c>
      <c r="DD294" s="123" t="str">
        <f t="shared" si="899"/>
        <v/>
      </c>
      <c r="DE294" s="123" t="str">
        <f t="shared" si="900"/>
        <v/>
      </c>
      <c r="DF294" s="123" t="str">
        <f t="shared" si="901"/>
        <v/>
      </c>
      <c r="DG294" s="123" t="str">
        <f t="shared" si="902"/>
        <v/>
      </c>
      <c r="DH294" s="123" t="str">
        <f t="shared" si="903"/>
        <v/>
      </c>
      <c r="DI294" s="123" t="str">
        <f t="shared" si="904"/>
        <v/>
      </c>
      <c r="DJ294" s="129" t="str">
        <f t="shared" si="905"/>
        <v/>
      </c>
      <c r="DK294" s="98" t="s">
        <v>68</v>
      </c>
      <c r="DL294" s="130">
        <f t="shared" si="912"/>
        <v>288</v>
      </c>
      <c r="DM294" s="56"/>
    </row>
    <row r="295" spans="2:117" ht="22.5" customHeight="1">
      <c r="B295" s="98" t="s">
        <v>68</v>
      </c>
      <c r="C295" s="130">
        <f t="shared" si="906"/>
        <v>289</v>
      </c>
      <c r="D295" s="146">
        <v>45706</v>
      </c>
      <c r="E295" s="155" t="s">
        <v>69</v>
      </c>
      <c r="F295" s="102" t="s">
        <v>70</v>
      </c>
      <c r="G295" s="158" t="s">
        <v>20</v>
      </c>
      <c r="H295" s="131" t="s">
        <v>46</v>
      </c>
      <c r="I295" s="132">
        <v>5000</v>
      </c>
      <c r="J295" s="106"/>
      <c r="K295" s="107">
        <f t="shared" si="907"/>
        <v>3343257</v>
      </c>
      <c r="L295" s="645"/>
      <c r="M295" s="133"/>
      <c r="N295" s="133"/>
      <c r="O295" s="134" t="str">
        <f t="shared" ref="O295:S295" si="1006">IF($H295=O$6,$I295,"")</f>
        <v/>
      </c>
      <c r="P295" s="135" t="str">
        <f t="shared" si="1006"/>
        <v/>
      </c>
      <c r="Q295" s="136">
        <f t="shared" si="1006"/>
        <v>5000</v>
      </c>
      <c r="R295" s="135" t="str">
        <f t="shared" si="1006"/>
        <v/>
      </c>
      <c r="S295" s="137" t="str">
        <f t="shared" si="1006"/>
        <v/>
      </c>
      <c r="T295" s="113" t="str">
        <f t="shared" ref="T295:AJ295" si="1007">IF($H295=T$6,$J295,"")</f>
        <v/>
      </c>
      <c r="U295" s="114" t="str">
        <f t="shared" si="1007"/>
        <v/>
      </c>
      <c r="V295" s="114" t="str">
        <f t="shared" si="1007"/>
        <v/>
      </c>
      <c r="W295" s="114" t="str">
        <f t="shared" si="1007"/>
        <v/>
      </c>
      <c r="X295" s="113" t="str">
        <f t="shared" si="1007"/>
        <v/>
      </c>
      <c r="Y295" s="114" t="str">
        <f t="shared" si="1007"/>
        <v/>
      </c>
      <c r="Z295" s="114" t="str">
        <f t="shared" si="1007"/>
        <v/>
      </c>
      <c r="AA295" s="114" t="str">
        <f t="shared" si="1007"/>
        <v/>
      </c>
      <c r="AB295" s="113" t="str">
        <f t="shared" si="1007"/>
        <v/>
      </c>
      <c r="AC295" s="114" t="str">
        <f t="shared" si="1007"/>
        <v/>
      </c>
      <c r="AD295" s="114" t="str">
        <f t="shared" si="1007"/>
        <v/>
      </c>
      <c r="AE295" s="114" t="str">
        <f t="shared" si="1007"/>
        <v/>
      </c>
      <c r="AF295" s="114" t="str">
        <f t="shared" si="1007"/>
        <v/>
      </c>
      <c r="AG295" s="114" t="str">
        <f t="shared" si="1007"/>
        <v/>
      </c>
      <c r="AH295" s="114" t="str">
        <f t="shared" si="1007"/>
        <v/>
      </c>
      <c r="AI295" s="113" t="str">
        <f t="shared" si="1007"/>
        <v/>
      </c>
      <c r="AJ295" s="115" t="str">
        <f t="shared" si="1007"/>
        <v/>
      </c>
      <c r="AK295" s="617"/>
      <c r="AL295" s="38"/>
      <c r="AM295" s="98" t="s">
        <v>68</v>
      </c>
      <c r="AN295" s="130">
        <f t="shared" si="910"/>
        <v>289</v>
      </c>
      <c r="AO295" s="138" t="str">
        <f t="shared" ref="AO295:AS295" si="1008">IF(AND($G295=AO$4,$H295=AO$6),$I295,"")</f>
        <v/>
      </c>
      <c r="AP295" s="139" t="str">
        <f t="shared" si="1008"/>
        <v/>
      </c>
      <c r="AQ295" s="139">
        <f t="shared" si="1008"/>
        <v>5000</v>
      </c>
      <c r="AR295" s="139" t="str">
        <f t="shared" si="1008"/>
        <v/>
      </c>
      <c r="AS295" s="139" t="str">
        <f t="shared" si="1008"/>
        <v/>
      </c>
      <c r="AT295" s="118"/>
      <c r="AU295" s="138" t="str">
        <f t="shared" si="839"/>
        <v/>
      </c>
      <c r="AV295" s="139" t="str">
        <f t="shared" si="840"/>
        <v/>
      </c>
      <c r="AW295" s="139" t="str">
        <f t="shared" si="841"/>
        <v/>
      </c>
      <c r="AX295" s="139" t="str">
        <f t="shared" si="842"/>
        <v/>
      </c>
      <c r="AY295" s="139" t="str">
        <f t="shared" si="843"/>
        <v/>
      </c>
      <c r="AZ295" s="140" t="str">
        <f t="shared" si="844"/>
        <v/>
      </c>
      <c r="BA295" s="141" t="str">
        <f t="shared" si="845"/>
        <v/>
      </c>
      <c r="BB295" s="139" t="str">
        <f t="shared" si="846"/>
        <v/>
      </c>
      <c r="BC295" s="139" t="str">
        <f t="shared" si="847"/>
        <v/>
      </c>
      <c r="BD295" s="139" t="str">
        <f t="shared" si="848"/>
        <v/>
      </c>
      <c r="BE295" s="140" t="str">
        <f t="shared" si="849"/>
        <v/>
      </c>
      <c r="BF295" s="122" t="str">
        <f t="shared" si="850"/>
        <v/>
      </c>
      <c r="BG295" s="123" t="str">
        <f t="shared" si="851"/>
        <v/>
      </c>
      <c r="BH295" s="123" t="str">
        <f t="shared" si="852"/>
        <v/>
      </c>
      <c r="BI295" s="123" t="str">
        <f t="shared" si="853"/>
        <v/>
      </c>
      <c r="BJ295" s="122" t="str">
        <f t="shared" si="854"/>
        <v/>
      </c>
      <c r="BK295" s="123" t="str">
        <f t="shared" si="855"/>
        <v/>
      </c>
      <c r="BL295" s="123" t="str">
        <f t="shared" si="856"/>
        <v/>
      </c>
      <c r="BM295" s="123" t="str">
        <f t="shared" si="857"/>
        <v/>
      </c>
      <c r="BN295" s="123" t="str">
        <f t="shared" si="858"/>
        <v/>
      </c>
      <c r="BO295" s="123" t="str">
        <f t="shared" si="859"/>
        <v/>
      </c>
      <c r="BP295" s="123" t="str">
        <f t="shared" si="860"/>
        <v/>
      </c>
      <c r="BQ295" s="123" t="str">
        <f t="shared" si="861"/>
        <v/>
      </c>
      <c r="BR295" s="124" t="str">
        <f t="shared" si="862"/>
        <v/>
      </c>
      <c r="BS295" s="142" t="str">
        <f t="shared" si="863"/>
        <v/>
      </c>
      <c r="BT295" s="143" t="str">
        <f t="shared" si="864"/>
        <v/>
      </c>
      <c r="BU295" s="143" t="str">
        <f t="shared" si="865"/>
        <v/>
      </c>
      <c r="BV295" s="143" t="str">
        <f t="shared" si="866"/>
        <v/>
      </c>
      <c r="BW295" s="143" t="str">
        <f t="shared" si="867"/>
        <v/>
      </c>
      <c r="BX295" s="144" t="str">
        <f t="shared" si="868"/>
        <v/>
      </c>
      <c r="BY295" s="141" t="str">
        <f t="shared" si="869"/>
        <v/>
      </c>
      <c r="BZ295" s="139" t="str">
        <f t="shared" si="870"/>
        <v/>
      </c>
      <c r="CA295" s="139" t="str">
        <f t="shared" si="871"/>
        <v/>
      </c>
      <c r="CB295" s="139" t="str">
        <f t="shared" si="872"/>
        <v/>
      </c>
      <c r="CC295" s="139" t="str">
        <f t="shared" si="873"/>
        <v/>
      </c>
      <c r="CD295" s="139" t="str">
        <f t="shared" si="874"/>
        <v/>
      </c>
      <c r="CE295" s="140" t="str">
        <f t="shared" si="875"/>
        <v/>
      </c>
      <c r="CF295" s="141" t="str">
        <f t="shared" si="876"/>
        <v/>
      </c>
      <c r="CG295" s="139" t="str">
        <f t="shared" si="877"/>
        <v/>
      </c>
      <c r="CH295" s="139" t="str">
        <f t="shared" si="878"/>
        <v/>
      </c>
      <c r="CI295" s="139" t="str">
        <f t="shared" si="879"/>
        <v/>
      </c>
      <c r="CJ295" s="139" t="str">
        <f t="shared" si="880"/>
        <v/>
      </c>
      <c r="CK295" s="139" t="str">
        <f t="shared" si="881"/>
        <v/>
      </c>
      <c r="CL295" s="140" t="str">
        <f t="shared" si="882"/>
        <v/>
      </c>
      <c r="CM295" s="142" t="str">
        <f t="shared" si="883"/>
        <v/>
      </c>
      <c r="CN295" s="143" t="str">
        <f t="shared" si="884"/>
        <v/>
      </c>
      <c r="CO295" s="143" t="str">
        <f t="shared" si="885"/>
        <v/>
      </c>
      <c r="CP295" s="143" t="str">
        <f t="shared" si="886"/>
        <v/>
      </c>
      <c r="CQ295" s="143" t="str">
        <f t="shared" si="887"/>
        <v/>
      </c>
      <c r="CR295" s="145" t="str">
        <f t="shared" si="888"/>
        <v/>
      </c>
      <c r="CS295" s="127"/>
      <c r="CT295" s="122" t="str">
        <f t="shared" si="889"/>
        <v/>
      </c>
      <c r="CU295" s="123" t="str">
        <f t="shared" si="890"/>
        <v/>
      </c>
      <c r="CV295" s="123" t="str">
        <f t="shared" si="891"/>
        <v/>
      </c>
      <c r="CW295" s="123" t="str">
        <f t="shared" si="892"/>
        <v/>
      </c>
      <c r="CX295" s="123" t="str">
        <f t="shared" si="893"/>
        <v/>
      </c>
      <c r="CY295" s="123" t="str">
        <f t="shared" si="894"/>
        <v/>
      </c>
      <c r="CZ295" s="123" t="str">
        <f t="shared" si="895"/>
        <v/>
      </c>
      <c r="DA295" s="123" t="str">
        <f t="shared" si="896"/>
        <v/>
      </c>
      <c r="DB295" s="124" t="str">
        <f t="shared" si="897"/>
        <v/>
      </c>
      <c r="DC295" s="128" t="str">
        <f t="shared" si="898"/>
        <v/>
      </c>
      <c r="DD295" s="123" t="str">
        <f t="shared" si="899"/>
        <v/>
      </c>
      <c r="DE295" s="123" t="str">
        <f t="shared" si="900"/>
        <v/>
      </c>
      <c r="DF295" s="123" t="str">
        <f t="shared" si="901"/>
        <v/>
      </c>
      <c r="DG295" s="123" t="str">
        <f t="shared" si="902"/>
        <v/>
      </c>
      <c r="DH295" s="123" t="str">
        <f t="shared" si="903"/>
        <v/>
      </c>
      <c r="DI295" s="123" t="str">
        <f t="shared" si="904"/>
        <v/>
      </c>
      <c r="DJ295" s="129" t="str">
        <f t="shared" si="905"/>
        <v/>
      </c>
      <c r="DK295" s="98" t="s">
        <v>68</v>
      </c>
      <c r="DL295" s="130">
        <f t="shared" si="912"/>
        <v>289</v>
      </c>
      <c r="DM295" s="56"/>
    </row>
    <row r="296" spans="2:117" ht="22.5" customHeight="1">
      <c r="B296" s="98" t="s">
        <v>68</v>
      </c>
      <c r="C296" s="130">
        <f t="shared" si="906"/>
        <v>290</v>
      </c>
      <c r="D296" s="146">
        <v>45706</v>
      </c>
      <c r="E296" s="155" t="s">
        <v>69</v>
      </c>
      <c r="F296" s="102" t="s">
        <v>70</v>
      </c>
      <c r="G296" s="103" t="s">
        <v>20</v>
      </c>
      <c r="H296" s="131" t="s">
        <v>46</v>
      </c>
      <c r="I296" s="132">
        <v>5000</v>
      </c>
      <c r="J296" s="106"/>
      <c r="K296" s="107">
        <f t="shared" si="907"/>
        <v>3348257</v>
      </c>
      <c r="L296" s="645"/>
      <c r="M296" s="133"/>
      <c r="N296" s="133"/>
      <c r="O296" s="134" t="str">
        <f t="shared" ref="O296:S296" si="1009">IF($H296=O$6,$I296,"")</f>
        <v/>
      </c>
      <c r="P296" s="135" t="str">
        <f t="shared" si="1009"/>
        <v/>
      </c>
      <c r="Q296" s="136">
        <f t="shared" si="1009"/>
        <v>5000</v>
      </c>
      <c r="R296" s="135" t="str">
        <f t="shared" si="1009"/>
        <v/>
      </c>
      <c r="S296" s="137" t="str">
        <f t="shared" si="1009"/>
        <v/>
      </c>
      <c r="T296" s="113" t="str">
        <f t="shared" ref="T296:AJ296" si="1010">IF($H296=T$6,$J296,"")</f>
        <v/>
      </c>
      <c r="U296" s="114" t="str">
        <f t="shared" si="1010"/>
        <v/>
      </c>
      <c r="V296" s="114" t="str">
        <f t="shared" si="1010"/>
        <v/>
      </c>
      <c r="W296" s="114" t="str">
        <f t="shared" si="1010"/>
        <v/>
      </c>
      <c r="X296" s="113" t="str">
        <f t="shared" si="1010"/>
        <v/>
      </c>
      <c r="Y296" s="114" t="str">
        <f t="shared" si="1010"/>
        <v/>
      </c>
      <c r="Z296" s="114" t="str">
        <f t="shared" si="1010"/>
        <v/>
      </c>
      <c r="AA296" s="114" t="str">
        <f t="shared" si="1010"/>
        <v/>
      </c>
      <c r="AB296" s="113" t="str">
        <f t="shared" si="1010"/>
        <v/>
      </c>
      <c r="AC296" s="114" t="str">
        <f t="shared" si="1010"/>
        <v/>
      </c>
      <c r="AD296" s="114" t="str">
        <f t="shared" si="1010"/>
        <v/>
      </c>
      <c r="AE296" s="114" t="str">
        <f t="shared" si="1010"/>
        <v/>
      </c>
      <c r="AF296" s="114" t="str">
        <f t="shared" si="1010"/>
        <v/>
      </c>
      <c r="AG296" s="114" t="str">
        <f t="shared" si="1010"/>
        <v/>
      </c>
      <c r="AH296" s="114" t="str">
        <f t="shared" si="1010"/>
        <v/>
      </c>
      <c r="AI296" s="113" t="str">
        <f t="shared" si="1010"/>
        <v/>
      </c>
      <c r="AJ296" s="115" t="str">
        <f t="shared" si="1010"/>
        <v/>
      </c>
      <c r="AK296" s="617"/>
      <c r="AL296" s="38"/>
      <c r="AM296" s="98" t="s">
        <v>68</v>
      </c>
      <c r="AN296" s="130">
        <f t="shared" si="910"/>
        <v>290</v>
      </c>
      <c r="AO296" s="138" t="str">
        <f t="shared" ref="AO296:AS296" si="1011">IF(AND($G296=AO$4,$H296=AO$6),$I296,"")</f>
        <v/>
      </c>
      <c r="AP296" s="139" t="str">
        <f t="shared" si="1011"/>
        <v/>
      </c>
      <c r="AQ296" s="139">
        <f t="shared" si="1011"/>
        <v>5000</v>
      </c>
      <c r="AR296" s="139" t="str">
        <f t="shared" si="1011"/>
        <v/>
      </c>
      <c r="AS296" s="139" t="str">
        <f t="shared" si="1011"/>
        <v/>
      </c>
      <c r="AT296" s="118"/>
      <c r="AU296" s="138" t="str">
        <f t="shared" si="839"/>
        <v/>
      </c>
      <c r="AV296" s="139" t="str">
        <f t="shared" si="840"/>
        <v/>
      </c>
      <c r="AW296" s="139" t="str">
        <f t="shared" si="841"/>
        <v/>
      </c>
      <c r="AX296" s="139" t="str">
        <f t="shared" si="842"/>
        <v/>
      </c>
      <c r="AY296" s="139" t="str">
        <f t="shared" si="843"/>
        <v/>
      </c>
      <c r="AZ296" s="140" t="str">
        <f t="shared" si="844"/>
        <v/>
      </c>
      <c r="BA296" s="141" t="str">
        <f t="shared" si="845"/>
        <v/>
      </c>
      <c r="BB296" s="139" t="str">
        <f t="shared" si="846"/>
        <v/>
      </c>
      <c r="BC296" s="139" t="str">
        <f t="shared" si="847"/>
        <v/>
      </c>
      <c r="BD296" s="139" t="str">
        <f t="shared" si="848"/>
        <v/>
      </c>
      <c r="BE296" s="140" t="str">
        <f t="shared" si="849"/>
        <v/>
      </c>
      <c r="BF296" s="122" t="str">
        <f t="shared" si="850"/>
        <v/>
      </c>
      <c r="BG296" s="123" t="str">
        <f t="shared" si="851"/>
        <v/>
      </c>
      <c r="BH296" s="123" t="str">
        <f t="shared" si="852"/>
        <v/>
      </c>
      <c r="BI296" s="123" t="str">
        <f t="shared" si="853"/>
        <v/>
      </c>
      <c r="BJ296" s="122" t="str">
        <f t="shared" si="854"/>
        <v/>
      </c>
      <c r="BK296" s="123" t="str">
        <f t="shared" si="855"/>
        <v/>
      </c>
      <c r="BL296" s="123" t="str">
        <f t="shared" si="856"/>
        <v/>
      </c>
      <c r="BM296" s="123" t="str">
        <f t="shared" si="857"/>
        <v/>
      </c>
      <c r="BN296" s="123" t="str">
        <f t="shared" si="858"/>
        <v/>
      </c>
      <c r="BO296" s="123" t="str">
        <f t="shared" si="859"/>
        <v/>
      </c>
      <c r="BP296" s="123" t="str">
        <f t="shared" si="860"/>
        <v/>
      </c>
      <c r="BQ296" s="123" t="str">
        <f t="shared" si="861"/>
        <v/>
      </c>
      <c r="BR296" s="124" t="str">
        <f t="shared" si="862"/>
        <v/>
      </c>
      <c r="BS296" s="142" t="str">
        <f t="shared" si="863"/>
        <v/>
      </c>
      <c r="BT296" s="143" t="str">
        <f t="shared" si="864"/>
        <v/>
      </c>
      <c r="BU296" s="143" t="str">
        <f t="shared" si="865"/>
        <v/>
      </c>
      <c r="BV296" s="143" t="str">
        <f t="shared" si="866"/>
        <v/>
      </c>
      <c r="BW296" s="143" t="str">
        <f t="shared" si="867"/>
        <v/>
      </c>
      <c r="BX296" s="144" t="str">
        <f t="shared" si="868"/>
        <v/>
      </c>
      <c r="BY296" s="141" t="str">
        <f t="shared" si="869"/>
        <v/>
      </c>
      <c r="BZ296" s="139" t="str">
        <f t="shared" si="870"/>
        <v/>
      </c>
      <c r="CA296" s="139" t="str">
        <f t="shared" si="871"/>
        <v/>
      </c>
      <c r="CB296" s="139" t="str">
        <f t="shared" si="872"/>
        <v/>
      </c>
      <c r="CC296" s="139" t="str">
        <f t="shared" si="873"/>
        <v/>
      </c>
      <c r="CD296" s="139" t="str">
        <f t="shared" si="874"/>
        <v/>
      </c>
      <c r="CE296" s="140" t="str">
        <f t="shared" si="875"/>
        <v/>
      </c>
      <c r="CF296" s="141" t="str">
        <f t="shared" si="876"/>
        <v/>
      </c>
      <c r="CG296" s="139" t="str">
        <f t="shared" si="877"/>
        <v/>
      </c>
      <c r="CH296" s="139" t="str">
        <f t="shared" si="878"/>
        <v/>
      </c>
      <c r="CI296" s="139" t="str">
        <f t="shared" si="879"/>
        <v/>
      </c>
      <c r="CJ296" s="139" t="str">
        <f t="shared" si="880"/>
        <v/>
      </c>
      <c r="CK296" s="139" t="str">
        <f t="shared" si="881"/>
        <v/>
      </c>
      <c r="CL296" s="140" t="str">
        <f t="shared" si="882"/>
        <v/>
      </c>
      <c r="CM296" s="142" t="str">
        <f t="shared" si="883"/>
        <v/>
      </c>
      <c r="CN296" s="143" t="str">
        <f t="shared" si="884"/>
        <v/>
      </c>
      <c r="CO296" s="143" t="str">
        <f t="shared" si="885"/>
        <v/>
      </c>
      <c r="CP296" s="143" t="str">
        <f t="shared" si="886"/>
        <v/>
      </c>
      <c r="CQ296" s="143" t="str">
        <f t="shared" si="887"/>
        <v/>
      </c>
      <c r="CR296" s="145" t="str">
        <f t="shared" si="888"/>
        <v/>
      </c>
      <c r="CS296" s="127"/>
      <c r="CT296" s="122" t="str">
        <f t="shared" si="889"/>
        <v/>
      </c>
      <c r="CU296" s="123" t="str">
        <f t="shared" si="890"/>
        <v/>
      </c>
      <c r="CV296" s="123" t="str">
        <f t="shared" si="891"/>
        <v/>
      </c>
      <c r="CW296" s="123" t="str">
        <f t="shared" si="892"/>
        <v/>
      </c>
      <c r="CX296" s="123" t="str">
        <f t="shared" si="893"/>
        <v/>
      </c>
      <c r="CY296" s="123" t="str">
        <f t="shared" si="894"/>
        <v/>
      </c>
      <c r="CZ296" s="123" t="str">
        <f t="shared" si="895"/>
        <v/>
      </c>
      <c r="DA296" s="123" t="str">
        <f t="shared" si="896"/>
        <v/>
      </c>
      <c r="DB296" s="124" t="str">
        <f t="shared" si="897"/>
        <v/>
      </c>
      <c r="DC296" s="128" t="str">
        <f t="shared" si="898"/>
        <v/>
      </c>
      <c r="DD296" s="123" t="str">
        <f t="shared" si="899"/>
        <v/>
      </c>
      <c r="DE296" s="123" t="str">
        <f t="shared" si="900"/>
        <v/>
      </c>
      <c r="DF296" s="123" t="str">
        <f t="shared" si="901"/>
        <v/>
      </c>
      <c r="DG296" s="123" t="str">
        <f t="shared" si="902"/>
        <v/>
      </c>
      <c r="DH296" s="123" t="str">
        <f t="shared" si="903"/>
        <v/>
      </c>
      <c r="DI296" s="123" t="str">
        <f t="shared" si="904"/>
        <v/>
      </c>
      <c r="DJ296" s="129" t="str">
        <f t="shared" si="905"/>
        <v/>
      </c>
      <c r="DK296" s="98" t="s">
        <v>68</v>
      </c>
      <c r="DL296" s="130">
        <f t="shared" si="912"/>
        <v>290</v>
      </c>
      <c r="DM296" s="56"/>
    </row>
    <row r="297" spans="2:117" ht="22.5" customHeight="1">
      <c r="B297" s="98" t="s">
        <v>68</v>
      </c>
      <c r="C297" s="130">
        <f t="shared" si="906"/>
        <v>291</v>
      </c>
      <c r="D297" s="146">
        <v>45706</v>
      </c>
      <c r="E297" s="155" t="s">
        <v>69</v>
      </c>
      <c r="F297" s="102" t="s">
        <v>70</v>
      </c>
      <c r="G297" s="103" t="s">
        <v>20</v>
      </c>
      <c r="H297" s="131" t="s">
        <v>46</v>
      </c>
      <c r="I297" s="132">
        <v>3000</v>
      </c>
      <c r="J297" s="106"/>
      <c r="K297" s="107">
        <f t="shared" si="907"/>
        <v>3351257</v>
      </c>
      <c r="L297" s="645"/>
      <c r="M297" s="133"/>
      <c r="N297" s="133"/>
      <c r="O297" s="134" t="str">
        <f t="shared" ref="O297:S297" si="1012">IF($H297=O$6,$I297,"")</f>
        <v/>
      </c>
      <c r="P297" s="135" t="str">
        <f t="shared" si="1012"/>
        <v/>
      </c>
      <c r="Q297" s="136">
        <f t="shared" si="1012"/>
        <v>3000</v>
      </c>
      <c r="R297" s="135" t="str">
        <f t="shared" si="1012"/>
        <v/>
      </c>
      <c r="S297" s="137" t="str">
        <f t="shared" si="1012"/>
        <v/>
      </c>
      <c r="T297" s="113" t="str">
        <f t="shared" ref="T297:AJ297" si="1013">IF($H297=T$6,$J297,"")</f>
        <v/>
      </c>
      <c r="U297" s="114" t="str">
        <f t="shared" si="1013"/>
        <v/>
      </c>
      <c r="V297" s="114" t="str">
        <f t="shared" si="1013"/>
        <v/>
      </c>
      <c r="W297" s="114" t="str">
        <f t="shared" si="1013"/>
        <v/>
      </c>
      <c r="X297" s="113" t="str">
        <f t="shared" si="1013"/>
        <v/>
      </c>
      <c r="Y297" s="114" t="str">
        <f t="shared" si="1013"/>
        <v/>
      </c>
      <c r="Z297" s="114" t="str">
        <f t="shared" si="1013"/>
        <v/>
      </c>
      <c r="AA297" s="114" t="str">
        <f t="shared" si="1013"/>
        <v/>
      </c>
      <c r="AB297" s="113" t="str">
        <f t="shared" si="1013"/>
        <v/>
      </c>
      <c r="AC297" s="114" t="str">
        <f t="shared" si="1013"/>
        <v/>
      </c>
      <c r="AD297" s="114" t="str">
        <f t="shared" si="1013"/>
        <v/>
      </c>
      <c r="AE297" s="114" t="str">
        <f t="shared" si="1013"/>
        <v/>
      </c>
      <c r="AF297" s="114" t="str">
        <f t="shared" si="1013"/>
        <v/>
      </c>
      <c r="AG297" s="114" t="str">
        <f t="shared" si="1013"/>
        <v/>
      </c>
      <c r="AH297" s="114" t="str">
        <f t="shared" si="1013"/>
        <v/>
      </c>
      <c r="AI297" s="113" t="str">
        <f t="shared" si="1013"/>
        <v/>
      </c>
      <c r="AJ297" s="115" t="str">
        <f t="shared" si="1013"/>
        <v/>
      </c>
      <c r="AK297" s="617"/>
      <c r="AL297" s="38"/>
      <c r="AM297" s="98" t="s">
        <v>68</v>
      </c>
      <c r="AN297" s="130">
        <f t="shared" si="910"/>
        <v>291</v>
      </c>
      <c r="AO297" s="138" t="str">
        <f t="shared" ref="AO297:AS297" si="1014">IF(AND($G297=AO$4,$H297=AO$6),$I297,"")</f>
        <v/>
      </c>
      <c r="AP297" s="139" t="str">
        <f t="shared" si="1014"/>
        <v/>
      </c>
      <c r="AQ297" s="139">
        <f t="shared" si="1014"/>
        <v>3000</v>
      </c>
      <c r="AR297" s="139" t="str">
        <f t="shared" si="1014"/>
        <v/>
      </c>
      <c r="AS297" s="139" t="str">
        <f t="shared" si="1014"/>
        <v/>
      </c>
      <c r="AT297" s="118"/>
      <c r="AU297" s="138" t="str">
        <f t="shared" si="839"/>
        <v/>
      </c>
      <c r="AV297" s="139" t="str">
        <f t="shared" si="840"/>
        <v/>
      </c>
      <c r="AW297" s="139" t="str">
        <f t="shared" si="841"/>
        <v/>
      </c>
      <c r="AX297" s="139" t="str">
        <f t="shared" si="842"/>
        <v/>
      </c>
      <c r="AY297" s="139" t="str">
        <f t="shared" si="843"/>
        <v/>
      </c>
      <c r="AZ297" s="140" t="str">
        <f t="shared" si="844"/>
        <v/>
      </c>
      <c r="BA297" s="141" t="str">
        <f t="shared" si="845"/>
        <v/>
      </c>
      <c r="BB297" s="139" t="str">
        <f t="shared" si="846"/>
        <v/>
      </c>
      <c r="BC297" s="139" t="str">
        <f t="shared" si="847"/>
        <v/>
      </c>
      <c r="BD297" s="139" t="str">
        <f t="shared" si="848"/>
        <v/>
      </c>
      <c r="BE297" s="140" t="str">
        <f t="shared" si="849"/>
        <v/>
      </c>
      <c r="BF297" s="122" t="str">
        <f t="shared" si="850"/>
        <v/>
      </c>
      <c r="BG297" s="123" t="str">
        <f t="shared" si="851"/>
        <v/>
      </c>
      <c r="BH297" s="123" t="str">
        <f t="shared" si="852"/>
        <v/>
      </c>
      <c r="BI297" s="123" t="str">
        <f t="shared" si="853"/>
        <v/>
      </c>
      <c r="BJ297" s="122" t="str">
        <f t="shared" si="854"/>
        <v/>
      </c>
      <c r="BK297" s="123" t="str">
        <f t="shared" si="855"/>
        <v/>
      </c>
      <c r="BL297" s="123" t="str">
        <f t="shared" si="856"/>
        <v/>
      </c>
      <c r="BM297" s="123" t="str">
        <f t="shared" si="857"/>
        <v/>
      </c>
      <c r="BN297" s="123" t="str">
        <f t="shared" si="858"/>
        <v/>
      </c>
      <c r="BO297" s="123" t="str">
        <f t="shared" si="859"/>
        <v/>
      </c>
      <c r="BP297" s="123" t="str">
        <f t="shared" si="860"/>
        <v/>
      </c>
      <c r="BQ297" s="123" t="str">
        <f t="shared" si="861"/>
        <v/>
      </c>
      <c r="BR297" s="124" t="str">
        <f t="shared" si="862"/>
        <v/>
      </c>
      <c r="BS297" s="142" t="str">
        <f t="shared" si="863"/>
        <v/>
      </c>
      <c r="BT297" s="143" t="str">
        <f t="shared" si="864"/>
        <v/>
      </c>
      <c r="BU297" s="143" t="str">
        <f t="shared" si="865"/>
        <v/>
      </c>
      <c r="BV297" s="143" t="str">
        <f t="shared" si="866"/>
        <v/>
      </c>
      <c r="BW297" s="143" t="str">
        <f t="shared" si="867"/>
        <v/>
      </c>
      <c r="BX297" s="144" t="str">
        <f t="shared" si="868"/>
        <v/>
      </c>
      <c r="BY297" s="141" t="str">
        <f t="shared" si="869"/>
        <v/>
      </c>
      <c r="BZ297" s="139" t="str">
        <f t="shared" si="870"/>
        <v/>
      </c>
      <c r="CA297" s="139" t="str">
        <f t="shared" si="871"/>
        <v/>
      </c>
      <c r="CB297" s="139" t="str">
        <f t="shared" si="872"/>
        <v/>
      </c>
      <c r="CC297" s="139" t="str">
        <f t="shared" si="873"/>
        <v/>
      </c>
      <c r="CD297" s="139" t="str">
        <f t="shared" si="874"/>
        <v/>
      </c>
      <c r="CE297" s="140" t="str">
        <f t="shared" si="875"/>
        <v/>
      </c>
      <c r="CF297" s="141" t="str">
        <f t="shared" si="876"/>
        <v/>
      </c>
      <c r="CG297" s="139" t="str">
        <f t="shared" si="877"/>
        <v/>
      </c>
      <c r="CH297" s="139" t="str">
        <f t="shared" si="878"/>
        <v/>
      </c>
      <c r="CI297" s="139" t="str">
        <f t="shared" si="879"/>
        <v/>
      </c>
      <c r="CJ297" s="139" t="str">
        <f t="shared" si="880"/>
        <v/>
      </c>
      <c r="CK297" s="139" t="str">
        <f t="shared" si="881"/>
        <v/>
      </c>
      <c r="CL297" s="140" t="str">
        <f t="shared" si="882"/>
        <v/>
      </c>
      <c r="CM297" s="142" t="str">
        <f t="shared" si="883"/>
        <v/>
      </c>
      <c r="CN297" s="143" t="str">
        <f t="shared" si="884"/>
        <v/>
      </c>
      <c r="CO297" s="143" t="str">
        <f t="shared" si="885"/>
        <v/>
      </c>
      <c r="CP297" s="143" t="str">
        <f t="shared" si="886"/>
        <v/>
      </c>
      <c r="CQ297" s="143" t="str">
        <f t="shared" si="887"/>
        <v/>
      </c>
      <c r="CR297" s="145" t="str">
        <f t="shared" si="888"/>
        <v/>
      </c>
      <c r="CS297" s="127"/>
      <c r="CT297" s="122" t="str">
        <f t="shared" si="889"/>
        <v/>
      </c>
      <c r="CU297" s="123" t="str">
        <f t="shared" si="890"/>
        <v/>
      </c>
      <c r="CV297" s="123" t="str">
        <f t="shared" si="891"/>
        <v/>
      </c>
      <c r="CW297" s="123" t="str">
        <f t="shared" si="892"/>
        <v/>
      </c>
      <c r="CX297" s="123" t="str">
        <f t="shared" si="893"/>
        <v/>
      </c>
      <c r="CY297" s="123" t="str">
        <f t="shared" si="894"/>
        <v/>
      </c>
      <c r="CZ297" s="123" t="str">
        <f t="shared" si="895"/>
        <v/>
      </c>
      <c r="DA297" s="123" t="str">
        <f t="shared" si="896"/>
        <v/>
      </c>
      <c r="DB297" s="124" t="str">
        <f t="shared" si="897"/>
        <v/>
      </c>
      <c r="DC297" s="128" t="str">
        <f t="shared" si="898"/>
        <v/>
      </c>
      <c r="DD297" s="123" t="str">
        <f t="shared" si="899"/>
        <v/>
      </c>
      <c r="DE297" s="123" t="str">
        <f t="shared" si="900"/>
        <v/>
      </c>
      <c r="DF297" s="123" t="str">
        <f t="shared" si="901"/>
        <v/>
      </c>
      <c r="DG297" s="123" t="str">
        <f t="shared" si="902"/>
        <v/>
      </c>
      <c r="DH297" s="123" t="str">
        <f t="shared" si="903"/>
        <v/>
      </c>
      <c r="DI297" s="123" t="str">
        <f t="shared" si="904"/>
        <v/>
      </c>
      <c r="DJ297" s="129" t="str">
        <f t="shared" si="905"/>
        <v/>
      </c>
      <c r="DK297" s="98" t="s">
        <v>68</v>
      </c>
      <c r="DL297" s="130">
        <f t="shared" si="912"/>
        <v>291</v>
      </c>
      <c r="DM297" s="56"/>
    </row>
    <row r="298" spans="2:117" ht="22.5" customHeight="1">
      <c r="B298" s="98" t="s">
        <v>68</v>
      </c>
      <c r="C298" s="130">
        <f t="shared" si="906"/>
        <v>292</v>
      </c>
      <c r="D298" s="146">
        <v>45706</v>
      </c>
      <c r="E298" s="155" t="s">
        <v>69</v>
      </c>
      <c r="F298" s="102" t="s">
        <v>70</v>
      </c>
      <c r="G298" s="103" t="s">
        <v>20</v>
      </c>
      <c r="H298" s="131" t="s">
        <v>46</v>
      </c>
      <c r="I298" s="132">
        <v>10000</v>
      </c>
      <c r="J298" s="106"/>
      <c r="K298" s="107">
        <f t="shared" si="907"/>
        <v>3361257</v>
      </c>
      <c r="L298" s="645"/>
      <c r="M298" s="133"/>
      <c r="N298" s="133"/>
      <c r="O298" s="134" t="str">
        <f t="shared" ref="O298:S298" si="1015">IF($H298=O$6,$I298,"")</f>
        <v/>
      </c>
      <c r="P298" s="135" t="str">
        <f t="shared" si="1015"/>
        <v/>
      </c>
      <c r="Q298" s="136">
        <f t="shared" si="1015"/>
        <v>10000</v>
      </c>
      <c r="R298" s="135" t="str">
        <f t="shared" si="1015"/>
        <v/>
      </c>
      <c r="S298" s="137" t="str">
        <f t="shared" si="1015"/>
        <v/>
      </c>
      <c r="T298" s="113" t="str">
        <f t="shared" ref="T298:AJ298" si="1016">IF($H298=T$6,$J298,"")</f>
        <v/>
      </c>
      <c r="U298" s="114" t="str">
        <f t="shared" si="1016"/>
        <v/>
      </c>
      <c r="V298" s="114" t="str">
        <f t="shared" si="1016"/>
        <v/>
      </c>
      <c r="W298" s="114" t="str">
        <f t="shared" si="1016"/>
        <v/>
      </c>
      <c r="X298" s="113" t="str">
        <f t="shared" si="1016"/>
        <v/>
      </c>
      <c r="Y298" s="114" t="str">
        <f t="shared" si="1016"/>
        <v/>
      </c>
      <c r="Z298" s="114" t="str">
        <f t="shared" si="1016"/>
        <v/>
      </c>
      <c r="AA298" s="114" t="str">
        <f t="shared" si="1016"/>
        <v/>
      </c>
      <c r="AB298" s="113" t="str">
        <f t="shared" si="1016"/>
        <v/>
      </c>
      <c r="AC298" s="114" t="str">
        <f t="shared" si="1016"/>
        <v/>
      </c>
      <c r="AD298" s="114" t="str">
        <f t="shared" si="1016"/>
        <v/>
      </c>
      <c r="AE298" s="114" t="str">
        <f t="shared" si="1016"/>
        <v/>
      </c>
      <c r="AF298" s="114" t="str">
        <f t="shared" si="1016"/>
        <v/>
      </c>
      <c r="AG298" s="114" t="str">
        <f t="shared" si="1016"/>
        <v/>
      </c>
      <c r="AH298" s="114" t="str">
        <f t="shared" si="1016"/>
        <v/>
      </c>
      <c r="AI298" s="113" t="str">
        <f t="shared" si="1016"/>
        <v/>
      </c>
      <c r="AJ298" s="115" t="str">
        <f t="shared" si="1016"/>
        <v/>
      </c>
      <c r="AK298" s="617"/>
      <c r="AL298" s="38"/>
      <c r="AM298" s="98" t="s">
        <v>68</v>
      </c>
      <c r="AN298" s="130">
        <f t="shared" si="910"/>
        <v>292</v>
      </c>
      <c r="AO298" s="138" t="str">
        <f t="shared" ref="AO298:AS298" si="1017">IF(AND($G298=AO$4,$H298=AO$6),$I298,"")</f>
        <v/>
      </c>
      <c r="AP298" s="139" t="str">
        <f t="shared" si="1017"/>
        <v/>
      </c>
      <c r="AQ298" s="139">
        <f t="shared" si="1017"/>
        <v>10000</v>
      </c>
      <c r="AR298" s="139" t="str">
        <f t="shared" si="1017"/>
        <v/>
      </c>
      <c r="AS298" s="139" t="str">
        <f t="shared" si="1017"/>
        <v/>
      </c>
      <c r="AT298" s="118"/>
      <c r="AU298" s="138" t="str">
        <f t="shared" si="839"/>
        <v/>
      </c>
      <c r="AV298" s="139" t="str">
        <f t="shared" si="840"/>
        <v/>
      </c>
      <c r="AW298" s="139" t="str">
        <f t="shared" si="841"/>
        <v/>
      </c>
      <c r="AX298" s="139" t="str">
        <f t="shared" si="842"/>
        <v/>
      </c>
      <c r="AY298" s="139" t="str">
        <f t="shared" si="843"/>
        <v/>
      </c>
      <c r="AZ298" s="140" t="str">
        <f t="shared" si="844"/>
        <v/>
      </c>
      <c r="BA298" s="141" t="str">
        <f t="shared" si="845"/>
        <v/>
      </c>
      <c r="BB298" s="139" t="str">
        <f t="shared" si="846"/>
        <v/>
      </c>
      <c r="BC298" s="139" t="str">
        <f t="shared" si="847"/>
        <v/>
      </c>
      <c r="BD298" s="139" t="str">
        <f t="shared" si="848"/>
        <v/>
      </c>
      <c r="BE298" s="140" t="str">
        <f t="shared" si="849"/>
        <v/>
      </c>
      <c r="BF298" s="122" t="str">
        <f t="shared" si="850"/>
        <v/>
      </c>
      <c r="BG298" s="123" t="str">
        <f t="shared" si="851"/>
        <v/>
      </c>
      <c r="BH298" s="123" t="str">
        <f t="shared" si="852"/>
        <v/>
      </c>
      <c r="BI298" s="123" t="str">
        <f t="shared" si="853"/>
        <v/>
      </c>
      <c r="BJ298" s="122" t="str">
        <f t="shared" si="854"/>
        <v/>
      </c>
      <c r="BK298" s="123" t="str">
        <f t="shared" si="855"/>
        <v/>
      </c>
      <c r="BL298" s="123" t="str">
        <f t="shared" si="856"/>
        <v/>
      </c>
      <c r="BM298" s="123" t="str">
        <f t="shared" si="857"/>
        <v/>
      </c>
      <c r="BN298" s="123" t="str">
        <f t="shared" si="858"/>
        <v/>
      </c>
      <c r="BO298" s="123" t="str">
        <f t="shared" si="859"/>
        <v/>
      </c>
      <c r="BP298" s="123" t="str">
        <f t="shared" si="860"/>
        <v/>
      </c>
      <c r="BQ298" s="123" t="str">
        <f t="shared" si="861"/>
        <v/>
      </c>
      <c r="BR298" s="124" t="str">
        <f t="shared" si="862"/>
        <v/>
      </c>
      <c r="BS298" s="142" t="str">
        <f t="shared" si="863"/>
        <v/>
      </c>
      <c r="BT298" s="143" t="str">
        <f t="shared" si="864"/>
        <v/>
      </c>
      <c r="BU298" s="143" t="str">
        <f t="shared" si="865"/>
        <v/>
      </c>
      <c r="BV298" s="143" t="str">
        <f t="shared" si="866"/>
        <v/>
      </c>
      <c r="BW298" s="143" t="str">
        <f t="shared" si="867"/>
        <v/>
      </c>
      <c r="BX298" s="144" t="str">
        <f t="shared" si="868"/>
        <v/>
      </c>
      <c r="BY298" s="141" t="str">
        <f t="shared" si="869"/>
        <v/>
      </c>
      <c r="BZ298" s="139" t="str">
        <f t="shared" si="870"/>
        <v/>
      </c>
      <c r="CA298" s="139" t="str">
        <f t="shared" si="871"/>
        <v/>
      </c>
      <c r="CB298" s="139" t="str">
        <f t="shared" si="872"/>
        <v/>
      </c>
      <c r="CC298" s="139" t="str">
        <f t="shared" si="873"/>
        <v/>
      </c>
      <c r="CD298" s="139" t="str">
        <f t="shared" si="874"/>
        <v/>
      </c>
      <c r="CE298" s="140" t="str">
        <f t="shared" si="875"/>
        <v/>
      </c>
      <c r="CF298" s="141" t="str">
        <f t="shared" si="876"/>
        <v/>
      </c>
      <c r="CG298" s="139" t="str">
        <f t="shared" si="877"/>
        <v/>
      </c>
      <c r="CH298" s="139" t="str">
        <f t="shared" si="878"/>
        <v/>
      </c>
      <c r="CI298" s="139" t="str">
        <f t="shared" si="879"/>
        <v/>
      </c>
      <c r="CJ298" s="139" t="str">
        <f t="shared" si="880"/>
        <v/>
      </c>
      <c r="CK298" s="139" t="str">
        <f t="shared" si="881"/>
        <v/>
      </c>
      <c r="CL298" s="140" t="str">
        <f t="shared" si="882"/>
        <v/>
      </c>
      <c r="CM298" s="142" t="str">
        <f t="shared" si="883"/>
        <v/>
      </c>
      <c r="CN298" s="143" t="str">
        <f t="shared" si="884"/>
        <v/>
      </c>
      <c r="CO298" s="143" t="str">
        <f t="shared" si="885"/>
        <v/>
      </c>
      <c r="CP298" s="143" t="str">
        <f t="shared" si="886"/>
        <v/>
      </c>
      <c r="CQ298" s="143" t="str">
        <f t="shared" si="887"/>
        <v/>
      </c>
      <c r="CR298" s="145" t="str">
        <f t="shared" si="888"/>
        <v/>
      </c>
      <c r="CS298" s="127"/>
      <c r="CT298" s="122" t="str">
        <f t="shared" si="889"/>
        <v/>
      </c>
      <c r="CU298" s="123" t="str">
        <f t="shared" si="890"/>
        <v/>
      </c>
      <c r="CV298" s="123" t="str">
        <f t="shared" si="891"/>
        <v/>
      </c>
      <c r="CW298" s="123" t="str">
        <f t="shared" si="892"/>
        <v/>
      </c>
      <c r="CX298" s="123" t="str">
        <f t="shared" si="893"/>
        <v/>
      </c>
      <c r="CY298" s="123" t="str">
        <f t="shared" si="894"/>
        <v/>
      </c>
      <c r="CZ298" s="123" t="str">
        <f t="shared" si="895"/>
        <v/>
      </c>
      <c r="DA298" s="123" t="str">
        <f t="shared" si="896"/>
        <v/>
      </c>
      <c r="DB298" s="124" t="str">
        <f t="shared" si="897"/>
        <v/>
      </c>
      <c r="DC298" s="128" t="str">
        <f t="shared" si="898"/>
        <v/>
      </c>
      <c r="DD298" s="123" t="str">
        <f t="shared" si="899"/>
        <v/>
      </c>
      <c r="DE298" s="123" t="str">
        <f t="shared" si="900"/>
        <v/>
      </c>
      <c r="DF298" s="123" t="str">
        <f t="shared" si="901"/>
        <v/>
      </c>
      <c r="DG298" s="123" t="str">
        <f t="shared" si="902"/>
        <v/>
      </c>
      <c r="DH298" s="123" t="str">
        <f t="shared" si="903"/>
        <v/>
      </c>
      <c r="DI298" s="123" t="str">
        <f t="shared" si="904"/>
        <v/>
      </c>
      <c r="DJ298" s="129" t="str">
        <f t="shared" si="905"/>
        <v/>
      </c>
      <c r="DK298" s="98" t="s">
        <v>68</v>
      </c>
      <c r="DL298" s="130">
        <f t="shared" si="912"/>
        <v>292</v>
      </c>
      <c r="DM298" s="56"/>
    </row>
    <row r="299" spans="2:117" ht="22.5" customHeight="1">
      <c r="B299" s="98" t="s">
        <v>68</v>
      </c>
      <c r="C299" s="130">
        <f t="shared" si="906"/>
        <v>293</v>
      </c>
      <c r="D299" s="146">
        <v>45706</v>
      </c>
      <c r="E299" s="155" t="s">
        <v>69</v>
      </c>
      <c r="F299" s="102" t="s">
        <v>70</v>
      </c>
      <c r="G299" s="103" t="s">
        <v>20</v>
      </c>
      <c r="H299" s="131" t="s">
        <v>46</v>
      </c>
      <c r="I299" s="132">
        <v>10000</v>
      </c>
      <c r="J299" s="106"/>
      <c r="K299" s="107">
        <f t="shared" si="907"/>
        <v>3371257</v>
      </c>
      <c r="L299" s="645"/>
      <c r="M299" s="133"/>
      <c r="N299" s="133"/>
      <c r="O299" s="134" t="str">
        <f t="shared" ref="O299:S299" si="1018">IF($H299=O$6,$I299,"")</f>
        <v/>
      </c>
      <c r="P299" s="135" t="str">
        <f t="shared" si="1018"/>
        <v/>
      </c>
      <c r="Q299" s="136">
        <f t="shared" si="1018"/>
        <v>10000</v>
      </c>
      <c r="R299" s="135" t="str">
        <f t="shared" si="1018"/>
        <v/>
      </c>
      <c r="S299" s="137" t="str">
        <f t="shared" si="1018"/>
        <v/>
      </c>
      <c r="T299" s="113" t="str">
        <f t="shared" ref="T299:AJ299" si="1019">IF($H299=T$6,$J299,"")</f>
        <v/>
      </c>
      <c r="U299" s="114" t="str">
        <f t="shared" si="1019"/>
        <v/>
      </c>
      <c r="V299" s="114" t="str">
        <f t="shared" si="1019"/>
        <v/>
      </c>
      <c r="W299" s="114" t="str">
        <f t="shared" si="1019"/>
        <v/>
      </c>
      <c r="X299" s="113" t="str">
        <f t="shared" si="1019"/>
        <v/>
      </c>
      <c r="Y299" s="114" t="str">
        <f t="shared" si="1019"/>
        <v/>
      </c>
      <c r="Z299" s="114" t="str">
        <f t="shared" si="1019"/>
        <v/>
      </c>
      <c r="AA299" s="114" t="str">
        <f t="shared" si="1019"/>
        <v/>
      </c>
      <c r="AB299" s="113" t="str">
        <f t="shared" si="1019"/>
        <v/>
      </c>
      <c r="AC299" s="114" t="str">
        <f t="shared" si="1019"/>
        <v/>
      </c>
      <c r="AD299" s="114" t="str">
        <f t="shared" si="1019"/>
        <v/>
      </c>
      <c r="AE299" s="114" t="str">
        <f t="shared" si="1019"/>
        <v/>
      </c>
      <c r="AF299" s="114" t="str">
        <f t="shared" si="1019"/>
        <v/>
      </c>
      <c r="AG299" s="114" t="str">
        <f t="shared" si="1019"/>
        <v/>
      </c>
      <c r="AH299" s="114" t="str">
        <f t="shared" si="1019"/>
        <v/>
      </c>
      <c r="AI299" s="113" t="str">
        <f t="shared" si="1019"/>
        <v/>
      </c>
      <c r="AJ299" s="115" t="str">
        <f t="shared" si="1019"/>
        <v/>
      </c>
      <c r="AK299" s="617"/>
      <c r="AL299" s="38"/>
      <c r="AM299" s="98" t="s">
        <v>68</v>
      </c>
      <c r="AN299" s="130">
        <f t="shared" si="910"/>
        <v>293</v>
      </c>
      <c r="AO299" s="138" t="str">
        <f t="shared" ref="AO299:AS299" si="1020">IF(AND($G299=AO$4,$H299=AO$6),$I299,"")</f>
        <v/>
      </c>
      <c r="AP299" s="139" t="str">
        <f t="shared" si="1020"/>
        <v/>
      </c>
      <c r="AQ299" s="139">
        <f t="shared" si="1020"/>
        <v>10000</v>
      </c>
      <c r="AR299" s="139" t="str">
        <f t="shared" si="1020"/>
        <v/>
      </c>
      <c r="AS299" s="139" t="str">
        <f t="shared" si="1020"/>
        <v/>
      </c>
      <c r="AT299" s="118"/>
      <c r="AU299" s="138" t="str">
        <f t="shared" si="839"/>
        <v/>
      </c>
      <c r="AV299" s="139" t="str">
        <f t="shared" si="840"/>
        <v/>
      </c>
      <c r="AW299" s="139" t="str">
        <f t="shared" si="841"/>
        <v/>
      </c>
      <c r="AX299" s="139" t="str">
        <f t="shared" si="842"/>
        <v/>
      </c>
      <c r="AY299" s="139" t="str">
        <f t="shared" si="843"/>
        <v/>
      </c>
      <c r="AZ299" s="140" t="str">
        <f t="shared" si="844"/>
        <v/>
      </c>
      <c r="BA299" s="141" t="str">
        <f t="shared" si="845"/>
        <v/>
      </c>
      <c r="BB299" s="139" t="str">
        <f t="shared" si="846"/>
        <v/>
      </c>
      <c r="BC299" s="139" t="str">
        <f t="shared" si="847"/>
        <v/>
      </c>
      <c r="BD299" s="139" t="str">
        <f t="shared" si="848"/>
        <v/>
      </c>
      <c r="BE299" s="140" t="str">
        <f t="shared" si="849"/>
        <v/>
      </c>
      <c r="BF299" s="122" t="str">
        <f t="shared" si="850"/>
        <v/>
      </c>
      <c r="BG299" s="123" t="str">
        <f t="shared" si="851"/>
        <v/>
      </c>
      <c r="BH299" s="123" t="str">
        <f t="shared" si="852"/>
        <v/>
      </c>
      <c r="BI299" s="123" t="str">
        <f t="shared" si="853"/>
        <v/>
      </c>
      <c r="BJ299" s="122" t="str">
        <f t="shared" si="854"/>
        <v/>
      </c>
      <c r="BK299" s="123" t="str">
        <f t="shared" si="855"/>
        <v/>
      </c>
      <c r="BL299" s="123" t="str">
        <f t="shared" si="856"/>
        <v/>
      </c>
      <c r="BM299" s="123" t="str">
        <f t="shared" si="857"/>
        <v/>
      </c>
      <c r="BN299" s="123" t="str">
        <f t="shared" si="858"/>
        <v/>
      </c>
      <c r="BO299" s="123" t="str">
        <f t="shared" si="859"/>
        <v/>
      </c>
      <c r="BP299" s="123" t="str">
        <f t="shared" si="860"/>
        <v/>
      </c>
      <c r="BQ299" s="123" t="str">
        <f t="shared" si="861"/>
        <v/>
      </c>
      <c r="BR299" s="124" t="str">
        <f t="shared" si="862"/>
        <v/>
      </c>
      <c r="BS299" s="142" t="str">
        <f t="shared" si="863"/>
        <v/>
      </c>
      <c r="BT299" s="143" t="str">
        <f t="shared" si="864"/>
        <v/>
      </c>
      <c r="BU299" s="143" t="str">
        <f t="shared" si="865"/>
        <v/>
      </c>
      <c r="BV299" s="143" t="str">
        <f t="shared" si="866"/>
        <v/>
      </c>
      <c r="BW299" s="143" t="str">
        <f t="shared" si="867"/>
        <v/>
      </c>
      <c r="BX299" s="144" t="str">
        <f t="shared" si="868"/>
        <v/>
      </c>
      <c r="BY299" s="141" t="str">
        <f t="shared" si="869"/>
        <v/>
      </c>
      <c r="BZ299" s="139" t="str">
        <f t="shared" si="870"/>
        <v/>
      </c>
      <c r="CA299" s="139" t="str">
        <f t="shared" si="871"/>
        <v/>
      </c>
      <c r="CB299" s="139" t="str">
        <f t="shared" si="872"/>
        <v/>
      </c>
      <c r="CC299" s="139" t="str">
        <f t="shared" si="873"/>
        <v/>
      </c>
      <c r="CD299" s="139" t="str">
        <f t="shared" si="874"/>
        <v/>
      </c>
      <c r="CE299" s="140" t="str">
        <f t="shared" si="875"/>
        <v/>
      </c>
      <c r="CF299" s="141" t="str">
        <f t="shared" si="876"/>
        <v/>
      </c>
      <c r="CG299" s="139" t="str">
        <f t="shared" si="877"/>
        <v/>
      </c>
      <c r="CH299" s="139" t="str">
        <f t="shared" si="878"/>
        <v/>
      </c>
      <c r="CI299" s="139" t="str">
        <f t="shared" si="879"/>
        <v/>
      </c>
      <c r="CJ299" s="139" t="str">
        <f t="shared" si="880"/>
        <v/>
      </c>
      <c r="CK299" s="139" t="str">
        <f t="shared" si="881"/>
        <v/>
      </c>
      <c r="CL299" s="140" t="str">
        <f t="shared" si="882"/>
        <v/>
      </c>
      <c r="CM299" s="142" t="str">
        <f t="shared" si="883"/>
        <v/>
      </c>
      <c r="CN299" s="143" t="str">
        <f t="shared" si="884"/>
        <v/>
      </c>
      <c r="CO299" s="143" t="str">
        <f t="shared" si="885"/>
        <v/>
      </c>
      <c r="CP299" s="143" t="str">
        <f t="shared" si="886"/>
        <v/>
      </c>
      <c r="CQ299" s="143" t="str">
        <f t="shared" si="887"/>
        <v/>
      </c>
      <c r="CR299" s="145" t="str">
        <f t="shared" si="888"/>
        <v/>
      </c>
      <c r="CS299" s="127"/>
      <c r="CT299" s="122" t="str">
        <f t="shared" si="889"/>
        <v/>
      </c>
      <c r="CU299" s="123" t="str">
        <f t="shared" si="890"/>
        <v/>
      </c>
      <c r="CV299" s="123" t="str">
        <f t="shared" si="891"/>
        <v/>
      </c>
      <c r="CW299" s="123" t="str">
        <f t="shared" si="892"/>
        <v/>
      </c>
      <c r="CX299" s="123" t="str">
        <f t="shared" si="893"/>
        <v/>
      </c>
      <c r="CY299" s="123" t="str">
        <f t="shared" si="894"/>
        <v/>
      </c>
      <c r="CZ299" s="123" t="str">
        <f t="shared" si="895"/>
        <v/>
      </c>
      <c r="DA299" s="123" t="str">
        <f t="shared" si="896"/>
        <v/>
      </c>
      <c r="DB299" s="124" t="str">
        <f t="shared" si="897"/>
        <v/>
      </c>
      <c r="DC299" s="128" t="str">
        <f t="shared" si="898"/>
        <v/>
      </c>
      <c r="DD299" s="123" t="str">
        <f t="shared" si="899"/>
        <v/>
      </c>
      <c r="DE299" s="123" t="str">
        <f t="shared" si="900"/>
        <v/>
      </c>
      <c r="DF299" s="123" t="str">
        <f t="shared" si="901"/>
        <v/>
      </c>
      <c r="DG299" s="123" t="str">
        <f t="shared" si="902"/>
        <v/>
      </c>
      <c r="DH299" s="123" t="str">
        <f t="shared" si="903"/>
        <v/>
      </c>
      <c r="DI299" s="123" t="str">
        <f t="shared" si="904"/>
        <v/>
      </c>
      <c r="DJ299" s="129" t="str">
        <f t="shared" si="905"/>
        <v/>
      </c>
      <c r="DK299" s="98" t="s">
        <v>68</v>
      </c>
      <c r="DL299" s="130">
        <f t="shared" si="912"/>
        <v>293</v>
      </c>
      <c r="DM299" s="56"/>
    </row>
    <row r="300" spans="2:117" ht="22.5" customHeight="1">
      <c r="B300" s="98" t="s">
        <v>68</v>
      </c>
      <c r="C300" s="130">
        <f t="shared" si="906"/>
        <v>294</v>
      </c>
      <c r="D300" s="146">
        <v>45706</v>
      </c>
      <c r="E300" s="155" t="s">
        <v>69</v>
      </c>
      <c r="F300" s="102" t="s">
        <v>70</v>
      </c>
      <c r="G300" s="103" t="s">
        <v>20</v>
      </c>
      <c r="H300" s="131" t="s">
        <v>46</v>
      </c>
      <c r="I300" s="132">
        <v>3000</v>
      </c>
      <c r="J300" s="106"/>
      <c r="K300" s="107">
        <f t="shared" si="907"/>
        <v>3374257</v>
      </c>
      <c r="L300" s="645"/>
      <c r="M300" s="133"/>
      <c r="N300" s="133"/>
      <c r="O300" s="134" t="str">
        <f t="shared" ref="O300:S300" si="1021">IF($H300=O$6,$I300,"")</f>
        <v/>
      </c>
      <c r="P300" s="135" t="str">
        <f t="shared" si="1021"/>
        <v/>
      </c>
      <c r="Q300" s="136">
        <f t="shared" si="1021"/>
        <v>3000</v>
      </c>
      <c r="R300" s="135" t="str">
        <f t="shared" si="1021"/>
        <v/>
      </c>
      <c r="S300" s="137" t="str">
        <f t="shared" si="1021"/>
        <v/>
      </c>
      <c r="T300" s="113" t="str">
        <f t="shared" ref="T300:AJ300" si="1022">IF($H300=T$6,$J300,"")</f>
        <v/>
      </c>
      <c r="U300" s="114" t="str">
        <f t="shared" si="1022"/>
        <v/>
      </c>
      <c r="V300" s="114" t="str">
        <f t="shared" si="1022"/>
        <v/>
      </c>
      <c r="W300" s="114" t="str">
        <f t="shared" si="1022"/>
        <v/>
      </c>
      <c r="X300" s="113" t="str">
        <f t="shared" si="1022"/>
        <v/>
      </c>
      <c r="Y300" s="114" t="str">
        <f t="shared" si="1022"/>
        <v/>
      </c>
      <c r="Z300" s="114" t="str">
        <f t="shared" si="1022"/>
        <v/>
      </c>
      <c r="AA300" s="114" t="str">
        <f t="shared" si="1022"/>
        <v/>
      </c>
      <c r="AB300" s="113" t="str">
        <f t="shared" si="1022"/>
        <v/>
      </c>
      <c r="AC300" s="114" t="str">
        <f t="shared" si="1022"/>
        <v/>
      </c>
      <c r="AD300" s="114" t="str">
        <f t="shared" si="1022"/>
        <v/>
      </c>
      <c r="AE300" s="114" t="str">
        <f t="shared" si="1022"/>
        <v/>
      </c>
      <c r="AF300" s="114" t="str">
        <f t="shared" si="1022"/>
        <v/>
      </c>
      <c r="AG300" s="114" t="str">
        <f t="shared" si="1022"/>
        <v/>
      </c>
      <c r="AH300" s="114" t="str">
        <f t="shared" si="1022"/>
        <v/>
      </c>
      <c r="AI300" s="113" t="str">
        <f t="shared" si="1022"/>
        <v/>
      </c>
      <c r="AJ300" s="115" t="str">
        <f t="shared" si="1022"/>
        <v/>
      </c>
      <c r="AK300" s="617"/>
      <c r="AL300" s="38"/>
      <c r="AM300" s="98" t="s">
        <v>68</v>
      </c>
      <c r="AN300" s="130">
        <f t="shared" si="910"/>
        <v>294</v>
      </c>
      <c r="AO300" s="138" t="str">
        <f t="shared" ref="AO300:AS300" si="1023">IF(AND($G300=AO$4,$H300=AO$6),$I300,"")</f>
        <v/>
      </c>
      <c r="AP300" s="139" t="str">
        <f t="shared" si="1023"/>
        <v/>
      </c>
      <c r="AQ300" s="139">
        <f t="shared" si="1023"/>
        <v>3000</v>
      </c>
      <c r="AR300" s="139" t="str">
        <f t="shared" si="1023"/>
        <v/>
      </c>
      <c r="AS300" s="139" t="str">
        <f t="shared" si="1023"/>
        <v/>
      </c>
      <c r="AT300" s="118"/>
      <c r="AU300" s="138" t="str">
        <f t="shared" si="839"/>
        <v/>
      </c>
      <c r="AV300" s="139" t="str">
        <f t="shared" si="840"/>
        <v/>
      </c>
      <c r="AW300" s="139" t="str">
        <f t="shared" si="841"/>
        <v/>
      </c>
      <c r="AX300" s="139" t="str">
        <f t="shared" si="842"/>
        <v/>
      </c>
      <c r="AY300" s="139" t="str">
        <f t="shared" si="843"/>
        <v/>
      </c>
      <c r="AZ300" s="140" t="str">
        <f t="shared" si="844"/>
        <v/>
      </c>
      <c r="BA300" s="141" t="str">
        <f t="shared" si="845"/>
        <v/>
      </c>
      <c r="BB300" s="139" t="str">
        <f t="shared" si="846"/>
        <v/>
      </c>
      <c r="BC300" s="139" t="str">
        <f t="shared" si="847"/>
        <v/>
      </c>
      <c r="BD300" s="139" t="str">
        <f t="shared" si="848"/>
        <v/>
      </c>
      <c r="BE300" s="140" t="str">
        <f t="shared" si="849"/>
        <v/>
      </c>
      <c r="BF300" s="122" t="str">
        <f t="shared" si="850"/>
        <v/>
      </c>
      <c r="BG300" s="123" t="str">
        <f t="shared" si="851"/>
        <v/>
      </c>
      <c r="BH300" s="123" t="str">
        <f t="shared" si="852"/>
        <v/>
      </c>
      <c r="BI300" s="123" t="str">
        <f t="shared" si="853"/>
        <v/>
      </c>
      <c r="BJ300" s="122" t="str">
        <f t="shared" si="854"/>
        <v/>
      </c>
      <c r="BK300" s="123" t="str">
        <f t="shared" si="855"/>
        <v/>
      </c>
      <c r="BL300" s="123" t="str">
        <f t="shared" si="856"/>
        <v/>
      </c>
      <c r="BM300" s="123" t="str">
        <f t="shared" si="857"/>
        <v/>
      </c>
      <c r="BN300" s="123" t="str">
        <f t="shared" si="858"/>
        <v/>
      </c>
      <c r="BO300" s="123" t="str">
        <f t="shared" si="859"/>
        <v/>
      </c>
      <c r="BP300" s="123" t="str">
        <f t="shared" si="860"/>
        <v/>
      </c>
      <c r="BQ300" s="123" t="str">
        <f t="shared" si="861"/>
        <v/>
      </c>
      <c r="BR300" s="124" t="str">
        <f t="shared" si="862"/>
        <v/>
      </c>
      <c r="BS300" s="142" t="str">
        <f t="shared" si="863"/>
        <v/>
      </c>
      <c r="BT300" s="143" t="str">
        <f t="shared" si="864"/>
        <v/>
      </c>
      <c r="BU300" s="143" t="str">
        <f t="shared" si="865"/>
        <v/>
      </c>
      <c r="BV300" s="143" t="str">
        <f t="shared" si="866"/>
        <v/>
      </c>
      <c r="BW300" s="143" t="str">
        <f t="shared" si="867"/>
        <v/>
      </c>
      <c r="BX300" s="144" t="str">
        <f t="shared" si="868"/>
        <v/>
      </c>
      <c r="BY300" s="141" t="str">
        <f t="shared" si="869"/>
        <v/>
      </c>
      <c r="BZ300" s="139" t="str">
        <f t="shared" si="870"/>
        <v/>
      </c>
      <c r="CA300" s="139" t="str">
        <f t="shared" si="871"/>
        <v/>
      </c>
      <c r="CB300" s="139" t="str">
        <f t="shared" si="872"/>
        <v/>
      </c>
      <c r="CC300" s="139" t="str">
        <f t="shared" si="873"/>
        <v/>
      </c>
      <c r="CD300" s="139" t="str">
        <f t="shared" si="874"/>
        <v/>
      </c>
      <c r="CE300" s="140" t="str">
        <f t="shared" si="875"/>
        <v/>
      </c>
      <c r="CF300" s="141" t="str">
        <f t="shared" si="876"/>
        <v/>
      </c>
      <c r="CG300" s="139" t="str">
        <f t="shared" si="877"/>
        <v/>
      </c>
      <c r="CH300" s="139" t="str">
        <f t="shared" si="878"/>
        <v/>
      </c>
      <c r="CI300" s="139" t="str">
        <f t="shared" si="879"/>
        <v/>
      </c>
      <c r="CJ300" s="139" t="str">
        <f t="shared" si="880"/>
        <v/>
      </c>
      <c r="CK300" s="139" t="str">
        <f t="shared" si="881"/>
        <v/>
      </c>
      <c r="CL300" s="140" t="str">
        <f t="shared" si="882"/>
        <v/>
      </c>
      <c r="CM300" s="142" t="str">
        <f t="shared" si="883"/>
        <v/>
      </c>
      <c r="CN300" s="143" t="str">
        <f t="shared" si="884"/>
        <v/>
      </c>
      <c r="CO300" s="143" t="str">
        <f t="shared" si="885"/>
        <v/>
      </c>
      <c r="CP300" s="143" t="str">
        <f t="shared" si="886"/>
        <v/>
      </c>
      <c r="CQ300" s="143" t="str">
        <f t="shared" si="887"/>
        <v/>
      </c>
      <c r="CR300" s="145" t="str">
        <f t="shared" si="888"/>
        <v/>
      </c>
      <c r="CS300" s="127"/>
      <c r="CT300" s="122" t="str">
        <f t="shared" si="889"/>
        <v/>
      </c>
      <c r="CU300" s="123" t="str">
        <f t="shared" si="890"/>
        <v/>
      </c>
      <c r="CV300" s="123" t="str">
        <f t="shared" si="891"/>
        <v/>
      </c>
      <c r="CW300" s="123" t="str">
        <f t="shared" si="892"/>
        <v/>
      </c>
      <c r="CX300" s="123" t="str">
        <f t="shared" si="893"/>
        <v/>
      </c>
      <c r="CY300" s="123" t="str">
        <f t="shared" si="894"/>
        <v/>
      </c>
      <c r="CZ300" s="123" t="str">
        <f t="shared" si="895"/>
        <v/>
      </c>
      <c r="DA300" s="123" t="str">
        <f t="shared" si="896"/>
        <v/>
      </c>
      <c r="DB300" s="124" t="str">
        <f t="shared" si="897"/>
        <v/>
      </c>
      <c r="DC300" s="128" t="str">
        <f t="shared" si="898"/>
        <v/>
      </c>
      <c r="DD300" s="123" t="str">
        <f t="shared" si="899"/>
        <v/>
      </c>
      <c r="DE300" s="123" t="str">
        <f t="shared" si="900"/>
        <v/>
      </c>
      <c r="DF300" s="123" t="str">
        <f t="shared" si="901"/>
        <v/>
      </c>
      <c r="DG300" s="123" t="str">
        <f t="shared" si="902"/>
        <v/>
      </c>
      <c r="DH300" s="123" t="str">
        <f t="shared" si="903"/>
        <v/>
      </c>
      <c r="DI300" s="123" t="str">
        <f t="shared" si="904"/>
        <v/>
      </c>
      <c r="DJ300" s="129" t="str">
        <f t="shared" si="905"/>
        <v/>
      </c>
      <c r="DK300" s="98" t="s">
        <v>68</v>
      </c>
      <c r="DL300" s="130">
        <f t="shared" si="912"/>
        <v>294</v>
      </c>
      <c r="DM300" s="56"/>
    </row>
    <row r="301" spans="2:117" ht="22.5" customHeight="1">
      <c r="B301" s="98" t="s">
        <v>68</v>
      </c>
      <c r="C301" s="130">
        <f t="shared" si="906"/>
        <v>295</v>
      </c>
      <c r="D301" s="146">
        <v>45706</v>
      </c>
      <c r="E301" s="155" t="s">
        <v>69</v>
      </c>
      <c r="F301" s="102" t="s">
        <v>70</v>
      </c>
      <c r="G301" s="156" t="s">
        <v>20</v>
      </c>
      <c r="H301" s="131" t="s">
        <v>46</v>
      </c>
      <c r="I301" s="132">
        <v>3000</v>
      </c>
      <c r="J301" s="106"/>
      <c r="K301" s="107">
        <f t="shared" si="907"/>
        <v>3377257</v>
      </c>
      <c r="L301" s="645"/>
      <c r="M301" s="133"/>
      <c r="N301" s="133"/>
      <c r="O301" s="134" t="str">
        <f t="shared" ref="O301:S301" si="1024">IF($H301=O$6,$I301,"")</f>
        <v/>
      </c>
      <c r="P301" s="135" t="str">
        <f t="shared" si="1024"/>
        <v/>
      </c>
      <c r="Q301" s="136">
        <f t="shared" si="1024"/>
        <v>3000</v>
      </c>
      <c r="R301" s="135" t="str">
        <f t="shared" si="1024"/>
        <v/>
      </c>
      <c r="S301" s="137" t="str">
        <f t="shared" si="1024"/>
        <v/>
      </c>
      <c r="T301" s="113" t="str">
        <f t="shared" ref="T301:AJ301" si="1025">IF($H301=T$6,$J301,"")</f>
        <v/>
      </c>
      <c r="U301" s="114" t="str">
        <f t="shared" si="1025"/>
        <v/>
      </c>
      <c r="V301" s="114" t="str">
        <f t="shared" si="1025"/>
        <v/>
      </c>
      <c r="W301" s="114" t="str">
        <f t="shared" si="1025"/>
        <v/>
      </c>
      <c r="X301" s="113" t="str">
        <f t="shared" si="1025"/>
        <v/>
      </c>
      <c r="Y301" s="114" t="str">
        <f t="shared" si="1025"/>
        <v/>
      </c>
      <c r="Z301" s="114" t="str">
        <f t="shared" si="1025"/>
        <v/>
      </c>
      <c r="AA301" s="114" t="str">
        <f t="shared" si="1025"/>
        <v/>
      </c>
      <c r="AB301" s="113" t="str">
        <f t="shared" si="1025"/>
        <v/>
      </c>
      <c r="AC301" s="114" t="str">
        <f t="shared" si="1025"/>
        <v/>
      </c>
      <c r="AD301" s="114" t="str">
        <f t="shared" si="1025"/>
        <v/>
      </c>
      <c r="AE301" s="114" t="str">
        <f t="shared" si="1025"/>
        <v/>
      </c>
      <c r="AF301" s="114" t="str">
        <f t="shared" si="1025"/>
        <v/>
      </c>
      <c r="AG301" s="114" t="str">
        <f t="shared" si="1025"/>
        <v/>
      </c>
      <c r="AH301" s="114" t="str">
        <f t="shared" si="1025"/>
        <v/>
      </c>
      <c r="AI301" s="113" t="str">
        <f t="shared" si="1025"/>
        <v/>
      </c>
      <c r="AJ301" s="115" t="str">
        <f t="shared" si="1025"/>
        <v/>
      </c>
      <c r="AK301" s="617"/>
      <c r="AL301" s="38"/>
      <c r="AM301" s="98" t="s">
        <v>68</v>
      </c>
      <c r="AN301" s="130">
        <f t="shared" si="910"/>
        <v>295</v>
      </c>
      <c r="AO301" s="138" t="str">
        <f t="shared" ref="AO301:AS301" si="1026">IF(AND($G301=AO$4,$H301=AO$6),$I301,"")</f>
        <v/>
      </c>
      <c r="AP301" s="139" t="str">
        <f t="shared" si="1026"/>
        <v/>
      </c>
      <c r="AQ301" s="139">
        <f t="shared" si="1026"/>
        <v>3000</v>
      </c>
      <c r="AR301" s="139" t="str">
        <f t="shared" si="1026"/>
        <v/>
      </c>
      <c r="AS301" s="139" t="str">
        <f t="shared" si="1026"/>
        <v/>
      </c>
      <c r="AT301" s="118"/>
      <c r="AU301" s="138" t="str">
        <f t="shared" si="839"/>
        <v/>
      </c>
      <c r="AV301" s="139" t="str">
        <f t="shared" si="840"/>
        <v/>
      </c>
      <c r="AW301" s="139" t="str">
        <f t="shared" si="841"/>
        <v/>
      </c>
      <c r="AX301" s="139" t="str">
        <f t="shared" si="842"/>
        <v/>
      </c>
      <c r="AY301" s="139" t="str">
        <f t="shared" si="843"/>
        <v/>
      </c>
      <c r="AZ301" s="140" t="str">
        <f t="shared" si="844"/>
        <v/>
      </c>
      <c r="BA301" s="141" t="str">
        <f t="shared" si="845"/>
        <v/>
      </c>
      <c r="BB301" s="139" t="str">
        <f t="shared" si="846"/>
        <v/>
      </c>
      <c r="BC301" s="139" t="str">
        <f t="shared" si="847"/>
        <v/>
      </c>
      <c r="BD301" s="139" t="str">
        <f t="shared" si="848"/>
        <v/>
      </c>
      <c r="BE301" s="140" t="str">
        <f t="shared" si="849"/>
        <v/>
      </c>
      <c r="BF301" s="122" t="str">
        <f t="shared" si="850"/>
        <v/>
      </c>
      <c r="BG301" s="123" t="str">
        <f t="shared" si="851"/>
        <v/>
      </c>
      <c r="BH301" s="123" t="str">
        <f t="shared" si="852"/>
        <v/>
      </c>
      <c r="BI301" s="123" t="str">
        <f t="shared" si="853"/>
        <v/>
      </c>
      <c r="BJ301" s="122" t="str">
        <f t="shared" si="854"/>
        <v/>
      </c>
      <c r="BK301" s="123" t="str">
        <f t="shared" si="855"/>
        <v/>
      </c>
      <c r="BL301" s="123" t="str">
        <f t="shared" si="856"/>
        <v/>
      </c>
      <c r="BM301" s="123" t="str">
        <f t="shared" si="857"/>
        <v/>
      </c>
      <c r="BN301" s="123" t="str">
        <f t="shared" si="858"/>
        <v/>
      </c>
      <c r="BO301" s="123" t="str">
        <f t="shared" si="859"/>
        <v/>
      </c>
      <c r="BP301" s="123" t="str">
        <f t="shared" si="860"/>
        <v/>
      </c>
      <c r="BQ301" s="123" t="str">
        <f t="shared" si="861"/>
        <v/>
      </c>
      <c r="BR301" s="124" t="str">
        <f t="shared" si="862"/>
        <v/>
      </c>
      <c r="BS301" s="142" t="str">
        <f t="shared" si="863"/>
        <v/>
      </c>
      <c r="BT301" s="143" t="str">
        <f t="shared" si="864"/>
        <v/>
      </c>
      <c r="BU301" s="143" t="str">
        <f t="shared" si="865"/>
        <v/>
      </c>
      <c r="BV301" s="143" t="str">
        <f t="shared" si="866"/>
        <v/>
      </c>
      <c r="BW301" s="143" t="str">
        <f t="shared" si="867"/>
        <v/>
      </c>
      <c r="BX301" s="144" t="str">
        <f t="shared" si="868"/>
        <v/>
      </c>
      <c r="BY301" s="141" t="str">
        <f t="shared" si="869"/>
        <v/>
      </c>
      <c r="BZ301" s="139" t="str">
        <f t="shared" si="870"/>
        <v/>
      </c>
      <c r="CA301" s="139" t="str">
        <f t="shared" si="871"/>
        <v/>
      </c>
      <c r="CB301" s="139" t="str">
        <f t="shared" si="872"/>
        <v/>
      </c>
      <c r="CC301" s="139" t="str">
        <f t="shared" si="873"/>
        <v/>
      </c>
      <c r="CD301" s="139" t="str">
        <f t="shared" si="874"/>
        <v/>
      </c>
      <c r="CE301" s="140" t="str">
        <f t="shared" si="875"/>
        <v/>
      </c>
      <c r="CF301" s="141" t="str">
        <f t="shared" si="876"/>
        <v/>
      </c>
      <c r="CG301" s="139" t="str">
        <f t="shared" si="877"/>
        <v/>
      </c>
      <c r="CH301" s="139" t="str">
        <f t="shared" si="878"/>
        <v/>
      </c>
      <c r="CI301" s="139" t="str">
        <f t="shared" si="879"/>
        <v/>
      </c>
      <c r="CJ301" s="139" t="str">
        <f t="shared" si="880"/>
        <v/>
      </c>
      <c r="CK301" s="139" t="str">
        <f t="shared" si="881"/>
        <v/>
      </c>
      <c r="CL301" s="140" t="str">
        <f t="shared" si="882"/>
        <v/>
      </c>
      <c r="CM301" s="142" t="str">
        <f t="shared" si="883"/>
        <v/>
      </c>
      <c r="CN301" s="143" t="str">
        <f t="shared" si="884"/>
        <v/>
      </c>
      <c r="CO301" s="143" t="str">
        <f t="shared" si="885"/>
        <v/>
      </c>
      <c r="CP301" s="143" t="str">
        <f t="shared" si="886"/>
        <v/>
      </c>
      <c r="CQ301" s="143" t="str">
        <f t="shared" si="887"/>
        <v/>
      </c>
      <c r="CR301" s="145" t="str">
        <f t="shared" si="888"/>
        <v/>
      </c>
      <c r="CS301" s="127"/>
      <c r="CT301" s="122" t="str">
        <f t="shared" si="889"/>
        <v/>
      </c>
      <c r="CU301" s="123" t="str">
        <f t="shared" si="890"/>
        <v/>
      </c>
      <c r="CV301" s="123" t="str">
        <f t="shared" si="891"/>
        <v/>
      </c>
      <c r="CW301" s="123" t="str">
        <f t="shared" si="892"/>
        <v/>
      </c>
      <c r="CX301" s="123" t="str">
        <f t="shared" si="893"/>
        <v/>
      </c>
      <c r="CY301" s="123" t="str">
        <f t="shared" si="894"/>
        <v/>
      </c>
      <c r="CZ301" s="123" t="str">
        <f t="shared" si="895"/>
        <v/>
      </c>
      <c r="DA301" s="123" t="str">
        <f t="shared" si="896"/>
        <v/>
      </c>
      <c r="DB301" s="124" t="str">
        <f t="shared" si="897"/>
        <v/>
      </c>
      <c r="DC301" s="128" t="str">
        <f t="shared" si="898"/>
        <v/>
      </c>
      <c r="DD301" s="123" t="str">
        <f t="shared" si="899"/>
        <v/>
      </c>
      <c r="DE301" s="123" t="str">
        <f t="shared" si="900"/>
        <v/>
      </c>
      <c r="DF301" s="123" t="str">
        <f t="shared" si="901"/>
        <v/>
      </c>
      <c r="DG301" s="123" t="str">
        <f t="shared" si="902"/>
        <v/>
      </c>
      <c r="DH301" s="123" t="str">
        <f t="shared" si="903"/>
        <v/>
      </c>
      <c r="DI301" s="123" t="str">
        <f t="shared" si="904"/>
        <v/>
      </c>
      <c r="DJ301" s="129" t="str">
        <f t="shared" si="905"/>
        <v/>
      </c>
      <c r="DK301" s="98" t="s">
        <v>68</v>
      </c>
      <c r="DL301" s="130">
        <f t="shared" si="912"/>
        <v>295</v>
      </c>
      <c r="DM301" s="56"/>
    </row>
    <row r="302" spans="2:117" ht="22.5" customHeight="1">
      <c r="B302" s="98" t="s">
        <v>68</v>
      </c>
      <c r="C302" s="130">
        <f t="shared" si="906"/>
        <v>296</v>
      </c>
      <c r="D302" s="146">
        <v>45706</v>
      </c>
      <c r="E302" s="155" t="s">
        <v>69</v>
      </c>
      <c r="F302" s="102" t="s">
        <v>70</v>
      </c>
      <c r="G302" s="103" t="s">
        <v>20</v>
      </c>
      <c r="H302" s="131" t="s">
        <v>46</v>
      </c>
      <c r="I302" s="132">
        <v>3000</v>
      </c>
      <c r="J302" s="106"/>
      <c r="K302" s="107">
        <f t="shared" si="907"/>
        <v>3380257</v>
      </c>
      <c r="L302" s="646"/>
      <c r="M302" s="133"/>
      <c r="N302" s="133"/>
      <c r="O302" s="134" t="str">
        <f t="shared" ref="O302:S302" si="1027">IF($H302=O$6,$I302,"")</f>
        <v/>
      </c>
      <c r="P302" s="135" t="str">
        <f t="shared" si="1027"/>
        <v/>
      </c>
      <c r="Q302" s="136">
        <f t="shared" si="1027"/>
        <v>3000</v>
      </c>
      <c r="R302" s="135" t="str">
        <f t="shared" si="1027"/>
        <v/>
      </c>
      <c r="S302" s="137" t="str">
        <f t="shared" si="1027"/>
        <v/>
      </c>
      <c r="T302" s="113" t="str">
        <f t="shared" ref="T302:AJ302" si="1028">IF($H302=T$6,$J302,"")</f>
        <v/>
      </c>
      <c r="U302" s="114" t="str">
        <f t="shared" si="1028"/>
        <v/>
      </c>
      <c r="V302" s="114" t="str">
        <f t="shared" si="1028"/>
        <v/>
      </c>
      <c r="W302" s="114" t="str">
        <f t="shared" si="1028"/>
        <v/>
      </c>
      <c r="X302" s="113" t="str">
        <f t="shared" si="1028"/>
        <v/>
      </c>
      <c r="Y302" s="114" t="str">
        <f t="shared" si="1028"/>
        <v/>
      </c>
      <c r="Z302" s="114" t="str">
        <f t="shared" si="1028"/>
        <v/>
      </c>
      <c r="AA302" s="114" t="str">
        <f t="shared" si="1028"/>
        <v/>
      </c>
      <c r="AB302" s="113" t="str">
        <f t="shared" si="1028"/>
        <v/>
      </c>
      <c r="AC302" s="114" t="str">
        <f t="shared" si="1028"/>
        <v/>
      </c>
      <c r="AD302" s="114" t="str">
        <f t="shared" si="1028"/>
        <v/>
      </c>
      <c r="AE302" s="114" t="str">
        <f t="shared" si="1028"/>
        <v/>
      </c>
      <c r="AF302" s="114" t="str">
        <f t="shared" si="1028"/>
        <v/>
      </c>
      <c r="AG302" s="114" t="str">
        <f t="shared" si="1028"/>
        <v/>
      </c>
      <c r="AH302" s="114" t="str">
        <f t="shared" si="1028"/>
        <v/>
      </c>
      <c r="AI302" s="113" t="str">
        <f t="shared" si="1028"/>
        <v/>
      </c>
      <c r="AJ302" s="115" t="str">
        <f t="shared" si="1028"/>
        <v/>
      </c>
      <c r="AK302" s="617"/>
      <c r="AL302" s="38"/>
      <c r="AM302" s="98" t="s">
        <v>68</v>
      </c>
      <c r="AN302" s="130">
        <f t="shared" si="910"/>
        <v>296</v>
      </c>
      <c r="AO302" s="138" t="str">
        <f t="shared" ref="AO302:AS302" si="1029">IF(AND($G302=AO$4,$H302=AO$6),$I302,"")</f>
        <v/>
      </c>
      <c r="AP302" s="139" t="str">
        <f t="shared" si="1029"/>
        <v/>
      </c>
      <c r="AQ302" s="139">
        <f t="shared" si="1029"/>
        <v>3000</v>
      </c>
      <c r="AR302" s="139" t="str">
        <f t="shared" si="1029"/>
        <v/>
      </c>
      <c r="AS302" s="139" t="str">
        <f t="shared" si="1029"/>
        <v/>
      </c>
      <c r="AT302" s="118"/>
      <c r="AU302" s="138" t="str">
        <f t="shared" si="839"/>
        <v/>
      </c>
      <c r="AV302" s="139" t="str">
        <f t="shared" si="840"/>
        <v/>
      </c>
      <c r="AW302" s="139" t="str">
        <f t="shared" si="841"/>
        <v/>
      </c>
      <c r="AX302" s="139" t="str">
        <f t="shared" si="842"/>
        <v/>
      </c>
      <c r="AY302" s="139" t="str">
        <f t="shared" si="843"/>
        <v/>
      </c>
      <c r="AZ302" s="140" t="str">
        <f t="shared" si="844"/>
        <v/>
      </c>
      <c r="BA302" s="141" t="str">
        <f t="shared" si="845"/>
        <v/>
      </c>
      <c r="BB302" s="139" t="str">
        <f t="shared" si="846"/>
        <v/>
      </c>
      <c r="BC302" s="139" t="str">
        <f t="shared" si="847"/>
        <v/>
      </c>
      <c r="BD302" s="139" t="str">
        <f t="shared" si="848"/>
        <v/>
      </c>
      <c r="BE302" s="140" t="str">
        <f t="shared" si="849"/>
        <v/>
      </c>
      <c r="BF302" s="122" t="str">
        <f t="shared" si="850"/>
        <v/>
      </c>
      <c r="BG302" s="123" t="str">
        <f t="shared" si="851"/>
        <v/>
      </c>
      <c r="BH302" s="123" t="str">
        <f t="shared" si="852"/>
        <v/>
      </c>
      <c r="BI302" s="123" t="str">
        <f t="shared" si="853"/>
        <v/>
      </c>
      <c r="BJ302" s="122" t="str">
        <f t="shared" si="854"/>
        <v/>
      </c>
      <c r="BK302" s="123" t="str">
        <f t="shared" si="855"/>
        <v/>
      </c>
      <c r="BL302" s="123" t="str">
        <f t="shared" si="856"/>
        <v/>
      </c>
      <c r="BM302" s="123" t="str">
        <f t="shared" si="857"/>
        <v/>
      </c>
      <c r="BN302" s="123" t="str">
        <f t="shared" si="858"/>
        <v/>
      </c>
      <c r="BO302" s="123" t="str">
        <f t="shared" si="859"/>
        <v/>
      </c>
      <c r="BP302" s="123" t="str">
        <f t="shared" si="860"/>
        <v/>
      </c>
      <c r="BQ302" s="123" t="str">
        <f t="shared" si="861"/>
        <v/>
      </c>
      <c r="BR302" s="124" t="str">
        <f t="shared" si="862"/>
        <v/>
      </c>
      <c r="BS302" s="142" t="str">
        <f t="shared" si="863"/>
        <v/>
      </c>
      <c r="BT302" s="143" t="str">
        <f t="shared" si="864"/>
        <v/>
      </c>
      <c r="BU302" s="143" t="str">
        <f t="shared" si="865"/>
        <v/>
      </c>
      <c r="BV302" s="143" t="str">
        <f t="shared" si="866"/>
        <v/>
      </c>
      <c r="BW302" s="143" t="str">
        <f t="shared" si="867"/>
        <v/>
      </c>
      <c r="BX302" s="144" t="str">
        <f t="shared" si="868"/>
        <v/>
      </c>
      <c r="BY302" s="141" t="str">
        <f t="shared" si="869"/>
        <v/>
      </c>
      <c r="BZ302" s="139" t="str">
        <f t="shared" si="870"/>
        <v/>
      </c>
      <c r="CA302" s="139" t="str">
        <f t="shared" si="871"/>
        <v/>
      </c>
      <c r="CB302" s="139" t="str">
        <f t="shared" si="872"/>
        <v/>
      </c>
      <c r="CC302" s="139" t="str">
        <f t="shared" si="873"/>
        <v/>
      </c>
      <c r="CD302" s="139" t="str">
        <f t="shared" si="874"/>
        <v/>
      </c>
      <c r="CE302" s="140" t="str">
        <f t="shared" si="875"/>
        <v/>
      </c>
      <c r="CF302" s="141" t="str">
        <f t="shared" si="876"/>
        <v/>
      </c>
      <c r="CG302" s="139" t="str">
        <f t="shared" si="877"/>
        <v/>
      </c>
      <c r="CH302" s="139" t="str">
        <f t="shared" si="878"/>
        <v/>
      </c>
      <c r="CI302" s="139" t="str">
        <f t="shared" si="879"/>
        <v/>
      </c>
      <c r="CJ302" s="139" t="str">
        <f t="shared" si="880"/>
        <v/>
      </c>
      <c r="CK302" s="139" t="str">
        <f t="shared" si="881"/>
        <v/>
      </c>
      <c r="CL302" s="140" t="str">
        <f t="shared" si="882"/>
        <v/>
      </c>
      <c r="CM302" s="142" t="str">
        <f t="shared" si="883"/>
        <v/>
      </c>
      <c r="CN302" s="143" t="str">
        <f t="shared" si="884"/>
        <v/>
      </c>
      <c r="CO302" s="143" t="str">
        <f t="shared" si="885"/>
        <v/>
      </c>
      <c r="CP302" s="143" t="str">
        <f t="shared" si="886"/>
        <v/>
      </c>
      <c r="CQ302" s="143" t="str">
        <f t="shared" si="887"/>
        <v/>
      </c>
      <c r="CR302" s="145" t="str">
        <f t="shared" si="888"/>
        <v/>
      </c>
      <c r="CS302" s="127"/>
      <c r="CT302" s="122" t="str">
        <f t="shared" si="889"/>
        <v/>
      </c>
      <c r="CU302" s="123" t="str">
        <f t="shared" si="890"/>
        <v/>
      </c>
      <c r="CV302" s="123" t="str">
        <f t="shared" si="891"/>
        <v/>
      </c>
      <c r="CW302" s="123" t="str">
        <f t="shared" si="892"/>
        <v/>
      </c>
      <c r="CX302" s="123" t="str">
        <f t="shared" si="893"/>
        <v/>
      </c>
      <c r="CY302" s="123" t="str">
        <f t="shared" si="894"/>
        <v/>
      </c>
      <c r="CZ302" s="123" t="str">
        <f t="shared" si="895"/>
        <v/>
      </c>
      <c r="DA302" s="123" t="str">
        <f t="shared" si="896"/>
        <v/>
      </c>
      <c r="DB302" s="124" t="str">
        <f t="shared" si="897"/>
        <v/>
      </c>
      <c r="DC302" s="128" t="str">
        <f t="shared" si="898"/>
        <v/>
      </c>
      <c r="DD302" s="123" t="str">
        <f t="shared" si="899"/>
        <v/>
      </c>
      <c r="DE302" s="123" t="str">
        <f t="shared" si="900"/>
        <v/>
      </c>
      <c r="DF302" s="123" t="str">
        <f t="shared" si="901"/>
        <v/>
      </c>
      <c r="DG302" s="123" t="str">
        <f t="shared" si="902"/>
        <v/>
      </c>
      <c r="DH302" s="123" t="str">
        <f t="shared" si="903"/>
        <v/>
      </c>
      <c r="DI302" s="123" t="str">
        <f t="shared" si="904"/>
        <v/>
      </c>
      <c r="DJ302" s="129" t="str">
        <f t="shared" si="905"/>
        <v/>
      </c>
      <c r="DK302" s="98" t="s">
        <v>68</v>
      </c>
      <c r="DL302" s="130">
        <f t="shared" si="912"/>
        <v>296</v>
      </c>
      <c r="DM302" s="56"/>
    </row>
    <row r="303" spans="2:117" ht="22.5" customHeight="1">
      <c r="B303" s="98" t="s">
        <v>68</v>
      </c>
      <c r="C303" s="130">
        <f t="shared" si="906"/>
        <v>297</v>
      </c>
      <c r="D303" s="146">
        <v>45706</v>
      </c>
      <c r="E303" s="155" t="s">
        <v>69</v>
      </c>
      <c r="F303" s="102" t="s">
        <v>70</v>
      </c>
      <c r="G303" s="103" t="s">
        <v>20</v>
      </c>
      <c r="H303" s="131" t="s">
        <v>46</v>
      </c>
      <c r="I303" s="132">
        <v>1000</v>
      </c>
      <c r="J303" s="106"/>
      <c r="K303" s="107">
        <f t="shared" si="907"/>
        <v>3381257</v>
      </c>
      <c r="L303" s="647" t="str">
        <f>HYPERLINK("./通帳_公開用/外通帳Y297-319.pdf","通帳Y297-Y319")</f>
        <v>通帳Y297-Y319</v>
      </c>
      <c r="M303" s="133"/>
      <c r="N303" s="133"/>
      <c r="O303" s="134" t="str">
        <f t="shared" ref="O303:S303" si="1030">IF($H303=O$6,$I303,"")</f>
        <v/>
      </c>
      <c r="P303" s="135" t="str">
        <f t="shared" si="1030"/>
        <v/>
      </c>
      <c r="Q303" s="136">
        <f t="shared" si="1030"/>
        <v>1000</v>
      </c>
      <c r="R303" s="135" t="str">
        <f t="shared" si="1030"/>
        <v/>
      </c>
      <c r="S303" s="137" t="str">
        <f t="shared" si="1030"/>
        <v/>
      </c>
      <c r="T303" s="113" t="str">
        <f t="shared" ref="T303:AJ303" si="1031">IF($H303=T$6,$J303,"")</f>
        <v/>
      </c>
      <c r="U303" s="114" t="str">
        <f t="shared" si="1031"/>
        <v/>
      </c>
      <c r="V303" s="114" t="str">
        <f t="shared" si="1031"/>
        <v/>
      </c>
      <c r="W303" s="114" t="str">
        <f t="shared" si="1031"/>
        <v/>
      </c>
      <c r="X303" s="113" t="str">
        <f t="shared" si="1031"/>
        <v/>
      </c>
      <c r="Y303" s="114" t="str">
        <f t="shared" si="1031"/>
        <v/>
      </c>
      <c r="Z303" s="114" t="str">
        <f t="shared" si="1031"/>
        <v/>
      </c>
      <c r="AA303" s="114" t="str">
        <f t="shared" si="1031"/>
        <v/>
      </c>
      <c r="AB303" s="113" t="str">
        <f t="shared" si="1031"/>
        <v/>
      </c>
      <c r="AC303" s="114" t="str">
        <f t="shared" si="1031"/>
        <v/>
      </c>
      <c r="AD303" s="114" t="str">
        <f t="shared" si="1031"/>
        <v/>
      </c>
      <c r="AE303" s="114" t="str">
        <f t="shared" si="1031"/>
        <v/>
      </c>
      <c r="AF303" s="114" t="str">
        <f t="shared" si="1031"/>
        <v/>
      </c>
      <c r="AG303" s="114" t="str">
        <f t="shared" si="1031"/>
        <v/>
      </c>
      <c r="AH303" s="114" t="str">
        <f t="shared" si="1031"/>
        <v/>
      </c>
      <c r="AI303" s="113" t="str">
        <f t="shared" si="1031"/>
        <v/>
      </c>
      <c r="AJ303" s="115" t="str">
        <f t="shared" si="1031"/>
        <v/>
      </c>
      <c r="AK303" s="617"/>
      <c r="AL303" s="38"/>
      <c r="AM303" s="98" t="s">
        <v>68</v>
      </c>
      <c r="AN303" s="130">
        <f t="shared" si="910"/>
        <v>297</v>
      </c>
      <c r="AO303" s="138" t="str">
        <f t="shared" ref="AO303:AS303" si="1032">IF(AND($G303=AO$4,$H303=AO$6),$I303,"")</f>
        <v/>
      </c>
      <c r="AP303" s="139" t="str">
        <f t="shared" si="1032"/>
        <v/>
      </c>
      <c r="AQ303" s="139">
        <f t="shared" si="1032"/>
        <v>1000</v>
      </c>
      <c r="AR303" s="139" t="str">
        <f t="shared" si="1032"/>
        <v/>
      </c>
      <c r="AS303" s="139" t="str">
        <f t="shared" si="1032"/>
        <v/>
      </c>
      <c r="AT303" s="118"/>
      <c r="AU303" s="138" t="str">
        <f t="shared" si="839"/>
        <v/>
      </c>
      <c r="AV303" s="139" t="str">
        <f t="shared" si="840"/>
        <v/>
      </c>
      <c r="AW303" s="139" t="str">
        <f t="shared" si="841"/>
        <v/>
      </c>
      <c r="AX303" s="139" t="str">
        <f t="shared" si="842"/>
        <v/>
      </c>
      <c r="AY303" s="139" t="str">
        <f t="shared" si="843"/>
        <v/>
      </c>
      <c r="AZ303" s="140" t="str">
        <f t="shared" si="844"/>
        <v/>
      </c>
      <c r="BA303" s="141" t="str">
        <f t="shared" si="845"/>
        <v/>
      </c>
      <c r="BB303" s="139" t="str">
        <f t="shared" si="846"/>
        <v/>
      </c>
      <c r="BC303" s="139" t="str">
        <f t="shared" si="847"/>
        <v/>
      </c>
      <c r="BD303" s="139" t="str">
        <f t="shared" si="848"/>
        <v/>
      </c>
      <c r="BE303" s="140" t="str">
        <f t="shared" si="849"/>
        <v/>
      </c>
      <c r="BF303" s="122" t="str">
        <f t="shared" si="850"/>
        <v/>
      </c>
      <c r="BG303" s="123" t="str">
        <f t="shared" si="851"/>
        <v/>
      </c>
      <c r="BH303" s="123" t="str">
        <f t="shared" si="852"/>
        <v/>
      </c>
      <c r="BI303" s="123" t="str">
        <f t="shared" si="853"/>
        <v/>
      </c>
      <c r="BJ303" s="122" t="str">
        <f t="shared" si="854"/>
        <v/>
      </c>
      <c r="BK303" s="123" t="str">
        <f t="shared" si="855"/>
        <v/>
      </c>
      <c r="BL303" s="123" t="str">
        <f t="shared" si="856"/>
        <v/>
      </c>
      <c r="BM303" s="123" t="str">
        <f t="shared" si="857"/>
        <v/>
      </c>
      <c r="BN303" s="123" t="str">
        <f t="shared" si="858"/>
        <v/>
      </c>
      <c r="BO303" s="123" t="str">
        <f t="shared" si="859"/>
        <v/>
      </c>
      <c r="BP303" s="123" t="str">
        <f t="shared" si="860"/>
        <v/>
      </c>
      <c r="BQ303" s="123" t="str">
        <f t="shared" si="861"/>
        <v/>
      </c>
      <c r="BR303" s="124" t="str">
        <f t="shared" si="862"/>
        <v/>
      </c>
      <c r="BS303" s="142" t="str">
        <f t="shared" si="863"/>
        <v/>
      </c>
      <c r="BT303" s="143" t="str">
        <f t="shared" si="864"/>
        <v/>
      </c>
      <c r="BU303" s="143" t="str">
        <f t="shared" si="865"/>
        <v/>
      </c>
      <c r="BV303" s="143" t="str">
        <f t="shared" si="866"/>
        <v/>
      </c>
      <c r="BW303" s="143" t="str">
        <f t="shared" si="867"/>
        <v/>
      </c>
      <c r="BX303" s="144" t="str">
        <f t="shared" si="868"/>
        <v/>
      </c>
      <c r="BY303" s="141" t="str">
        <f t="shared" si="869"/>
        <v/>
      </c>
      <c r="BZ303" s="139" t="str">
        <f t="shared" si="870"/>
        <v/>
      </c>
      <c r="CA303" s="139" t="str">
        <f t="shared" si="871"/>
        <v/>
      </c>
      <c r="CB303" s="139" t="str">
        <f t="shared" si="872"/>
        <v/>
      </c>
      <c r="CC303" s="139" t="str">
        <f t="shared" si="873"/>
        <v/>
      </c>
      <c r="CD303" s="139" t="str">
        <f t="shared" si="874"/>
        <v/>
      </c>
      <c r="CE303" s="140" t="str">
        <f t="shared" si="875"/>
        <v/>
      </c>
      <c r="CF303" s="141" t="str">
        <f t="shared" si="876"/>
        <v/>
      </c>
      <c r="CG303" s="139" t="str">
        <f t="shared" si="877"/>
        <v/>
      </c>
      <c r="CH303" s="139" t="str">
        <f t="shared" si="878"/>
        <v/>
      </c>
      <c r="CI303" s="139" t="str">
        <f t="shared" si="879"/>
        <v/>
      </c>
      <c r="CJ303" s="139" t="str">
        <f t="shared" si="880"/>
        <v/>
      </c>
      <c r="CK303" s="139" t="str">
        <f t="shared" si="881"/>
        <v/>
      </c>
      <c r="CL303" s="140" t="str">
        <f t="shared" si="882"/>
        <v/>
      </c>
      <c r="CM303" s="142" t="str">
        <f t="shared" si="883"/>
        <v/>
      </c>
      <c r="CN303" s="143" t="str">
        <f t="shared" si="884"/>
        <v/>
      </c>
      <c r="CO303" s="143" t="str">
        <f t="shared" si="885"/>
        <v/>
      </c>
      <c r="CP303" s="143" t="str">
        <f t="shared" si="886"/>
        <v/>
      </c>
      <c r="CQ303" s="143" t="str">
        <f t="shared" si="887"/>
        <v/>
      </c>
      <c r="CR303" s="145" t="str">
        <f t="shared" si="888"/>
        <v/>
      </c>
      <c r="CS303" s="127"/>
      <c r="CT303" s="122" t="str">
        <f t="shared" si="889"/>
        <v/>
      </c>
      <c r="CU303" s="123" t="str">
        <f t="shared" si="890"/>
        <v/>
      </c>
      <c r="CV303" s="123" t="str">
        <f t="shared" si="891"/>
        <v/>
      </c>
      <c r="CW303" s="123" t="str">
        <f t="shared" si="892"/>
        <v/>
      </c>
      <c r="CX303" s="123" t="str">
        <f t="shared" si="893"/>
        <v/>
      </c>
      <c r="CY303" s="123" t="str">
        <f t="shared" si="894"/>
        <v/>
      </c>
      <c r="CZ303" s="123" t="str">
        <f t="shared" si="895"/>
        <v/>
      </c>
      <c r="DA303" s="123" t="str">
        <f t="shared" si="896"/>
        <v/>
      </c>
      <c r="DB303" s="124" t="str">
        <f t="shared" si="897"/>
        <v/>
      </c>
      <c r="DC303" s="128" t="str">
        <f t="shared" si="898"/>
        <v/>
      </c>
      <c r="DD303" s="123" t="str">
        <f t="shared" si="899"/>
        <v/>
      </c>
      <c r="DE303" s="123" t="str">
        <f t="shared" si="900"/>
        <v/>
      </c>
      <c r="DF303" s="123" t="str">
        <f t="shared" si="901"/>
        <v/>
      </c>
      <c r="DG303" s="123" t="str">
        <f t="shared" si="902"/>
        <v/>
      </c>
      <c r="DH303" s="123" t="str">
        <f t="shared" si="903"/>
        <v/>
      </c>
      <c r="DI303" s="123" t="str">
        <f t="shared" si="904"/>
        <v/>
      </c>
      <c r="DJ303" s="129" t="str">
        <f t="shared" si="905"/>
        <v/>
      </c>
      <c r="DK303" s="98" t="s">
        <v>68</v>
      </c>
      <c r="DL303" s="130">
        <f t="shared" si="912"/>
        <v>297</v>
      </c>
      <c r="DM303" s="56"/>
    </row>
    <row r="304" spans="2:117" ht="22.5" customHeight="1">
      <c r="B304" s="98" t="s">
        <v>68</v>
      </c>
      <c r="C304" s="130">
        <f t="shared" si="906"/>
        <v>298</v>
      </c>
      <c r="D304" s="146">
        <v>45706</v>
      </c>
      <c r="E304" s="155" t="s">
        <v>69</v>
      </c>
      <c r="F304" s="102" t="s">
        <v>70</v>
      </c>
      <c r="G304" s="103" t="s">
        <v>20</v>
      </c>
      <c r="H304" s="131" t="s">
        <v>46</v>
      </c>
      <c r="I304" s="132">
        <v>30000</v>
      </c>
      <c r="J304" s="106"/>
      <c r="K304" s="107">
        <f t="shared" si="907"/>
        <v>3411257</v>
      </c>
      <c r="L304" s="645"/>
      <c r="M304" s="133"/>
      <c r="N304" s="133"/>
      <c r="O304" s="134" t="str">
        <f t="shared" ref="O304:S304" si="1033">IF($H304=O$6,$I304,"")</f>
        <v/>
      </c>
      <c r="P304" s="135" t="str">
        <f t="shared" si="1033"/>
        <v/>
      </c>
      <c r="Q304" s="136">
        <f t="shared" si="1033"/>
        <v>30000</v>
      </c>
      <c r="R304" s="135" t="str">
        <f t="shared" si="1033"/>
        <v/>
      </c>
      <c r="S304" s="137" t="str">
        <f t="shared" si="1033"/>
        <v/>
      </c>
      <c r="T304" s="113" t="str">
        <f t="shared" ref="T304:AJ304" si="1034">IF($H304=T$6,$J304,"")</f>
        <v/>
      </c>
      <c r="U304" s="114" t="str">
        <f t="shared" si="1034"/>
        <v/>
      </c>
      <c r="V304" s="114" t="str">
        <f t="shared" si="1034"/>
        <v/>
      </c>
      <c r="W304" s="114" t="str">
        <f t="shared" si="1034"/>
        <v/>
      </c>
      <c r="X304" s="113" t="str">
        <f t="shared" si="1034"/>
        <v/>
      </c>
      <c r="Y304" s="114" t="str">
        <f t="shared" si="1034"/>
        <v/>
      </c>
      <c r="Z304" s="114" t="str">
        <f t="shared" si="1034"/>
        <v/>
      </c>
      <c r="AA304" s="114" t="str">
        <f t="shared" si="1034"/>
        <v/>
      </c>
      <c r="AB304" s="113" t="str">
        <f t="shared" si="1034"/>
        <v/>
      </c>
      <c r="AC304" s="114" t="str">
        <f t="shared" si="1034"/>
        <v/>
      </c>
      <c r="AD304" s="114" t="str">
        <f t="shared" si="1034"/>
        <v/>
      </c>
      <c r="AE304" s="114" t="str">
        <f t="shared" si="1034"/>
        <v/>
      </c>
      <c r="AF304" s="114" t="str">
        <f t="shared" si="1034"/>
        <v/>
      </c>
      <c r="AG304" s="114" t="str">
        <f t="shared" si="1034"/>
        <v/>
      </c>
      <c r="AH304" s="114" t="str">
        <f t="shared" si="1034"/>
        <v/>
      </c>
      <c r="AI304" s="113" t="str">
        <f t="shared" si="1034"/>
        <v/>
      </c>
      <c r="AJ304" s="115" t="str">
        <f t="shared" si="1034"/>
        <v/>
      </c>
      <c r="AK304" s="617"/>
      <c r="AL304" s="38"/>
      <c r="AM304" s="98" t="s">
        <v>68</v>
      </c>
      <c r="AN304" s="130">
        <f t="shared" si="910"/>
        <v>298</v>
      </c>
      <c r="AO304" s="138" t="str">
        <f t="shared" ref="AO304:AS304" si="1035">IF(AND($G304=AO$4,$H304=AO$6),$I304,"")</f>
        <v/>
      </c>
      <c r="AP304" s="139" t="str">
        <f t="shared" si="1035"/>
        <v/>
      </c>
      <c r="AQ304" s="139">
        <f t="shared" si="1035"/>
        <v>30000</v>
      </c>
      <c r="AR304" s="139" t="str">
        <f t="shared" si="1035"/>
        <v/>
      </c>
      <c r="AS304" s="139" t="str">
        <f t="shared" si="1035"/>
        <v/>
      </c>
      <c r="AT304" s="118"/>
      <c r="AU304" s="138" t="str">
        <f t="shared" si="839"/>
        <v/>
      </c>
      <c r="AV304" s="139" t="str">
        <f t="shared" si="840"/>
        <v/>
      </c>
      <c r="AW304" s="139" t="str">
        <f t="shared" si="841"/>
        <v/>
      </c>
      <c r="AX304" s="139" t="str">
        <f t="shared" si="842"/>
        <v/>
      </c>
      <c r="AY304" s="139" t="str">
        <f t="shared" si="843"/>
        <v/>
      </c>
      <c r="AZ304" s="140" t="str">
        <f t="shared" si="844"/>
        <v/>
      </c>
      <c r="BA304" s="141" t="str">
        <f t="shared" si="845"/>
        <v/>
      </c>
      <c r="BB304" s="139" t="str">
        <f t="shared" si="846"/>
        <v/>
      </c>
      <c r="BC304" s="139" t="str">
        <f t="shared" si="847"/>
        <v/>
      </c>
      <c r="BD304" s="139" t="str">
        <f t="shared" si="848"/>
        <v/>
      </c>
      <c r="BE304" s="140" t="str">
        <f t="shared" si="849"/>
        <v/>
      </c>
      <c r="BF304" s="122" t="str">
        <f t="shared" si="850"/>
        <v/>
      </c>
      <c r="BG304" s="123" t="str">
        <f t="shared" si="851"/>
        <v/>
      </c>
      <c r="BH304" s="123" t="str">
        <f t="shared" si="852"/>
        <v/>
      </c>
      <c r="BI304" s="123" t="str">
        <f t="shared" si="853"/>
        <v/>
      </c>
      <c r="BJ304" s="122" t="str">
        <f t="shared" si="854"/>
        <v/>
      </c>
      <c r="BK304" s="123" t="str">
        <f t="shared" si="855"/>
        <v/>
      </c>
      <c r="BL304" s="123" t="str">
        <f t="shared" si="856"/>
        <v/>
      </c>
      <c r="BM304" s="123" t="str">
        <f t="shared" si="857"/>
        <v/>
      </c>
      <c r="BN304" s="123" t="str">
        <f t="shared" si="858"/>
        <v/>
      </c>
      <c r="BO304" s="123" t="str">
        <f t="shared" si="859"/>
        <v/>
      </c>
      <c r="BP304" s="123" t="str">
        <f t="shared" si="860"/>
        <v/>
      </c>
      <c r="BQ304" s="123" t="str">
        <f t="shared" si="861"/>
        <v/>
      </c>
      <c r="BR304" s="124" t="str">
        <f t="shared" si="862"/>
        <v/>
      </c>
      <c r="BS304" s="142" t="str">
        <f t="shared" si="863"/>
        <v/>
      </c>
      <c r="BT304" s="143" t="str">
        <f t="shared" si="864"/>
        <v/>
      </c>
      <c r="BU304" s="143" t="str">
        <f t="shared" si="865"/>
        <v/>
      </c>
      <c r="BV304" s="143" t="str">
        <f t="shared" si="866"/>
        <v/>
      </c>
      <c r="BW304" s="143" t="str">
        <f t="shared" si="867"/>
        <v/>
      </c>
      <c r="BX304" s="144" t="str">
        <f t="shared" si="868"/>
        <v/>
      </c>
      <c r="BY304" s="141" t="str">
        <f t="shared" si="869"/>
        <v/>
      </c>
      <c r="BZ304" s="139" t="str">
        <f t="shared" si="870"/>
        <v/>
      </c>
      <c r="CA304" s="139" t="str">
        <f t="shared" si="871"/>
        <v/>
      </c>
      <c r="CB304" s="139" t="str">
        <f t="shared" si="872"/>
        <v/>
      </c>
      <c r="CC304" s="139" t="str">
        <f t="shared" si="873"/>
        <v/>
      </c>
      <c r="CD304" s="139" t="str">
        <f t="shared" si="874"/>
        <v/>
      </c>
      <c r="CE304" s="140" t="str">
        <f t="shared" si="875"/>
        <v/>
      </c>
      <c r="CF304" s="141" t="str">
        <f t="shared" si="876"/>
        <v/>
      </c>
      <c r="CG304" s="139" t="str">
        <f t="shared" si="877"/>
        <v/>
      </c>
      <c r="CH304" s="139" t="str">
        <f t="shared" si="878"/>
        <v/>
      </c>
      <c r="CI304" s="139" t="str">
        <f t="shared" si="879"/>
        <v/>
      </c>
      <c r="CJ304" s="139" t="str">
        <f t="shared" si="880"/>
        <v/>
      </c>
      <c r="CK304" s="139" t="str">
        <f t="shared" si="881"/>
        <v/>
      </c>
      <c r="CL304" s="140" t="str">
        <f t="shared" si="882"/>
        <v/>
      </c>
      <c r="CM304" s="142" t="str">
        <f t="shared" si="883"/>
        <v/>
      </c>
      <c r="CN304" s="143" t="str">
        <f t="shared" si="884"/>
        <v/>
      </c>
      <c r="CO304" s="143" t="str">
        <f t="shared" si="885"/>
        <v/>
      </c>
      <c r="CP304" s="143" t="str">
        <f t="shared" si="886"/>
        <v/>
      </c>
      <c r="CQ304" s="143" t="str">
        <f t="shared" si="887"/>
        <v/>
      </c>
      <c r="CR304" s="145" t="str">
        <f t="shared" si="888"/>
        <v/>
      </c>
      <c r="CS304" s="127"/>
      <c r="CT304" s="122" t="str">
        <f t="shared" si="889"/>
        <v/>
      </c>
      <c r="CU304" s="123" t="str">
        <f t="shared" si="890"/>
        <v/>
      </c>
      <c r="CV304" s="123" t="str">
        <f t="shared" si="891"/>
        <v/>
      </c>
      <c r="CW304" s="123" t="str">
        <f t="shared" si="892"/>
        <v/>
      </c>
      <c r="CX304" s="123" t="str">
        <f t="shared" si="893"/>
        <v/>
      </c>
      <c r="CY304" s="123" t="str">
        <f t="shared" si="894"/>
        <v/>
      </c>
      <c r="CZ304" s="123" t="str">
        <f t="shared" si="895"/>
        <v/>
      </c>
      <c r="DA304" s="123" t="str">
        <f t="shared" si="896"/>
        <v/>
      </c>
      <c r="DB304" s="124" t="str">
        <f t="shared" si="897"/>
        <v/>
      </c>
      <c r="DC304" s="128" t="str">
        <f t="shared" si="898"/>
        <v/>
      </c>
      <c r="DD304" s="123" t="str">
        <f t="shared" si="899"/>
        <v/>
      </c>
      <c r="DE304" s="123" t="str">
        <f t="shared" si="900"/>
        <v/>
      </c>
      <c r="DF304" s="123" t="str">
        <f t="shared" si="901"/>
        <v/>
      </c>
      <c r="DG304" s="123" t="str">
        <f t="shared" si="902"/>
        <v/>
      </c>
      <c r="DH304" s="123" t="str">
        <f t="shared" si="903"/>
        <v/>
      </c>
      <c r="DI304" s="123" t="str">
        <f t="shared" si="904"/>
        <v/>
      </c>
      <c r="DJ304" s="129" t="str">
        <f t="shared" si="905"/>
        <v/>
      </c>
      <c r="DK304" s="98" t="s">
        <v>68</v>
      </c>
      <c r="DL304" s="130">
        <f t="shared" si="912"/>
        <v>298</v>
      </c>
      <c r="DM304" s="56"/>
    </row>
    <row r="305" spans="2:117" ht="22.5" customHeight="1">
      <c r="B305" s="98" t="s">
        <v>68</v>
      </c>
      <c r="C305" s="130">
        <f t="shared" si="906"/>
        <v>299</v>
      </c>
      <c r="D305" s="146">
        <v>45706</v>
      </c>
      <c r="E305" s="155" t="s">
        <v>69</v>
      </c>
      <c r="F305" s="102" t="s">
        <v>70</v>
      </c>
      <c r="G305" s="103" t="s">
        <v>20</v>
      </c>
      <c r="H305" s="131" t="s">
        <v>46</v>
      </c>
      <c r="I305" s="132">
        <v>50000</v>
      </c>
      <c r="J305" s="106"/>
      <c r="K305" s="107">
        <f t="shared" si="907"/>
        <v>3461257</v>
      </c>
      <c r="L305" s="645"/>
      <c r="M305" s="133"/>
      <c r="N305" s="133"/>
      <c r="O305" s="134" t="str">
        <f t="shared" ref="O305:S305" si="1036">IF($H305=O$6,$I305,"")</f>
        <v/>
      </c>
      <c r="P305" s="135" t="str">
        <f t="shared" si="1036"/>
        <v/>
      </c>
      <c r="Q305" s="136">
        <f t="shared" si="1036"/>
        <v>50000</v>
      </c>
      <c r="R305" s="135" t="str">
        <f t="shared" si="1036"/>
        <v/>
      </c>
      <c r="S305" s="137" t="str">
        <f t="shared" si="1036"/>
        <v/>
      </c>
      <c r="T305" s="113" t="str">
        <f t="shared" ref="T305:AJ305" si="1037">IF($H305=T$6,$J305,"")</f>
        <v/>
      </c>
      <c r="U305" s="114" t="str">
        <f t="shared" si="1037"/>
        <v/>
      </c>
      <c r="V305" s="114" t="str">
        <f t="shared" si="1037"/>
        <v/>
      </c>
      <c r="W305" s="114" t="str">
        <f t="shared" si="1037"/>
        <v/>
      </c>
      <c r="X305" s="113" t="str">
        <f t="shared" si="1037"/>
        <v/>
      </c>
      <c r="Y305" s="114" t="str">
        <f t="shared" si="1037"/>
        <v/>
      </c>
      <c r="Z305" s="114" t="str">
        <f t="shared" si="1037"/>
        <v/>
      </c>
      <c r="AA305" s="114" t="str">
        <f t="shared" si="1037"/>
        <v/>
      </c>
      <c r="AB305" s="113" t="str">
        <f t="shared" si="1037"/>
        <v/>
      </c>
      <c r="AC305" s="114" t="str">
        <f t="shared" si="1037"/>
        <v/>
      </c>
      <c r="AD305" s="114" t="str">
        <f t="shared" si="1037"/>
        <v/>
      </c>
      <c r="AE305" s="114" t="str">
        <f t="shared" si="1037"/>
        <v/>
      </c>
      <c r="AF305" s="114" t="str">
        <f t="shared" si="1037"/>
        <v/>
      </c>
      <c r="AG305" s="114" t="str">
        <f t="shared" si="1037"/>
        <v/>
      </c>
      <c r="AH305" s="114" t="str">
        <f t="shared" si="1037"/>
        <v/>
      </c>
      <c r="AI305" s="113" t="str">
        <f t="shared" si="1037"/>
        <v/>
      </c>
      <c r="AJ305" s="115" t="str">
        <f t="shared" si="1037"/>
        <v/>
      </c>
      <c r="AK305" s="617"/>
      <c r="AL305" s="38"/>
      <c r="AM305" s="98" t="s">
        <v>68</v>
      </c>
      <c r="AN305" s="130">
        <f t="shared" si="910"/>
        <v>299</v>
      </c>
      <c r="AO305" s="138" t="str">
        <f t="shared" ref="AO305:AS305" si="1038">IF(AND($G305=AO$4,$H305=AO$6),$I305,"")</f>
        <v/>
      </c>
      <c r="AP305" s="139" t="str">
        <f t="shared" si="1038"/>
        <v/>
      </c>
      <c r="AQ305" s="139">
        <f t="shared" si="1038"/>
        <v>50000</v>
      </c>
      <c r="AR305" s="139" t="str">
        <f t="shared" si="1038"/>
        <v/>
      </c>
      <c r="AS305" s="139" t="str">
        <f t="shared" si="1038"/>
        <v/>
      </c>
      <c r="AT305" s="118"/>
      <c r="AU305" s="138" t="str">
        <f t="shared" si="839"/>
        <v/>
      </c>
      <c r="AV305" s="139" t="str">
        <f t="shared" si="840"/>
        <v/>
      </c>
      <c r="AW305" s="139" t="str">
        <f t="shared" si="841"/>
        <v/>
      </c>
      <c r="AX305" s="139" t="str">
        <f t="shared" si="842"/>
        <v/>
      </c>
      <c r="AY305" s="139" t="str">
        <f t="shared" si="843"/>
        <v/>
      </c>
      <c r="AZ305" s="140" t="str">
        <f t="shared" si="844"/>
        <v/>
      </c>
      <c r="BA305" s="141" t="str">
        <f t="shared" si="845"/>
        <v/>
      </c>
      <c r="BB305" s="139" t="str">
        <f t="shared" si="846"/>
        <v/>
      </c>
      <c r="BC305" s="139" t="str">
        <f t="shared" si="847"/>
        <v/>
      </c>
      <c r="BD305" s="139" t="str">
        <f t="shared" si="848"/>
        <v/>
      </c>
      <c r="BE305" s="140" t="str">
        <f t="shared" si="849"/>
        <v/>
      </c>
      <c r="BF305" s="122" t="str">
        <f t="shared" si="850"/>
        <v/>
      </c>
      <c r="BG305" s="123" t="str">
        <f t="shared" si="851"/>
        <v/>
      </c>
      <c r="BH305" s="123" t="str">
        <f t="shared" si="852"/>
        <v/>
      </c>
      <c r="BI305" s="123" t="str">
        <f t="shared" si="853"/>
        <v/>
      </c>
      <c r="BJ305" s="122" t="str">
        <f t="shared" si="854"/>
        <v/>
      </c>
      <c r="BK305" s="123" t="str">
        <f t="shared" si="855"/>
        <v/>
      </c>
      <c r="BL305" s="123" t="str">
        <f t="shared" si="856"/>
        <v/>
      </c>
      <c r="BM305" s="123" t="str">
        <f t="shared" si="857"/>
        <v/>
      </c>
      <c r="BN305" s="123" t="str">
        <f t="shared" si="858"/>
        <v/>
      </c>
      <c r="BO305" s="123" t="str">
        <f t="shared" si="859"/>
        <v/>
      </c>
      <c r="BP305" s="123" t="str">
        <f t="shared" si="860"/>
        <v/>
      </c>
      <c r="BQ305" s="123" t="str">
        <f t="shared" si="861"/>
        <v/>
      </c>
      <c r="BR305" s="124" t="str">
        <f t="shared" si="862"/>
        <v/>
      </c>
      <c r="BS305" s="142" t="str">
        <f t="shared" si="863"/>
        <v/>
      </c>
      <c r="BT305" s="143" t="str">
        <f t="shared" si="864"/>
        <v/>
      </c>
      <c r="BU305" s="143" t="str">
        <f t="shared" si="865"/>
        <v/>
      </c>
      <c r="BV305" s="143" t="str">
        <f t="shared" si="866"/>
        <v/>
      </c>
      <c r="BW305" s="143" t="str">
        <f t="shared" si="867"/>
        <v/>
      </c>
      <c r="BX305" s="144" t="str">
        <f t="shared" si="868"/>
        <v/>
      </c>
      <c r="BY305" s="141" t="str">
        <f t="shared" si="869"/>
        <v/>
      </c>
      <c r="BZ305" s="139" t="str">
        <f t="shared" si="870"/>
        <v/>
      </c>
      <c r="CA305" s="139" t="str">
        <f t="shared" si="871"/>
        <v/>
      </c>
      <c r="CB305" s="139" t="str">
        <f t="shared" si="872"/>
        <v/>
      </c>
      <c r="CC305" s="139" t="str">
        <f t="shared" si="873"/>
        <v/>
      </c>
      <c r="CD305" s="139" t="str">
        <f t="shared" si="874"/>
        <v/>
      </c>
      <c r="CE305" s="140" t="str">
        <f t="shared" si="875"/>
        <v/>
      </c>
      <c r="CF305" s="141" t="str">
        <f t="shared" si="876"/>
        <v/>
      </c>
      <c r="CG305" s="139" t="str">
        <f t="shared" si="877"/>
        <v/>
      </c>
      <c r="CH305" s="139" t="str">
        <f t="shared" si="878"/>
        <v/>
      </c>
      <c r="CI305" s="139" t="str">
        <f t="shared" si="879"/>
        <v/>
      </c>
      <c r="CJ305" s="139" t="str">
        <f t="shared" si="880"/>
        <v/>
      </c>
      <c r="CK305" s="139" t="str">
        <f t="shared" si="881"/>
        <v/>
      </c>
      <c r="CL305" s="140" t="str">
        <f t="shared" si="882"/>
        <v/>
      </c>
      <c r="CM305" s="142" t="str">
        <f t="shared" si="883"/>
        <v/>
      </c>
      <c r="CN305" s="143" t="str">
        <f t="shared" si="884"/>
        <v/>
      </c>
      <c r="CO305" s="143" t="str">
        <f t="shared" si="885"/>
        <v/>
      </c>
      <c r="CP305" s="143" t="str">
        <f t="shared" si="886"/>
        <v/>
      </c>
      <c r="CQ305" s="143" t="str">
        <f t="shared" si="887"/>
        <v/>
      </c>
      <c r="CR305" s="145" t="str">
        <f t="shared" si="888"/>
        <v/>
      </c>
      <c r="CS305" s="127"/>
      <c r="CT305" s="122" t="str">
        <f t="shared" si="889"/>
        <v/>
      </c>
      <c r="CU305" s="123" t="str">
        <f t="shared" si="890"/>
        <v/>
      </c>
      <c r="CV305" s="123" t="str">
        <f t="shared" si="891"/>
        <v/>
      </c>
      <c r="CW305" s="123" t="str">
        <f t="shared" si="892"/>
        <v/>
      </c>
      <c r="CX305" s="123" t="str">
        <f t="shared" si="893"/>
        <v/>
      </c>
      <c r="CY305" s="123" t="str">
        <f t="shared" si="894"/>
        <v/>
      </c>
      <c r="CZ305" s="123" t="str">
        <f t="shared" si="895"/>
        <v/>
      </c>
      <c r="DA305" s="123" t="str">
        <f t="shared" si="896"/>
        <v/>
      </c>
      <c r="DB305" s="124" t="str">
        <f t="shared" si="897"/>
        <v/>
      </c>
      <c r="DC305" s="128" t="str">
        <f t="shared" si="898"/>
        <v/>
      </c>
      <c r="DD305" s="123" t="str">
        <f t="shared" si="899"/>
        <v/>
      </c>
      <c r="DE305" s="123" t="str">
        <f t="shared" si="900"/>
        <v/>
      </c>
      <c r="DF305" s="123" t="str">
        <f t="shared" si="901"/>
        <v/>
      </c>
      <c r="DG305" s="123" t="str">
        <f t="shared" si="902"/>
        <v/>
      </c>
      <c r="DH305" s="123" t="str">
        <f t="shared" si="903"/>
        <v/>
      </c>
      <c r="DI305" s="123" t="str">
        <f t="shared" si="904"/>
        <v/>
      </c>
      <c r="DJ305" s="129" t="str">
        <f t="shared" si="905"/>
        <v/>
      </c>
      <c r="DK305" s="98" t="s">
        <v>68</v>
      </c>
      <c r="DL305" s="130">
        <f t="shared" si="912"/>
        <v>299</v>
      </c>
      <c r="DM305" s="56"/>
    </row>
    <row r="306" spans="2:117" ht="22.5" customHeight="1">
      <c r="B306" s="98" t="s">
        <v>68</v>
      </c>
      <c r="C306" s="130">
        <f t="shared" si="906"/>
        <v>300</v>
      </c>
      <c r="D306" s="146">
        <v>45706</v>
      </c>
      <c r="E306" s="155" t="s">
        <v>69</v>
      </c>
      <c r="F306" s="102" t="s">
        <v>70</v>
      </c>
      <c r="G306" s="103" t="s">
        <v>20</v>
      </c>
      <c r="H306" s="131" t="s">
        <v>46</v>
      </c>
      <c r="I306" s="132">
        <v>10000</v>
      </c>
      <c r="J306" s="106"/>
      <c r="K306" s="107">
        <f t="shared" si="907"/>
        <v>3471257</v>
      </c>
      <c r="L306" s="645"/>
      <c r="M306" s="133"/>
      <c r="N306" s="133"/>
      <c r="O306" s="134" t="str">
        <f t="shared" ref="O306:S306" si="1039">IF($H306=O$6,$I306,"")</f>
        <v/>
      </c>
      <c r="P306" s="135" t="str">
        <f t="shared" si="1039"/>
        <v/>
      </c>
      <c r="Q306" s="136">
        <f t="shared" si="1039"/>
        <v>10000</v>
      </c>
      <c r="R306" s="135" t="str">
        <f t="shared" si="1039"/>
        <v/>
      </c>
      <c r="S306" s="137" t="str">
        <f t="shared" si="1039"/>
        <v/>
      </c>
      <c r="T306" s="113" t="str">
        <f t="shared" ref="T306:AJ306" si="1040">IF($H306=T$6,$J306,"")</f>
        <v/>
      </c>
      <c r="U306" s="114" t="str">
        <f t="shared" si="1040"/>
        <v/>
      </c>
      <c r="V306" s="114" t="str">
        <f t="shared" si="1040"/>
        <v/>
      </c>
      <c r="W306" s="114" t="str">
        <f t="shared" si="1040"/>
        <v/>
      </c>
      <c r="X306" s="113" t="str">
        <f t="shared" si="1040"/>
        <v/>
      </c>
      <c r="Y306" s="114" t="str">
        <f t="shared" si="1040"/>
        <v/>
      </c>
      <c r="Z306" s="114" t="str">
        <f t="shared" si="1040"/>
        <v/>
      </c>
      <c r="AA306" s="114" t="str">
        <f t="shared" si="1040"/>
        <v/>
      </c>
      <c r="AB306" s="113" t="str">
        <f t="shared" si="1040"/>
        <v/>
      </c>
      <c r="AC306" s="114" t="str">
        <f t="shared" si="1040"/>
        <v/>
      </c>
      <c r="AD306" s="114" t="str">
        <f t="shared" si="1040"/>
        <v/>
      </c>
      <c r="AE306" s="114" t="str">
        <f t="shared" si="1040"/>
        <v/>
      </c>
      <c r="AF306" s="114" t="str">
        <f t="shared" si="1040"/>
        <v/>
      </c>
      <c r="AG306" s="114" t="str">
        <f t="shared" si="1040"/>
        <v/>
      </c>
      <c r="AH306" s="114" t="str">
        <f t="shared" si="1040"/>
        <v/>
      </c>
      <c r="AI306" s="113" t="str">
        <f t="shared" si="1040"/>
        <v/>
      </c>
      <c r="AJ306" s="115" t="str">
        <f t="shared" si="1040"/>
        <v/>
      </c>
      <c r="AK306" s="617"/>
      <c r="AL306" s="38"/>
      <c r="AM306" s="98" t="s">
        <v>68</v>
      </c>
      <c r="AN306" s="130">
        <f t="shared" si="910"/>
        <v>300</v>
      </c>
      <c r="AO306" s="138" t="str">
        <f t="shared" ref="AO306:AS306" si="1041">IF(AND($G306=AO$4,$H306=AO$6),$I306,"")</f>
        <v/>
      </c>
      <c r="AP306" s="139" t="str">
        <f t="shared" si="1041"/>
        <v/>
      </c>
      <c r="AQ306" s="139">
        <f t="shared" si="1041"/>
        <v>10000</v>
      </c>
      <c r="AR306" s="139" t="str">
        <f t="shared" si="1041"/>
        <v/>
      </c>
      <c r="AS306" s="139" t="str">
        <f t="shared" si="1041"/>
        <v/>
      </c>
      <c r="AT306" s="118"/>
      <c r="AU306" s="138" t="str">
        <f t="shared" si="839"/>
        <v/>
      </c>
      <c r="AV306" s="139" t="str">
        <f t="shared" si="840"/>
        <v/>
      </c>
      <c r="AW306" s="139" t="str">
        <f t="shared" si="841"/>
        <v/>
      </c>
      <c r="AX306" s="139" t="str">
        <f t="shared" si="842"/>
        <v/>
      </c>
      <c r="AY306" s="139" t="str">
        <f t="shared" si="843"/>
        <v/>
      </c>
      <c r="AZ306" s="140" t="str">
        <f t="shared" si="844"/>
        <v/>
      </c>
      <c r="BA306" s="141" t="str">
        <f t="shared" si="845"/>
        <v/>
      </c>
      <c r="BB306" s="139" t="str">
        <f t="shared" si="846"/>
        <v/>
      </c>
      <c r="BC306" s="139" t="str">
        <f t="shared" si="847"/>
        <v/>
      </c>
      <c r="BD306" s="139" t="str">
        <f t="shared" si="848"/>
        <v/>
      </c>
      <c r="BE306" s="140" t="str">
        <f t="shared" si="849"/>
        <v/>
      </c>
      <c r="BF306" s="122" t="str">
        <f t="shared" si="850"/>
        <v/>
      </c>
      <c r="BG306" s="123" t="str">
        <f t="shared" si="851"/>
        <v/>
      </c>
      <c r="BH306" s="123" t="str">
        <f t="shared" si="852"/>
        <v/>
      </c>
      <c r="BI306" s="123" t="str">
        <f t="shared" si="853"/>
        <v/>
      </c>
      <c r="BJ306" s="122" t="str">
        <f t="shared" si="854"/>
        <v/>
      </c>
      <c r="BK306" s="123" t="str">
        <f t="shared" si="855"/>
        <v/>
      </c>
      <c r="BL306" s="123" t="str">
        <f t="shared" si="856"/>
        <v/>
      </c>
      <c r="BM306" s="123" t="str">
        <f t="shared" si="857"/>
        <v/>
      </c>
      <c r="BN306" s="123" t="str">
        <f t="shared" si="858"/>
        <v/>
      </c>
      <c r="BO306" s="123" t="str">
        <f t="shared" si="859"/>
        <v/>
      </c>
      <c r="BP306" s="123" t="str">
        <f t="shared" si="860"/>
        <v/>
      </c>
      <c r="BQ306" s="123" t="str">
        <f t="shared" si="861"/>
        <v/>
      </c>
      <c r="BR306" s="124" t="str">
        <f t="shared" si="862"/>
        <v/>
      </c>
      <c r="BS306" s="142" t="str">
        <f t="shared" si="863"/>
        <v/>
      </c>
      <c r="BT306" s="143" t="str">
        <f t="shared" si="864"/>
        <v/>
      </c>
      <c r="BU306" s="143" t="str">
        <f t="shared" si="865"/>
        <v/>
      </c>
      <c r="BV306" s="143" t="str">
        <f t="shared" si="866"/>
        <v/>
      </c>
      <c r="BW306" s="143" t="str">
        <f t="shared" si="867"/>
        <v/>
      </c>
      <c r="BX306" s="144" t="str">
        <f t="shared" si="868"/>
        <v/>
      </c>
      <c r="BY306" s="141" t="str">
        <f t="shared" si="869"/>
        <v/>
      </c>
      <c r="BZ306" s="139" t="str">
        <f t="shared" si="870"/>
        <v/>
      </c>
      <c r="CA306" s="139" t="str">
        <f t="shared" si="871"/>
        <v/>
      </c>
      <c r="CB306" s="139" t="str">
        <f t="shared" si="872"/>
        <v/>
      </c>
      <c r="CC306" s="139" t="str">
        <f t="shared" si="873"/>
        <v/>
      </c>
      <c r="CD306" s="139" t="str">
        <f t="shared" si="874"/>
        <v/>
      </c>
      <c r="CE306" s="140" t="str">
        <f t="shared" si="875"/>
        <v/>
      </c>
      <c r="CF306" s="141" t="str">
        <f t="shared" si="876"/>
        <v/>
      </c>
      <c r="CG306" s="139" t="str">
        <f t="shared" si="877"/>
        <v/>
      </c>
      <c r="CH306" s="139" t="str">
        <f t="shared" si="878"/>
        <v/>
      </c>
      <c r="CI306" s="139" t="str">
        <f t="shared" si="879"/>
        <v/>
      </c>
      <c r="CJ306" s="139" t="str">
        <f t="shared" si="880"/>
        <v/>
      </c>
      <c r="CK306" s="139" t="str">
        <f t="shared" si="881"/>
        <v/>
      </c>
      <c r="CL306" s="140" t="str">
        <f t="shared" si="882"/>
        <v/>
      </c>
      <c r="CM306" s="142" t="str">
        <f t="shared" si="883"/>
        <v/>
      </c>
      <c r="CN306" s="143" t="str">
        <f t="shared" si="884"/>
        <v/>
      </c>
      <c r="CO306" s="143" t="str">
        <f t="shared" si="885"/>
        <v/>
      </c>
      <c r="CP306" s="143" t="str">
        <f t="shared" si="886"/>
        <v/>
      </c>
      <c r="CQ306" s="143" t="str">
        <f t="shared" si="887"/>
        <v/>
      </c>
      <c r="CR306" s="145" t="str">
        <f t="shared" si="888"/>
        <v/>
      </c>
      <c r="CS306" s="127"/>
      <c r="CT306" s="122" t="str">
        <f t="shared" si="889"/>
        <v/>
      </c>
      <c r="CU306" s="123" t="str">
        <f t="shared" si="890"/>
        <v/>
      </c>
      <c r="CV306" s="123" t="str">
        <f t="shared" si="891"/>
        <v/>
      </c>
      <c r="CW306" s="123" t="str">
        <f t="shared" si="892"/>
        <v/>
      </c>
      <c r="CX306" s="123" t="str">
        <f t="shared" si="893"/>
        <v/>
      </c>
      <c r="CY306" s="123" t="str">
        <f t="shared" si="894"/>
        <v/>
      </c>
      <c r="CZ306" s="123" t="str">
        <f t="shared" si="895"/>
        <v/>
      </c>
      <c r="DA306" s="123" t="str">
        <f t="shared" si="896"/>
        <v/>
      </c>
      <c r="DB306" s="124" t="str">
        <f t="shared" si="897"/>
        <v/>
      </c>
      <c r="DC306" s="128" t="str">
        <f t="shared" si="898"/>
        <v/>
      </c>
      <c r="DD306" s="123" t="str">
        <f t="shared" si="899"/>
        <v/>
      </c>
      <c r="DE306" s="123" t="str">
        <f t="shared" si="900"/>
        <v/>
      </c>
      <c r="DF306" s="123" t="str">
        <f t="shared" si="901"/>
        <v/>
      </c>
      <c r="DG306" s="123" t="str">
        <f t="shared" si="902"/>
        <v/>
      </c>
      <c r="DH306" s="123" t="str">
        <f t="shared" si="903"/>
        <v/>
      </c>
      <c r="DI306" s="123" t="str">
        <f t="shared" si="904"/>
        <v/>
      </c>
      <c r="DJ306" s="129" t="str">
        <f t="shared" si="905"/>
        <v/>
      </c>
      <c r="DK306" s="98" t="s">
        <v>68</v>
      </c>
      <c r="DL306" s="130">
        <f t="shared" si="912"/>
        <v>300</v>
      </c>
      <c r="DM306" s="56"/>
    </row>
    <row r="307" spans="2:117" ht="22.5" customHeight="1">
      <c r="B307" s="98" t="s">
        <v>68</v>
      </c>
      <c r="C307" s="130">
        <f t="shared" si="906"/>
        <v>301</v>
      </c>
      <c r="D307" s="146">
        <v>45706</v>
      </c>
      <c r="E307" s="155" t="s">
        <v>69</v>
      </c>
      <c r="F307" s="102" t="s">
        <v>70</v>
      </c>
      <c r="G307" s="156" t="s">
        <v>20</v>
      </c>
      <c r="H307" s="131" t="s">
        <v>46</v>
      </c>
      <c r="I307" s="132">
        <v>3000</v>
      </c>
      <c r="J307" s="106"/>
      <c r="K307" s="107">
        <f t="shared" si="907"/>
        <v>3474257</v>
      </c>
      <c r="L307" s="645"/>
      <c r="M307" s="133"/>
      <c r="N307" s="133"/>
      <c r="O307" s="134" t="str">
        <f t="shared" ref="O307:S307" si="1042">IF($H307=O$6,$I307,"")</f>
        <v/>
      </c>
      <c r="P307" s="135" t="str">
        <f t="shared" si="1042"/>
        <v/>
      </c>
      <c r="Q307" s="136">
        <f t="shared" si="1042"/>
        <v>3000</v>
      </c>
      <c r="R307" s="135" t="str">
        <f t="shared" si="1042"/>
        <v/>
      </c>
      <c r="S307" s="137" t="str">
        <f t="shared" si="1042"/>
        <v/>
      </c>
      <c r="T307" s="113" t="str">
        <f t="shared" ref="T307:AJ307" si="1043">IF($H307=T$6,$J307,"")</f>
        <v/>
      </c>
      <c r="U307" s="114" t="str">
        <f t="shared" si="1043"/>
        <v/>
      </c>
      <c r="V307" s="114" t="str">
        <f t="shared" si="1043"/>
        <v/>
      </c>
      <c r="W307" s="114" t="str">
        <f t="shared" si="1043"/>
        <v/>
      </c>
      <c r="X307" s="113" t="str">
        <f t="shared" si="1043"/>
        <v/>
      </c>
      <c r="Y307" s="114" t="str">
        <f t="shared" si="1043"/>
        <v/>
      </c>
      <c r="Z307" s="114" t="str">
        <f t="shared" si="1043"/>
        <v/>
      </c>
      <c r="AA307" s="114" t="str">
        <f t="shared" si="1043"/>
        <v/>
      </c>
      <c r="AB307" s="113" t="str">
        <f t="shared" si="1043"/>
        <v/>
      </c>
      <c r="AC307" s="114" t="str">
        <f t="shared" si="1043"/>
        <v/>
      </c>
      <c r="AD307" s="114" t="str">
        <f t="shared" si="1043"/>
        <v/>
      </c>
      <c r="AE307" s="114" t="str">
        <f t="shared" si="1043"/>
        <v/>
      </c>
      <c r="AF307" s="114" t="str">
        <f t="shared" si="1043"/>
        <v/>
      </c>
      <c r="AG307" s="114" t="str">
        <f t="shared" si="1043"/>
        <v/>
      </c>
      <c r="AH307" s="114" t="str">
        <f t="shared" si="1043"/>
        <v/>
      </c>
      <c r="AI307" s="113" t="str">
        <f t="shared" si="1043"/>
        <v/>
      </c>
      <c r="AJ307" s="115" t="str">
        <f t="shared" si="1043"/>
        <v/>
      </c>
      <c r="AK307" s="617"/>
      <c r="AL307" s="38"/>
      <c r="AM307" s="98" t="s">
        <v>68</v>
      </c>
      <c r="AN307" s="130">
        <f t="shared" si="910"/>
        <v>301</v>
      </c>
      <c r="AO307" s="138" t="str">
        <f t="shared" ref="AO307:AS307" si="1044">IF(AND($G307=AO$4,$H307=AO$6),$I307,"")</f>
        <v/>
      </c>
      <c r="AP307" s="139" t="str">
        <f t="shared" si="1044"/>
        <v/>
      </c>
      <c r="AQ307" s="139">
        <f t="shared" si="1044"/>
        <v>3000</v>
      </c>
      <c r="AR307" s="139" t="str">
        <f t="shared" si="1044"/>
        <v/>
      </c>
      <c r="AS307" s="139" t="str">
        <f t="shared" si="1044"/>
        <v/>
      </c>
      <c r="AT307" s="118"/>
      <c r="AU307" s="138" t="str">
        <f t="shared" si="839"/>
        <v/>
      </c>
      <c r="AV307" s="139" t="str">
        <f t="shared" si="840"/>
        <v/>
      </c>
      <c r="AW307" s="139" t="str">
        <f t="shared" si="841"/>
        <v/>
      </c>
      <c r="AX307" s="139" t="str">
        <f t="shared" si="842"/>
        <v/>
      </c>
      <c r="AY307" s="139" t="str">
        <f t="shared" si="843"/>
        <v/>
      </c>
      <c r="AZ307" s="140" t="str">
        <f t="shared" si="844"/>
        <v/>
      </c>
      <c r="BA307" s="141" t="str">
        <f t="shared" si="845"/>
        <v/>
      </c>
      <c r="BB307" s="139" t="str">
        <f t="shared" si="846"/>
        <v/>
      </c>
      <c r="BC307" s="139" t="str">
        <f t="shared" si="847"/>
        <v/>
      </c>
      <c r="BD307" s="139" t="str">
        <f t="shared" si="848"/>
        <v/>
      </c>
      <c r="BE307" s="140" t="str">
        <f t="shared" si="849"/>
        <v/>
      </c>
      <c r="BF307" s="122" t="str">
        <f t="shared" si="850"/>
        <v/>
      </c>
      <c r="BG307" s="123" t="str">
        <f t="shared" si="851"/>
        <v/>
      </c>
      <c r="BH307" s="123" t="str">
        <f t="shared" si="852"/>
        <v/>
      </c>
      <c r="BI307" s="123" t="str">
        <f t="shared" si="853"/>
        <v/>
      </c>
      <c r="BJ307" s="122" t="str">
        <f t="shared" si="854"/>
        <v/>
      </c>
      <c r="BK307" s="123" t="str">
        <f t="shared" si="855"/>
        <v/>
      </c>
      <c r="BL307" s="123" t="str">
        <f t="shared" si="856"/>
        <v/>
      </c>
      <c r="BM307" s="123" t="str">
        <f t="shared" si="857"/>
        <v/>
      </c>
      <c r="BN307" s="123" t="str">
        <f t="shared" si="858"/>
        <v/>
      </c>
      <c r="BO307" s="123" t="str">
        <f t="shared" si="859"/>
        <v/>
      </c>
      <c r="BP307" s="123" t="str">
        <f t="shared" si="860"/>
        <v/>
      </c>
      <c r="BQ307" s="123" t="str">
        <f t="shared" si="861"/>
        <v/>
      </c>
      <c r="BR307" s="124" t="str">
        <f t="shared" si="862"/>
        <v/>
      </c>
      <c r="BS307" s="142" t="str">
        <f t="shared" si="863"/>
        <v/>
      </c>
      <c r="BT307" s="143" t="str">
        <f t="shared" si="864"/>
        <v/>
      </c>
      <c r="BU307" s="143" t="str">
        <f t="shared" si="865"/>
        <v/>
      </c>
      <c r="BV307" s="143" t="str">
        <f t="shared" si="866"/>
        <v/>
      </c>
      <c r="BW307" s="143" t="str">
        <f t="shared" si="867"/>
        <v/>
      </c>
      <c r="BX307" s="144" t="str">
        <f t="shared" si="868"/>
        <v/>
      </c>
      <c r="BY307" s="141" t="str">
        <f t="shared" si="869"/>
        <v/>
      </c>
      <c r="BZ307" s="139" t="str">
        <f t="shared" si="870"/>
        <v/>
      </c>
      <c r="CA307" s="139" t="str">
        <f t="shared" si="871"/>
        <v/>
      </c>
      <c r="CB307" s="139" t="str">
        <f t="shared" si="872"/>
        <v/>
      </c>
      <c r="CC307" s="139" t="str">
        <f t="shared" si="873"/>
        <v/>
      </c>
      <c r="CD307" s="139" t="str">
        <f t="shared" si="874"/>
        <v/>
      </c>
      <c r="CE307" s="140" t="str">
        <f t="shared" si="875"/>
        <v/>
      </c>
      <c r="CF307" s="141" t="str">
        <f t="shared" si="876"/>
        <v/>
      </c>
      <c r="CG307" s="139" t="str">
        <f t="shared" si="877"/>
        <v/>
      </c>
      <c r="CH307" s="139" t="str">
        <f t="shared" si="878"/>
        <v/>
      </c>
      <c r="CI307" s="139" t="str">
        <f t="shared" si="879"/>
        <v/>
      </c>
      <c r="CJ307" s="139" t="str">
        <f t="shared" si="880"/>
        <v/>
      </c>
      <c r="CK307" s="139" t="str">
        <f t="shared" si="881"/>
        <v/>
      </c>
      <c r="CL307" s="140" t="str">
        <f t="shared" si="882"/>
        <v/>
      </c>
      <c r="CM307" s="142" t="str">
        <f t="shared" si="883"/>
        <v/>
      </c>
      <c r="CN307" s="143" t="str">
        <f t="shared" si="884"/>
        <v/>
      </c>
      <c r="CO307" s="143" t="str">
        <f t="shared" si="885"/>
        <v/>
      </c>
      <c r="CP307" s="143" t="str">
        <f t="shared" si="886"/>
        <v/>
      </c>
      <c r="CQ307" s="143" t="str">
        <f t="shared" si="887"/>
        <v/>
      </c>
      <c r="CR307" s="145" t="str">
        <f t="shared" si="888"/>
        <v/>
      </c>
      <c r="CS307" s="127"/>
      <c r="CT307" s="122" t="str">
        <f t="shared" si="889"/>
        <v/>
      </c>
      <c r="CU307" s="123" t="str">
        <f t="shared" si="890"/>
        <v/>
      </c>
      <c r="CV307" s="123" t="str">
        <f t="shared" si="891"/>
        <v/>
      </c>
      <c r="CW307" s="123" t="str">
        <f t="shared" si="892"/>
        <v/>
      </c>
      <c r="CX307" s="123" t="str">
        <f t="shared" si="893"/>
        <v/>
      </c>
      <c r="CY307" s="123" t="str">
        <f t="shared" si="894"/>
        <v/>
      </c>
      <c r="CZ307" s="123" t="str">
        <f t="shared" si="895"/>
        <v/>
      </c>
      <c r="DA307" s="123" t="str">
        <f t="shared" si="896"/>
        <v/>
      </c>
      <c r="DB307" s="124" t="str">
        <f t="shared" si="897"/>
        <v/>
      </c>
      <c r="DC307" s="128" t="str">
        <f t="shared" si="898"/>
        <v/>
      </c>
      <c r="DD307" s="123" t="str">
        <f t="shared" si="899"/>
        <v/>
      </c>
      <c r="DE307" s="123" t="str">
        <f t="shared" si="900"/>
        <v/>
      </c>
      <c r="DF307" s="123" t="str">
        <f t="shared" si="901"/>
        <v/>
      </c>
      <c r="DG307" s="123" t="str">
        <f t="shared" si="902"/>
        <v/>
      </c>
      <c r="DH307" s="123" t="str">
        <f t="shared" si="903"/>
        <v/>
      </c>
      <c r="DI307" s="123" t="str">
        <f t="shared" si="904"/>
        <v/>
      </c>
      <c r="DJ307" s="129" t="str">
        <f t="shared" si="905"/>
        <v/>
      </c>
      <c r="DK307" s="98" t="s">
        <v>68</v>
      </c>
      <c r="DL307" s="130">
        <f t="shared" si="912"/>
        <v>301</v>
      </c>
      <c r="DM307" s="56"/>
    </row>
    <row r="308" spans="2:117" ht="22.5" customHeight="1">
      <c r="B308" s="98" t="s">
        <v>68</v>
      </c>
      <c r="C308" s="130">
        <f t="shared" si="906"/>
        <v>302</v>
      </c>
      <c r="D308" s="146">
        <v>45706</v>
      </c>
      <c r="E308" s="155" t="s">
        <v>69</v>
      </c>
      <c r="F308" s="102" t="s">
        <v>70</v>
      </c>
      <c r="G308" s="103" t="s">
        <v>20</v>
      </c>
      <c r="H308" s="131" t="s">
        <v>46</v>
      </c>
      <c r="I308" s="132">
        <v>5000</v>
      </c>
      <c r="J308" s="106"/>
      <c r="K308" s="107">
        <f t="shared" si="907"/>
        <v>3479257</v>
      </c>
      <c r="L308" s="645"/>
      <c r="M308" s="133"/>
      <c r="N308" s="133"/>
      <c r="O308" s="134" t="str">
        <f t="shared" ref="O308:S308" si="1045">IF($H308=O$6,$I308,"")</f>
        <v/>
      </c>
      <c r="P308" s="135" t="str">
        <f t="shared" si="1045"/>
        <v/>
      </c>
      <c r="Q308" s="136">
        <f t="shared" si="1045"/>
        <v>5000</v>
      </c>
      <c r="R308" s="135" t="str">
        <f t="shared" si="1045"/>
        <v/>
      </c>
      <c r="S308" s="137" t="str">
        <f t="shared" si="1045"/>
        <v/>
      </c>
      <c r="T308" s="113" t="str">
        <f t="shared" ref="T308:AJ308" si="1046">IF($H308=T$6,$J308,"")</f>
        <v/>
      </c>
      <c r="U308" s="114" t="str">
        <f t="shared" si="1046"/>
        <v/>
      </c>
      <c r="V308" s="114" t="str">
        <f t="shared" si="1046"/>
        <v/>
      </c>
      <c r="W308" s="114" t="str">
        <f t="shared" si="1046"/>
        <v/>
      </c>
      <c r="X308" s="113" t="str">
        <f t="shared" si="1046"/>
        <v/>
      </c>
      <c r="Y308" s="114" t="str">
        <f t="shared" si="1046"/>
        <v/>
      </c>
      <c r="Z308" s="114" t="str">
        <f t="shared" si="1046"/>
        <v/>
      </c>
      <c r="AA308" s="114" t="str">
        <f t="shared" si="1046"/>
        <v/>
      </c>
      <c r="AB308" s="113" t="str">
        <f t="shared" si="1046"/>
        <v/>
      </c>
      <c r="AC308" s="114" t="str">
        <f t="shared" si="1046"/>
        <v/>
      </c>
      <c r="AD308" s="114" t="str">
        <f t="shared" si="1046"/>
        <v/>
      </c>
      <c r="AE308" s="114" t="str">
        <f t="shared" si="1046"/>
        <v/>
      </c>
      <c r="AF308" s="114" t="str">
        <f t="shared" si="1046"/>
        <v/>
      </c>
      <c r="AG308" s="114" t="str">
        <f t="shared" si="1046"/>
        <v/>
      </c>
      <c r="AH308" s="114" t="str">
        <f t="shared" si="1046"/>
        <v/>
      </c>
      <c r="AI308" s="113" t="str">
        <f t="shared" si="1046"/>
        <v/>
      </c>
      <c r="AJ308" s="115" t="str">
        <f t="shared" si="1046"/>
        <v/>
      </c>
      <c r="AK308" s="617"/>
      <c r="AL308" s="38"/>
      <c r="AM308" s="98" t="s">
        <v>68</v>
      </c>
      <c r="AN308" s="130">
        <f t="shared" si="910"/>
        <v>302</v>
      </c>
      <c r="AO308" s="138" t="str">
        <f t="shared" ref="AO308:AS308" si="1047">IF(AND($G308=AO$4,$H308=AO$6),$I308,"")</f>
        <v/>
      </c>
      <c r="AP308" s="139" t="str">
        <f t="shared" si="1047"/>
        <v/>
      </c>
      <c r="AQ308" s="139">
        <f t="shared" si="1047"/>
        <v>5000</v>
      </c>
      <c r="AR308" s="139" t="str">
        <f t="shared" si="1047"/>
        <v/>
      </c>
      <c r="AS308" s="139" t="str">
        <f t="shared" si="1047"/>
        <v/>
      </c>
      <c r="AT308" s="118"/>
      <c r="AU308" s="138" t="str">
        <f t="shared" si="839"/>
        <v/>
      </c>
      <c r="AV308" s="139" t="str">
        <f t="shared" si="840"/>
        <v/>
      </c>
      <c r="AW308" s="139" t="str">
        <f t="shared" si="841"/>
        <v/>
      </c>
      <c r="AX308" s="139" t="str">
        <f t="shared" si="842"/>
        <v/>
      </c>
      <c r="AY308" s="139" t="str">
        <f t="shared" si="843"/>
        <v/>
      </c>
      <c r="AZ308" s="140" t="str">
        <f t="shared" si="844"/>
        <v/>
      </c>
      <c r="BA308" s="141" t="str">
        <f t="shared" si="845"/>
        <v/>
      </c>
      <c r="BB308" s="139" t="str">
        <f t="shared" si="846"/>
        <v/>
      </c>
      <c r="BC308" s="139" t="str">
        <f t="shared" si="847"/>
        <v/>
      </c>
      <c r="BD308" s="139" t="str">
        <f t="shared" si="848"/>
        <v/>
      </c>
      <c r="BE308" s="140" t="str">
        <f t="shared" si="849"/>
        <v/>
      </c>
      <c r="BF308" s="122" t="str">
        <f t="shared" si="850"/>
        <v/>
      </c>
      <c r="BG308" s="123" t="str">
        <f t="shared" si="851"/>
        <v/>
      </c>
      <c r="BH308" s="123" t="str">
        <f t="shared" si="852"/>
        <v/>
      </c>
      <c r="BI308" s="123" t="str">
        <f t="shared" si="853"/>
        <v/>
      </c>
      <c r="BJ308" s="122" t="str">
        <f t="shared" si="854"/>
        <v/>
      </c>
      <c r="BK308" s="123" t="str">
        <f t="shared" si="855"/>
        <v/>
      </c>
      <c r="BL308" s="123" t="str">
        <f t="shared" si="856"/>
        <v/>
      </c>
      <c r="BM308" s="123" t="str">
        <f t="shared" si="857"/>
        <v/>
      </c>
      <c r="BN308" s="123" t="str">
        <f t="shared" si="858"/>
        <v/>
      </c>
      <c r="BO308" s="123" t="str">
        <f t="shared" si="859"/>
        <v/>
      </c>
      <c r="BP308" s="123" t="str">
        <f t="shared" si="860"/>
        <v/>
      </c>
      <c r="BQ308" s="123" t="str">
        <f t="shared" si="861"/>
        <v/>
      </c>
      <c r="BR308" s="124" t="str">
        <f t="shared" si="862"/>
        <v/>
      </c>
      <c r="BS308" s="142" t="str">
        <f t="shared" si="863"/>
        <v/>
      </c>
      <c r="BT308" s="143" t="str">
        <f t="shared" si="864"/>
        <v/>
      </c>
      <c r="BU308" s="143" t="str">
        <f t="shared" si="865"/>
        <v/>
      </c>
      <c r="BV308" s="143" t="str">
        <f t="shared" si="866"/>
        <v/>
      </c>
      <c r="BW308" s="143" t="str">
        <f t="shared" si="867"/>
        <v/>
      </c>
      <c r="BX308" s="144" t="str">
        <f t="shared" si="868"/>
        <v/>
      </c>
      <c r="BY308" s="141" t="str">
        <f t="shared" si="869"/>
        <v/>
      </c>
      <c r="BZ308" s="139" t="str">
        <f t="shared" si="870"/>
        <v/>
      </c>
      <c r="CA308" s="139" t="str">
        <f t="shared" si="871"/>
        <v/>
      </c>
      <c r="CB308" s="139" t="str">
        <f t="shared" si="872"/>
        <v/>
      </c>
      <c r="CC308" s="139" t="str">
        <f t="shared" si="873"/>
        <v/>
      </c>
      <c r="CD308" s="139" t="str">
        <f t="shared" si="874"/>
        <v/>
      </c>
      <c r="CE308" s="140" t="str">
        <f t="shared" si="875"/>
        <v/>
      </c>
      <c r="CF308" s="141" t="str">
        <f t="shared" si="876"/>
        <v/>
      </c>
      <c r="CG308" s="139" t="str">
        <f t="shared" si="877"/>
        <v/>
      </c>
      <c r="CH308" s="139" t="str">
        <f t="shared" si="878"/>
        <v/>
      </c>
      <c r="CI308" s="139" t="str">
        <f t="shared" si="879"/>
        <v/>
      </c>
      <c r="CJ308" s="139" t="str">
        <f t="shared" si="880"/>
        <v/>
      </c>
      <c r="CK308" s="139" t="str">
        <f t="shared" si="881"/>
        <v/>
      </c>
      <c r="CL308" s="140" t="str">
        <f t="shared" si="882"/>
        <v/>
      </c>
      <c r="CM308" s="142" t="str">
        <f t="shared" si="883"/>
        <v/>
      </c>
      <c r="CN308" s="143" t="str">
        <f t="shared" si="884"/>
        <v/>
      </c>
      <c r="CO308" s="143" t="str">
        <f t="shared" si="885"/>
        <v/>
      </c>
      <c r="CP308" s="143" t="str">
        <f t="shared" si="886"/>
        <v/>
      </c>
      <c r="CQ308" s="143" t="str">
        <f t="shared" si="887"/>
        <v/>
      </c>
      <c r="CR308" s="145" t="str">
        <f t="shared" si="888"/>
        <v/>
      </c>
      <c r="CS308" s="127"/>
      <c r="CT308" s="122" t="str">
        <f t="shared" si="889"/>
        <v/>
      </c>
      <c r="CU308" s="123" t="str">
        <f t="shared" si="890"/>
        <v/>
      </c>
      <c r="CV308" s="123" t="str">
        <f t="shared" si="891"/>
        <v/>
      </c>
      <c r="CW308" s="123" t="str">
        <f t="shared" si="892"/>
        <v/>
      </c>
      <c r="CX308" s="123" t="str">
        <f t="shared" si="893"/>
        <v/>
      </c>
      <c r="CY308" s="123" t="str">
        <f t="shared" si="894"/>
        <v/>
      </c>
      <c r="CZ308" s="123" t="str">
        <f t="shared" si="895"/>
        <v/>
      </c>
      <c r="DA308" s="123" t="str">
        <f t="shared" si="896"/>
        <v/>
      </c>
      <c r="DB308" s="124" t="str">
        <f t="shared" si="897"/>
        <v/>
      </c>
      <c r="DC308" s="128" t="str">
        <f t="shared" si="898"/>
        <v/>
      </c>
      <c r="DD308" s="123" t="str">
        <f t="shared" si="899"/>
        <v/>
      </c>
      <c r="DE308" s="123" t="str">
        <f t="shared" si="900"/>
        <v/>
      </c>
      <c r="DF308" s="123" t="str">
        <f t="shared" si="901"/>
        <v/>
      </c>
      <c r="DG308" s="123" t="str">
        <f t="shared" si="902"/>
        <v/>
      </c>
      <c r="DH308" s="123" t="str">
        <f t="shared" si="903"/>
        <v/>
      </c>
      <c r="DI308" s="123" t="str">
        <f t="shared" si="904"/>
        <v/>
      </c>
      <c r="DJ308" s="129" t="str">
        <f t="shared" si="905"/>
        <v/>
      </c>
      <c r="DK308" s="98" t="s">
        <v>68</v>
      </c>
      <c r="DL308" s="130">
        <f t="shared" si="912"/>
        <v>302</v>
      </c>
      <c r="DM308" s="56"/>
    </row>
    <row r="309" spans="2:117" ht="22.5" customHeight="1">
      <c r="B309" s="98" t="s">
        <v>68</v>
      </c>
      <c r="C309" s="130">
        <f t="shared" si="906"/>
        <v>303</v>
      </c>
      <c r="D309" s="146">
        <v>45706</v>
      </c>
      <c r="E309" s="155" t="s">
        <v>69</v>
      </c>
      <c r="F309" s="102" t="s">
        <v>70</v>
      </c>
      <c r="G309" s="103" t="s">
        <v>20</v>
      </c>
      <c r="H309" s="131" t="s">
        <v>46</v>
      </c>
      <c r="I309" s="132">
        <v>22285</v>
      </c>
      <c r="J309" s="106"/>
      <c r="K309" s="107">
        <f t="shared" si="907"/>
        <v>3501542</v>
      </c>
      <c r="L309" s="645"/>
      <c r="M309" s="133"/>
      <c r="N309" s="133"/>
      <c r="O309" s="134" t="str">
        <f t="shared" ref="O309:S309" si="1048">IF($H309=O$6,$I309,"")</f>
        <v/>
      </c>
      <c r="P309" s="135" t="str">
        <f t="shared" si="1048"/>
        <v/>
      </c>
      <c r="Q309" s="136">
        <f t="shared" si="1048"/>
        <v>22285</v>
      </c>
      <c r="R309" s="135" t="str">
        <f t="shared" si="1048"/>
        <v/>
      </c>
      <c r="S309" s="137" t="str">
        <f t="shared" si="1048"/>
        <v/>
      </c>
      <c r="T309" s="113" t="str">
        <f t="shared" ref="T309:AJ309" si="1049">IF($H309=T$6,$J309,"")</f>
        <v/>
      </c>
      <c r="U309" s="114" t="str">
        <f t="shared" si="1049"/>
        <v/>
      </c>
      <c r="V309" s="114" t="str">
        <f t="shared" si="1049"/>
        <v/>
      </c>
      <c r="W309" s="114" t="str">
        <f t="shared" si="1049"/>
        <v/>
      </c>
      <c r="X309" s="113" t="str">
        <f t="shared" si="1049"/>
        <v/>
      </c>
      <c r="Y309" s="114" t="str">
        <f t="shared" si="1049"/>
        <v/>
      </c>
      <c r="Z309" s="114" t="str">
        <f t="shared" si="1049"/>
        <v/>
      </c>
      <c r="AA309" s="114" t="str">
        <f t="shared" si="1049"/>
        <v/>
      </c>
      <c r="AB309" s="113" t="str">
        <f t="shared" si="1049"/>
        <v/>
      </c>
      <c r="AC309" s="114" t="str">
        <f t="shared" si="1049"/>
        <v/>
      </c>
      <c r="AD309" s="114" t="str">
        <f t="shared" si="1049"/>
        <v/>
      </c>
      <c r="AE309" s="114" t="str">
        <f t="shared" si="1049"/>
        <v/>
      </c>
      <c r="AF309" s="114" t="str">
        <f t="shared" si="1049"/>
        <v/>
      </c>
      <c r="AG309" s="114" t="str">
        <f t="shared" si="1049"/>
        <v/>
      </c>
      <c r="AH309" s="114" t="str">
        <f t="shared" si="1049"/>
        <v/>
      </c>
      <c r="AI309" s="113" t="str">
        <f t="shared" si="1049"/>
        <v/>
      </c>
      <c r="AJ309" s="115" t="str">
        <f t="shared" si="1049"/>
        <v/>
      </c>
      <c r="AK309" s="617"/>
      <c r="AL309" s="38"/>
      <c r="AM309" s="98" t="s">
        <v>68</v>
      </c>
      <c r="AN309" s="130">
        <f t="shared" si="910"/>
        <v>303</v>
      </c>
      <c r="AO309" s="138" t="str">
        <f t="shared" ref="AO309:AS309" si="1050">IF(AND($G309=AO$4,$H309=AO$6),$I309,"")</f>
        <v/>
      </c>
      <c r="AP309" s="139" t="str">
        <f t="shared" si="1050"/>
        <v/>
      </c>
      <c r="AQ309" s="139">
        <f t="shared" si="1050"/>
        <v>22285</v>
      </c>
      <c r="AR309" s="139" t="str">
        <f t="shared" si="1050"/>
        <v/>
      </c>
      <c r="AS309" s="139" t="str">
        <f t="shared" si="1050"/>
        <v/>
      </c>
      <c r="AT309" s="118"/>
      <c r="AU309" s="138" t="str">
        <f t="shared" si="839"/>
        <v/>
      </c>
      <c r="AV309" s="139" t="str">
        <f t="shared" si="840"/>
        <v/>
      </c>
      <c r="AW309" s="139" t="str">
        <f t="shared" si="841"/>
        <v/>
      </c>
      <c r="AX309" s="139" t="str">
        <f t="shared" si="842"/>
        <v/>
      </c>
      <c r="AY309" s="139" t="str">
        <f t="shared" si="843"/>
        <v/>
      </c>
      <c r="AZ309" s="140" t="str">
        <f t="shared" si="844"/>
        <v/>
      </c>
      <c r="BA309" s="141" t="str">
        <f t="shared" si="845"/>
        <v/>
      </c>
      <c r="BB309" s="139" t="str">
        <f t="shared" si="846"/>
        <v/>
      </c>
      <c r="BC309" s="139" t="str">
        <f t="shared" si="847"/>
        <v/>
      </c>
      <c r="BD309" s="139" t="str">
        <f t="shared" si="848"/>
        <v/>
      </c>
      <c r="BE309" s="140" t="str">
        <f t="shared" si="849"/>
        <v/>
      </c>
      <c r="BF309" s="122" t="str">
        <f t="shared" si="850"/>
        <v/>
      </c>
      <c r="BG309" s="123" t="str">
        <f t="shared" si="851"/>
        <v/>
      </c>
      <c r="BH309" s="123" t="str">
        <f t="shared" si="852"/>
        <v/>
      </c>
      <c r="BI309" s="123" t="str">
        <f t="shared" si="853"/>
        <v/>
      </c>
      <c r="BJ309" s="122" t="str">
        <f t="shared" si="854"/>
        <v/>
      </c>
      <c r="BK309" s="123" t="str">
        <f t="shared" si="855"/>
        <v/>
      </c>
      <c r="BL309" s="123" t="str">
        <f t="shared" si="856"/>
        <v/>
      </c>
      <c r="BM309" s="123" t="str">
        <f t="shared" si="857"/>
        <v/>
      </c>
      <c r="BN309" s="123" t="str">
        <f t="shared" si="858"/>
        <v/>
      </c>
      <c r="BO309" s="123" t="str">
        <f t="shared" si="859"/>
        <v/>
      </c>
      <c r="BP309" s="123" t="str">
        <f t="shared" si="860"/>
        <v/>
      </c>
      <c r="BQ309" s="123" t="str">
        <f t="shared" si="861"/>
        <v/>
      </c>
      <c r="BR309" s="124" t="str">
        <f t="shared" si="862"/>
        <v/>
      </c>
      <c r="BS309" s="142" t="str">
        <f t="shared" si="863"/>
        <v/>
      </c>
      <c r="BT309" s="143" t="str">
        <f t="shared" si="864"/>
        <v/>
      </c>
      <c r="BU309" s="143" t="str">
        <f t="shared" si="865"/>
        <v/>
      </c>
      <c r="BV309" s="143" t="str">
        <f t="shared" si="866"/>
        <v/>
      </c>
      <c r="BW309" s="143" t="str">
        <f t="shared" si="867"/>
        <v/>
      </c>
      <c r="BX309" s="144" t="str">
        <f t="shared" si="868"/>
        <v/>
      </c>
      <c r="BY309" s="141" t="str">
        <f t="shared" si="869"/>
        <v/>
      </c>
      <c r="BZ309" s="139" t="str">
        <f t="shared" si="870"/>
        <v/>
      </c>
      <c r="CA309" s="139" t="str">
        <f t="shared" si="871"/>
        <v/>
      </c>
      <c r="CB309" s="139" t="str">
        <f t="shared" si="872"/>
        <v/>
      </c>
      <c r="CC309" s="139" t="str">
        <f t="shared" si="873"/>
        <v/>
      </c>
      <c r="CD309" s="139" t="str">
        <f t="shared" si="874"/>
        <v/>
      </c>
      <c r="CE309" s="140" t="str">
        <f t="shared" si="875"/>
        <v/>
      </c>
      <c r="CF309" s="141" t="str">
        <f t="shared" si="876"/>
        <v/>
      </c>
      <c r="CG309" s="139" t="str">
        <f t="shared" si="877"/>
        <v/>
      </c>
      <c r="CH309" s="139" t="str">
        <f t="shared" si="878"/>
        <v/>
      </c>
      <c r="CI309" s="139" t="str">
        <f t="shared" si="879"/>
        <v/>
      </c>
      <c r="CJ309" s="139" t="str">
        <f t="shared" si="880"/>
        <v/>
      </c>
      <c r="CK309" s="139" t="str">
        <f t="shared" si="881"/>
        <v/>
      </c>
      <c r="CL309" s="140" t="str">
        <f t="shared" si="882"/>
        <v/>
      </c>
      <c r="CM309" s="142" t="str">
        <f t="shared" si="883"/>
        <v/>
      </c>
      <c r="CN309" s="143" t="str">
        <f t="shared" si="884"/>
        <v/>
      </c>
      <c r="CO309" s="143" t="str">
        <f t="shared" si="885"/>
        <v/>
      </c>
      <c r="CP309" s="143" t="str">
        <f t="shared" si="886"/>
        <v/>
      </c>
      <c r="CQ309" s="143" t="str">
        <f t="shared" si="887"/>
        <v/>
      </c>
      <c r="CR309" s="145" t="str">
        <f t="shared" si="888"/>
        <v/>
      </c>
      <c r="CS309" s="127"/>
      <c r="CT309" s="122" t="str">
        <f t="shared" si="889"/>
        <v/>
      </c>
      <c r="CU309" s="123" t="str">
        <f t="shared" si="890"/>
        <v/>
      </c>
      <c r="CV309" s="123" t="str">
        <f t="shared" si="891"/>
        <v/>
      </c>
      <c r="CW309" s="123" t="str">
        <f t="shared" si="892"/>
        <v/>
      </c>
      <c r="CX309" s="123" t="str">
        <f t="shared" si="893"/>
        <v/>
      </c>
      <c r="CY309" s="123" t="str">
        <f t="shared" si="894"/>
        <v/>
      </c>
      <c r="CZ309" s="123" t="str">
        <f t="shared" si="895"/>
        <v/>
      </c>
      <c r="DA309" s="123" t="str">
        <f t="shared" si="896"/>
        <v/>
      </c>
      <c r="DB309" s="124" t="str">
        <f t="shared" si="897"/>
        <v/>
      </c>
      <c r="DC309" s="128" t="str">
        <f t="shared" si="898"/>
        <v/>
      </c>
      <c r="DD309" s="123" t="str">
        <f t="shared" si="899"/>
        <v/>
      </c>
      <c r="DE309" s="123" t="str">
        <f t="shared" si="900"/>
        <v/>
      </c>
      <c r="DF309" s="123" t="str">
        <f t="shared" si="901"/>
        <v/>
      </c>
      <c r="DG309" s="123" t="str">
        <f t="shared" si="902"/>
        <v/>
      </c>
      <c r="DH309" s="123" t="str">
        <f t="shared" si="903"/>
        <v/>
      </c>
      <c r="DI309" s="123" t="str">
        <f t="shared" si="904"/>
        <v/>
      </c>
      <c r="DJ309" s="129" t="str">
        <f t="shared" si="905"/>
        <v/>
      </c>
      <c r="DK309" s="98" t="s">
        <v>68</v>
      </c>
      <c r="DL309" s="130">
        <f t="shared" si="912"/>
        <v>303</v>
      </c>
      <c r="DM309" s="56"/>
    </row>
    <row r="310" spans="2:117" ht="22.5" customHeight="1">
      <c r="B310" s="98" t="s">
        <v>68</v>
      </c>
      <c r="C310" s="130">
        <f t="shared" si="906"/>
        <v>304</v>
      </c>
      <c r="D310" s="146">
        <v>45706</v>
      </c>
      <c r="E310" s="155" t="s">
        <v>69</v>
      </c>
      <c r="F310" s="102" t="s">
        <v>70</v>
      </c>
      <c r="G310" s="103" t="s">
        <v>20</v>
      </c>
      <c r="H310" s="131" t="s">
        <v>46</v>
      </c>
      <c r="I310" s="132">
        <v>1000</v>
      </c>
      <c r="J310" s="106"/>
      <c r="K310" s="107">
        <f t="shared" si="907"/>
        <v>3502542</v>
      </c>
      <c r="L310" s="645"/>
      <c r="M310" s="133"/>
      <c r="N310" s="133"/>
      <c r="O310" s="134" t="str">
        <f t="shared" ref="O310:S310" si="1051">IF($H310=O$6,$I310,"")</f>
        <v/>
      </c>
      <c r="P310" s="135" t="str">
        <f t="shared" si="1051"/>
        <v/>
      </c>
      <c r="Q310" s="136">
        <f t="shared" si="1051"/>
        <v>1000</v>
      </c>
      <c r="R310" s="135" t="str">
        <f t="shared" si="1051"/>
        <v/>
      </c>
      <c r="S310" s="137" t="str">
        <f t="shared" si="1051"/>
        <v/>
      </c>
      <c r="T310" s="113" t="str">
        <f t="shared" ref="T310:AJ310" si="1052">IF($H310=T$6,$J310,"")</f>
        <v/>
      </c>
      <c r="U310" s="114" t="str">
        <f t="shared" si="1052"/>
        <v/>
      </c>
      <c r="V310" s="114" t="str">
        <f t="shared" si="1052"/>
        <v/>
      </c>
      <c r="W310" s="114" t="str">
        <f t="shared" si="1052"/>
        <v/>
      </c>
      <c r="X310" s="113" t="str">
        <f t="shared" si="1052"/>
        <v/>
      </c>
      <c r="Y310" s="114" t="str">
        <f t="shared" si="1052"/>
        <v/>
      </c>
      <c r="Z310" s="114" t="str">
        <f t="shared" si="1052"/>
        <v/>
      </c>
      <c r="AA310" s="114" t="str">
        <f t="shared" si="1052"/>
        <v/>
      </c>
      <c r="AB310" s="113" t="str">
        <f t="shared" si="1052"/>
        <v/>
      </c>
      <c r="AC310" s="114" t="str">
        <f t="shared" si="1052"/>
        <v/>
      </c>
      <c r="AD310" s="114" t="str">
        <f t="shared" si="1052"/>
        <v/>
      </c>
      <c r="AE310" s="114" t="str">
        <f t="shared" si="1052"/>
        <v/>
      </c>
      <c r="AF310" s="114" t="str">
        <f t="shared" si="1052"/>
        <v/>
      </c>
      <c r="AG310" s="114" t="str">
        <f t="shared" si="1052"/>
        <v/>
      </c>
      <c r="AH310" s="114" t="str">
        <f t="shared" si="1052"/>
        <v/>
      </c>
      <c r="AI310" s="113" t="str">
        <f t="shared" si="1052"/>
        <v/>
      </c>
      <c r="AJ310" s="115" t="str">
        <f t="shared" si="1052"/>
        <v/>
      </c>
      <c r="AK310" s="617"/>
      <c r="AL310" s="38"/>
      <c r="AM310" s="98" t="s">
        <v>68</v>
      </c>
      <c r="AN310" s="130">
        <f t="shared" si="910"/>
        <v>304</v>
      </c>
      <c r="AO310" s="138" t="str">
        <f t="shared" ref="AO310:AS310" si="1053">IF(AND($G310=AO$4,$H310=AO$6),$I310,"")</f>
        <v/>
      </c>
      <c r="AP310" s="139" t="str">
        <f t="shared" si="1053"/>
        <v/>
      </c>
      <c r="AQ310" s="139">
        <f t="shared" si="1053"/>
        <v>1000</v>
      </c>
      <c r="AR310" s="139" t="str">
        <f t="shared" si="1053"/>
        <v/>
      </c>
      <c r="AS310" s="139" t="str">
        <f t="shared" si="1053"/>
        <v/>
      </c>
      <c r="AT310" s="118"/>
      <c r="AU310" s="138" t="str">
        <f t="shared" si="839"/>
        <v/>
      </c>
      <c r="AV310" s="139" t="str">
        <f t="shared" si="840"/>
        <v/>
      </c>
      <c r="AW310" s="139" t="str">
        <f t="shared" si="841"/>
        <v/>
      </c>
      <c r="AX310" s="139" t="str">
        <f t="shared" si="842"/>
        <v/>
      </c>
      <c r="AY310" s="139" t="str">
        <f t="shared" si="843"/>
        <v/>
      </c>
      <c r="AZ310" s="140" t="str">
        <f t="shared" si="844"/>
        <v/>
      </c>
      <c r="BA310" s="141" t="str">
        <f t="shared" si="845"/>
        <v/>
      </c>
      <c r="BB310" s="139" t="str">
        <f t="shared" si="846"/>
        <v/>
      </c>
      <c r="BC310" s="139" t="str">
        <f t="shared" si="847"/>
        <v/>
      </c>
      <c r="BD310" s="139" t="str">
        <f t="shared" si="848"/>
        <v/>
      </c>
      <c r="BE310" s="140" t="str">
        <f t="shared" si="849"/>
        <v/>
      </c>
      <c r="BF310" s="122" t="str">
        <f t="shared" si="850"/>
        <v/>
      </c>
      <c r="BG310" s="123" t="str">
        <f t="shared" si="851"/>
        <v/>
      </c>
      <c r="BH310" s="123" t="str">
        <f t="shared" si="852"/>
        <v/>
      </c>
      <c r="BI310" s="123" t="str">
        <f t="shared" si="853"/>
        <v/>
      </c>
      <c r="BJ310" s="122" t="str">
        <f t="shared" si="854"/>
        <v/>
      </c>
      <c r="BK310" s="123" t="str">
        <f t="shared" si="855"/>
        <v/>
      </c>
      <c r="BL310" s="123" t="str">
        <f t="shared" si="856"/>
        <v/>
      </c>
      <c r="BM310" s="123" t="str">
        <f t="shared" si="857"/>
        <v/>
      </c>
      <c r="BN310" s="123" t="str">
        <f t="shared" si="858"/>
        <v/>
      </c>
      <c r="BO310" s="123" t="str">
        <f t="shared" si="859"/>
        <v/>
      </c>
      <c r="BP310" s="123" t="str">
        <f t="shared" si="860"/>
        <v/>
      </c>
      <c r="BQ310" s="123" t="str">
        <f t="shared" si="861"/>
        <v/>
      </c>
      <c r="BR310" s="124" t="str">
        <f t="shared" si="862"/>
        <v/>
      </c>
      <c r="BS310" s="142" t="str">
        <f t="shared" si="863"/>
        <v/>
      </c>
      <c r="BT310" s="143" t="str">
        <f t="shared" si="864"/>
        <v/>
      </c>
      <c r="BU310" s="143" t="str">
        <f t="shared" si="865"/>
        <v/>
      </c>
      <c r="BV310" s="143" t="str">
        <f t="shared" si="866"/>
        <v/>
      </c>
      <c r="BW310" s="143" t="str">
        <f t="shared" si="867"/>
        <v/>
      </c>
      <c r="BX310" s="144" t="str">
        <f t="shared" si="868"/>
        <v/>
      </c>
      <c r="BY310" s="141" t="str">
        <f t="shared" si="869"/>
        <v/>
      </c>
      <c r="BZ310" s="139" t="str">
        <f t="shared" si="870"/>
        <v/>
      </c>
      <c r="CA310" s="139" t="str">
        <f t="shared" si="871"/>
        <v/>
      </c>
      <c r="CB310" s="139" t="str">
        <f t="shared" si="872"/>
        <v/>
      </c>
      <c r="CC310" s="139" t="str">
        <f t="shared" si="873"/>
        <v/>
      </c>
      <c r="CD310" s="139" t="str">
        <f t="shared" si="874"/>
        <v/>
      </c>
      <c r="CE310" s="140" t="str">
        <f t="shared" si="875"/>
        <v/>
      </c>
      <c r="CF310" s="141" t="str">
        <f t="shared" si="876"/>
        <v/>
      </c>
      <c r="CG310" s="139" t="str">
        <f t="shared" si="877"/>
        <v/>
      </c>
      <c r="CH310" s="139" t="str">
        <f t="shared" si="878"/>
        <v/>
      </c>
      <c r="CI310" s="139" t="str">
        <f t="shared" si="879"/>
        <v/>
      </c>
      <c r="CJ310" s="139" t="str">
        <f t="shared" si="880"/>
        <v/>
      </c>
      <c r="CK310" s="139" t="str">
        <f t="shared" si="881"/>
        <v/>
      </c>
      <c r="CL310" s="140" t="str">
        <f t="shared" si="882"/>
        <v/>
      </c>
      <c r="CM310" s="142" t="str">
        <f t="shared" si="883"/>
        <v/>
      </c>
      <c r="CN310" s="143" t="str">
        <f t="shared" si="884"/>
        <v/>
      </c>
      <c r="CO310" s="143" t="str">
        <f t="shared" si="885"/>
        <v/>
      </c>
      <c r="CP310" s="143" t="str">
        <f t="shared" si="886"/>
        <v/>
      </c>
      <c r="CQ310" s="143" t="str">
        <f t="shared" si="887"/>
        <v/>
      </c>
      <c r="CR310" s="145" t="str">
        <f t="shared" si="888"/>
        <v/>
      </c>
      <c r="CS310" s="127"/>
      <c r="CT310" s="122" t="str">
        <f t="shared" si="889"/>
        <v/>
      </c>
      <c r="CU310" s="123" t="str">
        <f t="shared" si="890"/>
        <v/>
      </c>
      <c r="CV310" s="123" t="str">
        <f t="shared" si="891"/>
        <v/>
      </c>
      <c r="CW310" s="123" t="str">
        <f t="shared" si="892"/>
        <v/>
      </c>
      <c r="CX310" s="123" t="str">
        <f t="shared" si="893"/>
        <v/>
      </c>
      <c r="CY310" s="123" t="str">
        <f t="shared" si="894"/>
        <v/>
      </c>
      <c r="CZ310" s="123" t="str">
        <f t="shared" si="895"/>
        <v/>
      </c>
      <c r="DA310" s="123" t="str">
        <f t="shared" si="896"/>
        <v/>
      </c>
      <c r="DB310" s="124" t="str">
        <f t="shared" si="897"/>
        <v/>
      </c>
      <c r="DC310" s="128" t="str">
        <f t="shared" si="898"/>
        <v/>
      </c>
      <c r="DD310" s="123" t="str">
        <f t="shared" si="899"/>
        <v/>
      </c>
      <c r="DE310" s="123" t="str">
        <f t="shared" si="900"/>
        <v/>
      </c>
      <c r="DF310" s="123" t="str">
        <f t="shared" si="901"/>
        <v/>
      </c>
      <c r="DG310" s="123" t="str">
        <f t="shared" si="902"/>
        <v/>
      </c>
      <c r="DH310" s="123" t="str">
        <f t="shared" si="903"/>
        <v/>
      </c>
      <c r="DI310" s="123" t="str">
        <f t="shared" si="904"/>
        <v/>
      </c>
      <c r="DJ310" s="129" t="str">
        <f t="shared" si="905"/>
        <v/>
      </c>
      <c r="DK310" s="98" t="s">
        <v>68</v>
      </c>
      <c r="DL310" s="130">
        <f t="shared" si="912"/>
        <v>304</v>
      </c>
      <c r="DM310" s="56"/>
    </row>
    <row r="311" spans="2:117" ht="22.5" customHeight="1">
      <c r="B311" s="98" t="s">
        <v>68</v>
      </c>
      <c r="C311" s="130">
        <f t="shared" si="906"/>
        <v>305</v>
      </c>
      <c r="D311" s="146">
        <v>45706</v>
      </c>
      <c r="E311" s="155" t="s">
        <v>69</v>
      </c>
      <c r="F311" s="102" t="s">
        <v>70</v>
      </c>
      <c r="G311" s="157" t="s">
        <v>20</v>
      </c>
      <c r="H311" s="131" t="s">
        <v>46</v>
      </c>
      <c r="I311" s="132">
        <v>3000</v>
      </c>
      <c r="J311" s="106"/>
      <c r="K311" s="107">
        <f t="shared" si="907"/>
        <v>3505542</v>
      </c>
      <c r="L311" s="645"/>
      <c r="M311" s="133"/>
      <c r="N311" s="133"/>
      <c r="O311" s="134" t="str">
        <f t="shared" ref="O311:S311" si="1054">IF($H311=O$6,$I311,"")</f>
        <v/>
      </c>
      <c r="P311" s="135" t="str">
        <f t="shared" si="1054"/>
        <v/>
      </c>
      <c r="Q311" s="136">
        <f t="shared" si="1054"/>
        <v>3000</v>
      </c>
      <c r="R311" s="135" t="str">
        <f t="shared" si="1054"/>
        <v/>
      </c>
      <c r="S311" s="137" t="str">
        <f t="shared" si="1054"/>
        <v/>
      </c>
      <c r="T311" s="113" t="str">
        <f t="shared" ref="T311:AJ311" si="1055">IF($H311=T$6,$J311,"")</f>
        <v/>
      </c>
      <c r="U311" s="114" t="str">
        <f t="shared" si="1055"/>
        <v/>
      </c>
      <c r="V311" s="114" t="str">
        <f t="shared" si="1055"/>
        <v/>
      </c>
      <c r="W311" s="114" t="str">
        <f t="shared" si="1055"/>
        <v/>
      </c>
      <c r="X311" s="113" t="str">
        <f t="shared" si="1055"/>
        <v/>
      </c>
      <c r="Y311" s="114" t="str">
        <f t="shared" si="1055"/>
        <v/>
      </c>
      <c r="Z311" s="114" t="str">
        <f t="shared" si="1055"/>
        <v/>
      </c>
      <c r="AA311" s="114" t="str">
        <f t="shared" si="1055"/>
        <v/>
      </c>
      <c r="AB311" s="113" t="str">
        <f t="shared" si="1055"/>
        <v/>
      </c>
      <c r="AC311" s="114" t="str">
        <f t="shared" si="1055"/>
        <v/>
      </c>
      <c r="AD311" s="114" t="str">
        <f t="shared" si="1055"/>
        <v/>
      </c>
      <c r="AE311" s="114" t="str">
        <f t="shared" si="1055"/>
        <v/>
      </c>
      <c r="AF311" s="114" t="str">
        <f t="shared" si="1055"/>
        <v/>
      </c>
      <c r="AG311" s="114" t="str">
        <f t="shared" si="1055"/>
        <v/>
      </c>
      <c r="AH311" s="114" t="str">
        <f t="shared" si="1055"/>
        <v/>
      </c>
      <c r="AI311" s="113" t="str">
        <f t="shared" si="1055"/>
        <v/>
      </c>
      <c r="AJ311" s="115" t="str">
        <f t="shared" si="1055"/>
        <v/>
      </c>
      <c r="AK311" s="617"/>
      <c r="AL311" s="38"/>
      <c r="AM311" s="98" t="s">
        <v>68</v>
      </c>
      <c r="AN311" s="130">
        <f t="shared" si="910"/>
        <v>305</v>
      </c>
      <c r="AO311" s="138" t="str">
        <f t="shared" ref="AO311:AS311" si="1056">IF(AND($G311=AO$4,$H311=AO$6),$I311,"")</f>
        <v/>
      </c>
      <c r="AP311" s="139" t="str">
        <f t="shared" si="1056"/>
        <v/>
      </c>
      <c r="AQ311" s="139">
        <f t="shared" si="1056"/>
        <v>3000</v>
      </c>
      <c r="AR311" s="139" t="str">
        <f t="shared" si="1056"/>
        <v/>
      </c>
      <c r="AS311" s="139" t="str">
        <f t="shared" si="1056"/>
        <v/>
      </c>
      <c r="AT311" s="118"/>
      <c r="AU311" s="138" t="str">
        <f t="shared" si="839"/>
        <v/>
      </c>
      <c r="AV311" s="139" t="str">
        <f t="shared" si="840"/>
        <v/>
      </c>
      <c r="AW311" s="139" t="str">
        <f t="shared" si="841"/>
        <v/>
      </c>
      <c r="AX311" s="139" t="str">
        <f t="shared" si="842"/>
        <v/>
      </c>
      <c r="AY311" s="139" t="str">
        <f t="shared" si="843"/>
        <v/>
      </c>
      <c r="AZ311" s="140" t="str">
        <f t="shared" si="844"/>
        <v/>
      </c>
      <c r="BA311" s="141" t="str">
        <f t="shared" si="845"/>
        <v/>
      </c>
      <c r="BB311" s="139" t="str">
        <f t="shared" si="846"/>
        <v/>
      </c>
      <c r="BC311" s="139" t="str">
        <f t="shared" si="847"/>
        <v/>
      </c>
      <c r="BD311" s="139" t="str">
        <f t="shared" si="848"/>
        <v/>
      </c>
      <c r="BE311" s="140" t="str">
        <f t="shared" si="849"/>
        <v/>
      </c>
      <c r="BF311" s="122" t="str">
        <f t="shared" si="850"/>
        <v/>
      </c>
      <c r="BG311" s="123" t="str">
        <f t="shared" si="851"/>
        <v/>
      </c>
      <c r="BH311" s="123" t="str">
        <f t="shared" si="852"/>
        <v/>
      </c>
      <c r="BI311" s="123" t="str">
        <f t="shared" si="853"/>
        <v/>
      </c>
      <c r="BJ311" s="122" t="str">
        <f t="shared" si="854"/>
        <v/>
      </c>
      <c r="BK311" s="123" t="str">
        <f t="shared" si="855"/>
        <v/>
      </c>
      <c r="BL311" s="123" t="str">
        <f t="shared" si="856"/>
        <v/>
      </c>
      <c r="BM311" s="123" t="str">
        <f t="shared" si="857"/>
        <v/>
      </c>
      <c r="BN311" s="123" t="str">
        <f t="shared" si="858"/>
        <v/>
      </c>
      <c r="BO311" s="123" t="str">
        <f t="shared" si="859"/>
        <v/>
      </c>
      <c r="BP311" s="123" t="str">
        <f t="shared" si="860"/>
        <v/>
      </c>
      <c r="BQ311" s="123" t="str">
        <f t="shared" si="861"/>
        <v/>
      </c>
      <c r="BR311" s="124" t="str">
        <f t="shared" si="862"/>
        <v/>
      </c>
      <c r="BS311" s="142" t="str">
        <f t="shared" si="863"/>
        <v/>
      </c>
      <c r="BT311" s="143" t="str">
        <f t="shared" si="864"/>
        <v/>
      </c>
      <c r="BU311" s="143" t="str">
        <f t="shared" si="865"/>
        <v/>
      </c>
      <c r="BV311" s="143" t="str">
        <f t="shared" si="866"/>
        <v/>
      </c>
      <c r="BW311" s="143" t="str">
        <f t="shared" si="867"/>
        <v/>
      </c>
      <c r="BX311" s="144" t="str">
        <f t="shared" si="868"/>
        <v/>
      </c>
      <c r="BY311" s="141" t="str">
        <f t="shared" si="869"/>
        <v/>
      </c>
      <c r="BZ311" s="139" t="str">
        <f t="shared" si="870"/>
        <v/>
      </c>
      <c r="CA311" s="139" t="str">
        <f t="shared" si="871"/>
        <v/>
      </c>
      <c r="CB311" s="139" t="str">
        <f t="shared" si="872"/>
        <v/>
      </c>
      <c r="CC311" s="139" t="str">
        <f t="shared" si="873"/>
        <v/>
      </c>
      <c r="CD311" s="139" t="str">
        <f t="shared" si="874"/>
        <v/>
      </c>
      <c r="CE311" s="140" t="str">
        <f t="shared" si="875"/>
        <v/>
      </c>
      <c r="CF311" s="141" t="str">
        <f t="shared" si="876"/>
        <v/>
      </c>
      <c r="CG311" s="139" t="str">
        <f t="shared" si="877"/>
        <v/>
      </c>
      <c r="CH311" s="139" t="str">
        <f t="shared" si="878"/>
        <v/>
      </c>
      <c r="CI311" s="139" t="str">
        <f t="shared" si="879"/>
        <v/>
      </c>
      <c r="CJ311" s="139" t="str">
        <f t="shared" si="880"/>
        <v/>
      </c>
      <c r="CK311" s="139" t="str">
        <f t="shared" si="881"/>
        <v/>
      </c>
      <c r="CL311" s="140" t="str">
        <f t="shared" si="882"/>
        <v/>
      </c>
      <c r="CM311" s="142" t="str">
        <f t="shared" si="883"/>
        <v/>
      </c>
      <c r="CN311" s="143" t="str">
        <f t="shared" si="884"/>
        <v/>
      </c>
      <c r="CO311" s="143" t="str">
        <f t="shared" si="885"/>
        <v/>
      </c>
      <c r="CP311" s="143" t="str">
        <f t="shared" si="886"/>
        <v/>
      </c>
      <c r="CQ311" s="143" t="str">
        <f t="shared" si="887"/>
        <v/>
      </c>
      <c r="CR311" s="145" t="str">
        <f t="shared" si="888"/>
        <v/>
      </c>
      <c r="CS311" s="127"/>
      <c r="CT311" s="122" t="str">
        <f t="shared" si="889"/>
        <v/>
      </c>
      <c r="CU311" s="123" t="str">
        <f t="shared" si="890"/>
        <v/>
      </c>
      <c r="CV311" s="123" t="str">
        <f t="shared" si="891"/>
        <v/>
      </c>
      <c r="CW311" s="123" t="str">
        <f t="shared" si="892"/>
        <v/>
      </c>
      <c r="CX311" s="123" t="str">
        <f t="shared" si="893"/>
        <v/>
      </c>
      <c r="CY311" s="123" t="str">
        <f t="shared" si="894"/>
        <v/>
      </c>
      <c r="CZ311" s="123" t="str">
        <f t="shared" si="895"/>
        <v/>
      </c>
      <c r="DA311" s="123" t="str">
        <f t="shared" si="896"/>
        <v/>
      </c>
      <c r="DB311" s="124" t="str">
        <f t="shared" si="897"/>
        <v/>
      </c>
      <c r="DC311" s="128" t="str">
        <f t="shared" si="898"/>
        <v/>
      </c>
      <c r="DD311" s="123" t="str">
        <f t="shared" si="899"/>
        <v/>
      </c>
      <c r="DE311" s="123" t="str">
        <f t="shared" si="900"/>
        <v/>
      </c>
      <c r="DF311" s="123" t="str">
        <f t="shared" si="901"/>
        <v/>
      </c>
      <c r="DG311" s="123" t="str">
        <f t="shared" si="902"/>
        <v/>
      </c>
      <c r="DH311" s="123" t="str">
        <f t="shared" si="903"/>
        <v/>
      </c>
      <c r="DI311" s="123" t="str">
        <f t="shared" si="904"/>
        <v/>
      </c>
      <c r="DJ311" s="129" t="str">
        <f t="shared" si="905"/>
        <v/>
      </c>
      <c r="DK311" s="98" t="s">
        <v>68</v>
      </c>
      <c r="DL311" s="130">
        <f t="shared" si="912"/>
        <v>305</v>
      </c>
      <c r="DM311" s="56"/>
    </row>
    <row r="312" spans="2:117" ht="22.5" customHeight="1">
      <c r="B312" s="98" t="s">
        <v>68</v>
      </c>
      <c r="C312" s="130">
        <f t="shared" si="906"/>
        <v>306</v>
      </c>
      <c r="D312" s="146">
        <v>45706</v>
      </c>
      <c r="E312" s="155" t="s">
        <v>69</v>
      </c>
      <c r="F312" s="102" t="s">
        <v>70</v>
      </c>
      <c r="G312" s="158" t="s">
        <v>20</v>
      </c>
      <c r="H312" s="131" t="s">
        <v>46</v>
      </c>
      <c r="I312" s="132">
        <v>3000</v>
      </c>
      <c r="J312" s="106"/>
      <c r="K312" s="107">
        <f t="shared" si="907"/>
        <v>3508542</v>
      </c>
      <c r="L312" s="645"/>
      <c r="M312" s="133"/>
      <c r="N312" s="133"/>
      <c r="O312" s="134" t="str">
        <f t="shared" ref="O312:S312" si="1057">IF($H312=O$6,$I312,"")</f>
        <v/>
      </c>
      <c r="P312" s="135" t="str">
        <f t="shared" si="1057"/>
        <v/>
      </c>
      <c r="Q312" s="136">
        <f t="shared" si="1057"/>
        <v>3000</v>
      </c>
      <c r="R312" s="135" t="str">
        <f t="shared" si="1057"/>
        <v/>
      </c>
      <c r="S312" s="137" t="str">
        <f t="shared" si="1057"/>
        <v/>
      </c>
      <c r="T312" s="113" t="str">
        <f t="shared" ref="T312:AJ312" si="1058">IF($H312=T$6,$J312,"")</f>
        <v/>
      </c>
      <c r="U312" s="114" t="str">
        <f t="shared" si="1058"/>
        <v/>
      </c>
      <c r="V312" s="114" t="str">
        <f t="shared" si="1058"/>
        <v/>
      </c>
      <c r="W312" s="114" t="str">
        <f t="shared" si="1058"/>
        <v/>
      </c>
      <c r="X312" s="113" t="str">
        <f t="shared" si="1058"/>
        <v/>
      </c>
      <c r="Y312" s="114" t="str">
        <f t="shared" si="1058"/>
        <v/>
      </c>
      <c r="Z312" s="114" t="str">
        <f t="shared" si="1058"/>
        <v/>
      </c>
      <c r="AA312" s="114" t="str">
        <f t="shared" si="1058"/>
        <v/>
      </c>
      <c r="AB312" s="113" t="str">
        <f t="shared" si="1058"/>
        <v/>
      </c>
      <c r="AC312" s="114" t="str">
        <f t="shared" si="1058"/>
        <v/>
      </c>
      <c r="AD312" s="114" t="str">
        <f t="shared" si="1058"/>
        <v/>
      </c>
      <c r="AE312" s="114" t="str">
        <f t="shared" si="1058"/>
        <v/>
      </c>
      <c r="AF312" s="114" t="str">
        <f t="shared" si="1058"/>
        <v/>
      </c>
      <c r="AG312" s="114" t="str">
        <f t="shared" si="1058"/>
        <v/>
      </c>
      <c r="AH312" s="114" t="str">
        <f t="shared" si="1058"/>
        <v/>
      </c>
      <c r="AI312" s="113" t="str">
        <f t="shared" si="1058"/>
        <v/>
      </c>
      <c r="AJ312" s="115" t="str">
        <f t="shared" si="1058"/>
        <v/>
      </c>
      <c r="AK312" s="617"/>
      <c r="AL312" s="38"/>
      <c r="AM312" s="98" t="s">
        <v>68</v>
      </c>
      <c r="AN312" s="130">
        <f t="shared" si="910"/>
        <v>306</v>
      </c>
      <c r="AO312" s="138" t="str">
        <f t="shared" ref="AO312:AS312" si="1059">IF(AND($G312=AO$4,$H312=AO$6),$I312,"")</f>
        <v/>
      </c>
      <c r="AP312" s="139" t="str">
        <f t="shared" si="1059"/>
        <v/>
      </c>
      <c r="AQ312" s="139">
        <f t="shared" si="1059"/>
        <v>3000</v>
      </c>
      <c r="AR312" s="139" t="str">
        <f t="shared" si="1059"/>
        <v/>
      </c>
      <c r="AS312" s="139" t="str">
        <f t="shared" si="1059"/>
        <v/>
      </c>
      <c r="AT312" s="118"/>
      <c r="AU312" s="138" t="str">
        <f t="shared" si="839"/>
        <v/>
      </c>
      <c r="AV312" s="139" t="str">
        <f t="shared" si="840"/>
        <v/>
      </c>
      <c r="AW312" s="139" t="str">
        <f t="shared" si="841"/>
        <v/>
      </c>
      <c r="AX312" s="139" t="str">
        <f t="shared" si="842"/>
        <v/>
      </c>
      <c r="AY312" s="139" t="str">
        <f t="shared" si="843"/>
        <v/>
      </c>
      <c r="AZ312" s="140" t="str">
        <f t="shared" si="844"/>
        <v/>
      </c>
      <c r="BA312" s="141" t="str">
        <f t="shared" si="845"/>
        <v/>
      </c>
      <c r="BB312" s="139" t="str">
        <f t="shared" si="846"/>
        <v/>
      </c>
      <c r="BC312" s="139" t="str">
        <f t="shared" si="847"/>
        <v/>
      </c>
      <c r="BD312" s="139" t="str">
        <f t="shared" si="848"/>
        <v/>
      </c>
      <c r="BE312" s="140" t="str">
        <f t="shared" si="849"/>
        <v/>
      </c>
      <c r="BF312" s="122" t="str">
        <f t="shared" si="850"/>
        <v/>
      </c>
      <c r="BG312" s="123" t="str">
        <f t="shared" si="851"/>
        <v/>
      </c>
      <c r="BH312" s="123" t="str">
        <f t="shared" si="852"/>
        <v/>
      </c>
      <c r="BI312" s="123" t="str">
        <f t="shared" si="853"/>
        <v/>
      </c>
      <c r="BJ312" s="122" t="str">
        <f t="shared" si="854"/>
        <v/>
      </c>
      <c r="BK312" s="123" t="str">
        <f t="shared" si="855"/>
        <v/>
      </c>
      <c r="BL312" s="123" t="str">
        <f t="shared" si="856"/>
        <v/>
      </c>
      <c r="BM312" s="123" t="str">
        <f t="shared" si="857"/>
        <v/>
      </c>
      <c r="BN312" s="123" t="str">
        <f t="shared" si="858"/>
        <v/>
      </c>
      <c r="BO312" s="123" t="str">
        <f t="shared" si="859"/>
        <v/>
      </c>
      <c r="BP312" s="123" t="str">
        <f t="shared" si="860"/>
        <v/>
      </c>
      <c r="BQ312" s="123" t="str">
        <f t="shared" si="861"/>
        <v/>
      </c>
      <c r="BR312" s="124" t="str">
        <f t="shared" si="862"/>
        <v/>
      </c>
      <c r="BS312" s="142" t="str">
        <f t="shared" si="863"/>
        <v/>
      </c>
      <c r="BT312" s="143" t="str">
        <f t="shared" si="864"/>
        <v/>
      </c>
      <c r="BU312" s="143" t="str">
        <f t="shared" si="865"/>
        <v/>
      </c>
      <c r="BV312" s="143" t="str">
        <f t="shared" si="866"/>
        <v/>
      </c>
      <c r="BW312" s="143" t="str">
        <f t="shared" si="867"/>
        <v/>
      </c>
      <c r="BX312" s="144" t="str">
        <f t="shared" si="868"/>
        <v/>
      </c>
      <c r="BY312" s="141" t="str">
        <f t="shared" si="869"/>
        <v/>
      </c>
      <c r="BZ312" s="139" t="str">
        <f t="shared" si="870"/>
        <v/>
      </c>
      <c r="CA312" s="139" t="str">
        <f t="shared" si="871"/>
        <v/>
      </c>
      <c r="CB312" s="139" t="str">
        <f t="shared" si="872"/>
        <v/>
      </c>
      <c r="CC312" s="139" t="str">
        <f t="shared" si="873"/>
        <v/>
      </c>
      <c r="CD312" s="139" t="str">
        <f t="shared" si="874"/>
        <v/>
      </c>
      <c r="CE312" s="140" t="str">
        <f t="shared" si="875"/>
        <v/>
      </c>
      <c r="CF312" s="141" t="str">
        <f t="shared" si="876"/>
        <v/>
      </c>
      <c r="CG312" s="139" t="str">
        <f t="shared" si="877"/>
        <v/>
      </c>
      <c r="CH312" s="139" t="str">
        <f t="shared" si="878"/>
        <v/>
      </c>
      <c r="CI312" s="139" t="str">
        <f t="shared" si="879"/>
        <v/>
      </c>
      <c r="CJ312" s="139" t="str">
        <f t="shared" si="880"/>
        <v/>
      </c>
      <c r="CK312" s="139" t="str">
        <f t="shared" si="881"/>
        <v/>
      </c>
      <c r="CL312" s="140" t="str">
        <f t="shared" si="882"/>
        <v/>
      </c>
      <c r="CM312" s="142" t="str">
        <f t="shared" si="883"/>
        <v/>
      </c>
      <c r="CN312" s="143" t="str">
        <f t="shared" si="884"/>
        <v/>
      </c>
      <c r="CO312" s="143" t="str">
        <f t="shared" si="885"/>
        <v/>
      </c>
      <c r="CP312" s="143" t="str">
        <f t="shared" si="886"/>
        <v/>
      </c>
      <c r="CQ312" s="143" t="str">
        <f t="shared" si="887"/>
        <v/>
      </c>
      <c r="CR312" s="145" t="str">
        <f t="shared" si="888"/>
        <v/>
      </c>
      <c r="CS312" s="127"/>
      <c r="CT312" s="122" t="str">
        <f t="shared" si="889"/>
        <v/>
      </c>
      <c r="CU312" s="123" t="str">
        <f t="shared" si="890"/>
        <v/>
      </c>
      <c r="CV312" s="123" t="str">
        <f t="shared" si="891"/>
        <v/>
      </c>
      <c r="CW312" s="123" t="str">
        <f t="shared" si="892"/>
        <v/>
      </c>
      <c r="CX312" s="123" t="str">
        <f t="shared" si="893"/>
        <v/>
      </c>
      <c r="CY312" s="123" t="str">
        <f t="shared" si="894"/>
        <v/>
      </c>
      <c r="CZ312" s="123" t="str">
        <f t="shared" si="895"/>
        <v/>
      </c>
      <c r="DA312" s="123" t="str">
        <f t="shared" si="896"/>
        <v/>
      </c>
      <c r="DB312" s="124" t="str">
        <f t="shared" si="897"/>
        <v/>
      </c>
      <c r="DC312" s="128" t="str">
        <f t="shared" si="898"/>
        <v/>
      </c>
      <c r="DD312" s="123" t="str">
        <f t="shared" si="899"/>
        <v/>
      </c>
      <c r="DE312" s="123" t="str">
        <f t="shared" si="900"/>
        <v/>
      </c>
      <c r="DF312" s="123" t="str">
        <f t="shared" si="901"/>
        <v/>
      </c>
      <c r="DG312" s="123" t="str">
        <f t="shared" si="902"/>
        <v/>
      </c>
      <c r="DH312" s="123" t="str">
        <f t="shared" si="903"/>
        <v/>
      </c>
      <c r="DI312" s="123" t="str">
        <f t="shared" si="904"/>
        <v/>
      </c>
      <c r="DJ312" s="129" t="str">
        <f t="shared" si="905"/>
        <v/>
      </c>
      <c r="DK312" s="98" t="s">
        <v>68</v>
      </c>
      <c r="DL312" s="130">
        <f t="shared" si="912"/>
        <v>306</v>
      </c>
      <c r="DM312" s="56"/>
    </row>
    <row r="313" spans="2:117" ht="22.5" customHeight="1">
      <c r="B313" s="98" t="s">
        <v>68</v>
      </c>
      <c r="C313" s="130">
        <f t="shared" si="906"/>
        <v>307</v>
      </c>
      <c r="D313" s="146">
        <v>45706</v>
      </c>
      <c r="E313" s="155" t="s">
        <v>69</v>
      </c>
      <c r="F313" s="102" t="s">
        <v>70</v>
      </c>
      <c r="G313" s="158" t="s">
        <v>20</v>
      </c>
      <c r="H313" s="131" t="s">
        <v>46</v>
      </c>
      <c r="I313" s="132">
        <v>10000</v>
      </c>
      <c r="J313" s="106"/>
      <c r="K313" s="107">
        <f t="shared" si="907"/>
        <v>3518542</v>
      </c>
      <c r="L313" s="645"/>
      <c r="M313" s="133"/>
      <c r="N313" s="133"/>
      <c r="O313" s="134" t="str">
        <f t="shared" ref="O313:S313" si="1060">IF($H313=O$6,$I313,"")</f>
        <v/>
      </c>
      <c r="P313" s="135" t="str">
        <f t="shared" si="1060"/>
        <v/>
      </c>
      <c r="Q313" s="136">
        <f t="shared" si="1060"/>
        <v>10000</v>
      </c>
      <c r="R313" s="135" t="str">
        <f t="shared" si="1060"/>
        <v/>
      </c>
      <c r="S313" s="137" t="str">
        <f t="shared" si="1060"/>
        <v/>
      </c>
      <c r="T313" s="113" t="str">
        <f t="shared" ref="T313:AJ313" si="1061">IF($H313=T$6,$J313,"")</f>
        <v/>
      </c>
      <c r="U313" s="114" t="str">
        <f t="shared" si="1061"/>
        <v/>
      </c>
      <c r="V313" s="114" t="str">
        <f t="shared" si="1061"/>
        <v/>
      </c>
      <c r="W313" s="114" t="str">
        <f t="shared" si="1061"/>
        <v/>
      </c>
      <c r="X313" s="113" t="str">
        <f t="shared" si="1061"/>
        <v/>
      </c>
      <c r="Y313" s="114" t="str">
        <f t="shared" si="1061"/>
        <v/>
      </c>
      <c r="Z313" s="114" t="str">
        <f t="shared" si="1061"/>
        <v/>
      </c>
      <c r="AA313" s="114" t="str">
        <f t="shared" si="1061"/>
        <v/>
      </c>
      <c r="AB313" s="113" t="str">
        <f t="shared" si="1061"/>
        <v/>
      </c>
      <c r="AC313" s="114" t="str">
        <f t="shared" si="1061"/>
        <v/>
      </c>
      <c r="AD313" s="114" t="str">
        <f t="shared" si="1061"/>
        <v/>
      </c>
      <c r="AE313" s="114" t="str">
        <f t="shared" si="1061"/>
        <v/>
      </c>
      <c r="AF313" s="114" t="str">
        <f t="shared" si="1061"/>
        <v/>
      </c>
      <c r="AG313" s="114" t="str">
        <f t="shared" si="1061"/>
        <v/>
      </c>
      <c r="AH313" s="114" t="str">
        <f t="shared" si="1061"/>
        <v/>
      </c>
      <c r="AI313" s="113" t="str">
        <f t="shared" si="1061"/>
        <v/>
      </c>
      <c r="AJ313" s="115" t="str">
        <f t="shared" si="1061"/>
        <v/>
      </c>
      <c r="AK313" s="617"/>
      <c r="AL313" s="38"/>
      <c r="AM313" s="98" t="s">
        <v>68</v>
      </c>
      <c r="AN313" s="130">
        <f t="shared" si="910"/>
        <v>307</v>
      </c>
      <c r="AO313" s="138" t="str">
        <f t="shared" ref="AO313:AS313" si="1062">IF(AND($G313=AO$4,$H313=AO$6),$I313,"")</f>
        <v/>
      </c>
      <c r="AP313" s="139" t="str">
        <f t="shared" si="1062"/>
        <v/>
      </c>
      <c r="AQ313" s="139">
        <f t="shared" si="1062"/>
        <v>10000</v>
      </c>
      <c r="AR313" s="139" t="str">
        <f t="shared" si="1062"/>
        <v/>
      </c>
      <c r="AS313" s="139" t="str">
        <f t="shared" si="1062"/>
        <v/>
      </c>
      <c r="AT313" s="118"/>
      <c r="AU313" s="138" t="str">
        <f t="shared" si="839"/>
        <v/>
      </c>
      <c r="AV313" s="139" t="str">
        <f t="shared" si="840"/>
        <v/>
      </c>
      <c r="AW313" s="139" t="str">
        <f t="shared" si="841"/>
        <v/>
      </c>
      <c r="AX313" s="139" t="str">
        <f t="shared" si="842"/>
        <v/>
      </c>
      <c r="AY313" s="139" t="str">
        <f t="shared" si="843"/>
        <v/>
      </c>
      <c r="AZ313" s="140" t="str">
        <f t="shared" si="844"/>
        <v/>
      </c>
      <c r="BA313" s="141" t="str">
        <f t="shared" si="845"/>
        <v/>
      </c>
      <c r="BB313" s="139" t="str">
        <f t="shared" si="846"/>
        <v/>
      </c>
      <c r="BC313" s="139" t="str">
        <f t="shared" si="847"/>
        <v/>
      </c>
      <c r="BD313" s="139" t="str">
        <f t="shared" si="848"/>
        <v/>
      </c>
      <c r="BE313" s="140" t="str">
        <f t="shared" si="849"/>
        <v/>
      </c>
      <c r="BF313" s="122" t="str">
        <f t="shared" si="850"/>
        <v/>
      </c>
      <c r="BG313" s="123" t="str">
        <f t="shared" si="851"/>
        <v/>
      </c>
      <c r="BH313" s="123" t="str">
        <f t="shared" si="852"/>
        <v/>
      </c>
      <c r="BI313" s="123" t="str">
        <f t="shared" si="853"/>
        <v/>
      </c>
      <c r="BJ313" s="122" t="str">
        <f t="shared" si="854"/>
        <v/>
      </c>
      <c r="BK313" s="123" t="str">
        <f t="shared" si="855"/>
        <v/>
      </c>
      <c r="BL313" s="123" t="str">
        <f t="shared" si="856"/>
        <v/>
      </c>
      <c r="BM313" s="123" t="str">
        <f t="shared" si="857"/>
        <v/>
      </c>
      <c r="BN313" s="123" t="str">
        <f t="shared" si="858"/>
        <v/>
      </c>
      <c r="BO313" s="123" t="str">
        <f t="shared" si="859"/>
        <v/>
      </c>
      <c r="BP313" s="123" t="str">
        <f t="shared" si="860"/>
        <v/>
      </c>
      <c r="BQ313" s="123" t="str">
        <f t="shared" si="861"/>
        <v/>
      </c>
      <c r="BR313" s="124" t="str">
        <f t="shared" si="862"/>
        <v/>
      </c>
      <c r="BS313" s="142" t="str">
        <f t="shared" si="863"/>
        <v/>
      </c>
      <c r="BT313" s="143" t="str">
        <f t="shared" si="864"/>
        <v/>
      </c>
      <c r="BU313" s="143" t="str">
        <f t="shared" si="865"/>
        <v/>
      </c>
      <c r="BV313" s="143" t="str">
        <f t="shared" si="866"/>
        <v/>
      </c>
      <c r="BW313" s="143" t="str">
        <f t="shared" si="867"/>
        <v/>
      </c>
      <c r="BX313" s="144" t="str">
        <f t="shared" si="868"/>
        <v/>
      </c>
      <c r="BY313" s="141" t="str">
        <f t="shared" si="869"/>
        <v/>
      </c>
      <c r="BZ313" s="139" t="str">
        <f t="shared" si="870"/>
        <v/>
      </c>
      <c r="CA313" s="139" t="str">
        <f t="shared" si="871"/>
        <v/>
      </c>
      <c r="CB313" s="139" t="str">
        <f t="shared" si="872"/>
        <v/>
      </c>
      <c r="CC313" s="139" t="str">
        <f t="shared" si="873"/>
        <v/>
      </c>
      <c r="CD313" s="139" t="str">
        <f t="shared" si="874"/>
        <v/>
      </c>
      <c r="CE313" s="140" t="str">
        <f t="shared" si="875"/>
        <v/>
      </c>
      <c r="CF313" s="141" t="str">
        <f t="shared" si="876"/>
        <v/>
      </c>
      <c r="CG313" s="139" t="str">
        <f t="shared" si="877"/>
        <v/>
      </c>
      <c r="CH313" s="139" t="str">
        <f t="shared" si="878"/>
        <v/>
      </c>
      <c r="CI313" s="139" t="str">
        <f t="shared" si="879"/>
        <v/>
      </c>
      <c r="CJ313" s="139" t="str">
        <f t="shared" si="880"/>
        <v/>
      </c>
      <c r="CK313" s="139" t="str">
        <f t="shared" si="881"/>
        <v/>
      </c>
      <c r="CL313" s="140" t="str">
        <f t="shared" si="882"/>
        <v/>
      </c>
      <c r="CM313" s="142" t="str">
        <f t="shared" si="883"/>
        <v/>
      </c>
      <c r="CN313" s="143" t="str">
        <f t="shared" si="884"/>
        <v/>
      </c>
      <c r="CO313" s="143" t="str">
        <f t="shared" si="885"/>
        <v/>
      </c>
      <c r="CP313" s="143" t="str">
        <f t="shared" si="886"/>
        <v/>
      </c>
      <c r="CQ313" s="143" t="str">
        <f t="shared" si="887"/>
        <v/>
      </c>
      <c r="CR313" s="145" t="str">
        <f t="shared" si="888"/>
        <v/>
      </c>
      <c r="CS313" s="127"/>
      <c r="CT313" s="122" t="str">
        <f t="shared" si="889"/>
        <v/>
      </c>
      <c r="CU313" s="123" t="str">
        <f t="shared" si="890"/>
        <v/>
      </c>
      <c r="CV313" s="123" t="str">
        <f t="shared" si="891"/>
        <v/>
      </c>
      <c r="CW313" s="123" t="str">
        <f t="shared" si="892"/>
        <v/>
      </c>
      <c r="CX313" s="123" t="str">
        <f t="shared" si="893"/>
        <v/>
      </c>
      <c r="CY313" s="123" t="str">
        <f t="shared" si="894"/>
        <v/>
      </c>
      <c r="CZ313" s="123" t="str">
        <f t="shared" si="895"/>
        <v/>
      </c>
      <c r="DA313" s="123" t="str">
        <f t="shared" si="896"/>
        <v/>
      </c>
      <c r="DB313" s="124" t="str">
        <f t="shared" si="897"/>
        <v/>
      </c>
      <c r="DC313" s="128" t="str">
        <f t="shared" si="898"/>
        <v/>
      </c>
      <c r="DD313" s="123" t="str">
        <f t="shared" si="899"/>
        <v/>
      </c>
      <c r="DE313" s="123" t="str">
        <f t="shared" si="900"/>
        <v/>
      </c>
      <c r="DF313" s="123" t="str">
        <f t="shared" si="901"/>
        <v/>
      </c>
      <c r="DG313" s="123" t="str">
        <f t="shared" si="902"/>
        <v/>
      </c>
      <c r="DH313" s="123" t="str">
        <f t="shared" si="903"/>
        <v/>
      </c>
      <c r="DI313" s="123" t="str">
        <f t="shared" si="904"/>
        <v/>
      </c>
      <c r="DJ313" s="129" t="str">
        <f t="shared" si="905"/>
        <v/>
      </c>
      <c r="DK313" s="98" t="s">
        <v>68</v>
      </c>
      <c r="DL313" s="130">
        <f t="shared" si="912"/>
        <v>307</v>
      </c>
      <c r="DM313" s="56"/>
    </row>
    <row r="314" spans="2:117" ht="22.5" customHeight="1">
      <c r="B314" s="98" t="s">
        <v>68</v>
      </c>
      <c r="C314" s="130">
        <f t="shared" si="906"/>
        <v>308</v>
      </c>
      <c r="D314" s="146">
        <v>45706</v>
      </c>
      <c r="E314" s="155" t="s">
        <v>69</v>
      </c>
      <c r="F314" s="102" t="s">
        <v>70</v>
      </c>
      <c r="G314" s="103" t="s">
        <v>20</v>
      </c>
      <c r="H314" s="131" t="s">
        <v>46</v>
      </c>
      <c r="I314" s="132">
        <v>50000</v>
      </c>
      <c r="J314" s="106"/>
      <c r="K314" s="107">
        <f t="shared" si="907"/>
        <v>3568542</v>
      </c>
      <c r="L314" s="645"/>
      <c r="M314" s="133"/>
      <c r="N314" s="133"/>
      <c r="O314" s="134" t="str">
        <f t="shared" ref="O314:S314" si="1063">IF($H314=O$6,$I314,"")</f>
        <v/>
      </c>
      <c r="P314" s="135" t="str">
        <f t="shared" si="1063"/>
        <v/>
      </c>
      <c r="Q314" s="136">
        <f t="shared" si="1063"/>
        <v>50000</v>
      </c>
      <c r="R314" s="135" t="str">
        <f t="shared" si="1063"/>
        <v/>
      </c>
      <c r="S314" s="137" t="str">
        <f t="shared" si="1063"/>
        <v/>
      </c>
      <c r="T314" s="113" t="str">
        <f t="shared" ref="T314:AJ314" si="1064">IF($H314=T$6,$J314,"")</f>
        <v/>
      </c>
      <c r="U314" s="114" t="str">
        <f t="shared" si="1064"/>
        <v/>
      </c>
      <c r="V314" s="114" t="str">
        <f t="shared" si="1064"/>
        <v/>
      </c>
      <c r="W314" s="114" t="str">
        <f t="shared" si="1064"/>
        <v/>
      </c>
      <c r="X314" s="113" t="str">
        <f t="shared" si="1064"/>
        <v/>
      </c>
      <c r="Y314" s="114" t="str">
        <f t="shared" si="1064"/>
        <v/>
      </c>
      <c r="Z314" s="114" t="str">
        <f t="shared" si="1064"/>
        <v/>
      </c>
      <c r="AA314" s="114" t="str">
        <f t="shared" si="1064"/>
        <v/>
      </c>
      <c r="AB314" s="113" t="str">
        <f t="shared" si="1064"/>
        <v/>
      </c>
      <c r="AC314" s="114" t="str">
        <f t="shared" si="1064"/>
        <v/>
      </c>
      <c r="AD314" s="114" t="str">
        <f t="shared" si="1064"/>
        <v/>
      </c>
      <c r="AE314" s="114" t="str">
        <f t="shared" si="1064"/>
        <v/>
      </c>
      <c r="AF314" s="114" t="str">
        <f t="shared" si="1064"/>
        <v/>
      </c>
      <c r="AG314" s="114" t="str">
        <f t="shared" si="1064"/>
        <v/>
      </c>
      <c r="AH314" s="114" t="str">
        <f t="shared" si="1064"/>
        <v/>
      </c>
      <c r="AI314" s="113" t="str">
        <f t="shared" si="1064"/>
        <v/>
      </c>
      <c r="AJ314" s="115" t="str">
        <f t="shared" si="1064"/>
        <v/>
      </c>
      <c r="AK314" s="617"/>
      <c r="AL314" s="38"/>
      <c r="AM314" s="98" t="s">
        <v>68</v>
      </c>
      <c r="AN314" s="130">
        <f t="shared" si="910"/>
        <v>308</v>
      </c>
      <c r="AO314" s="138" t="str">
        <f t="shared" ref="AO314:AS314" si="1065">IF(AND($G314=AO$4,$H314=AO$6),$I314,"")</f>
        <v/>
      </c>
      <c r="AP314" s="139" t="str">
        <f t="shared" si="1065"/>
        <v/>
      </c>
      <c r="AQ314" s="139">
        <f t="shared" si="1065"/>
        <v>50000</v>
      </c>
      <c r="AR314" s="139" t="str">
        <f t="shared" si="1065"/>
        <v/>
      </c>
      <c r="AS314" s="139" t="str">
        <f t="shared" si="1065"/>
        <v/>
      </c>
      <c r="AT314" s="118"/>
      <c r="AU314" s="138" t="str">
        <f t="shared" si="839"/>
        <v/>
      </c>
      <c r="AV314" s="139" t="str">
        <f t="shared" si="840"/>
        <v/>
      </c>
      <c r="AW314" s="139" t="str">
        <f t="shared" si="841"/>
        <v/>
      </c>
      <c r="AX314" s="139" t="str">
        <f t="shared" si="842"/>
        <v/>
      </c>
      <c r="AY314" s="139" t="str">
        <f t="shared" si="843"/>
        <v/>
      </c>
      <c r="AZ314" s="140" t="str">
        <f t="shared" si="844"/>
        <v/>
      </c>
      <c r="BA314" s="141" t="str">
        <f t="shared" si="845"/>
        <v/>
      </c>
      <c r="BB314" s="139" t="str">
        <f t="shared" si="846"/>
        <v/>
      </c>
      <c r="BC314" s="139" t="str">
        <f t="shared" si="847"/>
        <v/>
      </c>
      <c r="BD314" s="139" t="str">
        <f t="shared" si="848"/>
        <v/>
      </c>
      <c r="BE314" s="140" t="str">
        <f t="shared" si="849"/>
        <v/>
      </c>
      <c r="BF314" s="122" t="str">
        <f t="shared" si="850"/>
        <v/>
      </c>
      <c r="BG314" s="123" t="str">
        <f t="shared" si="851"/>
        <v/>
      </c>
      <c r="BH314" s="123" t="str">
        <f t="shared" si="852"/>
        <v/>
      </c>
      <c r="BI314" s="123" t="str">
        <f t="shared" si="853"/>
        <v/>
      </c>
      <c r="BJ314" s="122" t="str">
        <f t="shared" si="854"/>
        <v/>
      </c>
      <c r="BK314" s="123" t="str">
        <f t="shared" si="855"/>
        <v/>
      </c>
      <c r="BL314" s="123" t="str">
        <f t="shared" si="856"/>
        <v/>
      </c>
      <c r="BM314" s="123" t="str">
        <f t="shared" si="857"/>
        <v/>
      </c>
      <c r="BN314" s="123" t="str">
        <f t="shared" si="858"/>
        <v/>
      </c>
      <c r="BO314" s="123" t="str">
        <f t="shared" si="859"/>
        <v/>
      </c>
      <c r="BP314" s="123" t="str">
        <f t="shared" si="860"/>
        <v/>
      </c>
      <c r="BQ314" s="123" t="str">
        <f t="shared" si="861"/>
        <v/>
      </c>
      <c r="BR314" s="124" t="str">
        <f t="shared" si="862"/>
        <v/>
      </c>
      <c r="BS314" s="142" t="str">
        <f t="shared" si="863"/>
        <v/>
      </c>
      <c r="BT314" s="143" t="str">
        <f t="shared" si="864"/>
        <v/>
      </c>
      <c r="BU314" s="143" t="str">
        <f t="shared" si="865"/>
        <v/>
      </c>
      <c r="BV314" s="143" t="str">
        <f t="shared" si="866"/>
        <v/>
      </c>
      <c r="BW314" s="143" t="str">
        <f t="shared" si="867"/>
        <v/>
      </c>
      <c r="BX314" s="144" t="str">
        <f t="shared" si="868"/>
        <v/>
      </c>
      <c r="BY314" s="141" t="str">
        <f t="shared" si="869"/>
        <v/>
      </c>
      <c r="BZ314" s="139" t="str">
        <f t="shared" si="870"/>
        <v/>
      </c>
      <c r="CA314" s="139" t="str">
        <f t="shared" si="871"/>
        <v/>
      </c>
      <c r="CB314" s="139" t="str">
        <f t="shared" si="872"/>
        <v/>
      </c>
      <c r="CC314" s="139" t="str">
        <f t="shared" si="873"/>
        <v/>
      </c>
      <c r="CD314" s="139" t="str">
        <f t="shared" si="874"/>
        <v/>
      </c>
      <c r="CE314" s="140" t="str">
        <f t="shared" si="875"/>
        <v/>
      </c>
      <c r="CF314" s="141" t="str">
        <f t="shared" si="876"/>
        <v/>
      </c>
      <c r="CG314" s="139" t="str">
        <f t="shared" si="877"/>
        <v/>
      </c>
      <c r="CH314" s="139" t="str">
        <f t="shared" si="878"/>
        <v/>
      </c>
      <c r="CI314" s="139" t="str">
        <f t="shared" si="879"/>
        <v/>
      </c>
      <c r="CJ314" s="139" t="str">
        <f t="shared" si="880"/>
        <v/>
      </c>
      <c r="CK314" s="139" t="str">
        <f t="shared" si="881"/>
        <v/>
      </c>
      <c r="CL314" s="140" t="str">
        <f t="shared" si="882"/>
        <v/>
      </c>
      <c r="CM314" s="142" t="str">
        <f t="shared" si="883"/>
        <v/>
      </c>
      <c r="CN314" s="143" t="str">
        <f t="shared" si="884"/>
        <v/>
      </c>
      <c r="CO314" s="143" t="str">
        <f t="shared" si="885"/>
        <v/>
      </c>
      <c r="CP314" s="143" t="str">
        <f t="shared" si="886"/>
        <v/>
      </c>
      <c r="CQ314" s="143" t="str">
        <f t="shared" si="887"/>
        <v/>
      </c>
      <c r="CR314" s="145" t="str">
        <f t="shared" si="888"/>
        <v/>
      </c>
      <c r="CS314" s="127"/>
      <c r="CT314" s="122" t="str">
        <f t="shared" si="889"/>
        <v/>
      </c>
      <c r="CU314" s="123" t="str">
        <f t="shared" si="890"/>
        <v/>
      </c>
      <c r="CV314" s="123" t="str">
        <f t="shared" si="891"/>
        <v/>
      </c>
      <c r="CW314" s="123" t="str">
        <f t="shared" si="892"/>
        <v/>
      </c>
      <c r="CX314" s="123" t="str">
        <f t="shared" si="893"/>
        <v/>
      </c>
      <c r="CY314" s="123" t="str">
        <f t="shared" si="894"/>
        <v/>
      </c>
      <c r="CZ314" s="123" t="str">
        <f t="shared" si="895"/>
        <v/>
      </c>
      <c r="DA314" s="123" t="str">
        <f t="shared" si="896"/>
        <v/>
      </c>
      <c r="DB314" s="124" t="str">
        <f t="shared" si="897"/>
        <v/>
      </c>
      <c r="DC314" s="128" t="str">
        <f t="shared" si="898"/>
        <v/>
      </c>
      <c r="DD314" s="123" t="str">
        <f t="shared" si="899"/>
        <v/>
      </c>
      <c r="DE314" s="123" t="str">
        <f t="shared" si="900"/>
        <v/>
      </c>
      <c r="DF314" s="123" t="str">
        <f t="shared" si="901"/>
        <v/>
      </c>
      <c r="DG314" s="123" t="str">
        <f t="shared" si="902"/>
        <v/>
      </c>
      <c r="DH314" s="123" t="str">
        <f t="shared" si="903"/>
        <v/>
      </c>
      <c r="DI314" s="123" t="str">
        <f t="shared" si="904"/>
        <v/>
      </c>
      <c r="DJ314" s="129" t="str">
        <f t="shared" si="905"/>
        <v/>
      </c>
      <c r="DK314" s="98" t="s">
        <v>68</v>
      </c>
      <c r="DL314" s="130">
        <f t="shared" si="912"/>
        <v>308</v>
      </c>
      <c r="DM314" s="56"/>
    </row>
    <row r="315" spans="2:117" ht="22.5" customHeight="1">
      <c r="B315" s="98" t="s">
        <v>68</v>
      </c>
      <c r="C315" s="130">
        <f t="shared" si="906"/>
        <v>309</v>
      </c>
      <c r="D315" s="146">
        <v>45706</v>
      </c>
      <c r="E315" s="155" t="s">
        <v>69</v>
      </c>
      <c r="F315" s="102" t="s">
        <v>70</v>
      </c>
      <c r="G315" s="103" t="s">
        <v>20</v>
      </c>
      <c r="H315" s="131" t="s">
        <v>46</v>
      </c>
      <c r="I315" s="132">
        <v>5000</v>
      </c>
      <c r="J315" s="106"/>
      <c r="K315" s="107">
        <f t="shared" si="907"/>
        <v>3573542</v>
      </c>
      <c r="L315" s="645"/>
      <c r="M315" s="133"/>
      <c r="N315" s="133"/>
      <c r="O315" s="134" t="str">
        <f t="shared" ref="O315:S315" si="1066">IF($H315=O$6,$I315,"")</f>
        <v/>
      </c>
      <c r="P315" s="135" t="str">
        <f t="shared" si="1066"/>
        <v/>
      </c>
      <c r="Q315" s="136">
        <f t="shared" si="1066"/>
        <v>5000</v>
      </c>
      <c r="R315" s="135" t="str">
        <f t="shared" si="1066"/>
        <v/>
      </c>
      <c r="S315" s="137" t="str">
        <f t="shared" si="1066"/>
        <v/>
      </c>
      <c r="T315" s="113" t="str">
        <f t="shared" ref="T315:AJ315" si="1067">IF($H315=T$6,$J315,"")</f>
        <v/>
      </c>
      <c r="U315" s="114" t="str">
        <f t="shared" si="1067"/>
        <v/>
      </c>
      <c r="V315" s="114" t="str">
        <f t="shared" si="1067"/>
        <v/>
      </c>
      <c r="W315" s="114" t="str">
        <f t="shared" si="1067"/>
        <v/>
      </c>
      <c r="X315" s="113" t="str">
        <f t="shared" si="1067"/>
        <v/>
      </c>
      <c r="Y315" s="114" t="str">
        <f t="shared" si="1067"/>
        <v/>
      </c>
      <c r="Z315" s="114" t="str">
        <f t="shared" si="1067"/>
        <v/>
      </c>
      <c r="AA315" s="114" t="str">
        <f t="shared" si="1067"/>
        <v/>
      </c>
      <c r="AB315" s="113" t="str">
        <f t="shared" si="1067"/>
        <v/>
      </c>
      <c r="AC315" s="114" t="str">
        <f t="shared" si="1067"/>
        <v/>
      </c>
      <c r="AD315" s="114" t="str">
        <f t="shared" si="1067"/>
        <v/>
      </c>
      <c r="AE315" s="114" t="str">
        <f t="shared" si="1067"/>
        <v/>
      </c>
      <c r="AF315" s="114" t="str">
        <f t="shared" si="1067"/>
        <v/>
      </c>
      <c r="AG315" s="114" t="str">
        <f t="shared" si="1067"/>
        <v/>
      </c>
      <c r="AH315" s="114" t="str">
        <f t="shared" si="1067"/>
        <v/>
      </c>
      <c r="AI315" s="113" t="str">
        <f t="shared" si="1067"/>
        <v/>
      </c>
      <c r="AJ315" s="115" t="str">
        <f t="shared" si="1067"/>
        <v/>
      </c>
      <c r="AK315" s="617"/>
      <c r="AL315" s="38"/>
      <c r="AM315" s="98" t="s">
        <v>68</v>
      </c>
      <c r="AN315" s="130">
        <f t="shared" si="910"/>
        <v>309</v>
      </c>
      <c r="AO315" s="138" t="str">
        <f t="shared" ref="AO315:AS315" si="1068">IF(AND($G315=AO$4,$H315=AO$6),$I315,"")</f>
        <v/>
      </c>
      <c r="AP315" s="139" t="str">
        <f t="shared" si="1068"/>
        <v/>
      </c>
      <c r="AQ315" s="139">
        <f t="shared" si="1068"/>
        <v>5000</v>
      </c>
      <c r="AR315" s="139" t="str">
        <f t="shared" si="1068"/>
        <v/>
      </c>
      <c r="AS315" s="139" t="str">
        <f t="shared" si="1068"/>
        <v/>
      </c>
      <c r="AT315" s="118"/>
      <c r="AU315" s="138" t="str">
        <f t="shared" si="839"/>
        <v/>
      </c>
      <c r="AV315" s="139" t="str">
        <f t="shared" si="840"/>
        <v/>
      </c>
      <c r="AW315" s="139" t="str">
        <f t="shared" si="841"/>
        <v/>
      </c>
      <c r="AX315" s="139" t="str">
        <f t="shared" si="842"/>
        <v/>
      </c>
      <c r="AY315" s="139" t="str">
        <f t="shared" si="843"/>
        <v/>
      </c>
      <c r="AZ315" s="140" t="str">
        <f t="shared" si="844"/>
        <v/>
      </c>
      <c r="BA315" s="141" t="str">
        <f t="shared" si="845"/>
        <v/>
      </c>
      <c r="BB315" s="139" t="str">
        <f t="shared" si="846"/>
        <v/>
      </c>
      <c r="BC315" s="139" t="str">
        <f t="shared" si="847"/>
        <v/>
      </c>
      <c r="BD315" s="139" t="str">
        <f t="shared" si="848"/>
        <v/>
      </c>
      <c r="BE315" s="140" t="str">
        <f t="shared" si="849"/>
        <v/>
      </c>
      <c r="BF315" s="122" t="str">
        <f t="shared" si="850"/>
        <v/>
      </c>
      <c r="BG315" s="123" t="str">
        <f t="shared" si="851"/>
        <v/>
      </c>
      <c r="BH315" s="123" t="str">
        <f t="shared" si="852"/>
        <v/>
      </c>
      <c r="BI315" s="123" t="str">
        <f t="shared" si="853"/>
        <v/>
      </c>
      <c r="BJ315" s="122" t="str">
        <f t="shared" si="854"/>
        <v/>
      </c>
      <c r="BK315" s="123" t="str">
        <f t="shared" si="855"/>
        <v/>
      </c>
      <c r="BL315" s="123" t="str">
        <f t="shared" si="856"/>
        <v/>
      </c>
      <c r="BM315" s="123" t="str">
        <f t="shared" si="857"/>
        <v/>
      </c>
      <c r="BN315" s="123" t="str">
        <f t="shared" si="858"/>
        <v/>
      </c>
      <c r="BO315" s="123" t="str">
        <f t="shared" si="859"/>
        <v/>
      </c>
      <c r="BP315" s="123" t="str">
        <f t="shared" si="860"/>
        <v/>
      </c>
      <c r="BQ315" s="123" t="str">
        <f t="shared" si="861"/>
        <v/>
      </c>
      <c r="BR315" s="124" t="str">
        <f t="shared" si="862"/>
        <v/>
      </c>
      <c r="BS315" s="142" t="str">
        <f t="shared" si="863"/>
        <v/>
      </c>
      <c r="BT315" s="143" t="str">
        <f t="shared" si="864"/>
        <v/>
      </c>
      <c r="BU315" s="143" t="str">
        <f t="shared" si="865"/>
        <v/>
      </c>
      <c r="BV315" s="143" t="str">
        <f t="shared" si="866"/>
        <v/>
      </c>
      <c r="BW315" s="143" t="str">
        <f t="shared" si="867"/>
        <v/>
      </c>
      <c r="BX315" s="144" t="str">
        <f t="shared" si="868"/>
        <v/>
      </c>
      <c r="BY315" s="141" t="str">
        <f t="shared" si="869"/>
        <v/>
      </c>
      <c r="BZ315" s="139" t="str">
        <f t="shared" si="870"/>
        <v/>
      </c>
      <c r="CA315" s="139" t="str">
        <f t="shared" si="871"/>
        <v/>
      </c>
      <c r="CB315" s="139" t="str">
        <f t="shared" si="872"/>
        <v/>
      </c>
      <c r="CC315" s="139" t="str">
        <f t="shared" si="873"/>
        <v/>
      </c>
      <c r="CD315" s="139" t="str">
        <f t="shared" si="874"/>
        <v/>
      </c>
      <c r="CE315" s="140" t="str">
        <f t="shared" si="875"/>
        <v/>
      </c>
      <c r="CF315" s="141" t="str">
        <f t="shared" si="876"/>
        <v/>
      </c>
      <c r="CG315" s="139" t="str">
        <f t="shared" si="877"/>
        <v/>
      </c>
      <c r="CH315" s="139" t="str">
        <f t="shared" si="878"/>
        <v/>
      </c>
      <c r="CI315" s="139" t="str">
        <f t="shared" si="879"/>
        <v/>
      </c>
      <c r="CJ315" s="139" t="str">
        <f t="shared" si="880"/>
        <v/>
      </c>
      <c r="CK315" s="139" t="str">
        <f t="shared" si="881"/>
        <v/>
      </c>
      <c r="CL315" s="140" t="str">
        <f t="shared" si="882"/>
        <v/>
      </c>
      <c r="CM315" s="142" t="str">
        <f t="shared" si="883"/>
        <v/>
      </c>
      <c r="CN315" s="143" t="str">
        <f t="shared" si="884"/>
        <v/>
      </c>
      <c r="CO315" s="143" t="str">
        <f t="shared" si="885"/>
        <v/>
      </c>
      <c r="CP315" s="143" t="str">
        <f t="shared" si="886"/>
        <v/>
      </c>
      <c r="CQ315" s="143" t="str">
        <f t="shared" si="887"/>
        <v/>
      </c>
      <c r="CR315" s="145" t="str">
        <f t="shared" si="888"/>
        <v/>
      </c>
      <c r="CS315" s="127"/>
      <c r="CT315" s="122" t="str">
        <f t="shared" si="889"/>
        <v/>
      </c>
      <c r="CU315" s="123" t="str">
        <f t="shared" si="890"/>
        <v/>
      </c>
      <c r="CV315" s="123" t="str">
        <f t="shared" si="891"/>
        <v/>
      </c>
      <c r="CW315" s="123" t="str">
        <f t="shared" si="892"/>
        <v/>
      </c>
      <c r="CX315" s="123" t="str">
        <f t="shared" si="893"/>
        <v/>
      </c>
      <c r="CY315" s="123" t="str">
        <f t="shared" si="894"/>
        <v/>
      </c>
      <c r="CZ315" s="123" t="str">
        <f t="shared" si="895"/>
        <v/>
      </c>
      <c r="DA315" s="123" t="str">
        <f t="shared" si="896"/>
        <v/>
      </c>
      <c r="DB315" s="124" t="str">
        <f t="shared" si="897"/>
        <v/>
      </c>
      <c r="DC315" s="128" t="str">
        <f t="shared" si="898"/>
        <v/>
      </c>
      <c r="DD315" s="123" t="str">
        <f t="shared" si="899"/>
        <v/>
      </c>
      <c r="DE315" s="123" t="str">
        <f t="shared" si="900"/>
        <v/>
      </c>
      <c r="DF315" s="123" t="str">
        <f t="shared" si="901"/>
        <v/>
      </c>
      <c r="DG315" s="123" t="str">
        <f t="shared" si="902"/>
        <v/>
      </c>
      <c r="DH315" s="123" t="str">
        <f t="shared" si="903"/>
        <v/>
      </c>
      <c r="DI315" s="123" t="str">
        <f t="shared" si="904"/>
        <v/>
      </c>
      <c r="DJ315" s="129" t="str">
        <f t="shared" si="905"/>
        <v/>
      </c>
      <c r="DK315" s="98" t="s">
        <v>68</v>
      </c>
      <c r="DL315" s="130">
        <f t="shared" si="912"/>
        <v>309</v>
      </c>
      <c r="DM315" s="56"/>
    </row>
    <row r="316" spans="2:117" ht="22.5" customHeight="1">
      <c r="B316" s="98" t="s">
        <v>68</v>
      </c>
      <c r="C316" s="130">
        <f t="shared" si="906"/>
        <v>310</v>
      </c>
      <c r="D316" s="160">
        <v>45706</v>
      </c>
      <c r="E316" s="161" t="s">
        <v>69</v>
      </c>
      <c r="F316" s="102" t="s">
        <v>70</v>
      </c>
      <c r="G316" s="103" t="s">
        <v>20</v>
      </c>
      <c r="H316" s="131" t="s">
        <v>46</v>
      </c>
      <c r="I316" s="162">
        <v>5000</v>
      </c>
      <c r="J316" s="106"/>
      <c r="K316" s="107">
        <f t="shared" si="907"/>
        <v>3578542</v>
      </c>
      <c r="L316" s="645"/>
      <c r="M316" s="133"/>
      <c r="N316" s="133"/>
      <c r="O316" s="134" t="str">
        <f t="shared" ref="O316:S316" si="1069">IF($H316=O$6,$I316,"")</f>
        <v/>
      </c>
      <c r="P316" s="135" t="str">
        <f t="shared" si="1069"/>
        <v/>
      </c>
      <c r="Q316" s="136">
        <f t="shared" si="1069"/>
        <v>5000</v>
      </c>
      <c r="R316" s="135" t="str">
        <f t="shared" si="1069"/>
        <v/>
      </c>
      <c r="S316" s="137" t="str">
        <f t="shared" si="1069"/>
        <v/>
      </c>
      <c r="T316" s="113" t="str">
        <f t="shared" ref="T316:AJ316" si="1070">IF($H316=T$6,$J316,"")</f>
        <v/>
      </c>
      <c r="U316" s="114" t="str">
        <f t="shared" si="1070"/>
        <v/>
      </c>
      <c r="V316" s="114" t="str">
        <f t="shared" si="1070"/>
        <v/>
      </c>
      <c r="W316" s="114" t="str">
        <f t="shared" si="1070"/>
        <v/>
      </c>
      <c r="X316" s="113" t="str">
        <f t="shared" si="1070"/>
        <v/>
      </c>
      <c r="Y316" s="114" t="str">
        <f t="shared" si="1070"/>
        <v/>
      </c>
      <c r="Z316" s="114" t="str">
        <f t="shared" si="1070"/>
        <v/>
      </c>
      <c r="AA316" s="114" t="str">
        <f t="shared" si="1070"/>
        <v/>
      </c>
      <c r="AB316" s="113" t="str">
        <f t="shared" si="1070"/>
        <v/>
      </c>
      <c r="AC316" s="114" t="str">
        <f t="shared" si="1070"/>
        <v/>
      </c>
      <c r="AD316" s="114" t="str">
        <f t="shared" si="1070"/>
        <v/>
      </c>
      <c r="AE316" s="114" t="str">
        <f t="shared" si="1070"/>
        <v/>
      </c>
      <c r="AF316" s="114" t="str">
        <f t="shared" si="1070"/>
        <v/>
      </c>
      <c r="AG316" s="114" t="str">
        <f t="shared" si="1070"/>
        <v/>
      </c>
      <c r="AH316" s="114" t="str">
        <f t="shared" si="1070"/>
        <v/>
      </c>
      <c r="AI316" s="113" t="str">
        <f t="shared" si="1070"/>
        <v/>
      </c>
      <c r="AJ316" s="115" t="str">
        <f t="shared" si="1070"/>
        <v/>
      </c>
      <c r="AK316" s="617"/>
      <c r="AL316" s="38"/>
      <c r="AM316" s="98" t="s">
        <v>68</v>
      </c>
      <c r="AN316" s="130">
        <f t="shared" si="910"/>
        <v>310</v>
      </c>
      <c r="AO316" s="138" t="str">
        <f t="shared" ref="AO316:AS316" si="1071">IF(AND($G316=AO$4,$H316=AO$6),$I316,"")</f>
        <v/>
      </c>
      <c r="AP316" s="139" t="str">
        <f t="shared" si="1071"/>
        <v/>
      </c>
      <c r="AQ316" s="139">
        <f t="shared" si="1071"/>
        <v>5000</v>
      </c>
      <c r="AR316" s="139" t="str">
        <f t="shared" si="1071"/>
        <v/>
      </c>
      <c r="AS316" s="139" t="str">
        <f t="shared" si="1071"/>
        <v/>
      </c>
      <c r="AT316" s="118"/>
      <c r="AU316" s="138" t="str">
        <f t="shared" si="839"/>
        <v/>
      </c>
      <c r="AV316" s="139" t="str">
        <f t="shared" si="840"/>
        <v/>
      </c>
      <c r="AW316" s="139" t="str">
        <f t="shared" si="841"/>
        <v/>
      </c>
      <c r="AX316" s="139" t="str">
        <f t="shared" si="842"/>
        <v/>
      </c>
      <c r="AY316" s="139" t="str">
        <f t="shared" si="843"/>
        <v/>
      </c>
      <c r="AZ316" s="140" t="str">
        <f t="shared" si="844"/>
        <v/>
      </c>
      <c r="BA316" s="141" t="str">
        <f t="shared" si="845"/>
        <v/>
      </c>
      <c r="BB316" s="139" t="str">
        <f t="shared" si="846"/>
        <v/>
      </c>
      <c r="BC316" s="139" t="str">
        <f t="shared" si="847"/>
        <v/>
      </c>
      <c r="BD316" s="139" t="str">
        <f t="shared" si="848"/>
        <v/>
      </c>
      <c r="BE316" s="140" t="str">
        <f t="shared" si="849"/>
        <v/>
      </c>
      <c r="BF316" s="122" t="str">
        <f t="shared" si="850"/>
        <v/>
      </c>
      <c r="BG316" s="123" t="str">
        <f t="shared" si="851"/>
        <v/>
      </c>
      <c r="BH316" s="123" t="str">
        <f t="shared" si="852"/>
        <v/>
      </c>
      <c r="BI316" s="123" t="str">
        <f t="shared" si="853"/>
        <v/>
      </c>
      <c r="BJ316" s="122" t="str">
        <f t="shared" si="854"/>
        <v/>
      </c>
      <c r="BK316" s="123" t="str">
        <f t="shared" si="855"/>
        <v/>
      </c>
      <c r="BL316" s="123" t="str">
        <f t="shared" si="856"/>
        <v/>
      </c>
      <c r="BM316" s="123" t="str">
        <f t="shared" si="857"/>
        <v/>
      </c>
      <c r="BN316" s="123" t="str">
        <f t="shared" si="858"/>
        <v/>
      </c>
      <c r="BO316" s="123" t="str">
        <f t="shared" si="859"/>
        <v/>
      </c>
      <c r="BP316" s="123" t="str">
        <f t="shared" si="860"/>
        <v/>
      </c>
      <c r="BQ316" s="123" t="str">
        <f t="shared" si="861"/>
        <v/>
      </c>
      <c r="BR316" s="124" t="str">
        <f t="shared" si="862"/>
        <v/>
      </c>
      <c r="BS316" s="142" t="str">
        <f t="shared" si="863"/>
        <v/>
      </c>
      <c r="BT316" s="143" t="str">
        <f t="shared" si="864"/>
        <v/>
      </c>
      <c r="BU316" s="143" t="str">
        <f t="shared" si="865"/>
        <v/>
      </c>
      <c r="BV316" s="143" t="str">
        <f t="shared" si="866"/>
        <v/>
      </c>
      <c r="BW316" s="143" t="str">
        <f t="shared" si="867"/>
        <v/>
      </c>
      <c r="BX316" s="144" t="str">
        <f t="shared" si="868"/>
        <v/>
      </c>
      <c r="BY316" s="141" t="str">
        <f t="shared" si="869"/>
        <v/>
      </c>
      <c r="BZ316" s="139" t="str">
        <f t="shared" si="870"/>
        <v/>
      </c>
      <c r="CA316" s="139" t="str">
        <f t="shared" si="871"/>
        <v/>
      </c>
      <c r="CB316" s="139" t="str">
        <f t="shared" si="872"/>
        <v/>
      </c>
      <c r="CC316" s="139" t="str">
        <f t="shared" si="873"/>
        <v/>
      </c>
      <c r="CD316" s="139" t="str">
        <f t="shared" si="874"/>
        <v/>
      </c>
      <c r="CE316" s="140" t="str">
        <f t="shared" si="875"/>
        <v/>
      </c>
      <c r="CF316" s="141" t="str">
        <f t="shared" si="876"/>
        <v/>
      </c>
      <c r="CG316" s="139" t="str">
        <f t="shared" si="877"/>
        <v/>
      </c>
      <c r="CH316" s="139" t="str">
        <f t="shared" si="878"/>
        <v/>
      </c>
      <c r="CI316" s="139" t="str">
        <f t="shared" si="879"/>
        <v/>
      </c>
      <c r="CJ316" s="139" t="str">
        <f t="shared" si="880"/>
        <v/>
      </c>
      <c r="CK316" s="139" t="str">
        <f t="shared" si="881"/>
        <v/>
      </c>
      <c r="CL316" s="140" t="str">
        <f t="shared" si="882"/>
        <v/>
      </c>
      <c r="CM316" s="142" t="str">
        <f t="shared" si="883"/>
        <v/>
      </c>
      <c r="CN316" s="143" t="str">
        <f t="shared" si="884"/>
        <v/>
      </c>
      <c r="CO316" s="143" t="str">
        <f t="shared" si="885"/>
        <v/>
      </c>
      <c r="CP316" s="143" t="str">
        <f t="shared" si="886"/>
        <v/>
      </c>
      <c r="CQ316" s="143" t="str">
        <f t="shared" si="887"/>
        <v/>
      </c>
      <c r="CR316" s="145" t="str">
        <f t="shared" si="888"/>
        <v/>
      </c>
      <c r="CS316" s="127"/>
      <c r="CT316" s="122" t="str">
        <f t="shared" si="889"/>
        <v/>
      </c>
      <c r="CU316" s="123" t="str">
        <f t="shared" si="890"/>
        <v/>
      </c>
      <c r="CV316" s="123" t="str">
        <f t="shared" si="891"/>
        <v/>
      </c>
      <c r="CW316" s="123" t="str">
        <f t="shared" si="892"/>
        <v/>
      </c>
      <c r="CX316" s="123" t="str">
        <f t="shared" si="893"/>
        <v/>
      </c>
      <c r="CY316" s="123" t="str">
        <f t="shared" si="894"/>
        <v/>
      </c>
      <c r="CZ316" s="123" t="str">
        <f t="shared" si="895"/>
        <v/>
      </c>
      <c r="DA316" s="123" t="str">
        <f t="shared" si="896"/>
        <v/>
      </c>
      <c r="DB316" s="124" t="str">
        <f t="shared" si="897"/>
        <v/>
      </c>
      <c r="DC316" s="128" t="str">
        <f t="shared" si="898"/>
        <v/>
      </c>
      <c r="DD316" s="123" t="str">
        <f t="shared" si="899"/>
        <v/>
      </c>
      <c r="DE316" s="123" t="str">
        <f t="shared" si="900"/>
        <v/>
      </c>
      <c r="DF316" s="123" t="str">
        <f t="shared" si="901"/>
        <v/>
      </c>
      <c r="DG316" s="123" t="str">
        <f t="shared" si="902"/>
        <v/>
      </c>
      <c r="DH316" s="123" t="str">
        <f t="shared" si="903"/>
        <v/>
      </c>
      <c r="DI316" s="123" t="str">
        <f t="shared" si="904"/>
        <v/>
      </c>
      <c r="DJ316" s="129" t="str">
        <f t="shared" si="905"/>
        <v/>
      </c>
      <c r="DK316" s="98" t="s">
        <v>68</v>
      </c>
      <c r="DL316" s="130">
        <f t="shared" si="912"/>
        <v>310</v>
      </c>
      <c r="DM316" s="56"/>
    </row>
    <row r="317" spans="2:117" ht="22.5" customHeight="1">
      <c r="B317" s="98" t="s">
        <v>68</v>
      </c>
      <c r="C317" s="130">
        <f t="shared" si="906"/>
        <v>311</v>
      </c>
      <c r="D317" s="160">
        <v>45706</v>
      </c>
      <c r="E317" s="161" t="s">
        <v>69</v>
      </c>
      <c r="F317" s="102" t="s">
        <v>70</v>
      </c>
      <c r="G317" s="103" t="s">
        <v>20</v>
      </c>
      <c r="H317" s="131" t="s">
        <v>46</v>
      </c>
      <c r="I317" s="162">
        <v>5000</v>
      </c>
      <c r="J317" s="106"/>
      <c r="K317" s="107">
        <f t="shared" si="907"/>
        <v>3583542</v>
      </c>
      <c r="L317" s="645"/>
      <c r="M317" s="163"/>
      <c r="N317" s="163"/>
      <c r="O317" s="134" t="str">
        <f t="shared" ref="O317:S317" si="1072">IF($H317=O$6,$I317,"")</f>
        <v/>
      </c>
      <c r="P317" s="135" t="str">
        <f t="shared" si="1072"/>
        <v/>
      </c>
      <c r="Q317" s="136">
        <f t="shared" si="1072"/>
        <v>5000</v>
      </c>
      <c r="R317" s="135" t="str">
        <f t="shared" si="1072"/>
        <v/>
      </c>
      <c r="S317" s="137" t="str">
        <f t="shared" si="1072"/>
        <v/>
      </c>
      <c r="T317" s="113" t="str">
        <f t="shared" ref="T317:AJ317" si="1073">IF($H317=T$6,$J317,"")</f>
        <v/>
      </c>
      <c r="U317" s="114" t="str">
        <f t="shared" si="1073"/>
        <v/>
      </c>
      <c r="V317" s="114" t="str">
        <f t="shared" si="1073"/>
        <v/>
      </c>
      <c r="W317" s="114" t="str">
        <f t="shared" si="1073"/>
        <v/>
      </c>
      <c r="X317" s="113" t="str">
        <f t="shared" si="1073"/>
        <v/>
      </c>
      <c r="Y317" s="114" t="str">
        <f t="shared" si="1073"/>
        <v/>
      </c>
      <c r="Z317" s="114" t="str">
        <f t="shared" si="1073"/>
        <v/>
      </c>
      <c r="AA317" s="114" t="str">
        <f t="shared" si="1073"/>
        <v/>
      </c>
      <c r="AB317" s="113" t="str">
        <f t="shared" si="1073"/>
        <v/>
      </c>
      <c r="AC317" s="114" t="str">
        <f t="shared" si="1073"/>
        <v/>
      </c>
      <c r="AD317" s="114" t="str">
        <f t="shared" si="1073"/>
        <v/>
      </c>
      <c r="AE317" s="114" t="str">
        <f t="shared" si="1073"/>
        <v/>
      </c>
      <c r="AF317" s="114" t="str">
        <f t="shared" si="1073"/>
        <v/>
      </c>
      <c r="AG317" s="114" t="str">
        <f t="shared" si="1073"/>
        <v/>
      </c>
      <c r="AH317" s="114" t="str">
        <f t="shared" si="1073"/>
        <v/>
      </c>
      <c r="AI317" s="113" t="str">
        <f t="shared" si="1073"/>
        <v/>
      </c>
      <c r="AJ317" s="115" t="str">
        <f t="shared" si="1073"/>
        <v/>
      </c>
      <c r="AK317" s="617"/>
      <c r="AL317" s="38"/>
      <c r="AM317" s="98" t="s">
        <v>68</v>
      </c>
      <c r="AN317" s="130">
        <f t="shared" si="910"/>
        <v>311</v>
      </c>
      <c r="AO317" s="138" t="str">
        <f t="shared" ref="AO317:AS317" si="1074">IF(AND($G317=AO$4,$H317=AO$6),$I317,"")</f>
        <v/>
      </c>
      <c r="AP317" s="139" t="str">
        <f t="shared" si="1074"/>
        <v/>
      </c>
      <c r="AQ317" s="139">
        <f t="shared" si="1074"/>
        <v>5000</v>
      </c>
      <c r="AR317" s="139" t="str">
        <f t="shared" si="1074"/>
        <v/>
      </c>
      <c r="AS317" s="139" t="str">
        <f t="shared" si="1074"/>
        <v/>
      </c>
      <c r="AT317" s="118"/>
      <c r="AU317" s="138" t="str">
        <f t="shared" si="839"/>
        <v/>
      </c>
      <c r="AV317" s="139" t="str">
        <f t="shared" si="840"/>
        <v/>
      </c>
      <c r="AW317" s="139" t="str">
        <f t="shared" si="841"/>
        <v/>
      </c>
      <c r="AX317" s="139" t="str">
        <f t="shared" si="842"/>
        <v/>
      </c>
      <c r="AY317" s="139" t="str">
        <f t="shared" si="843"/>
        <v/>
      </c>
      <c r="AZ317" s="140" t="str">
        <f t="shared" si="844"/>
        <v/>
      </c>
      <c r="BA317" s="141" t="str">
        <f t="shared" si="845"/>
        <v/>
      </c>
      <c r="BB317" s="139" t="str">
        <f t="shared" si="846"/>
        <v/>
      </c>
      <c r="BC317" s="139" t="str">
        <f t="shared" si="847"/>
        <v/>
      </c>
      <c r="BD317" s="139" t="str">
        <f t="shared" si="848"/>
        <v/>
      </c>
      <c r="BE317" s="140" t="str">
        <f t="shared" si="849"/>
        <v/>
      </c>
      <c r="BF317" s="122" t="str">
        <f t="shared" si="850"/>
        <v/>
      </c>
      <c r="BG317" s="123" t="str">
        <f t="shared" si="851"/>
        <v/>
      </c>
      <c r="BH317" s="123" t="str">
        <f t="shared" si="852"/>
        <v/>
      </c>
      <c r="BI317" s="123" t="str">
        <f t="shared" si="853"/>
        <v/>
      </c>
      <c r="BJ317" s="122" t="str">
        <f t="shared" si="854"/>
        <v/>
      </c>
      <c r="BK317" s="123" t="str">
        <f t="shared" si="855"/>
        <v/>
      </c>
      <c r="BL317" s="123" t="str">
        <f t="shared" si="856"/>
        <v/>
      </c>
      <c r="BM317" s="123" t="str">
        <f t="shared" si="857"/>
        <v/>
      </c>
      <c r="BN317" s="123" t="str">
        <f t="shared" si="858"/>
        <v/>
      </c>
      <c r="BO317" s="123" t="str">
        <f t="shared" si="859"/>
        <v/>
      </c>
      <c r="BP317" s="123" t="str">
        <f t="shared" si="860"/>
        <v/>
      </c>
      <c r="BQ317" s="123" t="str">
        <f t="shared" si="861"/>
        <v/>
      </c>
      <c r="BR317" s="124" t="str">
        <f t="shared" si="862"/>
        <v/>
      </c>
      <c r="BS317" s="142" t="str">
        <f t="shared" si="863"/>
        <v/>
      </c>
      <c r="BT317" s="143" t="str">
        <f t="shared" si="864"/>
        <v/>
      </c>
      <c r="BU317" s="143" t="str">
        <f t="shared" si="865"/>
        <v/>
      </c>
      <c r="BV317" s="143" t="str">
        <f t="shared" si="866"/>
        <v/>
      </c>
      <c r="BW317" s="143" t="str">
        <f t="shared" si="867"/>
        <v/>
      </c>
      <c r="BX317" s="144" t="str">
        <f t="shared" si="868"/>
        <v/>
      </c>
      <c r="BY317" s="141" t="str">
        <f t="shared" si="869"/>
        <v/>
      </c>
      <c r="BZ317" s="139" t="str">
        <f t="shared" si="870"/>
        <v/>
      </c>
      <c r="CA317" s="139" t="str">
        <f t="shared" si="871"/>
        <v/>
      </c>
      <c r="CB317" s="139" t="str">
        <f t="shared" si="872"/>
        <v/>
      </c>
      <c r="CC317" s="139" t="str">
        <f t="shared" si="873"/>
        <v/>
      </c>
      <c r="CD317" s="139" t="str">
        <f t="shared" si="874"/>
        <v/>
      </c>
      <c r="CE317" s="140" t="str">
        <f t="shared" si="875"/>
        <v/>
      </c>
      <c r="CF317" s="141" t="str">
        <f t="shared" si="876"/>
        <v/>
      </c>
      <c r="CG317" s="139" t="str">
        <f t="shared" si="877"/>
        <v/>
      </c>
      <c r="CH317" s="139" t="str">
        <f t="shared" si="878"/>
        <v/>
      </c>
      <c r="CI317" s="139" t="str">
        <f t="shared" si="879"/>
        <v/>
      </c>
      <c r="CJ317" s="139" t="str">
        <f t="shared" si="880"/>
        <v/>
      </c>
      <c r="CK317" s="139" t="str">
        <f t="shared" si="881"/>
        <v/>
      </c>
      <c r="CL317" s="140" t="str">
        <f t="shared" si="882"/>
        <v/>
      </c>
      <c r="CM317" s="142" t="str">
        <f t="shared" si="883"/>
        <v/>
      </c>
      <c r="CN317" s="143" t="str">
        <f t="shared" si="884"/>
        <v/>
      </c>
      <c r="CO317" s="143" t="str">
        <f t="shared" si="885"/>
        <v/>
      </c>
      <c r="CP317" s="143" t="str">
        <f t="shared" si="886"/>
        <v/>
      </c>
      <c r="CQ317" s="143" t="str">
        <f t="shared" si="887"/>
        <v/>
      </c>
      <c r="CR317" s="145" t="str">
        <f t="shared" si="888"/>
        <v/>
      </c>
      <c r="CS317" s="127"/>
      <c r="CT317" s="122" t="str">
        <f t="shared" si="889"/>
        <v/>
      </c>
      <c r="CU317" s="123" t="str">
        <f t="shared" si="890"/>
        <v/>
      </c>
      <c r="CV317" s="123" t="str">
        <f t="shared" si="891"/>
        <v/>
      </c>
      <c r="CW317" s="123" t="str">
        <f t="shared" si="892"/>
        <v/>
      </c>
      <c r="CX317" s="123" t="str">
        <f t="shared" si="893"/>
        <v/>
      </c>
      <c r="CY317" s="123" t="str">
        <f t="shared" si="894"/>
        <v/>
      </c>
      <c r="CZ317" s="123" t="str">
        <f t="shared" si="895"/>
        <v/>
      </c>
      <c r="DA317" s="123" t="str">
        <f t="shared" si="896"/>
        <v/>
      </c>
      <c r="DB317" s="124" t="str">
        <f t="shared" si="897"/>
        <v/>
      </c>
      <c r="DC317" s="128" t="str">
        <f t="shared" si="898"/>
        <v/>
      </c>
      <c r="DD317" s="123" t="str">
        <f t="shared" si="899"/>
        <v/>
      </c>
      <c r="DE317" s="123" t="str">
        <f t="shared" si="900"/>
        <v/>
      </c>
      <c r="DF317" s="123" t="str">
        <f t="shared" si="901"/>
        <v/>
      </c>
      <c r="DG317" s="123" t="str">
        <f t="shared" si="902"/>
        <v/>
      </c>
      <c r="DH317" s="123" t="str">
        <f t="shared" si="903"/>
        <v/>
      </c>
      <c r="DI317" s="123" t="str">
        <f t="shared" si="904"/>
        <v/>
      </c>
      <c r="DJ317" s="129" t="str">
        <f t="shared" si="905"/>
        <v/>
      </c>
      <c r="DK317" s="98" t="s">
        <v>68</v>
      </c>
      <c r="DL317" s="130">
        <f t="shared" si="912"/>
        <v>311</v>
      </c>
      <c r="DM317" s="56"/>
    </row>
    <row r="318" spans="2:117" ht="22.5" customHeight="1">
      <c r="B318" s="98" t="s">
        <v>68</v>
      </c>
      <c r="C318" s="130">
        <f t="shared" si="906"/>
        <v>312</v>
      </c>
      <c r="D318" s="146">
        <v>45706</v>
      </c>
      <c r="E318" s="155" t="s">
        <v>69</v>
      </c>
      <c r="F318" s="102" t="s">
        <v>70</v>
      </c>
      <c r="G318" s="103" t="s">
        <v>20</v>
      </c>
      <c r="H318" s="131" t="s">
        <v>46</v>
      </c>
      <c r="I318" s="132">
        <v>20000</v>
      </c>
      <c r="J318" s="106"/>
      <c r="K318" s="107">
        <f t="shared" si="907"/>
        <v>3603542</v>
      </c>
      <c r="L318" s="645"/>
      <c r="M318" s="163"/>
      <c r="N318" s="163"/>
      <c r="O318" s="134" t="str">
        <f t="shared" ref="O318:S318" si="1075">IF($H318=O$6,$I318,"")</f>
        <v/>
      </c>
      <c r="P318" s="135" t="str">
        <f t="shared" si="1075"/>
        <v/>
      </c>
      <c r="Q318" s="136">
        <f t="shared" si="1075"/>
        <v>20000</v>
      </c>
      <c r="R318" s="135" t="str">
        <f t="shared" si="1075"/>
        <v/>
      </c>
      <c r="S318" s="137" t="str">
        <f t="shared" si="1075"/>
        <v/>
      </c>
      <c r="T318" s="113" t="str">
        <f t="shared" ref="T318:AJ318" si="1076">IF($H318=T$6,$J318,"")</f>
        <v/>
      </c>
      <c r="U318" s="114" t="str">
        <f t="shared" si="1076"/>
        <v/>
      </c>
      <c r="V318" s="114" t="str">
        <f t="shared" si="1076"/>
        <v/>
      </c>
      <c r="W318" s="114" t="str">
        <f t="shared" si="1076"/>
        <v/>
      </c>
      <c r="X318" s="113" t="str">
        <f t="shared" si="1076"/>
        <v/>
      </c>
      <c r="Y318" s="114" t="str">
        <f t="shared" si="1076"/>
        <v/>
      </c>
      <c r="Z318" s="114" t="str">
        <f t="shared" si="1076"/>
        <v/>
      </c>
      <c r="AA318" s="114" t="str">
        <f t="shared" si="1076"/>
        <v/>
      </c>
      <c r="AB318" s="113" t="str">
        <f t="shared" si="1076"/>
        <v/>
      </c>
      <c r="AC318" s="114" t="str">
        <f t="shared" si="1076"/>
        <v/>
      </c>
      <c r="AD318" s="114" t="str">
        <f t="shared" si="1076"/>
        <v/>
      </c>
      <c r="AE318" s="114" t="str">
        <f t="shared" si="1076"/>
        <v/>
      </c>
      <c r="AF318" s="114" t="str">
        <f t="shared" si="1076"/>
        <v/>
      </c>
      <c r="AG318" s="114" t="str">
        <f t="shared" si="1076"/>
        <v/>
      </c>
      <c r="AH318" s="114" t="str">
        <f t="shared" si="1076"/>
        <v/>
      </c>
      <c r="AI318" s="113" t="str">
        <f t="shared" si="1076"/>
        <v/>
      </c>
      <c r="AJ318" s="115" t="str">
        <f t="shared" si="1076"/>
        <v/>
      </c>
      <c r="AK318" s="617"/>
      <c r="AL318" s="38"/>
      <c r="AM318" s="98" t="s">
        <v>68</v>
      </c>
      <c r="AN318" s="130">
        <f t="shared" si="910"/>
        <v>312</v>
      </c>
      <c r="AO318" s="138" t="str">
        <f t="shared" ref="AO318:AS318" si="1077">IF(AND($G318=AO$4,$H318=AO$6),$I318,"")</f>
        <v/>
      </c>
      <c r="AP318" s="139" t="str">
        <f t="shared" si="1077"/>
        <v/>
      </c>
      <c r="AQ318" s="139">
        <f t="shared" si="1077"/>
        <v>20000</v>
      </c>
      <c r="AR318" s="139" t="str">
        <f t="shared" si="1077"/>
        <v/>
      </c>
      <c r="AS318" s="139" t="str">
        <f t="shared" si="1077"/>
        <v/>
      </c>
      <c r="AT318" s="118"/>
      <c r="AU318" s="138" t="str">
        <f t="shared" si="839"/>
        <v/>
      </c>
      <c r="AV318" s="139" t="str">
        <f t="shared" si="840"/>
        <v/>
      </c>
      <c r="AW318" s="139" t="str">
        <f t="shared" si="841"/>
        <v/>
      </c>
      <c r="AX318" s="139" t="str">
        <f t="shared" si="842"/>
        <v/>
      </c>
      <c r="AY318" s="139" t="str">
        <f t="shared" si="843"/>
        <v/>
      </c>
      <c r="AZ318" s="140" t="str">
        <f t="shared" si="844"/>
        <v/>
      </c>
      <c r="BA318" s="141" t="str">
        <f t="shared" si="845"/>
        <v/>
      </c>
      <c r="BB318" s="139" t="str">
        <f t="shared" si="846"/>
        <v/>
      </c>
      <c r="BC318" s="139" t="str">
        <f t="shared" si="847"/>
        <v/>
      </c>
      <c r="BD318" s="139" t="str">
        <f t="shared" si="848"/>
        <v/>
      </c>
      <c r="BE318" s="140" t="str">
        <f t="shared" si="849"/>
        <v/>
      </c>
      <c r="BF318" s="122" t="str">
        <f t="shared" si="850"/>
        <v/>
      </c>
      <c r="BG318" s="123" t="str">
        <f t="shared" si="851"/>
        <v/>
      </c>
      <c r="BH318" s="123" t="str">
        <f t="shared" si="852"/>
        <v/>
      </c>
      <c r="BI318" s="123" t="str">
        <f t="shared" si="853"/>
        <v/>
      </c>
      <c r="BJ318" s="122" t="str">
        <f t="shared" si="854"/>
        <v/>
      </c>
      <c r="BK318" s="123" t="str">
        <f t="shared" si="855"/>
        <v/>
      </c>
      <c r="BL318" s="123" t="str">
        <f t="shared" si="856"/>
        <v/>
      </c>
      <c r="BM318" s="123" t="str">
        <f t="shared" si="857"/>
        <v/>
      </c>
      <c r="BN318" s="123" t="str">
        <f t="shared" si="858"/>
        <v/>
      </c>
      <c r="BO318" s="123" t="str">
        <f t="shared" si="859"/>
        <v/>
      </c>
      <c r="BP318" s="123" t="str">
        <f t="shared" si="860"/>
        <v/>
      </c>
      <c r="BQ318" s="123" t="str">
        <f t="shared" si="861"/>
        <v/>
      </c>
      <c r="BR318" s="124" t="str">
        <f t="shared" si="862"/>
        <v/>
      </c>
      <c r="BS318" s="142" t="str">
        <f t="shared" si="863"/>
        <v/>
      </c>
      <c r="BT318" s="143" t="str">
        <f t="shared" si="864"/>
        <v/>
      </c>
      <c r="BU318" s="143" t="str">
        <f t="shared" si="865"/>
        <v/>
      </c>
      <c r="BV318" s="143" t="str">
        <f t="shared" si="866"/>
        <v/>
      </c>
      <c r="BW318" s="143" t="str">
        <f t="shared" si="867"/>
        <v/>
      </c>
      <c r="BX318" s="144" t="str">
        <f t="shared" si="868"/>
        <v/>
      </c>
      <c r="BY318" s="141" t="str">
        <f t="shared" si="869"/>
        <v/>
      </c>
      <c r="BZ318" s="139" t="str">
        <f t="shared" si="870"/>
        <v/>
      </c>
      <c r="CA318" s="139" t="str">
        <f t="shared" si="871"/>
        <v/>
      </c>
      <c r="CB318" s="139" t="str">
        <f t="shared" si="872"/>
        <v/>
      </c>
      <c r="CC318" s="139" t="str">
        <f t="shared" si="873"/>
        <v/>
      </c>
      <c r="CD318" s="139" t="str">
        <f t="shared" si="874"/>
        <v/>
      </c>
      <c r="CE318" s="140" t="str">
        <f t="shared" si="875"/>
        <v/>
      </c>
      <c r="CF318" s="141" t="str">
        <f t="shared" si="876"/>
        <v/>
      </c>
      <c r="CG318" s="139" t="str">
        <f t="shared" si="877"/>
        <v/>
      </c>
      <c r="CH318" s="139" t="str">
        <f t="shared" si="878"/>
        <v/>
      </c>
      <c r="CI318" s="139" t="str">
        <f t="shared" si="879"/>
        <v/>
      </c>
      <c r="CJ318" s="139" t="str">
        <f t="shared" si="880"/>
        <v/>
      </c>
      <c r="CK318" s="139" t="str">
        <f t="shared" si="881"/>
        <v/>
      </c>
      <c r="CL318" s="140" t="str">
        <f t="shared" si="882"/>
        <v/>
      </c>
      <c r="CM318" s="142" t="str">
        <f t="shared" si="883"/>
        <v/>
      </c>
      <c r="CN318" s="143" t="str">
        <f t="shared" si="884"/>
        <v/>
      </c>
      <c r="CO318" s="143" t="str">
        <f t="shared" si="885"/>
        <v/>
      </c>
      <c r="CP318" s="143" t="str">
        <f t="shared" si="886"/>
        <v/>
      </c>
      <c r="CQ318" s="143" t="str">
        <f t="shared" si="887"/>
        <v/>
      </c>
      <c r="CR318" s="145" t="str">
        <f t="shared" si="888"/>
        <v/>
      </c>
      <c r="CS318" s="127"/>
      <c r="CT318" s="122" t="str">
        <f t="shared" si="889"/>
        <v/>
      </c>
      <c r="CU318" s="123" t="str">
        <f t="shared" si="890"/>
        <v/>
      </c>
      <c r="CV318" s="123" t="str">
        <f t="shared" si="891"/>
        <v/>
      </c>
      <c r="CW318" s="123" t="str">
        <f t="shared" si="892"/>
        <v/>
      </c>
      <c r="CX318" s="123" t="str">
        <f t="shared" si="893"/>
        <v/>
      </c>
      <c r="CY318" s="123" t="str">
        <f t="shared" si="894"/>
        <v/>
      </c>
      <c r="CZ318" s="123" t="str">
        <f t="shared" si="895"/>
        <v/>
      </c>
      <c r="DA318" s="123" t="str">
        <f t="shared" si="896"/>
        <v/>
      </c>
      <c r="DB318" s="124" t="str">
        <f t="shared" si="897"/>
        <v/>
      </c>
      <c r="DC318" s="128" t="str">
        <f t="shared" si="898"/>
        <v/>
      </c>
      <c r="DD318" s="123" t="str">
        <f t="shared" si="899"/>
        <v/>
      </c>
      <c r="DE318" s="123" t="str">
        <f t="shared" si="900"/>
        <v/>
      </c>
      <c r="DF318" s="123" t="str">
        <f t="shared" si="901"/>
        <v/>
      </c>
      <c r="DG318" s="123" t="str">
        <f t="shared" si="902"/>
        <v/>
      </c>
      <c r="DH318" s="123" t="str">
        <f t="shared" si="903"/>
        <v/>
      </c>
      <c r="DI318" s="123" t="str">
        <f t="shared" si="904"/>
        <v/>
      </c>
      <c r="DJ318" s="129" t="str">
        <f t="shared" si="905"/>
        <v/>
      </c>
      <c r="DK318" s="98" t="s">
        <v>68</v>
      </c>
      <c r="DL318" s="130">
        <f t="shared" si="912"/>
        <v>312</v>
      </c>
      <c r="DM318" s="56"/>
    </row>
    <row r="319" spans="2:117" ht="22.5" customHeight="1">
      <c r="B319" s="98" t="s">
        <v>68</v>
      </c>
      <c r="C319" s="130">
        <f t="shared" si="906"/>
        <v>313</v>
      </c>
      <c r="D319" s="146">
        <v>45706</v>
      </c>
      <c r="E319" s="155" t="s">
        <v>69</v>
      </c>
      <c r="F319" s="102" t="s">
        <v>70</v>
      </c>
      <c r="G319" s="156" t="s">
        <v>20</v>
      </c>
      <c r="H319" s="131" t="s">
        <v>46</v>
      </c>
      <c r="I319" s="132">
        <v>2222</v>
      </c>
      <c r="J319" s="106"/>
      <c r="K319" s="107">
        <f t="shared" si="907"/>
        <v>3605764</v>
      </c>
      <c r="L319" s="645"/>
      <c r="M319" s="133"/>
      <c r="N319" s="133"/>
      <c r="O319" s="134" t="str">
        <f t="shared" ref="O319:S319" si="1078">IF($H319=O$6,$I319,"")</f>
        <v/>
      </c>
      <c r="P319" s="135" t="str">
        <f t="shared" si="1078"/>
        <v/>
      </c>
      <c r="Q319" s="136">
        <f t="shared" si="1078"/>
        <v>2222</v>
      </c>
      <c r="R319" s="135" t="str">
        <f t="shared" si="1078"/>
        <v/>
      </c>
      <c r="S319" s="137" t="str">
        <f t="shared" si="1078"/>
        <v/>
      </c>
      <c r="T319" s="113" t="str">
        <f t="shared" ref="T319:AJ319" si="1079">IF($H319=T$6,$J319,"")</f>
        <v/>
      </c>
      <c r="U319" s="114" t="str">
        <f t="shared" si="1079"/>
        <v/>
      </c>
      <c r="V319" s="114" t="str">
        <f t="shared" si="1079"/>
        <v/>
      </c>
      <c r="W319" s="114" t="str">
        <f t="shared" si="1079"/>
        <v/>
      </c>
      <c r="X319" s="113" t="str">
        <f t="shared" si="1079"/>
        <v/>
      </c>
      <c r="Y319" s="114" t="str">
        <f t="shared" si="1079"/>
        <v/>
      </c>
      <c r="Z319" s="114" t="str">
        <f t="shared" si="1079"/>
        <v/>
      </c>
      <c r="AA319" s="114" t="str">
        <f t="shared" si="1079"/>
        <v/>
      </c>
      <c r="AB319" s="113" t="str">
        <f t="shared" si="1079"/>
        <v/>
      </c>
      <c r="AC319" s="114" t="str">
        <f t="shared" si="1079"/>
        <v/>
      </c>
      <c r="AD319" s="114" t="str">
        <f t="shared" si="1079"/>
        <v/>
      </c>
      <c r="AE319" s="114" t="str">
        <f t="shared" si="1079"/>
        <v/>
      </c>
      <c r="AF319" s="114" t="str">
        <f t="shared" si="1079"/>
        <v/>
      </c>
      <c r="AG319" s="114" t="str">
        <f t="shared" si="1079"/>
        <v/>
      </c>
      <c r="AH319" s="114" t="str">
        <f t="shared" si="1079"/>
        <v/>
      </c>
      <c r="AI319" s="113" t="str">
        <f t="shared" si="1079"/>
        <v/>
      </c>
      <c r="AJ319" s="115" t="str">
        <f t="shared" si="1079"/>
        <v/>
      </c>
      <c r="AK319" s="617"/>
      <c r="AL319" s="38"/>
      <c r="AM319" s="98" t="s">
        <v>68</v>
      </c>
      <c r="AN319" s="130">
        <f t="shared" si="910"/>
        <v>313</v>
      </c>
      <c r="AO319" s="138" t="str">
        <f t="shared" ref="AO319:AS319" si="1080">IF(AND($G319=AO$4,$H319=AO$6),$I319,"")</f>
        <v/>
      </c>
      <c r="AP319" s="139" t="str">
        <f t="shared" si="1080"/>
        <v/>
      </c>
      <c r="AQ319" s="139">
        <f t="shared" si="1080"/>
        <v>2222</v>
      </c>
      <c r="AR319" s="139" t="str">
        <f t="shared" si="1080"/>
        <v/>
      </c>
      <c r="AS319" s="139" t="str">
        <f t="shared" si="1080"/>
        <v/>
      </c>
      <c r="AT319" s="118"/>
      <c r="AU319" s="138" t="str">
        <f t="shared" si="839"/>
        <v/>
      </c>
      <c r="AV319" s="139" t="str">
        <f t="shared" si="840"/>
        <v/>
      </c>
      <c r="AW319" s="139" t="str">
        <f t="shared" si="841"/>
        <v/>
      </c>
      <c r="AX319" s="139" t="str">
        <f t="shared" si="842"/>
        <v/>
      </c>
      <c r="AY319" s="139" t="str">
        <f t="shared" si="843"/>
        <v/>
      </c>
      <c r="AZ319" s="140" t="str">
        <f t="shared" si="844"/>
        <v/>
      </c>
      <c r="BA319" s="141" t="str">
        <f t="shared" si="845"/>
        <v/>
      </c>
      <c r="BB319" s="139" t="str">
        <f t="shared" si="846"/>
        <v/>
      </c>
      <c r="BC319" s="139" t="str">
        <f t="shared" si="847"/>
        <v/>
      </c>
      <c r="BD319" s="139" t="str">
        <f t="shared" si="848"/>
        <v/>
      </c>
      <c r="BE319" s="140" t="str">
        <f t="shared" si="849"/>
        <v/>
      </c>
      <c r="BF319" s="122" t="str">
        <f t="shared" si="850"/>
        <v/>
      </c>
      <c r="BG319" s="123" t="str">
        <f t="shared" si="851"/>
        <v/>
      </c>
      <c r="BH319" s="123" t="str">
        <f t="shared" si="852"/>
        <v/>
      </c>
      <c r="BI319" s="123" t="str">
        <f t="shared" si="853"/>
        <v/>
      </c>
      <c r="BJ319" s="122" t="str">
        <f t="shared" si="854"/>
        <v/>
      </c>
      <c r="BK319" s="123" t="str">
        <f t="shared" si="855"/>
        <v/>
      </c>
      <c r="BL319" s="123" t="str">
        <f t="shared" si="856"/>
        <v/>
      </c>
      <c r="BM319" s="123" t="str">
        <f t="shared" si="857"/>
        <v/>
      </c>
      <c r="BN319" s="123" t="str">
        <f t="shared" si="858"/>
        <v/>
      </c>
      <c r="BO319" s="123" t="str">
        <f t="shared" si="859"/>
        <v/>
      </c>
      <c r="BP319" s="123" t="str">
        <f t="shared" si="860"/>
        <v/>
      </c>
      <c r="BQ319" s="123" t="str">
        <f t="shared" si="861"/>
        <v/>
      </c>
      <c r="BR319" s="124" t="str">
        <f t="shared" si="862"/>
        <v/>
      </c>
      <c r="BS319" s="142" t="str">
        <f t="shared" si="863"/>
        <v/>
      </c>
      <c r="BT319" s="143" t="str">
        <f t="shared" si="864"/>
        <v/>
      </c>
      <c r="BU319" s="143" t="str">
        <f t="shared" si="865"/>
        <v/>
      </c>
      <c r="BV319" s="143" t="str">
        <f t="shared" si="866"/>
        <v/>
      </c>
      <c r="BW319" s="143" t="str">
        <f t="shared" si="867"/>
        <v/>
      </c>
      <c r="BX319" s="144" t="str">
        <f t="shared" si="868"/>
        <v/>
      </c>
      <c r="BY319" s="141" t="str">
        <f t="shared" si="869"/>
        <v/>
      </c>
      <c r="BZ319" s="139" t="str">
        <f t="shared" si="870"/>
        <v/>
      </c>
      <c r="CA319" s="139" t="str">
        <f t="shared" si="871"/>
        <v/>
      </c>
      <c r="CB319" s="139" t="str">
        <f t="shared" si="872"/>
        <v/>
      </c>
      <c r="CC319" s="139" t="str">
        <f t="shared" si="873"/>
        <v/>
      </c>
      <c r="CD319" s="139" t="str">
        <f t="shared" si="874"/>
        <v/>
      </c>
      <c r="CE319" s="140" t="str">
        <f t="shared" si="875"/>
        <v/>
      </c>
      <c r="CF319" s="141" t="str">
        <f t="shared" si="876"/>
        <v/>
      </c>
      <c r="CG319" s="139" t="str">
        <f t="shared" si="877"/>
        <v/>
      </c>
      <c r="CH319" s="139" t="str">
        <f t="shared" si="878"/>
        <v/>
      </c>
      <c r="CI319" s="139" t="str">
        <f t="shared" si="879"/>
        <v/>
      </c>
      <c r="CJ319" s="139" t="str">
        <f t="shared" si="880"/>
        <v/>
      </c>
      <c r="CK319" s="139" t="str">
        <f t="shared" si="881"/>
        <v/>
      </c>
      <c r="CL319" s="140" t="str">
        <f t="shared" si="882"/>
        <v/>
      </c>
      <c r="CM319" s="142" t="str">
        <f t="shared" si="883"/>
        <v/>
      </c>
      <c r="CN319" s="143" t="str">
        <f t="shared" si="884"/>
        <v/>
      </c>
      <c r="CO319" s="143" t="str">
        <f t="shared" si="885"/>
        <v/>
      </c>
      <c r="CP319" s="143" t="str">
        <f t="shared" si="886"/>
        <v/>
      </c>
      <c r="CQ319" s="143" t="str">
        <f t="shared" si="887"/>
        <v/>
      </c>
      <c r="CR319" s="145" t="str">
        <f t="shared" si="888"/>
        <v/>
      </c>
      <c r="CS319" s="127"/>
      <c r="CT319" s="122" t="str">
        <f t="shared" si="889"/>
        <v/>
      </c>
      <c r="CU319" s="123" t="str">
        <f t="shared" si="890"/>
        <v/>
      </c>
      <c r="CV319" s="123" t="str">
        <f t="shared" si="891"/>
        <v/>
      </c>
      <c r="CW319" s="123" t="str">
        <f t="shared" si="892"/>
        <v/>
      </c>
      <c r="CX319" s="123" t="str">
        <f t="shared" si="893"/>
        <v/>
      </c>
      <c r="CY319" s="123" t="str">
        <f t="shared" si="894"/>
        <v/>
      </c>
      <c r="CZ319" s="123" t="str">
        <f t="shared" si="895"/>
        <v/>
      </c>
      <c r="DA319" s="123" t="str">
        <f t="shared" si="896"/>
        <v/>
      </c>
      <c r="DB319" s="124" t="str">
        <f t="shared" si="897"/>
        <v/>
      </c>
      <c r="DC319" s="128" t="str">
        <f t="shared" si="898"/>
        <v/>
      </c>
      <c r="DD319" s="123" t="str">
        <f t="shared" si="899"/>
        <v/>
      </c>
      <c r="DE319" s="123" t="str">
        <f t="shared" si="900"/>
        <v/>
      </c>
      <c r="DF319" s="123" t="str">
        <f t="shared" si="901"/>
        <v/>
      </c>
      <c r="DG319" s="123" t="str">
        <f t="shared" si="902"/>
        <v/>
      </c>
      <c r="DH319" s="123" t="str">
        <f t="shared" si="903"/>
        <v/>
      </c>
      <c r="DI319" s="123" t="str">
        <f t="shared" si="904"/>
        <v/>
      </c>
      <c r="DJ319" s="129" t="str">
        <f t="shared" si="905"/>
        <v/>
      </c>
      <c r="DK319" s="98" t="s">
        <v>68</v>
      </c>
      <c r="DL319" s="130">
        <f t="shared" si="912"/>
        <v>313</v>
      </c>
      <c r="DM319" s="56"/>
    </row>
    <row r="320" spans="2:117" ht="22.5" customHeight="1">
      <c r="B320" s="98" t="s">
        <v>68</v>
      </c>
      <c r="C320" s="130">
        <f t="shared" si="906"/>
        <v>314</v>
      </c>
      <c r="D320" s="146">
        <v>45706</v>
      </c>
      <c r="E320" s="155" t="s">
        <v>69</v>
      </c>
      <c r="F320" s="102" t="s">
        <v>70</v>
      </c>
      <c r="G320" s="103" t="s">
        <v>20</v>
      </c>
      <c r="H320" s="131" t="s">
        <v>46</v>
      </c>
      <c r="I320" s="132">
        <v>10000</v>
      </c>
      <c r="J320" s="106"/>
      <c r="K320" s="107">
        <f t="shared" si="907"/>
        <v>3615764</v>
      </c>
      <c r="L320" s="645"/>
      <c r="M320" s="133"/>
      <c r="N320" s="133"/>
      <c r="O320" s="134" t="str">
        <f t="shared" ref="O320:S320" si="1081">IF($H320=O$6,$I320,"")</f>
        <v/>
      </c>
      <c r="P320" s="135" t="str">
        <f t="shared" si="1081"/>
        <v/>
      </c>
      <c r="Q320" s="136">
        <f t="shared" si="1081"/>
        <v>10000</v>
      </c>
      <c r="R320" s="135" t="str">
        <f t="shared" si="1081"/>
        <v/>
      </c>
      <c r="S320" s="137" t="str">
        <f t="shared" si="1081"/>
        <v/>
      </c>
      <c r="T320" s="113" t="str">
        <f t="shared" ref="T320:AJ320" si="1082">IF($H320=T$6,$J320,"")</f>
        <v/>
      </c>
      <c r="U320" s="114" t="str">
        <f t="shared" si="1082"/>
        <v/>
      </c>
      <c r="V320" s="114" t="str">
        <f t="shared" si="1082"/>
        <v/>
      </c>
      <c r="W320" s="114" t="str">
        <f t="shared" si="1082"/>
        <v/>
      </c>
      <c r="X320" s="113" t="str">
        <f t="shared" si="1082"/>
        <v/>
      </c>
      <c r="Y320" s="114" t="str">
        <f t="shared" si="1082"/>
        <v/>
      </c>
      <c r="Z320" s="114" t="str">
        <f t="shared" si="1082"/>
        <v/>
      </c>
      <c r="AA320" s="114" t="str">
        <f t="shared" si="1082"/>
        <v/>
      </c>
      <c r="AB320" s="113" t="str">
        <f t="shared" si="1082"/>
        <v/>
      </c>
      <c r="AC320" s="114" t="str">
        <f t="shared" si="1082"/>
        <v/>
      </c>
      <c r="AD320" s="114" t="str">
        <f t="shared" si="1082"/>
        <v/>
      </c>
      <c r="AE320" s="114" t="str">
        <f t="shared" si="1082"/>
        <v/>
      </c>
      <c r="AF320" s="114" t="str">
        <f t="shared" si="1082"/>
        <v/>
      </c>
      <c r="AG320" s="114" t="str">
        <f t="shared" si="1082"/>
        <v/>
      </c>
      <c r="AH320" s="114" t="str">
        <f t="shared" si="1082"/>
        <v/>
      </c>
      <c r="AI320" s="113" t="str">
        <f t="shared" si="1082"/>
        <v/>
      </c>
      <c r="AJ320" s="115" t="str">
        <f t="shared" si="1082"/>
        <v/>
      </c>
      <c r="AK320" s="617"/>
      <c r="AL320" s="38"/>
      <c r="AM320" s="98" t="s">
        <v>68</v>
      </c>
      <c r="AN320" s="130">
        <f t="shared" si="910"/>
        <v>314</v>
      </c>
      <c r="AO320" s="138" t="str">
        <f t="shared" ref="AO320:AS320" si="1083">IF(AND($G320=AO$4,$H320=AO$6),$I320,"")</f>
        <v/>
      </c>
      <c r="AP320" s="139" t="str">
        <f t="shared" si="1083"/>
        <v/>
      </c>
      <c r="AQ320" s="139">
        <f t="shared" si="1083"/>
        <v>10000</v>
      </c>
      <c r="AR320" s="139" t="str">
        <f t="shared" si="1083"/>
        <v/>
      </c>
      <c r="AS320" s="139" t="str">
        <f t="shared" si="1083"/>
        <v/>
      </c>
      <c r="AT320" s="118"/>
      <c r="AU320" s="138" t="str">
        <f t="shared" si="839"/>
        <v/>
      </c>
      <c r="AV320" s="139" t="str">
        <f t="shared" si="840"/>
        <v/>
      </c>
      <c r="AW320" s="139" t="str">
        <f t="shared" si="841"/>
        <v/>
      </c>
      <c r="AX320" s="139" t="str">
        <f t="shared" si="842"/>
        <v/>
      </c>
      <c r="AY320" s="139" t="str">
        <f t="shared" si="843"/>
        <v/>
      </c>
      <c r="AZ320" s="140" t="str">
        <f t="shared" si="844"/>
        <v/>
      </c>
      <c r="BA320" s="141" t="str">
        <f t="shared" si="845"/>
        <v/>
      </c>
      <c r="BB320" s="139" t="str">
        <f t="shared" si="846"/>
        <v/>
      </c>
      <c r="BC320" s="139" t="str">
        <f t="shared" si="847"/>
        <v/>
      </c>
      <c r="BD320" s="139" t="str">
        <f t="shared" si="848"/>
        <v/>
      </c>
      <c r="BE320" s="140" t="str">
        <f t="shared" si="849"/>
        <v/>
      </c>
      <c r="BF320" s="122" t="str">
        <f t="shared" si="850"/>
        <v/>
      </c>
      <c r="BG320" s="123" t="str">
        <f t="shared" si="851"/>
        <v/>
      </c>
      <c r="BH320" s="123" t="str">
        <f t="shared" si="852"/>
        <v/>
      </c>
      <c r="BI320" s="123" t="str">
        <f t="shared" si="853"/>
        <v/>
      </c>
      <c r="BJ320" s="122" t="str">
        <f t="shared" si="854"/>
        <v/>
      </c>
      <c r="BK320" s="123" t="str">
        <f t="shared" si="855"/>
        <v/>
      </c>
      <c r="BL320" s="123" t="str">
        <f t="shared" si="856"/>
        <v/>
      </c>
      <c r="BM320" s="123" t="str">
        <f t="shared" si="857"/>
        <v/>
      </c>
      <c r="BN320" s="123" t="str">
        <f t="shared" si="858"/>
        <v/>
      </c>
      <c r="BO320" s="123" t="str">
        <f t="shared" si="859"/>
        <v/>
      </c>
      <c r="BP320" s="123" t="str">
        <f t="shared" si="860"/>
        <v/>
      </c>
      <c r="BQ320" s="123" t="str">
        <f t="shared" si="861"/>
        <v/>
      </c>
      <c r="BR320" s="124" t="str">
        <f t="shared" si="862"/>
        <v/>
      </c>
      <c r="BS320" s="142" t="str">
        <f t="shared" si="863"/>
        <v/>
      </c>
      <c r="BT320" s="143" t="str">
        <f t="shared" si="864"/>
        <v/>
      </c>
      <c r="BU320" s="143" t="str">
        <f t="shared" si="865"/>
        <v/>
      </c>
      <c r="BV320" s="143" t="str">
        <f t="shared" si="866"/>
        <v/>
      </c>
      <c r="BW320" s="143" t="str">
        <f t="shared" si="867"/>
        <v/>
      </c>
      <c r="BX320" s="144" t="str">
        <f t="shared" si="868"/>
        <v/>
      </c>
      <c r="BY320" s="141" t="str">
        <f t="shared" si="869"/>
        <v/>
      </c>
      <c r="BZ320" s="139" t="str">
        <f t="shared" si="870"/>
        <v/>
      </c>
      <c r="CA320" s="139" t="str">
        <f t="shared" si="871"/>
        <v/>
      </c>
      <c r="CB320" s="139" t="str">
        <f t="shared" si="872"/>
        <v/>
      </c>
      <c r="CC320" s="139" t="str">
        <f t="shared" si="873"/>
        <v/>
      </c>
      <c r="CD320" s="139" t="str">
        <f t="shared" si="874"/>
        <v/>
      </c>
      <c r="CE320" s="140" t="str">
        <f t="shared" si="875"/>
        <v/>
      </c>
      <c r="CF320" s="141" t="str">
        <f t="shared" si="876"/>
        <v/>
      </c>
      <c r="CG320" s="139" t="str">
        <f t="shared" si="877"/>
        <v/>
      </c>
      <c r="CH320" s="139" t="str">
        <f t="shared" si="878"/>
        <v/>
      </c>
      <c r="CI320" s="139" t="str">
        <f t="shared" si="879"/>
        <v/>
      </c>
      <c r="CJ320" s="139" t="str">
        <f t="shared" si="880"/>
        <v/>
      </c>
      <c r="CK320" s="139" t="str">
        <f t="shared" si="881"/>
        <v/>
      </c>
      <c r="CL320" s="140" t="str">
        <f t="shared" si="882"/>
        <v/>
      </c>
      <c r="CM320" s="142" t="str">
        <f t="shared" si="883"/>
        <v/>
      </c>
      <c r="CN320" s="143" t="str">
        <f t="shared" si="884"/>
        <v/>
      </c>
      <c r="CO320" s="143" t="str">
        <f t="shared" si="885"/>
        <v/>
      </c>
      <c r="CP320" s="143" t="str">
        <f t="shared" si="886"/>
        <v/>
      </c>
      <c r="CQ320" s="143" t="str">
        <f t="shared" si="887"/>
        <v/>
      </c>
      <c r="CR320" s="145" t="str">
        <f t="shared" si="888"/>
        <v/>
      </c>
      <c r="CS320" s="127"/>
      <c r="CT320" s="122" t="str">
        <f t="shared" si="889"/>
        <v/>
      </c>
      <c r="CU320" s="123" t="str">
        <f t="shared" si="890"/>
        <v/>
      </c>
      <c r="CV320" s="123" t="str">
        <f t="shared" si="891"/>
        <v/>
      </c>
      <c r="CW320" s="123" t="str">
        <f t="shared" si="892"/>
        <v/>
      </c>
      <c r="CX320" s="123" t="str">
        <f t="shared" si="893"/>
        <v/>
      </c>
      <c r="CY320" s="123" t="str">
        <f t="shared" si="894"/>
        <v/>
      </c>
      <c r="CZ320" s="123" t="str">
        <f t="shared" si="895"/>
        <v/>
      </c>
      <c r="DA320" s="123" t="str">
        <f t="shared" si="896"/>
        <v/>
      </c>
      <c r="DB320" s="124" t="str">
        <f t="shared" si="897"/>
        <v/>
      </c>
      <c r="DC320" s="128" t="str">
        <f t="shared" si="898"/>
        <v/>
      </c>
      <c r="DD320" s="123" t="str">
        <f t="shared" si="899"/>
        <v/>
      </c>
      <c r="DE320" s="123" t="str">
        <f t="shared" si="900"/>
        <v/>
      </c>
      <c r="DF320" s="123" t="str">
        <f t="shared" si="901"/>
        <v/>
      </c>
      <c r="DG320" s="123" t="str">
        <f t="shared" si="902"/>
        <v/>
      </c>
      <c r="DH320" s="123" t="str">
        <f t="shared" si="903"/>
        <v/>
      </c>
      <c r="DI320" s="123" t="str">
        <f t="shared" si="904"/>
        <v/>
      </c>
      <c r="DJ320" s="129" t="str">
        <f t="shared" si="905"/>
        <v/>
      </c>
      <c r="DK320" s="98" t="s">
        <v>68</v>
      </c>
      <c r="DL320" s="130">
        <f t="shared" si="912"/>
        <v>314</v>
      </c>
      <c r="DM320" s="56"/>
    </row>
    <row r="321" spans="2:117" ht="22.5" customHeight="1">
      <c r="B321" s="98" t="s">
        <v>68</v>
      </c>
      <c r="C321" s="130">
        <f t="shared" si="906"/>
        <v>315</v>
      </c>
      <c r="D321" s="146">
        <v>45706</v>
      </c>
      <c r="E321" s="155" t="s">
        <v>69</v>
      </c>
      <c r="F321" s="102" t="s">
        <v>70</v>
      </c>
      <c r="G321" s="103" t="s">
        <v>20</v>
      </c>
      <c r="H321" s="131" t="s">
        <v>46</v>
      </c>
      <c r="I321" s="132">
        <v>5000</v>
      </c>
      <c r="J321" s="106"/>
      <c r="K321" s="107">
        <f t="shared" si="907"/>
        <v>3620764</v>
      </c>
      <c r="L321" s="645"/>
      <c r="M321" s="133"/>
      <c r="N321" s="133"/>
      <c r="O321" s="134" t="str">
        <f t="shared" ref="O321:S321" si="1084">IF($H321=O$6,$I321,"")</f>
        <v/>
      </c>
      <c r="P321" s="135" t="str">
        <f t="shared" si="1084"/>
        <v/>
      </c>
      <c r="Q321" s="136">
        <f t="shared" si="1084"/>
        <v>5000</v>
      </c>
      <c r="R321" s="135" t="str">
        <f t="shared" si="1084"/>
        <v/>
      </c>
      <c r="S321" s="137" t="str">
        <f t="shared" si="1084"/>
        <v/>
      </c>
      <c r="T321" s="113" t="str">
        <f t="shared" ref="T321:AJ321" si="1085">IF($H321=T$6,$J321,"")</f>
        <v/>
      </c>
      <c r="U321" s="114" t="str">
        <f t="shared" si="1085"/>
        <v/>
      </c>
      <c r="V321" s="114" t="str">
        <f t="shared" si="1085"/>
        <v/>
      </c>
      <c r="W321" s="114" t="str">
        <f t="shared" si="1085"/>
        <v/>
      </c>
      <c r="X321" s="113" t="str">
        <f t="shared" si="1085"/>
        <v/>
      </c>
      <c r="Y321" s="114" t="str">
        <f t="shared" si="1085"/>
        <v/>
      </c>
      <c r="Z321" s="114" t="str">
        <f t="shared" si="1085"/>
        <v/>
      </c>
      <c r="AA321" s="114" t="str">
        <f t="shared" si="1085"/>
        <v/>
      </c>
      <c r="AB321" s="113" t="str">
        <f t="shared" si="1085"/>
        <v/>
      </c>
      <c r="AC321" s="114" t="str">
        <f t="shared" si="1085"/>
        <v/>
      </c>
      <c r="AD321" s="114" t="str">
        <f t="shared" si="1085"/>
        <v/>
      </c>
      <c r="AE321" s="114" t="str">
        <f t="shared" si="1085"/>
        <v/>
      </c>
      <c r="AF321" s="114" t="str">
        <f t="shared" si="1085"/>
        <v/>
      </c>
      <c r="AG321" s="114" t="str">
        <f t="shared" si="1085"/>
        <v/>
      </c>
      <c r="AH321" s="114" t="str">
        <f t="shared" si="1085"/>
        <v/>
      </c>
      <c r="AI321" s="113" t="str">
        <f t="shared" si="1085"/>
        <v/>
      </c>
      <c r="AJ321" s="115" t="str">
        <f t="shared" si="1085"/>
        <v/>
      </c>
      <c r="AK321" s="617"/>
      <c r="AL321" s="38"/>
      <c r="AM321" s="98" t="s">
        <v>68</v>
      </c>
      <c r="AN321" s="130">
        <f t="shared" si="910"/>
        <v>315</v>
      </c>
      <c r="AO321" s="138" t="str">
        <f t="shared" ref="AO321:AS321" si="1086">IF(AND($G321=AO$4,$H321=AO$6),$I321,"")</f>
        <v/>
      </c>
      <c r="AP321" s="139" t="str">
        <f t="shared" si="1086"/>
        <v/>
      </c>
      <c r="AQ321" s="139">
        <f t="shared" si="1086"/>
        <v>5000</v>
      </c>
      <c r="AR321" s="139" t="str">
        <f t="shared" si="1086"/>
        <v/>
      </c>
      <c r="AS321" s="139" t="str">
        <f t="shared" si="1086"/>
        <v/>
      </c>
      <c r="AT321" s="118"/>
      <c r="AU321" s="138" t="str">
        <f t="shared" si="839"/>
        <v/>
      </c>
      <c r="AV321" s="139" t="str">
        <f t="shared" si="840"/>
        <v/>
      </c>
      <c r="AW321" s="139" t="str">
        <f t="shared" si="841"/>
        <v/>
      </c>
      <c r="AX321" s="139" t="str">
        <f t="shared" si="842"/>
        <v/>
      </c>
      <c r="AY321" s="139" t="str">
        <f t="shared" si="843"/>
        <v/>
      </c>
      <c r="AZ321" s="140" t="str">
        <f t="shared" si="844"/>
        <v/>
      </c>
      <c r="BA321" s="141" t="str">
        <f t="shared" si="845"/>
        <v/>
      </c>
      <c r="BB321" s="139" t="str">
        <f t="shared" si="846"/>
        <v/>
      </c>
      <c r="BC321" s="139" t="str">
        <f t="shared" si="847"/>
        <v/>
      </c>
      <c r="BD321" s="139" t="str">
        <f t="shared" si="848"/>
        <v/>
      </c>
      <c r="BE321" s="140" t="str">
        <f t="shared" si="849"/>
        <v/>
      </c>
      <c r="BF321" s="122" t="str">
        <f t="shared" si="850"/>
        <v/>
      </c>
      <c r="BG321" s="123" t="str">
        <f t="shared" si="851"/>
        <v/>
      </c>
      <c r="BH321" s="123" t="str">
        <f t="shared" si="852"/>
        <v/>
      </c>
      <c r="BI321" s="123" t="str">
        <f t="shared" si="853"/>
        <v/>
      </c>
      <c r="BJ321" s="122" t="str">
        <f t="shared" si="854"/>
        <v/>
      </c>
      <c r="BK321" s="123" t="str">
        <f t="shared" si="855"/>
        <v/>
      </c>
      <c r="BL321" s="123" t="str">
        <f t="shared" si="856"/>
        <v/>
      </c>
      <c r="BM321" s="123" t="str">
        <f t="shared" si="857"/>
        <v/>
      </c>
      <c r="BN321" s="123" t="str">
        <f t="shared" si="858"/>
        <v/>
      </c>
      <c r="BO321" s="123" t="str">
        <f t="shared" si="859"/>
        <v/>
      </c>
      <c r="BP321" s="123" t="str">
        <f t="shared" si="860"/>
        <v/>
      </c>
      <c r="BQ321" s="123" t="str">
        <f t="shared" si="861"/>
        <v/>
      </c>
      <c r="BR321" s="124" t="str">
        <f t="shared" si="862"/>
        <v/>
      </c>
      <c r="BS321" s="142" t="str">
        <f t="shared" si="863"/>
        <v/>
      </c>
      <c r="BT321" s="143" t="str">
        <f t="shared" si="864"/>
        <v/>
      </c>
      <c r="BU321" s="143" t="str">
        <f t="shared" si="865"/>
        <v/>
      </c>
      <c r="BV321" s="143" t="str">
        <f t="shared" si="866"/>
        <v/>
      </c>
      <c r="BW321" s="143" t="str">
        <f t="shared" si="867"/>
        <v/>
      </c>
      <c r="BX321" s="144" t="str">
        <f t="shared" si="868"/>
        <v/>
      </c>
      <c r="BY321" s="141" t="str">
        <f t="shared" si="869"/>
        <v/>
      </c>
      <c r="BZ321" s="139" t="str">
        <f t="shared" si="870"/>
        <v/>
      </c>
      <c r="CA321" s="139" t="str">
        <f t="shared" si="871"/>
        <v/>
      </c>
      <c r="CB321" s="139" t="str">
        <f t="shared" si="872"/>
        <v/>
      </c>
      <c r="CC321" s="139" t="str">
        <f t="shared" si="873"/>
        <v/>
      </c>
      <c r="CD321" s="139" t="str">
        <f t="shared" si="874"/>
        <v/>
      </c>
      <c r="CE321" s="140" t="str">
        <f t="shared" si="875"/>
        <v/>
      </c>
      <c r="CF321" s="141" t="str">
        <f t="shared" si="876"/>
        <v/>
      </c>
      <c r="CG321" s="139" t="str">
        <f t="shared" si="877"/>
        <v/>
      </c>
      <c r="CH321" s="139" t="str">
        <f t="shared" si="878"/>
        <v/>
      </c>
      <c r="CI321" s="139" t="str">
        <f t="shared" si="879"/>
        <v/>
      </c>
      <c r="CJ321" s="139" t="str">
        <f t="shared" si="880"/>
        <v/>
      </c>
      <c r="CK321" s="139" t="str">
        <f t="shared" si="881"/>
        <v/>
      </c>
      <c r="CL321" s="140" t="str">
        <f t="shared" si="882"/>
        <v/>
      </c>
      <c r="CM321" s="142" t="str">
        <f t="shared" si="883"/>
        <v/>
      </c>
      <c r="CN321" s="143" t="str">
        <f t="shared" si="884"/>
        <v/>
      </c>
      <c r="CO321" s="143" t="str">
        <f t="shared" si="885"/>
        <v/>
      </c>
      <c r="CP321" s="143" t="str">
        <f t="shared" si="886"/>
        <v/>
      </c>
      <c r="CQ321" s="143" t="str">
        <f t="shared" si="887"/>
        <v/>
      </c>
      <c r="CR321" s="145" t="str">
        <f t="shared" si="888"/>
        <v/>
      </c>
      <c r="CS321" s="127"/>
      <c r="CT321" s="122" t="str">
        <f t="shared" si="889"/>
        <v/>
      </c>
      <c r="CU321" s="123" t="str">
        <f t="shared" si="890"/>
        <v/>
      </c>
      <c r="CV321" s="123" t="str">
        <f t="shared" si="891"/>
        <v/>
      </c>
      <c r="CW321" s="123" t="str">
        <f t="shared" si="892"/>
        <v/>
      </c>
      <c r="CX321" s="123" t="str">
        <f t="shared" si="893"/>
        <v/>
      </c>
      <c r="CY321" s="123" t="str">
        <f t="shared" si="894"/>
        <v/>
      </c>
      <c r="CZ321" s="123" t="str">
        <f t="shared" si="895"/>
        <v/>
      </c>
      <c r="DA321" s="123" t="str">
        <f t="shared" si="896"/>
        <v/>
      </c>
      <c r="DB321" s="124" t="str">
        <f t="shared" si="897"/>
        <v/>
      </c>
      <c r="DC321" s="128" t="str">
        <f t="shared" si="898"/>
        <v/>
      </c>
      <c r="DD321" s="123" t="str">
        <f t="shared" si="899"/>
        <v/>
      </c>
      <c r="DE321" s="123" t="str">
        <f t="shared" si="900"/>
        <v/>
      </c>
      <c r="DF321" s="123" t="str">
        <f t="shared" si="901"/>
        <v/>
      </c>
      <c r="DG321" s="123" t="str">
        <f t="shared" si="902"/>
        <v/>
      </c>
      <c r="DH321" s="123" t="str">
        <f t="shared" si="903"/>
        <v/>
      </c>
      <c r="DI321" s="123" t="str">
        <f t="shared" si="904"/>
        <v/>
      </c>
      <c r="DJ321" s="129" t="str">
        <f t="shared" si="905"/>
        <v/>
      </c>
      <c r="DK321" s="98" t="s">
        <v>68</v>
      </c>
      <c r="DL321" s="130">
        <f t="shared" si="912"/>
        <v>315</v>
      </c>
      <c r="DM321" s="56"/>
    </row>
    <row r="322" spans="2:117" ht="22.5" customHeight="1">
      <c r="B322" s="98" t="s">
        <v>68</v>
      </c>
      <c r="C322" s="130">
        <f t="shared" si="906"/>
        <v>316</v>
      </c>
      <c r="D322" s="146">
        <v>45706</v>
      </c>
      <c r="E322" s="155" t="s">
        <v>69</v>
      </c>
      <c r="F322" s="102" t="s">
        <v>70</v>
      </c>
      <c r="G322" s="103" t="s">
        <v>20</v>
      </c>
      <c r="H322" s="131" t="s">
        <v>46</v>
      </c>
      <c r="I322" s="132">
        <v>10000</v>
      </c>
      <c r="J322" s="106"/>
      <c r="K322" s="107">
        <f t="shared" si="907"/>
        <v>3630764</v>
      </c>
      <c r="L322" s="645"/>
      <c r="M322" s="133"/>
      <c r="N322" s="133"/>
      <c r="O322" s="134" t="str">
        <f t="shared" ref="O322:S322" si="1087">IF($H322=O$6,$I322,"")</f>
        <v/>
      </c>
      <c r="P322" s="135" t="str">
        <f t="shared" si="1087"/>
        <v/>
      </c>
      <c r="Q322" s="136">
        <f t="shared" si="1087"/>
        <v>10000</v>
      </c>
      <c r="R322" s="135" t="str">
        <f t="shared" si="1087"/>
        <v/>
      </c>
      <c r="S322" s="137" t="str">
        <f t="shared" si="1087"/>
        <v/>
      </c>
      <c r="T322" s="113" t="str">
        <f t="shared" ref="T322:AJ322" si="1088">IF($H322=T$6,$J322,"")</f>
        <v/>
      </c>
      <c r="U322" s="114" t="str">
        <f t="shared" si="1088"/>
        <v/>
      </c>
      <c r="V322" s="114" t="str">
        <f t="shared" si="1088"/>
        <v/>
      </c>
      <c r="W322" s="114" t="str">
        <f t="shared" si="1088"/>
        <v/>
      </c>
      <c r="X322" s="113" t="str">
        <f t="shared" si="1088"/>
        <v/>
      </c>
      <c r="Y322" s="114" t="str">
        <f t="shared" si="1088"/>
        <v/>
      </c>
      <c r="Z322" s="114" t="str">
        <f t="shared" si="1088"/>
        <v/>
      </c>
      <c r="AA322" s="114" t="str">
        <f t="shared" si="1088"/>
        <v/>
      </c>
      <c r="AB322" s="113" t="str">
        <f t="shared" si="1088"/>
        <v/>
      </c>
      <c r="AC322" s="114" t="str">
        <f t="shared" si="1088"/>
        <v/>
      </c>
      <c r="AD322" s="114" t="str">
        <f t="shared" si="1088"/>
        <v/>
      </c>
      <c r="AE322" s="114" t="str">
        <f t="shared" si="1088"/>
        <v/>
      </c>
      <c r="AF322" s="114" t="str">
        <f t="shared" si="1088"/>
        <v/>
      </c>
      <c r="AG322" s="114" t="str">
        <f t="shared" si="1088"/>
        <v/>
      </c>
      <c r="AH322" s="114" t="str">
        <f t="shared" si="1088"/>
        <v/>
      </c>
      <c r="AI322" s="113" t="str">
        <f t="shared" si="1088"/>
        <v/>
      </c>
      <c r="AJ322" s="115" t="str">
        <f t="shared" si="1088"/>
        <v/>
      </c>
      <c r="AK322" s="617"/>
      <c r="AL322" s="38"/>
      <c r="AM322" s="98" t="s">
        <v>68</v>
      </c>
      <c r="AN322" s="130">
        <f t="shared" si="910"/>
        <v>316</v>
      </c>
      <c r="AO322" s="138" t="str">
        <f t="shared" ref="AO322:AS322" si="1089">IF(AND($G322=AO$4,$H322=AO$6),$I322,"")</f>
        <v/>
      </c>
      <c r="AP322" s="139" t="str">
        <f t="shared" si="1089"/>
        <v/>
      </c>
      <c r="AQ322" s="139">
        <f t="shared" si="1089"/>
        <v>10000</v>
      </c>
      <c r="AR322" s="139" t="str">
        <f t="shared" si="1089"/>
        <v/>
      </c>
      <c r="AS322" s="139" t="str">
        <f t="shared" si="1089"/>
        <v/>
      </c>
      <c r="AT322" s="118"/>
      <c r="AU322" s="138" t="str">
        <f t="shared" si="839"/>
        <v/>
      </c>
      <c r="AV322" s="139" t="str">
        <f t="shared" si="840"/>
        <v/>
      </c>
      <c r="AW322" s="139" t="str">
        <f t="shared" si="841"/>
        <v/>
      </c>
      <c r="AX322" s="139" t="str">
        <f t="shared" si="842"/>
        <v/>
      </c>
      <c r="AY322" s="139" t="str">
        <f t="shared" si="843"/>
        <v/>
      </c>
      <c r="AZ322" s="140" t="str">
        <f t="shared" si="844"/>
        <v/>
      </c>
      <c r="BA322" s="141" t="str">
        <f t="shared" si="845"/>
        <v/>
      </c>
      <c r="BB322" s="139" t="str">
        <f t="shared" si="846"/>
        <v/>
      </c>
      <c r="BC322" s="139" t="str">
        <f t="shared" si="847"/>
        <v/>
      </c>
      <c r="BD322" s="139" t="str">
        <f t="shared" si="848"/>
        <v/>
      </c>
      <c r="BE322" s="140" t="str">
        <f t="shared" si="849"/>
        <v/>
      </c>
      <c r="BF322" s="122" t="str">
        <f t="shared" si="850"/>
        <v/>
      </c>
      <c r="BG322" s="123" t="str">
        <f t="shared" si="851"/>
        <v/>
      </c>
      <c r="BH322" s="123" t="str">
        <f t="shared" si="852"/>
        <v/>
      </c>
      <c r="BI322" s="123" t="str">
        <f t="shared" si="853"/>
        <v/>
      </c>
      <c r="BJ322" s="122" t="str">
        <f t="shared" si="854"/>
        <v/>
      </c>
      <c r="BK322" s="123" t="str">
        <f t="shared" si="855"/>
        <v/>
      </c>
      <c r="BL322" s="123" t="str">
        <f t="shared" si="856"/>
        <v/>
      </c>
      <c r="BM322" s="123" t="str">
        <f t="shared" si="857"/>
        <v/>
      </c>
      <c r="BN322" s="123" t="str">
        <f t="shared" si="858"/>
        <v/>
      </c>
      <c r="BO322" s="123" t="str">
        <f t="shared" si="859"/>
        <v/>
      </c>
      <c r="BP322" s="123" t="str">
        <f t="shared" si="860"/>
        <v/>
      </c>
      <c r="BQ322" s="123" t="str">
        <f t="shared" si="861"/>
        <v/>
      </c>
      <c r="BR322" s="124" t="str">
        <f t="shared" si="862"/>
        <v/>
      </c>
      <c r="BS322" s="142" t="str">
        <f t="shared" si="863"/>
        <v/>
      </c>
      <c r="BT322" s="143" t="str">
        <f t="shared" si="864"/>
        <v/>
      </c>
      <c r="BU322" s="143" t="str">
        <f t="shared" si="865"/>
        <v/>
      </c>
      <c r="BV322" s="143" t="str">
        <f t="shared" si="866"/>
        <v/>
      </c>
      <c r="BW322" s="143" t="str">
        <f t="shared" si="867"/>
        <v/>
      </c>
      <c r="BX322" s="144" t="str">
        <f t="shared" si="868"/>
        <v/>
      </c>
      <c r="BY322" s="141" t="str">
        <f t="shared" si="869"/>
        <v/>
      </c>
      <c r="BZ322" s="139" t="str">
        <f t="shared" si="870"/>
        <v/>
      </c>
      <c r="CA322" s="139" t="str">
        <f t="shared" si="871"/>
        <v/>
      </c>
      <c r="CB322" s="139" t="str">
        <f t="shared" si="872"/>
        <v/>
      </c>
      <c r="CC322" s="139" t="str">
        <f t="shared" si="873"/>
        <v/>
      </c>
      <c r="CD322" s="139" t="str">
        <f t="shared" si="874"/>
        <v/>
      </c>
      <c r="CE322" s="140" t="str">
        <f t="shared" si="875"/>
        <v/>
      </c>
      <c r="CF322" s="141" t="str">
        <f t="shared" si="876"/>
        <v/>
      </c>
      <c r="CG322" s="139" t="str">
        <f t="shared" si="877"/>
        <v/>
      </c>
      <c r="CH322" s="139" t="str">
        <f t="shared" si="878"/>
        <v/>
      </c>
      <c r="CI322" s="139" t="str">
        <f t="shared" si="879"/>
        <v/>
      </c>
      <c r="CJ322" s="139" t="str">
        <f t="shared" si="880"/>
        <v/>
      </c>
      <c r="CK322" s="139" t="str">
        <f t="shared" si="881"/>
        <v/>
      </c>
      <c r="CL322" s="140" t="str">
        <f t="shared" si="882"/>
        <v/>
      </c>
      <c r="CM322" s="142" t="str">
        <f t="shared" si="883"/>
        <v/>
      </c>
      <c r="CN322" s="143" t="str">
        <f t="shared" si="884"/>
        <v/>
      </c>
      <c r="CO322" s="143" t="str">
        <f t="shared" si="885"/>
        <v/>
      </c>
      <c r="CP322" s="143" t="str">
        <f t="shared" si="886"/>
        <v/>
      </c>
      <c r="CQ322" s="143" t="str">
        <f t="shared" si="887"/>
        <v/>
      </c>
      <c r="CR322" s="145" t="str">
        <f t="shared" si="888"/>
        <v/>
      </c>
      <c r="CS322" s="127"/>
      <c r="CT322" s="122" t="str">
        <f t="shared" si="889"/>
        <v/>
      </c>
      <c r="CU322" s="123" t="str">
        <f t="shared" si="890"/>
        <v/>
      </c>
      <c r="CV322" s="123" t="str">
        <f t="shared" si="891"/>
        <v/>
      </c>
      <c r="CW322" s="123" t="str">
        <f t="shared" si="892"/>
        <v/>
      </c>
      <c r="CX322" s="123" t="str">
        <f t="shared" si="893"/>
        <v/>
      </c>
      <c r="CY322" s="123" t="str">
        <f t="shared" si="894"/>
        <v/>
      </c>
      <c r="CZ322" s="123" t="str">
        <f t="shared" si="895"/>
        <v/>
      </c>
      <c r="DA322" s="123" t="str">
        <f t="shared" si="896"/>
        <v/>
      </c>
      <c r="DB322" s="124" t="str">
        <f t="shared" si="897"/>
        <v/>
      </c>
      <c r="DC322" s="128" t="str">
        <f t="shared" si="898"/>
        <v/>
      </c>
      <c r="DD322" s="123" t="str">
        <f t="shared" si="899"/>
        <v/>
      </c>
      <c r="DE322" s="123" t="str">
        <f t="shared" si="900"/>
        <v/>
      </c>
      <c r="DF322" s="123" t="str">
        <f t="shared" si="901"/>
        <v/>
      </c>
      <c r="DG322" s="123" t="str">
        <f t="shared" si="902"/>
        <v/>
      </c>
      <c r="DH322" s="123" t="str">
        <f t="shared" si="903"/>
        <v/>
      </c>
      <c r="DI322" s="123" t="str">
        <f t="shared" si="904"/>
        <v/>
      </c>
      <c r="DJ322" s="129" t="str">
        <f t="shared" si="905"/>
        <v/>
      </c>
      <c r="DK322" s="98" t="s">
        <v>68</v>
      </c>
      <c r="DL322" s="130">
        <f t="shared" si="912"/>
        <v>316</v>
      </c>
      <c r="DM322" s="56"/>
    </row>
    <row r="323" spans="2:117" ht="22.5" customHeight="1">
      <c r="B323" s="98" t="s">
        <v>68</v>
      </c>
      <c r="C323" s="130">
        <f t="shared" si="906"/>
        <v>317</v>
      </c>
      <c r="D323" s="146">
        <v>45706</v>
      </c>
      <c r="E323" s="155" t="s">
        <v>69</v>
      </c>
      <c r="F323" s="102" t="s">
        <v>70</v>
      </c>
      <c r="G323" s="103" t="s">
        <v>20</v>
      </c>
      <c r="H323" s="131" t="s">
        <v>46</v>
      </c>
      <c r="I323" s="132">
        <v>5000</v>
      </c>
      <c r="J323" s="106"/>
      <c r="K323" s="107">
        <f t="shared" si="907"/>
        <v>3635764</v>
      </c>
      <c r="L323" s="645"/>
      <c r="M323" s="133"/>
      <c r="N323" s="133"/>
      <c r="O323" s="134" t="str">
        <f t="shared" ref="O323:S323" si="1090">IF($H323=O$6,$I323,"")</f>
        <v/>
      </c>
      <c r="P323" s="135" t="str">
        <f t="shared" si="1090"/>
        <v/>
      </c>
      <c r="Q323" s="136">
        <f t="shared" si="1090"/>
        <v>5000</v>
      </c>
      <c r="R323" s="135" t="str">
        <f t="shared" si="1090"/>
        <v/>
      </c>
      <c r="S323" s="137" t="str">
        <f t="shared" si="1090"/>
        <v/>
      </c>
      <c r="T323" s="113" t="str">
        <f t="shared" ref="T323:AJ323" si="1091">IF($H323=T$6,$J323,"")</f>
        <v/>
      </c>
      <c r="U323" s="114" t="str">
        <f t="shared" si="1091"/>
        <v/>
      </c>
      <c r="V323" s="114" t="str">
        <f t="shared" si="1091"/>
        <v/>
      </c>
      <c r="W323" s="114" t="str">
        <f t="shared" si="1091"/>
        <v/>
      </c>
      <c r="X323" s="113" t="str">
        <f t="shared" si="1091"/>
        <v/>
      </c>
      <c r="Y323" s="114" t="str">
        <f t="shared" si="1091"/>
        <v/>
      </c>
      <c r="Z323" s="114" t="str">
        <f t="shared" si="1091"/>
        <v/>
      </c>
      <c r="AA323" s="114" t="str">
        <f t="shared" si="1091"/>
        <v/>
      </c>
      <c r="AB323" s="113" t="str">
        <f t="shared" si="1091"/>
        <v/>
      </c>
      <c r="AC323" s="114" t="str">
        <f t="shared" si="1091"/>
        <v/>
      </c>
      <c r="AD323" s="114" t="str">
        <f t="shared" si="1091"/>
        <v/>
      </c>
      <c r="AE323" s="114" t="str">
        <f t="shared" si="1091"/>
        <v/>
      </c>
      <c r="AF323" s="114" t="str">
        <f t="shared" si="1091"/>
        <v/>
      </c>
      <c r="AG323" s="114" t="str">
        <f t="shared" si="1091"/>
        <v/>
      </c>
      <c r="AH323" s="114" t="str">
        <f t="shared" si="1091"/>
        <v/>
      </c>
      <c r="AI323" s="113" t="str">
        <f t="shared" si="1091"/>
        <v/>
      </c>
      <c r="AJ323" s="115" t="str">
        <f t="shared" si="1091"/>
        <v/>
      </c>
      <c r="AK323" s="617"/>
      <c r="AL323" s="38"/>
      <c r="AM323" s="98" t="s">
        <v>68</v>
      </c>
      <c r="AN323" s="130">
        <f t="shared" si="910"/>
        <v>317</v>
      </c>
      <c r="AO323" s="138" t="str">
        <f t="shared" ref="AO323:AS323" si="1092">IF(AND($G323=AO$4,$H323=AO$6),$I323,"")</f>
        <v/>
      </c>
      <c r="AP323" s="139" t="str">
        <f t="shared" si="1092"/>
        <v/>
      </c>
      <c r="AQ323" s="139">
        <f t="shared" si="1092"/>
        <v>5000</v>
      </c>
      <c r="AR323" s="139" t="str">
        <f t="shared" si="1092"/>
        <v/>
      </c>
      <c r="AS323" s="139" t="str">
        <f t="shared" si="1092"/>
        <v/>
      </c>
      <c r="AT323" s="118"/>
      <c r="AU323" s="138" t="str">
        <f t="shared" si="839"/>
        <v/>
      </c>
      <c r="AV323" s="139" t="str">
        <f t="shared" si="840"/>
        <v/>
      </c>
      <c r="AW323" s="139" t="str">
        <f t="shared" si="841"/>
        <v/>
      </c>
      <c r="AX323" s="139" t="str">
        <f t="shared" si="842"/>
        <v/>
      </c>
      <c r="AY323" s="139" t="str">
        <f t="shared" si="843"/>
        <v/>
      </c>
      <c r="AZ323" s="140" t="str">
        <f t="shared" si="844"/>
        <v/>
      </c>
      <c r="BA323" s="141" t="str">
        <f t="shared" si="845"/>
        <v/>
      </c>
      <c r="BB323" s="139" t="str">
        <f t="shared" si="846"/>
        <v/>
      </c>
      <c r="BC323" s="139" t="str">
        <f t="shared" si="847"/>
        <v/>
      </c>
      <c r="BD323" s="139" t="str">
        <f t="shared" si="848"/>
        <v/>
      </c>
      <c r="BE323" s="140" t="str">
        <f t="shared" si="849"/>
        <v/>
      </c>
      <c r="BF323" s="122" t="str">
        <f t="shared" si="850"/>
        <v/>
      </c>
      <c r="BG323" s="123" t="str">
        <f t="shared" si="851"/>
        <v/>
      </c>
      <c r="BH323" s="123" t="str">
        <f t="shared" si="852"/>
        <v/>
      </c>
      <c r="BI323" s="123" t="str">
        <f t="shared" si="853"/>
        <v/>
      </c>
      <c r="BJ323" s="122" t="str">
        <f t="shared" si="854"/>
        <v/>
      </c>
      <c r="BK323" s="123" t="str">
        <f t="shared" si="855"/>
        <v/>
      </c>
      <c r="BL323" s="123" t="str">
        <f t="shared" si="856"/>
        <v/>
      </c>
      <c r="BM323" s="123" t="str">
        <f t="shared" si="857"/>
        <v/>
      </c>
      <c r="BN323" s="123" t="str">
        <f t="shared" si="858"/>
        <v/>
      </c>
      <c r="BO323" s="123" t="str">
        <f t="shared" si="859"/>
        <v/>
      </c>
      <c r="BP323" s="123" t="str">
        <f t="shared" si="860"/>
        <v/>
      </c>
      <c r="BQ323" s="123" t="str">
        <f t="shared" si="861"/>
        <v/>
      </c>
      <c r="BR323" s="124" t="str">
        <f t="shared" si="862"/>
        <v/>
      </c>
      <c r="BS323" s="142" t="str">
        <f t="shared" si="863"/>
        <v/>
      </c>
      <c r="BT323" s="143" t="str">
        <f t="shared" si="864"/>
        <v/>
      </c>
      <c r="BU323" s="143" t="str">
        <f t="shared" si="865"/>
        <v/>
      </c>
      <c r="BV323" s="143" t="str">
        <f t="shared" si="866"/>
        <v/>
      </c>
      <c r="BW323" s="143" t="str">
        <f t="shared" si="867"/>
        <v/>
      </c>
      <c r="BX323" s="144" t="str">
        <f t="shared" si="868"/>
        <v/>
      </c>
      <c r="BY323" s="141" t="str">
        <f t="shared" si="869"/>
        <v/>
      </c>
      <c r="BZ323" s="139" t="str">
        <f t="shared" si="870"/>
        <v/>
      </c>
      <c r="CA323" s="139" t="str">
        <f t="shared" si="871"/>
        <v/>
      </c>
      <c r="CB323" s="139" t="str">
        <f t="shared" si="872"/>
        <v/>
      </c>
      <c r="CC323" s="139" t="str">
        <f t="shared" si="873"/>
        <v/>
      </c>
      <c r="CD323" s="139" t="str">
        <f t="shared" si="874"/>
        <v/>
      </c>
      <c r="CE323" s="140" t="str">
        <f t="shared" si="875"/>
        <v/>
      </c>
      <c r="CF323" s="141" t="str">
        <f t="shared" si="876"/>
        <v/>
      </c>
      <c r="CG323" s="139" t="str">
        <f t="shared" si="877"/>
        <v/>
      </c>
      <c r="CH323" s="139" t="str">
        <f t="shared" si="878"/>
        <v/>
      </c>
      <c r="CI323" s="139" t="str">
        <f t="shared" si="879"/>
        <v/>
      </c>
      <c r="CJ323" s="139" t="str">
        <f t="shared" si="880"/>
        <v/>
      </c>
      <c r="CK323" s="139" t="str">
        <f t="shared" si="881"/>
        <v/>
      </c>
      <c r="CL323" s="140" t="str">
        <f t="shared" si="882"/>
        <v/>
      </c>
      <c r="CM323" s="142" t="str">
        <f t="shared" si="883"/>
        <v/>
      </c>
      <c r="CN323" s="143" t="str">
        <f t="shared" si="884"/>
        <v/>
      </c>
      <c r="CO323" s="143" t="str">
        <f t="shared" si="885"/>
        <v/>
      </c>
      <c r="CP323" s="143" t="str">
        <f t="shared" si="886"/>
        <v/>
      </c>
      <c r="CQ323" s="143" t="str">
        <f t="shared" si="887"/>
        <v/>
      </c>
      <c r="CR323" s="145" t="str">
        <f t="shared" si="888"/>
        <v/>
      </c>
      <c r="CS323" s="127"/>
      <c r="CT323" s="122" t="str">
        <f t="shared" si="889"/>
        <v/>
      </c>
      <c r="CU323" s="123" t="str">
        <f t="shared" si="890"/>
        <v/>
      </c>
      <c r="CV323" s="123" t="str">
        <f t="shared" si="891"/>
        <v/>
      </c>
      <c r="CW323" s="123" t="str">
        <f t="shared" si="892"/>
        <v/>
      </c>
      <c r="CX323" s="123" t="str">
        <f t="shared" si="893"/>
        <v/>
      </c>
      <c r="CY323" s="123" t="str">
        <f t="shared" si="894"/>
        <v/>
      </c>
      <c r="CZ323" s="123" t="str">
        <f t="shared" si="895"/>
        <v/>
      </c>
      <c r="DA323" s="123" t="str">
        <f t="shared" si="896"/>
        <v/>
      </c>
      <c r="DB323" s="124" t="str">
        <f t="shared" si="897"/>
        <v/>
      </c>
      <c r="DC323" s="128" t="str">
        <f t="shared" si="898"/>
        <v/>
      </c>
      <c r="DD323" s="123" t="str">
        <f t="shared" si="899"/>
        <v/>
      </c>
      <c r="DE323" s="123" t="str">
        <f t="shared" si="900"/>
        <v/>
      </c>
      <c r="DF323" s="123" t="str">
        <f t="shared" si="901"/>
        <v/>
      </c>
      <c r="DG323" s="123" t="str">
        <f t="shared" si="902"/>
        <v/>
      </c>
      <c r="DH323" s="123" t="str">
        <f t="shared" si="903"/>
        <v/>
      </c>
      <c r="DI323" s="123" t="str">
        <f t="shared" si="904"/>
        <v/>
      </c>
      <c r="DJ323" s="129" t="str">
        <f t="shared" si="905"/>
        <v/>
      </c>
      <c r="DK323" s="98" t="s">
        <v>68</v>
      </c>
      <c r="DL323" s="130">
        <f t="shared" si="912"/>
        <v>317</v>
      </c>
      <c r="DM323" s="56"/>
    </row>
    <row r="324" spans="2:117" ht="22.5" customHeight="1">
      <c r="B324" s="98" t="s">
        <v>68</v>
      </c>
      <c r="C324" s="130">
        <f t="shared" si="906"/>
        <v>318</v>
      </c>
      <c r="D324" s="146">
        <v>45706</v>
      </c>
      <c r="E324" s="155" t="s">
        <v>69</v>
      </c>
      <c r="F324" s="102" t="s">
        <v>70</v>
      </c>
      <c r="G324" s="103" t="s">
        <v>20</v>
      </c>
      <c r="H324" s="131" t="s">
        <v>46</v>
      </c>
      <c r="I324" s="132">
        <v>5000</v>
      </c>
      <c r="J324" s="106"/>
      <c r="K324" s="107">
        <f t="shared" si="907"/>
        <v>3640764</v>
      </c>
      <c r="L324" s="645"/>
      <c r="M324" s="133"/>
      <c r="N324" s="133"/>
      <c r="O324" s="134" t="str">
        <f t="shared" ref="O324:S324" si="1093">IF($H324=O$6,$I324,"")</f>
        <v/>
      </c>
      <c r="P324" s="135" t="str">
        <f t="shared" si="1093"/>
        <v/>
      </c>
      <c r="Q324" s="136">
        <f t="shared" si="1093"/>
        <v>5000</v>
      </c>
      <c r="R324" s="135" t="str">
        <f t="shared" si="1093"/>
        <v/>
      </c>
      <c r="S324" s="137" t="str">
        <f t="shared" si="1093"/>
        <v/>
      </c>
      <c r="T324" s="113" t="str">
        <f t="shared" ref="T324:AJ324" si="1094">IF($H324=T$6,$J324,"")</f>
        <v/>
      </c>
      <c r="U324" s="114" t="str">
        <f t="shared" si="1094"/>
        <v/>
      </c>
      <c r="V324" s="114" t="str">
        <f t="shared" si="1094"/>
        <v/>
      </c>
      <c r="W324" s="114" t="str">
        <f t="shared" si="1094"/>
        <v/>
      </c>
      <c r="X324" s="113" t="str">
        <f t="shared" si="1094"/>
        <v/>
      </c>
      <c r="Y324" s="114" t="str">
        <f t="shared" si="1094"/>
        <v/>
      </c>
      <c r="Z324" s="114" t="str">
        <f t="shared" si="1094"/>
        <v/>
      </c>
      <c r="AA324" s="114" t="str">
        <f t="shared" si="1094"/>
        <v/>
      </c>
      <c r="AB324" s="113" t="str">
        <f t="shared" si="1094"/>
        <v/>
      </c>
      <c r="AC324" s="114" t="str">
        <f t="shared" si="1094"/>
        <v/>
      </c>
      <c r="AD324" s="114" t="str">
        <f t="shared" si="1094"/>
        <v/>
      </c>
      <c r="AE324" s="114" t="str">
        <f t="shared" si="1094"/>
        <v/>
      </c>
      <c r="AF324" s="114" t="str">
        <f t="shared" si="1094"/>
        <v/>
      </c>
      <c r="AG324" s="114" t="str">
        <f t="shared" si="1094"/>
        <v/>
      </c>
      <c r="AH324" s="114" t="str">
        <f t="shared" si="1094"/>
        <v/>
      </c>
      <c r="AI324" s="113" t="str">
        <f t="shared" si="1094"/>
        <v/>
      </c>
      <c r="AJ324" s="115" t="str">
        <f t="shared" si="1094"/>
        <v/>
      </c>
      <c r="AK324" s="617"/>
      <c r="AL324" s="38"/>
      <c r="AM324" s="98" t="s">
        <v>68</v>
      </c>
      <c r="AN324" s="130">
        <f t="shared" si="910"/>
        <v>318</v>
      </c>
      <c r="AO324" s="138" t="str">
        <f t="shared" ref="AO324:AS324" si="1095">IF(AND($G324=AO$4,$H324=AO$6),$I324,"")</f>
        <v/>
      </c>
      <c r="AP324" s="139" t="str">
        <f t="shared" si="1095"/>
        <v/>
      </c>
      <c r="AQ324" s="139">
        <f t="shared" si="1095"/>
        <v>5000</v>
      </c>
      <c r="AR324" s="139" t="str">
        <f t="shared" si="1095"/>
        <v/>
      </c>
      <c r="AS324" s="139" t="str">
        <f t="shared" si="1095"/>
        <v/>
      </c>
      <c r="AT324" s="118"/>
      <c r="AU324" s="138" t="str">
        <f t="shared" si="839"/>
        <v/>
      </c>
      <c r="AV324" s="139" t="str">
        <f t="shared" si="840"/>
        <v/>
      </c>
      <c r="AW324" s="139" t="str">
        <f t="shared" si="841"/>
        <v/>
      </c>
      <c r="AX324" s="139" t="str">
        <f t="shared" si="842"/>
        <v/>
      </c>
      <c r="AY324" s="139" t="str">
        <f t="shared" si="843"/>
        <v/>
      </c>
      <c r="AZ324" s="140" t="str">
        <f t="shared" si="844"/>
        <v/>
      </c>
      <c r="BA324" s="141" t="str">
        <f t="shared" si="845"/>
        <v/>
      </c>
      <c r="BB324" s="139" t="str">
        <f t="shared" si="846"/>
        <v/>
      </c>
      <c r="BC324" s="139" t="str">
        <f t="shared" si="847"/>
        <v/>
      </c>
      <c r="BD324" s="139" t="str">
        <f t="shared" si="848"/>
        <v/>
      </c>
      <c r="BE324" s="140" t="str">
        <f t="shared" si="849"/>
        <v/>
      </c>
      <c r="BF324" s="122" t="str">
        <f t="shared" si="850"/>
        <v/>
      </c>
      <c r="BG324" s="123" t="str">
        <f t="shared" si="851"/>
        <v/>
      </c>
      <c r="BH324" s="123" t="str">
        <f t="shared" si="852"/>
        <v/>
      </c>
      <c r="BI324" s="123" t="str">
        <f t="shared" si="853"/>
        <v/>
      </c>
      <c r="BJ324" s="122" t="str">
        <f t="shared" si="854"/>
        <v/>
      </c>
      <c r="BK324" s="123" t="str">
        <f t="shared" si="855"/>
        <v/>
      </c>
      <c r="BL324" s="123" t="str">
        <f t="shared" si="856"/>
        <v/>
      </c>
      <c r="BM324" s="123" t="str">
        <f t="shared" si="857"/>
        <v/>
      </c>
      <c r="BN324" s="123" t="str">
        <f t="shared" si="858"/>
        <v/>
      </c>
      <c r="BO324" s="123" t="str">
        <f t="shared" si="859"/>
        <v/>
      </c>
      <c r="BP324" s="123" t="str">
        <f t="shared" si="860"/>
        <v/>
      </c>
      <c r="BQ324" s="123" t="str">
        <f t="shared" si="861"/>
        <v/>
      </c>
      <c r="BR324" s="124" t="str">
        <f t="shared" si="862"/>
        <v/>
      </c>
      <c r="BS324" s="142" t="str">
        <f t="shared" si="863"/>
        <v/>
      </c>
      <c r="BT324" s="143" t="str">
        <f t="shared" si="864"/>
        <v/>
      </c>
      <c r="BU324" s="143" t="str">
        <f t="shared" si="865"/>
        <v/>
      </c>
      <c r="BV324" s="143" t="str">
        <f t="shared" si="866"/>
        <v/>
      </c>
      <c r="BW324" s="143" t="str">
        <f t="shared" si="867"/>
        <v/>
      </c>
      <c r="BX324" s="144" t="str">
        <f t="shared" si="868"/>
        <v/>
      </c>
      <c r="BY324" s="141" t="str">
        <f t="shared" si="869"/>
        <v/>
      </c>
      <c r="BZ324" s="139" t="str">
        <f t="shared" si="870"/>
        <v/>
      </c>
      <c r="CA324" s="139" t="str">
        <f t="shared" si="871"/>
        <v/>
      </c>
      <c r="CB324" s="139" t="str">
        <f t="shared" si="872"/>
        <v/>
      </c>
      <c r="CC324" s="139" t="str">
        <f t="shared" si="873"/>
        <v/>
      </c>
      <c r="CD324" s="139" t="str">
        <f t="shared" si="874"/>
        <v/>
      </c>
      <c r="CE324" s="140" t="str">
        <f t="shared" si="875"/>
        <v/>
      </c>
      <c r="CF324" s="141" t="str">
        <f t="shared" si="876"/>
        <v/>
      </c>
      <c r="CG324" s="139" t="str">
        <f t="shared" si="877"/>
        <v/>
      </c>
      <c r="CH324" s="139" t="str">
        <f t="shared" si="878"/>
        <v/>
      </c>
      <c r="CI324" s="139" t="str">
        <f t="shared" si="879"/>
        <v/>
      </c>
      <c r="CJ324" s="139" t="str">
        <f t="shared" si="880"/>
        <v/>
      </c>
      <c r="CK324" s="139" t="str">
        <f t="shared" si="881"/>
        <v/>
      </c>
      <c r="CL324" s="140" t="str">
        <f t="shared" si="882"/>
        <v/>
      </c>
      <c r="CM324" s="142" t="str">
        <f t="shared" si="883"/>
        <v/>
      </c>
      <c r="CN324" s="143" t="str">
        <f t="shared" si="884"/>
        <v/>
      </c>
      <c r="CO324" s="143" t="str">
        <f t="shared" si="885"/>
        <v/>
      </c>
      <c r="CP324" s="143" t="str">
        <f t="shared" si="886"/>
        <v/>
      </c>
      <c r="CQ324" s="143" t="str">
        <f t="shared" si="887"/>
        <v/>
      </c>
      <c r="CR324" s="145" t="str">
        <f t="shared" si="888"/>
        <v/>
      </c>
      <c r="CS324" s="127"/>
      <c r="CT324" s="122" t="str">
        <f t="shared" si="889"/>
        <v/>
      </c>
      <c r="CU324" s="123" t="str">
        <f t="shared" si="890"/>
        <v/>
      </c>
      <c r="CV324" s="123" t="str">
        <f t="shared" si="891"/>
        <v/>
      </c>
      <c r="CW324" s="123" t="str">
        <f t="shared" si="892"/>
        <v/>
      </c>
      <c r="CX324" s="123" t="str">
        <f t="shared" si="893"/>
        <v/>
      </c>
      <c r="CY324" s="123" t="str">
        <f t="shared" si="894"/>
        <v/>
      </c>
      <c r="CZ324" s="123" t="str">
        <f t="shared" si="895"/>
        <v/>
      </c>
      <c r="DA324" s="123" t="str">
        <f t="shared" si="896"/>
        <v/>
      </c>
      <c r="DB324" s="124" t="str">
        <f t="shared" si="897"/>
        <v/>
      </c>
      <c r="DC324" s="128" t="str">
        <f t="shared" si="898"/>
        <v/>
      </c>
      <c r="DD324" s="123" t="str">
        <f t="shared" si="899"/>
        <v/>
      </c>
      <c r="DE324" s="123" t="str">
        <f t="shared" si="900"/>
        <v/>
      </c>
      <c r="DF324" s="123" t="str">
        <f t="shared" si="901"/>
        <v/>
      </c>
      <c r="DG324" s="123" t="str">
        <f t="shared" si="902"/>
        <v/>
      </c>
      <c r="DH324" s="123" t="str">
        <f t="shared" si="903"/>
        <v/>
      </c>
      <c r="DI324" s="123" t="str">
        <f t="shared" si="904"/>
        <v/>
      </c>
      <c r="DJ324" s="129" t="str">
        <f t="shared" si="905"/>
        <v/>
      </c>
      <c r="DK324" s="98" t="s">
        <v>68</v>
      </c>
      <c r="DL324" s="130">
        <f t="shared" si="912"/>
        <v>318</v>
      </c>
      <c r="DM324" s="56"/>
    </row>
    <row r="325" spans="2:117" ht="22.5" customHeight="1">
      <c r="B325" s="98" t="s">
        <v>68</v>
      </c>
      <c r="C325" s="130">
        <f t="shared" si="906"/>
        <v>319</v>
      </c>
      <c r="D325" s="146">
        <v>45706</v>
      </c>
      <c r="E325" s="155" t="s">
        <v>69</v>
      </c>
      <c r="F325" s="102" t="s">
        <v>70</v>
      </c>
      <c r="G325" s="156" t="s">
        <v>20</v>
      </c>
      <c r="H325" s="131" t="s">
        <v>46</v>
      </c>
      <c r="I325" s="132">
        <v>5000</v>
      </c>
      <c r="J325" s="106"/>
      <c r="K325" s="107">
        <f t="shared" si="907"/>
        <v>3645764</v>
      </c>
      <c r="L325" s="646"/>
      <c r="M325" s="133"/>
      <c r="N325" s="133"/>
      <c r="O325" s="134" t="str">
        <f t="shared" ref="O325:S325" si="1096">IF($H325=O$6,$I325,"")</f>
        <v/>
      </c>
      <c r="P325" s="135" t="str">
        <f t="shared" si="1096"/>
        <v/>
      </c>
      <c r="Q325" s="136">
        <f t="shared" si="1096"/>
        <v>5000</v>
      </c>
      <c r="R325" s="135" t="str">
        <f t="shared" si="1096"/>
        <v/>
      </c>
      <c r="S325" s="137" t="str">
        <f t="shared" si="1096"/>
        <v/>
      </c>
      <c r="T325" s="113" t="str">
        <f t="shared" ref="T325:AJ325" si="1097">IF($H325=T$6,$J325,"")</f>
        <v/>
      </c>
      <c r="U325" s="114" t="str">
        <f t="shared" si="1097"/>
        <v/>
      </c>
      <c r="V325" s="114" t="str">
        <f t="shared" si="1097"/>
        <v/>
      </c>
      <c r="W325" s="114" t="str">
        <f t="shared" si="1097"/>
        <v/>
      </c>
      <c r="X325" s="113" t="str">
        <f t="shared" si="1097"/>
        <v/>
      </c>
      <c r="Y325" s="114" t="str">
        <f t="shared" si="1097"/>
        <v/>
      </c>
      <c r="Z325" s="114" t="str">
        <f t="shared" si="1097"/>
        <v/>
      </c>
      <c r="AA325" s="114" t="str">
        <f t="shared" si="1097"/>
        <v/>
      </c>
      <c r="AB325" s="113" t="str">
        <f t="shared" si="1097"/>
        <v/>
      </c>
      <c r="AC325" s="114" t="str">
        <f t="shared" si="1097"/>
        <v/>
      </c>
      <c r="AD325" s="114" t="str">
        <f t="shared" si="1097"/>
        <v/>
      </c>
      <c r="AE325" s="114" t="str">
        <f t="shared" si="1097"/>
        <v/>
      </c>
      <c r="AF325" s="114" t="str">
        <f t="shared" si="1097"/>
        <v/>
      </c>
      <c r="AG325" s="114" t="str">
        <f t="shared" si="1097"/>
        <v/>
      </c>
      <c r="AH325" s="114" t="str">
        <f t="shared" si="1097"/>
        <v/>
      </c>
      <c r="AI325" s="113" t="str">
        <f t="shared" si="1097"/>
        <v/>
      </c>
      <c r="AJ325" s="115" t="str">
        <f t="shared" si="1097"/>
        <v/>
      </c>
      <c r="AK325" s="617"/>
      <c r="AL325" s="38"/>
      <c r="AM325" s="98" t="s">
        <v>68</v>
      </c>
      <c r="AN325" s="130">
        <f t="shared" si="910"/>
        <v>319</v>
      </c>
      <c r="AO325" s="138" t="str">
        <f t="shared" ref="AO325:AS325" si="1098">IF(AND($G325=AO$4,$H325=AO$6),$I325,"")</f>
        <v/>
      </c>
      <c r="AP325" s="139" t="str">
        <f t="shared" si="1098"/>
        <v/>
      </c>
      <c r="AQ325" s="139">
        <f t="shared" si="1098"/>
        <v>5000</v>
      </c>
      <c r="AR325" s="139" t="str">
        <f t="shared" si="1098"/>
        <v/>
      </c>
      <c r="AS325" s="139" t="str">
        <f t="shared" si="1098"/>
        <v/>
      </c>
      <c r="AT325" s="118"/>
      <c r="AU325" s="138" t="str">
        <f t="shared" si="839"/>
        <v/>
      </c>
      <c r="AV325" s="139" t="str">
        <f t="shared" si="840"/>
        <v/>
      </c>
      <c r="AW325" s="139" t="str">
        <f t="shared" si="841"/>
        <v/>
      </c>
      <c r="AX325" s="139" t="str">
        <f t="shared" si="842"/>
        <v/>
      </c>
      <c r="AY325" s="139" t="str">
        <f t="shared" si="843"/>
        <v/>
      </c>
      <c r="AZ325" s="140" t="str">
        <f t="shared" si="844"/>
        <v/>
      </c>
      <c r="BA325" s="141" t="str">
        <f t="shared" si="845"/>
        <v/>
      </c>
      <c r="BB325" s="139" t="str">
        <f t="shared" si="846"/>
        <v/>
      </c>
      <c r="BC325" s="139" t="str">
        <f t="shared" si="847"/>
        <v/>
      </c>
      <c r="BD325" s="139" t="str">
        <f t="shared" si="848"/>
        <v/>
      </c>
      <c r="BE325" s="140" t="str">
        <f t="shared" si="849"/>
        <v/>
      </c>
      <c r="BF325" s="122" t="str">
        <f t="shared" si="850"/>
        <v/>
      </c>
      <c r="BG325" s="123" t="str">
        <f t="shared" si="851"/>
        <v/>
      </c>
      <c r="BH325" s="123" t="str">
        <f t="shared" si="852"/>
        <v/>
      </c>
      <c r="BI325" s="123" t="str">
        <f t="shared" si="853"/>
        <v/>
      </c>
      <c r="BJ325" s="122" t="str">
        <f t="shared" si="854"/>
        <v/>
      </c>
      <c r="BK325" s="123" t="str">
        <f t="shared" si="855"/>
        <v/>
      </c>
      <c r="BL325" s="123" t="str">
        <f t="shared" si="856"/>
        <v/>
      </c>
      <c r="BM325" s="123" t="str">
        <f t="shared" si="857"/>
        <v/>
      </c>
      <c r="BN325" s="123" t="str">
        <f t="shared" si="858"/>
        <v/>
      </c>
      <c r="BO325" s="123" t="str">
        <f t="shared" si="859"/>
        <v/>
      </c>
      <c r="BP325" s="123" t="str">
        <f t="shared" si="860"/>
        <v/>
      </c>
      <c r="BQ325" s="123" t="str">
        <f t="shared" si="861"/>
        <v/>
      </c>
      <c r="BR325" s="124" t="str">
        <f t="shared" si="862"/>
        <v/>
      </c>
      <c r="BS325" s="142" t="str">
        <f t="shared" si="863"/>
        <v/>
      </c>
      <c r="BT325" s="143" t="str">
        <f t="shared" si="864"/>
        <v/>
      </c>
      <c r="BU325" s="143" t="str">
        <f t="shared" si="865"/>
        <v/>
      </c>
      <c r="BV325" s="143" t="str">
        <f t="shared" si="866"/>
        <v/>
      </c>
      <c r="BW325" s="143" t="str">
        <f t="shared" si="867"/>
        <v/>
      </c>
      <c r="BX325" s="144" t="str">
        <f t="shared" si="868"/>
        <v/>
      </c>
      <c r="BY325" s="141" t="str">
        <f t="shared" si="869"/>
        <v/>
      </c>
      <c r="BZ325" s="139" t="str">
        <f t="shared" si="870"/>
        <v/>
      </c>
      <c r="CA325" s="139" t="str">
        <f t="shared" si="871"/>
        <v/>
      </c>
      <c r="CB325" s="139" t="str">
        <f t="shared" si="872"/>
        <v/>
      </c>
      <c r="CC325" s="139" t="str">
        <f t="shared" si="873"/>
        <v/>
      </c>
      <c r="CD325" s="139" t="str">
        <f t="shared" si="874"/>
        <v/>
      </c>
      <c r="CE325" s="140" t="str">
        <f t="shared" si="875"/>
        <v/>
      </c>
      <c r="CF325" s="141" t="str">
        <f t="shared" si="876"/>
        <v/>
      </c>
      <c r="CG325" s="139" t="str">
        <f t="shared" si="877"/>
        <v/>
      </c>
      <c r="CH325" s="139" t="str">
        <f t="shared" si="878"/>
        <v/>
      </c>
      <c r="CI325" s="139" t="str">
        <f t="shared" si="879"/>
        <v/>
      </c>
      <c r="CJ325" s="139" t="str">
        <f t="shared" si="880"/>
        <v/>
      </c>
      <c r="CK325" s="139" t="str">
        <f t="shared" si="881"/>
        <v/>
      </c>
      <c r="CL325" s="140" t="str">
        <f t="shared" si="882"/>
        <v/>
      </c>
      <c r="CM325" s="142" t="str">
        <f t="shared" si="883"/>
        <v/>
      </c>
      <c r="CN325" s="143" t="str">
        <f t="shared" si="884"/>
        <v/>
      </c>
      <c r="CO325" s="143" t="str">
        <f t="shared" si="885"/>
        <v/>
      </c>
      <c r="CP325" s="143" t="str">
        <f t="shared" si="886"/>
        <v/>
      </c>
      <c r="CQ325" s="143" t="str">
        <f t="shared" si="887"/>
        <v/>
      </c>
      <c r="CR325" s="145" t="str">
        <f t="shared" si="888"/>
        <v/>
      </c>
      <c r="CS325" s="127"/>
      <c r="CT325" s="122" t="str">
        <f t="shared" si="889"/>
        <v/>
      </c>
      <c r="CU325" s="123" t="str">
        <f t="shared" si="890"/>
        <v/>
      </c>
      <c r="CV325" s="123" t="str">
        <f t="shared" si="891"/>
        <v/>
      </c>
      <c r="CW325" s="123" t="str">
        <f t="shared" si="892"/>
        <v/>
      </c>
      <c r="CX325" s="123" t="str">
        <f t="shared" si="893"/>
        <v/>
      </c>
      <c r="CY325" s="123" t="str">
        <f t="shared" si="894"/>
        <v/>
      </c>
      <c r="CZ325" s="123" t="str">
        <f t="shared" si="895"/>
        <v/>
      </c>
      <c r="DA325" s="123" t="str">
        <f t="shared" si="896"/>
        <v/>
      </c>
      <c r="DB325" s="124" t="str">
        <f t="shared" si="897"/>
        <v/>
      </c>
      <c r="DC325" s="128" t="str">
        <f t="shared" si="898"/>
        <v/>
      </c>
      <c r="DD325" s="123" t="str">
        <f t="shared" si="899"/>
        <v/>
      </c>
      <c r="DE325" s="123" t="str">
        <f t="shared" si="900"/>
        <v/>
      </c>
      <c r="DF325" s="123" t="str">
        <f t="shared" si="901"/>
        <v/>
      </c>
      <c r="DG325" s="123" t="str">
        <f t="shared" si="902"/>
        <v/>
      </c>
      <c r="DH325" s="123" t="str">
        <f t="shared" si="903"/>
        <v/>
      </c>
      <c r="DI325" s="123" t="str">
        <f t="shared" si="904"/>
        <v/>
      </c>
      <c r="DJ325" s="129" t="str">
        <f t="shared" si="905"/>
        <v/>
      </c>
      <c r="DK325" s="98" t="s">
        <v>68</v>
      </c>
      <c r="DL325" s="130">
        <f t="shared" si="912"/>
        <v>319</v>
      </c>
      <c r="DM325" s="56"/>
    </row>
    <row r="326" spans="2:117" ht="22.5" customHeight="1">
      <c r="B326" s="98" t="s">
        <v>68</v>
      </c>
      <c r="C326" s="130">
        <f t="shared" si="906"/>
        <v>320</v>
      </c>
      <c r="D326" s="146">
        <v>45706</v>
      </c>
      <c r="E326" s="155" t="s">
        <v>69</v>
      </c>
      <c r="F326" s="102" t="s">
        <v>70</v>
      </c>
      <c r="G326" s="103" t="s">
        <v>20</v>
      </c>
      <c r="H326" s="131" t="s">
        <v>46</v>
      </c>
      <c r="I326" s="132">
        <v>10000</v>
      </c>
      <c r="J326" s="106"/>
      <c r="K326" s="107">
        <f t="shared" si="907"/>
        <v>3655764</v>
      </c>
      <c r="L326" s="647" t="str">
        <f>HYPERLINK("./通帳_公開用/外通帳Y320-342.pdf","通帳Y320-Y342")</f>
        <v>通帳Y320-Y342</v>
      </c>
      <c r="M326" s="133"/>
      <c r="N326" s="133"/>
      <c r="O326" s="134" t="str">
        <f t="shared" ref="O326:S326" si="1099">IF($H326=O$6,$I326,"")</f>
        <v/>
      </c>
      <c r="P326" s="135" t="str">
        <f t="shared" si="1099"/>
        <v/>
      </c>
      <c r="Q326" s="136">
        <f t="shared" si="1099"/>
        <v>10000</v>
      </c>
      <c r="R326" s="135" t="str">
        <f t="shared" si="1099"/>
        <v/>
      </c>
      <c r="S326" s="137" t="str">
        <f t="shared" si="1099"/>
        <v/>
      </c>
      <c r="T326" s="113" t="str">
        <f t="shared" ref="T326:AJ326" si="1100">IF($H326=T$6,$J326,"")</f>
        <v/>
      </c>
      <c r="U326" s="114" t="str">
        <f t="shared" si="1100"/>
        <v/>
      </c>
      <c r="V326" s="114" t="str">
        <f t="shared" si="1100"/>
        <v/>
      </c>
      <c r="W326" s="114" t="str">
        <f t="shared" si="1100"/>
        <v/>
      </c>
      <c r="X326" s="113" t="str">
        <f t="shared" si="1100"/>
        <v/>
      </c>
      <c r="Y326" s="114" t="str">
        <f t="shared" si="1100"/>
        <v/>
      </c>
      <c r="Z326" s="114" t="str">
        <f t="shared" si="1100"/>
        <v/>
      </c>
      <c r="AA326" s="114" t="str">
        <f t="shared" si="1100"/>
        <v/>
      </c>
      <c r="AB326" s="113" t="str">
        <f t="shared" si="1100"/>
        <v/>
      </c>
      <c r="AC326" s="114" t="str">
        <f t="shared" si="1100"/>
        <v/>
      </c>
      <c r="AD326" s="114" t="str">
        <f t="shared" si="1100"/>
        <v/>
      </c>
      <c r="AE326" s="114" t="str">
        <f t="shared" si="1100"/>
        <v/>
      </c>
      <c r="AF326" s="114" t="str">
        <f t="shared" si="1100"/>
        <v/>
      </c>
      <c r="AG326" s="114" t="str">
        <f t="shared" si="1100"/>
        <v/>
      </c>
      <c r="AH326" s="114" t="str">
        <f t="shared" si="1100"/>
        <v/>
      </c>
      <c r="AI326" s="113" t="str">
        <f t="shared" si="1100"/>
        <v/>
      </c>
      <c r="AJ326" s="115" t="str">
        <f t="shared" si="1100"/>
        <v/>
      </c>
      <c r="AK326" s="617"/>
      <c r="AL326" s="38"/>
      <c r="AM326" s="98" t="s">
        <v>68</v>
      </c>
      <c r="AN326" s="130">
        <f t="shared" si="910"/>
        <v>320</v>
      </c>
      <c r="AO326" s="138" t="str">
        <f t="shared" ref="AO326:AS326" si="1101">IF(AND($G326=AO$4,$H326=AO$6),$I326,"")</f>
        <v/>
      </c>
      <c r="AP326" s="139" t="str">
        <f t="shared" si="1101"/>
        <v/>
      </c>
      <c r="AQ326" s="139">
        <f t="shared" si="1101"/>
        <v>10000</v>
      </c>
      <c r="AR326" s="139" t="str">
        <f t="shared" si="1101"/>
        <v/>
      </c>
      <c r="AS326" s="139" t="str">
        <f t="shared" si="1101"/>
        <v/>
      </c>
      <c r="AT326" s="118"/>
      <c r="AU326" s="138" t="str">
        <f t="shared" si="839"/>
        <v/>
      </c>
      <c r="AV326" s="139" t="str">
        <f t="shared" si="840"/>
        <v/>
      </c>
      <c r="AW326" s="139" t="str">
        <f t="shared" si="841"/>
        <v/>
      </c>
      <c r="AX326" s="139" t="str">
        <f t="shared" si="842"/>
        <v/>
      </c>
      <c r="AY326" s="139" t="str">
        <f t="shared" si="843"/>
        <v/>
      </c>
      <c r="AZ326" s="140" t="str">
        <f t="shared" si="844"/>
        <v/>
      </c>
      <c r="BA326" s="141" t="str">
        <f t="shared" si="845"/>
        <v/>
      </c>
      <c r="BB326" s="139" t="str">
        <f t="shared" si="846"/>
        <v/>
      </c>
      <c r="BC326" s="139" t="str">
        <f t="shared" si="847"/>
        <v/>
      </c>
      <c r="BD326" s="139" t="str">
        <f t="shared" si="848"/>
        <v/>
      </c>
      <c r="BE326" s="140" t="str">
        <f t="shared" si="849"/>
        <v/>
      </c>
      <c r="BF326" s="122" t="str">
        <f t="shared" si="850"/>
        <v/>
      </c>
      <c r="BG326" s="123" t="str">
        <f t="shared" si="851"/>
        <v/>
      </c>
      <c r="BH326" s="123" t="str">
        <f t="shared" si="852"/>
        <v/>
      </c>
      <c r="BI326" s="123" t="str">
        <f t="shared" si="853"/>
        <v/>
      </c>
      <c r="BJ326" s="122" t="str">
        <f t="shared" si="854"/>
        <v/>
      </c>
      <c r="BK326" s="123" t="str">
        <f t="shared" si="855"/>
        <v/>
      </c>
      <c r="BL326" s="123" t="str">
        <f t="shared" si="856"/>
        <v/>
      </c>
      <c r="BM326" s="123" t="str">
        <f t="shared" si="857"/>
        <v/>
      </c>
      <c r="BN326" s="123" t="str">
        <f t="shared" si="858"/>
        <v/>
      </c>
      <c r="BO326" s="123" t="str">
        <f t="shared" si="859"/>
        <v/>
      </c>
      <c r="BP326" s="123" t="str">
        <f t="shared" si="860"/>
        <v/>
      </c>
      <c r="BQ326" s="123" t="str">
        <f t="shared" si="861"/>
        <v/>
      </c>
      <c r="BR326" s="124" t="str">
        <f t="shared" si="862"/>
        <v/>
      </c>
      <c r="BS326" s="142" t="str">
        <f t="shared" si="863"/>
        <v/>
      </c>
      <c r="BT326" s="143" t="str">
        <f t="shared" si="864"/>
        <v/>
      </c>
      <c r="BU326" s="143" t="str">
        <f t="shared" si="865"/>
        <v/>
      </c>
      <c r="BV326" s="143" t="str">
        <f t="shared" si="866"/>
        <v/>
      </c>
      <c r="BW326" s="143" t="str">
        <f t="shared" si="867"/>
        <v/>
      </c>
      <c r="BX326" s="144" t="str">
        <f t="shared" si="868"/>
        <v/>
      </c>
      <c r="BY326" s="141" t="str">
        <f t="shared" si="869"/>
        <v/>
      </c>
      <c r="BZ326" s="139" t="str">
        <f t="shared" si="870"/>
        <v/>
      </c>
      <c r="CA326" s="139" t="str">
        <f t="shared" si="871"/>
        <v/>
      </c>
      <c r="CB326" s="139" t="str">
        <f t="shared" si="872"/>
        <v/>
      </c>
      <c r="CC326" s="139" t="str">
        <f t="shared" si="873"/>
        <v/>
      </c>
      <c r="CD326" s="139" t="str">
        <f t="shared" si="874"/>
        <v/>
      </c>
      <c r="CE326" s="140" t="str">
        <f t="shared" si="875"/>
        <v/>
      </c>
      <c r="CF326" s="141" t="str">
        <f t="shared" si="876"/>
        <v/>
      </c>
      <c r="CG326" s="139" t="str">
        <f t="shared" si="877"/>
        <v/>
      </c>
      <c r="CH326" s="139" t="str">
        <f t="shared" si="878"/>
        <v/>
      </c>
      <c r="CI326" s="139" t="str">
        <f t="shared" si="879"/>
        <v/>
      </c>
      <c r="CJ326" s="139" t="str">
        <f t="shared" si="880"/>
        <v/>
      </c>
      <c r="CK326" s="139" t="str">
        <f t="shared" si="881"/>
        <v/>
      </c>
      <c r="CL326" s="140" t="str">
        <f t="shared" si="882"/>
        <v/>
      </c>
      <c r="CM326" s="142" t="str">
        <f t="shared" si="883"/>
        <v/>
      </c>
      <c r="CN326" s="143" t="str">
        <f t="shared" si="884"/>
        <v/>
      </c>
      <c r="CO326" s="143" t="str">
        <f t="shared" si="885"/>
        <v/>
      </c>
      <c r="CP326" s="143" t="str">
        <f t="shared" si="886"/>
        <v/>
      </c>
      <c r="CQ326" s="143" t="str">
        <f t="shared" si="887"/>
        <v/>
      </c>
      <c r="CR326" s="145" t="str">
        <f t="shared" si="888"/>
        <v/>
      </c>
      <c r="CS326" s="127"/>
      <c r="CT326" s="122" t="str">
        <f t="shared" si="889"/>
        <v/>
      </c>
      <c r="CU326" s="123" t="str">
        <f t="shared" si="890"/>
        <v/>
      </c>
      <c r="CV326" s="123" t="str">
        <f t="shared" si="891"/>
        <v/>
      </c>
      <c r="CW326" s="123" t="str">
        <f t="shared" si="892"/>
        <v/>
      </c>
      <c r="CX326" s="123" t="str">
        <f t="shared" si="893"/>
        <v/>
      </c>
      <c r="CY326" s="123" t="str">
        <f t="shared" si="894"/>
        <v/>
      </c>
      <c r="CZ326" s="123" t="str">
        <f t="shared" si="895"/>
        <v/>
      </c>
      <c r="DA326" s="123" t="str">
        <f t="shared" si="896"/>
        <v/>
      </c>
      <c r="DB326" s="124" t="str">
        <f t="shared" si="897"/>
        <v/>
      </c>
      <c r="DC326" s="128" t="str">
        <f t="shared" si="898"/>
        <v/>
      </c>
      <c r="DD326" s="123" t="str">
        <f t="shared" si="899"/>
        <v/>
      </c>
      <c r="DE326" s="123" t="str">
        <f t="shared" si="900"/>
        <v/>
      </c>
      <c r="DF326" s="123" t="str">
        <f t="shared" si="901"/>
        <v/>
      </c>
      <c r="DG326" s="123" t="str">
        <f t="shared" si="902"/>
        <v/>
      </c>
      <c r="DH326" s="123" t="str">
        <f t="shared" si="903"/>
        <v/>
      </c>
      <c r="DI326" s="123" t="str">
        <f t="shared" si="904"/>
        <v/>
      </c>
      <c r="DJ326" s="129" t="str">
        <f t="shared" si="905"/>
        <v/>
      </c>
      <c r="DK326" s="98" t="s">
        <v>68</v>
      </c>
      <c r="DL326" s="130">
        <f t="shared" si="912"/>
        <v>320</v>
      </c>
      <c r="DM326" s="56"/>
    </row>
    <row r="327" spans="2:117" ht="22.5" customHeight="1">
      <c r="B327" s="98" t="s">
        <v>68</v>
      </c>
      <c r="C327" s="130">
        <f t="shared" si="906"/>
        <v>321</v>
      </c>
      <c r="D327" s="146">
        <v>45706</v>
      </c>
      <c r="E327" s="155" t="s">
        <v>69</v>
      </c>
      <c r="F327" s="102" t="s">
        <v>70</v>
      </c>
      <c r="G327" s="103" t="s">
        <v>20</v>
      </c>
      <c r="H327" s="131" t="s">
        <v>46</v>
      </c>
      <c r="I327" s="132">
        <v>3000</v>
      </c>
      <c r="J327" s="106"/>
      <c r="K327" s="107">
        <f t="shared" si="907"/>
        <v>3658764</v>
      </c>
      <c r="L327" s="645"/>
      <c r="M327" s="133"/>
      <c r="N327" s="133"/>
      <c r="O327" s="134" t="str">
        <f t="shared" ref="O327:S327" si="1102">IF($H327=O$6,$I327,"")</f>
        <v/>
      </c>
      <c r="P327" s="135" t="str">
        <f t="shared" si="1102"/>
        <v/>
      </c>
      <c r="Q327" s="136">
        <f t="shared" si="1102"/>
        <v>3000</v>
      </c>
      <c r="R327" s="135" t="str">
        <f t="shared" si="1102"/>
        <v/>
      </c>
      <c r="S327" s="137" t="str">
        <f t="shared" si="1102"/>
        <v/>
      </c>
      <c r="T327" s="113" t="str">
        <f t="shared" ref="T327:AJ327" si="1103">IF($H327=T$6,$J327,"")</f>
        <v/>
      </c>
      <c r="U327" s="114" t="str">
        <f t="shared" si="1103"/>
        <v/>
      </c>
      <c r="V327" s="114" t="str">
        <f t="shared" si="1103"/>
        <v/>
      </c>
      <c r="W327" s="114" t="str">
        <f t="shared" si="1103"/>
        <v/>
      </c>
      <c r="X327" s="113" t="str">
        <f t="shared" si="1103"/>
        <v/>
      </c>
      <c r="Y327" s="114" t="str">
        <f t="shared" si="1103"/>
        <v/>
      </c>
      <c r="Z327" s="114" t="str">
        <f t="shared" si="1103"/>
        <v/>
      </c>
      <c r="AA327" s="114" t="str">
        <f t="shared" si="1103"/>
        <v/>
      </c>
      <c r="AB327" s="113" t="str">
        <f t="shared" si="1103"/>
        <v/>
      </c>
      <c r="AC327" s="114" t="str">
        <f t="shared" si="1103"/>
        <v/>
      </c>
      <c r="AD327" s="114" t="str">
        <f t="shared" si="1103"/>
        <v/>
      </c>
      <c r="AE327" s="114" t="str">
        <f t="shared" si="1103"/>
        <v/>
      </c>
      <c r="AF327" s="114" t="str">
        <f t="shared" si="1103"/>
        <v/>
      </c>
      <c r="AG327" s="114" t="str">
        <f t="shared" si="1103"/>
        <v/>
      </c>
      <c r="AH327" s="114" t="str">
        <f t="shared" si="1103"/>
        <v/>
      </c>
      <c r="AI327" s="113" t="str">
        <f t="shared" si="1103"/>
        <v/>
      </c>
      <c r="AJ327" s="115" t="str">
        <f t="shared" si="1103"/>
        <v/>
      </c>
      <c r="AK327" s="617"/>
      <c r="AL327" s="38"/>
      <c r="AM327" s="98" t="s">
        <v>68</v>
      </c>
      <c r="AN327" s="130">
        <f t="shared" si="910"/>
        <v>321</v>
      </c>
      <c r="AO327" s="138" t="str">
        <f t="shared" ref="AO327:AS327" si="1104">IF(AND($G327=AO$4,$H327=AO$6),$I327,"")</f>
        <v/>
      </c>
      <c r="AP327" s="139" t="str">
        <f t="shared" si="1104"/>
        <v/>
      </c>
      <c r="AQ327" s="139">
        <f t="shared" si="1104"/>
        <v>3000</v>
      </c>
      <c r="AR327" s="139" t="str">
        <f t="shared" si="1104"/>
        <v/>
      </c>
      <c r="AS327" s="139" t="str">
        <f t="shared" si="1104"/>
        <v/>
      </c>
      <c r="AT327" s="118"/>
      <c r="AU327" s="138" t="str">
        <f t="shared" si="839"/>
        <v/>
      </c>
      <c r="AV327" s="139" t="str">
        <f t="shared" si="840"/>
        <v/>
      </c>
      <c r="AW327" s="139" t="str">
        <f t="shared" si="841"/>
        <v/>
      </c>
      <c r="AX327" s="139" t="str">
        <f t="shared" si="842"/>
        <v/>
      </c>
      <c r="AY327" s="139" t="str">
        <f t="shared" si="843"/>
        <v/>
      </c>
      <c r="AZ327" s="140" t="str">
        <f t="shared" si="844"/>
        <v/>
      </c>
      <c r="BA327" s="141" t="str">
        <f t="shared" si="845"/>
        <v/>
      </c>
      <c r="BB327" s="139" t="str">
        <f t="shared" si="846"/>
        <v/>
      </c>
      <c r="BC327" s="139" t="str">
        <f t="shared" si="847"/>
        <v/>
      </c>
      <c r="BD327" s="139" t="str">
        <f t="shared" si="848"/>
        <v/>
      </c>
      <c r="BE327" s="140" t="str">
        <f t="shared" si="849"/>
        <v/>
      </c>
      <c r="BF327" s="122" t="str">
        <f t="shared" si="850"/>
        <v/>
      </c>
      <c r="BG327" s="123" t="str">
        <f t="shared" si="851"/>
        <v/>
      </c>
      <c r="BH327" s="123" t="str">
        <f t="shared" si="852"/>
        <v/>
      </c>
      <c r="BI327" s="123" t="str">
        <f t="shared" si="853"/>
        <v/>
      </c>
      <c r="BJ327" s="122" t="str">
        <f t="shared" si="854"/>
        <v/>
      </c>
      <c r="BK327" s="123" t="str">
        <f t="shared" si="855"/>
        <v/>
      </c>
      <c r="BL327" s="123" t="str">
        <f t="shared" si="856"/>
        <v/>
      </c>
      <c r="BM327" s="123" t="str">
        <f t="shared" si="857"/>
        <v/>
      </c>
      <c r="BN327" s="123" t="str">
        <f t="shared" si="858"/>
        <v/>
      </c>
      <c r="BO327" s="123" t="str">
        <f t="shared" si="859"/>
        <v/>
      </c>
      <c r="BP327" s="123" t="str">
        <f t="shared" si="860"/>
        <v/>
      </c>
      <c r="BQ327" s="123" t="str">
        <f t="shared" si="861"/>
        <v/>
      </c>
      <c r="BR327" s="124" t="str">
        <f t="shared" si="862"/>
        <v/>
      </c>
      <c r="BS327" s="142" t="str">
        <f t="shared" si="863"/>
        <v/>
      </c>
      <c r="BT327" s="143" t="str">
        <f t="shared" si="864"/>
        <v/>
      </c>
      <c r="BU327" s="143" t="str">
        <f t="shared" si="865"/>
        <v/>
      </c>
      <c r="BV327" s="143" t="str">
        <f t="shared" si="866"/>
        <v/>
      </c>
      <c r="BW327" s="143" t="str">
        <f t="shared" si="867"/>
        <v/>
      </c>
      <c r="BX327" s="144" t="str">
        <f t="shared" si="868"/>
        <v/>
      </c>
      <c r="BY327" s="141" t="str">
        <f t="shared" si="869"/>
        <v/>
      </c>
      <c r="BZ327" s="139" t="str">
        <f t="shared" si="870"/>
        <v/>
      </c>
      <c r="CA327" s="139" t="str">
        <f t="shared" si="871"/>
        <v/>
      </c>
      <c r="CB327" s="139" t="str">
        <f t="shared" si="872"/>
        <v/>
      </c>
      <c r="CC327" s="139" t="str">
        <f t="shared" si="873"/>
        <v/>
      </c>
      <c r="CD327" s="139" t="str">
        <f t="shared" si="874"/>
        <v/>
      </c>
      <c r="CE327" s="140" t="str">
        <f t="shared" si="875"/>
        <v/>
      </c>
      <c r="CF327" s="141" t="str">
        <f t="shared" si="876"/>
        <v/>
      </c>
      <c r="CG327" s="139" t="str">
        <f t="shared" si="877"/>
        <v/>
      </c>
      <c r="CH327" s="139" t="str">
        <f t="shared" si="878"/>
        <v/>
      </c>
      <c r="CI327" s="139" t="str">
        <f t="shared" si="879"/>
        <v/>
      </c>
      <c r="CJ327" s="139" t="str">
        <f t="shared" si="880"/>
        <v/>
      </c>
      <c r="CK327" s="139" t="str">
        <f t="shared" si="881"/>
        <v/>
      </c>
      <c r="CL327" s="140" t="str">
        <f t="shared" si="882"/>
        <v/>
      </c>
      <c r="CM327" s="142" t="str">
        <f t="shared" si="883"/>
        <v/>
      </c>
      <c r="CN327" s="143" t="str">
        <f t="shared" si="884"/>
        <v/>
      </c>
      <c r="CO327" s="143" t="str">
        <f t="shared" si="885"/>
        <v/>
      </c>
      <c r="CP327" s="143" t="str">
        <f t="shared" si="886"/>
        <v/>
      </c>
      <c r="CQ327" s="143" t="str">
        <f t="shared" si="887"/>
        <v/>
      </c>
      <c r="CR327" s="145" t="str">
        <f t="shared" si="888"/>
        <v/>
      </c>
      <c r="CS327" s="127"/>
      <c r="CT327" s="122" t="str">
        <f t="shared" si="889"/>
        <v/>
      </c>
      <c r="CU327" s="123" t="str">
        <f t="shared" si="890"/>
        <v/>
      </c>
      <c r="CV327" s="123" t="str">
        <f t="shared" si="891"/>
        <v/>
      </c>
      <c r="CW327" s="123" t="str">
        <f t="shared" si="892"/>
        <v/>
      </c>
      <c r="CX327" s="123" t="str">
        <f t="shared" si="893"/>
        <v/>
      </c>
      <c r="CY327" s="123" t="str">
        <f t="shared" si="894"/>
        <v/>
      </c>
      <c r="CZ327" s="123" t="str">
        <f t="shared" si="895"/>
        <v/>
      </c>
      <c r="DA327" s="123" t="str">
        <f t="shared" si="896"/>
        <v/>
      </c>
      <c r="DB327" s="124" t="str">
        <f t="shared" si="897"/>
        <v/>
      </c>
      <c r="DC327" s="128" t="str">
        <f t="shared" si="898"/>
        <v/>
      </c>
      <c r="DD327" s="123" t="str">
        <f t="shared" si="899"/>
        <v/>
      </c>
      <c r="DE327" s="123" t="str">
        <f t="shared" si="900"/>
        <v/>
      </c>
      <c r="DF327" s="123" t="str">
        <f t="shared" si="901"/>
        <v/>
      </c>
      <c r="DG327" s="123" t="str">
        <f t="shared" si="902"/>
        <v/>
      </c>
      <c r="DH327" s="123" t="str">
        <f t="shared" si="903"/>
        <v/>
      </c>
      <c r="DI327" s="123" t="str">
        <f t="shared" si="904"/>
        <v/>
      </c>
      <c r="DJ327" s="129" t="str">
        <f t="shared" si="905"/>
        <v/>
      </c>
      <c r="DK327" s="98" t="s">
        <v>68</v>
      </c>
      <c r="DL327" s="130">
        <f t="shared" si="912"/>
        <v>321</v>
      </c>
      <c r="DM327" s="56"/>
    </row>
    <row r="328" spans="2:117" ht="22.5" customHeight="1">
      <c r="B328" s="98" t="s">
        <v>68</v>
      </c>
      <c r="C328" s="130">
        <f t="shared" si="906"/>
        <v>322</v>
      </c>
      <c r="D328" s="146">
        <v>45706</v>
      </c>
      <c r="E328" s="155" t="s">
        <v>69</v>
      </c>
      <c r="F328" s="102" t="s">
        <v>70</v>
      </c>
      <c r="G328" s="156" t="s">
        <v>20</v>
      </c>
      <c r="H328" s="131" t="s">
        <v>46</v>
      </c>
      <c r="I328" s="132">
        <v>30000</v>
      </c>
      <c r="J328" s="106"/>
      <c r="K328" s="107">
        <f t="shared" si="907"/>
        <v>3688764</v>
      </c>
      <c r="L328" s="645"/>
      <c r="M328" s="133"/>
      <c r="N328" s="133"/>
      <c r="O328" s="134" t="str">
        <f t="shared" ref="O328:S328" si="1105">IF($H328=O$6,$I328,"")</f>
        <v/>
      </c>
      <c r="P328" s="135" t="str">
        <f t="shared" si="1105"/>
        <v/>
      </c>
      <c r="Q328" s="136">
        <f t="shared" si="1105"/>
        <v>30000</v>
      </c>
      <c r="R328" s="135" t="str">
        <f t="shared" si="1105"/>
        <v/>
      </c>
      <c r="S328" s="137" t="str">
        <f t="shared" si="1105"/>
        <v/>
      </c>
      <c r="T328" s="113" t="str">
        <f t="shared" ref="T328:AJ328" si="1106">IF($H328=T$6,$J328,"")</f>
        <v/>
      </c>
      <c r="U328" s="114" t="str">
        <f t="shared" si="1106"/>
        <v/>
      </c>
      <c r="V328" s="114" t="str">
        <f t="shared" si="1106"/>
        <v/>
      </c>
      <c r="W328" s="114" t="str">
        <f t="shared" si="1106"/>
        <v/>
      </c>
      <c r="X328" s="113" t="str">
        <f t="shared" si="1106"/>
        <v/>
      </c>
      <c r="Y328" s="114" t="str">
        <f t="shared" si="1106"/>
        <v/>
      </c>
      <c r="Z328" s="114" t="str">
        <f t="shared" si="1106"/>
        <v/>
      </c>
      <c r="AA328" s="114" t="str">
        <f t="shared" si="1106"/>
        <v/>
      </c>
      <c r="AB328" s="113" t="str">
        <f t="shared" si="1106"/>
        <v/>
      </c>
      <c r="AC328" s="114" t="str">
        <f t="shared" si="1106"/>
        <v/>
      </c>
      <c r="AD328" s="114" t="str">
        <f t="shared" si="1106"/>
        <v/>
      </c>
      <c r="AE328" s="114" t="str">
        <f t="shared" si="1106"/>
        <v/>
      </c>
      <c r="AF328" s="114" t="str">
        <f t="shared" si="1106"/>
        <v/>
      </c>
      <c r="AG328" s="114" t="str">
        <f t="shared" si="1106"/>
        <v/>
      </c>
      <c r="AH328" s="114" t="str">
        <f t="shared" si="1106"/>
        <v/>
      </c>
      <c r="AI328" s="113" t="str">
        <f t="shared" si="1106"/>
        <v/>
      </c>
      <c r="AJ328" s="115" t="str">
        <f t="shared" si="1106"/>
        <v/>
      </c>
      <c r="AK328" s="617"/>
      <c r="AL328" s="38"/>
      <c r="AM328" s="98" t="s">
        <v>68</v>
      </c>
      <c r="AN328" s="130">
        <f t="shared" si="910"/>
        <v>322</v>
      </c>
      <c r="AO328" s="138" t="str">
        <f t="shared" ref="AO328:AS328" si="1107">IF(AND($G328=AO$4,$H328=AO$6),$I328,"")</f>
        <v/>
      </c>
      <c r="AP328" s="139" t="str">
        <f t="shared" si="1107"/>
        <v/>
      </c>
      <c r="AQ328" s="139">
        <f t="shared" si="1107"/>
        <v>30000</v>
      </c>
      <c r="AR328" s="139" t="str">
        <f t="shared" si="1107"/>
        <v/>
      </c>
      <c r="AS328" s="139" t="str">
        <f t="shared" si="1107"/>
        <v/>
      </c>
      <c r="AT328" s="118"/>
      <c r="AU328" s="138" t="str">
        <f t="shared" si="839"/>
        <v/>
      </c>
      <c r="AV328" s="139" t="str">
        <f t="shared" si="840"/>
        <v/>
      </c>
      <c r="AW328" s="139" t="str">
        <f t="shared" si="841"/>
        <v/>
      </c>
      <c r="AX328" s="139" t="str">
        <f t="shared" si="842"/>
        <v/>
      </c>
      <c r="AY328" s="139" t="str">
        <f t="shared" si="843"/>
        <v/>
      </c>
      <c r="AZ328" s="140" t="str">
        <f t="shared" si="844"/>
        <v/>
      </c>
      <c r="BA328" s="141" t="str">
        <f t="shared" si="845"/>
        <v/>
      </c>
      <c r="BB328" s="139" t="str">
        <f t="shared" si="846"/>
        <v/>
      </c>
      <c r="BC328" s="139" t="str">
        <f t="shared" si="847"/>
        <v/>
      </c>
      <c r="BD328" s="139" t="str">
        <f t="shared" si="848"/>
        <v/>
      </c>
      <c r="BE328" s="140" t="str">
        <f t="shared" si="849"/>
        <v/>
      </c>
      <c r="BF328" s="122" t="str">
        <f t="shared" si="850"/>
        <v/>
      </c>
      <c r="BG328" s="123" t="str">
        <f t="shared" si="851"/>
        <v/>
      </c>
      <c r="BH328" s="123" t="str">
        <f t="shared" si="852"/>
        <v/>
      </c>
      <c r="BI328" s="123" t="str">
        <f t="shared" si="853"/>
        <v/>
      </c>
      <c r="BJ328" s="122" t="str">
        <f t="shared" si="854"/>
        <v/>
      </c>
      <c r="BK328" s="123" t="str">
        <f t="shared" si="855"/>
        <v/>
      </c>
      <c r="BL328" s="123" t="str">
        <f t="shared" si="856"/>
        <v/>
      </c>
      <c r="BM328" s="123" t="str">
        <f t="shared" si="857"/>
        <v/>
      </c>
      <c r="BN328" s="123" t="str">
        <f t="shared" si="858"/>
        <v/>
      </c>
      <c r="BO328" s="123" t="str">
        <f t="shared" si="859"/>
        <v/>
      </c>
      <c r="BP328" s="123" t="str">
        <f t="shared" si="860"/>
        <v/>
      </c>
      <c r="BQ328" s="123" t="str">
        <f t="shared" si="861"/>
        <v/>
      </c>
      <c r="BR328" s="124" t="str">
        <f t="shared" si="862"/>
        <v/>
      </c>
      <c r="BS328" s="142" t="str">
        <f t="shared" si="863"/>
        <v/>
      </c>
      <c r="BT328" s="143" t="str">
        <f t="shared" si="864"/>
        <v/>
      </c>
      <c r="BU328" s="143" t="str">
        <f t="shared" si="865"/>
        <v/>
      </c>
      <c r="BV328" s="143" t="str">
        <f t="shared" si="866"/>
        <v/>
      </c>
      <c r="BW328" s="143" t="str">
        <f t="shared" si="867"/>
        <v/>
      </c>
      <c r="BX328" s="144" t="str">
        <f t="shared" si="868"/>
        <v/>
      </c>
      <c r="BY328" s="141" t="str">
        <f t="shared" si="869"/>
        <v/>
      </c>
      <c r="BZ328" s="139" t="str">
        <f t="shared" si="870"/>
        <v/>
      </c>
      <c r="CA328" s="139" t="str">
        <f t="shared" si="871"/>
        <v/>
      </c>
      <c r="CB328" s="139" t="str">
        <f t="shared" si="872"/>
        <v/>
      </c>
      <c r="CC328" s="139" t="str">
        <f t="shared" si="873"/>
        <v/>
      </c>
      <c r="CD328" s="139" t="str">
        <f t="shared" si="874"/>
        <v/>
      </c>
      <c r="CE328" s="140" t="str">
        <f t="shared" si="875"/>
        <v/>
      </c>
      <c r="CF328" s="141" t="str">
        <f t="shared" si="876"/>
        <v/>
      </c>
      <c r="CG328" s="139" t="str">
        <f t="shared" si="877"/>
        <v/>
      </c>
      <c r="CH328" s="139" t="str">
        <f t="shared" si="878"/>
        <v/>
      </c>
      <c r="CI328" s="139" t="str">
        <f t="shared" si="879"/>
        <v/>
      </c>
      <c r="CJ328" s="139" t="str">
        <f t="shared" si="880"/>
        <v/>
      </c>
      <c r="CK328" s="139" t="str">
        <f t="shared" si="881"/>
        <v/>
      </c>
      <c r="CL328" s="140" t="str">
        <f t="shared" si="882"/>
        <v/>
      </c>
      <c r="CM328" s="142" t="str">
        <f t="shared" si="883"/>
        <v/>
      </c>
      <c r="CN328" s="143" t="str">
        <f t="shared" si="884"/>
        <v/>
      </c>
      <c r="CO328" s="143" t="str">
        <f t="shared" si="885"/>
        <v/>
      </c>
      <c r="CP328" s="143" t="str">
        <f t="shared" si="886"/>
        <v/>
      </c>
      <c r="CQ328" s="143" t="str">
        <f t="shared" si="887"/>
        <v/>
      </c>
      <c r="CR328" s="145" t="str">
        <f t="shared" si="888"/>
        <v/>
      </c>
      <c r="CS328" s="127"/>
      <c r="CT328" s="122" t="str">
        <f t="shared" si="889"/>
        <v/>
      </c>
      <c r="CU328" s="123" t="str">
        <f t="shared" si="890"/>
        <v/>
      </c>
      <c r="CV328" s="123" t="str">
        <f t="shared" si="891"/>
        <v/>
      </c>
      <c r="CW328" s="123" t="str">
        <f t="shared" si="892"/>
        <v/>
      </c>
      <c r="CX328" s="123" t="str">
        <f t="shared" si="893"/>
        <v/>
      </c>
      <c r="CY328" s="123" t="str">
        <f t="shared" si="894"/>
        <v/>
      </c>
      <c r="CZ328" s="123" t="str">
        <f t="shared" si="895"/>
        <v/>
      </c>
      <c r="DA328" s="123" t="str">
        <f t="shared" si="896"/>
        <v/>
      </c>
      <c r="DB328" s="124" t="str">
        <f t="shared" si="897"/>
        <v/>
      </c>
      <c r="DC328" s="128" t="str">
        <f t="shared" si="898"/>
        <v/>
      </c>
      <c r="DD328" s="123" t="str">
        <f t="shared" si="899"/>
        <v/>
      </c>
      <c r="DE328" s="123" t="str">
        <f t="shared" si="900"/>
        <v/>
      </c>
      <c r="DF328" s="123" t="str">
        <f t="shared" si="901"/>
        <v/>
      </c>
      <c r="DG328" s="123" t="str">
        <f t="shared" si="902"/>
        <v/>
      </c>
      <c r="DH328" s="123" t="str">
        <f t="shared" si="903"/>
        <v/>
      </c>
      <c r="DI328" s="123" t="str">
        <f t="shared" si="904"/>
        <v/>
      </c>
      <c r="DJ328" s="129" t="str">
        <f t="shared" si="905"/>
        <v/>
      </c>
      <c r="DK328" s="98" t="s">
        <v>68</v>
      </c>
      <c r="DL328" s="130">
        <f t="shared" si="912"/>
        <v>322</v>
      </c>
      <c r="DM328" s="56"/>
    </row>
    <row r="329" spans="2:117" ht="22.5" customHeight="1">
      <c r="B329" s="98" t="s">
        <v>68</v>
      </c>
      <c r="C329" s="130">
        <f t="shared" si="906"/>
        <v>323</v>
      </c>
      <c r="D329" s="146">
        <v>45706</v>
      </c>
      <c r="E329" s="155" t="s">
        <v>69</v>
      </c>
      <c r="F329" s="102" t="s">
        <v>70</v>
      </c>
      <c r="G329" s="103" t="s">
        <v>20</v>
      </c>
      <c r="H329" s="131" t="s">
        <v>46</v>
      </c>
      <c r="I329" s="132">
        <v>5000</v>
      </c>
      <c r="J329" s="106"/>
      <c r="K329" s="107">
        <f t="shared" si="907"/>
        <v>3693764</v>
      </c>
      <c r="L329" s="645"/>
      <c r="M329" s="133"/>
      <c r="N329" s="133"/>
      <c r="O329" s="134" t="str">
        <f t="shared" ref="O329:S329" si="1108">IF($H329=O$6,$I329,"")</f>
        <v/>
      </c>
      <c r="P329" s="135" t="str">
        <f t="shared" si="1108"/>
        <v/>
      </c>
      <c r="Q329" s="136">
        <f t="shared" si="1108"/>
        <v>5000</v>
      </c>
      <c r="R329" s="135" t="str">
        <f t="shared" si="1108"/>
        <v/>
      </c>
      <c r="S329" s="137" t="str">
        <f t="shared" si="1108"/>
        <v/>
      </c>
      <c r="T329" s="113" t="str">
        <f t="shared" ref="T329:AJ329" si="1109">IF($H329=T$6,$J329,"")</f>
        <v/>
      </c>
      <c r="U329" s="114" t="str">
        <f t="shared" si="1109"/>
        <v/>
      </c>
      <c r="V329" s="114" t="str">
        <f t="shared" si="1109"/>
        <v/>
      </c>
      <c r="W329" s="114" t="str">
        <f t="shared" si="1109"/>
        <v/>
      </c>
      <c r="X329" s="113" t="str">
        <f t="shared" si="1109"/>
        <v/>
      </c>
      <c r="Y329" s="114" t="str">
        <f t="shared" si="1109"/>
        <v/>
      </c>
      <c r="Z329" s="114" t="str">
        <f t="shared" si="1109"/>
        <v/>
      </c>
      <c r="AA329" s="114" t="str">
        <f t="shared" si="1109"/>
        <v/>
      </c>
      <c r="AB329" s="113" t="str">
        <f t="shared" si="1109"/>
        <v/>
      </c>
      <c r="AC329" s="114" t="str">
        <f t="shared" si="1109"/>
        <v/>
      </c>
      <c r="AD329" s="114" t="str">
        <f t="shared" si="1109"/>
        <v/>
      </c>
      <c r="AE329" s="114" t="str">
        <f t="shared" si="1109"/>
        <v/>
      </c>
      <c r="AF329" s="114" t="str">
        <f t="shared" si="1109"/>
        <v/>
      </c>
      <c r="AG329" s="114" t="str">
        <f t="shared" si="1109"/>
        <v/>
      </c>
      <c r="AH329" s="114" t="str">
        <f t="shared" si="1109"/>
        <v/>
      </c>
      <c r="AI329" s="113" t="str">
        <f t="shared" si="1109"/>
        <v/>
      </c>
      <c r="AJ329" s="115" t="str">
        <f t="shared" si="1109"/>
        <v/>
      </c>
      <c r="AK329" s="617"/>
      <c r="AL329" s="38"/>
      <c r="AM329" s="98" t="s">
        <v>68</v>
      </c>
      <c r="AN329" s="130">
        <f t="shared" si="910"/>
        <v>323</v>
      </c>
      <c r="AO329" s="138" t="str">
        <f t="shared" ref="AO329:AS329" si="1110">IF(AND($G329=AO$4,$H329=AO$6),$I329,"")</f>
        <v/>
      </c>
      <c r="AP329" s="139" t="str">
        <f t="shared" si="1110"/>
        <v/>
      </c>
      <c r="AQ329" s="139">
        <f t="shared" si="1110"/>
        <v>5000</v>
      </c>
      <c r="AR329" s="139" t="str">
        <f t="shared" si="1110"/>
        <v/>
      </c>
      <c r="AS329" s="139" t="str">
        <f t="shared" si="1110"/>
        <v/>
      </c>
      <c r="AT329" s="118"/>
      <c r="AU329" s="138" t="str">
        <f t="shared" si="839"/>
        <v/>
      </c>
      <c r="AV329" s="139" t="str">
        <f t="shared" si="840"/>
        <v/>
      </c>
      <c r="AW329" s="139" t="str">
        <f t="shared" si="841"/>
        <v/>
      </c>
      <c r="AX329" s="139" t="str">
        <f t="shared" si="842"/>
        <v/>
      </c>
      <c r="AY329" s="139" t="str">
        <f t="shared" si="843"/>
        <v/>
      </c>
      <c r="AZ329" s="140" t="str">
        <f t="shared" si="844"/>
        <v/>
      </c>
      <c r="BA329" s="141" t="str">
        <f t="shared" si="845"/>
        <v/>
      </c>
      <c r="BB329" s="139" t="str">
        <f t="shared" si="846"/>
        <v/>
      </c>
      <c r="BC329" s="139" t="str">
        <f t="shared" si="847"/>
        <v/>
      </c>
      <c r="BD329" s="139" t="str">
        <f t="shared" si="848"/>
        <v/>
      </c>
      <c r="BE329" s="140" t="str">
        <f t="shared" si="849"/>
        <v/>
      </c>
      <c r="BF329" s="122" t="str">
        <f t="shared" si="850"/>
        <v/>
      </c>
      <c r="BG329" s="123" t="str">
        <f t="shared" si="851"/>
        <v/>
      </c>
      <c r="BH329" s="123" t="str">
        <f t="shared" si="852"/>
        <v/>
      </c>
      <c r="BI329" s="123" t="str">
        <f t="shared" si="853"/>
        <v/>
      </c>
      <c r="BJ329" s="122" t="str">
        <f t="shared" si="854"/>
        <v/>
      </c>
      <c r="BK329" s="123" t="str">
        <f t="shared" si="855"/>
        <v/>
      </c>
      <c r="BL329" s="123" t="str">
        <f t="shared" si="856"/>
        <v/>
      </c>
      <c r="BM329" s="123" t="str">
        <f t="shared" si="857"/>
        <v/>
      </c>
      <c r="BN329" s="123" t="str">
        <f t="shared" si="858"/>
        <v/>
      </c>
      <c r="BO329" s="123" t="str">
        <f t="shared" si="859"/>
        <v/>
      </c>
      <c r="BP329" s="123" t="str">
        <f t="shared" si="860"/>
        <v/>
      </c>
      <c r="BQ329" s="123" t="str">
        <f t="shared" si="861"/>
        <v/>
      </c>
      <c r="BR329" s="124" t="str">
        <f t="shared" si="862"/>
        <v/>
      </c>
      <c r="BS329" s="142" t="str">
        <f t="shared" si="863"/>
        <v/>
      </c>
      <c r="BT329" s="143" t="str">
        <f t="shared" si="864"/>
        <v/>
      </c>
      <c r="BU329" s="143" t="str">
        <f t="shared" si="865"/>
        <v/>
      </c>
      <c r="BV329" s="143" t="str">
        <f t="shared" si="866"/>
        <v/>
      </c>
      <c r="BW329" s="143" t="str">
        <f t="shared" si="867"/>
        <v/>
      </c>
      <c r="BX329" s="144" t="str">
        <f t="shared" si="868"/>
        <v/>
      </c>
      <c r="BY329" s="141" t="str">
        <f t="shared" si="869"/>
        <v/>
      </c>
      <c r="BZ329" s="139" t="str">
        <f t="shared" si="870"/>
        <v/>
      </c>
      <c r="CA329" s="139" t="str">
        <f t="shared" si="871"/>
        <v/>
      </c>
      <c r="CB329" s="139" t="str">
        <f t="shared" si="872"/>
        <v/>
      </c>
      <c r="CC329" s="139" t="str">
        <f t="shared" si="873"/>
        <v/>
      </c>
      <c r="CD329" s="139" t="str">
        <f t="shared" si="874"/>
        <v/>
      </c>
      <c r="CE329" s="140" t="str">
        <f t="shared" si="875"/>
        <v/>
      </c>
      <c r="CF329" s="141" t="str">
        <f t="shared" si="876"/>
        <v/>
      </c>
      <c r="CG329" s="139" t="str">
        <f t="shared" si="877"/>
        <v/>
      </c>
      <c r="CH329" s="139" t="str">
        <f t="shared" si="878"/>
        <v/>
      </c>
      <c r="CI329" s="139" t="str">
        <f t="shared" si="879"/>
        <v/>
      </c>
      <c r="CJ329" s="139" t="str">
        <f t="shared" si="880"/>
        <v/>
      </c>
      <c r="CK329" s="139" t="str">
        <f t="shared" si="881"/>
        <v/>
      </c>
      <c r="CL329" s="140" t="str">
        <f t="shared" si="882"/>
        <v/>
      </c>
      <c r="CM329" s="142" t="str">
        <f t="shared" si="883"/>
        <v/>
      </c>
      <c r="CN329" s="143" t="str">
        <f t="shared" si="884"/>
        <v/>
      </c>
      <c r="CO329" s="143" t="str">
        <f t="shared" si="885"/>
        <v/>
      </c>
      <c r="CP329" s="143" t="str">
        <f t="shared" si="886"/>
        <v/>
      </c>
      <c r="CQ329" s="143" t="str">
        <f t="shared" si="887"/>
        <v/>
      </c>
      <c r="CR329" s="145" t="str">
        <f t="shared" si="888"/>
        <v/>
      </c>
      <c r="CS329" s="127"/>
      <c r="CT329" s="122" t="str">
        <f t="shared" si="889"/>
        <v/>
      </c>
      <c r="CU329" s="123" t="str">
        <f t="shared" si="890"/>
        <v/>
      </c>
      <c r="CV329" s="123" t="str">
        <f t="shared" si="891"/>
        <v/>
      </c>
      <c r="CW329" s="123" t="str">
        <f t="shared" si="892"/>
        <v/>
      </c>
      <c r="CX329" s="123" t="str">
        <f t="shared" si="893"/>
        <v/>
      </c>
      <c r="CY329" s="123" t="str">
        <f t="shared" si="894"/>
        <v/>
      </c>
      <c r="CZ329" s="123" t="str">
        <f t="shared" si="895"/>
        <v/>
      </c>
      <c r="DA329" s="123" t="str">
        <f t="shared" si="896"/>
        <v/>
      </c>
      <c r="DB329" s="124" t="str">
        <f t="shared" si="897"/>
        <v/>
      </c>
      <c r="DC329" s="128" t="str">
        <f t="shared" si="898"/>
        <v/>
      </c>
      <c r="DD329" s="123" t="str">
        <f t="shared" si="899"/>
        <v/>
      </c>
      <c r="DE329" s="123" t="str">
        <f t="shared" si="900"/>
        <v/>
      </c>
      <c r="DF329" s="123" t="str">
        <f t="shared" si="901"/>
        <v/>
      </c>
      <c r="DG329" s="123" t="str">
        <f t="shared" si="902"/>
        <v/>
      </c>
      <c r="DH329" s="123" t="str">
        <f t="shared" si="903"/>
        <v/>
      </c>
      <c r="DI329" s="123" t="str">
        <f t="shared" si="904"/>
        <v/>
      </c>
      <c r="DJ329" s="129" t="str">
        <f t="shared" si="905"/>
        <v/>
      </c>
      <c r="DK329" s="98" t="s">
        <v>68</v>
      </c>
      <c r="DL329" s="130">
        <f t="shared" si="912"/>
        <v>323</v>
      </c>
      <c r="DM329" s="56"/>
    </row>
    <row r="330" spans="2:117" ht="22.5" customHeight="1">
      <c r="B330" s="98" t="s">
        <v>68</v>
      </c>
      <c r="C330" s="130">
        <f t="shared" si="906"/>
        <v>324</v>
      </c>
      <c r="D330" s="146">
        <v>45706</v>
      </c>
      <c r="E330" s="155" t="s">
        <v>69</v>
      </c>
      <c r="F330" s="102" t="s">
        <v>70</v>
      </c>
      <c r="G330" s="103" t="s">
        <v>20</v>
      </c>
      <c r="H330" s="131" t="s">
        <v>46</v>
      </c>
      <c r="I330" s="132">
        <v>3000</v>
      </c>
      <c r="J330" s="106"/>
      <c r="K330" s="107">
        <f t="shared" si="907"/>
        <v>3696764</v>
      </c>
      <c r="L330" s="645"/>
      <c r="M330" s="133"/>
      <c r="N330" s="133"/>
      <c r="O330" s="134" t="str">
        <f t="shared" ref="O330:S330" si="1111">IF($H330=O$6,$I330,"")</f>
        <v/>
      </c>
      <c r="P330" s="135" t="str">
        <f t="shared" si="1111"/>
        <v/>
      </c>
      <c r="Q330" s="136">
        <f t="shared" si="1111"/>
        <v>3000</v>
      </c>
      <c r="R330" s="135" t="str">
        <f t="shared" si="1111"/>
        <v/>
      </c>
      <c r="S330" s="137" t="str">
        <f t="shared" si="1111"/>
        <v/>
      </c>
      <c r="T330" s="113" t="str">
        <f t="shared" ref="T330:AJ330" si="1112">IF($H330=T$6,$J330,"")</f>
        <v/>
      </c>
      <c r="U330" s="114" t="str">
        <f t="shared" si="1112"/>
        <v/>
      </c>
      <c r="V330" s="114" t="str">
        <f t="shared" si="1112"/>
        <v/>
      </c>
      <c r="W330" s="114" t="str">
        <f t="shared" si="1112"/>
        <v/>
      </c>
      <c r="X330" s="113" t="str">
        <f t="shared" si="1112"/>
        <v/>
      </c>
      <c r="Y330" s="114" t="str">
        <f t="shared" si="1112"/>
        <v/>
      </c>
      <c r="Z330" s="114" t="str">
        <f t="shared" si="1112"/>
        <v/>
      </c>
      <c r="AA330" s="114" t="str">
        <f t="shared" si="1112"/>
        <v/>
      </c>
      <c r="AB330" s="113" t="str">
        <f t="shared" si="1112"/>
        <v/>
      </c>
      <c r="AC330" s="114" t="str">
        <f t="shared" si="1112"/>
        <v/>
      </c>
      <c r="AD330" s="114" t="str">
        <f t="shared" si="1112"/>
        <v/>
      </c>
      <c r="AE330" s="114" t="str">
        <f t="shared" si="1112"/>
        <v/>
      </c>
      <c r="AF330" s="114" t="str">
        <f t="shared" si="1112"/>
        <v/>
      </c>
      <c r="AG330" s="114" t="str">
        <f t="shared" si="1112"/>
        <v/>
      </c>
      <c r="AH330" s="114" t="str">
        <f t="shared" si="1112"/>
        <v/>
      </c>
      <c r="AI330" s="113" t="str">
        <f t="shared" si="1112"/>
        <v/>
      </c>
      <c r="AJ330" s="115" t="str">
        <f t="shared" si="1112"/>
        <v/>
      </c>
      <c r="AK330" s="617"/>
      <c r="AL330" s="38"/>
      <c r="AM330" s="98" t="s">
        <v>68</v>
      </c>
      <c r="AN330" s="130">
        <f t="shared" si="910"/>
        <v>324</v>
      </c>
      <c r="AO330" s="138" t="str">
        <f t="shared" ref="AO330:AS330" si="1113">IF(AND($G330=AO$4,$H330=AO$6),$I330,"")</f>
        <v/>
      </c>
      <c r="AP330" s="139" t="str">
        <f t="shared" si="1113"/>
        <v/>
      </c>
      <c r="AQ330" s="139">
        <f t="shared" si="1113"/>
        <v>3000</v>
      </c>
      <c r="AR330" s="139" t="str">
        <f t="shared" si="1113"/>
        <v/>
      </c>
      <c r="AS330" s="139" t="str">
        <f t="shared" si="1113"/>
        <v/>
      </c>
      <c r="AT330" s="118"/>
      <c r="AU330" s="138" t="str">
        <f t="shared" si="839"/>
        <v/>
      </c>
      <c r="AV330" s="139" t="str">
        <f t="shared" si="840"/>
        <v/>
      </c>
      <c r="AW330" s="139" t="str">
        <f t="shared" si="841"/>
        <v/>
      </c>
      <c r="AX330" s="139" t="str">
        <f t="shared" si="842"/>
        <v/>
      </c>
      <c r="AY330" s="139" t="str">
        <f t="shared" si="843"/>
        <v/>
      </c>
      <c r="AZ330" s="140" t="str">
        <f t="shared" si="844"/>
        <v/>
      </c>
      <c r="BA330" s="141" t="str">
        <f t="shared" si="845"/>
        <v/>
      </c>
      <c r="BB330" s="139" t="str">
        <f t="shared" si="846"/>
        <v/>
      </c>
      <c r="BC330" s="139" t="str">
        <f t="shared" si="847"/>
        <v/>
      </c>
      <c r="BD330" s="139" t="str">
        <f t="shared" si="848"/>
        <v/>
      </c>
      <c r="BE330" s="140" t="str">
        <f t="shared" si="849"/>
        <v/>
      </c>
      <c r="BF330" s="122" t="str">
        <f t="shared" si="850"/>
        <v/>
      </c>
      <c r="BG330" s="123" t="str">
        <f t="shared" si="851"/>
        <v/>
      </c>
      <c r="BH330" s="123" t="str">
        <f t="shared" si="852"/>
        <v/>
      </c>
      <c r="BI330" s="123" t="str">
        <f t="shared" si="853"/>
        <v/>
      </c>
      <c r="BJ330" s="122" t="str">
        <f t="shared" si="854"/>
        <v/>
      </c>
      <c r="BK330" s="123" t="str">
        <f t="shared" si="855"/>
        <v/>
      </c>
      <c r="BL330" s="123" t="str">
        <f t="shared" si="856"/>
        <v/>
      </c>
      <c r="BM330" s="123" t="str">
        <f t="shared" si="857"/>
        <v/>
      </c>
      <c r="BN330" s="123" t="str">
        <f t="shared" si="858"/>
        <v/>
      </c>
      <c r="BO330" s="123" t="str">
        <f t="shared" si="859"/>
        <v/>
      </c>
      <c r="BP330" s="123" t="str">
        <f t="shared" si="860"/>
        <v/>
      </c>
      <c r="BQ330" s="123" t="str">
        <f t="shared" si="861"/>
        <v/>
      </c>
      <c r="BR330" s="124" t="str">
        <f t="shared" si="862"/>
        <v/>
      </c>
      <c r="BS330" s="142" t="str">
        <f t="shared" si="863"/>
        <v/>
      </c>
      <c r="BT330" s="143" t="str">
        <f t="shared" si="864"/>
        <v/>
      </c>
      <c r="BU330" s="143" t="str">
        <f t="shared" si="865"/>
        <v/>
      </c>
      <c r="BV330" s="143" t="str">
        <f t="shared" si="866"/>
        <v/>
      </c>
      <c r="BW330" s="143" t="str">
        <f t="shared" si="867"/>
        <v/>
      </c>
      <c r="BX330" s="144" t="str">
        <f t="shared" si="868"/>
        <v/>
      </c>
      <c r="BY330" s="141" t="str">
        <f t="shared" si="869"/>
        <v/>
      </c>
      <c r="BZ330" s="139" t="str">
        <f t="shared" si="870"/>
        <v/>
      </c>
      <c r="CA330" s="139" t="str">
        <f t="shared" si="871"/>
        <v/>
      </c>
      <c r="CB330" s="139" t="str">
        <f t="shared" si="872"/>
        <v/>
      </c>
      <c r="CC330" s="139" t="str">
        <f t="shared" si="873"/>
        <v/>
      </c>
      <c r="CD330" s="139" t="str">
        <f t="shared" si="874"/>
        <v/>
      </c>
      <c r="CE330" s="140" t="str">
        <f t="shared" si="875"/>
        <v/>
      </c>
      <c r="CF330" s="141" t="str">
        <f t="shared" si="876"/>
        <v/>
      </c>
      <c r="CG330" s="139" t="str">
        <f t="shared" si="877"/>
        <v/>
      </c>
      <c r="CH330" s="139" t="str">
        <f t="shared" si="878"/>
        <v/>
      </c>
      <c r="CI330" s="139" t="str">
        <f t="shared" si="879"/>
        <v/>
      </c>
      <c r="CJ330" s="139" t="str">
        <f t="shared" si="880"/>
        <v/>
      </c>
      <c r="CK330" s="139" t="str">
        <f t="shared" si="881"/>
        <v/>
      </c>
      <c r="CL330" s="140" t="str">
        <f t="shared" si="882"/>
        <v/>
      </c>
      <c r="CM330" s="142" t="str">
        <f t="shared" si="883"/>
        <v/>
      </c>
      <c r="CN330" s="143" t="str">
        <f t="shared" si="884"/>
        <v/>
      </c>
      <c r="CO330" s="143" t="str">
        <f t="shared" si="885"/>
        <v/>
      </c>
      <c r="CP330" s="143" t="str">
        <f t="shared" si="886"/>
        <v/>
      </c>
      <c r="CQ330" s="143" t="str">
        <f t="shared" si="887"/>
        <v/>
      </c>
      <c r="CR330" s="145" t="str">
        <f t="shared" si="888"/>
        <v/>
      </c>
      <c r="CS330" s="127"/>
      <c r="CT330" s="122" t="str">
        <f t="shared" si="889"/>
        <v/>
      </c>
      <c r="CU330" s="123" t="str">
        <f t="shared" si="890"/>
        <v/>
      </c>
      <c r="CV330" s="123" t="str">
        <f t="shared" si="891"/>
        <v/>
      </c>
      <c r="CW330" s="123" t="str">
        <f t="shared" si="892"/>
        <v/>
      </c>
      <c r="CX330" s="123" t="str">
        <f t="shared" si="893"/>
        <v/>
      </c>
      <c r="CY330" s="123" t="str">
        <f t="shared" si="894"/>
        <v/>
      </c>
      <c r="CZ330" s="123" t="str">
        <f t="shared" si="895"/>
        <v/>
      </c>
      <c r="DA330" s="123" t="str">
        <f t="shared" si="896"/>
        <v/>
      </c>
      <c r="DB330" s="124" t="str">
        <f t="shared" si="897"/>
        <v/>
      </c>
      <c r="DC330" s="128" t="str">
        <f t="shared" si="898"/>
        <v/>
      </c>
      <c r="DD330" s="123" t="str">
        <f t="shared" si="899"/>
        <v/>
      </c>
      <c r="DE330" s="123" t="str">
        <f t="shared" si="900"/>
        <v/>
      </c>
      <c r="DF330" s="123" t="str">
        <f t="shared" si="901"/>
        <v/>
      </c>
      <c r="DG330" s="123" t="str">
        <f t="shared" si="902"/>
        <v/>
      </c>
      <c r="DH330" s="123" t="str">
        <f t="shared" si="903"/>
        <v/>
      </c>
      <c r="DI330" s="123" t="str">
        <f t="shared" si="904"/>
        <v/>
      </c>
      <c r="DJ330" s="129" t="str">
        <f t="shared" si="905"/>
        <v/>
      </c>
      <c r="DK330" s="98" t="s">
        <v>68</v>
      </c>
      <c r="DL330" s="130">
        <f t="shared" si="912"/>
        <v>324</v>
      </c>
      <c r="DM330" s="56"/>
    </row>
    <row r="331" spans="2:117" ht="22.5" customHeight="1">
      <c r="B331" s="98" t="s">
        <v>68</v>
      </c>
      <c r="C331" s="130">
        <f t="shared" si="906"/>
        <v>325</v>
      </c>
      <c r="D331" s="146">
        <v>45706</v>
      </c>
      <c r="E331" s="155" t="s">
        <v>69</v>
      </c>
      <c r="F331" s="102" t="s">
        <v>70</v>
      </c>
      <c r="G331" s="103" t="s">
        <v>20</v>
      </c>
      <c r="H331" s="131" t="s">
        <v>46</v>
      </c>
      <c r="I331" s="132">
        <v>80000</v>
      </c>
      <c r="J331" s="106"/>
      <c r="K331" s="107">
        <f t="shared" si="907"/>
        <v>3776764</v>
      </c>
      <c r="L331" s="645"/>
      <c r="M331" s="133"/>
      <c r="N331" s="133"/>
      <c r="O331" s="134" t="str">
        <f t="shared" ref="O331:S331" si="1114">IF($H331=O$6,$I331,"")</f>
        <v/>
      </c>
      <c r="P331" s="135" t="str">
        <f t="shared" si="1114"/>
        <v/>
      </c>
      <c r="Q331" s="136">
        <f t="shared" si="1114"/>
        <v>80000</v>
      </c>
      <c r="R331" s="135" t="str">
        <f t="shared" si="1114"/>
        <v/>
      </c>
      <c r="S331" s="137" t="str">
        <f t="shared" si="1114"/>
        <v/>
      </c>
      <c r="T331" s="113" t="str">
        <f t="shared" ref="T331:AJ331" si="1115">IF($H331=T$6,$J331,"")</f>
        <v/>
      </c>
      <c r="U331" s="114" t="str">
        <f t="shared" si="1115"/>
        <v/>
      </c>
      <c r="V331" s="114" t="str">
        <f t="shared" si="1115"/>
        <v/>
      </c>
      <c r="W331" s="114" t="str">
        <f t="shared" si="1115"/>
        <v/>
      </c>
      <c r="X331" s="113" t="str">
        <f t="shared" si="1115"/>
        <v/>
      </c>
      <c r="Y331" s="114" t="str">
        <f t="shared" si="1115"/>
        <v/>
      </c>
      <c r="Z331" s="114" t="str">
        <f t="shared" si="1115"/>
        <v/>
      </c>
      <c r="AA331" s="114" t="str">
        <f t="shared" si="1115"/>
        <v/>
      </c>
      <c r="AB331" s="113" t="str">
        <f t="shared" si="1115"/>
        <v/>
      </c>
      <c r="AC331" s="114" t="str">
        <f t="shared" si="1115"/>
        <v/>
      </c>
      <c r="AD331" s="114" t="str">
        <f t="shared" si="1115"/>
        <v/>
      </c>
      <c r="AE331" s="114" t="str">
        <f t="shared" si="1115"/>
        <v/>
      </c>
      <c r="AF331" s="114" t="str">
        <f t="shared" si="1115"/>
        <v/>
      </c>
      <c r="AG331" s="114" t="str">
        <f t="shared" si="1115"/>
        <v/>
      </c>
      <c r="AH331" s="114" t="str">
        <f t="shared" si="1115"/>
        <v/>
      </c>
      <c r="AI331" s="113" t="str">
        <f t="shared" si="1115"/>
        <v/>
      </c>
      <c r="AJ331" s="115" t="str">
        <f t="shared" si="1115"/>
        <v/>
      </c>
      <c r="AK331" s="617"/>
      <c r="AL331" s="38"/>
      <c r="AM331" s="98" t="s">
        <v>68</v>
      </c>
      <c r="AN331" s="130">
        <f t="shared" si="910"/>
        <v>325</v>
      </c>
      <c r="AO331" s="138" t="str">
        <f t="shared" ref="AO331:AS331" si="1116">IF(AND($G331=AO$4,$H331=AO$6),$I331,"")</f>
        <v/>
      </c>
      <c r="AP331" s="139" t="str">
        <f t="shared" si="1116"/>
        <v/>
      </c>
      <c r="AQ331" s="139">
        <f t="shared" si="1116"/>
        <v>80000</v>
      </c>
      <c r="AR331" s="139" t="str">
        <f t="shared" si="1116"/>
        <v/>
      </c>
      <c r="AS331" s="139" t="str">
        <f t="shared" si="1116"/>
        <v/>
      </c>
      <c r="AT331" s="118"/>
      <c r="AU331" s="138" t="str">
        <f t="shared" si="839"/>
        <v/>
      </c>
      <c r="AV331" s="139" t="str">
        <f t="shared" si="840"/>
        <v/>
      </c>
      <c r="AW331" s="139" t="str">
        <f t="shared" si="841"/>
        <v/>
      </c>
      <c r="AX331" s="139" t="str">
        <f t="shared" si="842"/>
        <v/>
      </c>
      <c r="AY331" s="139" t="str">
        <f t="shared" si="843"/>
        <v/>
      </c>
      <c r="AZ331" s="140" t="str">
        <f t="shared" si="844"/>
        <v/>
      </c>
      <c r="BA331" s="141" t="str">
        <f t="shared" si="845"/>
        <v/>
      </c>
      <c r="BB331" s="139" t="str">
        <f t="shared" si="846"/>
        <v/>
      </c>
      <c r="BC331" s="139" t="str">
        <f t="shared" si="847"/>
        <v/>
      </c>
      <c r="BD331" s="139" t="str">
        <f t="shared" si="848"/>
        <v/>
      </c>
      <c r="BE331" s="140" t="str">
        <f t="shared" si="849"/>
        <v/>
      </c>
      <c r="BF331" s="122" t="str">
        <f t="shared" si="850"/>
        <v/>
      </c>
      <c r="BG331" s="123" t="str">
        <f t="shared" si="851"/>
        <v/>
      </c>
      <c r="BH331" s="123" t="str">
        <f t="shared" si="852"/>
        <v/>
      </c>
      <c r="BI331" s="123" t="str">
        <f t="shared" si="853"/>
        <v/>
      </c>
      <c r="BJ331" s="122" t="str">
        <f t="shared" si="854"/>
        <v/>
      </c>
      <c r="BK331" s="123" t="str">
        <f t="shared" si="855"/>
        <v/>
      </c>
      <c r="BL331" s="123" t="str">
        <f t="shared" si="856"/>
        <v/>
      </c>
      <c r="BM331" s="123" t="str">
        <f t="shared" si="857"/>
        <v/>
      </c>
      <c r="BN331" s="123" t="str">
        <f t="shared" si="858"/>
        <v/>
      </c>
      <c r="BO331" s="123" t="str">
        <f t="shared" si="859"/>
        <v/>
      </c>
      <c r="BP331" s="123" t="str">
        <f t="shared" si="860"/>
        <v/>
      </c>
      <c r="BQ331" s="123" t="str">
        <f t="shared" si="861"/>
        <v/>
      </c>
      <c r="BR331" s="124" t="str">
        <f t="shared" si="862"/>
        <v/>
      </c>
      <c r="BS331" s="142" t="str">
        <f t="shared" si="863"/>
        <v/>
      </c>
      <c r="BT331" s="143" t="str">
        <f t="shared" si="864"/>
        <v/>
      </c>
      <c r="BU331" s="143" t="str">
        <f t="shared" si="865"/>
        <v/>
      </c>
      <c r="BV331" s="143" t="str">
        <f t="shared" si="866"/>
        <v/>
      </c>
      <c r="BW331" s="143" t="str">
        <f t="shared" si="867"/>
        <v/>
      </c>
      <c r="BX331" s="144" t="str">
        <f t="shared" si="868"/>
        <v/>
      </c>
      <c r="BY331" s="141" t="str">
        <f t="shared" si="869"/>
        <v/>
      </c>
      <c r="BZ331" s="139" t="str">
        <f t="shared" si="870"/>
        <v/>
      </c>
      <c r="CA331" s="139" t="str">
        <f t="shared" si="871"/>
        <v/>
      </c>
      <c r="CB331" s="139" t="str">
        <f t="shared" si="872"/>
        <v/>
      </c>
      <c r="CC331" s="139" t="str">
        <f t="shared" si="873"/>
        <v/>
      </c>
      <c r="CD331" s="139" t="str">
        <f t="shared" si="874"/>
        <v/>
      </c>
      <c r="CE331" s="140" t="str">
        <f t="shared" si="875"/>
        <v/>
      </c>
      <c r="CF331" s="141" t="str">
        <f t="shared" si="876"/>
        <v/>
      </c>
      <c r="CG331" s="139" t="str">
        <f t="shared" si="877"/>
        <v/>
      </c>
      <c r="CH331" s="139" t="str">
        <f t="shared" si="878"/>
        <v/>
      </c>
      <c r="CI331" s="139" t="str">
        <f t="shared" si="879"/>
        <v/>
      </c>
      <c r="CJ331" s="139" t="str">
        <f t="shared" si="880"/>
        <v/>
      </c>
      <c r="CK331" s="139" t="str">
        <f t="shared" si="881"/>
        <v/>
      </c>
      <c r="CL331" s="140" t="str">
        <f t="shared" si="882"/>
        <v/>
      </c>
      <c r="CM331" s="142" t="str">
        <f t="shared" si="883"/>
        <v/>
      </c>
      <c r="CN331" s="143" t="str">
        <f t="shared" si="884"/>
        <v/>
      </c>
      <c r="CO331" s="143" t="str">
        <f t="shared" si="885"/>
        <v/>
      </c>
      <c r="CP331" s="143" t="str">
        <f t="shared" si="886"/>
        <v/>
      </c>
      <c r="CQ331" s="143" t="str">
        <f t="shared" si="887"/>
        <v/>
      </c>
      <c r="CR331" s="145" t="str">
        <f t="shared" si="888"/>
        <v/>
      </c>
      <c r="CS331" s="127"/>
      <c r="CT331" s="122" t="str">
        <f t="shared" si="889"/>
        <v/>
      </c>
      <c r="CU331" s="123" t="str">
        <f t="shared" si="890"/>
        <v/>
      </c>
      <c r="CV331" s="123" t="str">
        <f t="shared" si="891"/>
        <v/>
      </c>
      <c r="CW331" s="123" t="str">
        <f t="shared" si="892"/>
        <v/>
      </c>
      <c r="CX331" s="123" t="str">
        <f t="shared" si="893"/>
        <v/>
      </c>
      <c r="CY331" s="123" t="str">
        <f t="shared" si="894"/>
        <v/>
      </c>
      <c r="CZ331" s="123" t="str">
        <f t="shared" si="895"/>
        <v/>
      </c>
      <c r="DA331" s="123" t="str">
        <f t="shared" si="896"/>
        <v/>
      </c>
      <c r="DB331" s="124" t="str">
        <f t="shared" si="897"/>
        <v/>
      </c>
      <c r="DC331" s="128" t="str">
        <f t="shared" si="898"/>
        <v/>
      </c>
      <c r="DD331" s="123" t="str">
        <f t="shared" si="899"/>
        <v/>
      </c>
      <c r="DE331" s="123" t="str">
        <f t="shared" si="900"/>
        <v/>
      </c>
      <c r="DF331" s="123" t="str">
        <f t="shared" si="901"/>
        <v/>
      </c>
      <c r="DG331" s="123" t="str">
        <f t="shared" si="902"/>
        <v/>
      </c>
      <c r="DH331" s="123" t="str">
        <f t="shared" si="903"/>
        <v/>
      </c>
      <c r="DI331" s="123" t="str">
        <f t="shared" si="904"/>
        <v/>
      </c>
      <c r="DJ331" s="129" t="str">
        <f t="shared" si="905"/>
        <v/>
      </c>
      <c r="DK331" s="98" t="s">
        <v>68</v>
      </c>
      <c r="DL331" s="130">
        <f t="shared" si="912"/>
        <v>325</v>
      </c>
      <c r="DM331" s="56"/>
    </row>
    <row r="332" spans="2:117" ht="22.5" customHeight="1">
      <c r="B332" s="98" t="s">
        <v>68</v>
      </c>
      <c r="C332" s="130">
        <f t="shared" si="906"/>
        <v>326</v>
      </c>
      <c r="D332" s="146">
        <v>45706</v>
      </c>
      <c r="E332" s="155" t="s">
        <v>69</v>
      </c>
      <c r="F332" s="102" t="s">
        <v>70</v>
      </c>
      <c r="G332" s="157" t="s">
        <v>20</v>
      </c>
      <c r="H332" s="131" t="s">
        <v>46</v>
      </c>
      <c r="I332" s="132">
        <v>2000</v>
      </c>
      <c r="J332" s="106"/>
      <c r="K332" s="107">
        <f t="shared" si="907"/>
        <v>3778764</v>
      </c>
      <c r="L332" s="645"/>
      <c r="M332" s="133"/>
      <c r="N332" s="133"/>
      <c r="O332" s="134" t="str">
        <f t="shared" ref="O332:S332" si="1117">IF($H332=O$6,$I332,"")</f>
        <v/>
      </c>
      <c r="P332" s="135" t="str">
        <f t="shared" si="1117"/>
        <v/>
      </c>
      <c r="Q332" s="136">
        <f t="shared" si="1117"/>
        <v>2000</v>
      </c>
      <c r="R332" s="135" t="str">
        <f t="shared" si="1117"/>
        <v/>
      </c>
      <c r="S332" s="137" t="str">
        <f t="shared" si="1117"/>
        <v/>
      </c>
      <c r="T332" s="113" t="str">
        <f t="shared" ref="T332:AJ332" si="1118">IF($H332=T$6,$J332,"")</f>
        <v/>
      </c>
      <c r="U332" s="114" t="str">
        <f t="shared" si="1118"/>
        <v/>
      </c>
      <c r="V332" s="114" t="str">
        <f t="shared" si="1118"/>
        <v/>
      </c>
      <c r="W332" s="114" t="str">
        <f t="shared" si="1118"/>
        <v/>
      </c>
      <c r="X332" s="113" t="str">
        <f t="shared" si="1118"/>
        <v/>
      </c>
      <c r="Y332" s="114" t="str">
        <f t="shared" si="1118"/>
        <v/>
      </c>
      <c r="Z332" s="114" t="str">
        <f t="shared" si="1118"/>
        <v/>
      </c>
      <c r="AA332" s="114" t="str">
        <f t="shared" si="1118"/>
        <v/>
      </c>
      <c r="AB332" s="113" t="str">
        <f t="shared" si="1118"/>
        <v/>
      </c>
      <c r="AC332" s="114" t="str">
        <f t="shared" si="1118"/>
        <v/>
      </c>
      <c r="AD332" s="114" t="str">
        <f t="shared" si="1118"/>
        <v/>
      </c>
      <c r="AE332" s="114" t="str">
        <f t="shared" si="1118"/>
        <v/>
      </c>
      <c r="AF332" s="114" t="str">
        <f t="shared" si="1118"/>
        <v/>
      </c>
      <c r="AG332" s="114" t="str">
        <f t="shared" si="1118"/>
        <v/>
      </c>
      <c r="AH332" s="114" t="str">
        <f t="shared" si="1118"/>
        <v/>
      </c>
      <c r="AI332" s="113" t="str">
        <f t="shared" si="1118"/>
        <v/>
      </c>
      <c r="AJ332" s="115" t="str">
        <f t="shared" si="1118"/>
        <v/>
      </c>
      <c r="AK332" s="617"/>
      <c r="AL332" s="38"/>
      <c r="AM332" s="98" t="s">
        <v>68</v>
      </c>
      <c r="AN332" s="130">
        <f t="shared" si="910"/>
        <v>326</v>
      </c>
      <c r="AO332" s="138" t="str">
        <f t="shared" ref="AO332:AS332" si="1119">IF(AND($G332=AO$4,$H332=AO$6),$I332,"")</f>
        <v/>
      </c>
      <c r="AP332" s="139" t="str">
        <f t="shared" si="1119"/>
        <v/>
      </c>
      <c r="AQ332" s="139">
        <f t="shared" si="1119"/>
        <v>2000</v>
      </c>
      <c r="AR332" s="139" t="str">
        <f t="shared" si="1119"/>
        <v/>
      </c>
      <c r="AS332" s="139" t="str">
        <f t="shared" si="1119"/>
        <v/>
      </c>
      <c r="AT332" s="118"/>
      <c r="AU332" s="138" t="str">
        <f t="shared" si="839"/>
        <v/>
      </c>
      <c r="AV332" s="139" t="str">
        <f t="shared" si="840"/>
        <v/>
      </c>
      <c r="AW332" s="139" t="str">
        <f t="shared" si="841"/>
        <v/>
      </c>
      <c r="AX332" s="139" t="str">
        <f t="shared" si="842"/>
        <v/>
      </c>
      <c r="AY332" s="139" t="str">
        <f t="shared" si="843"/>
        <v/>
      </c>
      <c r="AZ332" s="140" t="str">
        <f t="shared" si="844"/>
        <v/>
      </c>
      <c r="BA332" s="141" t="str">
        <f t="shared" si="845"/>
        <v/>
      </c>
      <c r="BB332" s="139" t="str">
        <f t="shared" si="846"/>
        <v/>
      </c>
      <c r="BC332" s="139" t="str">
        <f t="shared" si="847"/>
        <v/>
      </c>
      <c r="BD332" s="139" t="str">
        <f t="shared" si="848"/>
        <v/>
      </c>
      <c r="BE332" s="140" t="str">
        <f t="shared" si="849"/>
        <v/>
      </c>
      <c r="BF332" s="122" t="str">
        <f t="shared" si="850"/>
        <v/>
      </c>
      <c r="BG332" s="123" t="str">
        <f t="shared" si="851"/>
        <v/>
      </c>
      <c r="BH332" s="123" t="str">
        <f t="shared" si="852"/>
        <v/>
      </c>
      <c r="BI332" s="123" t="str">
        <f t="shared" si="853"/>
        <v/>
      </c>
      <c r="BJ332" s="122" t="str">
        <f t="shared" si="854"/>
        <v/>
      </c>
      <c r="BK332" s="123" t="str">
        <f t="shared" si="855"/>
        <v/>
      </c>
      <c r="BL332" s="123" t="str">
        <f t="shared" si="856"/>
        <v/>
      </c>
      <c r="BM332" s="123" t="str">
        <f t="shared" si="857"/>
        <v/>
      </c>
      <c r="BN332" s="123" t="str">
        <f t="shared" si="858"/>
        <v/>
      </c>
      <c r="BO332" s="123" t="str">
        <f t="shared" si="859"/>
        <v/>
      </c>
      <c r="BP332" s="123" t="str">
        <f t="shared" si="860"/>
        <v/>
      </c>
      <c r="BQ332" s="123" t="str">
        <f t="shared" si="861"/>
        <v/>
      </c>
      <c r="BR332" s="124" t="str">
        <f t="shared" si="862"/>
        <v/>
      </c>
      <c r="BS332" s="142" t="str">
        <f t="shared" si="863"/>
        <v/>
      </c>
      <c r="BT332" s="143" t="str">
        <f t="shared" si="864"/>
        <v/>
      </c>
      <c r="BU332" s="143" t="str">
        <f t="shared" si="865"/>
        <v/>
      </c>
      <c r="BV332" s="143" t="str">
        <f t="shared" si="866"/>
        <v/>
      </c>
      <c r="BW332" s="143" t="str">
        <f t="shared" si="867"/>
        <v/>
      </c>
      <c r="BX332" s="144" t="str">
        <f t="shared" si="868"/>
        <v/>
      </c>
      <c r="BY332" s="141" t="str">
        <f t="shared" si="869"/>
        <v/>
      </c>
      <c r="BZ332" s="139" t="str">
        <f t="shared" si="870"/>
        <v/>
      </c>
      <c r="CA332" s="139" t="str">
        <f t="shared" si="871"/>
        <v/>
      </c>
      <c r="CB332" s="139" t="str">
        <f t="shared" si="872"/>
        <v/>
      </c>
      <c r="CC332" s="139" t="str">
        <f t="shared" si="873"/>
        <v/>
      </c>
      <c r="CD332" s="139" t="str">
        <f t="shared" si="874"/>
        <v/>
      </c>
      <c r="CE332" s="140" t="str">
        <f t="shared" si="875"/>
        <v/>
      </c>
      <c r="CF332" s="141" t="str">
        <f t="shared" si="876"/>
        <v/>
      </c>
      <c r="CG332" s="139" t="str">
        <f t="shared" si="877"/>
        <v/>
      </c>
      <c r="CH332" s="139" t="str">
        <f t="shared" si="878"/>
        <v/>
      </c>
      <c r="CI332" s="139" t="str">
        <f t="shared" si="879"/>
        <v/>
      </c>
      <c r="CJ332" s="139" t="str">
        <f t="shared" si="880"/>
        <v/>
      </c>
      <c r="CK332" s="139" t="str">
        <f t="shared" si="881"/>
        <v/>
      </c>
      <c r="CL332" s="140" t="str">
        <f t="shared" si="882"/>
        <v/>
      </c>
      <c r="CM332" s="142" t="str">
        <f t="shared" si="883"/>
        <v/>
      </c>
      <c r="CN332" s="143" t="str">
        <f t="shared" si="884"/>
        <v/>
      </c>
      <c r="CO332" s="143" t="str">
        <f t="shared" si="885"/>
        <v/>
      </c>
      <c r="CP332" s="143" t="str">
        <f t="shared" si="886"/>
        <v/>
      </c>
      <c r="CQ332" s="143" t="str">
        <f t="shared" si="887"/>
        <v/>
      </c>
      <c r="CR332" s="145" t="str">
        <f t="shared" si="888"/>
        <v/>
      </c>
      <c r="CS332" s="127"/>
      <c r="CT332" s="122" t="str">
        <f t="shared" si="889"/>
        <v/>
      </c>
      <c r="CU332" s="123" t="str">
        <f t="shared" si="890"/>
        <v/>
      </c>
      <c r="CV332" s="123" t="str">
        <f t="shared" si="891"/>
        <v/>
      </c>
      <c r="CW332" s="123" t="str">
        <f t="shared" si="892"/>
        <v/>
      </c>
      <c r="CX332" s="123" t="str">
        <f t="shared" si="893"/>
        <v/>
      </c>
      <c r="CY332" s="123" t="str">
        <f t="shared" si="894"/>
        <v/>
      </c>
      <c r="CZ332" s="123" t="str">
        <f t="shared" si="895"/>
        <v/>
      </c>
      <c r="DA332" s="123" t="str">
        <f t="shared" si="896"/>
        <v/>
      </c>
      <c r="DB332" s="124" t="str">
        <f t="shared" si="897"/>
        <v/>
      </c>
      <c r="DC332" s="128" t="str">
        <f t="shared" si="898"/>
        <v/>
      </c>
      <c r="DD332" s="123" t="str">
        <f t="shared" si="899"/>
        <v/>
      </c>
      <c r="DE332" s="123" t="str">
        <f t="shared" si="900"/>
        <v/>
      </c>
      <c r="DF332" s="123" t="str">
        <f t="shared" si="901"/>
        <v/>
      </c>
      <c r="DG332" s="123" t="str">
        <f t="shared" si="902"/>
        <v/>
      </c>
      <c r="DH332" s="123" t="str">
        <f t="shared" si="903"/>
        <v/>
      </c>
      <c r="DI332" s="123" t="str">
        <f t="shared" si="904"/>
        <v/>
      </c>
      <c r="DJ332" s="129" t="str">
        <f t="shared" si="905"/>
        <v/>
      </c>
      <c r="DK332" s="98" t="s">
        <v>68</v>
      </c>
      <c r="DL332" s="130">
        <f t="shared" si="912"/>
        <v>326</v>
      </c>
      <c r="DM332" s="56"/>
    </row>
    <row r="333" spans="2:117" ht="22.5" customHeight="1">
      <c r="B333" s="98" t="s">
        <v>68</v>
      </c>
      <c r="C333" s="130">
        <f t="shared" si="906"/>
        <v>327</v>
      </c>
      <c r="D333" s="146">
        <v>45706</v>
      </c>
      <c r="E333" s="155" t="s">
        <v>69</v>
      </c>
      <c r="F333" s="102" t="s">
        <v>70</v>
      </c>
      <c r="G333" s="158" t="s">
        <v>20</v>
      </c>
      <c r="H333" s="131" t="s">
        <v>46</v>
      </c>
      <c r="I333" s="132">
        <v>10000</v>
      </c>
      <c r="J333" s="106"/>
      <c r="K333" s="107">
        <f t="shared" si="907"/>
        <v>3788764</v>
      </c>
      <c r="L333" s="645"/>
      <c r="M333" s="133"/>
      <c r="N333" s="133"/>
      <c r="O333" s="134" t="str">
        <f t="shared" ref="O333:S333" si="1120">IF($H333=O$6,$I333,"")</f>
        <v/>
      </c>
      <c r="P333" s="135" t="str">
        <f t="shared" si="1120"/>
        <v/>
      </c>
      <c r="Q333" s="136">
        <f t="shared" si="1120"/>
        <v>10000</v>
      </c>
      <c r="R333" s="135" t="str">
        <f t="shared" si="1120"/>
        <v/>
      </c>
      <c r="S333" s="137" t="str">
        <f t="shared" si="1120"/>
        <v/>
      </c>
      <c r="T333" s="113" t="str">
        <f t="shared" ref="T333:AJ333" si="1121">IF($H333=T$6,$J333,"")</f>
        <v/>
      </c>
      <c r="U333" s="114" t="str">
        <f t="shared" si="1121"/>
        <v/>
      </c>
      <c r="V333" s="114" t="str">
        <f t="shared" si="1121"/>
        <v/>
      </c>
      <c r="W333" s="114" t="str">
        <f t="shared" si="1121"/>
        <v/>
      </c>
      <c r="X333" s="113" t="str">
        <f t="shared" si="1121"/>
        <v/>
      </c>
      <c r="Y333" s="114" t="str">
        <f t="shared" si="1121"/>
        <v/>
      </c>
      <c r="Z333" s="114" t="str">
        <f t="shared" si="1121"/>
        <v/>
      </c>
      <c r="AA333" s="114" t="str">
        <f t="shared" si="1121"/>
        <v/>
      </c>
      <c r="AB333" s="113" t="str">
        <f t="shared" si="1121"/>
        <v/>
      </c>
      <c r="AC333" s="114" t="str">
        <f t="shared" si="1121"/>
        <v/>
      </c>
      <c r="AD333" s="114" t="str">
        <f t="shared" si="1121"/>
        <v/>
      </c>
      <c r="AE333" s="114" t="str">
        <f t="shared" si="1121"/>
        <v/>
      </c>
      <c r="AF333" s="114" t="str">
        <f t="shared" si="1121"/>
        <v/>
      </c>
      <c r="AG333" s="114" t="str">
        <f t="shared" si="1121"/>
        <v/>
      </c>
      <c r="AH333" s="114" t="str">
        <f t="shared" si="1121"/>
        <v/>
      </c>
      <c r="AI333" s="113" t="str">
        <f t="shared" si="1121"/>
        <v/>
      </c>
      <c r="AJ333" s="115" t="str">
        <f t="shared" si="1121"/>
        <v/>
      </c>
      <c r="AK333" s="617"/>
      <c r="AL333" s="38"/>
      <c r="AM333" s="98" t="s">
        <v>68</v>
      </c>
      <c r="AN333" s="130">
        <f t="shared" si="910"/>
        <v>327</v>
      </c>
      <c r="AO333" s="138" t="str">
        <f t="shared" ref="AO333:AS333" si="1122">IF(AND($G333=AO$4,$H333=AO$6),$I333,"")</f>
        <v/>
      </c>
      <c r="AP333" s="139" t="str">
        <f t="shared" si="1122"/>
        <v/>
      </c>
      <c r="AQ333" s="139">
        <f t="shared" si="1122"/>
        <v>10000</v>
      </c>
      <c r="AR333" s="139" t="str">
        <f t="shared" si="1122"/>
        <v/>
      </c>
      <c r="AS333" s="139" t="str">
        <f t="shared" si="1122"/>
        <v/>
      </c>
      <c r="AT333" s="118"/>
      <c r="AU333" s="138" t="str">
        <f t="shared" si="839"/>
        <v/>
      </c>
      <c r="AV333" s="139" t="str">
        <f t="shared" si="840"/>
        <v/>
      </c>
      <c r="AW333" s="139" t="str">
        <f t="shared" si="841"/>
        <v/>
      </c>
      <c r="AX333" s="139" t="str">
        <f t="shared" si="842"/>
        <v/>
      </c>
      <c r="AY333" s="139" t="str">
        <f t="shared" si="843"/>
        <v/>
      </c>
      <c r="AZ333" s="140" t="str">
        <f t="shared" si="844"/>
        <v/>
      </c>
      <c r="BA333" s="141" t="str">
        <f t="shared" si="845"/>
        <v/>
      </c>
      <c r="BB333" s="139" t="str">
        <f t="shared" si="846"/>
        <v/>
      </c>
      <c r="BC333" s="139" t="str">
        <f t="shared" si="847"/>
        <v/>
      </c>
      <c r="BD333" s="139" t="str">
        <f t="shared" si="848"/>
        <v/>
      </c>
      <c r="BE333" s="140" t="str">
        <f t="shared" si="849"/>
        <v/>
      </c>
      <c r="BF333" s="122" t="str">
        <f t="shared" si="850"/>
        <v/>
      </c>
      <c r="BG333" s="123" t="str">
        <f t="shared" si="851"/>
        <v/>
      </c>
      <c r="BH333" s="123" t="str">
        <f t="shared" si="852"/>
        <v/>
      </c>
      <c r="BI333" s="123" t="str">
        <f t="shared" si="853"/>
        <v/>
      </c>
      <c r="BJ333" s="122" t="str">
        <f t="shared" si="854"/>
        <v/>
      </c>
      <c r="BK333" s="123" t="str">
        <f t="shared" si="855"/>
        <v/>
      </c>
      <c r="BL333" s="123" t="str">
        <f t="shared" si="856"/>
        <v/>
      </c>
      <c r="BM333" s="123" t="str">
        <f t="shared" si="857"/>
        <v/>
      </c>
      <c r="BN333" s="123" t="str">
        <f t="shared" si="858"/>
        <v/>
      </c>
      <c r="BO333" s="123" t="str">
        <f t="shared" si="859"/>
        <v/>
      </c>
      <c r="BP333" s="123" t="str">
        <f t="shared" si="860"/>
        <v/>
      </c>
      <c r="BQ333" s="123" t="str">
        <f t="shared" si="861"/>
        <v/>
      </c>
      <c r="BR333" s="124" t="str">
        <f t="shared" si="862"/>
        <v/>
      </c>
      <c r="BS333" s="142" t="str">
        <f t="shared" si="863"/>
        <v/>
      </c>
      <c r="BT333" s="143" t="str">
        <f t="shared" si="864"/>
        <v/>
      </c>
      <c r="BU333" s="143" t="str">
        <f t="shared" si="865"/>
        <v/>
      </c>
      <c r="BV333" s="143" t="str">
        <f t="shared" si="866"/>
        <v/>
      </c>
      <c r="BW333" s="143" t="str">
        <f t="shared" si="867"/>
        <v/>
      </c>
      <c r="BX333" s="144" t="str">
        <f t="shared" si="868"/>
        <v/>
      </c>
      <c r="BY333" s="141" t="str">
        <f t="shared" si="869"/>
        <v/>
      </c>
      <c r="BZ333" s="139" t="str">
        <f t="shared" si="870"/>
        <v/>
      </c>
      <c r="CA333" s="139" t="str">
        <f t="shared" si="871"/>
        <v/>
      </c>
      <c r="CB333" s="139" t="str">
        <f t="shared" si="872"/>
        <v/>
      </c>
      <c r="CC333" s="139" t="str">
        <f t="shared" si="873"/>
        <v/>
      </c>
      <c r="CD333" s="139" t="str">
        <f t="shared" si="874"/>
        <v/>
      </c>
      <c r="CE333" s="140" t="str">
        <f t="shared" si="875"/>
        <v/>
      </c>
      <c r="CF333" s="141" t="str">
        <f t="shared" si="876"/>
        <v/>
      </c>
      <c r="CG333" s="139" t="str">
        <f t="shared" si="877"/>
        <v/>
      </c>
      <c r="CH333" s="139" t="str">
        <f t="shared" si="878"/>
        <v/>
      </c>
      <c r="CI333" s="139" t="str">
        <f t="shared" si="879"/>
        <v/>
      </c>
      <c r="CJ333" s="139" t="str">
        <f t="shared" si="880"/>
        <v/>
      </c>
      <c r="CK333" s="139" t="str">
        <f t="shared" si="881"/>
        <v/>
      </c>
      <c r="CL333" s="140" t="str">
        <f t="shared" si="882"/>
        <v/>
      </c>
      <c r="CM333" s="142" t="str">
        <f t="shared" si="883"/>
        <v/>
      </c>
      <c r="CN333" s="143" t="str">
        <f t="shared" si="884"/>
        <v/>
      </c>
      <c r="CO333" s="143" t="str">
        <f t="shared" si="885"/>
        <v/>
      </c>
      <c r="CP333" s="143" t="str">
        <f t="shared" si="886"/>
        <v/>
      </c>
      <c r="CQ333" s="143" t="str">
        <f t="shared" si="887"/>
        <v/>
      </c>
      <c r="CR333" s="145" t="str">
        <f t="shared" si="888"/>
        <v/>
      </c>
      <c r="CS333" s="127"/>
      <c r="CT333" s="122" t="str">
        <f t="shared" si="889"/>
        <v/>
      </c>
      <c r="CU333" s="123" t="str">
        <f t="shared" si="890"/>
        <v/>
      </c>
      <c r="CV333" s="123" t="str">
        <f t="shared" si="891"/>
        <v/>
      </c>
      <c r="CW333" s="123" t="str">
        <f t="shared" si="892"/>
        <v/>
      </c>
      <c r="CX333" s="123" t="str">
        <f t="shared" si="893"/>
        <v/>
      </c>
      <c r="CY333" s="123" t="str">
        <f t="shared" si="894"/>
        <v/>
      </c>
      <c r="CZ333" s="123" t="str">
        <f t="shared" si="895"/>
        <v/>
      </c>
      <c r="DA333" s="123" t="str">
        <f t="shared" si="896"/>
        <v/>
      </c>
      <c r="DB333" s="124" t="str">
        <f t="shared" si="897"/>
        <v/>
      </c>
      <c r="DC333" s="128" t="str">
        <f t="shared" si="898"/>
        <v/>
      </c>
      <c r="DD333" s="123" t="str">
        <f t="shared" si="899"/>
        <v/>
      </c>
      <c r="DE333" s="123" t="str">
        <f t="shared" si="900"/>
        <v/>
      </c>
      <c r="DF333" s="123" t="str">
        <f t="shared" si="901"/>
        <v/>
      </c>
      <c r="DG333" s="123" t="str">
        <f t="shared" si="902"/>
        <v/>
      </c>
      <c r="DH333" s="123" t="str">
        <f t="shared" si="903"/>
        <v/>
      </c>
      <c r="DI333" s="123" t="str">
        <f t="shared" si="904"/>
        <v/>
      </c>
      <c r="DJ333" s="129" t="str">
        <f t="shared" si="905"/>
        <v/>
      </c>
      <c r="DK333" s="98" t="s">
        <v>68</v>
      </c>
      <c r="DL333" s="130">
        <f t="shared" si="912"/>
        <v>327</v>
      </c>
      <c r="DM333" s="56"/>
    </row>
    <row r="334" spans="2:117" ht="22.5" customHeight="1">
      <c r="B334" s="98" t="s">
        <v>68</v>
      </c>
      <c r="C334" s="130">
        <f t="shared" si="906"/>
        <v>328</v>
      </c>
      <c r="D334" s="146">
        <v>45706</v>
      </c>
      <c r="E334" s="155" t="s">
        <v>69</v>
      </c>
      <c r="F334" s="102" t="s">
        <v>70</v>
      </c>
      <c r="G334" s="158" t="s">
        <v>20</v>
      </c>
      <c r="H334" s="131" t="s">
        <v>46</v>
      </c>
      <c r="I334" s="132">
        <v>10000</v>
      </c>
      <c r="J334" s="106"/>
      <c r="K334" s="107">
        <f t="shared" si="907"/>
        <v>3798764</v>
      </c>
      <c r="L334" s="645"/>
      <c r="M334" s="133"/>
      <c r="N334" s="133"/>
      <c r="O334" s="134" t="str">
        <f t="shared" ref="O334:S334" si="1123">IF($H334=O$6,$I334,"")</f>
        <v/>
      </c>
      <c r="P334" s="135" t="str">
        <f t="shared" si="1123"/>
        <v/>
      </c>
      <c r="Q334" s="136">
        <f t="shared" si="1123"/>
        <v>10000</v>
      </c>
      <c r="R334" s="135" t="str">
        <f t="shared" si="1123"/>
        <v/>
      </c>
      <c r="S334" s="137" t="str">
        <f t="shared" si="1123"/>
        <v/>
      </c>
      <c r="T334" s="113" t="str">
        <f t="shared" ref="T334:AJ334" si="1124">IF($H334=T$6,$J334,"")</f>
        <v/>
      </c>
      <c r="U334" s="114" t="str">
        <f t="shared" si="1124"/>
        <v/>
      </c>
      <c r="V334" s="114" t="str">
        <f t="shared" si="1124"/>
        <v/>
      </c>
      <c r="W334" s="114" t="str">
        <f t="shared" si="1124"/>
        <v/>
      </c>
      <c r="X334" s="113" t="str">
        <f t="shared" si="1124"/>
        <v/>
      </c>
      <c r="Y334" s="114" t="str">
        <f t="shared" si="1124"/>
        <v/>
      </c>
      <c r="Z334" s="114" t="str">
        <f t="shared" si="1124"/>
        <v/>
      </c>
      <c r="AA334" s="114" t="str">
        <f t="shared" si="1124"/>
        <v/>
      </c>
      <c r="AB334" s="113" t="str">
        <f t="shared" si="1124"/>
        <v/>
      </c>
      <c r="AC334" s="114" t="str">
        <f t="shared" si="1124"/>
        <v/>
      </c>
      <c r="AD334" s="114" t="str">
        <f t="shared" si="1124"/>
        <v/>
      </c>
      <c r="AE334" s="114" t="str">
        <f t="shared" si="1124"/>
        <v/>
      </c>
      <c r="AF334" s="114" t="str">
        <f t="shared" si="1124"/>
        <v/>
      </c>
      <c r="AG334" s="114" t="str">
        <f t="shared" si="1124"/>
        <v/>
      </c>
      <c r="AH334" s="114" t="str">
        <f t="shared" si="1124"/>
        <v/>
      </c>
      <c r="AI334" s="113" t="str">
        <f t="shared" si="1124"/>
        <v/>
      </c>
      <c r="AJ334" s="115" t="str">
        <f t="shared" si="1124"/>
        <v/>
      </c>
      <c r="AK334" s="617"/>
      <c r="AL334" s="38"/>
      <c r="AM334" s="98" t="s">
        <v>68</v>
      </c>
      <c r="AN334" s="130">
        <f t="shared" si="910"/>
        <v>328</v>
      </c>
      <c r="AO334" s="138" t="str">
        <f t="shared" ref="AO334:AS334" si="1125">IF(AND($G334=AO$4,$H334=AO$6),$I334,"")</f>
        <v/>
      </c>
      <c r="AP334" s="139" t="str">
        <f t="shared" si="1125"/>
        <v/>
      </c>
      <c r="AQ334" s="139">
        <f t="shared" si="1125"/>
        <v>10000</v>
      </c>
      <c r="AR334" s="139" t="str">
        <f t="shared" si="1125"/>
        <v/>
      </c>
      <c r="AS334" s="139" t="str">
        <f t="shared" si="1125"/>
        <v/>
      </c>
      <c r="AT334" s="118"/>
      <c r="AU334" s="138" t="str">
        <f t="shared" si="839"/>
        <v/>
      </c>
      <c r="AV334" s="139" t="str">
        <f t="shared" si="840"/>
        <v/>
      </c>
      <c r="AW334" s="139" t="str">
        <f t="shared" si="841"/>
        <v/>
      </c>
      <c r="AX334" s="139" t="str">
        <f t="shared" si="842"/>
        <v/>
      </c>
      <c r="AY334" s="139" t="str">
        <f t="shared" si="843"/>
        <v/>
      </c>
      <c r="AZ334" s="140" t="str">
        <f t="shared" si="844"/>
        <v/>
      </c>
      <c r="BA334" s="141" t="str">
        <f t="shared" si="845"/>
        <v/>
      </c>
      <c r="BB334" s="139" t="str">
        <f t="shared" si="846"/>
        <v/>
      </c>
      <c r="BC334" s="139" t="str">
        <f t="shared" si="847"/>
        <v/>
      </c>
      <c r="BD334" s="139" t="str">
        <f t="shared" si="848"/>
        <v/>
      </c>
      <c r="BE334" s="140" t="str">
        <f t="shared" si="849"/>
        <v/>
      </c>
      <c r="BF334" s="122" t="str">
        <f t="shared" si="850"/>
        <v/>
      </c>
      <c r="BG334" s="123" t="str">
        <f t="shared" si="851"/>
        <v/>
      </c>
      <c r="BH334" s="123" t="str">
        <f t="shared" si="852"/>
        <v/>
      </c>
      <c r="BI334" s="123" t="str">
        <f t="shared" si="853"/>
        <v/>
      </c>
      <c r="BJ334" s="122" t="str">
        <f t="shared" si="854"/>
        <v/>
      </c>
      <c r="BK334" s="123" t="str">
        <f t="shared" si="855"/>
        <v/>
      </c>
      <c r="BL334" s="123" t="str">
        <f t="shared" si="856"/>
        <v/>
      </c>
      <c r="BM334" s="123" t="str">
        <f t="shared" si="857"/>
        <v/>
      </c>
      <c r="BN334" s="123" t="str">
        <f t="shared" si="858"/>
        <v/>
      </c>
      <c r="BO334" s="123" t="str">
        <f t="shared" si="859"/>
        <v/>
      </c>
      <c r="BP334" s="123" t="str">
        <f t="shared" si="860"/>
        <v/>
      </c>
      <c r="BQ334" s="123" t="str">
        <f t="shared" si="861"/>
        <v/>
      </c>
      <c r="BR334" s="124" t="str">
        <f t="shared" si="862"/>
        <v/>
      </c>
      <c r="BS334" s="142" t="str">
        <f t="shared" si="863"/>
        <v/>
      </c>
      <c r="BT334" s="143" t="str">
        <f t="shared" si="864"/>
        <v/>
      </c>
      <c r="BU334" s="143" t="str">
        <f t="shared" si="865"/>
        <v/>
      </c>
      <c r="BV334" s="143" t="str">
        <f t="shared" si="866"/>
        <v/>
      </c>
      <c r="BW334" s="143" t="str">
        <f t="shared" si="867"/>
        <v/>
      </c>
      <c r="BX334" s="144" t="str">
        <f t="shared" si="868"/>
        <v/>
      </c>
      <c r="BY334" s="141" t="str">
        <f t="shared" si="869"/>
        <v/>
      </c>
      <c r="BZ334" s="139" t="str">
        <f t="shared" si="870"/>
        <v/>
      </c>
      <c r="CA334" s="139" t="str">
        <f t="shared" si="871"/>
        <v/>
      </c>
      <c r="CB334" s="139" t="str">
        <f t="shared" si="872"/>
        <v/>
      </c>
      <c r="CC334" s="139" t="str">
        <f t="shared" si="873"/>
        <v/>
      </c>
      <c r="CD334" s="139" t="str">
        <f t="shared" si="874"/>
        <v/>
      </c>
      <c r="CE334" s="140" t="str">
        <f t="shared" si="875"/>
        <v/>
      </c>
      <c r="CF334" s="141" t="str">
        <f t="shared" si="876"/>
        <v/>
      </c>
      <c r="CG334" s="139" t="str">
        <f t="shared" si="877"/>
        <v/>
      </c>
      <c r="CH334" s="139" t="str">
        <f t="shared" si="878"/>
        <v/>
      </c>
      <c r="CI334" s="139" t="str">
        <f t="shared" si="879"/>
        <v/>
      </c>
      <c r="CJ334" s="139" t="str">
        <f t="shared" si="880"/>
        <v/>
      </c>
      <c r="CK334" s="139" t="str">
        <f t="shared" si="881"/>
        <v/>
      </c>
      <c r="CL334" s="140" t="str">
        <f t="shared" si="882"/>
        <v/>
      </c>
      <c r="CM334" s="142" t="str">
        <f t="shared" si="883"/>
        <v/>
      </c>
      <c r="CN334" s="143" t="str">
        <f t="shared" si="884"/>
        <v/>
      </c>
      <c r="CO334" s="143" t="str">
        <f t="shared" si="885"/>
        <v/>
      </c>
      <c r="CP334" s="143" t="str">
        <f t="shared" si="886"/>
        <v/>
      </c>
      <c r="CQ334" s="143" t="str">
        <f t="shared" si="887"/>
        <v/>
      </c>
      <c r="CR334" s="145" t="str">
        <f t="shared" si="888"/>
        <v/>
      </c>
      <c r="CS334" s="127"/>
      <c r="CT334" s="122" t="str">
        <f t="shared" si="889"/>
        <v/>
      </c>
      <c r="CU334" s="123" t="str">
        <f t="shared" si="890"/>
        <v/>
      </c>
      <c r="CV334" s="123" t="str">
        <f t="shared" si="891"/>
        <v/>
      </c>
      <c r="CW334" s="123" t="str">
        <f t="shared" si="892"/>
        <v/>
      </c>
      <c r="CX334" s="123" t="str">
        <f t="shared" si="893"/>
        <v/>
      </c>
      <c r="CY334" s="123" t="str">
        <f t="shared" si="894"/>
        <v/>
      </c>
      <c r="CZ334" s="123" t="str">
        <f t="shared" si="895"/>
        <v/>
      </c>
      <c r="DA334" s="123" t="str">
        <f t="shared" si="896"/>
        <v/>
      </c>
      <c r="DB334" s="124" t="str">
        <f t="shared" si="897"/>
        <v/>
      </c>
      <c r="DC334" s="128" t="str">
        <f t="shared" si="898"/>
        <v/>
      </c>
      <c r="DD334" s="123" t="str">
        <f t="shared" si="899"/>
        <v/>
      </c>
      <c r="DE334" s="123" t="str">
        <f t="shared" si="900"/>
        <v/>
      </c>
      <c r="DF334" s="123" t="str">
        <f t="shared" si="901"/>
        <v/>
      </c>
      <c r="DG334" s="123" t="str">
        <f t="shared" si="902"/>
        <v/>
      </c>
      <c r="DH334" s="123" t="str">
        <f t="shared" si="903"/>
        <v/>
      </c>
      <c r="DI334" s="123" t="str">
        <f t="shared" si="904"/>
        <v/>
      </c>
      <c r="DJ334" s="129" t="str">
        <f t="shared" si="905"/>
        <v/>
      </c>
      <c r="DK334" s="98" t="s">
        <v>68</v>
      </c>
      <c r="DL334" s="130">
        <f t="shared" si="912"/>
        <v>328</v>
      </c>
      <c r="DM334" s="56"/>
    </row>
    <row r="335" spans="2:117" ht="22.5" customHeight="1">
      <c r="B335" s="98" t="s">
        <v>68</v>
      </c>
      <c r="C335" s="130">
        <f t="shared" si="906"/>
        <v>329</v>
      </c>
      <c r="D335" s="146">
        <v>45706</v>
      </c>
      <c r="E335" s="155" t="s">
        <v>69</v>
      </c>
      <c r="F335" s="102" t="s">
        <v>70</v>
      </c>
      <c r="G335" s="103" t="s">
        <v>20</v>
      </c>
      <c r="H335" s="131" t="s">
        <v>46</v>
      </c>
      <c r="I335" s="132">
        <v>5000</v>
      </c>
      <c r="J335" s="106"/>
      <c r="K335" s="107">
        <f t="shared" si="907"/>
        <v>3803764</v>
      </c>
      <c r="L335" s="645"/>
      <c r="M335" s="133"/>
      <c r="N335" s="133"/>
      <c r="O335" s="134" t="str">
        <f t="shared" ref="O335:S335" si="1126">IF($H335=O$6,$I335,"")</f>
        <v/>
      </c>
      <c r="P335" s="135" t="str">
        <f t="shared" si="1126"/>
        <v/>
      </c>
      <c r="Q335" s="136">
        <f t="shared" si="1126"/>
        <v>5000</v>
      </c>
      <c r="R335" s="135" t="str">
        <f t="shared" si="1126"/>
        <v/>
      </c>
      <c r="S335" s="137" t="str">
        <f t="shared" si="1126"/>
        <v/>
      </c>
      <c r="T335" s="113" t="str">
        <f t="shared" ref="T335:AJ335" si="1127">IF($H335=T$6,$J335,"")</f>
        <v/>
      </c>
      <c r="U335" s="114" t="str">
        <f t="shared" si="1127"/>
        <v/>
      </c>
      <c r="V335" s="114" t="str">
        <f t="shared" si="1127"/>
        <v/>
      </c>
      <c r="W335" s="114" t="str">
        <f t="shared" si="1127"/>
        <v/>
      </c>
      <c r="X335" s="113" t="str">
        <f t="shared" si="1127"/>
        <v/>
      </c>
      <c r="Y335" s="114" t="str">
        <f t="shared" si="1127"/>
        <v/>
      </c>
      <c r="Z335" s="114" t="str">
        <f t="shared" si="1127"/>
        <v/>
      </c>
      <c r="AA335" s="114" t="str">
        <f t="shared" si="1127"/>
        <v/>
      </c>
      <c r="AB335" s="113" t="str">
        <f t="shared" si="1127"/>
        <v/>
      </c>
      <c r="AC335" s="114" t="str">
        <f t="shared" si="1127"/>
        <v/>
      </c>
      <c r="AD335" s="114" t="str">
        <f t="shared" si="1127"/>
        <v/>
      </c>
      <c r="AE335" s="114" t="str">
        <f t="shared" si="1127"/>
        <v/>
      </c>
      <c r="AF335" s="114" t="str">
        <f t="shared" si="1127"/>
        <v/>
      </c>
      <c r="AG335" s="114" t="str">
        <f t="shared" si="1127"/>
        <v/>
      </c>
      <c r="AH335" s="114" t="str">
        <f t="shared" si="1127"/>
        <v/>
      </c>
      <c r="AI335" s="113" t="str">
        <f t="shared" si="1127"/>
        <v/>
      </c>
      <c r="AJ335" s="115" t="str">
        <f t="shared" si="1127"/>
        <v/>
      </c>
      <c r="AK335" s="617"/>
      <c r="AL335" s="38"/>
      <c r="AM335" s="98" t="s">
        <v>68</v>
      </c>
      <c r="AN335" s="130">
        <f t="shared" si="910"/>
        <v>329</v>
      </c>
      <c r="AO335" s="138" t="str">
        <f t="shared" ref="AO335:AS335" si="1128">IF(AND($G335=AO$4,$H335=AO$6),$I335,"")</f>
        <v/>
      </c>
      <c r="AP335" s="139" t="str">
        <f t="shared" si="1128"/>
        <v/>
      </c>
      <c r="AQ335" s="139">
        <f t="shared" si="1128"/>
        <v>5000</v>
      </c>
      <c r="AR335" s="139" t="str">
        <f t="shared" si="1128"/>
        <v/>
      </c>
      <c r="AS335" s="139" t="str">
        <f t="shared" si="1128"/>
        <v/>
      </c>
      <c r="AT335" s="118"/>
      <c r="AU335" s="138" t="str">
        <f t="shared" si="839"/>
        <v/>
      </c>
      <c r="AV335" s="139" t="str">
        <f t="shared" si="840"/>
        <v/>
      </c>
      <c r="AW335" s="139" t="str">
        <f t="shared" si="841"/>
        <v/>
      </c>
      <c r="AX335" s="139" t="str">
        <f t="shared" si="842"/>
        <v/>
      </c>
      <c r="AY335" s="139" t="str">
        <f t="shared" si="843"/>
        <v/>
      </c>
      <c r="AZ335" s="140" t="str">
        <f t="shared" si="844"/>
        <v/>
      </c>
      <c r="BA335" s="141" t="str">
        <f t="shared" si="845"/>
        <v/>
      </c>
      <c r="BB335" s="139" t="str">
        <f t="shared" si="846"/>
        <v/>
      </c>
      <c r="BC335" s="139" t="str">
        <f t="shared" si="847"/>
        <v/>
      </c>
      <c r="BD335" s="139" t="str">
        <f t="shared" si="848"/>
        <v/>
      </c>
      <c r="BE335" s="140" t="str">
        <f t="shared" si="849"/>
        <v/>
      </c>
      <c r="BF335" s="122" t="str">
        <f t="shared" si="850"/>
        <v/>
      </c>
      <c r="BG335" s="123" t="str">
        <f t="shared" si="851"/>
        <v/>
      </c>
      <c r="BH335" s="123" t="str">
        <f t="shared" si="852"/>
        <v/>
      </c>
      <c r="BI335" s="123" t="str">
        <f t="shared" si="853"/>
        <v/>
      </c>
      <c r="BJ335" s="122" t="str">
        <f t="shared" si="854"/>
        <v/>
      </c>
      <c r="BK335" s="123" t="str">
        <f t="shared" si="855"/>
        <v/>
      </c>
      <c r="BL335" s="123" t="str">
        <f t="shared" si="856"/>
        <v/>
      </c>
      <c r="BM335" s="123" t="str">
        <f t="shared" si="857"/>
        <v/>
      </c>
      <c r="BN335" s="123" t="str">
        <f t="shared" si="858"/>
        <v/>
      </c>
      <c r="BO335" s="123" t="str">
        <f t="shared" si="859"/>
        <v/>
      </c>
      <c r="BP335" s="123" t="str">
        <f t="shared" si="860"/>
        <v/>
      </c>
      <c r="BQ335" s="123" t="str">
        <f t="shared" si="861"/>
        <v/>
      </c>
      <c r="BR335" s="124" t="str">
        <f t="shared" si="862"/>
        <v/>
      </c>
      <c r="BS335" s="142" t="str">
        <f t="shared" si="863"/>
        <v/>
      </c>
      <c r="BT335" s="143" t="str">
        <f t="shared" si="864"/>
        <v/>
      </c>
      <c r="BU335" s="143" t="str">
        <f t="shared" si="865"/>
        <v/>
      </c>
      <c r="BV335" s="143" t="str">
        <f t="shared" si="866"/>
        <v/>
      </c>
      <c r="BW335" s="143" t="str">
        <f t="shared" si="867"/>
        <v/>
      </c>
      <c r="BX335" s="144" t="str">
        <f t="shared" si="868"/>
        <v/>
      </c>
      <c r="BY335" s="141" t="str">
        <f t="shared" si="869"/>
        <v/>
      </c>
      <c r="BZ335" s="139" t="str">
        <f t="shared" si="870"/>
        <v/>
      </c>
      <c r="CA335" s="139" t="str">
        <f t="shared" si="871"/>
        <v/>
      </c>
      <c r="CB335" s="139" t="str">
        <f t="shared" si="872"/>
        <v/>
      </c>
      <c r="CC335" s="139" t="str">
        <f t="shared" si="873"/>
        <v/>
      </c>
      <c r="CD335" s="139" t="str">
        <f t="shared" si="874"/>
        <v/>
      </c>
      <c r="CE335" s="140" t="str">
        <f t="shared" si="875"/>
        <v/>
      </c>
      <c r="CF335" s="141" t="str">
        <f t="shared" si="876"/>
        <v/>
      </c>
      <c r="CG335" s="139" t="str">
        <f t="shared" si="877"/>
        <v/>
      </c>
      <c r="CH335" s="139" t="str">
        <f t="shared" si="878"/>
        <v/>
      </c>
      <c r="CI335" s="139" t="str">
        <f t="shared" si="879"/>
        <v/>
      </c>
      <c r="CJ335" s="139" t="str">
        <f t="shared" si="880"/>
        <v/>
      </c>
      <c r="CK335" s="139" t="str">
        <f t="shared" si="881"/>
        <v/>
      </c>
      <c r="CL335" s="140" t="str">
        <f t="shared" si="882"/>
        <v/>
      </c>
      <c r="CM335" s="142" t="str">
        <f t="shared" si="883"/>
        <v/>
      </c>
      <c r="CN335" s="143" t="str">
        <f t="shared" si="884"/>
        <v/>
      </c>
      <c r="CO335" s="143" t="str">
        <f t="shared" si="885"/>
        <v/>
      </c>
      <c r="CP335" s="143" t="str">
        <f t="shared" si="886"/>
        <v/>
      </c>
      <c r="CQ335" s="143" t="str">
        <f t="shared" si="887"/>
        <v/>
      </c>
      <c r="CR335" s="145" t="str">
        <f t="shared" si="888"/>
        <v/>
      </c>
      <c r="CS335" s="127"/>
      <c r="CT335" s="122" t="str">
        <f t="shared" si="889"/>
        <v/>
      </c>
      <c r="CU335" s="123" t="str">
        <f t="shared" si="890"/>
        <v/>
      </c>
      <c r="CV335" s="123" t="str">
        <f t="shared" si="891"/>
        <v/>
      </c>
      <c r="CW335" s="123" t="str">
        <f t="shared" si="892"/>
        <v/>
      </c>
      <c r="CX335" s="123" t="str">
        <f t="shared" si="893"/>
        <v/>
      </c>
      <c r="CY335" s="123" t="str">
        <f t="shared" si="894"/>
        <v/>
      </c>
      <c r="CZ335" s="123" t="str">
        <f t="shared" si="895"/>
        <v/>
      </c>
      <c r="DA335" s="123" t="str">
        <f t="shared" si="896"/>
        <v/>
      </c>
      <c r="DB335" s="124" t="str">
        <f t="shared" si="897"/>
        <v/>
      </c>
      <c r="DC335" s="128" t="str">
        <f t="shared" si="898"/>
        <v/>
      </c>
      <c r="DD335" s="123" t="str">
        <f t="shared" si="899"/>
        <v/>
      </c>
      <c r="DE335" s="123" t="str">
        <f t="shared" si="900"/>
        <v/>
      </c>
      <c r="DF335" s="123" t="str">
        <f t="shared" si="901"/>
        <v/>
      </c>
      <c r="DG335" s="123" t="str">
        <f t="shared" si="902"/>
        <v/>
      </c>
      <c r="DH335" s="123" t="str">
        <f t="shared" si="903"/>
        <v/>
      </c>
      <c r="DI335" s="123" t="str">
        <f t="shared" si="904"/>
        <v/>
      </c>
      <c r="DJ335" s="129" t="str">
        <f t="shared" si="905"/>
        <v/>
      </c>
      <c r="DK335" s="98" t="s">
        <v>68</v>
      </c>
      <c r="DL335" s="130">
        <f t="shared" si="912"/>
        <v>329</v>
      </c>
      <c r="DM335" s="56"/>
    </row>
    <row r="336" spans="2:117" ht="22.5" customHeight="1">
      <c r="B336" s="98" t="s">
        <v>68</v>
      </c>
      <c r="C336" s="130">
        <f t="shared" si="906"/>
        <v>330</v>
      </c>
      <c r="D336" s="146">
        <v>45706</v>
      </c>
      <c r="E336" s="155" t="s">
        <v>69</v>
      </c>
      <c r="F336" s="102" t="s">
        <v>70</v>
      </c>
      <c r="G336" s="103" t="s">
        <v>20</v>
      </c>
      <c r="H336" s="131" t="s">
        <v>46</v>
      </c>
      <c r="I336" s="132">
        <v>1000</v>
      </c>
      <c r="J336" s="106"/>
      <c r="K336" s="107">
        <f t="shared" si="907"/>
        <v>3804764</v>
      </c>
      <c r="L336" s="645"/>
      <c r="M336" s="133"/>
      <c r="N336" s="133"/>
      <c r="O336" s="134" t="str">
        <f t="shared" ref="O336:S336" si="1129">IF($H336=O$6,$I336,"")</f>
        <v/>
      </c>
      <c r="P336" s="135" t="str">
        <f t="shared" si="1129"/>
        <v/>
      </c>
      <c r="Q336" s="136">
        <f t="shared" si="1129"/>
        <v>1000</v>
      </c>
      <c r="R336" s="135" t="str">
        <f t="shared" si="1129"/>
        <v/>
      </c>
      <c r="S336" s="137" t="str">
        <f t="shared" si="1129"/>
        <v/>
      </c>
      <c r="T336" s="113" t="str">
        <f t="shared" ref="T336:AJ336" si="1130">IF($H336=T$6,$J336,"")</f>
        <v/>
      </c>
      <c r="U336" s="114" t="str">
        <f t="shared" si="1130"/>
        <v/>
      </c>
      <c r="V336" s="114" t="str">
        <f t="shared" si="1130"/>
        <v/>
      </c>
      <c r="W336" s="114" t="str">
        <f t="shared" si="1130"/>
        <v/>
      </c>
      <c r="X336" s="113" t="str">
        <f t="shared" si="1130"/>
        <v/>
      </c>
      <c r="Y336" s="114" t="str">
        <f t="shared" si="1130"/>
        <v/>
      </c>
      <c r="Z336" s="114" t="str">
        <f t="shared" si="1130"/>
        <v/>
      </c>
      <c r="AA336" s="114" t="str">
        <f t="shared" si="1130"/>
        <v/>
      </c>
      <c r="AB336" s="113" t="str">
        <f t="shared" si="1130"/>
        <v/>
      </c>
      <c r="AC336" s="114" t="str">
        <f t="shared" si="1130"/>
        <v/>
      </c>
      <c r="AD336" s="114" t="str">
        <f t="shared" si="1130"/>
        <v/>
      </c>
      <c r="AE336" s="114" t="str">
        <f t="shared" si="1130"/>
        <v/>
      </c>
      <c r="AF336" s="114" t="str">
        <f t="shared" si="1130"/>
        <v/>
      </c>
      <c r="AG336" s="114" t="str">
        <f t="shared" si="1130"/>
        <v/>
      </c>
      <c r="AH336" s="114" t="str">
        <f t="shared" si="1130"/>
        <v/>
      </c>
      <c r="AI336" s="113" t="str">
        <f t="shared" si="1130"/>
        <v/>
      </c>
      <c r="AJ336" s="115" t="str">
        <f t="shared" si="1130"/>
        <v/>
      </c>
      <c r="AK336" s="617"/>
      <c r="AL336" s="38"/>
      <c r="AM336" s="98" t="s">
        <v>68</v>
      </c>
      <c r="AN336" s="130">
        <f t="shared" si="910"/>
        <v>330</v>
      </c>
      <c r="AO336" s="138" t="str">
        <f t="shared" ref="AO336:AS336" si="1131">IF(AND($G336=AO$4,$H336=AO$6),$I336,"")</f>
        <v/>
      </c>
      <c r="AP336" s="139" t="str">
        <f t="shared" si="1131"/>
        <v/>
      </c>
      <c r="AQ336" s="139">
        <f t="shared" si="1131"/>
        <v>1000</v>
      </c>
      <c r="AR336" s="139" t="str">
        <f t="shared" si="1131"/>
        <v/>
      </c>
      <c r="AS336" s="139" t="str">
        <f t="shared" si="1131"/>
        <v/>
      </c>
      <c r="AT336" s="118"/>
      <c r="AU336" s="138" t="str">
        <f t="shared" si="839"/>
        <v/>
      </c>
      <c r="AV336" s="139" t="str">
        <f t="shared" si="840"/>
        <v/>
      </c>
      <c r="AW336" s="139" t="str">
        <f t="shared" si="841"/>
        <v/>
      </c>
      <c r="AX336" s="139" t="str">
        <f t="shared" si="842"/>
        <v/>
      </c>
      <c r="AY336" s="139" t="str">
        <f t="shared" si="843"/>
        <v/>
      </c>
      <c r="AZ336" s="140" t="str">
        <f t="shared" si="844"/>
        <v/>
      </c>
      <c r="BA336" s="141" t="str">
        <f t="shared" si="845"/>
        <v/>
      </c>
      <c r="BB336" s="139" t="str">
        <f t="shared" si="846"/>
        <v/>
      </c>
      <c r="BC336" s="139" t="str">
        <f t="shared" si="847"/>
        <v/>
      </c>
      <c r="BD336" s="139" t="str">
        <f t="shared" si="848"/>
        <v/>
      </c>
      <c r="BE336" s="140" t="str">
        <f t="shared" si="849"/>
        <v/>
      </c>
      <c r="BF336" s="122" t="str">
        <f t="shared" si="850"/>
        <v/>
      </c>
      <c r="BG336" s="123" t="str">
        <f t="shared" si="851"/>
        <v/>
      </c>
      <c r="BH336" s="123" t="str">
        <f t="shared" si="852"/>
        <v/>
      </c>
      <c r="BI336" s="123" t="str">
        <f t="shared" si="853"/>
        <v/>
      </c>
      <c r="BJ336" s="122" t="str">
        <f t="shared" si="854"/>
        <v/>
      </c>
      <c r="BK336" s="123" t="str">
        <f t="shared" si="855"/>
        <v/>
      </c>
      <c r="BL336" s="123" t="str">
        <f t="shared" si="856"/>
        <v/>
      </c>
      <c r="BM336" s="123" t="str">
        <f t="shared" si="857"/>
        <v/>
      </c>
      <c r="BN336" s="123" t="str">
        <f t="shared" si="858"/>
        <v/>
      </c>
      <c r="BO336" s="123" t="str">
        <f t="shared" si="859"/>
        <v/>
      </c>
      <c r="BP336" s="123" t="str">
        <f t="shared" si="860"/>
        <v/>
      </c>
      <c r="BQ336" s="123" t="str">
        <f t="shared" si="861"/>
        <v/>
      </c>
      <c r="BR336" s="124" t="str">
        <f t="shared" si="862"/>
        <v/>
      </c>
      <c r="BS336" s="142" t="str">
        <f t="shared" si="863"/>
        <v/>
      </c>
      <c r="BT336" s="143" t="str">
        <f t="shared" si="864"/>
        <v/>
      </c>
      <c r="BU336" s="143" t="str">
        <f t="shared" si="865"/>
        <v/>
      </c>
      <c r="BV336" s="143" t="str">
        <f t="shared" si="866"/>
        <v/>
      </c>
      <c r="BW336" s="143" t="str">
        <f t="shared" si="867"/>
        <v/>
      </c>
      <c r="BX336" s="144" t="str">
        <f t="shared" si="868"/>
        <v/>
      </c>
      <c r="BY336" s="141" t="str">
        <f t="shared" si="869"/>
        <v/>
      </c>
      <c r="BZ336" s="139" t="str">
        <f t="shared" si="870"/>
        <v/>
      </c>
      <c r="CA336" s="139" t="str">
        <f t="shared" si="871"/>
        <v/>
      </c>
      <c r="CB336" s="139" t="str">
        <f t="shared" si="872"/>
        <v/>
      </c>
      <c r="CC336" s="139" t="str">
        <f t="shared" si="873"/>
        <v/>
      </c>
      <c r="CD336" s="139" t="str">
        <f t="shared" si="874"/>
        <v/>
      </c>
      <c r="CE336" s="140" t="str">
        <f t="shared" si="875"/>
        <v/>
      </c>
      <c r="CF336" s="141" t="str">
        <f t="shared" si="876"/>
        <v/>
      </c>
      <c r="CG336" s="139" t="str">
        <f t="shared" si="877"/>
        <v/>
      </c>
      <c r="CH336" s="139" t="str">
        <f t="shared" si="878"/>
        <v/>
      </c>
      <c r="CI336" s="139" t="str">
        <f t="shared" si="879"/>
        <v/>
      </c>
      <c r="CJ336" s="139" t="str">
        <f t="shared" si="880"/>
        <v/>
      </c>
      <c r="CK336" s="139" t="str">
        <f t="shared" si="881"/>
        <v/>
      </c>
      <c r="CL336" s="140" t="str">
        <f t="shared" si="882"/>
        <v/>
      </c>
      <c r="CM336" s="142" t="str">
        <f t="shared" si="883"/>
        <v/>
      </c>
      <c r="CN336" s="143" t="str">
        <f t="shared" si="884"/>
        <v/>
      </c>
      <c r="CO336" s="143" t="str">
        <f t="shared" si="885"/>
        <v/>
      </c>
      <c r="CP336" s="143" t="str">
        <f t="shared" si="886"/>
        <v/>
      </c>
      <c r="CQ336" s="143" t="str">
        <f t="shared" si="887"/>
        <v/>
      </c>
      <c r="CR336" s="145" t="str">
        <f t="shared" si="888"/>
        <v/>
      </c>
      <c r="CS336" s="127"/>
      <c r="CT336" s="122" t="str">
        <f t="shared" si="889"/>
        <v/>
      </c>
      <c r="CU336" s="123" t="str">
        <f t="shared" si="890"/>
        <v/>
      </c>
      <c r="CV336" s="123" t="str">
        <f t="shared" si="891"/>
        <v/>
      </c>
      <c r="CW336" s="123" t="str">
        <f t="shared" si="892"/>
        <v/>
      </c>
      <c r="CX336" s="123" t="str">
        <f t="shared" si="893"/>
        <v/>
      </c>
      <c r="CY336" s="123" t="str">
        <f t="shared" si="894"/>
        <v/>
      </c>
      <c r="CZ336" s="123" t="str">
        <f t="shared" si="895"/>
        <v/>
      </c>
      <c r="DA336" s="123" t="str">
        <f t="shared" si="896"/>
        <v/>
      </c>
      <c r="DB336" s="124" t="str">
        <f t="shared" si="897"/>
        <v/>
      </c>
      <c r="DC336" s="128" t="str">
        <f t="shared" si="898"/>
        <v/>
      </c>
      <c r="DD336" s="123" t="str">
        <f t="shared" si="899"/>
        <v/>
      </c>
      <c r="DE336" s="123" t="str">
        <f t="shared" si="900"/>
        <v/>
      </c>
      <c r="DF336" s="123" t="str">
        <f t="shared" si="901"/>
        <v/>
      </c>
      <c r="DG336" s="123" t="str">
        <f t="shared" si="902"/>
        <v/>
      </c>
      <c r="DH336" s="123" t="str">
        <f t="shared" si="903"/>
        <v/>
      </c>
      <c r="DI336" s="123" t="str">
        <f t="shared" si="904"/>
        <v/>
      </c>
      <c r="DJ336" s="129" t="str">
        <f t="shared" si="905"/>
        <v/>
      </c>
      <c r="DK336" s="98" t="s">
        <v>68</v>
      </c>
      <c r="DL336" s="130">
        <f t="shared" si="912"/>
        <v>330</v>
      </c>
      <c r="DM336" s="56"/>
    </row>
    <row r="337" spans="2:117" ht="22.5" customHeight="1">
      <c r="B337" s="98" t="s">
        <v>68</v>
      </c>
      <c r="C337" s="130">
        <f t="shared" si="906"/>
        <v>331</v>
      </c>
      <c r="D337" s="146">
        <v>45706</v>
      </c>
      <c r="E337" s="155" t="s">
        <v>69</v>
      </c>
      <c r="F337" s="102" t="s">
        <v>70</v>
      </c>
      <c r="G337" s="103" t="s">
        <v>20</v>
      </c>
      <c r="H337" s="131" t="s">
        <v>46</v>
      </c>
      <c r="I337" s="132">
        <v>1000</v>
      </c>
      <c r="J337" s="106"/>
      <c r="K337" s="107">
        <f t="shared" si="907"/>
        <v>3805764</v>
      </c>
      <c r="L337" s="645"/>
      <c r="M337" s="133"/>
      <c r="N337" s="133"/>
      <c r="O337" s="134" t="str">
        <f t="shared" ref="O337:S337" si="1132">IF($H337=O$6,$I337,"")</f>
        <v/>
      </c>
      <c r="P337" s="135" t="str">
        <f t="shared" si="1132"/>
        <v/>
      </c>
      <c r="Q337" s="136">
        <f t="shared" si="1132"/>
        <v>1000</v>
      </c>
      <c r="R337" s="135" t="str">
        <f t="shared" si="1132"/>
        <v/>
      </c>
      <c r="S337" s="137" t="str">
        <f t="shared" si="1132"/>
        <v/>
      </c>
      <c r="T337" s="113" t="str">
        <f t="shared" ref="T337:AJ337" si="1133">IF($H337=T$6,$J337,"")</f>
        <v/>
      </c>
      <c r="U337" s="114" t="str">
        <f t="shared" si="1133"/>
        <v/>
      </c>
      <c r="V337" s="114" t="str">
        <f t="shared" si="1133"/>
        <v/>
      </c>
      <c r="W337" s="114" t="str">
        <f t="shared" si="1133"/>
        <v/>
      </c>
      <c r="X337" s="113" t="str">
        <f t="shared" si="1133"/>
        <v/>
      </c>
      <c r="Y337" s="114" t="str">
        <f t="shared" si="1133"/>
        <v/>
      </c>
      <c r="Z337" s="114" t="str">
        <f t="shared" si="1133"/>
        <v/>
      </c>
      <c r="AA337" s="114" t="str">
        <f t="shared" si="1133"/>
        <v/>
      </c>
      <c r="AB337" s="113" t="str">
        <f t="shared" si="1133"/>
        <v/>
      </c>
      <c r="AC337" s="114" t="str">
        <f t="shared" si="1133"/>
        <v/>
      </c>
      <c r="AD337" s="114" t="str">
        <f t="shared" si="1133"/>
        <v/>
      </c>
      <c r="AE337" s="114" t="str">
        <f t="shared" si="1133"/>
        <v/>
      </c>
      <c r="AF337" s="114" t="str">
        <f t="shared" si="1133"/>
        <v/>
      </c>
      <c r="AG337" s="114" t="str">
        <f t="shared" si="1133"/>
        <v/>
      </c>
      <c r="AH337" s="114" t="str">
        <f t="shared" si="1133"/>
        <v/>
      </c>
      <c r="AI337" s="113" t="str">
        <f t="shared" si="1133"/>
        <v/>
      </c>
      <c r="AJ337" s="115" t="str">
        <f t="shared" si="1133"/>
        <v/>
      </c>
      <c r="AK337" s="617"/>
      <c r="AL337" s="38"/>
      <c r="AM337" s="98" t="s">
        <v>68</v>
      </c>
      <c r="AN337" s="130">
        <f t="shared" si="910"/>
        <v>331</v>
      </c>
      <c r="AO337" s="138" t="str">
        <f t="shared" ref="AO337:AS337" si="1134">IF(AND($G337=AO$4,$H337=AO$6),$I337,"")</f>
        <v/>
      </c>
      <c r="AP337" s="139" t="str">
        <f t="shared" si="1134"/>
        <v/>
      </c>
      <c r="AQ337" s="139">
        <f t="shared" si="1134"/>
        <v>1000</v>
      </c>
      <c r="AR337" s="139" t="str">
        <f t="shared" si="1134"/>
        <v/>
      </c>
      <c r="AS337" s="139" t="str">
        <f t="shared" si="1134"/>
        <v/>
      </c>
      <c r="AT337" s="118"/>
      <c r="AU337" s="138" t="str">
        <f t="shared" si="839"/>
        <v/>
      </c>
      <c r="AV337" s="139" t="str">
        <f t="shared" si="840"/>
        <v/>
      </c>
      <c r="AW337" s="139" t="str">
        <f t="shared" si="841"/>
        <v/>
      </c>
      <c r="AX337" s="139" t="str">
        <f t="shared" si="842"/>
        <v/>
      </c>
      <c r="AY337" s="139" t="str">
        <f t="shared" si="843"/>
        <v/>
      </c>
      <c r="AZ337" s="140" t="str">
        <f t="shared" si="844"/>
        <v/>
      </c>
      <c r="BA337" s="141" t="str">
        <f t="shared" si="845"/>
        <v/>
      </c>
      <c r="BB337" s="139" t="str">
        <f t="shared" si="846"/>
        <v/>
      </c>
      <c r="BC337" s="139" t="str">
        <f t="shared" si="847"/>
        <v/>
      </c>
      <c r="BD337" s="139" t="str">
        <f t="shared" si="848"/>
        <v/>
      </c>
      <c r="BE337" s="140" t="str">
        <f t="shared" si="849"/>
        <v/>
      </c>
      <c r="BF337" s="122" t="str">
        <f t="shared" si="850"/>
        <v/>
      </c>
      <c r="BG337" s="123" t="str">
        <f t="shared" si="851"/>
        <v/>
      </c>
      <c r="BH337" s="123" t="str">
        <f t="shared" si="852"/>
        <v/>
      </c>
      <c r="BI337" s="123" t="str">
        <f t="shared" si="853"/>
        <v/>
      </c>
      <c r="BJ337" s="122" t="str">
        <f t="shared" si="854"/>
        <v/>
      </c>
      <c r="BK337" s="123" t="str">
        <f t="shared" si="855"/>
        <v/>
      </c>
      <c r="BL337" s="123" t="str">
        <f t="shared" si="856"/>
        <v/>
      </c>
      <c r="BM337" s="123" t="str">
        <f t="shared" si="857"/>
        <v/>
      </c>
      <c r="BN337" s="123" t="str">
        <f t="shared" si="858"/>
        <v/>
      </c>
      <c r="BO337" s="123" t="str">
        <f t="shared" si="859"/>
        <v/>
      </c>
      <c r="BP337" s="123" t="str">
        <f t="shared" si="860"/>
        <v/>
      </c>
      <c r="BQ337" s="123" t="str">
        <f t="shared" si="861"/>
        <v/>
      </c>
      <c r="BR337" s="124" t="str">
        <f t="shared" si="862"/>
        <v/>
      </c>
      <c r="BS337" s="142" t="str">
        <f t="shared" si="863"/>
        <v/>
      </c>
      <c r="BT337" s="143" t="str">
        <f t="shared" si="864"/>
        <v/>
      </c>
      <c r="BU337" s="143" t="str">
        <f t="shared" si="865"/>
        <v/>
      </c>
      <c r="BV337" s="143" t="str">
        <f t="shared" si="866"/>
        <v/>
      </c>
      <c r="BW337" s="143" t="str">
        <f t="shared" si="867"/>
        <v/>
      </c>
      <c r="BX337" s="144" t="str">
        <f t="shared" si="868"/>
        <v/>
      </c>
      <c r="BY337" s="141" t="str">
        <f t="shared" si="869"/>
        <v/>
      </c>
      <c r="BZ337" s="139" t="str">
        <f t="shared" si="870"/>
        <v/>
      </c>
      <c r="CA337" s="139" t="str">
        <f t="shared" si="871"/>
        <v/>
      </c>
      <c r="CB337" s="139" t="str">
        <f t="shared" si="872"/>
        <v/>
      </c>
      <c r="CC337" s="139" t="str">
        <f t="shared" si="873"/>
        <v/>
      </c>
      <c r="CD337" s="139" t="str">
        <f t="shared" si="874"/>
        <v/>
      </c>
      <c r="CE337" s="140" t="str">
        <f t="shared" si="875"/>
        <v/>
      </c>
      <c r="CF337" s="141" t="str">
        <f t="shared" si="876"/>
        <v/>
      </c>
      <c r="CG337" s="139" t="str">
        <f t="shared" si="877"/>
        <v/>
      </c>
      <c r="CH337" s="139" t="str">
        <f t="shared" si="878"/>
        <v/>
      </c>
      <c r="CI337" s="139" t="str">
        <f t="shared" si="879"/>
        <v/>
      </c>
      <c r="CJ337" s="139" t="str">
        <f t="shared" si="880"/>
        <v/>
      </c>
      <c r="CK337" s="139" t="str">
        <f t="shared" si="881"/>
        <v/>
      </c>
      <c r="CL337" s="140" t="str">
        <f t="shared" si="882"/>
        <v/>
      </c>
      <c r="CM337" s="142" t="str">
        <f t="shared" si="883"/>
        <v/>
      </c>
      <c r="CN337" s="143" t="str">
        <f t="shared" si="884"/>
        <v/>
      </c>
      <c r="CO337" s="143" t="str">
        <f t="shared" si="885"/>
        <v/>
      </c>
      <c r="CP337" s="143" t="str">
        <f t="shared" si="886"/>
        <v/>
      </c>
      <c r="CQ337" s="143" t="str">
        <f t="shared" si="887"/>
        <v/>
      </c>
      <c r="CR337" s="145" t="str">
        <f t="shared" si="888"/>
        <v/>
      </c>
      <c r="CS337" s="127"/>
      <c r="CT337" s="122" t="str">
        <f t="shared" si="889"/>
        <v/>
      </c>
      <c r="CU337" s="123" t="str">
        <f t="shared" si="890"/>
        <v/>
      </c>
      <c r="CV337" s="123" t="str">
        <f t="shared" si="891"/>
        <v/>
      </c>
      <c r="CW337" s="123" t="str">
        <f t="shared" si="892"/>
        <v/>
      </c>
      <c r="CX337" s="123" t="str">
        <f t="shared" si="893"/>
        <v/>
      </c>
      <c r="CY337" s="123" t="str">
        <f t="shared" si="894"/>
        <v/>
      </c>
      <c r="CZ337" s="123" t="str">
        <f t="shared" si="895"/>
        <v/>
      </c>
      <c r="DA337" s="123" t="str">
        <f t="shared" si="896"/>
        <v/>
      </c>
      <c r="DB337" s="124" t="str">
        <f t="shared" si="897"/>
        <v/>
      </c>
      <c r="DC337" s="128" t="str">
        <f t="shared" si="898"/>
        <v/>
      </c>
      <c r="DD337" s="123" t="str">
        <f t="shared" si="899"/>
        <v/>
      </c>
      <c r="DE337" s="123" t="str">
        <f t="shared" si="900"/>
        <v/>
      </c>
      <c r="DF337" s="123" t="str">
        <f t="shared" si="901"/>
        <v/>
      </c>
      <c r="DG337" s="123" t="str">
        <f t="shared" si="902"/>
        <v/>
      </c>
      <c r="DH337" s="123" t="str">
        <f t="shared" si="903"/>
        <v/>
      </c>
      <c r="DI337" s="123" t="str">
        <f t="shared" si="904"/>
        <v/>
      </c>
      <c r="DJ337" s="129" t="str">
        <f t="shared" si="905"/>
        <v/>
      </c>
      <c r="DK337" s="98" t="s">
        <v>68</v>
      </c>
      <c r="DL337" s="130">
        <f t="shared" si="912"/>
        <v>331</v>
      </c>
      <c r="DM337" s="56"/>
    </row>
    <row r="338" spans="2:117" ht="22.5" customHeight="1">
      <c r="B338" s="98" t="s">
        <v>68</v>
      </c>
      <c r="C338" s="130">
        <f t="shared" si="906"/>
        <v>332</v>
      </c>
      <c r="D338" s="146">
        <v>45706</v>
      </c>
      <c r="E338" s="155" t="s">
        <v>69</v>
      </c>
      <c r="F338" s="102" t="s">
        <v>70</v>
      </c>
      <c r="G338" s="103" t="s">
        <v>20</v>
      </c>
      <c r="H338" s="131" t="s">
        <v>46</v>
      </c>
      <c r="I338" s="132">
        <v>2000</v>
      </c>
      <c r="J338" s="106"/>
      <c r="K338" s="107">
        <f t="shared" si="907"/>
        <v>3807764</v>
      </c>
      <c r="L338" s="645"/>
      <c r="M338" s="133"/>
      <c r="N338" s="133"/>
      <c r="O338" s="134" t="str">
        <f t="shared" ref="O338:S338" si="1135">IF($H338=O$6,$I338,"")</f>
        <v/>
      </c>
      <c r="P338" s="135" t="str">
        <f t="shared" si="1135"/>
        <v/>
      </c>
      <c r="Q338" s="136">
        <f t="shared" si="1135"/>
        <v>2000</v>
      </c>
      <c r="R338" s="135" t="str">
        <f t="shared" si="1135"/>
        <v/>
      </c>
      <c r="S338" s="137" t="str">
        <f t="shared" si="1135"/>
        <v/>
      </c>
      <c r="T338" s="113" t="str">
        <f t="shared" ref="T338:AJ338" si="1136">IF($H338=T$6,$J338,"")</f>
        <v/>
      </c>
      <c r="U338" s="114" t="str">
        <f t="shared" si="1136"/>
        <v/>
      </c>
      <c r="V338" s="114" t="str">
        <f t="shared" si="1136"/>
        <v/>
      </c>
      <c r="W338" s="114" t="str">
        <f t="shared" si="1136"/>
        <v/>
      </c>
      <c r="X338" s="113" t="str">
        <f t="shared" si="1136"/>
        <v/>
      </c>
      <c r="Y338" s="114" t="str">
        <f t="shared" si="1136"/>
        <v/>
      </c>
      <c r="Z338" s="114" t="str">
        <f t="shared" si="1136"/>
        <v/>
      </c>
      <c r="AA338" s="114" t="str">
        <f t="shared" si="1136"/>
        <v/>
      </c>
      <c r="AB338" s="113" t="str">
        <f t="shared" si="1136"/>
        <v/>
      </c>
      <c r="AC338" s="114" t="str">
        <f t="shared" si="1136"/>
        <v/>
      </c>
      <c r="AD338" s="114" t="str">
        <f t="shared" si="1136"/>
        <v/>
      </c>
      <c r="AE338" s="114" t="str">
        <f t="shared" si="1136"/>
        <v/>
      </c>
      <c r="AF338" s="114" t="str">
        <f t="shared" si="1136"/>
        <v/>
      </c>
      <c r="AG338" s="114" t="str">
        <f t="shared" si="1136"/>
        <v/>
      </c>
      <c r="AH338" s="114" t="str">
        <f t="shared" si="1136"/>
        <v/>
      </c>
      <c r="AI338" s="113" t="str">
        <f t="shared" si="1136"/>
        <v/>
      </c>
      <c r="AJ338" s="115" t="str">
        <f t="shared" si="1136"/>
        <v/>
      </c>
      <c r="AK338" s="617"/>
      <c r="AL338" s="38"/>
      <c r="AM338" s="98" t="s">
        <v>68</v>
      </c>
      <c r="AN338" s="130">
        <f t="shared" si="910"/>
        <v>332</v>
      </c>
      <c r="AO338" s="138" t="str">
        <f t="shared" ref="AO338:AS338" si="1137">IF(AND($G338=AO$4,$H338=AO$6),$I338,"")</f>
        <v/>
      </c>
      <c r="AP338" s="139" t="str">
        <f t="shared" si="1137"/>
        <v/>
      </c>
      <c r="AQ338" s="139">
        <f t="shared" si="1137"/>
        <v>2000</v>
      </c>
      <c r="AR338" s="139" t="str">
        <f t="shared" si="1137"/>
        <v/>
      </c>
      <c r="AS338" s="139" t="str">
        <f t="shared" si="1137"/>
        <v/>
      </c>
      <c r="AT338" s="118"/>
      <c r="AU338" s="138" t="str">
        <f t="shared" si="839"/>
        <v/>
      </c>
      <c r="AV338" s="139" t="str">
        <f t="shared" si="840"/>
        <v/>
      </c>
      <c r="AW338" s="139" t="str">
        <f t="shared" si="841"/>
        <v/>
      </c>
      <c r="AX338" s="139" t="str">
        <f t="shared" si="842"/>
        <v/>
      </c>
      <c r="AY338" s="139" t="str">
        <f t="shared" si="843"/>
        <v/>
      </c>
      <c r="AZ338" s="140" t="str">
        <f t="shared" si="844"/>
        <v/>
      </c>
      <c r="BA338" s="141" t="str">
        <f t="shared" si="845"/>
        <v/>
      </c>
      <c r="BB338" s="139" t="str">
        <f t="shared" si="846"/>
        <v/>
      </c>
      <c r="BC338" s="139" t="str">
        <f t="shared" si="847"/>
        <v/>
      </c>
      <c r="BD338" s="139" t="str">
        <f t="shared" si="848"/>
        <v/>
      </c>
      <c r="BE338" s="140" t="str">
        <f t="shared" si="849"/>
        <v/>
      </c>
      <c r="BF338" s="122" t="str">
        <f t="shared" si="850"/>
        <v/>
      </c>
      <c r="BG338" s="123" t="str">
        <f t="shared" si="851"/>
        <v/>
      </c>
      <c r="BH338" s="123" t="str">
        <f t="shared" si="852"/>
        <v/>
      </c>
      <c r="BI338" s="123" t="str">
        <f t="shared" si="853"/>
        <v/>
      </c>
      <c r="BJ338" s="122" t="str">
        <f t="shared" si="854"/>
        <v/>
      </c>
      <c r="BK338" s="123" t="str">
        <f t="shared" si="855"/>
        <v/>
      </c>
      <c r="BL338" s="123" t="str">
        <f t="shared" si="856"/>
        <v/>
      </c>
      <c r="BM338" s="123" t="str">
        <f t="shared" si="857"/>
        <v/>
      </c>
      <c r="BN338" s="123" t="str">
        <f t="shared" si="858"/>
        <v/>
      </c>
      <c r="BO338" s="123" t="str">
        <f t="shared" si="859"/>
        <v/>
      </c>
      <c r="BP338" s="123" t="str">
        <f t="shared" si="860"/>
        <v/>
      </c>
      <c r="BQ338" s="123" t="str">
        <f t="shared" si="861"/>
        <v/>
      </c>
      <c r="BR338" s="124" t="str">
        <f t="shared" si="862"/>
        <v/>
      </c>
      <c r="BS338" s="142" t="str">
        <f t="shared" si="863"/>
        <v/>
      </c>
      <c r="BT338" s="143" t="str">
        <f t="shared" si="864"/>
        <v/>
      </c>
      <c r="BU338" s="143" t="str">
        <f t="shared" si="865"/>
        <v/>
      </c>
      <c r="BV338" s="143" t="str">
        <f t="shared" si="866"/>
        <v/>
      </c>
      <c r="BW338" s="143" t="str">
        <f t="shared" si="867"/>
        <v/>
      </c>
      <c r="BX338" s="144" t="str">
        <f t="shared" si="868"/>
        <v/>
      </c>
      <c r="BY338" s="141" t="str">
        <f t="shared" si="869"/>
        <v/>
      </c>
      <c r="BZ338" s="139" t="str">
        <f t="shared" si="870"/>
        <v/>
      </c>
      <c r="CA338" s="139" t="str">
        <f t="shared" si="871"/>
        <v/>
      </c>
      <c r="CB338" s="139" t="str">
        <f t="shared" si="872"/>
        <v/>
      </c>
      <c r="CC338" s="139" t="str">
        <f t="shared" si="873"/>
        <v/>
      </c>
      <c r="CD338" s="139" t="str">
        <f t="shared" si="874"/>
        <v/>
      </c>
      <c r="CE338" s="140" t="str">
        <f t="shared" si="875"/>
        <v/>
      </c>
      <c r="CF338" s="141" t="str">
        <f t="shared" si="876"/>
        <v/>
      </c>
      <c r="CG338" s="139" t="str">
        <f t="shared" si="877"/>
        <v/>
      </c>
      <c r="CH338" s="139" t="str">
        <f t="shared" si="878"/>
        <v/>
      </c>
      <c r="CI338" s="139" t="str">
        <f t="shared" si="879"/>
        <v/>
      </c>
      <c r="CJ338" s="139" t="str">
        <f t="shared" si="880"/>
        <v/>
      </c>
      <c r="CK338" s="139" t="str">
        <f t="shared" si="881"/>
        <v/>
      </c>
      <c r="CL338" s="140" t="str">
        <f t="shared" si="882"/>
        <v/>
      </c>
      <c r="CM338" s="142" t="str">
        <f t="shared" si="883"/>
        <v/>
      </c>
      <c r="CN338" s="143" t="str">
        <f t="shared" si="884"/>
        <v/>
      </c>
      <c r="CO338" s="143" t="str">
        <f t="shared" si="885"/>
        <v/>
      </c>
      <c r="CP338" s="143" t="str">
        <f t="shared" si="886"/>
        <v/>
      </c>
      <c r="CQ338" s="143" t="str">
        <f t="shared" si="887"/>
        <v/>
      </c>
      <c r="CR338" s="145" t="str">
        <f t="shared" si="888"/>
        <v/>
      </c>
      <c r="CS338" s="127"/>
      <c r="CT338" s="122" t="str">
        <f t="shared" si="889"/>
        <v/>
      </c>
      <c r="CU338" s="123" t="str">
        <f t="shared" si="890"/>
        <v/>
      </c>
      <c r="CV338" s="123" t="str">
        <f t="shared" si="891"/>
        <v/>
      </c>
      <c r="CW338" s="123" t="str">
        <f t="shared" si="892"/>
        <v/>
      </c>
      <c r="CX338" s="123" t="str">
        <f t="shared" si="893"/>
        <v/>
      </c>
      <c r="CY338" s="123" t="str">
        <f t="shared" si="894"/>
        <v/>
      </c>
      <c r="CZ338" s="123" t="str">
        <f t="shared" si="895"/>
        <v/>
      </c>
      <c r="DA338" s="123" t="str">
        <f t="shared" si="896"/>
        <v/>
      </c>
      <c r="DB338" s="124" t="str">
        <f t="shared" si="897"/>
        <v/>
      </c>
      <c r="DC338" s="128" t="str">
        <f t="shared" si="898"/>
        <v/>
      </c>
      <c r="DD338" s="123" t="str">
        <f t="shared" si="899"/>
        <v/>
      </c>
      <c r="DE338" s="123" t="str">
        <f t="shared" si="900"/>
        <v/>
      </c>
      <c r="DF338" s="123" t="str">
        <f t="shared" si="901"/>
        <v/>
      </c>
      <c r="DG338" s="123" t="str">
        <f t="shared" si="902"/>
        <v/>
      </c>
      <c r="DH338" s="123" t="str">
        <f t="shared" si="903"/>
        <v/>
      </c>
      <c r="DI338" s="123" t="str">
        <f t="shared" si="904"/>
        <v/>
      </c>
      <c r="DJ338" s="129" t="str">
        <f t="shared" si="905"/>
        <v/>
      </c>
      <c r="DK338" s="98" t="s">
        <v>68</v>
      </c>
      <c r="DL338" s="130">
        <f t="shared" si="912"/>
        <v>332</v>
      </c>
      <c r="DM338" s="56"/>
    </row>
    <row r="339" spans="2:117" ht="22.5" customHeight="1">
      <c r="B339" s="98" t="s">
        <v>68</v>
      </c>
      <c r="C339" s="130">
        <f t="shared" si="906"/>
        <v>333</v>
      </c>
      <c r="D339" s="146">
        <v>45706</v>
      </c>
      <c r="E339" s="155" t="s">
        <v>69</v>
      </c>
      <c r="F339" s="102" t="s">
        <v>70</v>
      </c>
      <c r="G339" s="103" t="s">
        <v>20</v>
      </c>
      <c r="H339" s="131" t="s">
        <v>46</v>
      </c>
      <c r="I339" s="132">
        <v>10000</v>
      </c>
      <c r="J339" s="106"/>
      <c r="K339" s="107">
        <f t="shared" si="907"/>
        <v>3817764</v>
      </c>
      <c r="L339" s="645"/>
      <c r="M339" s="133"/>
      <c r="N339" s="133"/>
      <c r="O339" s="134" t="str">
        <f t="shared" ref="O339:S339" si="1138">IF($H339=O$6,$I339,"")</f>
        <v/>
      </c>
      <c r="P339" s="135" t="str">
        <f t="shared" si="1138"/>
        <v/>
      </c>
      <c r="Q339" s="136">
        <f t="shared" si="1138"/>
        <v>10000</v>
      </c>
      <c r="R339" s="135" t="str">
        <f t="shared" si="1138"/>
        <v/>
      </c>
      <c r="S339" s="137" t="str">
        <f t="shared" si="1138"/>
        <v/>
      </c>
      <c r="T339" s="113" t="str">
        <f t="shared" ref="T339:AJ339" si="1139">IF($H339=T$6,$J339,"")</f>
        <v/>
      </c>
      <c r="U339" s="114" t="str">
        <f t="shared" si="1139"/>
        <v/>
      </c>
      <c r="V339" s="114" t="str">
        <f t="shared" si="1139"/>
        <v/>
      </c>
      <c r="W339" s="114" t="str">
        <f t="shared" si="1139"/>
        <v/>
      </c>
      <c r="X339" s="113" t="str">
        <f t="shared" si="1139"/>
        <v/>
      </c>
      <c r="Y339" s="114" t="str">
        <f t="shared" si="1139"/>
        <v/>
      </c>
      <c r="Z339" s="114" t="str">
        <f t="shared" si="1139"/>
        <v/>
      </c>
      <c r="AA339" s="114" t="str">
        <f t="shared" si="1139"/>
        <v/>
      </c>
      <c r="AB339" s="113" t="str">
        <f t="shared" si="1139"/>
        <v/>
      </c>
      <c r="AC339" s="114" t="str">
        <f t="shared" si="1139"/>
        <v/>
      </c>
      <c r="AD339" s="114" t="str">
        <f t="shared" si="1139"/>
        <v/>
      </c>
      <c r="AE339" s="114" t="str">
        <f t="shared" si="1139"/>
        <v/>
      </c>
      <c r="AF339" s="114" t="str">
        <f t="shared" si="1139"/>
        <v/>
      </c>
      <c r="AG339" s="114" t="str">
        <f t="shared" si="1139"/>
        <v/>
      </c>
      <c r="AH339" s="114" t="str">
        <f t="shared" si="1139"/>
        <v/>
      </c>
      <c r="AI339" s="113" t="str">
        <f t="shared" si="1139"/>
        <v/>
      </c>
      <c r="AJ339" s="115" t="str">
        <f t="shared" si="1139"/>
        <v/>
      </c>
      <c r="AK339" s="617"/>
      <c r="AL339" s="38"/>
      <c r="AM339" s="98" t="s">
        <v>68</v>
      </c>
      <c r="AN339" s="130">
        <f t="shared" si="910"/>
        <v>333</v>
      </c>
      <c r="AO339" s="138" t="str">
        <f t="shared" ref="AO339:AS339" si="1140">IF(AND($G339=AO$4,$H339=AO$6),$I339,"")</f>
        <v/>
      </c>
      <c r="AP339" s="139" t="str">
        <f t="shared" si="1140"/>
        <v/>
      </c>
      <c r="AQ339" s="139">
        <f t="shared" si="1140"/>
        <v>10000</v>
      </c>
      <c r="AR339" s="139" t="str">
        <f t="shared" si="1140"/>
        <v/>
      </c>
      <c r="AS339" s="139" t="str">
        <f t="shared" si="1140"/>
        <v/>
      </c>
      <c r="AT339" s="118"/>
      <c r="AU339" s="138" t="str">
        <f t="shared" si="839"/>
        <v/>
      </c>
      <c r="AV339" s="139" t="str">
        <f t="shared" si="840"/>
        <v/>
      </c>
      <c r="AW339" s="139" t="str">
        <f t="shared" si="841"/>
        <v/>
      </c>
      <c r="AX339" s="139" t="str">
        <f t="shared" si="842"/>
        <v/>
      </c>
      <c r="AY339" s="139" t="str">
        <f t="shared" si="843"/>
        <v/>
      </c>
      <c r="AZ339" s="140" t="str">
        <f t="shared" si="844"/>
        <v/>
      </c>
      <c r="BA339" s="141" t="str">
        <f t="shared" si="845"/>
        <v/>
      </c>
      <c r="BB339" s="139" t="str">
        <f t="shared" si="846"/>
        <v/>
      </c>
      <c r="BC339" s="139" t="str">
        <f t="shared" si="847"/>
        <v/>
      </c>
      <c r="BD339" s="139" t="str">
        <f t="shared" si="848"/>
        <v/>
      </c>
      <c r="BE339" s="140" t="str">
        <f t="shared" si="849"/>
        <v/>
      </c>
      <c r="BF339" s="122" t="str">
        <f t="shared" si="850"/>
        <v/>
      </c>
      <c r="BG339" s="123" t="str">
        <f t="shared" si="851"/>
        <v/>
      </c>
      <c r="BH339" s="123" t="str">
        <f t="shared" si="852"/>
        <v/>
      </c>
      <c r="BI339" s="123" t="str">
        <f t="shared" si="853"/>
        <v/>
      </c>
      <c r="BJ339" s="122" t="str">
        <f t="shared" si="854"/>
        <v/>
      </c>
      <c r="BK339" s="123" t="str">
        <f t="shared" si="855"/>
        <v/>
      </c>
      <c r="BL339" s="123" t="str">
        <f t="shared" si="856"/>
        <v/>
      </c>
      <c r="BM339" s="123" t="str">
        <f t="shared" si="857"/>
        <v/>
      </c>
      <c r="BN339" s="123" t="str">
        <f t="shared" si="858"/>
        <v/>
      </c>
      <c r="BO339" s="123" t="str">
        <f t="shared" si="859"/>
        <v/>
      </c>
      <c r="BP339" s="123" t="str">
        <f t="shared" si="860"/>
        <v/>
      </c>
      <c r="BQ339" s="123" t="str">
        <f t="shared" si="861"/>
        <v/>
      </c>
      <c r="BR339" s="124" t="str">
        <f t="shared" si="862"/>
        <v/>
      </c>
      <c r="BS339" s="142" t="str">
        <f t="shared" si="863"/>
        <v/>
      </c>
      <c r="BT339" s="143" t="str">
        <f t="shared" si="864"/>
        <v/>
      </c>
      <c r="BU339" s="143" t="str">
        <f t="shared" si="865"/>
        <v/>
      </c>
      <c r="BV339" s="143" t="str">
        <f t="shared" si="866"/>
        <v/>
      </c>
      <c r="BW339" s="143" t="str">
        <f t="shared" si="867"/>
        <v/>
      </c>
      <c r="BX339" s="144" t="str">
        <f t="shared" si="868"/>
        <v/>
      </c>
      <c r="BY339" s="141" t="str">
        <f t="shared" si="869"/>
        <v/>
      </c>
      <c r="BZ339" s="139" t="str">
        <f t="shared" si="870"/>
        <v/>
      </c>
      <c r="CA339" s="139" t="str">
        <f t="shared" si="871"/>
        <v/>
      </c>
      <c r="CB339" s="139" t="str">
        <f t="shared" si="872"/>
        <v/>
      </c>
      <c r="CC339" s="139" t="str">
        <f t="shared" si="873"/>
        <v/>
      </c>
      <c r="CD339" s="139" t="str">
        <f t="shared" si="874"/>
        <v/>
      </c>
      <c r="CE339" s="140" t="str">
        <f t="shared" si="875"/>
        <v/>
      </c>
      <c r="CF339" s="141" t="str">
        <f t="shared" si="876"/>
        <v/>
      </c>
      <c r="CG339" s="139" t="str">
        <f t="shared" si="877"/>
        <v/>
      </c>
      <c r="CH339" s="139" t="str">
        <f t="shared" si="878"/>
        <v/>
      </c>
      <c r="CI339" s="139" t="str">
        <f t="shared" si="879"/>
        <v/>
      </c>
      <c r="CJ339" s="139" t="str">
        <f t="shared" si="880"/>
        <v/>
      </c>
      <c r="CK339" s="139" t="str">
        <f t="shared" si="881"/>
        <v/>
      </c>
      <c r="CL339" s="140" t="str">
        <f t="shared" si="882"/>
        <v/>
      </c>
      <c r="CM339" s="142" t="str">
        <f t="shared" si="883"/>
        <v/>
      </c>
      <c r="CN339" s="143" t="str">
        <f t="shared" si="884"/>
        <v/>
      </c>
      <c r="CO339" s="143" t="str">
        <f t="shared" si="885"/>
        <v/>
      </c>
      <c r="CP339" s="143" t="str">
        <f t="shared" si="886"/>
        <v/>
      </c>
      <c r="CQ339" s="143" t="str">
        <f t="shared" si="887"/>
        <v/>
      </c>
      <c r="CR339" s="145" t="str">
        <f t="shared" si="888"/>
        <v/>
      </c>
      <c r="CS339" s="127"/>
      <c r="CT339" s="122" t="str">
        <f t="shared" si="889"/>
        <v/>
      </c>
      <c r="CU339" s="123" t="str">
        <f t="shared" si="890"/>
        <v/>
      </c>
      <c r="CV339" s="123" t="str">
        <f t="shared" si="891"/>
        <v/>
      </c>
      <c r="CW339" s="123" t="str">
        <f t="shared" si="892"/>
        <v/>
      </c>
      <c r="CX339" s="123" t="str">
        <f t="shared" si="893"/>
        <v/>
      </c>
      <c r="CY339" s="123" t="str">
        <f t="shared" si="894"/>
        <v/>
      </c>
      <c r="CZ339" s="123" t="str">
        <f t="shared" si="895"/>
        <v/>
      </c>
      <c r="DA339" s="123" t="str">
        <f t="shared" si="896"/>
        <v/>
      </c>
      <c r="DB339" s="124" t="str">
        <f t="shared" si="897"/>
        <v/>
      </c>
      <c r="DC339" s="128" t="str">
        <f t="shared" si="898"/>
        <v/>
      </c>
      <c r="DD339" s="123" t="str">
        <f t="shared" si="899"/>
        <v/>
      </c>
      <c r="DE339" s="123" t="str">
        <f t="shared" si="900"/>
        <v/>
      </c>
      <c r="DF339" s="123" t="str">
        <f t="shared" si="901"/>
        <v/>
      </c>
      <c r="DG339" s="123" t="str">
        <f t="shared" si="902"/>
        <v/>
      </c>
      <c r="DH339" s="123" t="str">
        <f t="shared" si="903"/>
        <v/>
      </c>
      <c r="DI339" s="123" t="str">
        <f t="shared" si="904"/>
        <v/>
      </c>
      <c r="DJ339" s="129" t="str">
        <f t="shared" si="905"/>
        <v/>
      </c>
      <c r="DK339" s="98" t="s">
        <v>68</v>
      </c>
      <c r="DL339" s="130">
        <f t="shared" si="912"/>
        <v>333</v>
      </c>
      <c r="DM339" s="56"/>
    </row>
    <row r="340" spans="2:117" ht="22.5" customHeight="1">
      <c r="B340" s="98" t="s">
        <v>68</v>
      </c>
      <c r="C340" s="130">
        <f t="shared" si="906"/>
        <v>334</v>
      </c>
      <c r="D340" s="146">
        <v>45706</v>
      </c>
      <c r="E340" s="155" t="s">
        <v>69</v>
      </c>
      <c r="F340" s="102" t="s">
        <v>70</v>
      </c>
      <c r="G340" s="156" t="s">
        <v>20</v>
      </c>
      <c r="H340" s="131" t="s">
        <v>46</v>
      </c>
      <c r="I340" s="132">
        <v>5000</v>
      </c>
      <c r="J340" s="106"/>
      <c r="K340" s="107">
        <f t="shared" si="907"/>
        <v>3822764</v>
      </c>
      <c r="L340" s="645"/>
      <c r="M340" s="133"/>
      <c r="N340" s="133"/>
      <c r="O340" s="134" t="str">
        <f t="shared" ref="O340:S340" si="1141">IF($H340=O$6,$I340,"")</f>
        <v/>
      </c>
      <c r="P340" s="135" t="str">
        <f t="shared" si="1141"/>
        <v/>
      </c>
      <c r="Q340" s="136">
        <f t="shared" si="1141"/>
        <v>5000</v>
      </c>
      <c r="R340" s="135" t="str">
        <f t="shared" si="1141"/>
        <v/>
      </c>
      <c r="S340" s="137" t="str">
        <f t="shared" si="1141"/>
        <v/>
      </c>
      <c r="T340" s="113" t="str">
        <f t="shared" ref="T340:AJ340" si="1142">IF($H340=T$6,$J340,"")</f>
        <v/>
      </c>
      <c r="U340" s="114" t="str">
        <f t="shared" si="1142"/>
        <v/>
      </c>
      <c r="V340" s="114" t="str">
        <f t="shared" si="1142"/>
        <v/>
      </c>
      <c r="W340" s="114" t="str">
        <f t="shared" si="1142"/>
        <v/>
      </c>
      <c r="X340" s="113" t="str">
        <f t="shared" si="1142"/>
        <v/>
      </c>
      <c r="Y340" s="114" t="str">
        <f t="shared" si="1142"/>
        <v/>
      </c>
      <c r="Z340" s="114" t="str">
        <f t="shared" si="1142"/>
        <v/>
      </c>
      <c r="AA340" s="114" t="str">
        <f t="shared" si="1142"/>
        <v/>
      </c>
      <c r="AB340" s="113" t="str">
        <f t="shared" si="1142"/>
        <v/>
      </c>
      <c r="AC340" s="114" t="str">
        <f t="shared" si="1142"/>
        <v/>
      </c>
      <c r="AD340" s="114" t="str">
        <f t="shared" si="1142"/>
        <v/>
      </c>
      <c r="AE340" s="114" t="str">
        <f t="shared" si="1142"/>
        <v/>
      </c>
      <c r="AF340" s="114" t="str">
        <f t="shared" si="1142"/>
        <v/>
      </c>
      <c r="AG340" s="114" t="str">
        <f t="shared" si="1142"/>
        <v/>
      </c>
      <c r="AH340" s="114" t="str">
        <f t="shared" si="1142"/>
        <v/>
      </c>
      <c r="AI340" s="113" t="str">
        <f t="shared" si="1142"/>
        <v/>
      </c>
      <c r="AJ340" s="115" t="str">
        <f t="shared" si="1142"/>
        <v/>
      </c>
      <c r="AK340" s="617"/>
      <c r="AL340" s="38"/>
      <c r="AM340" s="98" t="s">
        <v>68</v>
      </c>
      <c r="AN340" s="130">
        <f t="shared" si="910"/>
        <v>334</v>
      </c>
      <c r="AO340" s="138" t="str">
        <f t="shared" ref="AO340:AS340" si="1143">IF(AND($G340=AO$4,$H340=AO$6),$I340,"")</f>
        <v/>
      </c>
      <c r="AP340" s="139" t="str">
        <f t="shared" si="1143"/>
        <v/>
      </c>
      <c r="AQ340" s="139">
        <f t="shared" si="1143"/>
        <v>5000</v>
      </c>
      <c r="AR340" s="139" t="str">
        <f t="shared" si="1143"/>
        <v/>
      </c>
      <c r="AS340" s="139" t="str">
        <f t="shared" si="1143"/>
        <v/>
      </c>
      <c r="AT340" s="118"/>
      <c r="AU340" s="138" t="str">
        <f t="shared" si="839"/>
        <v/>
      </c>
      <c r="AV340" s="139" t="str">
        <f t="shared" si="840"/>
        <v/>
      </c>
      <c r="AW340" s="139" t="str">
        <f t="shared" si="841"/>
        <v/>
      </c>
      <c r="AX340" s="139" t="str">
        <f t="shared" si="842"/>
        <v/>
      </c>
      <c r="AY340" s="139" t="str">
        <f t="shared" si="843"/>
        <v/>
      </c>
      <c r="AZ340" s="140" t="str">
        <f t="shared" si="844"/>
        <v/>
      </c>
      <c r="BA340" s="141" t="str">
        <f t="shared" si="845"/>
        <v/>
      </c>
      <c r="BB340" s="139" t="str">
        <f t="shared" si="846"/>
        <v/>
      </c>
      <c r="BC340" s="139" t="str">
        <f t="shared" si="847"/>
        <v/>
      </c>
      <c r="BD340" s="139" t="str">
        <f t="shared" si="848"/>
        <v/>
      </c>
      <c r="BE340" s="140" t="str">
        <f t="shared" si="849"/>
        <v/>
      </c>
      <c r="BF340" s="122" t="str">
        <f t="shared" si="850"/>
        <v/>
      </c>
      <c r="BG340" s="123" t="str">
        <f t="shared" si="851"/>
        <v/>
      </c>
      <c r="BH340" s="123" t="str">
        <f t="shared" si="852"/>
        <v/>
      </c>
      <c r="BI340" s="123" t="str">
        <f t="shared" si="853"/>
        <v/>
      </c>
      <c r="BJ340" s="122" t="str">
        <f t="shared" si="854"/>
        <v/>
      </c>
      <c r="BK340" s="123" t="str">
        <f t="shared" si="855"/>
        <v/>
      </c>
      <c r="BL340" s="123" t="str">
        <f t="shared" si="856"/>
        <v/>
      </c>
      <c r="BM340" s="123" t="str">
        <f t="shared" si="857"/>
        <v/>
      </c>
      <c r="BN340" s="123" t="str">
        <f t="shared" si="858"/>
        <v/>
      </c>
      <c r="BO340" s="123" t="str">
        <f t="shared" si="859"/>
        <v/>
      </c>
      <c r="BP340" s="123" t="str">
        <f t="shared" si="860"/>
        <v/>
      </c>
      <c r="BQ340" s="123" t="str">
        <f t="shared" si="861"/>
        <v/>
      </c>
      <c r="BR340" s="124" t="str">
        <f t="shared" si="862"/>
        <v/>
      </c>
      <c r="BS340" s="142" t="str">
        <f t="shared" si="863"/>
        <v/>
      </c>
      <c r="BT340" s="143" t="str">
        <f t="shared" si="864"/>
        <v/>
      </c>
      <c r="BU340" s="143" t="str">
        <f t="shared" si="865"/>
        <v/>
      </c>
      <c r="BV340" s="143" t="str">
        <f t="shared" si="866"/>
        <v/>
      </c>
      <c r="BW340" s="143" t="str">
        <f t="shared" si="867"/>
        <v/>
      </c>
      <c r="BX340" s="144" t="str">
        <f t="shared" si="868"/>
        <v/>
      </c>
      <c r="BY340" s="141" t="str">
        <f t="shared" si="869"/>
        <v/>
      </c>
      <c r="BZ340" s="139" t="str">
        <f t="shared" si="870"/>
        <v/>
      </c>
      <c r="CA340" s="139" t="str">
        <f t="shared" si="871"/>
        <v/>
      </c>
      <c r="CB340" s="139" t="str">
        <f t="shared" si="872"/>
        <v/>
      </c>
      <c r="CC340" s="139" t="str">
        <f t="shared" si="873"/>
        <v/>
      </c>
      <c r="CD340" s="139" t="str">
        <f t="shared" si="874"/>
        <v/>
      </c>
      <c r="CE340" s="140" t="str">
        <f t="shared" si="875"/>
        <v/>
      </c>
      <c r="CF340" s="141" t="str">
        <f t="shared" si="876"/>
        <v/>
      </c>
      <c r="CG340" s="139" t="str">
        <f t="shared" si="877"/>
        <v/>
      </c>
      <c r="CH340" s="139" t="str">
        <f t="shared" si="878"/>
        <v/>
      </c>
      <c r="CI340" s="139" t="str">
        <f t="shared" si="879"/>
        <v/>
      </c>
      <c r="CJ340" s="139" t="str">
        <f t="shared" si="880"/>
        <v/>
      </c>
      <c r="CK340" s="139" t="str">
        <f t="shared" si="881"/>
        <v/>
      </c>
      <c r="CL340" s="140" t="str">
        <f t="shared" si="882"/>
        <v/>
      </c>
      <c r="CM340" s="142" t="str">
        <f t="shared" si="883"/>
        <v/>
      </c>
      <c r="CN340" s="143" t="str">
        <f t="shared" si="884"/>
        <v/>
      </c>
      <c r="CO340" s="143" t="str">
        <f t="shared" si="885"/>
        <v/>
      </c>
      <c r="CP340" s="143" t="str">
        <f t="shared" si="886"/>
        <v/>
      </c>
      <c r="CQ340" s="143" t="str">
        <f t="shared" si="887"/>
        <v/>
      </c>
      <c r="CR340" s="145" t="str">
        <f t="shared" si="888"/>
        <v/>
      </c>
      <c r="CS340" s="127"/>
      <c r="CT340" s="122" t="str">
        <f t="shared" si="889"/>
        <v/>
      </c>
      <c r="CU340" s="123" t="str">
        <f t="shared" si="890"/>
        <v/>
      </c>
      <c r="CV340" s="123" t="str">
        <f t="shared" si="891"/>
        <v/>
      </c>
      <c r="CW340" s="123" t="str">
        <f t="shared" si="892"/>
        <v/>
      </c>
      <c r="CX340" s="123" t="str">
        <f t="shared" si="893"/>
        <v/>
      </c>
      <c r="CY340" s="123" t="str">
        <f t="shared" si="894"/>
        <v/>
      </c>
      <c r="CZ340" s="123" t="str">
        <f t="shared" si="895"/>
        <v/>
      </c>
      <c r="DA340" s="123" t="str">
        <f t="shared" si="896"/>
        <v/>
      </c>
      <c r="DB340" s="124" t="str">
        <f t="shared" si="897"/>
        <v/>
      </c>
      <c r="DC340" s="128" t="str">
        <f t="shared" si="898"/>
        <v/>
      </c>
      <c r="DD340" s="123" t="str">
        <f t="shared" si="899"/>
        <v/>
      </c>
      <c r="DE340" s="123" t="str">
        <f t="shared" si="900"/>
        <v/>
      </c>
      <c r="DF340" s="123" t="str">
        <f t="shared" si="901"/>
        <v/>
      </c>
      <c r="DG340" s="123" t="str">
        <f t="shared" si="902"/>
        <v/>
      </c>
      <c r="DH340" s="123" t="str">
        <f t="shared" si="903"/>
        <v/>
      </c>
      <c r="DI340" s="123" t="str">
        <f t="shared" si="904"/>
        <v/>
      </c>
      <c r="DJ340" s="129" t="str">
        <f t="shared" si="905"/>
        <v/>
      </c>
      <c r="DK340" s="98" t="s">
        <v>68</v>
      </c>
      <c r="DL340" s="130">
        <f t="shared" si="912"/>
        <v>334</v>
      </c>
      <c r="DM340" s="56"/>
    </row>
    <row r="341" spans="2:117" ht="22.5" customHeight="1">
      <c r="B341" s="98" t="s">
        <v>68</v>
      </c>
      <c r="C341" s="130">
        <f t="shared" si="906"/>
        <v>335</v>
      </c>
      <c r="D341" s="146">
        <v>45706</v>
      </c>
      <c r="E341" s="155" t="s">
        <v>69</v>
      </c>
      <c r="F341" s="102" t="s">
        <v>70</v>
      </c>
      <c r="G341" s="103" t="s">
        <v>20</v>
      </c>
      <c r="H341" s="131" t="s">
        <v>46</v>
      </c>
      <c r="I341" s="132">
        <v>5000</v>
      </c>
      <c r="J341" s="106"/>
      <c r="K341" s="107">
        <f t="shared" si="907"/>
        <v>3827764</v>
      </c>
      <c r="L341" s="645"/>
      <c r="M341" s="133"/>
      <c r="N341" s="133"/>
      <c r="O341" s="134" t="str">
        <f t="shared" ref="O341:S341" si="1144">IF($H341=O$6,$I341,"")</f>
        <v/>
      </c>
      <c r="P341" s="135" t="str">
        <f t="shared" si="1144"/>
        <v/>
      </c>
      <c r="Q341" s="136">
        <f t="shared" si="1144"/>
        <v>5000</v>
      </c>
      <c r="R341" s="135" t="str">
        <f t="shared" si="1144"/>
        <v/>
      </c>
      <c r="S341" s="137" t="str">
        <f t="shared" si="1144"/>
        <v/>
      </c>
      <c r="T341" s="113" t="str">
        <f t="shared" ref="T341:AJ341" si="1145">IF($H341=T$6,$J341,"")</f>
        <v/>
      </c>
      <c r="U341" s="114" t="str">
        <f t="shared" si="1145"/>
        <v/>
      </c>
      <c r="V341" s="114" t="str">
        <f t="shared" si="1145"/>
        <v/>
      </c>
      <c r="W341" s="114" t="str">
        <f t="shared" si="1145"/>
        <v/>
      </c>
      <c r="X341" s="113" t="str">
        <f t="shared" si="1145"/>
        <v/>
      </c>
      <c r="Y341" s="114" t="str">
        <f t="shared" si="1145"/>
        <v/>
      </c>
      <c r="Z341" s="114" t="str">
        <f t="shared" si="1145"/>
        <v/>
      </c>
      <c r="AA341" s="114" t="str">
        <f t="shared" si="1145"/>
        <v/>
      </c>
      <c r="AB341" s="113" t="str">
        <f t="shared" si="1145"/>
        <v/>
      </c>
      <c r="AC341" s="114" t="str">
        <f t="shared" si="1145"/>
        <v/>
      </c>
      <c r="AD341" s="114" t="str">
        <f t="shared" si="1145"/>
        <v/>
      </c>
      <c r="AE341" s="114" t="str">
        <f t="shared" si="1145"/>
        <v/>
      </c>
      <c r="AF341" s="114" t="str">
        <f t="shared" si="1145"/>
        <v/>
      </c>
      <c r="AG341" s="114" t="str">
        <f t="shared" si="1145"/>
        <v/>
      </c>
      <c r="AH341" s="114" t="str">
        <f t="shared" si="1145"/>
        <v/>
      </c>
      <c r="AI341" s="113" t="str">
        <f t="shared" si="1145"/>
        <v/>
      </c>
      <c r="AJ341" s="115" t="str">
        <f t="shared" si="1145"/>
        <v/>
      </c>
      <c r="AK341" s="617"/>
      <c r="AL341" s="38"/>
      <c r="AM341" s="98" t="s">
        <v>68</v>
      </c>
      <c r="AN341" s="130">
        <f t="shared" si="910"/>
        <v>335</v>
      </c>
      <c r="AO341" s="138" t="str">
        <f t="shared" ref="AO341:AS341" si="1146">IF(AND($G341=AO$4,$H341=AO$6),$I341,"")</f>
        <v/>
      </c>
      <c r="AP341" s="139" t="str">
        <f t="shared" si="1146"/>
        <v/>
      </c>
      <c r="AQ341" s="139">
        <f t="shared" si="1146"/>
        <v>5000</v>
      </c>
      <c r="AR341" s="139" t="str">
        <f t="shared" si="1146"/>
        <v/>
      </c>
      <c r="AS341" s="139" t="str">
        <f t="shared" si="1146"/>
        <v/>
      </c>
      <c r="AT341" s="118"/>
      <c r="AU341" s="138" t="str">
        <f t="shared" si="839"/>
        <v/>
      </c>
      <c r="AV341" s="139" t="str">
        <f t="shared" si="840"/>
        <v/>
      </c>
      <c r="AW341" s="139" t="str">
        <f t="shared" si="841"/>
        <v/>
      </c>
      <c r="AX341" s="139" t="str">
        <f t="shared" si="842"/>
        <v/>
      </c>
      <c r="AY341" s="139" t="str">
        <f t="shared" si="843"/>
        <v/>
      </c>
      <c r="AZ341" s="140" t="str">
        <f t="shared" si="844"/>
        <v/>
      </c>
      <c r="BA341" s="141" t="str">
        <f t="shared" si="845"/>
        <v/>
      </c>
      <c r="BB341" s="139" t="str">
        <f t="shared" si="846"/>
        <v/>
      </c>
      <c r="BC341" s="139" t="str">
        <f t="shared" si="847"/>
        <v/>
      </c>
      <c r="BD341" s="139" t="str">
        <f t="shared" si="848"/>
        <v/>
      </c>
      <c r="BE341" s="140" t="str">
        <f t="shared" si="849"/>
        <v/>
      </c>
      <c r="BF341" s="122" t="str">
        <f t="shared" si="850"/>
        <v/>
      </c>
      <c r="BG341" s="123" t="str">
        <f t="shared" si="851"/>
        <v/>
      </c>
      <c r="BH341" s="123" t="str">
        <f t="shared" si="852"/>
        <v/>
      </c>
      <c r="BI341" s="123" t="str">
        <f t="shared" si="853"/>
        <v/>
      </c>
      <c r="BJ341" s="122" t="str">
        <f t="shared" si="854"/>
        <v/>
      </c>
      <c r="BK341" s="123" t="str">
        <f t="shared" si="855"/>
        <v/>
      </c>
      <c r="BL341" s="123" t="str">
        <f t="shared" si="856"/>
        <v/>
      </c>
      <c r="BM341" s="123" t="str">
        <f t="shared" si="857"/>
        <v/>
      </c>
      <c r="BN341" s="123" t="str">
        <f t="shared" si="858"/>
        <v/>
      </c>
      <c r="BO341" s="123" t="str">
        <f t="shared" si="859"/>
        <v/>
      </c>
      <c r="BP341" s="123" t="str">
        <f t="shared" si="860"/>
        <v/>
      </c>
      <c r="BQ341" s="123" t="str">
        <f t="shared" si="861"/>
        <v/>
      </c>
      <c r="BR341" s="124" t="str">
        <f t="shared" si="862"/>
        <v/>
      </c>
      <c r="BS341" s="142" t="str">
        <f t="shared" si="863"/>
        <v/>
      </c>
      <c r="BT341" s="143" t="str">
        <f t="shared" si="864"/>
        <v/>
      </c>
      <c r="BU341" s="143" t="str">
        <f t="shared" si="865"/>
        <v/>
      </c>
      <c r="BV341" s="143" t="str">
        <f t="shared" si="866"/>
        <v/>
      </c>
      <c r="BW341" s="143" t="str">
        <f t="shared" si="867"/>
        <v/>
      </c>
      <c r="BX341" s="144" t="str">
        <f t="shared" si="868"/>
        <v/>
      </c>
      <c r="BY341" s="141" t="str">
        <f t="shared" si="869"/>
        <v/>
      </c>
      <c r="BZ341" s="139" t="str">
        <f t="shared" si="870"/>
        <v/>
      </c>
      <c r="CA341" s="139" t="str">
        <f t="shared" si="871"/>
        <v/>
      </c>
      <c r="CB341" s="139" t="str">
        <f t="shared" si="872"/>
        <v/>
      </c>
      <c r="CC341" s="139" t="str">
        <f t="shared" si="873"/>
        <v/>
      </c>
      <c r="CD341" s="139" t="str">
        <f t="shared" si="874"/>
        <v/>
      </c>
      <c r="CE341" s="140" t="str">
        <f t="shared" si="875"/>
        <v/>
      </c>
      <c r="CF341" s="141" t="str">
        <f t="shared" si="876"/>
        <v/>
      </c>
      <c r="CG341" s="139" t="str">
        <f t="shared" si="877"/>
        <v/>
      </c>
      <c r="CH341" s="139" t="str">
        <f t="shared" si="878"/>
        <v/>
      </c>
      <c r="CI341" s="139" t="str">
        <f t="shared" si="879"/>
        <v/>
      </c>
      <c r="CJ341" s="139" t="str">
        <f t="shared" si="880"/>
        <v/>
      </c>
      <c r="CK341" s="139" t="str">
        <f t="shared" si="881"/>
        <v/>
      </c>
      <c r="CL341" s="140" t="str">
        <f t="shared" si="882"/>
        <v/>
      </c>
      <c r="CM341" s="142" t="str">
        <f t="shared" si="883"/>
        <v/>
      </c>
      <c r="CN341" s="143" t="str">
        <f t="shared" si="884"/>
        <v/>
      </c>
      <c r="CO341" s="143" t="str">
        <f t="shared" si="885"/>
        <v/>
      </c>
      <c r="CP341" s="143" t="str">
        <f t="shared" si="886"/>
        <v/>
      </c>
      <c r="CQ341" s="143" t="str">
        <f t="shared" si="887"/>
        <v/>
      </c>
      <c r="CR341" s="145" t="str">
        <f t="shared" si="888"/>
        <v/>
      </c>
      <c r="CS341" s="127"/>
      <c r="CT341" s="122" t="str">
        <f t="shared" si="889"/>
        <v/>
      </c>
      <c r="CU341" s="123" t="str">
        <f t="shared" si="890"/>
        <v/>
      </c>
      <c r="CV341" s="123" t="str">
        <f t="shared" si="891"/>
        <v/>
      </c>
      <c r="CW341" s="123" t="str">
        <f t="shared" si="892"/>
        <v/>
      </c>
      <c r="CX341" s="123" t="str">
        <f t="shared" si="893"/>
        <v/>
      </c>
      <c r="CY341" s="123" t="str">
        <f t="shared" si="894"/>
        <v/>
      </c>
      <c r="CZ341" s="123" t="str">
        <f t="shared" si="895"/>
        <v/>
      </c>
      <c r="DA341" s="123" t="str">
        <f t="shared" si="896"/>
        <v/>
      </c>
      <c r="DB341" s="124" t="str">
        <f t="shared" si="897"/>
        <v/>
      </c>
      <c r="DC341" s="128" t="str">
        <f t="shared" si="898"/>
        <v/>
      </c>
      <c r="DD341" s="123" t="str">
        <f t="shared" si="899"/>
        <v/>
      </c>
      <c r="DE341" s="123" t="str">
        <f t="shared" si="900"/>
        <v/>
      </c>
      <c r="DF341" s="123" t="str">
        <f t="shared" si="901"/>
        <v/>
      </c>
      <c r="DG341" s="123" t="str">
        <f t="shared" si="902"/>
        <v/>
      </c>
      <c r="DH341" s="123" t="str">
        <f t="shared" si="903"/>
        <v/>
      </c>
      <c r="DI341" s="123" t="str">
        <f t="shared" si="904"/>
        <v/>
      </c>
      <c r="DJ341" s="129" t="str">
        <f t="shared" si="905"/>
        <v/>
      </c>
      <c r="DK341" s="98" t="s">
        <v>68</v>
      </c>
      <c r="DL341" s="130">
        <f t="shared" si="912"/>
        <v>335</v>
      </c>
      <c r="DM341" s="56"/>
    </row>
    <row r="342" spans="2:117" ht="22.5" customHeight="1">
      <c r="B342" s="98" t="s">
        <v>68</v>
      </c>
      <c r="C342" s="130">
        <f t="shared" si="906"/>
        <v>336</v>
      </c>
      <c r="D342" s="146">
        <v>45706</v>
      </c>
      <c r="E342" s="155" t="s">
        <v>69</v>
      </c>
      <c r="F342" s="102" t="s">
        <v>70</v>
      </c>
      <c r="G342" s="103" t="s">
        <v>20</v>
      </c>
      <c r="H342" s="131" t="s">
        <v>46</v>
      </c>
      <c r="I342" s="132">
        <v>10000</v>
      </c>
      <c r="J342" s="106"/>
      <c r="K342" s="107">
        <f t="shared" si="907"/>
        <v>3837764</v>
      </c>
      <c r="L342" s="645"/>
      <c r="M342" s="133"/>
      <c r="N342" s="133"/>
      <c r="O342" s="134" t="str">
        <f t="shared" ref="O342:S342" si="1147">IF($H342=O$6,$I342,"")</f>
        <v/>
      </c>
      <c r="P342" s="135" t="str">
        <f t="shared" si="1147"/>
        <v/>
      </c>
      <c r="Q342" s="136">
        <f t="shared" si="1147"/>
        <v>10000</v>
      </c>
      <c r="R342" s="135" t="str">
        <f t="shared" si="1147"/>
        <v/>
      </c>
      <c r="S342" s="137" t="str">
        <f t="shared" si="1147"/>
        <v/>
      </c>
      <c r="T342" s="113" t="str">
        <f t="shared" ref="T342:AJ342" si="1148">IF($H342=T$6,$J342,"")</f>
        <v/>
      </c>
      <c r="U342" s="114" t="str">
        <f t="shared" si="1148"/>
        <v/>
      </c>
      <c r="V342" s="114" t="str">
        <f t="shared" si="1148"/>
        <v/>
      </c>
      <c r="W342" s="114" t="str">
        <f t="shared" si="1148"/>
        <v/>
      </c>
      <c r="X342" s="113" t="str">
        <f t="shared" si="1148"/>
        <v/>
      </c>
      <c r="Y342" s="114" t="str">
        <f t="shared" si="1148"/>
        <v/>
      </c>
      <c r="Z342" s="114" t="str">
        <f t="shared" si="1148"/>
        <v/>
      </c>
      <c r="AA342" s="114" t="str">
        <f t="shared" si="1148"/>
        <v/>
      </c>
      <c r="AB342" s="113" t="str">
        <f t="shared" si="1148"/>
        <v/>
      </c>
      <c r="AC342" s="114" t="str">
        <f t="shared" si="1148"/>
        <v/>
      </c>
      <c r="AD342" s="114" t="str">
        <f t="shared" si="1148"/>
        <v/>
      </c>
      <c r="AE342" s="114" t="str">
        <f t="shared" si="1148"/>
        <v/>
      </c>
      <c r="AF342" s="114" t="str">
        <f t="shared" si="1148"/>
        <v/>
      </c>
      <c r="AG342" s="114" t="str">
        <f t="shared" si="1148"/>
        <v/>
      </c>
      <c r="AH342" s="114" t="str">
        <f t="shared" si="1148"/>
        <v/>
      </c>
      <c r="AI342" s="113" t="str">
        <f t="shared" si="1148"/>
        <v/>
      </c>
      <c r="AJ342" s="115" t="str">
        <f t="shared" si="1148"/>
        <v/>
      </c>
      <c r="AK342" s="617"/>
      <c r="AL342" s="38"/>
      <c r="AM342" s="98" t="s">
        <v>68</v>
      </c>
      <c r="AN342" s="130">
        <f t="shared" si="910"/>
        <v>336</v>
      </c>
      <c r="AO342" s="138" t="str">
        <f t="shared" ref="AO342:AS342" si="1149">IF(AND($G342=AO$4,$H342=AO$6),$I342,"")</f>
        <v/>
      </c>
      <c r="AP342" s="139" t="str">
        <f t="shared" si="1149"/>
        <v/>
      </c>
      <c r="AQ342" s="139">
        <f t="shared" si="1149"/>
        <v>10000</v>
      </c>
      <c r="AR342" s="139" t="str">
        <f t="shared" si="1149"/>
        <v/>
      </c>
      <c r="AS342" s="139" t="str">
        <f t="shared" si="1149"/>
        <v/>
      </c>
      <c r="AT342" s="118"/>
      <c r="AU342" s="138" t="str">
        <f t="shared" si="839"/>
        <v/>
      </c>
      <c r="AV342" s="139" t="str">
        <f t="shared" si="840"/>
        <v/>
      </c>
      <c r="AW342" s="139" t="str">
        <f t="shared" si="841"/>
        <v/>
      </c>
      <c r="AX342" s="139" t="str">
        <f t="shared" si="842"/>
        <v/>
      </c>
      <c r="AY342" s="139" t="str">
        <f t="shared" si="843"/>
        <v/>
      </c>
      <c r="AZ342" s="140" t="str">
        <f t="shared" si="844"/>
        <v/>
      </c>
      <c r="BA342" s="141" t="str">
        <f t="shared" si="845"/>
        <v/>
      </c>
      <c r="BB342" s="139" t="str">
        <f t="shared" si="846"/>
        <v/>
      </c>
      <c r="BC342" s="139" t="str">
        <f t="shared" si="847"/>
        <v/>
      </c>
      <c r="BD342" s="139" t="str">
        <f t="shared" si="848"/>
        <v/>
      </c>
      <c r="BE342" s="140" t="str">
        <f t="shared" si="849"/>
        <v/>
      </c>
      <c r="BF342" s="122" t="str">
        <f t="shared" si="850"/>
        <v/>
      </c>
      <c r="BG342" s="123" t="str">
        <f t="shared" si="851"/>
        <v/>
      </c>
      <c r="BH342" s="123" t="str">
        <f t="shared" si="852"/>
        <v/>
      </c>
      <c r="BI342" s="123" t="str">
        <f t="shared" si="853"/>
        <v/>
      </c>
      <c r="BJ342" s="122" t="str">
        <f t="shared" si="854"/>
        <v/>
      </c>
      <c r="BK342" s="123" t="str">
        <f t="shared" si="855"/>
        <v/>
      </c>
      <c r="BL342" s="123" t="str">
        <f t="shared" si="856"/>
        <v/>
      </c>
      <c r="BM342" s="123" t="str">
        <f t="shared" si="857"/>
        <v/>
      </c>
      <c r="BN342" s="123" t="str">
        <f t="shared" si="858"/>
        <v/>
      </c>
      <c r="BO342" s="123" t="str">
        <f t="shared" si="859"/>
        <v/>
      </c>
      <c r="BP342" s="123" t="str">
        <f t="shared" si="860"/>
        <v/>
      </c>
      <c r="BQ342" s="123" t="str">
        <f t="shared" si="861"/>
        <v/>
      </c>
      <c r="BR342" s="124" t="str">
        <f t="shared" si="862"/>
        <v/>
      </c>
      <c r="BS342" s="142" t="str">
        <f t="shared" si="863"/>
        <v/>
      </c>
      <c r="BT342" s="143" t="str">
        <f t="shared" si="864"/>
        <v/>
      </c>
      <c r="BU342" s="143" t="str">
        <f t="shared" si="865"/>
        <v/>
      </c>
      <c r="BV342" s="143" t="str">
        <f t="shared" si="866"/>
        <v/>
      </c>
      <c r="BW342" s="143" t="str">
        <f t="shared" si="867"/>
        <v/>
      </c>
      <c r="BX342" s="144" t="str">
        <f t="shared" si="868"/>
        <v/>
      </c>
      <c r="BY342" s="141" t="str">
        <f t="shared" si="869"/>
        <v/>
      </c>
      <c r="BZ342" s="139" t="str">
        <f t="shared" si="870"/>
        <v/>
      </c>
      <c r="CA342" s="139" t="str">
        <f t="shared" si="871"/>
        <v/>
      </c>
      <c r="CB342" s="139" t="str">
        <f t="shared" si="872"/>
        <v/>
      </c>
      <c r="CC342" s="139" t="str">
        <f t="shared" si="873"/>
        <v/>
      </c>
      <c r="CD342" s="139" t="str">
        <f t="shared" si="874"/>
        <v/>
      </c>
      <c r="CE342" s="140" t="str">
        <f t="shared" si="875"/>
        <v/>
      </c>
      <c r="CF342" s="141" t="str">
        <f t="shared" si="876"/>
        <v/>
      </c>
      <c r="CG342" s="139" t="str">
        <f t="shared" si="877"/>
        <v/>
      </c>
      <c r="CH342" s="139" t="str">
        <f t="shared" si="878"/>
        <v/>
      </c>
      <c r="CI342" s="139" t="str">
        <f t="shared" si="879"/>
        <v/>
      </c>
      <c r="CJ342" s="139" t="str">
        <f t="shared" si="880"/>
        <v/>
      </c>
      <c r="CK342" s="139" t="str">
        <f t="shared" si="881"/>
        <v/>
      </c>
      <c r="CL342" s="140" t="str">
        <f t="shared" si="882"/>
        <v/>
      </c>
      <c r="CM342" s="142" t="str">
        <f t="shared" si="883"/>
        <v/>
      </c>
      <c r="CN342" s="143" t="str">
        <f t="shared" si="884"/>
        <v/>
      </c>
      <c r="CO342" s="143" t="str">
        <f t="shared" si="885"/>
        <v/>
      </c>
      <c r="CP342" s="143" t="str">
        <f t="shared" si="886"/>
        <v/>
      </c>
      <c r="CQ342" s="143" t="str">
        <f t="shared" si="887"/>
        <v/>
      </c>
      <c r="CR342" s="145" t="str">
        <f t="shared" si="888"/>
        <v/>
      </c>
      <c r="CS342" s="127"/>
      <c r="CT342" s="122" t="str">
        <f t="shared" si="889"/>
        <v/>
      </c>
      <c r="CU342" s="123" t="str">
        <f t="shared" si="890"/>
        <v/>
      </c>
      <c r="CV342" s="123" t="str">
        <f t="shared" si="891"/>
        <v/>
      </c>
      <c r="CW342" s="123" t="str">
        <f t="shared" si="892"/>
        <v/>
      </c>
      <c r="CX342" s="123" t="str">
        <f t="shared" si="893"/>
        <v/>
      </c>
      <c r="CY342" s="123" t="str">
        <f t="shared" si="894"/>
        <v/>
      </c>
      <c r="CZ342" s="123" t="str">
        <f t="shared" si="895"/>
        <v/>
      </c>
      <c r="DA342" s="123" t="str">
        <f t="shared" si="896"/>
        <v/>
      </c>
      <c r="DB342" s="124" t="str">
        <f t="shared" si="897"/>
        <v/>
      </c>
      <c r="DC342" s="128" t="str">
        <f t="shared" si="898"/>
        <v/>
      </c>
      <c r="DD342" s="123" t="str">
        <f t="shared" si="899"/>
        <v/>
      </c>
      <c r="DE342" s="123" t="str">
        <f t="shared" si="900"/>
        <v/>
      </c>
      <c r="DF342" s="123" t="str">
        <f t="shared" si="901"/>
        <v/>
      </c>
      <c r="DG342" s="123" t="str">
        <f t="shared" si="902"/>
        <v/>
      </c>
      <c r="DH342" s="123" t="str">
        <f t="shared" si="903"/>
        <v/>
      </c>
      <c r="DI342" s="123" t="str">
        <f t="shared" si="904"/>
        <v/>
      </c>
      <c r="DJ342" s="129" t="str">
        <f t="shared" si="905"/>
        <v/>
      </c>
      <c r="DK342" s="98" t="s">
        <v>68</v>
      </c>
      <c r="DL342" s="130">
        <f t="shared" si="912"/>
        <v>336</v>
      </c>
      <c r="DM342" s="56"/>
    </row>
    <row r="343" spans="2:117" ht="22.5" customHeight="1">
      <c r="B343" s="98" t="s">
        <v>68</v>
      </c>
      <c r="C343" s="130">
        <f t="shared" si="906"/>
        <v>337</v>
      </c>
      <c r="D343" s="146">
        <v>45706</v>
      </c>
      <c r="E343" s="155" t="s">
        <v>69</v>
      </c>
      <c r="F343" s="102" t="s">
        <v>70</v>
      </c>
      <c r="G343" s="103" t="s">
        <v>20</v>
      </c>
      <c r="H343" s="131" t="s">
        <v>46</v>
      </c>
      <c r="I343" s="132">
        <v>2000</v>
      </c>
      <c r="J343" s="106"/>
      <c r="K343" s="107">
        <f t="shared" si="907"/>
        <v>3839764</v>
      </c>
      <c r="L343" s="645"/>
      <c r="M343" s="133"/>
      <c r="N343" s="133"/>
      <c r="O343" s="134" t="str">
        <f t="shared" ref="O343:S343" si="1150">IF($H343=O$6,$I343,"")</f>
        <v/>
      </c>
      <c r="P343" s="135" t="str">
        <f t="shared" si="1150"/>
        <v/>
      </c>
      <c r="Q343" s="136">
        <f t="shared" si="1150"/>
        <v>2000</v>
      </c>
      <c r="R343" s="135" t="str">
        <f t="shared" si="1150"/>
        <v/>
      </c>
      <c r="S343" s="137" t="str">
        <f t="shared" si="1150"/>
        <v/>
      </c>
      <c r="T343" s="113" t="str">
        <f t="shared" ref="T343:AJ343" si="1151">IF($H343=T$6,$J343,"")</f>
        <v/>
      </c>
      <c r="U343" s="114" t="str">
        <f t="shared" si="1151"/>
        <v/>
      </c>
      <c r="V343" s="114" t="str">
        <f t="shared" si="1151"/>
        <v/>
      </c>
      <c r="W343" s="114" t="str">
        <f t="shared" si="1151"/>
        <v/>
      </c>
      <c r="X343" s="113" t="str">
        <f t="shared" si="1151"/>
        <v/>
      </c>
      <c r="Y343" s="114" t="str">
        <f t="shared" si="1151"/>
        <v/>
      </c>
      <c r="Z343" s="114" t="str">
        <f t="shared" si="1151"/>
        <v/>
      </c>
      <c r="AA343" s="114" t="str">
        <f t="shared" si="1151"/>
        <v/>
      </c>
      <c r="AB343" s="113" t="str">
        <f t="shared" si="1151"/>
        <v/>
      </c>
      <c r="AC343" s="114" t="str">
        <f t="shared" si="1151"/>
        <v/>
      </c>
      <c r="AD343" s="114" t="str">
        <f t="shared" si="1151"/>
        <v/>
      </c>
      <c r="AE343" s="114" t="str">
        <f t="shared" si="1151"/>
        <v/>
      </c>
      <c r="AF343" s="114" t="str">
        <f t="shared" si="1151"/>
        <v/>
      </c>
      <c r="AG343" s="114" t="str">
        <f t="shared" si="1151"/>
        <v/>
      </c>
      <c r="AH343" s="114" t="str">
        <f t="shared" si="1151"/>
        <v/>
      </c>
      <c r="AI343" s="113" t="str">
        <f t="shared" si="1151"/>
        <v/>
      </c>
      <c r="AJ343" s="115" t="str">
        <f t="shared" si="1151"/>
        <v/>
      </c>
      <c r="AK343" s="617"/>
      <c r="AL343" s="38"/>
      <c r="AM343" s="98" t="s">
        <v>68</v>
      </c>
      <c r="AN343" s="130">
        <f t="shared" si="910"/>
        <v>337</v>
      </c>
      <c r="AO343" s="138" t="str">
        <f t="shared" ref="AO343:AS343" si="1152">IF(AND($G343=AO$4,$H343=AO$6),$I343,"")</f>
        <v/>
      </c>
      <c r="AP343" s="139" t="str">
        <f t="shared" si="1152"/>
        <v/>
      </c>
      <c r="AQ343" s="139">
        <f t="shared" si="1152"/>
        <v>2000</v>
      </c>
      <c r="AR343" s="139" t="str">
        <f t="shared" si="1152"/>
        <v/>
      </c>
      <c r="AS343" s="139" t="str">
        <f t="shared" si="1152"/>
        <v/>
      </c>
      <c r="AT343" s="118"/>
      <c r="AU343" s="138" t="str">
        <f t="shared" si="839"/>
        <v/>
      </c>
      <c r="AV343" s="139" t="str">
        <f t="shared" si="840"/>
        <v/>
      </c>
      <c r="AW343" s="139" t="str">
        <f t="shared" si="841"/>
        <v/>
      </c>
      <c r="AX343" s="139" t="str">
        <f t="shared" si="842"/>
        <v/>
      </c>
      <c r="AY343" s="139" t="str">
        <f t="shared" si="843"/>
        <v/>
      </c>
      <c r="AZ343" s="140" t="str">
        <f t="shared" si="844"/>
        <v/>
      </c>
      <c r="BA343" s="141" t="str">
        <f t="shared" si="845"/>
        <v/>
      </c>
      <c r="BB343" s="139" t="str">
        <f t="shared" si="846"/>
        <v/>
      </c>
      <c r="BC343" s="139" t="str">
        <f t="shared" si="847"/>
        <v/>
      </c>
      <c r="BD343" s="139" t="str">
        <f t="shared" si="848"/>
        <v/>
      </c>
      <c r="BE343" s="140" t="str">
        <f t="shared" si="849"/>
        <v/>
      </c>
      <c r="BF343" s="122" t="str">
        <f t="shared" si="850"/>
        <v/>
      </c>
      <c r="BG343" s="123" t="str">
        <f t="shared" si="851"/>
        <v/>
      </c>
      <c r="BH343" s="123" t="str">
        <f t="shared" si="852"/>
        <v/>
      </c>
      <c r="BI343" s="123" t="str">
        <f t="shared" si="853"/>
        <v/>
      </c>
      <c r="BJ343" s="122" t="str">
        <f t="shared" si="854"/>
        <v/>
      </c>
      <c r="BK343" s="123" t="str">
        <f t="shared" si="855"/>
        <v/>
      </c>
      <c r="BL343" s="123" t="str">
        <f t="shared" si="856"/>
        <v/>
      </c>
      <c r="BM343" s="123" t="str">
        <f t="shared" si="857"/>
        <v/>
      </c>
      <c r="BN343" s="123" t="str">
        <f t="shared" si="858"/>
        <v/>
      </c>
      <c r="BO343" s="123" t="str">
        <f t="shared" si="859"/>
        <v/>
      </c>
      <c r="BP343" s="123" t="str">
        <f t="shared" si="860"/>
        <v/>
      </c>
      <c r="BQ343" s="123" t="str">
        <f t="shared" si="861"/>
        <v/>
      </c>
      <c r="BR343" s="124" t="str">
        <f t="shared" si="862"/>
        <v/>
      </c>
      <c r="BS343" s="142" t="str">
        <f t="shared" si="863"/>
        <v/>
      </c>
      <c r="BT343" s="143" t="str">
        <f t="shared" si="864"/>
        <v/>
      </c>
      <c r="BU343" s="143" t="str">
        <f t="shared" si="865"/>
        <v/>
      </c>
      <c r="BV343" s="143" t="str">
        <f t="shared" si="866"/>
        <v/>
      </c>
      <c r="BW343" s="143" t="str">
        <f t="shared" si="867"/>
        <v/>
      </c>
      <c r="BX343" s="144" t="str">
        <f t="shared" si="868"/>
        <v/>
      </c>
      <c r="BY343" s="141" t="str">
        <f t="shared" si="869"/>
        <v/>
      </c>
      <c r="BZ343" s="139" t="str">
        <f t="shared" si="870"/>
        <v/>
      </c>
      <c r="CA343" s="139" t="str">
        <f t="shared" si="871"/>
        <v/>
      </c>
      <c r="CB343" s="139" t="str">
        <f t="shared" si="872"/>
        <v/>
      </c>
      <c r="CC343" s="139" t="str">
        <f t="shared" si="873"/>
        <v/>
      </c>
      <c r="CD343" s="139" t="str">
        <f t="shared" si="874"/>
        <v/>
      </c>
      <c r="CE343" s="140" t="str">
        <f t="shared" si="875"/>
        <v/>
      </c>
      <c r="CF343" s="141" t="str">
        <f t="shared" si="876"/>
        <v/>
      </c>
      <c r="CG343" s="139" t="str">
        <f t="shared" si="877"/>
        <v/>
      </c>
      <c r="CH343" s="139" t="str">
        <f t="shared" si="878"/>
        <v/>
      </c>
      <c r="CI343" s="139" t="str">
        <f t="shared" si="879"/>
        <v/>
      </c>
      <c r="CJ343" s="139" t="str">
        <f t="shared" si="880"/>
        <v/>
      </c>
      <c r="CK343" s="139" t="str">
        <f t="shared" si="881"/>
        <v/>
      </c>
      <c r="CL343" s="140" t="str">
        <f t="shared" si="882"/>
        <v/>
      </c>
      <c r="CM343" s="142" t="str">
        <f t="shared" si="883"/>
        <v/>
      </c>
      <c r="CN343" s="143" t="str">
        <f t="shared" si="884"/>
        <v/>
      </c>
      <c r="CO343" s="143" t="str">
        <f t="shared" si="885"/>
        <v/>
      </c>
      <c r="CP343" s="143" t="str">
        <f t="shared" si="886"/>
        <v/>
      </c>
      <c r="CQ343" s="143" t="str">
        <f t="shared" si="887"/>
        <v/>
      </c>
      <c r="CR343" s="145" t="str">
        <f t="shared" si="888"/>
        <v/>
      </c>
      <c r="CS343" s="127"/>
      <c r="CT343" s="122" t="str">
        <f t="shared" si="889"/>
        <v/>
      </c>
      <c r="CU343" s="123" t="str">
        <f t="shared" si="890"/>
        <v/>
      </c>
      <c r="CV343" s="123" t="str">
        <f t="shared" si="891"/>
        <v/>
      </c>
      <c r="CW343" s="123" t="str">
        <f t="shared" si="892"/>
        <v/>
      </c>
      <c r="CX343" s="123" t="str">
        <f t="shared" si="893"/>
        <v/>
      </c>
      <c r="CY343" s="123" t="str">
        <f t="shared" si="894"/>
        <v/>
      </c>
      <c r="CZ343" s="123" t="str">
        <f t="shared" si="895"/>
        <v/>
      </c>
      <c r="DA343" s="123" t="str">
        <f t="shared" si="896"/>
        <v/>
      </c>
      <c r="DB343" s="124" t="str">
        <f t="shared" si="897"/>
        <v/>
      </c>
      <c r="DC343" s="128" t="str">
        <f t="shared" si="898"/>
        <v/>
      </c>
      <c r="DD343" s="123" t="str">
        <f t="shared" si="899"/>
        <v/>
      </c>
      <c r="DE343" s="123" t="str">
        <f t="shared" si="900"/>
        <v/>
      </c>
      <c r="DF343" s="123" t="str">
        <f t="shared" si="901"/>
        <v/>
      </c>
      <c r="DG343" s="123" t="str">
        <f t="shared" si="902"/>
        <v/>
      </c>
      <c r="DH343" s="123" t="str">
        <f t="shared" si="903"/>
        <v/>
      </c>
      <c r="DI343" s="123" t="str">
        <f t="shared" si="904"/>
        <v/>
      </c>
      <c r="DJ343" s="129" t="str">
        <f t="shared" si="905"/>
        <v/>
      </c>
      <c r="DK343" s="98" t="s">
        <v>68</v>
      </c>
      <c r="DL343" s="130">
        <f t="shared" si="912"/>
        <v>337</v>
      </c>
      <c r="DM343" s="56"/>
    </row>
    <row r="344" spans="2:117" ht="22.5" customHeight="1">
      <c r="B344" s="98" t="s">
        <v>68</v>
      </c>
      <c r="C344" s="130">
        <f t="shared" si="906"/>
        <v>338</v>
      </c>
      <c r="D344" s="146">
        <v>45706</v>
      </c>
      <c r="E344" s="155" t="s">
        <v>69</v>
      </c>
      <c r="F344" s="102" t="s">
        <v>70</v>
      </c>
      <c r="G344" s="103" t="s">
        <v>20</v>
      </c>
      <c r="H344" s="131" t="s">
        <v>46</v>
      </c>
      <c r="I344" s="132">
        <v>10000</v>
      </c>
      <c r="J344" s="106"/>
      <c r="K344" s="107">
        <f t="shared" si="907"/>
        <v>3849764</v>
      </c>
      <c r="L344" s="645"/>
      <c r="M344" s="133"/>
      <c r="N344" s="133"/>
      <c r="O344" s="134" t="str">
        <f t="shared" ref="O344:S344" si="1153">IF($H344=O$6,$I344,"")</f>
        <v/>
      </c>
      <c r="P344" s="135" t="str">
        <f t="shared" si="1153"/>
        <v/>
      </c>
      <c r="Q344" s="136">
        <f t="shared" si="1153"/>
        <v>10000</v>
      </c>
      <c r="R344" s="135" t="str">
        <f t="shared" si="1153"/>
        <v/>
      </c>
      <c r="S344" s="137" t="str">
        <f t="shared" si="1153"/>
        <v/>
      </c>
      <c r="T344" s="113" t="str">
        <f t="shared" ref="T344:AJ344" si="1154">IF($H344=T$6,$J344,"")</f>
        <v/>
      </c>
      <c r="U344" s="114" t="str">
        <f t="shared" si="1154"/>
        <v/>
      </c>
      <c r="V344" s="114" t="str">
        <f t="shared" si="1154"/>
        <v/>
      </c>
      <c r="W344" s="114" t="str">
        <f t="shared" si="1154"/>
        <v/>
      </c>
      <c r="X344" s="113" t="str">
        <f t="shared" si="1154"/>
        <v/>
      </c>
      <c r="Y344" s="114" t="str">
        <f t="shared" si="1154"/>
        <v/>
      </c>
      <c r="Z344" s="114" t="str">
        <f t="shared" si="1154"/>
        <v/>
      </c>
      <c r="AA344" s="114" t="str">
        <f t="shared" si="1154"/>
        <v/>
      </c>
      <c r="AB344" s="113" t="str">
        <f t="shared" si="1154"/>
        <v/>
      </c>
      <c r="AC344" s="114" t="str">
        <f t="shared" si="1154"/>
        <v/>
      </c>
      <c r="AD344" s="114" t="str">
        <f t="shared" si="1154"/>
        <v/>
      </c>
      <c r="AE344" s="114" t="str">
        <f t="shared" si="1154"/>
        <v/>
      </c>
      <c r="AF344" s="114" t="str">
        <f t="shared" si="1154"/>
        <v/>
      </c>
      <c r="AG344" s="114" t="str">
        <f t="shared" si="1154"/>
        <v/>
      </c>
      <c r="AH344" s="114" t="str">
        <f t="shared" si="1154"/>
        <v/>
      </c>
      <c r="AI344" s="113" t="str">
        <f t="shared" si="1154"/>
        <v/>
      </c>
      <c r="AJ344" s="115" t="str">
        <f t="shared" si="1154"/>
        <v/>
      </c>
      <c r="AK344" s="617"/>
      <c r="AL344" s="38"/>
      <c r="AM344" s="98" t="s">
        <v>68</v>
      </c>
      <c r="AN344" s="130">
        <f t="shared" si="910"/>
        <v>338</v>
      </c>
      <c r="AO344" s="138" t="str">
        <f t="shared" ref="AO344:AS344" si="1155">IF(AND($G344=AO$4,$H344=AO$6),$I344,"")</f>
        <v/>
      </c>
      <c r="AP344" s="139" t="str">
        <f t="shared" si="1155"/>
        <v/>
      </c>
      <c r="AQ344" s="139">
        <f t="shared" si="1155"/>
        <v>10000</v>
      </c>
      <c r="AR344" s="139" t="str">
        <f t="shared" si="1155"/>
        <v/>
      </c>
      <c r="AS344" s="139" t="str">
        <f t="shared" si="1155"/>
        <v/>
      </c>
      <c r="AT344" s="118"/>
      <c r="AU344" s="138" t="str">
        <f t="shared" si="839"/>
        <v/>
      </c>
      <c r="AV344" s="139" t="str">
        <f t="shared" si="840"/>
        <v/>
      </c>
      <c r="AW344" s="139" t="str">
        <f t="shared" si="841"/>
        <v/>
      </c>
      <c r="AX344" s="139" t="str">
        <f t="shared" si="842"/>
        <v/>
      </c>
      <c r="AY344" s="139" t="str">
        <f t="shared" si="843"/>
        <v/>
      </c>
      <c r="AZ344" s="140" t="str">
        <f t="shared" si="844"/>
        <v/>
      </c>
      <c r="BA344" s="141" t="str">
        <f t="shared" si="845"/>
        <v/>
      </c>
      <c r="BB344" s="139" t="str">
        <f t="shared" si="846"/>
        <v/>
      </c>
      <c r="BC344" s="139" t="str">
        <f t="shared" si="847"/>
        <v/>
      </c>
      <c r="BD344" s="139" t="str">
        <f t="shared" si="848"/>
        <v/>
      </c>
      <c r="BE344" s="140" t="str">
        <f t="shared" si="849"/>
        <v/>
      </c>
      <c r="BF344" s="122" t="str">
        <f t="shared" si="850"/>
        <v/>
      </c>
      <c r="BG344" s="123" t="str">
        <f t="shared" si="851"/>
        <v/>
      </c>
      <c r="BH344" s="123" t="str">
        <f t="shared" si="852"/>
        <v/>
      </c>
      <c r="BI344" s="123" t="str">
        <f t="shared" si="853"/>
        <v/>
      </c>
      <c r="BJ344" s="122" t="str">
        <f t="shared" si="854"/>
        <v/>
      </c>
      <c r="BK344" s="123" t="str">
        <f t="shared" si="855"/>
        <v/>
      </c>
      <c r="BL344" s="123" t="str">
        <f t="shared" si="856"/>
        <v/>
      </c>
      <c r="BM344" s="123" t="str">
        <f t="shared" si="857"/>
        <v/>
      </c>
      <c r="BN344" s="123" t="str">
        <f t="shared" si="858"/>
        <v/>
      </c>
      <c r="BO344" s="123" t="str">
        <f t="shared" si="859"/>
        <v/>
      </c>
      <c r="BP344" s="123" t="str">
        <f t="shared" si="860"/>
        <v/>
      </c>
      <c r="BQ344" s="123" t="str">
        <f t="shared" si="861"/>
        <v/>
      </c>
      <c r="BR344" s="124" t="str">
        <f t="shared" si="862"/>
        <v/>
      </c>
      <c r="BS344" s="142" t="str">
        <f t="shared" si="863"/>
        <v/>
      </c>
      <c r="BT344" s="143" t="str">
        <f t="shared" si="864"/>
        <v/>
      </c>
      <c r="BU344" s="143" t="str">
        <f t="shared" si="865"/>
        <v/>
      </c>
      <c r="BV344" s="143" t="str">
        <f t="shared" si="866"/>
        <v/>
      </c>
      <c r="BW344" s="143" t="str">
        <f t="shared" si="867"/>
        <v/>
      </c>
      <c r="BX344" s="144" t="str">
        <f t="shared" si="868"/>
        <v/>
      </c>
      <c r="BY344" s="141" t="str">
        <f t="shared" si="869"/>
        <v/>
      </c>
      <c r="BZ344" s="139" t="str">
        <f t="shared" si="870"/>
        <v/>
      </c>
      <c r="CA344" s="139" t="str">
        <f t="shared" si="871"/>
        <v/>
      </c>
      <c r="CB344" s="139" t="str">
        <f t="shared" si="872"/>
        <v/>
      </c>
      <c r="CC344" s="139" t="str">
        <f t="shared" si="873"/>
        <v/>
      </c>
      <c r="CD344" s="139" t="str">
        <f t="shared" si="874"/>
        <v/>
      </c>
      <c r="CE344" s="140" t="str">
        <f t="shared" si="875"/>
        <v/>
      </c>
      <c r="CF344" s="141" t="str">
        <f t="shared" si="876"/>
        <v/>
      </c>
      <c r="CG344" s="139" t="str">
        <f t="shared" si="877"/>
        <v/>
      </c>
      <c r="CH344" s="139" t="str">
        <f t="shared" si="878"/>
        <v/>
      </c>
      <c r="CI344" s="139" t="str">
        <f t="shared" si="879"/>
        <v/>
      </c>
      <c r="CJ344" s="139" t="str">
        <f t="shared" si="880"/>
        <v/>
      </c>
      <c r="CK344" s="139" t="str">
        <f t="shared" si="881"/>
        <v/>
      </c>
      <c r="CL344" s="140" t="str">
        <f t="shared" si="882"/>
        <v/>
      </c>
      <c r="CM344" s="142" t="str">
        <f t="shared" si="883"/>
        <v/>
      </c>
      <c r="CN344" s="143" t="str">
        <f t="shared" si="884"/>
        <v/>
      </c>
      <c r="CO344" s="143" t="str">
        <f t="shared" si="885"/>
        <v/>
      </c>
      <c r="CP344" s="143" t="str">
        <f t="shared" si="886"/>
        <v/>
      </c>
      <c r="CQ344" s="143" t="str">
        <f t="shared" si="887"/>
        <v/>
      </c>
      <c r="CR344" s="145" t="str">
        <f t="shared" si="888"/>
        <v/>
      </c>
      <c r="CS344" s="127"/>
      <c r="CT344" s="122" t="str">
        <f t="shared" si="889"/>
        <v/>
      </c>
      <c r="CU344" s="123" t="str">
        <f t="shared" si="890"/>
        <v/>
      </c>
      <c r="CV344" s="123" t="str">
        <f t="shared" si="891"/>
        <v/>
      </c>
      <c r="CW344" s="123" t="str">
        <f t="shared" si="892"/>
        <v/>
      </c>
      <c r="CX344" s="123" t="str">
        <f t="shared" si="893"/>
        <v/>
      </c>
      <c r="CY344" s="123" t="str">
        <f t="shared" si="894"/>
        <v/>
      </c>
      <c r="CZ344" s="123" t="str">
        <f t="shared" si="895"/>
        <v/>
      </c>
      <c r="DA344" s="123" t="str">
        <f t="shared" si="896"/>
        <v/>
      </c>
      <c r="DB344" s="124" t="str">
        <f t="shared" si="897"/>
        <v/>
      </c>
      <c r="DC344" s="128" t="str">
        <f t="shared" si="898"/>
        <v/>
      </c>
      <c r="DD344" s="123" t="str">
        <f t="shared" si="899"/>
        <v/>
      </c>
      <c r="DE344" s="123" t="str">
        <f t="shared" si="900"/>
        <v/>
      </c>
      <c r="DF344" s="123" t="str">
        <f t="shared" si="901"/>
        <v/>
      </c>
      <c r="DG344" s="123" t="str">
        <f t="shared" si="902"/>
        <v/>
      </c>
      <c r="DH344" s="123" t="str">
        <f t="shared" si="903"/>
        <v/>
      </c>
      <c r="DI344" s="123" t="str">
        <f t="shared" si="904"/>
        <v/>
      </c>
      <c r="DJ344" s="129" t="str">
        <f t="shared" si="905"/>
        <v/>
      </c>
      <c r="DK344" s="98" t="s">
        <v>68</v>
      </c>
      <c r="DL344" s="130">
        <f t="shared" si="912"/>
        <v>338</v>
      </c>
      <c r="DM344" s="56"/>
    </row>
    <row r="345" spans="2:117" ht="22.5" customHeight="1">
      <c r="B345" s="98" t="s">
        <v>68</v>
      </c>
      <c r="C345" s="130">
        <f t="shared" si="906"/>
        <v>339</v>
      </c>
      <c r="D345" s="146">
        <v>45706</v>
      </c>
      <c r="E345" s="155" t="s">
        <v>69</v>
      </c>
      <c r="F345" s="102" t="s">
        <v>70</v>
      </c>
      <c r="G345" s="103" t="s">
        <v>20</v>
      </c>
      <c r="H345" s="131" t="s">
        <v>46</v>
      </c>
      <c r="I345" s="132">
        <v>2000</v>
      </c>
      <c r="J345" s="106"/>
      <c r="K345" s="107">
        <f t="shared" si="907"/>
        <v>3851764</v>
      </c>
      <c r="L345" s="645"/>
      <c r="M345" s="133"/>
      <c r="N345" s="133"/>
      <c r="O345" s="134" t="str">
        <f t="shared" ref="O345:S345" si="1156">IF($H345=O$6,$I345,"")</f>
        <v/>
      </c>
      <c r="P345" s="135" t="str">
        <f t="shared" si="1156"/>
        <v/>
      </c>
      <c r="Q345" s="136">
        <f t="shared" si="1156"/>
        <v>2000</v>
      </c>
      <c r="R345" s="135" t="str">
        <f t="shared" si="1156"/>
        <v/>
      </c>
      <c r="S345" s="137" t="str">
        <f t="shared" si="1156"/>
        <v/>
      </c>
      <c r="T345" s="113" t="str">
        <f t="shared" ref="T345:AJ345" si="1157">IF($H345=T$6,$J345,"")</f>
        <v/>
      </c>
      <c r="U345" s="114" t="str">
        <f t="shared" si="1157"/>
        <v/>
      </c>
      <c r="V345" s="114" t="str">
        <f t="shared" si="1157"/>
        <v/>
      </c>
      <c r="W345" s="114" t="str">
        <f t="shared" si="1157"/>
        <v/>
      </c>
      <c r="X345" s="113" t="str">
        <f t="shared" si="1157"/>
        <v/>
      </c>
      <c r="Y345" s="114" t="str">
        <f t="shared" si="1157"/>
        <v/>
      </c>
      <c r="Z345" s="114" t="str">
        <f t="shared" si="1157"/>
        <v/>
      </c>
      <c r="AA345" s="114" t="str">
        <f t="shared" si="1157"/>
        <v/>
      </c>
      <c r="AB345" s="113" t="str">
        <f t="shared" si="1157"/>
        <v/>
      </c>
      <c r="AC345" s="114" t="str">
        <f t="shared" si="1157"/>
        <v/>
      </c>
      <c r="AD345" s="114" t="str">
        <f t="shared" si="1157"/>
        <v/>
      </c>
      <c r="AE345" s="114" t="str">
        <f t="shared" si="1157"/>
        <v/>
      </c>
      <c r="AF345" s="114" t="str">
        <f t="shared" si="1157"/>
        <v/>
      </c>
      <c r="AG345" s="114" t="str">
        <f t="shared" si="1157"/>
        <v/>
      </c>
      <c r="AH345" s="114" t="str">
        <f t="shared" si="1157"/>
        <v/>
      </c>
      <c r="AI345" s="113" t="str">
        <f t="shared" si="1157"/>
        <v/>
      </c>
      <c r="AJ345" s="115" t="str">
        <f t="shared" si="1157"/>
        <v/>
      </c>
      <c r="AK345" s="617"/>
      <c r="AL345" s="38"/>
      <c r="AM345" s="98" t="s">
        <v>68</v>
      </c>
      <c r="AN345" s="130">
        <f t="shared" si="910"/>
        <v>339</v>
      </c>
      <c r="AO345" s="138" t="str">
        <f t="shared" ref="AO345:AS345" si="1158">IF(AND($G345=AO$4,$H345=AO$6),$I345,"")</f>
        <v/>
      </c>
      <c r="AP345" s="139" t="str">
        <f t="shared" si="1158"/>
        <v/>
      </c>
      <c r="AQ345" s="139">
        <f t="shared" si="1158"/>
        <v>2000</v>
      </c>
      <c r="AR345" s="139" t="str">
        <f t="shared" si="1158"/>
        <v/>
      </c>
      <c r="AS345" s="139" t="str">
        <f t="shared" si="1158"/>
        <v/>
      </c>
      <c r="AT345" s="118"/>
      <c r="AU345" s="138" t="str">
        <f t="shared" si="839"/>
        <v/>
      </c>
      <c r="AV345" s="139" t="str">
        <f t="shared" si="840"/>
        <v/>
      </c>
      <c r="AW345" s="139" t="str">
        <f t="shared" si="841"/>
        <v/>
      </c>
      <c r="AX345" s="139" t="str">
        <f t="shared" si="842"/>
        <v/>
      </c>
      <c r="AY345" s="139" t="str">
        <f t="shared" si="843"/>
        <v/>
      </c>
      <c r="AZ345" s="140" t="str">
        <f t="shared" si="844"/>
        <v/>
      </c>
      <c r="BA345" s="141" t="str">
        <f t="shared" si="845"/>
        <v/>
      </c>
      <c r="BB345" s="139" t="str">
        <f t="shared" si="846"/>
        <v/>
      </c>
      <c r="BC345" s="139" t="str">
        <f t="shared" si="847"/>
        <v/>
      </c>
      <c r="BD345" s="139" t="str">
        <f t="shared" si="848"/>
        <v/>
      </c>
      <c r="BE345" s="140" t="str">
        <f t="shared" si="849"/>
        <v/>
      </c>
      <c r="BF345" s="122" t="str">
        <f t="shared" si="850"/>
        <v/>
      </c>
      <c r="BG345" s="123" t="str">
        <f t="shared" si="851"/>
        <v/>
      </c>
      <c r="BH345" s="123" t="str">
        <f t="shared" si="852"/>
        <v/>
      </c>
      <c r="BI345" s="123" t="str">
        <f t="shared" si="853"/>
        <v/>
      </c>
      <c r="BJ345" s="122" t="str">
        <f t="shared" si="854"/>
        <v/>
      </c>
      <c r="BK345" s="123" t="str">
        <f t="shared" si="855"/>
        <v/>
      </c>
      <c r="BL345" s="123" t="str">
        <f t="shared" si="856"/>
        <v/>
      </c>
      <c r="BM345" s="123" t="str">
        <f t="shared" si="857"/>
        <v/>
      </c>
      <c r="BN345" s="123" t="str">
        <f t="shared" si="858"/>
        <v/>
      </c>
      <c r="BO345" s="123" t="str">
        <f t="shared" si="859"/>
        <v/>
      </c>
      <c r="BP345" s="123" t="str">
        <f t="shared" si="860"/>
        <v/>
      </c>
      <c r="BQ345" s="123" t="str">
        <f t="shared" si="861"/>
        <v/>
      </c>
      <c r="BR345" s="124" t="str">
        <f t="shared" si="862"/>
        <v/>
      </c>
      <c r="BS345" s="142" t="str">
        <f t="shared" si="863"/>
        <v/>
      </c>
      <c r="BT345" s="143" t="str">
        <f t="shared" si="864"/>
        <v/>
      </c>
      <c r="BU345" s="143" t="str">
        <f t="shared" si="865"/>
        <v/>
      </c>
      <c r="BV345" s="143" t="str">
        <f t="shared" si="866"/>
        <v/>
      </c>
      <c r="BW345" s="143" t="str">
        <f t="shared" si="867"/>
        <v/>
      </c>
      <c r="BX345" s="144" t="str">
        <f t="shared" si="868"/>
        <v/>
      </c>
      <c r="BY345" s="141" t="str">
        <f t="shared" si="869"/>
        <v/>
      </c>
      <c r="BZ345" s="139" t="str">
        <f t="shared" si="870"/>
        <v/>
      </c>
      <c r="CA345" s="139" t="str">
        <f t="shared" si="871"/>
        <v/>
      </c>
      <c r="CB345" s="139" t="str">
        <f t="shared" si="872"/>
        <v/>
      </c>
      <c r="CC345" s="139" t="str">
        <f t="shared" si="873"/>
        <v/>
      </c>
      <c r="CD345" s="139" t="str">
        <f t="shared" si="874"/>
        <v/>
      </c>
      <c r="CE345" s="140" t="str">
        <f t="shared" si="875"/>
        <v/>
      </c>
      <c r="CF345" s="141" t="str">
        <f t="shared" si="876"/>
        <v/>
      </c>
      <c r="CG345" s="139" t="str">
        <f t="shared" si="877"/>
        <v/>
      </c>
      <c r="CH345" s="139" t="str">
        <f t="shared" si="878"/>
        <v/>
      </c>
      <c r="CI345" s="139" t="str">
        <f t="shared" si="879"/>
        <v/>
      </c>
      <c r="CJ345" s="139" t="str">
        <f t="shared" si="880"/>
        <v/>
      </c>
      <c r="CK345" s="139" t="str">
        <f t="shared" si="881"/>
        <v/>
      </c>
      <c r="CL345" s="140" t="str">
        <f t="shared" si="882"/>
        <v/>
      </c>
      <c r="CM345" s="142" t="str">
        <f t="shared" si="883"/>
        <v/>
      </c>
      <c r="CN345" s="143" t="str">
        <f t="shared" si="884"/>
        <v/>
      </c>
      <c r="CO345" s="143" t="str">
        <f t="shared" si="885"/>
        <v/>
      </c>
      <c r="CP345" s="143" t="str">
        <f t="shared" si="886"/>
        <v/>
      </c>
      <c r="CQ345" s="143" t="str">
        <f t="shared" si="887"/>
        <v/>
      </c>
      <c r="CR345" s="145" t="str">
        <f t="shared" si="888"/>
        <v/>
      </c>
      <c r="CS345" s="127"/>
      <c r="CT345" s="122" t="str">
        <f t="shared" si="889"/>
        <v/>
      </c>
      <c r="CU345" s="123" t="str">
        <f t="shared" si="890"/>
        <v/>
      </c>
      <c r="CV345" s="123" t="str">
        <f t="shared" si="891"/>
        <v/>
      </c>
      <c r="CW345" s="123" t="str">
        <f t="shared" si="892"/>
        <v/>
      </c>
      <c r="CX345" s="123" t="str">
        <f t="shared" si="893"/>
        <v/>
      </c>
      <c r="CY345" s="123" t="str">
        <f t="shared" si="894"/>
        <v/>
      </c>
      <c r="CZ345" s="123" t="str">
        <f t="shared" si="895"/>
        <v/>
      </c>
      <c r="DA345" s="123" t="str">
        <f t="shared" si="896"/>
        <v/>
      </c>
      <c r="DB345" s="124" t="str">
        <f t="shared" si="897"/>
        <v/>
      </c>
      <c r="DC345" s="128" t="str">
        <f t="shared" si="898"/>
        <v/>
      </c>
      <c r="DD345" s="123" t="str">
        <f t="shared" si="899"/>
        <v/>
      </c>
      <c r="DE345" s="123" t="str">
        <f t="shared" si="900"/>
        <v/>
      </c>
      <c r="DF345" s="123" t="str">
        <f t="shared" si="901"/>
        <v/>
      </c>
      <c r="DG345" s="123" t="str">
        <f t="shared" si="902"/>
        <v/>
      </c>
      <c r="DH345" s="123" t="str">
        <f t="shared" si="903"/>
        <v/>
      </c>
      <c r="DI345" s="123" t="str">
        <f t="shared" si="904"/>
        <v/>
      </c>
      <c r="DJ345" s="129" t="str">
        <f t="shared" si="905"/>
        <v/>
      </c>
      <c r="DK345" s="98" t="s">
        <v>68</v>
      </c>
      <c r="DL345" s="130">
        <f t="shared" si="912"/>
        <v>339</v>
      </c>
      <c r="DM345" s="56"/>
    </row>
    <row r="346" spans="2:117" ht="22.5" customHeight="1">
      <c r="B346" s="98" t="s">
        <v>68</v>
      </c>
      <c r="C346" s="130">
        <f t="shared" si="906"/>
        <v>340</v>
      </c>
      <c r="D346" s="146">
        <v>45707</v>
      </c>
      <c r="E346" s="155" t="s">
        <v>69</v>
      </c>
      <c r="F346" s="102" t="s">
        <v>70</v>
      </c>
      <c r="G346" s="156" t="s">
        <v>20</v>
      </c>
      <c r="H346" s="131" t="s">
        <v>46</v>
      </c>
      <c r="I346" s="132">
        <v>10000</v>
      </c>
      <c r="J346" s="106"/>
      <c r="K346" s="107">
        <f t="shared" si="907"/>
        <v>3861764</v>
      </c>
      <c r="L346" s="645"/>
      <c r="M346" s="133"/>
      <c r="N346" s="133"/>
      <c r="O346" s="134" t="str">
        <f t="shared" ref="O346:S346" si="1159">IF($H346=O$6,$I346,"")</f>
        <v/>
      </c>
      <c r="P346" s="135" t="str">
        <f t="shared" si="1159"/>
        <v/>
      </c>
      <c r="Q346" s="136">
        <f t="shared" si="1159"/>
        <v>10000</v>
      </c>
      <c r="R346" s="135" t="str">
        <f t="shared" si="1159"/>
        <v/>
      </c>
      <c r="S346" s="137" t="str">
        <f t="shared" si="1159"/>
        <v/>
      </c>
      <c r="T346" s="113" t="str">
        <f t="shared" ref="T346:AJ346" si="1160">IF($H346=T$6,$J346,"")</f>
        <v/>
      </c>
      <c r="U346" s="114" t="str">
        <f t="shared" si="1160"/>
        <v/>
      </c>
      <c r="V346" s="114" t="str">
        <f t="shared" si="1160"/>
        <v/>
      </c>
      <c r="W346" s="114" t="str">
        <f t="shared" si="1160"/>
        <v/>
      </c>
      <c r="X346" s="113" t="str">
        <f t="shared" si="1160"/>
        <v/>
      </c>
      <c r="Y346" s="114" t="str">
        <f t="shared" si="1160"/>
        <v/>
      </c>
      <c r="Z346" s="114" t="str">
        <f t="shared" si="1160"/>
        <v/>
      </c>
      <c r="AA346" s="114" t="str">
        <f t="shared" si="1160"/>
        <v/>
      </c>
      <c r="AB346" s="113" t="str">
        <f t="shared" si="1160"/>
        <v/>
      </c>
      <c r="AC346" s="114" t="str">
        <f t="shared" si="1160"/>
        <v/>
      </c>
      <c r="AD346" s="114" t="str">
        <f t="shared" si="1160"/>
        <v/>
      </c>
      <c r="AE346" s="114" t="str">
        <f t="shared" si="1160"/>
        <v/>
      </c>
      <c r="AF346" s="114" t="str">
        <f t="shared" si="1160"/>
        <v/>
      </c>
      <c r="AG346" s="114" t="str">
        <f t="shared" si="1160"/>
        <v/>
      </c>
      <c r="AH346" s="114" t="str">
        <f t="shared" si="1160"/>
        <v/>
      </c>
      <c r="AI346" s="113" t="str">
        <f t="shared" si="1160"/>
        <v/>
      </c>
      <c r="AJ346" s="115" t="str">
        <f t="shared" si="1160"/>
        <v/>
      </c>
      <c r="AK346" s="617"/>
      <c r="AL346" s="38"/>
      <c r="AM346" s="98" t="s">
        <v>68</v>
      </c>
      <c r="AN346" s="130">
        <f t="shared" si="910"/>
        <v>340</v>
      </c>
      <c r="AO346" s="138" t="str">
        <f t="shared" ref="AO346:AS346" si="1161">IF(AND($G346=AO$4,$H346=AO$6),$I346,"")</f>
        <v/>
      </c>
      <c r="AP346" s="139" t="str">
        <f t="shared" si="1161"/>
        <v/>
      </c>
      <c r="AQ346" s="139">
        <f t="shared" si="1161"/>
        <v>10000</v>
      </c>
      <c r="AR346" s="139" t="str">
        <f t="shared" si="1161"/>
        <v/>
      </c>
      <c r="AS346" s="139" t="str">
        <f t="shared" si="1161"/>
        <v/>
      </c>
      <c r="AT346" s="118"/>
      <c r="AU346" s="138" t="str">
        <f t="shared" si="839"/>
        <v/>
      </c>
      <c r="AV346" s="139" t="str">
        <f t="shared" si="840"/>
        <v/>
      </c>
      <c r="AW346" s="139" t="str">
        <f t="shared" si="841"/>
        <v/>
      </c>
      <c r="AX346" s="139" t="str">
        <f t="shared" si="842"/>
        <v/>
      </c>
      <c r="AY346" s="139" t="str">
        <f t="shared" si="843"/>
        <v/>
      </c>
      <c r="AZ346" s="140" t="str">
        <f t="shared" si="844"/>
        <v/>
      </c>
      <c r="BA346" s="141" t="str">
        <f t="shared" si="845"/>
        <v/>
      </c>
      <c r="BB346" s="139" t="str">
        <f t="shared" si="846"/>
        <v/>
      </c>
      <c r="BC346" s="139" t="str">
        <f t="shared" si="847"/>
        <v/>
      </c>
      <c r="BD346" s="139" t="str">
        <f t="shared" si="848"/>
        <v/>
      </c>
      <c r="BE346" s="140" t="str">
        <f t="shared" si="849"/>
        <v/>
      </c>
      <c r="BF346" s="122" t="str">
        <f t="shared" si="850"/>
        <v/>
      </c>
      <c r="BG346" s="123" t="str">
        <f t="shared" si="851"/>
        <v/>
      </c>
      <c r="BH346" s="123" t="str">
        <f t="shared" si="852"/>
        <v/>
      </c>
      <c r="BI346" s="123" t="str">
        <f t="shared" si="853"/>
        <v/>
      </c>
      <c r="BJ346" s="122" t="str">
        <f t="shared" si="854"/>
        <v/>
      </c>
      <c r="BK346" s="123" t="str">
        <f t="shared" si="855"/>
        <v/>
      </c>
      <c r="BL346" s="123" t="str">
        <f t="shared" si="856"/>
        <v/>
      </c>
      <c r="BM346" s="123" t="str">
        <f t="shared" si="857"/>
        <v/>
      </c>
      <c r="BN346" s="123" t="str">
        <f t="shared" si="858"/>
        <v/>
      </c>
      <c r="BO346" s="123" t="str">
        <f t="shared" si="859"/>
        <v/>
      </c>
      <c r="BP346" s="123" t="str">
        <f t="shared" si="860"/>
        <v/>
      </c>
      <c r="BQ346" s="123" t="str">
        <f t="shared" si="861"/>
        <v/>
      </c>
      <c r="BR346" s="124" t="str">
        <f t="shared" si="862"/>
        <v/>
      </c>
      <c r="BS346" s="142" t="str">
        <f t="shared" si="863"/>
        <v/>
      </c>
      <c r="BT346" s="143" t="str">
        <f t="shared" si="864"/>
        <v/>
      </c>
      <c r="BU346" s="143" t="str">
        <f t="shared" si="865"/>
        <v/>
      </c>
      <c r="BV346" s="143" t="str">
        <f t="shared" si="866"/>
        <v/>
      </c>
      <c r="BW346" s="143" t="str">
        <f t="shared" si="867"/>
        <v/>
      </c>
      <c r="BX346" s="144" t="str">
        <f t="shared" si="868"/>
        <v/>
      </c>
      <c r="BY346" s="141" t="str">
        <f t="shared" si="869"/>
        <v/>
      </c>
      <c r="BZ346" s="139" t="str">
        <f t="shared" si="870"/>
        <v/>
      </c>
      <c r="CA346" s="139" t="str">
        <f t="shared" si="871"/>
        <v/>
      </c>
      <c r="CB346" s="139" t="str">
        <f t="shared" si="872"/>
        <v/>
      </c>
      <c r="CC346" s="139" t="str">
        <f t="shared" si="873"/>
        <v/>
      </c>
      <c r="CD346" s="139" t="str">
        <f t="shared" si="874"/>
        <v/>
      </c>
      <c r="CE346" s="140" t="str">
        <f t="shared" si="875"/>
        <v/>
      </c>
      <c r="CF346" s="141" t="str">
        <f t="shared" si="876"/>
        <v/>
      </c>
      <c r="CG346" s="139" t="str">
        <f t="shared" si="877"/>
        <v/>
      </c>
      <c r="CH346" s="139" t="str">
        <f t="shared" si="878"/>
        <v/>
      </c>
      <c r="CI346" s="139" t="str">
        <f t="shared" si="879"/>
        <v/>
      </c>
      <c r="CJ346" s="139" t="str">
        <f t="shared" si="880"/>
        <v/>
      </c>
      <c r="CK346" s="139" t="str">
        <f t="shared" si="881"/>
        <v/>
      </c>
      <c r="CL346" s="140" t="str">
        <f t="shared" si="882"/>
        <v/>
      </c>
      <c r="CM346" s="142" t="str">
        <f t="shared" si="883"/>
        <v/>
      </c>
      <c r="CN346" s="143" t="str">
        <f t="shared" si="884"/>
        <v/>
      </c>
      <c r="CO346" s="143" t="str">
        <f t="shared" si="885"/>
        <v/>
      </c>
      <c r="CP346" s="143" t="str">
        <f t="shared" si="886"/>
        <v/>
      </c>
      <c r="CQ346" s="143" t="str">
        <f t="shared" si="887"/>
        <v/>
      </c>
      <c r="CR346" s="145" t="str">
        <f t="shared" si="888"/>
        <v/>
      </c>
      <c r="CS346" s="127"/>
      <c r="CT346" s="122" t="str">
        <f t="shared" si="889"/>
        <v/>
      </c>
      <c r="CU346" s="123" t="str">
        <f t="shared" si="890"/>
        <v/>
      </c>
      <c r="CV346" s="123" t="str">
        <f t="shared" si="891"/>
        <v/>
      </c>
      <c r="CW346" s="123" t="str">
        <f t="shared" si="892"/>
        <v/>
      </c>
      <c r="CX346" s="123" t="str">
        <f t="shared" si="893"/>
        <v/>
      </c>
      <c r="CY346" s="123" t="str">
        <f t="shared" si="894"/>
        <v/>
      </c>
      <c r="CZ346" s="123" t="str">
        <f t="shared" si="895"/>
        <v/>
      </c>
      <c r="DA346" s="123" t="str">
        <f t="shared" si="896"/>
        <v/>
      </c>
      <c r="DB346" s="124" t="str">
        <f t="shared" si="897"/>
        <v/>
      </c>
      <c r="DC346" s="128" t="str">
        <f t="shared" si="898"/>
        <v/>
      </c>
      <c r="DD346" s="123" t="str">
        <f t="shared" si="899"/>
        <v/>
      </c>
      <c r="DE346" s="123" t="str">
        <f t="shared" si="900"/>
        <v/>
      </c>
      <c r="DF346" s="123" t="str">
        <f t="shared" si="901"/>
        <v/>
      </c>
      <c r="DG346" s="123" t="str">
        <f t="shared" si="902"/>
        <v/>
      </c>
      <c r="DH346" s="123" t="str">
        <f t="shared" si="903"/>
        <v/>
      </c>
      <c r="DI346" s="123" t="str">
        <f t="shared" si="904"/>
        <v/>
      </c>
      <c r="DJ346" s="129" t="str">
        <f t="shared" si="905"/>
        <v/>
      </c>
      <c r="DK346" s="98" t="s">
        <v>68</v>
      </c>
      <c r="DL346" s="130">
        <f t="shared" si="912"/>
        <v>340</v>
      </c>
      <c r="DM346" s="56"/>
    </row>
    <row r="347" spans="2:117" ht="22.5" customHeight="1">
      <c r="B347" s="98" t="s">
        <v>68</v>
      </c>
      <c r="C347" s="130">
        <f t="shared" si="906"/>
        <v>341</v>
      </c>
      <c r="D347" s="146">
        <v>45707</v>
      </c>
      <c r="E347" s="155" t="s">
        <v>69</v>
      </c>
      <c r="F347" s="102" t="s">
        <v>70</v>
      </c>
      <c r="G347" s="103" t="s">
        <v>20</v>
      </c>
      <c r="H347" s="131" t="s">
        <v>46</v>
      </c>
      <c r="I347" s="132">
        <v>50000</v>
      </c>
      <c r="J347" s="106"/>
      <c r="K347" s="107">
        <f t="shared" si="907"/>
        <v>3911764</v>
      </c>
      <c r="L347" s="645"/>
      <c r="M347" s="133"/>
      <c r="N347" s="133"/>
      <c r="O347" s="134" t="str">
        <f t="shared" ref="O347:S347" si="1162">IF($H347=O$6,$I347,"")</f>
        <v/>
      </c>
      <c r="P347" s="135" t="str">
        <f t="shared" si="1162"/>
        <v/>
      </c>
      <c r="Q347" s="136">
        <f t="shared" si="1162"/>
        <v>50000</v>
      </c>
      <c r="R347" s="135" t="str">
        <f t="shared" si="1162"/>
        <v/>
      </c>
      <c r="S347" s="137" t="str">
        <f t="shared" si="1162"/>
        <v/>
      </c>
      <c r="T347" s="113" t="str">
        <f t="shared" ref="T347:AJ347" si="1163">IF($H347=T$6,$J347,"")</f>
        <v/>
      </c>
      <c r="U347" s="114" t="str">
        <f t="shared" si="1163"/>
        <v/>
      </c>
      <c r="V347" s="114" t="str">
        <f t="shared" si="1163"/>
        <v/>
      </c>
      <c r="W347" s="114" t="str">
        <f t="shared" si="1163"/>
        <v/>
      </c>
      <c r="X347" s="113" t="str">
        <f t="shared" si="1163"/>
        <v/>
      </c>
      <c r="Y347" s="114" t="str">
        <f t="shared" si="1163"/>
        <v/>
      </c>
      <c r="Z347" s="114" t="str">
        <f t="shared" si="1163"/>
        <v/>
      </c>
      <c r="AA347" s="114" t="str">
        <f t="shared" si="1163"/>
        <v/>
      </c>
      <c r="AB347" s="113" t="str">
        <f t="shared" si="1163"/>
        <v/>
      </c>
      <c r="AC347" s="114" t="str">
        <f t="shared" si="1163"/>
        <v/>
      </c>
      <c r="AD347" s="114" t="str">
        <f t="shared" si="1163"/>
        <v/>
      </c>
      <c r="AE347" s="114" t="str">
        <f t="shared" si="1163"/>
        <v/>
      </c>
      <c r="AF347" s="114" t="str">
        <f t="shared" si="1163"/>
        <v/>
      </c>
      <c r="AG347" s="114" t="str">
        <f t="shared" si="1163"/>
        <v/>
      </c>
      <c r="AH347" s="114" t="str">
        <f t="shared" si="1163"/>
        <v/>
      </c>
      <c r="AI347" s="113" t="str">
        <f t="shared" si="1163"/>
        <v/>
      </c>
      <c r="AJ347" s="115" t="str">
        <f t="shared" si="1163"/>
        <v/>
      </c>
      <c r="AK347" s="617"/>
      <c r="AL347" s="38"/>
      <c r="AM347" s="98" t="s">
        <v>68</v>
      </c>
      <c r="AN347" s="130">
        <f t="shared" si="910"/>
        <v>341</v>
      </c>
      <c r="AO347" s="138" t="str">
        <f t="shared" ref="AO347:AS347" si="1164">IF(AND($G347=AO$4,$H347=AO$6),$I347,"")</f>
        <v/>
      </c>
      <c r="AP347" s="139" t="str">
        <f t="shared" si="1164"/>
        <v/>
      </c>
      <c r="AQ347" s="139">
        <f t="shared" si="1164"/>
        <v>50000</v>
      </c>
      <c r="AR347" s="139" t="str">
        <f t="shared" si="1164"/>
        <v/>
      </c>
      <c r="AS347" s="139" t="str">
        <f t="shared" si="1164"/>
        <v/>
      </c>
      <c r="AT347" s="118"/>
      <c r="AU347" s="138" t="str">
        <f t="shared" si="839"/>
        <v/>
      </c>
      <c r="AV347" s="139" t="str">
        <f t="shared" si="840"/>
        <v/>
      </c>
      <c r="AW347" s="139" t="str">
        <f t="shared" si="841"/>
        <v/>
      </c>
      <c r="AX347" s="139" t="str">
        <f t="shared" si="842"/>
        <v/>
      </c>
      <c r="AY347" s="139" t="str">
        <f t="shared" si="843"/>
        <v/>
      </c>
      <c r="AZ347" s="140" t="str">
        <f t="shared" si="844"/>
        <v/>
      </c>
      <c r="BA347" s="141" t="str">
        <f t="shared" si="845"/>
        <v/>
      </c>
      <c r="BB347" s="139" t="str">
        <f t="shared" si="846"/>
        <v/>
      </c>
      <c r="BC347" s="139" t="str">
        <f t="shared" si="847"/>
        <v/>
      </c>
      <c r="BD347" s="139" t="str">
        <f t="shared" si="848"/>
        <v/>
      </c>
      <c r="BE347" s="140" t="str">
        <f t="shared" si="849"/>
        <v/>
      </c>
      <c r="BF347" s="122" t="str">
        <f t="shared" si="850"/>
        <v/>
      </c>
      <c r="BG347" s="123" t="str">
        <f t="shared" si="851"/>
        <v/>
      </c>
      <c r="BH347" s="123" t="str">
        <f t="shared" si="852"/>
        <v/>
      </c>
      <c r="BI347" s="123" t="str">
        <f t="shared" si="853"/>
        <v/>
      </c>
      <c r="BJ347" s="122" t="str">
        <f t="shared" si="854"/>
        <v/>
      </c>
      <c r="BK347" s="123" t="str">
        <f t="shared" si="855"/>
        <v/>
      </c>
      <c r="BL347" s="123" t="str">
        <f t="shared" si="856"/>
        <v/>
      </c>
      <c r="BM347" s="123" t="str">
        <f t="shared" si="857"/>
        <v/>
      </c>
      <c r="BN347" s="123" t="str">
        <f t="shared" si="858"/>
        <v/>
      </c>
      <c r="BO347" s="123" t="str">
        <f t="shared" si="859"/>
        <v/>
      </c>
      <c r="BP347" s="123" t="str">
        <f t="shared" si="860"/>
        <v/>
      </c>
      <c r="BQ347" s="123" t="str">
        <f t="shared" si="861"/>
        <v/>
      </c>
      <c r="BR347" s="124" t="str">
        <f t="shared" si="862"/>
        <v/>
      </c>
      <c r="BS347" s="142" t="str">
        <f t="shared" si="863"/>
        <v/>
      </c>
      <c r="BT347" s="143" t="str">
        <f t="shared" si="864"/>
        <v/>
      </c>
      <c r="BU347" s="143" t="str">
        <f t="shared" si="865"/>
        <v/>
      </c>
      <c r="BV347" s="143" t="str">
        <f t="shared" si="866"/>
        <v/>
      </c>
      <c r="BW347" s="143" t="str">
        <f t="shared" si="867"/>
        <v/>
      </c>
      <c r="BX347" s="144" t="str">
        <f t="shared" si="868"/>
        <v/>
      </c>
      <c r="BY347" s="141" t="str">
        <f t="shared" si="869"/>
        <v/>
      </c>
      <c r="BZ347" s="139" t="str">
        <f t="shared" si="870"/>
        <v/>
      </c>
      <c r="CA347" s="139" t="str">
        <f t="shared" si="871"/>
        <v/>
      </c>
      <c r="CB347" s="139" t="str">
        <f t="shared" si="872"/>
        <v/>
      </c>
      <c r="CC347" s="139" t="str">
        <f t="shared" si="873"/>
        <v/>
      </c>
      <c r="CD347" s="139" t="str">
        <f t="shared" si="874"/>
        <v/>
      </c>
      <c r="CE347" s="140" t="str">
        <f t="shared" si="875"/>
        <v/>
      </c>
      <c r="CF347" s="141" t="str">
        <f t="shared" si="876"/>
        <v/>
      </c>
      <c r="CG347" s="139" t="str">
        <f t="shared" si="877"/>
        <v/>
      </c>
      <c r="CH347" s="139" t="str">
        <f t="shared" si="878"/>
        <v/>
      </c>
      <c r="CI347" s="139" t="str">
        <f t="shared" si="879"/>
        <v/>
      </c>
      <c r="CJ347" s="139" t="str">
        <f t="shared" si="880"/>
        <v/>
      </c>
      <c r="CK347" s="139" t="str">
        <f t="shared" si="881"/>
        <v/>
      </c>
      <c r="CL347" s="140" t="str">
        <f t="shared" si="882"/>
        <v/>
      </c>
      <c r="CM347" s="142" t="str">
        <f t="shared" si="883"/>
        <v/>
      </c>
      <c r="CN347" s="143" t="str">
        <f t="shared" si="884"/>
        <v/>
      </c>
      <c r="CO347" s="143" t="str">
        <f t="shared" si="885"/>
        <v/>
      </c>
      <c r="CP347" s="143" t="str">
        <f t="shared" si="886"/>
        <v/>
      </c>
      <c r="CQ347" s="143" t="str">
        <f t="shared" si="887"/>
        <v/>
      </c>
      <c r="CR347" s="145" t="str">
        <f t="shared" si="888"/>
        <v/>
      </c>
      <c r="CS347" s="127"/>
      <c r="CT347" s="122" t="str">
        <f t="shared" si="889"/>
        <v/>
      </c>
      <c r="CU347" s="123" t="str">
        <f t="shared" si="890"/>
        <v/>
      </c>
      <c r="CV347" s="123" t="str">
        <f t="shared" si="891"/>
        <v/>
      </c>
      <c r="CW347" s="123" t="str">
        <f t="shared" si="892"/>
        <v/>
      </c>
      <c r="CX347" s="123" t="str">
        <f t="shared" si="893"/>
        <v/>
      </c>
      <c r="CY347" s="123" t="str">
        <f t="shared" si="894"/>
        <v/>
      </c>
      <c r="CZ347" s="123" t="str">
        <f t="shared" si="895"/>
        <v/>
      </c>
      <c r="DA347" s="123" t="str">
        <f t="shared" si="896"/>
        <v/>
      </c>
      <c r="DB347" s="124" t="str">
        <f t="shared" si="897"/>
        <v/>
      </c>
      <c r="DC347" s="128" t="str">
        <f t="shared" si="898"/>
        <v/>
      </c>
      <c r="DD347" s="123" t="str">
        <f t="shared" si="899"/>
        <v/>
      </c>
      <c r="DE347" s="123" t="str">
        <f t="shared" si="900"/>
        <v/>
      </c>
      <c r="DF347" s="123" t="str">
        <f t="shared" si="901"/>
        <v/>
      </c>
      <c r="DG347" s="123" t="str">
        <f t="shared" si="902"/>
        <v/>
      </c>
      <c r="DH347" s="123" t="str">
        <f t="shared" si="903"/>
        <v/>
      </c>
      <c r="DI347" s="123" t="str">
        <f t="shared" si="904"/>
        <v/>
      </c>
      <c r="DJ347" s="129" t="str">
        <f t="shared" si="905"/>
        <v/>
      </c>
      <c r="DK347" s="98" t="s">
        <v>68</v>
      </c>
      <c r="DL347" s="130">
        <f t="shared" si="912"/>
        <v>341</v>
      </c>
      <c r="DM347" s="56"/>
    </row>
    <row r="348" spans="2:117" ht="22.5" customHeight="1">
      <c r="B348" s="98" t="s">
        <v>68</v>
      </c>
      <c r="C348" s="130">
        <f t="shared" si="906"/>
        <v>342</v>
      </c>
      <c r="D348" s="146">
        <v>45707</v>
      </c>
      <c r="E348" s="155" t="s">
        <v>69</v>
      </c>
      <c r="F348" s="102" t="s">
        <v>70</v>
      </c>
      <c r="G348" s="103" t="s">
        <v>20</v>
      </c>
      <c r="H348" s="131" t="s">
        <v>46</v>
      </c>
      <c r="I348" s="132">
        <v>10000</v>
      </c>
      <c r="J348" s="106"/>
      <c r="K348" s="107">
        <f t="shared" si="907"/>
        <v>3921764</v>
      </c>
      <c r="L348" s="646"/>
      <c r="M348" s="133"/>
      <c r="N348" s="133"/>
      <c r="O348" s="134" t="str">
        <f t="shared" ref="O348:S348" si="1165">IF($H348=O$6,$I348,"")</f>
        <v/>
      </c>
      <c r="P348" s="135" t="str">
        <f t="shared" si="1165"/>
        <v/>
      </c>
      <c r="Q348" s="136">
        <f t="shared" si="1165"/>
        <v>10000</v>
      </c>
      <c r="R348" s="135" t="str">
        <f t="shared" si="1165"/>
        <v/>
      </c>
      <c r="S348" s="137" t="str">
        <f t="shared" si="1165"/>
        <v/>
      </c>
      <c r="T348" s="113" t="str">
        <f t="shared" ref="T348:AJ348" si="1166">IF($H348=T$6,$J348,"")</f>
        <v/>
      </c>
      <c r="U348" s="114" t="str">
        <f t="shared" si="1166"/>
        <v/>
      </c>
      <c r="V348" s="114" t="str">
        <f t="shared" si="1166"/>
        <v/>
      </c>
      <c r="W348" s="114" t="str">
        <f t="shared" si="1166"/>
        <v/>
      </c>
      <c r="X348" s="113" t="str">
        <f t="shared" si="1166"/>
        <v/>
      </c>
      <c r="Y348" s="114" t="str">
        <f t="shared" si="1166"/>
        <v/>
      </c>
      <c r="Z348" s="114" t="str">
        <f t="shared" si="1166"/>
        <v/>
      </c>
      <c r="AA348" s="114" t="str">
        <f t="shared" si="1166"/>
        <v/>
      </c>
      <c r="AB348" s="113" t="str">
        <f t="shared" si="1166"/>
        <v/>
      </c>
      <c r="AC348" s="114" t="str">
        <f t="shared" si="1166"/>
        <v/>
      </c>
      <c r="AD348" s="114" t="str">
        <f t="shared" si="1166"/>
        <v/>
      </c>
      <c r="AE348" s="114" t="str">
        <f t="shared" si="1166"/>
        <v/>
      </c>
      <c r="AF348" s="114" t="str">
        <f t="shared" si="1166"/>
        <v/>
      </c>
      <c r="AG348" s="114" t="str">
        <f t="shared" si="1166"/>
        <v/>
      </c>
      <c r="AH348" s="114" t="str">
        <f t="shared" si="1166"/>
        <v/>
      </c>
      <c r="AI348" s="113" t="str">
        <f t="shared" si="1166"/>
        <v/>
      </c>
      <c r="AJ348" s="115" t="str">
        <f t="shared" si="1166"/>
        <v/>
      </c>
      <c r="AK348" s="617"/>
      <c r="AL348" s="38"/>
      <c r="AM348" s="98" t="s">
        <v>68</v>
      </c>
      <c r="AN348" s="130">
        <f t="shared" si="910"/>
        <v>342</v>
      </c>
      <c r="AO348" s="138" t="str">
        <f t="shared" ref="AO348:AS348" si="1167">IF(AND($G348=AO$4,$H348=AO$6),$I348,"")</f>
        <v/>
      </c>
      <c r="AP348" s="139" t="str">
        <f t="shared" si="1167"/>
        <v/>
      </c>
      <c r="AQ348" s="139">
        <f t="shared" si="1167"/>
        <v>10000</v>
      </c>
      <c r="AR348" s="139" t="str">
        <f t="shared" si="1167"/>
        <v/>
      </c>
      <c r="AS348" s="139" t="str">
        <f t="shared" si="1167"/>
        <v/>
      </c>
      <c r="AT348" s="118"/>
      <c r="AU348" s="138" t="str">
        <f t="shared" si="839"/>
        <v/>
      </c>
      <c r="AV348" s="139" t="str">
        <f t="shared" si="840"/>
        <v/>
      </c>
      <c r="AW348" s="139" t="str">
        <f t="shared" si="841"/>
        <v/>
      </c>
      <c r="AX348" s="139" t="str">
        <f t="shared" si="842"/>
        <v/>
      </c>
      <c r="AY348" s="139" t="str">
        <f t="shared" si="843"/>
        <v/>
      </c>
      <c r="AZ348" s="140" t="str">
        <f t="shared" si="844"/>
        <v/>
      </c>
      <c r="BA348" s="141" t="str">
        <f t="shared" si="845"/>
        <v/>
      </c>
      <c r="BB348" s="139" t="str">
        <f t="shared" si="846"/>
        <v/>
      </c>
      <c r="BC348" s="139" t="str">
        <f t="shared" si="847"/>
        <v/>
      </c>
      <c r="BD348" s="139" t="str">
        <f t="shared" si="848"/>
        <v/>
      </c>
      <c r="BE348" s="140" t="str">
        <f t="shared" si="849"/>
        <v/>
      </c>
      <c r="BF348" s="122" t="str">
        <f t="shared" si="850"/>
        <v/>
      </c>
      <c r="BG348" s="123" t="str">
        <f t="shared" si="851"/>
        <v/>
      </c>
      <c r="BH348" s="123" t="str">
        <f t="shared" si="852"/>
        <v/>
      </c>
      <c r="BI348" s="123" t="str">
        <f t="shared" si="853"/>
        <v/>
      </c>
      <c r="BJ348" s="122" t="str">
        <f t="shared" si="854"/>
        <v/>
      </c>
      <c r="BK348" s="123" t="str">
        <f t="shared" si="855"/>
        <v/>
      </c>
      <c r="BL348" s="123" t="str">
        <f t="shared" si="856"/>
        <v/>
      </c>
      <c r="BM348" s="123" t="str">
        <f t="shared" si="857"/>
        <v/>
      </c>
      <c r="BN348" s="123" t="str">
        <f t="shared" si="858"/>
        <v/>
      </c>
      <c r="BO348" s="123" t="str">
        <f t="shared" si="859"/>
        <v/>
      </c>
      <c r="BP348" s="123" t="str">
        <f t="shared" si="860"/>
        <v/>
      </c>
      <c r="BQ348" s="123" t="str">
        <f t="shared" si="861"/>
        <v/>
      </c>
      <c r="BR348" s="124" t="str">
        <f t="shared" si="862"/>
        <v/>
      </c>
      <c r="BS348" s="142" t="str">
        <f t="shared" si="863"/>
        <v/>
      </c>
      <c r="BT348" s="143" t="str">
        <f t="shared" si="864"/>
        <v/>
      </c>
      <c r="BU348" s="143" t="str">
        <f t="shared" si="865"/>
        <v/>
      </c>
      <c r="BV348" s="143" t="str">
        <f t="shared" si="866"/>
        <v/>
      </c>
      <c r="BW348" s="143" t="str">
        <f t="shared" si="867"/>
        <v/>
      </c>
      <c r="BX348" s="144" t="str">
        <f t="shared" si="868"/>
        <v/>
      </c>
      <c r="BY348" s="141" t="str">
        <f t="shared" si="869"/>
        <v/>
      </c>
      <c r="BZ348" s="139" t="str">
        <f t="shared" si="870"/>
        <v/>
      </c>
      <c r="CA348" s="139" t="str">
        <f t="shared" si="871"/>
        <v/>
      </c>
      <c r="CB348" s="139" t="str">
        <f t="shared" si="872"/>
        <v/>
      </c>
      <c r="CC348" s="139" t="str">
        <f t="shared" si="873"/>
        <v/>
      </c>
      <c r="CD348" s="139" t="str">
        <f t="shared" si="874"/>
        <v/>
      </c>
      <c r="CE348" s="140" t="str">
        <f t="shared" si="875"/>
        <v/>
      </c>
      <c r="CF348" s="141" t="str">
        <f t="shared" si="876"/>
        <v/>
      </c>
      <c r="CG348" s="139" t="str">
        <f t="shared" si="877"/>
        <v/>
      </c>
      <c r="CH348" s="139" t="str">
        <f t="shared" si="878"/>
        <v/>
      </c>
      <c r="CI348" s="139" t="str">
        <f t="shared" si="879"/>
        <v/>
      </c>
      <c r="CJ348" s="139" t="str">
        <f t="shared" si="880"/>
        <v/>
      </c>
      <c r="CK348" s="139" t="str">
        <f t="shared" si="881"/>
        <v/>
      </c>
      <c r="CL348" s="140" t="str">
        <f t="shared" si="882"/>
        <v/>
      </c>
      <c r="CM348" s="142" t="str">
        <f t="shared" si="883"/>
        <v/>
      </c>
      <c r="CN348" s="143" t="str">
        <f t="shared" si="884"/>
        <v/>
      </c>
      <c r="CO348" s="143" t="str">
        <f t="shared" si="885"/>
        <v/>
      </c>
      <c r="CP348" s="143" t="str">
        <f t="shared" si="886"/>
        <v/>
      </c>
      <c r="CQ348" s="143" t="str">
        <f t="shared" si="887"/>
        <v/>
      </c>
      <c r="CR348" s="145" t="str">
        <f t="shared" si="888"/>
        <v/>
      </c>
      <c r="CS348" s="127"/>
      <c r="CT348" s="122" t="str">
        <f t="shared" si="889"/>
        <v/>
      </c>
      <c r="CU348" s="123" t="str">
        <f t="shared" si="890"/>
        <v/>
      </c>
      <c r="CV348" s="123" t="str">
        <f t="shared" si="891"/>
        <v/>
      </c>
      <c r="CW348" s="123" t="str">
        <f t="shared" si="892"/>
        <v/>
      </c>
      <c r="CX348" s="123" t="str">
        <f t="shared" si="893"/>
        <v/>
      </c>
      <c r="CY348" s="123" t="str">
        <f t="shared" si="894"/>
        <v/>
      </c>
      <c r="CZ348" s="123" t="str">
        <f t="shared" si="895"/>
        <v/>
      </c>
      <c r="DA348" s="123" t="str">
        <f t="shared" si="896"/>
        <v/>
      </c>
      <c r="DB348" s="124" t="str">
        <f t="shared" si="897"/>
        <v/>
      </c>
      <c r="DC348" s="128" t="str">
        <f t="shared" si="898"/>
        <v/>
      </c>
      <c r="DD348" s="123" t="str">
        <f t="shared" si="899"/>
        <v/>
      </c>
      <c r="DE348" s="123" t="str">
        <f t="shared" si="900"/>
        <v/>
      </c>
      <c r="DF348" s="123" t="str">
        <f t="shared" si="901"/>
        <v/>
      </c>
      <c r="DG348" s="123" t="str">
        <f t="shared" si="902"/>
        <v/>
      </c>
      <c r="DH348" s="123" t="str">
        <f t="shared" si="903"/>
        <v/>
      </c>
      <c r="DI348" s="123" t="str">
        <f t="shared" si="904"/>
        <v/>
      </c>
      <c r="DJ348" s="129" t="str">
        <f t="shared" si="905"/>
        <v/>
      </c>
      <c r="DK348" s="98" t="s">
        <v>68</v>
      </c>
      <c r="DL348" s="130">
        <f t="shared" si="912"/>
        <v>342</v>
      </c>
      <c r="DM348" s="56"/>
    </row>
    <row r="349" spans="2:117" ht="22.5" customHeight="1">
      <c r="B349" s="98" t="s">
        <v>68</v>
      </c>
      <c r="C349" s="130">
        <f t="shared" si="906"/>
        <v>343</v>
      </c>
      <c r="D349" s="146">
        <v>45707</v>
      </c>
      <c r="E349" s="155" t="s">
        <v>69</v>
      </c>
      <c r="F349" s="102" t="s">
        <v>70</v>
      </c>
      <c r="G349" s="156" t="s">
        <v>20</v>
      </c>
      <c r="H349" s="131" t="s">
        <v>46</v>
      </c>
      <c r="I349" s="132">
        <v>3000</v>
      </c>
      <c r="J349" s="106"/>
      <c r="K349" s="107">
        <f t="shared" si="907"/>
        <v>3924764</v>
      </c>
      <c r="L349" s="647" t="str">
        <f>HYPERLINK("./通帳_公開用/外通帳Y343-365.pdf","通帳Y343-Y365")</f>
        <v>通帳Y343-Y365</v>
      </c>
      <c r="M349" s="133"/>
      <c r="N349" s="133"/>
      <c r="O349" s="134" t="str">
        <f t="shared" ref="O349:S349" si="1168">IF($H349=O$6,$I349,"")</f>
        <v/>
      </c>
      <c r="P349" s="135" t="str">
        <f t="shared" si="1168"/>
        <v/>
      </c>
      <c r="Q349" s="136">
        <f t="shared" si="1168"/>
        <v>3000</v>
      </c>
      <c r="R349" s="135" t="str">
        <f t="shared" si="1168"/>
        <v/>
      </c>
      <c r="S349" s="137" t="str">
        <f t="shared" si="1168"/>
        <v/>
      </c>
      <c r="T349" s="113" t="str">
        <f t="shared" ref="T349:AJ349" si="1169">IF($H349=T$6,$J349,"")</f>
        <v/>
      </c>
      <c r="U349" s="114" t="str">
        <f t="shared" si="1169"/>
        <v/>
      </c>
      <c r="V349" s="114" t="str">
        <f t="shared" si="1169"/>
        <v/>
      </c>
      <c r="W349" s="114" t="str">
        <f t="shared" si="1169"/>
        <v/>
      </c>
      <c r="X349" s="113" t="str">
        <f t="shared" si="1169"/>
        <v/>
      </c>
      <c r="Y349" s="114" t="str">
        <f t="shared" si="1169"/>
        <v/>
      </c>
      <c r="Z349" s="114" t="str">
        <f t="shared" si="1169"/>
        <v/>
      </c>
      <c r="AA349" s="114" t="str">
        <f t="shared" si="1169"/>
        <v/>
      </c>
      <c r="AB349" s="113" t="str">
        <f t="shared" si="1169"/>
        <v/>
      </c>
      <c r="AC349" s="114" t="str">
        <f t="shared" si="1169"/>
        <v/>
      </c>
      <c r="AD349" s="114" t="str">
        <f t="shared" si="1169"/>
        <v/>
      </c>
      <c r="AE349" s="114" t="str">
        <f t="shared" si="1169"/>
        <v/>
      </c>
      <c r="AF349" s="114" t="str">
        <f t="shared" si="1169"/>
        <v/>
      </c>
      <c r="AG349" s="114" t="str">
        <f t="shared" si="1169"/>
        <v/>
      </c>
      <c r="AH349" s="114" t="str">
        <f t="shared" si="1169"/>
        <v/>
      </c>
      <c r="AI349" s="113" t="str">
        <f t="shared" si="1169"/>
        <v/>
      </c>
      <c r="AJ349" s="115" t="str">
        <f t="shared" si="1169"/>
        <v/>
      </c>
      <c r="AK349" s="617"/>
      <c r="AL349" s="38"/>
      <c r="AM349" s="98" t="s">
        <v>68</v>
      </c>
      <c r="AN349" s="130">
        <f t="shared" si="910"/>
        <v>343</v>
      </c>
      <c r="AO349" s="138" t="str">
        <f t="shared" ref="AO349:AS349" si="1170">IF(AND($G349=AO$4,$H349=AO$6),$I349,"")</f>
        <v/>
      </c>
      <c r="AP349" s="139" t="str">
        <f t="shared" si="1170"/>
        <v/>
      </c>
      <c r="AQ349" s="139">
        <f t="shared" si="1170"/>
        <v>3000</v>
      </c>
      <c r="AR349" s="139" t="str">
        <f t="shared" si="1170"/>
        <v/>
      </c>
      <c r="AS349" s="139" t="str">
        <f t="shared" si="1170"/>
        <v/>
      </c>
      <c r="AT349" s="118"/>
      <c r="AU349" s="138" t="str">
        <f t="shared" si="839"/>
        <v/>
      </c>
      <c r="AV349" s="139" t="str">
        <f t="shared" si="840"/>
        <v/>
      </c>
      <c r="AW349" s="139" t="str">
        <f t="shared" si="841"/>
        <v/>
      </c>
      <c r="AX349" s="139" t="str">
        <f t="shared" si="842"/>
        <v/>
      </c>
      <c r="AY349" s="139" t="str">
        <f t="shared" si="843"/>
        <v/>
      </c>
      <c r="AZ349" s="140" t="str">
        <f t="shared" si="844"/>
        <v/>
      </c>
      <c r="BA349" s="141" t="str">
        <f t="shared" si="845"/>
        <v/>
      </c>
      <c r="BB349" s="139" t="str">
        <f t="shared" si="846"/>
        <v/>
      </c>
      <c r="BC349" s="139" t="str">
        <f t="shared" si="847"/>
        <v/>
      </c>
      <c r="BD349" s="139" t="str">
        <f t="shared" si="848"/>
        <v/>
      </c>
      <c r="BE349" s="140" t="str">
        <f t="shared" si="849"/>
        <v/>
      </c>
      <c r="BF349" s="122" t="str">
        <f t="shared" si="850"/>
        <v/>
      </c>
      <c r="BG349" s="123" t="str">
        <f t="shared" si="851"/>
        <v/>
      </c>
      <c r="BH349" s="123" t="str">
        <f t="shared" si="852"/>
        <v/>
      </c>
      <c r="BI349" s="123" t="str">
        <f t="shared" si="853"/>
        <v/>
      </c>
      <c r="BJ349" s="122" t="str">
        <f t="shared" si="854"/>
        <v/>
      </c>
      <c r="BK349" s="123" t="str">
        <f t="shared" si="855"/>
        <v/>
      </c>
      <c r="BL349" s="123" t="str">
        <f t="shared" si="856"/>
        <v/>
      </c>
      <c r="BM349" s="123" t="str">
        <f t="shared" si="857"/>
        <v/>
      </c>
      <c r="BN349" s="123" t="str">
        <f t="shared" si="858"/>
        <v/>
      </c>
      <c r="BO349" s="123" t="str">
        <f t="shared" si="859"/>
        <v/>
      </c>
      <c r="BP349" s="123" t="str">
        <f t="shared" si="860"/>
        <v/>
      </c>
      <c r="BQ349" s="123" t="str">
        <f t="shared" si="861"/>
        <v/>
      </c>
      <c r="BR349" s="124" t="str">
        <f t="shared" si="862"/>
        <v/>
      </c>
      <c r="BS349" s="142" t="str">
        <f t="shared" si="863"/>
        <v/>
      </c>
      <c r="BT349" s="143" t="str">
        <f t="shared" si="864"/>
        <v/>
      </c>
      <c r="BU349" s="143" t="str">
        <f t="shared" si="865"/>
        <v/>
      </c>
      <c r="BV349" s="143" t="str">
        <f t="shared" si="866"/>
        <v/>
      </c>
      <c r="BW349" s="143" t="str">
        <f t="shared" si="867"/>
        <v/>
      </c>
      <c r="BX349" s="144" t="str">
        <f t="shared" si="868"/>
        <v/>
      </c>
      <c r="BY349" s="141" t="str">
        <f t="shared" si="869"/>
        <v/>
      </c>
      <c r="BZ349" s="139" t="str">
        <f t="shared" si="870"/>
        <v/>
      </c>
      <c r="CA349" s="139" t="str">
        <f t="shared" si="871"/>
        <v/>
      </c>
      <c r="CB349" s="139" t="str">
        <f t="shared" si="872"/>
        <v/>
      </c>
      <c r="CC349" s="139" t="str">
        <f t="shared" si="873"/>
        <v/>
      </c>
      <c r="CD349" s="139" t="str">
        <f t="shared" si="874"/>
        <v/>
      </c>
      <c r="CE349" s="140" t="str">
        <f t="shared" si="875"/>
        <v/>
      </c>
      <c r="CF349" s="141" t="str">
        <f t="shared" si="876"/>
        <v/>
      </c>
      <c r="CG349" s="139" t="str">
        <f t="shared" si="877"/>
        <v/>
      </c>
      <c r="CH349" s="139" t="str">
        <f t="shared" si="878"/>
        <v/>
      </c>
      <c r="CI349" s="139" t="str">
        <f t="shared" si="879"/>
        <v/>
      </c>
      <c r="CJ349" s="139" t="str">
        <f t="shared" si="880"/>
        <v/>
      </c>
      <c r="CK349" s="139" t="str">
        <f t="shared" si="881"/>
        <v/>
      </c>
      <c r="CL349" s="140" t="str">
        <f t="shared" si="882"/>
        <v/>
      </c>
      <c r="CM349" s="142" t="str">
        <f t="shared" si="883"/>
        <v/>
      </c>
      <c r="CN349" s="143" t="str">
        <f t="shared" si="884"/>
        <v/>
      </c>
      <c r="CO349" s="143" t="str">
        <f t="shared" si="885"/>
        <v/>
      </c>
      <c r="CP349" s="143" t="str">
        <f t="shared" si="886"/>
        <v/>
      </c>
      <c r="CQ349" s="143" t="str">
        <f t="shared" si="887"/>
        <v/>
      </c>
      <c r="CR349" s="145" t="str">
        <f t="shared" si="888"/>
        <v/>
      </c>
      <c r="CS349" s="127"/>
      <c r="CT349" s="122" t="str">
        <f t="shared" si="889"/>
        <v/>
      </c>
      <c r="CU349" s="123" t="str">
        <f t="shared" si="890"/>
        <v/>
      </c>
      <c r="CV349" s="123" t="str">
        <f t="shared" si="891"/>
        <v/>
      </c>
      <c r="CW349" s="123" t="str">
        <f t="shared" si="892"/>
        <v/>
      </c>
      <c r="CX349" s="123" t="str">
        <f t="shared" si="893"/>
        <v/>
      </c>
      <c r="CY349" s="123" t="str">
        <f t="shared" si="894"/>
        <v/>
      </c>
      <c r="CZ349" s="123" t="str">
        <f t="shared" si="895"/>
        <v/>
      </c>
      <c r="DA349" s="123" t="str">
        <f t="shared" si="896"/>
        <v/>
      </c>
      <c r="DB349" s="124" t="str">
        <f t="shared" si="897"/>
        <v/>
      </c>
      <c r="DC349" s="128" t="str">
        <f t="shared" si="898"/>
        <v/>
      </c>
      <c r="DD349" s="123" t="str">
        <f t="shared" si="899"/>
        <v/>
      </c>
      <c r="DE349" s="123" t="str">
        <f t="shared" si="900"/>
        <v/>
      </c>
      <c r="DF349" s="123" t="str">
        <f t="shared" si="901"/>
        <v/>
      </c>
      <c r="DG349" s="123" t="str">
        <f t="shared" si="902"/>
        <v/>
      </c>
      <c r="DH349" s="123" t="str">
        <f t="shared" si="903"/>
        <v/>
      </c>
      <c r="DI349" s="123" t="str">
        <f t="shared" si="904"/>
        <v/>
      </c>
      <c r="DJ349" s="129" t="str">
        <f t="shared" si="905"/>
        <v/>
      </c>
      <c r="DK349" s="98" t="s">
        <v>68</v>
      </c>
      <c r="DL349" s="130">
        <f t="shared" si="912"/>
        <v>343</v>
      </c>
      <c r="DM349" s="56"/>
    </row>
    <row r="350" spans="2:117" ht="22.5" customHeight="1">
      <c r="B350" s="98" t="s">
        <v>68</v>
      </c>
      <c r="C350" s="130">
        <f t="shared" si="906"/>
        <v>344</v>
      </c>
      <c r="D350" s="146">
        <v>45707</v>
      </c>
      <c r="E350" s="155" t="s">
        <v>69</v>
      </c>
      <c r="F350" s="102" t="s">
        <v>70</v>
      </c>
      <c r="G350" s="103" t="s">
        <v>20</v>
      </c>
      <c r="H350" s="131" t="s">
        <v>46</v>
      </c>
      <c r="I350" s="132">
        <v>10000</v>
      </c>
      <c r="J350" s="106"/>
      <c r="K350" s="107">
        <f t="shared" si="907"/>
        <v>3934764</v>
      </c>
      <c r="L350" s="645"/>
      <c r="M350" s="133"/>
      <c r="N350" s="133"/>
      <c r="O350" s="134" t="str">
        <f t="shared" ref="O350:S350" si="1171">IF($H350=O$6,$I350,"")</f>
        <v/>
      </c>
      <c r="P350" s="135" t="str">
        <f t="shared" si="1171"/>
        <v/>
      </c>
      <c r="Q350" s="136">
        <f t="shared" si="1171"/>
        <v>10000</v>
      </c>
      <c r="R350" s="135" t="str">
        <f t="shared" si="1171"/>
        <v/>
      </c>
      <c r="S350" s="137" t="str">
        <f t="shared" si="1171"/>
        <v/>
      </c>
      <c r="T350" s="113" t="str">
        <f t="shared" ref="T350:AJ350" si="1172">IF($H350=T$6,$J350,"")</f>
        <v/>
      </c>
      <c r="U350" s="114" t="str">
        <f t="shared" si="1172"/>
        <v/>
      </c>
      <c r="V350" s="114" t="str">
        <f t="shared" si="1172"/>
        <v/>
      </c>
      <c r="W350" s="114" t="str">
        <f t="shared" si="1172"/>
        <v/>
      </c>
      <c r="X350" s="113" t="str">
        <f t="shared" si="1172"/>
        <v/>
      </c>
      <c r="Y350" s="114" t="str">
        <f t="shared" si="1172"/>
        <v/>
      </c>
      <c r="Z350" s="114" t="str">
        <f t="shared" si="1172"/>
        <v/>
      </c>
      <c r="AA350" s="114" t="str">
        <f t="shared" si="1172"/>
        <v/>
      </c>
      <c r="AB350" s="113" t="str">
        <f t="shared" si="1172"/>
        <v/>
      </c>
      <c r="AC350" s="114" t="str">
        <f t="shared" si="1172"/>
        <v/>
      </c>
      <c r="AD350" s="114" t="str">
        <f t="shared" si="1172"/>
        <v/>
      </c>
      <c r="AE350" s="114" t="str">
        <f t="shared" si="1172"/>
        <v/>
      </c>
      <c r="AF350" s="114" t="str">
        <f t="shared" si="1172"/>
        <v/>
      </c>
      <c r="AG350" s="114" t="str">
        <f t="shared" si="1172"/>
        <v/>
      </c>
      <c r="AH350" s="114" t="str">
        <f t="shared" si="1172"/>
        <v/>
      </c>
      <c r="AI350" s="113" t="str">
        <f t="shared" si="1172"/>
        <v/>
      </c>
      <c r="AJ350" s="115" t="str">
        <f t="shared" si="1172"/>
        <v/>
      </c>
      <c r="AK350" s="617"/>
      <c r="AL350" s="38"/>
      <c r="AM350" s="98" t="s">
        <v>68</v>
      </c>
      <c r="AN350" s="130">
        <f t="shared" si="910"/>
        <v>344</v>
      </c>
      <c r="AO350" s="138" t="str">
        <f t="shared" ref="AO350:AS350" si="1173">IF(AND($G350=AO$4,$H350=AO$6),$I350,"")</f>
        <v/>
      </c>
      <c r="AP350" s="139" t="str">
        <f t="shared" si="1173"/>
        <v/>
      </c>
      <c r="AQ350" s="139">
        <f t="shared" si="1173"/>
        <v>10000</v>
      </c>
      <c r="AR350" s="139" t="str">
        <f t="shared" si="1173"/>
        <v/>
      </c>
      <c r="AS350" s="139" t="str">
        <f t="shared" si="1173"/>
        <v/>
      </c>
      <c r="AT350" s="118"/>
      <c r="AU350" s="138" t="str">
        <f t="shared" si="839"/>
        <v/>
      </c>
      <c r="AV350" s="139" t="str">
        <f t="shared" si="840"/>
        <v/>
      </c>
      <c r="AW350" s="139" t="str">
        <f t="shared" si="841"/>
        <v/>
      </c>
      <c r="AX350" s="139" t="str">
        <f t="shared" si="842"/>
        <v/>
      </c>
      <c r="AY350" s="139" t="str">
        <f t="shared" si="843"/>
        <v/>
      </c>
      <c r="AZ350" s="140" t="str">
        <f t="shared" si="844"/>
        <v/>
      </c>
      <c r="BA350" s="141" t="str">
        <f t="shared" si="845"/>
        <v/>
      </c>
      <c r="BB350" s="139" t="str">
        <f t="shared" si="846"/>
        <v/>
      </c>
      <c r="BC350" s="139" t="str">
        <f t="shared" si="847"/>
        <v/>
      </c>
      <c r="BD350" s="139" t="str">
        <f t="shared" si="848"/>
        <v/>
      </c>
      <c r="BE350" s="140" t="str">
        <f t="shared" si="849"/>
        <v/>
      </c>
      <c r="BF350" s="122" t="str">
        <f t="shared" si="850"/>
        <v/>
      </c>
      <c r="BG350" s="123" t="str">
        <f t="shared" si="851"/>
        <v/>
      </c>
      <c r="BH350" s="123" t="str">
        <f t="shared" si="852"/>
        <v/>
      </c>
      <c r="BI350" s="123" t="str">
        <f t="shared" si="853"/>
        <v/>
      </c>
      <c r="BJ350" s="122" t="str">
        <f t="shared" si="854"/>
        <v/>
      </c>
      <c r="BK350" s="123" t="str">
        <f t="shared" si="855"/>
        <v/>
      </c>
      <c r="BL350" s="123" t="str">
        <f t="shared" si="856"/>
        <v/>
      </c>
      <c r="BM350" s="123" t="str">
        <f t="shared" si="857"/>
        <v/>
      </c>
      <c r="BN350" s="123" t="str">
        <f t="shared" si="858"/>
        <v/>
      </c>
      <c r="BO350" s="123" t="str">
        <f t="shared" si="859"/>
        <v/>
      </c>
      <c r="BP350" s="123" t="str">
        <f t="shared" si="860"/>
        <v/>
      </c>
      <c r="BQ350" s="123" t="str">
        <f t="shared" si="861"/>
        <v/>
      </c>
      <c r="BR350" s="124" t="str">
        <f t="shared" si="862"/>
        <v/>
      </c>
      <c r="BS350" s="142" t="str">
        <f t="shared" si="863"/>
        <v/>
      </c>
      <c r="BT350" s="143" t="str">
        <f t="shared" si="864"/>
        <v/>
      </c>
      <c r="BU350" s="143" t="str">
        <f t="shared" si="865"/>
        <v/>
      </c>
      <c r="BV350" s="143" t="str">
        <f t="shared" si="866"/>
        <v/>
      </c>
      <c r="BW350" s="143" t="str">
        <f t="shared" si="867"/>
        <v/>
      </c>
      <c r="BX350" s="144" t="str">
        <f t="shared" si="868"/>
        <v/>
      </c>
      <c r="BY350" s="141" t="str">
        <f t="shared" si="869"/>
        <v/>
      </c>
      <c r="BZ350" s="139" t="str">
        <f t="shared" si="870"/>
        <v/>
      </c>
      <c r="CA350" s="139" t="str">
        <f t="shared" si="871"/>
        <v/>
      </c>
      <c r="CB350" s="139" t="str">
        <f t="shared" si="872"/>
        <v/>
      </c>
      <c r="CC350" s="139" t="str">
        <f t="shared" si="873"/>
        <v/>
      </c>
      <c r="CD350" s="139" t="str">
        <f t="shared" si="874"/>
        <v/>
      </c>
      <c r="CE350" s="140" t="str">
        <f t="shared" si="875"/>
        <v/>
      </c>
      <c r="CF350" s="141" t="str">
        <f t="shared" si="876"/>
        <v/>
      </c>
      <c r="CG350" s="139" t="str">
        <f t="shared" si="877"/>
        <v/>
      </c>
      <c r="CH350" s="139" t="str">
        <f t="shared" si="878"/>
        <v/>
      </c>
      <c r="CI350" s="139" t="str">
        <f t="shared" si="879"/>
        <v/>
      </c>
      <c r="CJ350" s="139" t="str">
        <f t="shared" si="880"/>
        <v/>
      </c>
      <c r="CK350" s="139" t="str">
        <f t="shared" si="881"/>
        <v/>
      </c>
      <c r="CL350" s="140" t="str">
        <f t="shared" si="882"/>
        <v/>
      </c>
      <c r="CM350" s="142" t="str">
        <f t="shared" si="883"/>
        <v/>
      </c>
      <c r="CN350" s="143" t="str">
        <f t="shared" si="884"/>
        <v/>
      </c>
      <c r="CO350" s="143" t="str">
        <f t="shared" si="885"/>
        <v/>
      </c>
      <c r="CP350" s="143" t="str">
        <f t="shared" si="886"/>
        <v/>
      </c>
      <c r="CQ350" s="143" t="str">
        <f t="shared" si="887"/>
        <v/>
      </c>
      <c r="CR350" s="145" t="str">
        <f t="shared" si="888"/>
        <v/>
      </c>
      <c r="CS350" s="127"/>
      <c r="CT350" s="122" t="str">
        <f t="shared" si="889"/>
        <v/>
      </c>
      <c r="CU350" s="123" t="str">
        <f t="shared" si="890"/>
        <v/>
      </c>
      <c r="CV350" s="123" t="str">
        <f t="shared" si="891"/>
        <v/>
      </c>
      <c r="CW350" s="123" t="str">
        <f t="shared" si="892"/>
        <v/>
      </c>
      <c r="CX350" s="123" t="str">
        <f t="shared" si="893"/>
        <v/>
      </c>
      <c r="CY350" s="123" t="str">
        <f t="shared" si="894"/>
        <v/>
      </c>
      <c r="CZ350" s="123" t="str">
        <f t="shared" si="895"/>
        <v/>
      </c>
      <c r="DA350" s="123" t="str">
        <f t="shared" si="896"/>
        <v/>
      </c>
      <c r="DB350" s="124" t="str">
        <f t="shared" si="897"/>
        <v/>
      </c>
      <c r="DC350" s="128" t="str">
        <f t="shared" si="898"/>
        <v/>
      </c>
      <c r="DD350" s="123" t="str">
        <f t="shared" si="899"/>
        <v/>
      </c>
      <c r="DE350" s="123" t="str">
        <f t="shared" si="900"/>
        <v/>
      </c>
      <c r="DF350" s="123" t="str">
        <f t="shared" si="901"/>
        <v/>
      </c>
      <c r="DG350" s="123" t="str">
        <f t="shared" si="902"/>
        <v/>
      </c>
      <c r="DH350" s="123" t="str">
        <f t="shared" si="903"/>
        <v/>
      </c>
      <c r="DI350" s="123" t="str">
        <f t="shared" si="904"/>
        <v/>
      </c>
      <c r="DJ350" s="129" t="str">
        <f t="shared" si="905"/>
        <v/>
      </c>
      <c r="DK350" s="98" t="s">
        <v>68</v>
      </c>
      <c r="DL350" s="130">
        <f t="shared" si="912"/>
        <v>344</v>
      </c>
      <c r="DM350" s="56"/>
    </row>
    <row r="351" spans="2:117" ht="22.5" customHeight="1">
      <c r="B351" s="98" t="s">
        <v>68</v>
      </c>
      <c r="C351" s="130">
        <f t="shared" si="906"/>
        <v>345</v>
      </c>
      <c r="D351" s="146">
        <v>45707</v>
      </c>
      <c r="E351" s="155" t="s">
        <v>69</v>
      </c>
      <c r="F351" s="102" t="s">
        <v>70</v>
      </c>
      <c r="G351" s="103" t="s">
        <v>20</v>
      </c>
      <c r="H351" s="131" t="s">
        <v>46</v>
      </c>
      <c r="I351" s="132">
        <v>100000</v>
      </c>
      <c r="J351" s="106"/>
      <c r="K351" s="107">
        <f t="shared" si="907"/>
        <v>4034764</v>
      </c>
      <c r="L351" s="645"/>
      <c r="M351" s="133"/>
      <c r="N351" s="133"/>
      <c r="O351" s="134" t="str">
        <f t="shared" ref="O351:S351" si="1174">IF($H351=O$6,$I351,"")</f>
        <v/>
      </c>
      <c r="P351" s="135" t="str">
        <f t="shared" si="1174"/>
        <v/>
      </c>
      <c r="Q351" s="136">
        <f t="shared" si="1174"/>
        <v>100000</v>
      </c>
      <c r="R351" s="135" t="str">
        <f t="shared" si="1174"/>
        <v/>
      </c>
      <c r="S351" s="137" t="str">
        <f t="shared" si="1174"/>
        <v/>
      </c>
      <c r="T351" s="113" t="str">
        <f t="shared" ref="T351:AJ351" si="1175">IF($H351=T$6,$J351,"")</f>
        <v/>
      </c>
      <c r="U351" s="114" t="str">
        <f t="shared" si="1175"/>
        <v/>
      </c>
      <c r="V351" s="114" t="str">
        <f t="shared" si="1175"/>
        <v/>
      </c>
      <c r="W351" s="114" t="str">
        <f t="shared" si="1175"/>
        <v/>
      </c>
      <c r="X351" s="113" t="str">
        <f t="shared" si="1175"/>
        <v/>
      </c>
      <c r="Y351" s="114" t="str">
        <f t="shared" si="1175"/>
        <v/>
      </c>
      <c r="Z351" s="114" t="str">
        <f t="shared" si="1175"/>
        <v/>
      </c>
      <c r="AA351" s="114" t="str">
        <f t="shared" si="1175"/>
        <v/>
      </c>
      <c r="AB351" s="113" t="str">
        <f t="shared" si="1175"/>
        <v/>
      </c>
      <c r="AC351" s="114" t="str">
        <f t="shared" si="1175"/>
        <v/>
      </c>
      <c r="AD351" s="114" t="str">
        <f t="shared" si="1175"/>
        <v/>
      </c>
      <c r="AE351" s="114" t="str">
        <f t="shared" si="1175"/>
        <v/>
      </c>
      <c r="AF351" s="114" t="str">
        <f t="shared" si="1175"/>
        <v/>
      </c>
      <c r="AG351" s="114" t="str">
        <f t="shared" si="1175"/>
        <v/>
      </c>
      <c r="AH351" s="114" t="str">
        <f t="shared" si="1175"/>
        <v/>
      </c>
      <c r="AI351" s="113" t="str">
        <f t="shared" si="1175"/>
        <v/>
      </c>
      <c r="AJ351" s="115" t="str">
        <f t="shared" si="1175"/>
        <v/>
      </c>
      <c r="AK351" s="617"/>
      <c r="AL351" s="38"/>
      <c r="AM351" s="98" t="s">
        <v>68</v>
      </c>
      <c r="AN351" s="130">
        <f t="shared" si="910"/>
        <v>345</v>
      </c>
      <c r="AO351" s="138" t="str">
        <f t="shared" ref="AO351:AS351" si="1176">IF(AND($G351=AO$4,$H351=AO$6),$I351,"")</f>
        <v/>
      </c>
      <c r="AP351" s="139" t="str">
        <f t="shared" si="1176"/>
        <v/>
      </c>
      <c r="AQ351" s="139">
        <f t="shared" si="1176"/>
        <v>100000</v>
      </c>
      <c r="AR351" s="139" t="str">
        <f t="shared" si="1176"/>
        <v/>
      </c>
      <c r="AS351" s="139" t="str">
        <f t="shared" si="1176"/>
        <v/>
      </c>
      <c r="AT351" s="118"/>
      <c r="AU351" s="138" t="str">
        <f t="shared" si="839"/>
        <v/>
      </c>
      <c r="AV351" s="139" t="str">
        <f t="shared" si="840"/>
        <v/>
      </c>
      <c r="AW351" s="139" t="str">
        <f t="shared" si="841"/>
        <v/>
      </c>
      <c r="AX351" s="139" t="str">
        <f t="shared" si="842"/>
        <v/>
      </c>
      <c r="AY351" s="139" t="str">
        <f t="shared" si="843"/>
        <v/>
      </c>
      <c r="AZ351" s="140" t="str">
        <f t="shared" si="844"/>
        <v/>
      </c>
      <c r="BA351" s="141" t="str">
        <f t="shared" si="845"/>
        <v/>
      </c>
      <c r="BB351" s="139" t="str">
        <f t="shared" si="846"/>
        <v/>
      </c>
      <c r="BC351" s="139" t="str">
        <f t="shared" si="847"/>
        <v/>
      </c>
      <c r="BD351" s="139" t="str">
        <f t="shared" si="848"/>
        <v/>
      </c>
      <c r="BE351" s="140" t="str">
        <f t="shared" si="849"/>
        <v/>
      </c>
      <c r="BF351" s="122" t="str">
        <f t="shared" si="850"/>
        <v/>
      </c>
      <c r="BG351" s="123" t="str">
        <f t="shared" si="851"/>
        <v/>
      </c>
      <c r="BH351" s="123" t="str">
        <f t="shared" si="852"/>
        <v/>
      </c>
      <c r="BI351" s="123" t="str">
        <f t="shared" si="853"/>
        <v/>
      </c>
      <c r="BJ351" s="122" t="str">
        <f t="shared" si="854"/>
        <v/>
      </c>
      <c r="BK351" s="123" t="str">
        <f t="shared" si="855"/>
        <v/>
      </c>
      <c r="BL351" s="123" t="str">
        <f t="shared" si="856"/>
        <v/>
      </c>
      <c r="BM351" s="123" t="str">
        <f t="shared" si="857"/>
        <v/>
      </c>
      <c r="BN351" s="123" t="str">
        <f t="shared" si="858"/>
        <v/>
      </c>
      <c r="BO351" s="123" t="str">
        <f t="shared" si="859"/>
        <v/>
      </c>
      <c r="BP351" s="123" t="str">
        <f t="shared" si="860"/>
        <v/>
      </c>
      <c r="BQ351" s="123" t="str">
        <f t="shared" si="861"/>
        <v/>
      </c>
      <c r="BR351" s="124" t="str">
        <f t="shared" si="862"/>
        <v/>
      </c>
      <c r="BS351" s="142" t="str">
        <f t="shared" si="863"/>
        <v/>
      </c>
      <c r="BT351" s="143" t="str">
        <f t="shared" si="864"/>
        <v/>
      </c>
      <c r="BU351" s="143" t="str">
        <f t="shared" si="865"/>
        <v/>
      </c>
      <c r="BV351" s="143" t="str">
        <f t="shared" si="866"/>
        <v/>
      </c>
      <c r="BW351" s="143" t="str">
        <f t="shared" si="867"/>
        <v/>
      </c>
      <c r="BX351" s="144" t="str">
        <f t="shared" si="868"/>
        <v/>
      </c>
      <c r="BY351" s="141" t="str">
        <f t="shared" si="869"/>
        <v/>
      </c>
      <c r="BZ351" s="139" t="str">
        <f t="shared" si="870"/>
        <v/>
      </c>
      <c r="CA351" s="139" t="str">
        <f t="shared" si="871"/>
        <v/>
      </c>
      <c r="CB351" s="139" t="str">
        <f t="shared" si="872"/>
        <v/>
      </c>
      <c r="CC351" s="139" t="str">
        <f t="shared" si="873"/>
        <v/>
      </c>
      <c r="CD351" s="139" t="str">
        <f t="shared" si="874"/>
        <v/>
      </c>
      <c r="CE351" s="140" t="str">
        <f t="shared" si="875"/>
        <v/>
      </c>
      <c r="CF351" s="141" t="str">
        <f t="shared" si="876"/>
        <v/>
      </c>
      <c r="CG351" s="139" t="str">
        <f t="shared" si="877"/>
        <v/>
      </c>
      <c r="CH351" s="139" t="str">
        <f t="shared" si="878"/>
        <v/>
      </c>
      <c r="CI351" s="139" t="str">
        <f t="shared" si="879"/>
        <v/>
      </c>
      <c r="CJ351" s="139" t="str">
        <f t="shared" si="880"/>
        <v/>
      </c>
      <c r="CK351" s="139" t="str">
        <f t="shared" si="881"/>
        <v/>
      </c>
      <c r="CL351" s="140" t="str">
        <f t="shared" si="882"/>
        <v/>
      </c>
      <c r="CM351" s="142" t="str">
        <f t="shared" si="883"/>
        <v/>
      </c>
      <c r="CN351" s="143" t="str">
        <f t="shared" si="884"/>
        <v/>
      </c>
      <c r="CO351" s="143" t="str">
        <f t="shared" si="885"/>
        <v/>
      </c>
      <c r="CP351" s="143" t="str">
        <f t="shared" si="886"/>
        <v/>
      </c>
      <c r="CQ351" s="143" t="str">
        <f t="shared" si="887"/>
        <v/>
      </c>
      <c r="CR351" s="145" t="str">
        <f t="shared" si="888"/>
        <v/>
      </c>
      <c r="CS351" s="127"/>
      <c r="CT351" s="122" t="str">
        <f t="shared" si="889"/>
        <v/>
      </c>
      <c r="CU351" s="123" t="str">
        <f t="shared" si="890"/>
        <v/>
      </c>
      <c r="CV351" s="123" t="str">
        <f t="shared" si="891"/>
        <v/>
      </c>
      <c r="CW351" s="123" t="str">
        <f t="shared" si="892"/>
        <v/>
      </c>
      <c r="CX351" s="123" t="str">
        <f t="shared" si="893"/>
        <v/>
      </c>
      <c r="CY351" s="123" t="str">
        <f t="shared" si="894"/>
        <v/>
      </c>
      <c r="CZ351" s="123" t="str">
        <f t="shared" si="895"/>
        <v/>
      </c>
      <c r="DA351" s="123" t="str">
        <f t="shared" si="896"/>
        <v/>
      </c>
      <c r="DB351" s="124" t="str">
        <f t="shared" si="897"/>
        <v/>
      </c>
      <c r="DC351" s="128" t="str">
        <f t="shared" si="898"/>
        <v/>
      </c>
      <c r="DD351" s="123" t="str">
        <f t="shared" si="899"/>
        <v/>
      </c>
      <c r="DE351" s="123" t="str">
        <f t="shared" si="900"/>
        <v/>
      </c>
      <c r="DF351" s="123" t="str">
        <f t="shared" si="901"/>
        <v/>
      </c>
      <c r="DG351" s="123" t="str">
        <f t="shared" si="902"/>
        <v/>
      </c>
      <c r="DH351" s="123" t="str">
        <f t="shared" si="903"/>
        <v/>
      </c>
      <c r="DI351" s="123" t="str">
        <f t="shared" si="904"/>
        <v/>
      </c>
      <c r="DJ351" s="129" t="str">
        <f t="shared" si="905"/>
        <v/>
      </c>
      <c r="DK351" s="98" t="s">
        <v>68</v>
      </c>
      <c r="DL351" s="130">
        <f t="shared" si="912"/>
        <v>345</v>
      </c>
      <c r="DM351" s="56"/>
    </row>
    <row r="352" spans="2:117" ht="22.5" customHeight="1">
      <c r="B352" s="98" t="s">
        <v>68</v>
      </c>
      <c r="C352" s="130">
        <f t="shared" si="906"/>
        <v>346</v>
      </c>
      <c r="D352" s="146">
        <v>45707</v>
      </c>
      <c r="E352" s="155" t="s">
        <v>69</v>
      </c>
      <c r="F352" s="102" t="s">
        <v>70</v>
      </c>
      <c r="G352" s="103" t="s">
        <v>20</v>
      </c>
      <c r="H352" s="131" t="s">
        <v>46</v>
      </c>
      <c r="I352" s="132">
        <v>5000</v>
      </c>
      <c r="J352" s="106"/>
      <c r="K352" s="107">
        <f t="shared" si="907"/>
        <v>4039764</v>
      </c>
      <c r="L352" s="645"/>
      <c r="M352" s="133"/>
      <c r="N352" s="133"/>
      <c r="O352" s="134" t="str">
        <f t="shared" ref="O352:S352" si="1177">IF($H352=O$6,$I352,"")</f>
        <v/>
      </c>
      <c r="P352" s="135" t="str">
        <f t="shared" si="1177"/>
        <v/>
      </c>
      <c r="Q352" s="136">
        <f t="shared" si="1177"/>
        <v>5000</v>
      </c>
      <c r="R352" s="135" t="str">
        <f t="shared" si="1177"/>
        <v/>
      </c>
      <c r="S352" s="137" t="str">
        <f t="shared" si="1177"/>
        <v/>
      </c>
      <c r="T352" s="113" t="str">
        <f t="shared" ref="T352:AJ352" si="1178">IF($H352=T$6,$J352,"")</f>
        <v/>
      </c>
      <c r="U352" s="114" t="str">
        <f t="shared" si="1178"/>
        <v/>
      </c>
      <c r="V352" s="114" t="str">
        <f t="shared" si="1178"/>
        <v/>
      </c>
      <c r="W352" s="114" t="str">
        <f t="shared" si="1178"/>
        <v/>
      </c>
      <c r="X352" s="113" t="str">
        <f t="shared" si="1178"/>
        <v/>
      </c>
      <c r="Y352" s="114" t="str">
        <f t="shared" si="1178"/>
        <v/>
      </c>
      <c r="Z352" s="114" t="str">
        <f t="shared" si="1178"/>
        <v/>
      </c>
      <c r="AA352" s="114" t="str">
        <f t="shared" si="1178"/>
        <v/>
      </c>
      <c r="AB352" s="113" t="str">
        <f t="shared" si="1178"/>
        <v/>
      </c>
      <c r="AC352" s="114" t="str">
        <f t="shared" si="1178"/>
        <v/>
      </c>
      <c r="AD352" s="114" t="str">
        <f t="shared" si="1178"/>
        <v/>
      </c>
      <c r="AE352" s="114" t="str">
        <f t="shared" si="1178"/>
        <v/>
      </c>
      <c r="AF352" s="114" t="str">
        <f t="shared" si="1178"/>
        <v/>
      </c>
      <c r="AG352" s="114" t="str">
        <f t="shared" si="1178"/>
        <v/>
      </c>
      <c r="AH352" s="114" t="str">
        <f t="shared" si="1178"/>
        <v/>
      </c>
      <c r="AI352" s="113" t="str">
        <f t="shared" si="1178"/>
        <v/>
      </c>
      <c r="AJ352" s="115" t="str">
        <f t="shared" si="1178"/>
        <v/>
      </c>
      <c r="AK352" s="617"/>
      <c r="AL352" s="38"/>
      <c r="AM352" s="98" t="s">
        <v>68</v>
      </c>
      <c r="AN352" s="130">
        <f t="shared" si="910"/>
        <v>346</v>
      </c>
      <c r="AO352" s="138" t="str">
        <f t="shared" ref="AO352:AS352" si="1179">IF(AND($G352=AO$4,$H352=AO$6),$I352,"")</f>
        <v/>
      </c>
      <c r="AP352" s="139" t="str">
        <f t="shared" si="1179"/>
        <v/>
      </c>
      <c r="AQ352" s="139">
        <f t="shared" si="1179"/>
        <v>5000</v>
      </c>
      <c r="AR352" s="139" t="str">
        <f t="shared" si="1179"/>
        <v/>
      </c>
      <c r="AS352" s="139" t="str">
        <f t="shared" si="1179"/>
        <v/>
      </c>
      <c r="AT352" s="118"/>
      <c r="AU352" s="138" t="str">
        <f t="shared" si="839"/>
        <v/>
      </c>
      <c r="AV352" s="139" t="str">
        <f t="shared" si="840"/>
        <v/>
      </c>
      <c r="AW352" s="139" t="str">
        <f t="shared" si="841"/>
        <v/>
      </c>
      <c r="AX352" s="139" t="str">
        <f t="shared" si="842"/>
        <v/>
      </c>
      <c r="AY352" s="139" t="str">
        <f t="shared" si="843"/>
        <v/>
      </c>
      <c r="AZ352" s="140" t="str">
        <f t="shared" si="844"/>
        <v/>
      </c>
      <c r="BA352" s="141" t="str">
        <f t="shared" si="845"/>
        <v/>
      </c>
      <c r="BB352" s="139" t="str">
        <f t="shared" si="846"/>
        <v/>
      </c>
      <c r="BC352" s="139" t="str">
        <f t="shared" si="847"/>
        <v/>
      </c>
      <c r="BD352" s="139" t="str">
        <f t="shared" si="848"/>
        <v/>
      </c>
      <c r="BE352" s="140" t="str">
        <f t="shared" si="849"/>
        <v/>
      </c>
      <c r="BF352" s="122" t="str">
        <f t="shared" si="850"/>
        <v/>
      </c>
      <c r="BG352" s="123" t="str">
        <f t="shared" si="851"/>
        <v/>
      </c>
      <c r="BH352" s="123" t="str">
        <f t="shared" si="852"/>
        <v/>
      </c>
      <c r="BI352" s="123" t="str">
        <f t="shared" si="853"/>
        <v/>
      </c>
      <c r="BJ352" s="122" t="str">
        <f t="shared" si="854"/>
        <v/>
      </c>
      <c r="BK352" s="123" t="str">
        <f t="shared" si="855"/>
        <v/>
      </c>
      <c r="BL352" s="123" t="str">
        <f t="shared" si="856"/>
        <v/>
      </c>
      <c r="BM352" s="123" t="str">
        <f t="shared" si="857"/>
        <v/>
      </c>
      <c r="BN352" s="123" t="str">
        <f t="shared" si="858"/>
        <v/>
      </c>
      <c r="BO352" s="123" t="str">
        <f t="shared" si="859"/>
        <v/>
      </c>
      <c r="BP352" s="123" t="str">
        <f t="shared" si="860"/>
        <v/>
      </c>
      <c r="BQ352" s="123" t="str">
        <f t="shared" si="861"/>
        <v/>
      </c>
      <c r="BR352" s="124" t="str">
        <f t="shared" si="862"/>
        <v/>
      </c>
      <c r="BS352" s="142" t="str">
        <f t="shared" si="863"/>
        <v/>
      </c>
      <c r="BT352" s="143" t="str">
        <f t="shared" si="864"/>
        <v/>
      </c>
      <c r="BU352" s="143" t="str">
        <f t="shared" si="865"/>
        <v/>
      </c>
      <c r="BV352" s="143" t="str">
        <f t="shared" si="866"/>
        <v/>
      </c>
      <c r="BW352" s="143" t="str">
        <f t="shared" si="867"/>
        <v/>
      </c>
      <c r="BX352" s="144" t="str">
        <f t="shared" si="868"/>
        <v/>
      </c>
      <c r="BY352" s="141" t="str">
        <f t="shared" si="869"/>
        <v/>
      </c>
      <c r="BZ352" s="139" t="str">
        <f t="shared" si="870"/>
        <v/>
      </c>
      <c r="CA352" s="139" t="str">
        <f t="shared" si="871"/>
        <v/>
      </c>
      <c r="CB352" s="139" t="str">
        <f t="shared" si="872"/>
        <v/>
      </c>
      <c r="CC352" s="139" t="str">
        <f t="shared" si="873"/>
        <v/>
      </c>
      <c r="CD352" s="139" t="str">
        <f t="shared" si="874"/>
        <v/>
      </c>
      <c r="CE352" s="140" t="str">
        <f t="shared" si="875"/>
        <v/>
      </c>
      <c r="CF352" s="141" t="str">
        <f t="shared" si="876"/>
        <v/>
      </c>
      <c r="CG352" s="139" t="str">
        <f t="shared" si="877"/>
        <v/>
      </c>
      <c r="CH352" s="139" t="str">
        <f t="shared" si="878"/>
        <v/>
      </c>
      <c r="CI352" s="139" t="str">
        <f t="shared" si="879"/>
        <v/>
      </c>
      <c r="CJ352" s="139" t="str">
        <f t="shared" si="880"/>
        <v/>
      </c>
      <c r="CK352" s="139" t="str">
        <f t="shared" si="881"/>
        <v/>
      </c>
      <c r="CL352" s="140" t="str">
        <f t="shared" si="882"/>
        <v/>
      </c>
      <c r="CM352" s="142" t="str">
        <f t="shared" si="883"/>
        <v/>
      </c>
      <c r="CN352" s="143" t="str">
        <f t="shared" si="884"/>
        <v/>
      </c>
      <c r="CO352" s="143" t="str">
        <f t="shared" si="885"/>
        <v/>
      </c>
      <c r="CP352" s="143" t="str">
        <f t="shared" si="886"/>
        <v/>
      </c>
      <c r="CQ352" s="143" t="str">
        <f t="shared" si="887"/>
        <v/>
      </c>
      <c r="CR352" s="145" t="str">
        <f t="shared" si="888"/>
        <v/>
      </c>
      <c r="CS352" s="127"/>
      <c r="CT352" s="122" t="str">
        <f t="shared" si="889"/>
        <v/>
      </c>
      <c r="CU352" s="123" t="str">
        <f t="shared" si="890"/>
        <v/>
      </c>
      <c r="CV352" s="123" t="str">
        <f t="shared" si="891"/>
        <v/>
      </c>
      <c r="CW352" s="123" t="str">
        <f t="shared" si="892"/>
        <v/>
      </c>
      <c r="CX352" s="123" t="str">
        <f t="shared" si="893"/>
        <v/>
      </c>
      <c r="CY352" s="123" t="str">
        <f t="shared" si="894"/>
        <v/>
      </c>
      <c r="CZ352" s="123" t="str">
        <f t="shared" si="895"/>
        <v/>
      </c>
      <c r="DA352" s="123" t="str">
        <f t="shared" si="896"/>
        <v/>
      </c>
      <c r="DB352" s="124" t="str">
        <f t="shared" si="897"/>
        <v/>
      </c>
      <c r="DC352" s="128" t="str">
        <f t="shared" si="898"/>
        <v/>
      </c>
      <c r="DD352" s="123" t="str">
        <f t="shared" si="899"/>
        <v/>
      </c>
      <c r="DE352" s="123" t="str">
        <f t="shared" si="900"/>
        <v/>
      </c>
      <c r="DF352" s="123" t="str">
        <f t="shared" si="901"/>
        <v/>
      </c>
      <c r="DG352" s="123" t="str">
        <f t="shared" si="902"/>
        <v/>
      </c>
      <c r="DH352" s="123" t="str">
        <f t="shared" si="903"/>
        <v/>
      </c>
      <c r="DI352" s="123" t="str">
        <f t="shared" si="904"/>
        <v/>
      </c>
      <c r="DJ352" s="129" t="str">
        <f t="shared" si="905"/>
        <v/>
      </c>
      <c r="DK352" s="98" t="s">
        <v>68</v>
      </c>
      <c r="DL352" s="130">
        <f t="shared" si="912"/>
        <v>346</v>
      </c>
      <c r="DM352" s="56"/>
    </row>
    <row r="353" spans="2:117" ht="22.5" customHeight="1">
      <c r="B353" s="98" t="s">
        <v>68</v>
      </c>
      <c r="C353" s="130">
        <f t="shared" si="906"/>
        <v>347</v>
      </c>
      <c r="D353" s="146">
        <v>45707</v>
      </c>
      <c r="E353" s="155" t="s">
        <v>69</v>
      </c>
      <c r="F353" s="102" t="s">
        <v>70</v>
      </c>
      <c r="G353" s="157" t="s">
        <v>20</v>
      </c>
      <c r="H353" s="131" t="s">
        <v>46</v>
      </c>
      <c r="I353" s="132">
        <v>25000</v>
      </c>
      <c r="J353" s="106"/>
      <c r="K353" s="107">
        <f t="shared" si="907"/>
        <v>4064764</v>
      </c>
      <c r="L353" s="645"/>
      <c r="M353" s="133"/>
      <c r="N353" s="133"/>
      <c r="O353" s="134" t="str">
        <f t="shared" ref="O353:S353" si="1180">IF($H353=O$6,$I353,"")</f>
        <v/>
      </c>
      <c r="P353" s="135" t="str">
        <f t="shared" si="1180"/>
        <v/>
      </c>
      <c r="Q353" s="136">
        <f t="shared" si="1180"/>
        <v>25000</v>
      </c>
      <c r="R353" s="135" t="str">
        <f t="shared" si="1180"/>
        <v/>
      </c>
      <c r="S353" s="137" t="str">
        <f t="shared" si="1180"/>
        <v/>
      </c>
      <c r="T353" s="113" t="str">
        <f t="shared" ref="T353:AJ353" si="1181">IF($H353=T$6,$J353,"")</f>
        <v/>
      </c>
      <c r="U353" s="114" t="str">
        <f t="shared" si="1181"/>
        <v/>
      </c>
      <c r="V353" s="114" t="str">
        <f t="shared" si="1181"/>
        <v/>
      </c>
      <c r="W353" s="114" t="str">
        <f t="shared" si="1181"/>
        <v/>
      </c>
      <c r="X353" s="113" t="str">
        <f t="shared" si="1181"/>
        <v/>
      </c>
      <c r="Y353" s="114" t="str">
        <f t="shared" si="1181"/>
        <v/>
      </c>
      <c r="Z353" s="114" t="str">
        <f t="shared" si="1181"/>
        <v/>
      </c>
      <c r="AA353" s="114" t="str">
        <f t="shared" si="1181"/>
        <v/>
      </c>
      <c r="AB353" s="113" t="str">
        <f t="shared" si="1181"/>
        <v/>
      </c>
      <c r="AC353" s="114" t="str">
        <f t="shared" si="1181"/>
        <v/>
      </c>
      <c r="AD353" s="114" t="str">
        <f t="shared" si="1181"/>
        <v/>
      </c>
      <c r="AE353" s="114" t="str">
        <f t="shared" si="1181"/>
        <v/>
      </c>
      <c r="AF353" s="114" t="str">
        <f t="shared" si="1181"/>
        <v/>
      </c>
      <c r="AG353" s="114" t="str">
        <f t="shared" si="1181"/>
        <v/>
      </c>
      <c r="AH353" s="114" t="str">
        <f t="shared" si="1181"/>
        <v/>
      </c>
      <c r="AI353" s="113" t="str">
        <f t="shared" si="1181"/>
        <v/>
      </c>
      <c r="AJ353" s="115" t="str">
        <f t="shared" si="1181"/>
        <v/>
      </c>
      <c r="AK353" s="617"/>
      <c r="AL353" s="38"/>
      <c r="AM353" s="98" t="s">
        <v>68</v>
      </c>
      <c r="AN353" s="130">
        <f t="shared" si="910"/>
        <v>347</v>
      </c>
      <c r="AO353" s="138" t="str">
        <f t="shared" ref="AO353:AS353" si="1182">IF(AND($G353=AO$4,$H353=AO$6),$I353,"")</f>
        <v/>
      </c>
      <c r="AP353" s="139" t="str">
        <f t="shared" si="1182"/>
        <v/>
      </c>
      <c r="AQ353" s="139">
        <f t="shared" si="1182"/>
        <v>25000</v>
      </c>
      <c r="AR353" s="139" t="str">
        <f t="shared" si="1182"/>
        <v/>
      </c>
      <c r="AS353" s="139" t="str">
        <f t="shared" si="1182"/>
        <v/>
      </c>
      <c r="AT353" s="118"/>
      <c r="AU353" s="138" t="str">
        <f t="shared" si="839"/>
        <v/>
      </c>
      <c r="AV353" s="139" t="str">
        <f t="shared" si="840"/>
        <v/>
      </c>
      <c r="AW353" s="139" t="str">
        <f t="shared" si="841"/>
        <v/>
      </c>
      <c r="AX353" s="139" t="str">
        <f t="shared" si="842"/>
        <v/>
      </c>
      <c r="AY353" s="139" t="str">
        <f t="shared" si="843"/>
        <v/>
      </c>
      <c r="AZ353" s="140" t="str">
        <f t="shared" si="844"/>
        <v/>
      </c>
      <c r="BA353" s="141" t="str">
        <f t="shared" si="845"/>
        <v/>
      </c>
      <c r="BB353" s="139" t="str">
        <f t="shared" si="846"/>
        <v/>
      </c>
      <c r="BC353" s="139" t="str">
        <f t="shared" si="847"/>
        <v/>
      </c>
      <c r="BD353" s="139" t="str">
        <f t="shared" si="848"/>
        <v/>
      </c>
      <c r="BE353" s="140" t="str">
        <f t="shared" si="849"/>
        <v/>
      </c>
      <c r="BF353" s="122" t="str">
        <f t="shared" si="850"/>
        <v/>
      </c>
      <c r="BG353" s="123" t="str">
        <f t="shared" si="851"/>
        <v/>
      </c>
      <c r="BH353" s="123" t="str">
        <f t="shared" si="852"/>
        <v/>
      </c>
      <c r="BI353" s="123" t="str">
        <f t="shared" si="853"/>
        <v/>
      </c>
      <c r="BJ353" s="122" t="str">
        <f t="shared" si="854"/>
        <v/>
      </c>
      <c r="BK353" s="123" t="str">
        <f t="shared" si="855"/>
        <v/>
      </c>
      <c r="BL353" s="123" t="str">
        <f t="shared" si="856"/>
        <v/>
      </c>
      <c r="BM353" s="123" t="str">
        <f t="shared" si="857"/>
        <v/>
      </c>
      <c r="BN353" s="123" t="str">
        <f t="shared" si="858"/>
        <v/>
      </c>
      <c r="BO353" s="123" t="str">
        <f t="shared" si="859"/>
        <v/>
      </c>
      <c r="BP353" s="123" t="str">
        <f t="shared" si="860"/>
        <v/>
      </c>
      <c r="BQ353" s="123" t="str">
        <f t="shared" si="861"/>
        <v/>
      </c>
      <c r="BR353" s="124" t="str">
        <f t="shared" si="862"/>
        <v/>
      </c>
      <c r="BS353" s="142" t="str">
        <f t="shared" si="863"/>
        <v/>
      </c>
      <c r="BT353" s="143" t="str">
        <f t="shared" si="864"/>
        <v/>
      </c>
      <c r="BU353" s="143" t="str">
        <f t="shared" si="865"/>
        <v/>
      </c>
      <c r="BV353" s="143" t="str">
        <f t="shared" si="866"/>
        <v/>
      </c>
      <c r="BW353" s="143" t="str">
        <f t="shared" si="867"/>
        <v/>
      </c>
      <c r="BX353" s="144" t="str">
        <f t="shared" si="868"/>
        <v/>
      </c>
      <c r="BY353" s="141" t="str">
        <f t="shared" si="869"/>
        <v/>
      </c>
      <c r="BZ353" s="139" t="str">
        <f t="shared" si="870"/>
        <v/>
      </c>
      <c r="CA353" s="139" t="str">
        <f t="shared" si="871"/>
        <v/>
      </c>
      <c r="CB353" s="139" t="str">
        <f t="shared" si="872"/>
        <v/>
      </c>
      <c r="CC353" s="139" t="str">
        <f t="shared" si="873"/>
        <v/>
      </c>
      <c r="CD353" s="139" t="str">
        <f t="shared" si="874"/>
        <v/>
      </c>
      <c r="CE353" s="140" t="str">
        <f t="shared" si="875"/>
        <v/>
      </c>
      <c r="CF353" s="141" t="str">
        <f t="shared" si="876"/>
        <v/>
      </c>
      <c r="CG353" s="139" t="str">
        <f t="shared" si="877"/>
        <v/>
      </c>
      <c r="CH353" s="139" t="str">
        <f t="shared" si="878"/>
        <v/>
      </c>
      <c r="CI353" s="139" t="str">
        <f t="shared" si="879"/>
        <v/>
      </c>
      <c r="CJ353" s="139" t="str">
        <f t="shared" si="880"/>
        <v/>
      </c>
      <c r="CK353" s="139" t="str">
        <f t="shared" si="881"/>
        <v/>
      </c>
      <c r="CL353" s="140" t="str">
        <f t="shared" si="882"/>
        <v/>
      </c>
      <c r="CM353" s="142" t="str">
        <f t="shared" si="883"/>
        <v/>
      </c>
      <c r="CN353" s="143" t="str">
        <f t="shared" si="884"/>
        <v/>
      </c>
      <c r="CO353" s="143" t="str">
        <f t="shared" si="885"/>
        <v/>
      </c>
      <c r="CP353" s="143" t="str">
        <f t="shared" si="886"/>
        <v/>
      </c>
      <c r="CQ353" s="143" t="str">
        <f t="shared" si="887"/>
        <v/>
      </c>
      <c r="CR353" s="145" t="str">
        <f t="shared" si="888"/>
        <v/>
      </c>
      <c r="CS353" s="127"/>
      <c r="CT353" s="122" t="str">
        <f t="shared" si="889"/>
        <v/>
      </c>
      <c r="CU353" s="123" t="str">
        <f t="shared" si="890"/>
        <v/>
      </c>
      <c r="CV353" s="123" t="str">
        <f t="shared" si="891"/>
        <v/>
      </c>
      <c r="CW353" s="123" t="str">
        <f t="shared" si="892"/>
        <v/>
      </c>
      <c r="CX353" s="123" t="str">
        <f t="shared" si="893"/>
        <v/>
      </c>
      <c r="CY353" s="123" t="str">
        <f t="shared" si="894"/>
        <v/>
      </c>
      <c r="CZ353" s="123" t="str">
        <f t="shared" si="895"/>
        <v/>
      </c>
      <c r="DA353" s="123" t="str">
        <f t="shared" si="896"/>
        <v/>
      </c>
      <c r="DB353" s="124" t="str">
        <f t="shared" si="897"/>
        <v/>
      </c>
      <c r="DC353" s="128" t="str">
        <f t="shared" si="898"/>
        <v/>
      </c>
      <c r="DD353" s="123" t="str">
        <f t="shared" si="899"/>
        <v/>
      </c>
      <c r="DE353" s="123" t="str">
        <f t="shared" si="900"/>
        <v/>
      </c>
      <c r="DF353" s="123" t="str">
        <f t="shared" si="901"/>
        <v/>
      </c>
      <c r="DG353" s="123" t="str">
        <f t="shared" si="902"/>
        <v/>
      </c>
      <c r="DH353" s="123" t="str">
        <f t="shared" si="903"/>
        <v/>
      </c>
      <c r="DI353" s="123" t="str">
        <f t="shared" si="904"/>
        <v/>
      </c>
      <c r="DJ353" s="129" t="str">
        <f t="shared" si="905"/>
        <v/>
      </c>
      <c r="DK353" s="98" t="s">
        <v>68</v>
      </c>
      <c r="DL353" s="130">
        <f t="shared" si="912"/>
        <v>347</v>
      </c>
      <c r="DM353" s="56"/>
    </row>
    <row r="354" spans="2:117" ht="22.5" customHeight="1">
      <c r="B354" s="98" t="s">
        <v>68</v>
      </c>
      <c r="C354" s="130">
        <f t="shared" si="906"/>
        <v>348</v>
      </c>
      <c r="D354" s="146">
        <v>45707</v>
      </c>
      <c r="E354" s="155" t="s">
        <v>69</v>
      </c>
      <c r="F354" s="102" t="s">
        <v>70</v>
      </c>
      <c r="G354" s="158" t="s">
        <v>20</v>
      </c>
      <c r="H354" s="131" t="s">
        <v>46</v>
      </c>
      <c r="I354" s="132">
        <v>10000</v>
      </c>
      <c r="J354" s="106"/>
      <c r="K354" s="107">
        <f t="shared" si="907"/>
        <v>4074764</v>
      </c>
      <c r="L354" s="645"/>
      <c r="M354" s="133"/>
      <c r="N354" s="133"/>
      <c r="O354" s="134" t="str">
        <f t="shared" ref="O354:S354" si="1183">IF($H354=O$6,$I354,"")</f>
        <v/>
      </c>
      <c r="P354" s="135" t="str">
        <f t="shared" si="1183"/>
        <v/>
      </c>
      <c r="Q354" s="136">
        <f t="shared" si="1183"/>
        <v>10000</v>
      </c>
      <c r="R354" s="135" t="str">
        <f t="shared" si="1183"/>
        <v/>
      </c>
      <c r="S354" s="137" t="str">
        <f t="shared" si="1183"/>
        <v/>
      </c>
      <c r="T354" s="113" t="str">
        <f t="shared" ref="T354:AJ354" si="1184">IF($H354=T$6,$J354,"")</f>
        <v/>
      </c>
      <c r="U354" s="114" t="str">
        <f t="shared" si="1184"/>
        <v/>
      </c>
      <c r="V354" s="114" t="str">
        <f t="shared" si="1184"/>
        <v/>
      </c>
      <c r="W354" s="114" t="str">
        <f t="shared" si="1184"/>
        <v/>
      </c>
      <c r="X354" s="113" t="str">
        <f t="shared" si="1184"/>
        <v/>
      </c>
      <c r="Y354" s="114" t="str">
        <f t="shared" si="1184"/>
        <v/>
      </c>
      <c r="Z354" s="114" t="str">
        <f t="shared" si="1184"/>
        <v/>
      </c>
      <c r="AA354" s="114" t="str">
        <f t="shared" si="1184"/>
        <v/>
      </c>
      <c r="AB354" s="113" t="str">
        <f t="shared" si="1184"/>
        <v/>
      </c>
      <c r="AC354" s="114" t="str">
        <f t="shared" si="1184"/>
        <v/>
      </c>
      <c r="AD354" s="114" t="str">
        <f t="shared" si="1184"/>
        <v/>
      </c>
      <c r="AE354" s="114" t="str">
        <f t="shared" si="1184"/>
        <v/>
      </c>
      <c r="AF354" s="114" t="str">
        <f t="shared" si="1184"/>
        <v/>
      </c>
      <c r="AG354" s="114" t="str">
        <f t="shared" si="1184"/>
        <v/>
      </c>
      <c r="AH354" s="114" t="str">
        <f t="shared" si="1184"/>
        <v/>
      </c>
      <c r="AI354" s="113" t="str">
        <f t="shared" si="1184"/>
        <v/>
      </c>
      <c r="AJ354" s="115" t="str">
        <f t="shared" si="1184"/>
        <v/>
      </c>
      <c r="AK354" s="617"/>
      <c r="AL354" s="38"/>
      <c r="AM354" s="98" t="s">
        <v>68</v>
      </c>
      <c r="AN354" s="130">
        <f t="shared" si="910"/>
        <v>348</v>
      </c>
      <c r="AO354" s="138" t="str">
        <f t="shared" ref="AO354:AS354" si="1185">IF(AND($G354=AO$4,$H354=AO$6),$I354,"")</f>
        <v/>
      </c>
      <c r="AP354" s="139" t="str">
        <f t="shared" si="1185"/>
        <v/>
      </c>
      <c r="AQ354" s="139">
        <f t="shared" si="1185"/>
        <v>10000</v>
      </c>
      <c r="AR354" s="139" t="str">
        <f t="shared" si="1185"/>
        <v/>
      </c>
      <c r="AS354" s="139" t="str">
        <f t="shared" si="1185"/>
        <v/>
      </c>
      <c r="AT354" s="118"/>
      <c r="AU354" s="138" t="str">
        <f t="shared" si="839"/>
        <v/>
      </c>
      <c r="AV354" s="139" t="str">
        <f t="shared" si="840"/>
        <v/>
      </c>
      <c r="AW354" s="139" t="str">
        <f t="shared" si="841"/>
        <v/>
      </c>
      <c r="AX354" s="139" t="str">
        <f t="shared" si="842"/>
        <v/>
      </c>
      <c r="AY354" s="139" t="str">
        <f t="shared" si="843"/>
        <v/>
      </c>
      <c r="AZ354" s="140" t="str">
        <f t="shared" si="844"/>
        <v/>
      </c>
      <c r="BA354" s="141" t="str">
        <f t="shared" si="845"/>
        <v/>
      </c>
      <c r="BB354" s="139" t="str">
        <f t="shared" si="846"/>
        <v/>
      </c>
      <c r="BC354" s="139" t="str">
        <f t="shared" si="847"/>
        <v/>
      </c>
      <c r="BD354" s="139" t="str">
        <f t="shared" si="848"/>
        <v/>
      </c>
      <c r="BE354" s="140" t="str">
        <f t="shared" si="849"/>
        <v/>
      </c>
      <c r="BF354" s="122" t="str">
        <f t="shared" si="850"/>
        <v/>
      </c>
      <c r="BG354" s="123" t="str">
        <f t="shared" si="851"/>
        <v/>
      </c>
      <c r="BH354" s="123" t="str">
        <f t="shared" si="852"/>
        <v/>
      </c>
      <c r="BI354" s="123" t="str">
        <f t="shared" si="853"/>
        <v/>
      </c>
      <c r="BJ354" s="122" t="str">
        <f t="shared" si="854"/>
        <v/>
      </c>
      <c r="BK354" s="123" t="str">
        <f t="shared" si="855"/>
        <v/>
      </c>
      <c r="BL354" s="123" t="str">
        <f t="shared" si="856"/>
        <v/>
      </c>
      <c r="BM354" s="123" t="str">
        <f t="shared" si="857"/>
        <v/>
      </c>
      <c r="BN354" s="123" t="str">
        <f t="shared" si="858"/>
        <v/>
      </c>
      <c r="BO354" s="123" t="str">
        <f t="shared" si="859"/>
        <v/>
      </c>
      <c r="BP354" s="123" t="str">
        <f t="shared" si="860"/>
        <v/>
      </c>
      <c r="BQ354" s="123" t="str">
        <f t="shared" si="861"/>
        <v/>
      </c>
      <c r="BR354" s="124" t="str">
        <f t="shared" si="862"/>
        <v/>
      </c>
      <c r="BS354" s="142" t="str">
        <f t="shared" si="863"/>
        <v/>
      </c>
      <c r="BT354" s="143" t="str">
        <f t="shared" si="864"/>
        <v/>
      </c>
      <c r="BU354" s="143" t="str">
        <f t="shared" si="865"/>
        <v/>
      </c>
      <c r="BV354" s="143" t="str">
        <f t="shared" si="866"/>
        <v/>
      </c>
      <c r="BW354" s="143" t="str">
        <f t="shared" si="867"/>
        <v/>
      </c>
      <c r="BX354" s="144" t="str">
        <f t="shared" si="868"/>
        <v/>
      </c>
      <c r="BY354" s="141" t="str">
        <f t="shared" si="869"/>
        <v/>
      </c>
      <c r="BZ354" s="139" t="str">
        <f t="shared" si="870"/>
        <v/>
      </c>
      <c r="CA354" s="139" t="str">
        <f t="shared" si="871"/>
        <v/>
      </c>
      <c r="CB354" s="139" t="str">
        <f t="shared" si="872"/>
        <v/>
      </c>
      <c r="CC354" s="139" t="str">
        <f t="shared" si="873"/>
        <v/>
      </c>
      <c r="CD354" s="139" t="str">
        <f t="shared" si="874"/>
        <v/>
      </c>
      <c r="CE354" s="140" t="str">
        <f t="shared" si="875"/>
        <v/>
      </c>
      <c r="CF354" s="141" t="str">
        <f t="shared" si="876"/>
        <v/>
      </c>
      <c r="CG354" s="139" t="str">
        <f t="shared" si="877"/>
        <v/>
      </c>
      <c r="CH354" s="139" t="str">
        <f t="shared" si="878"/>
        <v/>
      </c>
      <c r="CI354" s="139" t="str">
        <f t="shared" si="879"/>
        <v/>
      </c>
      <c r="CJ354" s="139" t="str">
        <f t="shared" si="880"/>
        <v/>
      </c>
      <c r="CK354" s="139" t="str">
        <f t="shared" si="881"/>
        <v/>
      </c>
      <c r="CL354" s="140" t="str">
        <f t="shared" si="882"/>
        <v/>
      </c>
      <c r="CM354" s="142" t="str">
        <f t="shared" si="883"/>
        <v/>
      </c>
      <c r="CN354" s="143" t="str">
        <f t="shared" si="884"/>
        <v/>
      </c>
      <c r="CO354" s="143" t="str">
        <f t="shared" si="885"/>
        <v/>
      </c>
      <c r="CP354" s="143" t="str">
        <f t="shared" si="886"/>
        <v/>
      </c>
      <c r="CQ354" s="143" t="str">
        <f t="shared" si="887"/>
        <v/>
      </c>
      <c r="CR354" s="145" t="str">
        <f t="shared" si="888"/>
        <v/>
      </c>
      <c r="CS354" s="127"/>
      <c r="CT354" s="122" t="str">
        <f t="shared" si="889"/>
        <v/>
      </c>
      <c r="CU354" s="123" t="str">
        <f t="shared" si="890"/>
        <v/>
      </c>
      <c r="CV354" s="123" t="str">
        <f t="shared" si="891"/>
        <v/>
      </c>
      <c r="CW354" s="123" t="str">
        <f t="shared" si="892"/>
        <v/>
      </c>
      <c r="CX354" s="123" t="str">
        <f t="shared" si="893"/>
        <v/>
      </c>
      <c r="CY354" s="123" t="str">
        <f t="shared" si="894"/>
        <v/>
      </c>
      <c r="CZ354" s="123" t="str">
        <f t="shared" si="895"/>
        <v/>
      </c>
      <c r="DA354" s="123" t="str">
        <f t="shared" si="896"/>
        <v/>
      </c>
      <c r="DB354" s="124" t="str">
        <f t="shared" si="897"/>
        <v/>
      </c>
      <c r="DC354" s="128" t="str">
        <f t="shared" si="898"/>
        <v/>
      </c>
      <c r="DD354" s="123" t="str">
        <f t="shared" si="899"/>
        <v/>
      </c>
      <c r="DE354" s="123" t="str">
        <f t="shared" si="900"/>
        <v/>
      </c>
      <c r="DF354" s="123" t="str">
        <f t="shared" si="901"/>
        <v/>
      </c>
      <c r="DG354" s="123" t="str">
        <f t="shared" si="902"/>
        <v/>
      </c>
      <c r="DH354" s="123" t="str">
        <f t="shared" si="903"/>
        <v/>
      </c>
      <c r="DI354" s="123" t="str">
        <f t="shared" si="904"/>
        <v/>
      </c>
      <c r="DJ354" s="129" t="str">
        <f t="shared" si="905"/>
        <v/>
      </c>
      <c r="DK354" s="98" t="s">
        <v>68</v>
      </c>
      <c r="DL354" s="130">
        <f t="shared" si="912"/>
        <v>348</v>
      </c>
      <c r="DM354" s="56"/>
    </row>
    <row r="355" spans="2:117" ht="22.5" customHeight="1">
      <c r="B355" s="98" t="s">
        <v>68</v>
      </c>
      <c r="C355" s="130">
        <f t="shared" si="906"/>
        <v>349</v>
      </c>
      <c r="D355" s="146">
        <v>45707</v>
      </c>
      <c r="E355" s="155" t="s">
        <v>69</v>
      </c>
      <c r="F355" s="102" t="s">
        <v>70</v>
      </c>
      <c r="G355" s="158" t="s">
        <v>20</v>
      </c>
      <c r="H355" s="131" t="s">
        <v>46</v>
      </c>
      <c r="I355" s="132">
        <v>5000</v>
      </c>
      <c r="J355" s="106"/>
      <c r="K355" s="107">
        <f t="shared" si="907"/>
        <v>4079764</v>
      </c>
      <c r="L355" s="645"/>
      <c r="M355" s="133"/>
      <c r="N355" s="133"/>
      <c r="O355" s="134" t="str">
        <f t="shared" ref="O355:S355" si="1186">IF($H355=O$6,$I355,"")</f>
        <v/>
      </c>
      <c r="P355" s="135" t="str">
        <f t="shared" si="1186"/>
        <v/>
      </c>
      <c r="Q355" s="136">
        <f t="shared" si="1186"/>
        <v>5000</v>
      </c>
      <c r="R355" s="135" t="str">
        <f t="shared" si="1186"/>
        <v/>
      </c>
      <c r="S355" s="137" t="str">
        <f t="shared" si="1186"/>
        <v/>
      </c>
      <c r="T355" s="113" t="str">
        <f t="shared" ref="T355:AJ355" si="1187">IF($H355=T$6,$J355,"")</f>
        <v/>
      </c>
      <c r="U355" s="114" t="str">
        <f t="shared" si="1187"/>
        <v/>
      </c>
      <c r="V355" s="114" t="str">
        <f t="shared" si="1187"/>
        <v/>
      </c>
      <c r="W355" s="114" t="str">
        <f t="shared" si="1187"/>
        <v/>
      </c>
      <c r="X355" s="113" t="str">
        <f t="shared" si="1187"/>
        <v/>
      </c>
      <c r="Y355" s="114" t="str">
        <f t="shared" si="1187"/>
        <v/>
      </c>
      <c r="Z355" s="114" t="str">
        <f t="shared" si="1187"/>
        <v/>
      </c>
      <c r="AA355" s="114" t="str">
        <f t="shared" si="1187"/>
        <v/>
      </c>
      <c r="AB355" s="113" t="str">
        <f t="shared" si="1187"/>
        <v/>
      </c>
      <c r="AC355" s="114" t="str">
        <f t="shared" si="1187"/>
        <v/>
      </c>
      <c r="AD355" s="114" t="str">
        <f t="shared" si="1187"/>
        <v/>
      </c>
      <c r="AE355" s="114" t="str">
        <f t="shared" si="1187"/>
        <v/>
      </c>
      <c r="AF355" s="114" t="str">
        <f t="shared" si="1187"/>
        <v/>
      </c>
      <c r="AG355" s="114" t="str">
        <f t="shared" si="1187"/>
        <v/>
      </c>
      <c r="AH355" s="114" t="str">
        <f t="shared" si="1187"/>
        <v/>
      </c>
      <c r="AI355" s="113" t="str">
        <f t="shared" si="1187"/>
        <v/>
      </c>
      <c r="AJ355" s="115" t="str">
        <f t="shared" si="1187"/>
        <v/>
      </c>
      <c r="AK355" s="617"/>
      <c r="AL355" s="38"/>
      <c r="AM355" s="98" t="s">
        <v>68</v>
      </c>
      <c r="AN355" s="130">
        <f t="shared" si="910"/>
        <v>349</v>
      </c>
      <c r="AO355" s="138" t="str">
        <f t="shared" ref="AO355:AS355" si="1188">IF(AND($G355=AO$4,$H355=AO$6),$I355,"")</f>
        <v/>
      </c>
      <c r="AP355" s="139" t="str">
        <f t="shared" si="1188"/>
        <v/>
      </c>
      <c r="AQ355" s="139">
        <f t="shared" si="1188"/>
        <v>5000</v>
      </c>
      <c r="AR355" s="139" t="str">
        <f t="shared" si="1188"/>
        <v/>
      </c>
      <c r="AS355" s="139" t="str">
        <f t="shared" si="1188"/>
        <v/>
      </c>
      <c r="AT355" s="118"/>
      <c r="AU355" s="138" t="str">
        <f t="shared" si="839"/>
        <v/>
      </c>
      <c r="AV355" s="139" t="str">
        <f t="shared" si="840"/>
        <v/>
      </c>
      <c r="AW355" s="139" t="str">
        <f t="shared" si="841"/>
        <v/>
      </c>
      <c r="AX355" s="139" t="str">
        <f t="shared" si="842"/>
        <v/>
      </c>
      <c r="AY355" s="139" t="str">
        <f t="shared" si="843"/>
        <v/>
      </c>
      <c r="AZ355" s="140" t="str">
        <f t="shared" si="844"/>
        <v/>
      </c>
      <c r="BA355" s="141" t="str">
        <f t="shared" si="845"/>
        <v/>
      </c>
      <c r="BB355" s="139" t="str">
        <f t="shared" si="846"/>
        <v/>
      </c>
      <c r="BC355" s="139" t="str">
        <f t="shared" si="847"/>
        <v/>
      </c>
      <c r="BD355" s="139" t="str">
        <f t="shared" si="848"/>
        <v/>
      </c>
      <c r="BE355" s="140" t="str">
        <f t="shared" si="849"/>
        <v/>
      </c>
      <c r="BF355" s="122" t="str">
        <f t="shared" si="850"/>
        <v/>
      </c>
      <c r="BG355" s="123" t="str">
        <f t="shared" si="851"/>
        <v/>
      </c>
      <c r="BH355" s="123" t="str">
        <f t="shared" si="852"/>
        <v/>
      </c>
      <c r="BI355" s="123" t="str">
        <f t="shared" si="853"/>
        <v/>
      </c>
      <c r="BJ355" s="122" t="str">
        <f t="shared" si="854"/>
        <v/>
      </c>
      <c r="BK355" s="123" t="str">
        <f t="shared" si="855"/>
        <v/>
      </c>
      <c r="BL355" s="123" t="str">
        <f t="shared" si="856"/>
        <v/>
      </c>
      <c r="BM355" s="123" t="str">
        <f t="shared" si="857"/>
        <v/>
      </c>
      <c r="BN355" s="123" t="str">
        <f t="shared" si="858"/>
        <v/>
      </c>
      <c r="BO355" s="123" t="str">
        <f t="shared" si="859"/>
        <v/>
      </c>
      <c r="BP355" s="123" t="str">
        <f t="shared" si="860"/>
        <v/>
      </c>
      <c r="BQ355" s="123" t="str">
        <f t="shared" si="861"/>
        <v/>
      </c>
      <c r="BR355" s="124" t="str">
        <f t="shared" si="862"/>
        <v/>
      </c>
      <c r="BS355" s="142" t="str">
        <f t="shared" si="863"/>
        <v/>
      </c>
      <c r="BT355" s="143" t="str">
        <f t="shared" si="864"/>
        <v/>
      </c>
      <c r="BU355" s="143" t="str">
        <f t="shared" si="865"/>
        <v/>
      </c>
      <c r="BV355" s="143" t="str">
        <f t="shared" si="866"/>
        <v/>
      </c>
      <c r="BW355" s="143" t="str">
        <f t="shared" si="867"/>
        <v/>
      </c>
      <c r="BX355" s="144" t="str">
        <f t="shared" si="868"/>
        <v/>
      </c>
      <c r="BY355" s="141" t="str">
        <f t="shared" si="869"/>
        <v/>
      </c>
      <c r="BZ355" s="139" t="str">
        <f t="shared" si="870"/>
        <v/>
      </c>
      <c r="CA355" s="139" t="str">
        <f t="shared" si="871"/>
        <v/>
      </c>
      <c r="CB355" s="139" t="str">
        <f t="shared" si="872"/>
        <v/>
      </c>
      <c r="CC355" s="139" t="str">
        <f t="shared" si="873"/>
        <v/>
      </c>
      <c r="CD355" s="139" t="str">
        <f t="shared" si="874"/>
        <v/>
      </c>
      <c r="CE355" s="140" t="str">
        <f t="shared" si="875"/>
        <v/>
      </c>
      <c r="CF355" s="141" t="str">
        <f t="shared" si="876"/>
        <v/>
      </c>
      <c r="CG355" s="139" t="str">
        <f t="shared" si="877"/>
        <v/>
      </c>
      <c r="CH355" s="139" t="str">
        <f t="shared" si="878"/>
        <v/>
      </c>
      <c r="CI355" s="139" t="str">
        <f t="shared" si="879"/>
        <v/>
      </c>
      <c r="CJ355" s="139" t="str">
        <f t="shared" si="880"/>
        <v/>
      </c>
      <c r="CK355" s="139" t="str">
        <f t="shared" si="881"/>
        <v/>
      </c>
      <c r="CL355" s="140" t="str">
        <f t="shared" si="882"/>
        <v/>
      </c>
      <c r="CM355" s="142" t="str">
        <f t="shared" si="883"/>
        <v/>
      </c>
      <c r="CN355" s="143" t="str">
        <f t="shared" si="884"/>
        <v/>
      </c>
      <c r="CO355" s="143" t="str">
        <f t="shared" si="885"/>
        <v/>
      </c>
      <c r="CP355" s="143" t="str">
        <f t="shared" si="886"/>
        <v/>
      </c>
      <c r="CQ355" s="143" t="str">
        <f t="shared" si="887"/>
        <v/>
      </c>
      <c r="CR355" s="145" t="str">
        <f t="shared" si="888"/>
        <v/>
      </c>
      <c r="CS355" s="127"/>
      <c r="CT355" s="122" t="str">
        <f t="shared" si="889"/>
        <v/>
      </c>
      <c r="CU355" s="123" t="str">
        <f t="shared" si="890"/>
        <v/>
      </c>
      <c r="CV355" s="123" t="str">
        <f t="shared" si="891"/>
        <v/>
      </c>
      <c r="CW355" s="123" t="str">
        <f t="shared" si="892"/>
        <v/>
      </c>
      <c r="CX355" s="123" t="str">
        <f t="shared" si="893"/>
        <v/>
      </c>
      <c r="CY355" s="123" t="str">
        <f t="shared" si="894"/>
        <v/>
      </c>
      <c r="CZ355" s="123" t="str">
        <f t="shared" si="895"/>
        <v/>
      </c>
      <c r="DA355" s="123" t="str">
        <f t="shared" si="896"/>
        <v/>
      </c>
      <c r="DB355" s="124" t="str">
        <f t="shared" si="897"/>
        <v/>
      </c>
      <c r="DC355" s="128" t="str">
        <f t="shared" si="898"/>
        <v/>
      </c>
      <c r="DD355" s="123" t="str">
        <f t="shared" si="899"/>
        <v/>
      </c>
      <c r="DE355" s="123" t="str">
        <f t="shared" si="900"/>
        <v/>
      </c>
      <c r="DF355" s="123" t="str">
        <f t="shared" si="901"/>
        <v/>
      </c>
      <c r="DG355" s="123" t="str">
        <f t="shared" si="902"/>
        <v/>
      </c>
      <c r="DH355" s="123" t="str">
        <f t="shared" si="903"/>
        <v/>
      </c>
      <c r="DI355" s="123" t="str">
        <f t="shared" si="904"/>
        <v/>
      </c>
      <c r="DJ355" s="129" t="str">
        <f t="shared" si="905"/>
        <v/>
      </c>
      <c r="DK355" s="98" t="s">
        <v>68</v>
      </c>
      <c r="DL355" s="130">
        <f t="shared" si="912"/>
        <v>349</v>
      </c>
      <c r="DM355" s="56"/>
    </row>
    <row r="356" spans="2:117" ht="22.5" customHeight="1">
      <c r="B356" s="98" t="s">
        <v>68</v>
      </c>
      <c r="C356" s="130">
        <f t="shared" si="906"/>
        <v>350</v>
      </c>
      <c r="D356" s="146">
        <v>45707</v>
      </c>
      <c r="E356" s="155" t="s">
        <v>69</v>
      </c>
      <c r="F356" s="102" t="s">
        <v>70</v>
      </c>
      <c r="G356" s="103" t="s">
        <v>20</v>
      </c>
      <c r="H356" s="131" t="s">
        <v>46</v>
      </c>
      <c r="I356" s="132">
        <v>1000</v>
      </c>
      <c r="J356" s="106"/>
      <c r="K356" s="107">
        <f t="shared" si="907"/>
        <v>4080764</v>
      </c>
      <c r="L356" s="645"/>
      <c r="M356" s="133"/>
      <c r="N356" s="133"/>
      <c r="O356" s="134" t="str">
        <f t="shared" ref="O356:S356" si="1189">IF($H356=O$6,$I356,"")</f>
        <v/>
      </c>
      <c r="P356" s="135" t="str">
        <f t="shared" si="1189"/>
        <v/>
      </c>
      <c r="Q356" s="136">
        <f t="shared" si="1189"/>
        <v>1000</v>
      </c>
      <c r="R356" s="135" t="str">
        <f t="shared" si="1189"/>
        <v/>
      </c>
      <c r="S356" s="137" t="str">
        <f t="shared" si="1189"/>
        <v/>
      </c>
      <c r="T356" s="113" t="str">
        <f t="shared" ref="T356:AJ356" si="1190">IF($H356=T$6,$J356,"")</f>
        <v/>
      </c>
      <c r="U356" s="114" t="str">
        <f t="shared" si="1190"/>
        <v/>
      </c>
      <c r="V356" s="114" t="str">
        <f t="shared" si="1190"/>
        <v/>
      </c>
      <c r="W356" s="114" t="str">
        <f t="shared" si="1190"/>
        <v/>
      </c>
      <c r="X356" s="113" t="str">
        <f t="shared" si="1190"/>
        <v/>
      </c>
      <c r="Y356" s="114" t="str">
        <f t="shared" si="1190"/>
        <v/>
      </c>
      <c r="Z356" s="114" t="str">
        <f t="shared" si="1190"/>
        <v/>
      </c>
      <c r="AA356" s="114" t="str">
        <f t="shared" si="1190"/>
        <v/>
      </c>
      <c r="AB356" s="113" t="str">
        <f t="shared" si="1190"/>
        <v/>
      </c>
      <c r="AC356" s="114" t="str">
        <f t="shared" si="1190"/>
        <v/>
      </c>
      <c r="AD356" s="114" t="str">
        <f t="shared" si="1190"/>
        <v/>
      </c>
      <c r="AE356" s="114" t="str">
        <f t="shared" si="1190"/>
        <v/>
      </c>
      <c r="AF356" s="114" t="str">
        <f t="shared" si="1190"/>
        <v/>
      </c>
      <c r="AG356" s="114" t="str">
        <f t="shared" si="1190"/>
        <v/>
      </c>
      <c r="AH356" s="114" t="str">
        <f t="shared" si="1190"/>
        <v/>
      </c>
      <c r="AI356" s="113" t="str">
        <f t="shared" si="1190"/>
        <v/>
      </c>
      <c r="AJ356" s="115" t="str">
        <f t="shared" si="1190"/>
        <v/>
      </c>
      <c r="AK356" s="617"/>
      <c r="AL356" s="38"/>
      <c r="AM356" s="98" t="s">
        <v>68</v>
      </c>
      <c r="AN356" s="130">
        <f t="shared" si="910"/>
        <v>350</v>
      </c>
      <c r="AO356" s="138" t="str">
        <f t="shared" ref="AO356:AS356" si="1191">IF(AND($G356=AO$4,$H356=AO$6),$I356,"")</f>
        <v/>
      </c>
      <c r="AP356" s="139" t="str">
        <f t="shared" si="1191"/>
        <v/>
      </c>
      <c r="AQ356" s="139">
        <f t="shared" si="1191"/>
        <v>1000</v>
      </c>
      <c r="AR356" s="139" t="str">
        <f t="shared" si="1191"/>
        <v/>
      </c>
      <c r="AS356" s="139" t="str">
        <f t="shared" si="1191"/>
        <v/>
      </c>
      <c r="AT356" s="118"/>
      <c r="AU356" s="138" t="str">
        <f t="shared" si="839"/>
        <v/>
      </c>
      <c r="AV356" s="139" t="str">
        <f t="shared" si="840"/>
        <v/>
      </c>
      <c r="AW356" s="139" t="str">
        <f t="shared" si="841"/>
        <v/>
      </c>
      <c r="AX356" s="139" t="str">
        <f t="shared" si="842"/>
        <v/>
      </c>
      <c r="AY356" s="139" t="str">
        <f t="shared" si="843"/>
        <v/>
      </c>
      <c r="AZ356" s="140" t="str">
        <f t="shared" si="844"/>
        <v/>
      </c>
      <c r="BA356" s="141" t="str">
        <f t="shared" si="845"/>
        <v/>
      </c>
      <c r="BB356" s="139" t="str">
        <f t="shared" si="846"/>
        <v/>
      </c>
      <c r="BC356" s="139" t="str">
        <f t="shared" si="847"/>
        <v/>
      </c>
      <c r="BD356" s="139" t="str">
        <f t="shared" si="848"/>
        <v/>
      </c>
      <c r="BE356" s="140" t="str">
        <f t="shared" si="849"/>
        <v/>
      </c>
      <c r="BF356" s="122" t="str">
        <f t="shared" si="850"/>
        <v/>
      </c>
      <c r="BG356" s="123" t="str">
        <f t="shared" si="851"/>
        <v/>
      </c>
      <c r="BH356" s="123" t="str">
        <f t="shared" si="852"/>
        <v/>
      </c>
      <c r="BI356" s="123" t="str">
        <f t="shared" si="853"/>
        <v/>
      </c>
      <c r="BJ356" s="122" t="str">
        <f t="shared" si="854"/>
        <v/>
      </c>
      <c r="BK356" s="123" t="str">
        <f t="shared" si="855"/>
        <v/>
      </c>
      <c r="BL356" s="123" t="str">
        <f t="shared" si="856"/>
        <v/>
      </c>
      <c r="BM356" s="123" t="str">
        <f t="shared" si="857"/>
        <v/>
      </c>
      <c r="BN356" s="123" t="str">
        <f t="shared" si="858"/>
        <v/>
      </c>
      <c r="BO356" s="123" t="str">
        <f t="shared" si="859"/>
        <v/>
      </c>
      <c r="BP356" s="123" t="str">
        <f t="shared" si="860"/>
        <v/>
      </c>
      <c r="BQ356" s="123" t="str">
        <f t="shared" si="861"/>
        <v/>
      </c>
      <c r="BR356" s="124" t="str">
        <f t="shared" si="862"/>
        <v/>
      </c>
      <c r="BS356" s="142" t="str">
        <f t="shared" si="863"/>
        <v/>
      </c>
      <c r="BT356" s="143" t="str">
        <f t="shared" si="864"/>
        <v/>
      </c>
      <c r="BU356" s="143" t="str">
        <f t="shared" si="865"/>
        <v/>
      </c>
      <c r="BV356" s="143" t="str">
        <f t="shared" si="866"/>
        <v/>
      </c>
      <c r="BW356" s="143" t="str">
        <f t="shared" si="867"/>
        <v/>
      </c>
      <c r="BX356" s="144" t="str">
        <f t="shared" si="868"/>
        <v/>
      </c>
      <c r="BY356" s="141" t="str">
        <f t="shared" si="869"/>
        <v/>
      </c>
      <c r="BZ356" s="139" t="str">
        <f t="shared" si="870"/>
        <v/>
      </c>
      <c r="CA356" s="139" t="str">
        <f t="shared" si="871"/>
        <v/>
      </c>
      <c r="CB356" s="139" t="str">
        <f t="shared" si="872"/>
        <v/>
      </c>
      <c r="CC356" s="139" t="str">
        <f t="shared" si="873"/>
        <v/>
      </c>
      <c r="CD356" s="139" t="str">
        <f t="shared" si="874"/>
        <v/>
      </c>
      <c r="CE356" s="140" t="str">
        <f t="shared" si="875"/>
        <v/>
      </c>
      <c r="CF356" s="141" t="str">
        <f t="shared" si="876"/>
        <v/>
      </c>
      <c r="CG356" s="139" t="str">
        <f t="shared" si="877"/>
        <v/>
      </c>
      <c r="CH356" s="139" t="str">
        <f t="shared" si="878"/>
        <v/>
      </c>
      <c r="CI356" s="139" t="str">
        <f t="shared" si="879"/>
        <v/>
      </c>
      <c r="CJ356" s="139" t="str">
        <f t="shared" si="880"/>
        <v/>
      </c>
      <c r="CK356" s="139" t="str">
        <f t="shared" si="881"/>
        <v/>
      </c>
      <c r="CL356" s="140" t="str">
        <f t="shared" si="882"/>
        <v/>
      </c>
      <c r="CM356" s="142" t="str">
        <f t="shared" si="883"/>
        <v/>
      </c>
      <c r="CN356" s="143" t="str">
        <f t="shared" si="884"/>
        <v/>
      </c>
      <c r="CO356" s="143" t="str">
        <f t="shared" si="885"/>
        <v/>
      </c>
      <c r="CP356" s="143" t="str">
        <f t="shared" si="886"/>
        <v/>
      </c>
      <c r="CQ356" s="143" t="str">
        <f t="shared" si="887"/>
        <v/>
      </c>
      <c r="CR356" s="145" t="str">
        <f t="shared" si="888"/>
        <v/>
      </c>
      <c r="CS356" s="127"/>
      <c r="CT356" s="122" t="str">
        <f t="shared" si="889"/>
        <v/>
      </c>
      <c r="CU356" s="123" t="str">
        <f t="shared" si="890"/>
        <v/>
      </c>
      <c r="CV356" s="123" t="str">
        <f t="shared" si="891"/>
        <v/>
      </c>
      <c r="CW356" s="123" t="str">
        <f t="shared" si="892"/>
        <v/>
      </c>
      <c r="CX356" s="123" t="str">
        <f t="shared" si="893"/>
        <v/>
      </c>
      <c r="CY356" s="123" t="str">
        <f t="shared" si="894"/>
        <v/>
      </c>
      <c r="CZ356" s="123" t="str">
        <f t="shared" si="895"/>
        <v/>
      </c>
      <c r="DA356" s="123" t="str">
        <f t="shared" si="896"/>
        <v/>
      </c>
      <c r="DB356" s="124" t="str">
        <f t="shared" si="897"/>
        <v/>
      </c>
      <c r="DC356" s="128" t="str">
        <f t="shared" si="898"/>
        <v/>
      </c>
      <c r="DD356" s="123" t="str">
        <f t="shared" si="899"/>
        <v/>
      </c>
      <c r="DE356" s="123" t="str">
        <f t="shared" si="900"/>
        <v/>
      </c>
      <c r="DF356" s="123" t="str">
        <f t="shared" si="901"/>
        <v/>
      </c>
      <c r="DG356" s="123" t="str">
        <f t="shared" si="902"/>
        <v/>
      </c>
      <c r="DH356" s="123" t="str">
        <f t="shared" si="903"/>
        <v/>
      </c>
      <c r="DI356" s="123" t="str">
        <f t="shared" si="904"/>
        <v/>
      </c>
      <c r="DJ356" s="129" t="str">
        <f t="shared" si="905"/>
        <v/>
      </c>
      <c r="DK356" s="98" t="s">
        <v>68</v>
      </c>
      <c r="DL356" s="130">
        <f t="shared" si="912"/>
        <v>350</v>
      </c>
      <c r="DM356" s="56"/>
    </row>
    <row r="357" spans="2:117" ht="22.5" customHeight="1">
      <c r="B357" s="98" t="s">
        <v>68</v>
      </c>
      <c r="C357" s="130">
        <f t="shared" si="906"/>
        <v>351</v>
      </c>
      <c r="D357" s="146">
        <v>45707</v>
      </c>
      <c r="E357" s="155" t="s">
        <v>69</v>
      </c>
      <c r="F357" s="102" t="s">
        <v>70</v>
      </c>
      <c r="G357" s="103" t="s">
        <v>20</v>
      </c>
      <c r="H357" s="131" t="s">
        <v>46</v>
      </c>
      <c r="I357" s="132">
        <v>30000</v>
      </c>
      <c r="J357" s="106"/>
      <c r="K357" s="107">
        <f t="shared" si="907"/>
        <v>4110764</v>
      </c>
      <c r="L357" s="645"/>
      <c r="M357" s="133"/>
      <c r="N357" s="133"/>
      <c r="O357" s="134" t="str">
        <f t="shared" ref="O357:S357" si="1192">IF($H357=O$6,$I357,"")</f>
        <v/>
      </c>
      <c r="P357" s="135" t="str">
        <f t="shared" si="1192"/>
        <v/>
      </c>
      <c r="Q357" s="136">
        <f t="shared" si="1192"/>
        <v>30000</v>
      </c>
      <c r="R357" s="135" t="str">
        <f t="shared" si="1192"/>
        <v/>
      </c>
      <c r="S357" s="137" t="str">
        <f t="shared" si="1192"/>
        <v/>
      </c>
      <c r="T357" s="113" t="str">
        <f t="shared" ref="T357:AJ357" si="1193">IF($H357=T$6,$J357,"")</f>
        <v/>
      </c>
      <c r="U357" s="114" t="str">
        <f t="shared" si="1193"/>
        <v/>
      </c>
      <c r="V357" s="114" t="str">
        <f t="shared" si="1193"/>
        <v/>
      </c>
      <c r="W357" s="114" t="str">
        <f t="shared" si="1193"/>
        <v/>
      </c>
      <c r="X357" s="113" t="str">
        <f t="shared" si="1193"/>
        <v/>
      </c>
      <c r="Y357" s="114" t="str">
        <f t="shared" si="1193"/>
        <v/>
      </c>
      <c r="Z357" s="114" t="str">
        <f t="shared" si="1193"/>
        <v/>
      </c>
      <c r="AA357" s="114" t="str">
        <f t="shared" si="1193"/>
        <v/>
      </c>
      <c r="AB357" s="113" t="str">
        <f t="shared" si="1193"/>
        <v/>
      </c>
      <c r="AC357" s="114" t="str">
        <f t="shared" si="1193"/>
        <v/>
      </c>
      <c r="AD357" s="114" t="str">
        <f t="shared" si="1193"/>
        <v/>
      </c>
      <c r="AE357" s="114" t="str">
        <f t="shared" si="1193"/>
        <v/>
      </c>
      <c r="AF357" s="114" t="str">
        <f t="shared" si="1193"/>
        <v/>
      </c>
      <c r="AG357" s="114" t="str">
        <f t="shared" si="1193"/>
        <v/>
      </c>
      <c r="AH357" s="114" t="str">
        <f t="shared" si="1193"/>
        <v/>
      </c>
      <c r="AI357" s="113" t="str">
        <f t="shared" si="1193"/>
        <v/>
      </c>
      <c r="AJ357" s="115" t="str">
        <f t="shared" si="1193"/>
        <v/>
      </c>
      <c r="AK357" s="617"/>
      <c r="AL357" s="38"/>
      <c r="AM357" s="98" t="s">
        <v>68</v>
      </c>
      <c r="AN357" s="130">
        <f t="shared" si="910"/>
        <v>351</v>
      </c>
      <c r="AO357" s="138" t="str">
        <f t="shared" ref="AO357:AS357" si="1194">IF(AND($G357=AO$4,$H357=AO$6),$I357,"")</f>
        <v/>
      </c>
      <c r="AP357" s="139" t="str">
        <f t="shared" si="1194"/>
        <v/>
      </c>
      <c r="AQ357" s="139">
        <f t="shared" si="1194"/>
        <v>30000</v>
      </c>
      <c r="AR357" s="139" t="str">
        <f t="shared" si="1194"/>
        <v/>
      </c>
      <c r="AS357" s="139" t="str">
        <f t="shared" si="1194"/>
        <v/>
      </c>
      <c r="AT357" s="118"/>
      <c r="AU357" s="138" t="str">
        <f t="shared" si="839"/>
        <v/>
      </c>
      <c r="AV357" s="139" t="str">
        <f t="shared" si="840"/>
        <v/>
      </c>
      <c r="AW357" s="139" t="str">
        <f t="shared" si="841"/>
        <v/>
      </c>
      <c r="AX357" s="139" t="str">
        <f t="shared" si="842"/>
        <v/>
      </c>
      <c r="AY357" s="139" t="str">
        <f t="shared" si="843"/>
        <v/>
      </c>
      <c r="AZ357" s="140" t="str">
        <f t="shared" si="844"/>
        <v/>
      </c>
      <c r="BA357" s="141" t="str">
        <f t="shared" si="845"/>
        <v/>
      </c>
      <c r="BB357" s="139" t="str">
        <f t="shared" si="846"/>
        <v/>
      </c>
      <c r="BC357" s="139" t="str">
        <f t="shared" si="847"/>
        <v/>
      </c>
      <c r="BD357" s="139" t="str">
        <f t="shared" si="848"/>
        <v/>
      </c>
      <c r="BE357" s="140" t="str">
        <f t="shared" si="849"/>
        <v/>
      </c>
      <c r="BF357" s="122" t="str">
        <f t="shared" si="850"/>
        <v/>
      </c>
      <c r="BG357" s="123" t="str">
        <f t="shared" si="851"/>
        <v/>
      </c>
      <c r="BH357" s="123" t="str">
        <f t="shared" si="852"/>
        <v/>
      </c>
      <c r="BI357" s="123" t="str">
        <f t="shared" si="853"/>
        <v/>
      </c>
      <c r="BJ357" s="122" t="str">
        <f t="shared" si="854"/>
        <v/>
      </c>
      <c r="BK357" s="123" t="str">
        <f t="shared" si="855"/>
        <v/>
      </c>
      <c r="BL357" s="123" t="str">
        <f t="shared" si="856"/>
        <v/>
      </c>
      <c r="BM357" s="123" t="str">
        <f t="shared" si="857"/>
        <v/>
      </c>
      <c r="BN357" s="123" t="str">
        <f t="shared" si="858"/>
        <v/>
      </c>
      <c r="BO357" s="123" t="str">
        <f t="shared" si="859"/>
        <v/>
      </c>
      <c r="BP357" s="123" t="str">
        <f t="shared" si="860"/>
        <v/>
      </c>
      <c r="BQ357" s="123" t="str">
        <f t="shared" si="861"/>
        <v/>
      </c>
      <c r="BR357" s="124" t="str">
        <f t="shared" si="862"/>
        <v/>
      </c>
      <c r="BS357" s="142" t="str">
        <f t="shared" si="863"/>
        <v/>
      </c>
      <c r="BT357" s="143" t="str">
        <f t="shared" si="864"/>
        <v/>
      </c>
      <c r="BU357" s="143" t="str">
        <f t="shared" si="865"/>
        <v/>
      </c>
      <c r="BV357" s="143" t="str">
        <f t="shared" si="866"/>
        <v/>
      </c>
      <c r="BW357" s="143" t="str">
        <f t="shared" si="867"/>
        <v/>
      </c>
      <c r="BX357" s="144" t="str">
        <f t="shared" si="868"/>
        <v/>
      </c>
      <c r="BY357" s="141" t="str">
        <f t="shared" si="869"/>
        <v/>
      </c>
      <c r="BZ357" s="139" t="str">
        <f t="shared" si="870"/>
        <v/>
      </c>
      <c r="CA357" s="139" t="str">
        <f t="shared" si="871"/>
        <v/>
      </c>
      <c r="CB357" s="139" t="str">
        <f t="shared" si="872"/>
        <v/>
      </c>
      <c r="CC357" s="139" t="str">
        <f t="shared" si="873"/>
        <v/>
      </c>
      <c r="CD357" s="139" t="str">
        <f t="shared" si="874"/>
        <v/>
      </c>
      <c r="CE357" s="140" t="str">
        <f t="shared" si="875"/>
        <v/>
      </c>
      <c r="CF357" s="141" t="str">
        <f t="shared" si="876"/>
        <v/>
      </c>
      <c r="CG357" s="139" t="str">
        <f t="shared" si="877"/>
        <v/>
      </c>
      <c r="CH357" s="139" t="str">
        <f t="shared" si="878"/>
        <v/>
      </c>
      <c r="CI357" s="139" t="str">
        <f t="shared" si="879"/>
        <v/>
      </c>
      <c r="CJ357" s="139" t="str">
        <f t="shared" si="880"/>
        <v/>
      </c>
      <c r="CK357" s="139" t="str">
        <f t="shared" si="881"/>
        <v/>
      </c>
      <c r="CL357" s="140" t="str">
        <f t="shared" si="882"/>
        <v/>
      </c>
      <c r="CM357" s="142" t="str">
        <f t="shared" si="883"/>
        <v/>
      </c>
      <c r="CN357" s="143" t="str">
        <f t="shared" si="884"/>
        <v/>
      </c>
      <c r="CO357" s="143" t="str">
        <f t="shared" si="885"/>
        <v/>
      </c>
      <c r="CP357" s="143" t="str">
        <f t="shared" si="886"/>
        <v/>
      </c>
      <c r="CQ357" s="143" t="str">
        <f t="shared" si="887"/>
        <v/>
      </c>
      <c r="CR357" s="145" t="str">
        <f t="shared" si="888"/>
        <v/>
      </c>
      <c r="CS357" s="127"/>
      <c r="CT357" s="122" t="str">
        <f t="shared" si="889"/>
        <v/>
      </c>
      <c r="CU357" s="123" t="str">
        <f t="shared" si="890"/>
        <v/>
      </c>
      <c r="CV357" s="123" t="str">
        <f t="shared" si="891"/>
        <v/>
      </c>
      <c r="CW357" s="123" t="str">
        <f t="shared" si="892"/>
        <v/>
      </c>
      <c r="CX357" s="123" t="str">
        <f t="shared" si="893"/>
        <v/>
      </c>
      <c r="CY357" s="123" t="str">
        <f t="shared" si="894"/>
        <v/>
      </c>
      <c r="CZ357" s="123" t="str">
        <f t="shared" si="895"/>
        <v/>
      </c>
      <c r="DA357" s="123" t="str">
        <f t="shared" si="896"/>
        <v/>
      </c>
      <c r="DB357" s="124" t="str">
        <f t="shared" si="897"/>
        <v/>
      </c>
      <c r="DC357" s="128" t="str">
        <f t="shared" si="898"/>
        <v/>
      </c>
      <c r="DD357" s="123" t="str">
        <f t="shared" si="899"/>
        <v/>
      </c>
      <c r="DE357" s="123" t="str">
        <f t="shared" si="900"/>
        <v/>
      </c>
      <c r="DF357" s="123" t="str">
        <f t="shared" si="901"/>
        <v/>
      </c>
      <c r="DG357" s="123" t="str">
        <f t="shared" si="902"/>
        <v/>
      </c>
      <c r="DH357" s="123" t="str">
        <f t="shared" si="903"/>
        <v/>
      </c>
      <c r="DI357" s="123" t="str">
        <f t="shared" si="904"/>
        <v/>
      </c>
      <c r="DJ357" s="129" t="str">
        <f t="shared" si="905"/>
        <v/>
      </c>
      <c r="DK357" s="98" t="s">
        <v>68</v>
      </c>
      <c r="DL357" s="130">
        <f t="shared" si="912"/>
        <v>351</v>
      </c>
      <c r="DM357" s="56"/>
    </row>
    <row r="358" spans="2:117" ht="22.5" customHeight="1">
      <c r="B358" s="98" t="s">
        <v>68</v>
      </c>
      <c r="C358" s="130">
        <f t="shared" si="906"/>
        <v>352</v>
      </c>
      <c r="D358" s="146">
        <v>45707</v>
      </c>
      <c r="E358" s="155" t="s">
        <v>69</v>
      </c>
      <c r="F358" s="102" t="s">
        <v>70</v>
      </c>
      <c r="G358" s="103" t="s">
        <v>20</v>
      </c>
      <c r="H358" s="131" t="s">
        <v>46</v>
      </c>
      <c r="I358" s="132">
        <v>10000</v>
      </c>
      <c r="J358" s="106"/>
      <c r="K358" s="107">
        <f t="shared" si="907"/>
        <v>4120764</v>
      </c>
      <c r="L358" s="645"/>
      <c r="M358" s="133"/>
      <c r="N358" s="133"/>
      <c r="O358" s="134" t="str">
        <f t="shared" ref="O358:S358" si="1195">IF($H358=O$6,$I358,"")</f>
        <v/>
      </c>
      <c r="P358" s="135" t="str">
        <f t="shared" si="1195"/>
        <v/>
      </c>
      <c r="Q358" s="136">
        <f t="shared" si="1195"/>
        <v>10000</v>
      </c>
      <c r="R358" s="135" t="str">
        <f t="shared" si="1195"/>
        <v/>
      </c>
      <c r="S358" s="137" t="str">
        <f t="shared" si="1195"/>
        <v/>
      </c>
      <c r="T358" s="113" t="str">
        <f t="shared" ref="T358:AJ358" si="1196">IF($H358=T$6,$J358,"")</f>
        <v/>
      </c>
      <c r="U358" s="114" t="str">
        <f t="shared" si="1196"/>
        <v/>
      </c>
      <c r="V358" s="114" t="str">
        <f t="shared" si="1196"/>
        <v/>
      </c>
      <c r="W358" s="114" t="str">
        <f t="shared" si="1196"/>
        <v/>
      </c>
      <c r="X358" s="113" t="str">
        <f t="shared" si="1196"/>
        <v/>
      </c>
      <c r="Y358" s="114" t="str">
        <f t="shared" si="1196"/>
        <v/>
      </c>
      <c r="Z358" s="114" t="str">
        <f t="shared" si="1196"/>
        <v/>
      </c>
      <c r="AA358" s="114" t="str">
        <f t="shared" si="1196"/>
        <v/>
      </c>
      <c r="AB358" s="113" t="str">
        <f t="shared" si="1196"/>
        <v/>
      </c>
      <c r="AC358" s="114" t="str">
        <f t="shared" si="1196"/>
        <v/>
      </c>
      <c r="AD358" s="114" t="str">
        <f t="shared" si="1196"/>
        <v/>
      </c>
      <c r="AE358" s="114" t="str">
        <f t="shared" si="1196"/>
        <v/>
      </c>
      <c r="AF358" s="114" t="str">
        <f t="shared" si="1196"/>
        <v/>
      </c>
      <c r="AG358" s="114" t="str">
        <f t="shared" si="1196"/>
        <v/>
      </c>
      <c r="AH358" s="114" t="str">
        <f t="shared" si="1196"/>
        <v/>
      </c>
      <c r="AI358" s="113" t="str">
        <f t="shared" si="1196"/>
        <v/>
      </c>
      <c r="AJ358" s="115" t="str">
        <f t="shared" si="1196"/>
        <v/>
      </c>
      <c r="AK358" s="617"/>
      <c r="AL358" s="38"/>
      <c r="AM358" s="98" t="s">
        <v>68</v>
      </c>
      <c r="AN358" s="130">
        <f t="shared" si="910"/>
        <v>352</v>
      </c>
      <c r="AO358" s="138" t="str">
        <f t="shared" ref="AO358:AS358" si="1197">IF(AND($G358=AO$4,$H358=AO$6),$I358,"")</f>
        <v/>
      </c>
      <c r="AP358" s="139" t="str">
        <f t="shared" si="1197"/>
        <v/>
      </c>
      <c r="AQ358" s="139">
        <f t="shared" si="1197"/>
        <v>10000</v>
      </c>
      <c r="AR358" s="139" t="str">
        <f t="shared" si="1197"/>
        <v/>
      </c>
      <c r="AS358" s="139" t="str">
        <f t="shared" si="1197"/>
        <v/>
      </c>
      <c r="AT358" s="118"/>
      <c r="AU358" s="138" t="str">
        <f t="shared" si="839"/>
        <v/>
      </c>
      <c r="AV358" s="139" t="str">
        <f t="shared" si="840"/>
        <v/>
      </c>
      <c r="AW358" s="139" t="str">
        <f t="shared" si="841"/>
        <v/>
      </c>
      <c r="AX358" s="139" t="str">
        <f t="shared" si="842"/>
        <v/>
      </c>
      <c r="AY358" s="139" t="str">
        <f t="shared" si="843"/>
        <v/>
      </c>
      <c r="AZ358" s="140" t="str">
        <f t="shared" si="844"/>
        <v/>
      </c>
      <c r="BA358" s="141" t="str">
        <f t="shared" si="845"/>
        <v/>
      </c>
      <c r="BB358" s="139" t="str">
        <f t="shared" si="846"/>
        <v/>
      </c>
      <c r="BC358" s="139" t="str">
        <f t="shared" si="847"/>
        <v/>
      </c>
      <c r="BD358" s="139" t="str">
        <f t="shared" si="848"/>
        <v/>
      </c>
      <c r="BE358" s="140" t="str">
        <f t="shared" si="849"/>
        <v/>
      </c>
      <c r="BF358" s="122" t="str">
        <f t="shared" si="850"/>
        <v/>
      </c>
      <c r="BG358" s="123" t="str">
        <f t="shared" si="851"/>
        <v/>
      </c>
      <c r="BH358" s="123" t="str">
        <f t="shared" si="852"/>
        <v/>
      </c>
      <c r="BI358" s="123" t="str">
        <f t="shared" si="853"/>
        <v/>
      </c>
      <c r="BJ358" s="122" t="str">
        <f t="shared" si="854"/>
        <v/>
      </c>
      <c r="BK358" s="123" t="str">
        <f t="shared" si="855"/>
        <v/>
      </c>
      <c r="BL358" s="123" t="str">
        <f t="shared" si="856"/>
        <v/>
      </c>
      <c r="BM358" s="123" t="str">
        <f t="shared" si="857"/>
        <v/>
      </c>
      <c r="BN358" s="123" t="str">
        <f t="shared" si="858"/>
        <v/>
      </c>
      <c r="BO358" s="123" t="str">
        <f t="shared" si="859"/>
        <v/>
      </c>
      <c r="BP358" s="123" t="str">
        <f t="shared" si="860"/>
        <v/>
      </c>
      <c r="BQ358" s="123" t="str">
        <f t="shared" si="861"/>
        <v/>
      </c>
      <c r="BR358" s="124" t="str">
        <f t="shared" si="862"/>
        <v/>
      </c>
      <c r="BS358" s="142" t="str">
        <f t="shared" si="863"/>
        <v/>
      </c>
      <c r="BT358" s="143" t="str">
        <f t="shared" si="864"/>
        <v/>
      </c>
      <c r="BU358" s="143" t="str">
        <f t="shared" si="865"/>
        <v/>
      </c>
      <c r="BV358" s="143" t="str">
        <f t="shared" si="866"/>
        <v/>
      </c>
      <c r="BW358" s="143" t="str">
        <f t="shared" si="867"/>
        <v/>
      </c>
      <c r="BX358" s="144" t="str">
        <f t="shared" si="868"/>
        <v/>
      </c>
      <c r="BY358" s="141" t="str">
        <f t="shared" si="869"/>
        <v/>
      </c>
      <c r="BZ358" s="139" t="str">
        <f t="shared" si="870"/>
        <v/>
      </c>
      <c r="CA358" s="139" t="str">
        <f t="shared" si="871"/>
        <v/>
      </c>
      <c r="CB358" s="139" t="str">
        <f t="shared" si="872"/>
        <v/>
      </c>
      <c r="CC358" s="139" t="str">
        <f t="shared" si="873"/>
        <v/>
      </c>
      <c r="CD358" s="139" t="str">
        <f t="shared" si="874"/>
        <v/>
      </c>
      <c r="CE358" s="140" t="str">
        <f t="shared" si="875"/>
        <v/>
      </c>
      <c r="CF358" s="141" t="str">
        <f t="shared" si="876"/>
        <v/>
      </c>
      <c r="CG358" s="139" t="str">
        <f t="shared" si="877"/>
        <v/>
      </c>
      <c r="CH358" s="139" t="str">
        <f t="shared" si="878"/>
        <v/>
      </c>
      <c r="CI358" s="139" t="str">
        <f t="shared" si="879"/>
        <v/>
      </c>
      <c r="CJ358" s="139" t="str">
        <f t="shared" si="880"/>
        <v/>
      </c>
      <c r="CK358" s="139" t="str">
        <f t="shared" si="881"/>
        <v/>
      </c>
      <c r="CL358" s="140" t="str">
        <f t="shared" si="882"/>
        <v/>
      </c>
      <c r="CM358" s="142" t="str">
        <f t="shared" si="883"/>
        <v/>
      </c>
      <c r="CN358" s="143" t="str">
        <f t="shared" si="884"/>
        <v/>
      </c>
      <c r="CO358" s="143" t="str">
        <f t="shared" si="885"/>
        <v/>
      </c>
      <c r="CP358" s="143" t="str">
        <f t="shared" si="886"/>
        <v/>
      </c>
      <c r="CQ358" s="143" t="str">
        <f t="shared" si="887"/>
        <v/>
      </c>
      <c r="CR358" s="145" t="str">
        <f t="shared" si="888"/>
        <v/>
      </c>
      <c r="CS358" s="127"/>
      <c r="CT358" s="122" t="str">
        <f t="shared" si="889"/>
        <v/>
      </c>
      <c r="CU358" s="123" t="str">
        <f t="shared" si="890"/>
        <v/>
      </c>
      <c r="CV358" s="123" t="str">
        <f t="shared" si="891"/>
        <v/>
      </c>
      <c r="CW358" s="123" t="str">
        <f t="shared" si="892"/>
        <v/>
      </c>
      <c r="CX358" s="123" t="str">
        <f t="shared" si="893"/>
        <v/>
      </c>
      <c r="CY358" s="123" t="str">
        <f t="shared" si="894"/>
        <v/>
      </c>
      <c r="CZ358" s="123" t="str">
        <f t="shared" si="895"/>
        <v/>
      </c>
      <c r="DA358" s="123" t="str">
        <f t="shared" si="896"/>
        <v/>
      </c>
      <c r="DB358" s="124" t="str">
        <f t="shared" si="897"/>
        <v/>
      </c>
      <c r="DC358" s="128" t="str">
        <f t="shared" si="898"/>
        <v/>
      </c>
      <c r="DD358" s="123" t="str">
        <f t="shared" si="899"/>
        <v/>
      </c>
      <c r="DE358" s="123" t="str">
        <f t="shared" si="900"/>
        <v/>
      </c>
      <c r="DF358" s="123" t="str">
        <f t="shared" si="901"/>
        <v/>
      </c>
      <c r="DG358" s="123" t="str">
        <f t="shared" si="902"/>
        <v/>
      </c>
      <c r="DH358" s="123" t="str">
        <f t="shared" si="903"/>
        <v/>
      </c>
      <c r="DI358" s="123" t="str">
        <f t="shared" si="904"/>
        <v/>
      </c>
      <c r="DJ358" s="129" t="str">
        <f t="shared" si="905"/>
        <v/>
      </c>
      <c r="DK358" s="98" t="s">
        <v>68</v>
      </c>
      <c r="DL358" s="130">
        <f t="shared" si="912"/>
        <v>352</v>
      </c>
      <c r="DM358" s="56"/>
    </row>
    <row r="359" spans="2:117" ht="22.5" customHeight="1">
      <c r="B359" s="98" t="s">
        <v>68</v>
      </c>
      <c r="C359" s="130">
        <f t="shared" si="906"/>
        <v>353</v>
      </c>
      <c r="D359" s="146">
        <v>45707</v>
      </c>
      <c r="E359" s="155" t="s">
        <v>69</v>
      </c>
      <c r="F359" s="102" t="s">
        <v>70</v>
      </c>
      <c r="G359" s="103" t="s">
        <v>20</v>
      </c>
      <c r="H359" s="131" t="s">
        <v>46</v>
      </c>
      <c r="I359" s="132">
        <v>10000</v>
      </c>
      <c r="J359" s="106"/>
      <c r="K359" s="107">
        <f t="shared" si="907"/>
        <v>4130764</v>
      </c>
      <c r="L359" s="645"/>
      <c r="M359" s="133"/>
      <c r="N359" s="133"/>
      <c r="O359" s="134" t="str">
        <f t="shared" ref="O359:S359" si="1198">IF($H359=O$6,$I359,"")</f>
        <v/>
      </c>
      <c r="P359" s="135" t="str">
        <f t="shared" si="1198"/>
        <v/>
      </c>
      <c r="Q359" s="136">
        <f t="shared" si="1198"/>
        <v>10000</v>
      </c>
      <c r="R359" s="135" t="str">
        <f t="shared" si="1198"/>
        <v/>
      </c>
      <c r="S359" s="137" t="str">
        <f t="shared" si="1198"/>
        <v/>
      </c>
      <c r="T359" s="113" t="str">
        <f t="shared" ref="T359:AJ359" si="1199">IF($H359=T$6,$J359,"")</f>
        <v/>
      </c>
      <c r="U359" s="114" t="str">
        <f t="shared" si="1199"/>
        <v/>
      </c>
      <c r="V359" s="114" t="str">
        <f t="shared" si="1199"/>
        <v/>
      </c>
      <c r="W359" s="114" t="str">
        <f t="shared" si="1199"/>
        <v/>
      </c>
      <c r="X359" s="113" t="str">
        <f t="shared" si="1199"/>
        <v/>
      </c>
      <c r="Y359" s="114" t="str">
        <f t="shared" si="1199"/>
        <v/>
      </c>
      <c r="Z359" s="114" t="str">
        <f t="shared" si="1199"/>
        <v/>
      </c>
      <c r="AA359" s="114" t="str">
        <f t="shared" si="1199"/>
        <v/>
      </c>
      <c r="AB359" s="113" t="str">
        <f t="shared" si="1199"/>
        <v/>
      </c>
      <c r="AC359" s="114" t="str">
        <f t="shared" si="1199"/>
        <v/>
      </c>
      <c r="AD359" s="114" t="str">
        <f t="shared" si="1199"/>
        <v/>
      </c>
      <c r="AE359" s="114" t="str">
        <f t="shared" si="1199"/>
        <v/>
      </c>
      <c r="AF359" s="114" t="str">
        <f t="shared" si="1199"/>
        <v/>
      </c>
      <c r="AG359" s="114" t="str">
        <f t="shared" si="1199"/>
        <v/>
      </c>
      <c r="AH359" s="114" t="str">
        <f t="shared" si="1199"/>
        <v/>
      </c>
      <c r="AI359" s="113" t="str">
        <f t="shared" si="1199"/>
        <v/>
      </c>
      <c r="AJ359" s="115" t="str">
        <f t="shared" si="1199"/>
        <v/>
      </c>
      <c r="AK359" s="617"/>
      <c r="AL359" s="38"/>
      <c r="AM359" s="98" t="s">
        <v>68</v>
      </c>
      <c r="AN359" s="130">
        <f t="shared" si="910"/>
        <v>353</v>
      </c>
      <c r="AO359" s="138" t="str">
        <f t="shared" ref="AO359:AS359" si="1200">IF(AND($G359=AO$4,$H359=AO$6),$I359,"")</f>
        <v/>
      </c>
      <c r="AP359" s="139" t="str">
        <f t="shared" si="1200"/>
        <v/>
      </c>
      <c r="AQ359" s="139">
        <f t="shared" si="1200"/>
        <v>10000</v>
      </c>
      <c r="AR359" s="139" t="str">
        <f t="shared" si="1200"/>
        <v/>
      </c>
      <c r="AS359" s="139" t="str">
        <f t="shared" si="1200"/>
        <v/>
      </c>
      <c r="AT359" s="118"/>
      <c r="AU359" s="138" t="str">
        <f t="shared" si="839"/>
        <v/>
      </c>
      <c r="AV359" s="139" t="str">
        <f t="shared" si="840"/>
        <v/>
      </c>
      <c r="AW359" s="139" t="str">
        <f t="shared" si="841"/>
        <v/>
      </c>
      <c r="AX359" s="139" t="str">
        <f t="shared" si="842"/>
        <v/>
      </c>
      <c r="AY359" s="139" t="str">
        <f t="shared" si="843"/>
        <v/>
      </c>
      <c r="AZ359" s="140" t="str">
        <f t="shared" si="844"/>
        <v/>
      </c>
      <c r="BA359" s="141" t="str">
        <f t="shared" si="845"/>
        <v/>
      </c>
      <c r="BB359" s="139" t="str">
        <f t="shared" si="846"/>
        <v/>
      </c>
      <c r="BC359" s="139" t="str">
        <f t="shared" si="847"/>
        <v/>
      </c>
      <c r="BD359" s="139" t="str">
        <f t="shared" si="848"/>
        <v/>
      </c>
      <c r="BE359" s="140" t="str">
        <f t="shared" si="849"/>
        <v/>
      </c>
      <c r="BF359" s="122" t="str">
        <f t="shared" si="850"/>
        <v/>
      </c>
      <c r="BG359" s="123" t="str">
        <f t="shared" si="851"/>
        <v/>
      </c>
      <c r="BH359" s="123" t="str">
        <f t="shared" si="852"/>
        <v/>
      </c>
      <c r="BI359" s="123" t="str">
        <f t="shared" si="853"/>
        <v/>
      </c>
      <c r="BJ359" s="122" t="str">
        <f t="shared" si="854"/>
        <v/>
      </c>
      <c r="BK359" s="123" t="str">
        <f t="shared" si="855"/>
        <v/>
      </c>
      <c r="BL359" s="123" t="str">
        <f t="shared" si="856"/>
        <v/>
      </c>
      <c r="BM359" s="123" t="str">
        <f t="shared" si="857"/>
        <v/>
      </c>
      <c r="BN359" s="123" t="str">
        <f t="shared" si="858"/>
        <v/>
      </c>
      <c r="BO359" s="123" t="str">
        <f t="shared" si="859"/>
        <v/>
      </c>
      <c r="BP359" s="123" t="str">
        <f t="shared" si="860"/>
        <v/>
      </c>
      <c r="BQ359" s="123" t="str">
        <f t="shared" si="861"/>
        <v/>
      </c>
      <c r="BR359" s="124" t="str">
        <f t="shared" si="862"/>
        <v/>
      </c>
      <c r="BS359" s="142" t="str">
        <f t="shared" si="863"/>
        <v/>
      </c>
      <c r="BT359" s="143" t="str">
        <f t="shared" si="864"/>
        <v/>
      </c>
      <c r="BU359" s="143" t="str">
        <f t="shared" si="865"/>
        <v/>
      </c>
      <c r="BV359" s="143" t="str">
        <f t="shared" si="866"/>
        <v/>
      </c>
      <c r="BW359" s="143" t="str">
        <f t="shared" si="867"/>
        <v/>
      </c>
      <c r="BX359" s="144" t="str">
        <f t="shared" si="868"/>
        <v/>
      </c>
      <c r="BY359" s="141" t="str">
        <f t="shared" si="869"/>
        <v/>
      </c>
      <c r="BZ359" s="139" t="str">
        <f t="shared" si="870"/>
        <v/>
      </c>
      <c r="CA359" s="139" t="str">
        <f t="shared" si="871"/>
        <v/>
      </c>
      <c r="CB359" s="139" t="str">
        <f t="shared" si="872"/>
        <v/>
      </c>
      <c r="CC359" s="139" t="str">
        <f t="shared" si="873"/>
        <v/>
      </c>
      <c r="CD359" s="139" t="str">
        <f t="shared" si="874"/>
        <v/>
      </c>
      <c r="CE359" s="140" t="str">
        <f t="shared" si="875"/>
        <v/>
      </c>
      <c r="CF359" s="141" t="str">
        <f t="shared" si="876"/>
        <v/>
      </c>
      <c r="CG359" s="139" t="str">
        <f t="shared" si="877"/>
        <v/>
      </c>
      <c r="CH359" s="139" t="str">
        <f t="shared" si="878"/>
        <v/>
      </c>
      <c r="CI359" s="139" t="str">
        <f t="shared" si="879"/>
        <v/>
      </c>
      <c r="CJ359" s="139" t="str">
        <f t="shared" si="880"/>
        <v/>
      </c>
      <c r="CK359" s="139" t="str">
        <f t="shared" si="881"/>
        <v/>
      </c>
      <c r="CL359" s="140" t="str">
        <f t="shared" si="882"/>
        <v/>
      </c>
      <c r="CM359" s="142" t="str">
        <f t="shared" si="883"/>
        <v/>
      </c>
      <c r="CN359" s="143" t="str">
        <f t="shared" si="884"/>
        <v/>
      </c>
      <c r="CO359" s="143" t="str">
        <f t="shared" si="885"/>
        <v/>
      </c>
      <c r="CP359" s="143" t="str">
        <f t="shared" si="886"/>
        <v/>
      </c>
      <c r="CQ359" s="143" t="str">
        <f t="shared" si="887"/>
        <v/>
      </c>
      <c r="CR359" s="145" t="str">
        <f t="shared" si="888"/>
        <v/>
      </c>
      <c r="CS359" s="127"/>
      <c r="CT359" s="122" t="str">
        <f t="shared" si="889"/>
        <v/>
      </c>
      <c r="CU359" s="123" t="str">
        <f t="shared" si="890"/>
        <v/>
      </c>
      <c r="CV359" s="123" t="str">
        <f t="shared" si="891"/>
        <v/>
      </c>
      <c r="CW359" s="123" t="str">
        <f t="shared" si="892"/>
        <v/>
      </c>
      <c r="CX359" s="123" t="str">
        <f t="shared" si="893"/>
        <v/>
      </c>
      <c r="CY359" s="123" t="str">
        <f t="shared" si="894"/>
        <v/>
      </c>
      <c r="CZ359" s="123" t="str">
        <f t="shared" si="895"/>
        <v/>
      </c>
      <c r="DA359" s="123" t="str">
        <f t="shared" si="896"/>
        <v/>
      </c>
      <c r="DB359" s="124" t="str">
        <f t="shared" si="897"/>
        <v/>
      </c>
      <c r="DC359" s="128" t="str">
        <f t="shared" si="898"/>
        <v/>
      </c>
      <c r="DD359" s="123" t="str">
        <f t="shared" si="899"/>
        <v/>
      </c>
      <c r="DE359" s="123" t="str">
        <f t="shared" si="900"/>
        <v/>
      </c>
      <c r="DF359" s="123" t="str">
        <f t="shared" si="901"/>
        <v/>
      </c>
      <c r="DG359" s="123" t="str">
        <f t="shared" si="902"/>
        <v/>
      </c>
      <c r="DH359" s="123" t="str">
        <f t="shared" si="903"/>
        <v/>
      </c>
      <c r="DI359" s="123" t="str">
        <f t="shared" si="904"/>
        <v/>
      </c>
      <c r="DJ359" s="129" t="str">
        <f t="shared" si="905"/>
        <v/>
      </c>
      <c r="DK359" s="98" t="s">
        <v>68</v>
      </c>
      <c r="DL359" s="130">
        <f t="shared" si="912"/>
        <v>353</v>
      </c>
      <c r="DM359" s="56"/>
    </row>
    <row r="360" spans="2:117" ht="22.5" customHeight="1">
      <c r="B360" s="98" t="s">
        <v>68</v>
      </c>
      <c r="C360" s="130">
        <f t="shared" si="906"/>
        <v>354</v>
      </c>
      <c r="D360" s="146">
        <v>45707</v>
      </c>
      <c r="E360" s="155" t="s">
        <v>69</v>
      </c>
      <c r="F360" s="102" t="s">
        <v>70</v>
      </c>
      <c r="G360" s="103" t="s">
        <v>20</v>
      </c>
      <c r="H360" s="131" t="s">
        <v>46</v>
      </c>
      <c r="I360" s="132">
        <v>50000</v>
      </c>
      <c r="J360" s="106"/>
      <c r="K360" s="107">
        <f t="shared" si="907"/>
        <v>4180764</v>
      </c>
      <c r="L360" s="645"/>
      <c r="M360" s="133"/>
      <c r="N360" s="133"/>
      <c r="O360" s="134" t="str">
        <f t="shared" ref="O360:S360" si="1201">IF($H360=O$6,$I360,"")</f>
        <v/>
      </c>
      <c r="P360" s="135" t="str">
        <f t="shared" si="1201"/>
        <v/>
      </c>
      <c r="Q360" s="136">
        <f t="shared" si="1201"/>
        <v>50000</v>
      </c>
      <c r="R360" s="135" t="str">
        <f t="shared" si="1201"/>
        <v/>
      </c>
      <c r="S360" s="137" t="str">
        <f t="shared" si="1201"/>
        <v/>
      </c>
      <c r="T360" s="113" t="str">
        <f t="shared" ref="T360:AJ360" si="1202">IF($H360=T$6,$J360,"")</f>
        <v/>
      </c>
      <c r="U360" s="114" t="str">
        <f t="shared" si="1202"/>
        <v/>
      </c>
      <c r="V360" s="114" t="str">
        <f t="shared" si="1202"/>
        <v/>
      </c>
      <c r="W360" s="114" t="str">
        <f t="shared" si="1202"/>
        <v/>
      </c>
      <c r="X360" s="113" t="str">
        <f t="shared" si="1202"/>
        <v/>
      </c>
      <c r="Y360" s="114" t="str">
        <f t="shared" si="1202"/>
        <v/>
      </c>
      <c r="Z360" s="114" t="str">
        <f t="shared" si="1202"/>
        <v/>
      </c>
      <c r="AA360" s="114" t="str">
        <f t="shared" si="1202"/>
        <v/>
      </c>
      <c r="AB360" s="113" t="str">
        <f t="shared" si="1202"/>
        <v/>
      </c>
      <c r="AC360" s="114" t="str">
        <f t="shared" si="1202"/>
        <v/>
      </c>
      <c r="AD360" s="114" t="str">
        <f t="shared" si="1202"/>
        <v/>
      </c>
      <c r="AE360" s="114" t="str">
        <f t="shared" si="1202"/>
        <v/>
      </c>
      <c r="AF360" s="114" t="str">
        <f t="shared" si="1202"/>
        <v/>
      </c>
      <c r="AG360" s="114" t="str">
        <f t="shared" si="1202"/>
        <v/>
      </c>
      <c r="AH360" s="114" t="str">
        <f t="shared" si="1202"/>
        <v/>
      </c>
      <c r="AI360" s="113" t="str">
        <f t="shared" si="1202"/>
        <v/>
      </c>
      <c r="AJ360" s="115" t="str">
        <f t="shared" si="1202"/>
        <v/>
      </c>
      <c r="AK360" s="617"/>
      <c r="AL360" s="38"/>
      <c r="AM360" s="98" t="s">
        <v>68</v>
      </c>
      <c r="AN360" s="130">
        <f t="shared" si="910"/>
        <v>354</v>
      </c>
      <c r="AO360" s="138" t="str">
        <f t="shared" ref="AO360:AS360" si="1203">IF(AND($G360=AO$4,$H360=AO$6),$I360,"")</f>
        <v/>
      </c>
      <c r="AP360" s="139" t="str">
        <f t="shared" si="1203"/>
        <v/>
      </c>
      <c r="AQ360" s="139">
        <f t="shared" si="1203"/>
        <v>50000</v>
      </c>
      <c r="AR360" s="139" t="str">
        <f t="shared" si="1203"/>
        <v/>
      </c>
      <c r="AS360" s="139" t="str">
        <f t="shared" si="1203"/>
        <v/>
      </c>
      <c r="AT360" s="118"/>
      <c r="AU360" s="138" t="str">
        <f t="shared" si="839"/>
        <v/>
      </c>
      <c r="AV360" s="139" t="str">
        <f t="shared" si="840"/>
        <v/>
      </c>
      <c r="AW360" s="139" t="str">
        <f t="shared" si="841"/>
        <v/>
      </c>
      <c r="AX360" s="139" t="str">
        <f t="shared" si="842"/>
        <v/>
      </c>
      <c r="AY360" s="139" t="str">
        <f t="shared" si="843"/>
        <v/>
      </c>
      <c r="AZ360" s="140" t="str">
        <f t="shared" si="844"/>
        <v/>
      </c>
      <c r="BA360" s="141" t="str">
        <f t="shared" si="845"/>
        <v/>
      </c>
      <c r="BB360" s="139" t="str">
        <f t="shared" si="846"/>
        <v/>
      </c>
      <c r="BC360" s="139" t="str">
        <f t="shared" si="847"/>
        <v/>
      </c>
      <c r="BD360" s="139" t="str">
        <f t="shared" si="848"/>
        <v/>
      </c>
      <c r="BE360" s="140" t="str">
        <f t="shared" si="849"/>
        <v/>
      </c>
      <c r="BF360" s="122" t="str">
        <f t="shared" si="850"/>
        <v/>
      </c>
      <c r="BG360" s="123" t="str">
        <f t="shared" si="851"/>
        <v/>
      </c>
      <c r="BH360" s="123" t="str">
        <f t="shared" si="852"/>
        <v/>
      </c>
      <c r="BI360" s="123" t="str">
        <f t="shared" si="853"/>
        <v/>
      </c>
      <c r="BJ360" s="122" t="str">
        <f t="shared" si="854"/>
        <v/>
      </c>
      <c r="BK360" s="123" t="str">
        <f t="shared" si="855"/>
        <v/>
      </c>
      <c r="BL360" s="123" t="str">
        <f t="shared" si="856"/>
        <v/>
      </c>
      <c r="BM360" s="123" t="str">
        <f t="shared" si="857"/>
        <v/>
      </c>
      <c r="BN360" s="123" t="str">
        <f t="shared" si="858"/>
        <v/>
      </c>
      <c r="BO360" s="123" t="str">
        <f t="shared" si="859"/>
        <v/>
      </c>
      <c r="BP360" s="123" t="str">
        <f t="shared" si="860"/>
        <v/>
      </c>
      <c r="BQ360" s="123" t="str">
        <f t="shared" si="861"/>
        <v/>
      </c>
      <c r="BR360" s="124" t="str">
        <f t="shared" si="862"/>
        <v/>
      </c>
      <c r="BS360" s="142" t="str">
        <f t="shared" si="863"/>
        <v/>
      </c>
      <c r="BT360" s="143" t="str">
        <f t="shared" si="864"/>
        <v/>
      </c>
      <c r="BU360" s="143" t="str">
        <f t="shared" si="865"/>
        <v/>
      </c>
      <c r="BV360" s="143" t="str">
        <f t="shared" si="866"/>
        <v/>
      </c>
      <c r="BW360" s="143" t="str">
        <f t="shared" si="867"/>
        <v/>
      </c>
      <c r="BX360" s="144" t="str">
        <f t="shared" si="868"/>
        <v/>
      </c>
      <c r="BY360" s="141" t="str">
        <f t="shared" si="869"/>
        <v/>
      </c>
      <c r="BZ360" s="139" t="str">
        <f t="shared" si="870"/>
        <v/>
      </c>
      <c r="CA360" s="139" t="str">
        <f t="shared" si="871"/>
        <v/>
      </c>
      <c r="CB360" s="139" t="str">
        <f t="shared" si="872"/>
        <v/>
      </c>
      <c r="CC360" s="139" t="str">
        <f t="shared" si="873"/>
        <v/>
      </c>
      <c r="CD360" s="139" t="str">
        <f t="shared" si="874"/>
        <v/>
      </c>
      <c r="CE360" s="140" t="str">
        <f t="shared" si="875"/>
        <v/>
      </c>
      <c r="CF360" s="141" t="str">
        <f t="shared" si="876"/>
        <v/>
      </c>
      <c r="CG360" s="139" t="str">
        <f t="shared" si="877"/>
        <v/>
      </c>
      <c r="CH360" s="139" t="str">
        <f t="shared" si="878"/>
        <v/>
      </c>
      <c r="CI360" s="139" t="str">
        <f t="shared" si="879"/>
        <v/>
      </c>
      <c r="CJ360" s="139" t="str">
        <f t="shared" si="880"/>
        <v/>
      </c>
      <c r="CK360" s="139" t="str">
        <f t="shared" si="881"/>
        <v/>
      </c>
      <c r="CL360" s="140" t="str">
        <f t="shared" si="882"/>
        <v/>
      </c>
      <c r="CM360" s="142" t="str">
        <f t="shared" si="883"/>
        <v/>
      </c>
      <c r="CN360" s="143" t="str">
        <f t="shared" si="884"/>
        <v/>
      </c>
      <c r="CO360" s="143" t="str">
        <f t="shared" si="885"/>
        <v/>
      </c>
      <c r="CP360" s="143" t="str">
        <f t="shared" si="886"/>
        <v/>
      </c>
      <c r="CQ360" s="143" t="str">
        <f t="shared" si="887"/>
        <v/>
      </c>
      <c r="CR360" s="145" t="str">
        <f t="shared" si="888"/>
        <v/>
      </c>
      <c r="CS360" s="127"/>
      <c r="CT360" s="122" t="str">
        <f t="shared" si="889"/>
        <v/>
      </c>
      <c r="CU360" s="123" t="str">
        <f t="shared" si="890"/>
        <v/>
      </c>
      <c r="CV360" s="123" t="str">
        <f t="shared" si="891"/>
        <v/>
      </c>
      <c r="CW360" s="123" t="str">
        <f t="shared" si="892"/>
        <v/>
      </c>
      <c r="CX360" s="123" t="str">
        <f t="shared" si="893"/>
        <v/>
      </c>
      <c r="CY360" s="123" t="str">
        <f t="shared" si="894"/>
        <v/>
      </c>
      <c r="CZ360" s="123" t="str">
        <f t="shared" si="895"/>
        <v/>
      </c>
      <c r="DA360" s="123" t="str">
        <f t="shared" si="896"/>
        <v/>
      </c>
      <c r="DB360" s="124" t="str">
        <f t="shared" si="897"/>
        <v/>
      </c>
      <c r="DC360" s="128" t="str">
        <f t="shared" si="898"/>
        <v/>
      </c>
      <c r="DD360" s="123" t="str">
        <f t="shared" si="899"/>
        <v/>
      </c>
      <c r="DE360" s="123" t="str">
        <f t="shared" si="900"/>
        <v/>
      </c>
      <c r="DF360" s="123" t="str">
        <f t="shared" si="901"/>
        <v/>
      </c>
      <c r="DG360" s="123" t="str">
        <f t="shared" si="902"/>
        <v/>
      </c>
      <c r="DH360" s="123" t="str">
        <f t="shared" si="903"/>
        <v/>
      </c>
      <c r="DI360" s="123" t="str">
        <f t="shared" si="904"/>
        <v/>
      </c>
      <c r="DJ360" s="129" t="str">
        <f t="shared" si="905"/>
        <v/>
      </c>
      <c r="DK360" s="98" t="s">
        <v>68</v>
      </c>
      <c r="DL360" s="130">
        <f t="shared" si="912"/>
        <v>354</v>
      </c>
      <c r="DM360" s="56"/>
    </row>
    <row r="361" spans="2:117" ht="22.5" customHeight="1">
      <c r="B361" s="98" t="s">
        <v>68</v>
      </c>
      <c r="C361" s="130">
        <f t="shared" si="906"/>
        <v>355</v>
      </c>
      <c r="D361" s="146">
        <v>45707</v>
      </c>
      <c r="E361" s="155" t="s">
        <v>69</v>
      </c>
      <c r="F361" s="102" t="s">
        <v>70</v>
      </c>
      <c r="G361" s="156" t="s">
        <v>20</v>
      </c>
      <c r="H361" s="131" t="s">
        <v>46</v>
      </c>
      <c r="I361" s="132">
        <v>10000</v>
      </c>
      <c r="J361" s="106"/>
      <c r="K361" s="107">
        <f t="shared" si="907"/>
        <v>4190764</v>
      </c>
      <c r="L361" s="645"/>
      <c r="M361" s="133"/>
      <c r="N361" s="133"/>
      <c r="O361" s="134" t="str">
        <f t="shared" ref="O361:S361" si="1204">IF($H361=O$6,$I361,"")</f>
        <v/>
      </c>
      <c r="P361" s="135" t="str">
        <f t="shared" si="1204"/>
        <v/>
      </c>
      <c r="Q361" s="136">
        <f t="shared" si="1204"/>
        <v>10000</v>
      </c>
      <c r="R361" s="135" t="str">
        <f t="shared" si="1204"/>
        <v/>
      </c>
      <c r="S361" s="137" t="str">
        <f t="shared" si="1204"/>
        <v/>
      </c>
      <c r="T361" s="113" t="str">
        <f t="shared" ref="T361:AJ361" si="1205">IF($H361=T$6,$J361,"")</f>
        <v/>
      </c>
      <c r="U361" s="114" t="str">
        <f t="shared" si="1205"/>
        <v/>
      </c>
      <c r="V361" s="114" t="str">
        <f t="shared" si="1205"/>
        <v/>
      </c>
      <c r="W361" s="114" t="str">
        <f t="shared" si="1205"/>
        <v/>
      </c>
      <c r="X361" s="113" t="str">
        <f t="shared" si="1205"/>
        <v/>
      </c>
      <c r="Y361" s="114" t="str">
        <f t="shared" si="1205"/>
        <v/>
      </c>
      <c r="Z361" s="114" t="str">
        <f t="shared" si="1205"/>
        <v/>
      </c>
      <c r="AA361" s="114" t="str">
        <f t="shared" si="1205"/>
        <v/>
      </c>
      <c r="AB361" s="113" t="str">
        <f t="shared" si="1205"/>
        <v/>
      </c>
      <c r="AC361" s="114" t="str">
        <f t="shared" si="1205"/>
        <v/>
      </c>
      <c r="AD361" s="114" t="str">
        <f t="shared" si="1205"/>
        <v/>
      </c>
      <c r="AE361" s="114" t="str">
        <f t="shared" si="1205"/>
        <v/>
      </c>
      <c r="AF361" s="114" t="str">
        <f t="shared" si="1205"/>
        <v/>
      </c>
      <c r="AG361" s="114" t="str">
        <f t="shared" si="1205"/>
        <v/>
      </c>
      <c r="AH361" s="114" t="str">
        <f t="shared" si="1205"/>
        <v/>
      </c>
      <c r="AI361" s="113" t="str">
        <f t="shared" si="1205"/>
        <v/>
      </c>
      <c r="AJ361" s="115" t="str">
        <f t="shared" si="1205"/>
        <v/>
      </c>
      <c r="AK361" s="617"/>
      <c r="AL361" s="38"/>
      <c r="AM361" s="98" t="s">
        <v>68</v>
      </c>
      <c r="AN361" s="130">
        <f t="shared" si="910"/>
        <v>355</v>
      </c>
      <c r="AO361" s="138" t="str">
        <f t="shared" ref="AO361:AS361" si="1206">IF(AND($G361=AO$4,$H361=AO$6),$I361,"")</f>
        <v/>
      </c>
      <c r="AP361" s="139" t="str">
        <f t="shared" si="1206"/>
        <v/>
      </c>
      <c r="AQ361" s="139">
        <f t="shared" si="1206"/>
        <v>10000</v>
      </c>
      <c r="AR361" s="139" t="str">
        <f t="shared" si="1206"/>
        <v/>
      </c>
      <c r="AS361" s="139" t="str">
        <f t="shared" si="1206"/>
        <v/>
      </c>
      <c r="AT361" s="118"/>
      <c r="AU361" s="138" t="str">
        <f t="shared" si="839"/>
        <v/>
      </c>
      <c r="AV361" s="139" t="str">
        <f t="shared" si="840"/>
        <v/>
      </c>
      <c r="AW361" s="139" t="str">
        <f t="shared" si="841"/>
        <v/>
      </c>
      <c r="AX361" s="139" t="str">
        <f t="shared" si="842"/>
        <v/>
      </c>
      <c r="AY361" s="139" t="str">
        <f t="shared" si="843"/>
        <v/>
      </c>
      <c r="AZ361" s="140" t="str">
        <f t="shared" si="844"/>
        <v/>
      </c>
      <c r="BA361" s="141" t="str">
        <f t="shared" si="845"/>
        <v/>
      </c>
      <c r="BB361" s="139" t="str">
        <f t="shared" si="846"/>
        <v/>
      </c>
      <c r="BC361" s="139" t="str">
        <f t="shared" si="847"/>
        <v/>
      </c>
      <c r="BD361" s="139" t="str">
        <f t="shared" si="848"/>
        <v/>
      </c>
      <c r="BE361" s="140" t="str">
        <f t="shared" si="849"/>
        <v/>
      </c>
      <c r="BF361" s="122" t="str">
        <f t="shared" si="850"/>
        <v/>
      </c>
      <c r="BG361" s="123" t="str">
        <f t="shared" si="851"/>
        <v/>
      </c>
      <c r="BH361" s="123" t="str">
        <f t="shared" si="852"/>
        <v/>
      </c>
      <c r="BI361" s="123" t="str">
        <f t="shared" si="853"/>
        <v/>
      </c>
      <c r="BJ361" s="122" t="str">
        <f t="shared" si="854"/>
        <v/>
      </c>
      <c r="BK361" s="123" t="str">
        <f t="shared" si="855"/>
        <v/>
      </c>
      <c r="BL361" s="123" t="str">
        <f t="shared" si="856"/>
        <v/>
      </c>
      <c r="BM361" s="123" t="str">
        <f t="shared" si="857"/>
        <v/>
      </c>
      <c r="BN361" s="123" t="str">
        <f t="shared" si="858"/>
        <v/>
      </c>
      <c r="BO361" s="123" t="str">
        <f t="shared" si="859"/>
        <v/>
      </c>
      <c r="BP361" s="123" t="str">
        <f t="shared" si="860"/>
        <v/>
      </c>
      <c r="BQ361" s="123" t="str">
        <f t="shared" si="861"/>
        <v/>
      </c>
      <c r="BR361" s="124" t="str">
        <f t="shared" si="862"/>
        <v/>
      </c>
      <c r="BS361" s="142" t="str">
        <f t="shared" si="863"/>
        <v/>
      </c>
      <c r="BT361" s="143" t="str">
        <f t="shared" si="864"/>
        <v/>
      </c>
      <c r="BU361" s="143" t="str">
        <f t="shared" si="865"/>
        <v/>
      </c>
      <c r="BV361" s="143" t="str">
        <f t="shared" si="866"/>
        <v/>
      </c>
      <c r="BW361" s="143" t="str">
        <f t="shared" si="867"/>
        <v/>
      </c>
      <c r="BX361" s="144" t="str">
        <f t="shared" si="868"/>
        <v/>
      </c>
      <c r="BY361" s="141" t="str">
        <f t="shared" si="869"/>
        <v/>
      </c>
      <c r="BZ361" s="139" t="str">
        <f t="shared" si="870"/>
        <v/>
      </c>
      <c r="CA361" s="139" t="str">
        <f t="shared" si="871"/>
        <v/>
      </c>
      <c r="CB361" s="139" t="str">
        <f t="shared" si="872"/>
        <v/>
      </c>
      <c r="CC361" s="139" t="str">
        <f t="shared" si="873"/>
        <v/>
      </c>
      <c r="CD361" s="139" t="str">
        <f t="shared" si="874"/>
        <v/>
      </c>
      <c r="CE361" s="140" t="str">
        <f t="shared" si="875"/>
        <v/>
      </c>
      <c r="CF361" s="141" t="str">
        <f t="shared" si="876"/>
        <v/>
      </c>
      <c r="CG361" s="139" t="str">
        <f t="shared" si="877"/>
        <v/>
      </c>
      <c r="CH361" s="139" t="str">
        <f t="shared" si="878"/>
        <v/>
      </c>
      <c r="CI361" s="139" t="str">
        <f t="shared" si="879"/>
        <v/>
      </c>
      <c r="CJ361" s="139" t="str">
        <f t="shared" si="880"/>
        <v/>
      </c>
      <c r="CK361" s="139" t="str">
        <f t="shared" si="881"/>
        <v/>
      </c>
      <c r="CL361" s="140" t="str">
        <f t="shared" si="882"/>
        <v/>
      </c>
      <c r="CM361" s="142" t="str">
        <f t="shared" si="883"/>
        <v/>
      </c>
      <c r="CN361" s="143" t="str">
        <f t="shared" si="884"/>
        <v/>
      </c>
      <c r="CO361" s="143" t="str">
        <f t="shared" si="885"/>
        <v/>
      </c>
      <c r="CP361" s="143" t="str">
        <f t="shared" si="886"/>
        <v/>
      </c>
      <c r="CQ361" s="143" t="str">
        <f t="shared" si="887"/>
        <v/>
      </c>
      <c r="CR361" s="145" t="str">
        <f t="shared" si="888"/>
        <v/>
      </c>
      <c r="CS361" s="127"/>
      <c r="CT361" s="122" t="str">
        <f t="shared" si="889"/>
        <v/>
      </c>
      <c r="CU361" s="123" t="str">
        <f t="shared" si="890"/>
        <v/>
      </c>
      <c r="CV361" s="123" t="str">
        <f t="shared" si="891"/>
        <v/>
      </c>
      <c r="CW361" s="123" t="str">
        <f t="shared" si="892"/>
        <v/>
      </c>
      <c r="CX361" s="123" t="str">
        <f t="shared" si="893"/>
        <v/>
      </c>
      <c r="CY361" s="123" t="str">
        <f t="shared" si="894"/>
        <v/>
      </c>
      <c r="CZ361" s="123" t="str">
        <f t="shared" si="895"/>
        <v/>
      </c>
      <c r="DA361" s="123" t="str">
        <f t="shared" si="896"/>
        <v/>
      </c>
      <c r="DB361" s="124" t="str">
        <f t="shared" si="897"/>
        <v/>
      </c>
      <c r="DC361" s="128" t="str">
        <f t="shared" si="898"/>
        <v/>
      </c>
      <c r="DD361" s="123" t="str">
        <f t="shared" si="899"/>
        <v/>
      </c>
      <c r="DE361" s="123" t="str">
        <f t="shared" si="900"/>
        <v/>
      </c>
      <c r="DF361" s="123" t="str">
        <f t="shared" si="901"/>
        <v/>
      </c>
      <c r="DG361" s="123" t="str">
        <f t="shared" si="902"/>
        <v/>
      </c>
      <c r="DH361" s="123" t="str">
        <f t="shared" si="903"/>
        <v/>
      </c>
      <c r="DI361" s="123" t="str">
        <f t="shared" si="904"/>
        <v/>
      </c>
      <c r="DJ361" s="129" t="str">
        <f t="shared" si="905"/>
        <v/>
      </c>
      <c r="DK361" s="98" t="s">
        <v>68</v>
      </c>
      <c r="DL361" s="130">
        <f t="shared" si="912"/>
        <v>355</v>
      </c>
      <c r="DM361" s="56"/>
    </row>
    <row r="362" spans="2:117" ht="22.5" customHeight="1">
      <c r="B362" s="98" t="s">
        <v>68</v>
      </c>
      <c r="C362" s="130">
        <f t="shared" si="906"/>
        <v>356</v>
      </c>
      <c r="D362" s="146">
        <v>45707</v>
      </c>
      <c r="E362" s="155" t="s">
        <v>69</v>
      </c>
      <c r="F362" s="102" t="s">
        <v>70</v>
      </c>
      <c r="G362" s="103" t="s">
        <v>20</v>
      </c>
      <c r="H362" s="131" t="s">
        <v>46</v>
      </c>
      <c r="I362" s="132">
        <v>5000</v>
      </c>
      <c r="J362" s="106"/>
      <c r="K362" s="107">
        <f t="shared" si="907"/>
        <v>4195764</v>
      </c>
      <c r="L362" s="645"/>
      <c r="M362" s="133"/>
      <c r="N362" s="133"/>
      <c r="O362" s="134" t="str">
        <f t="shared" ref="O362:S362" si="1207">IF($H362=O$6,$I362,"")</f>
        <v/>
      </c>
      <c r="P362" s="135" t="str">
        <f t="shared" si="1207"/>
        <v/>
      </c>
      <c r="Q362" s="136">
        <f t="shared" si="1207"/>
        <v>5000</v>
      </c>
      <c r="R362" s="135" t="str">
        <f t="shared" si="1207"/>
        <v/>
      </c>
      <c r="S362" s="137" t="str">
        <f t="shared" si="1207"/>
        <v/>
      </c>
      <c r="T362" s="113" t="str">
        <f t="shared" ref="T362:AJ362" si="1208">IF($H362=T$6,$J362,"")</f>
        <v/>
      </c>
      <c r="U362" s="114" t="str">
        <f t="shared" si="1208"/>
        <v/>
      </c>
      <c r="V362" s="114" t="str">
        <f t="shared" si="1208"/>
        <v/>
      </c>
      <c r="W362" s="114" t="str">
        <f t="shared" si="1208"/>
        <v/>
      </c>
      <c r="X362" s="113" t="str">
        <f t="shared" si="1208"/>
        <v/>
      </c>
      <c r="Y362" s="114" t="str">
        <f t="shared" si="1208"/>
        <v/>
      </c>
      <c r="Z362" s="114" t="str">
        <f t="shared" si="1208"/>
        <v/>
      </c>
      <c r="AA362" s="114" t="str">
        <f t="shared" si="1208"/>
        <v/>
      </c>
      <c r="AB362" s="113" t="str">
        <f t="shared" si="1208"/>
        <v/>
      </c>
      <c r="AC362" s="114" t="str">
        <f t="shared" si="1208"/>
        <v/>
      </c>
      <c r="AD362" s="114" t="str">
        <f t="shared" si="1208"/>
        <v/>
      </c>
      <c r="AE362" s="114" t="str">
        <f t="shared" si="1208"/>
        <v/>
      </c>
      <c r="AF362" s="114" t="str">
        <f t="shared" si="1208"/>
        <v/>
      </c>
      <c r="AG362" s="114" t="str">
        <f t="shared" si="1208"/>
        <v/>
      </c>
      <c r="AH362" s="114" t="str">
        <f t="shared" si="1208"/>
        <v/>
      </c>
      <c r="AI362" s="113" t="str">
        <f t="shared" si="1208"/>
        <v/>
      </c>
      <c r="AJ362" s="115" t="str">
        <f t="shared" si="1208"/>
        <v/>
      </c>
      <c r="AK362" s="617"/>
      <c r="AL362" s="38"/>
      <c r="AM362" s="98" t="s">
        <v>68</v>
      </c>
      <c r="AN362" s="130">
        <f t="shared" si="910"/>
        <v>356</v>
      </c>
      <c r="AO362" s="138" t="str">
        <f t="shared" ref="AO362:AS362" si="1209">IF(AND($G362=AO$4,$H362=AO$6),$I362,"")</f>
        <v/>
      </c>
      <c r="AP362" s="139" t="str">
        <f t="shared" si="1209"/>
        <v/>
      </c>
      <c r="AQ362" s="139">
        <f t="shared" si="1209"/>
        <v>5000</v>
      </c>
      <c r="AR362" s="139" t="str">
        <f t="shared" si="1209"/>
        <v/>
      </c>
      <c r="AS362" s="139" t="str">
        <f t="shared" si="1209"/>
        <v/>
      </c>
      <c r="AT362" s="118"/>
      <c r="AU362" s="138" t="str">
        <f t="shared" si="839"/>
        <v/>
      </c>
      <c r="AV362" s="139" t="str">
        <f t="shared" si="840"/>
        <v/>
      </c>
      <c r="AW362" s="139" t="str">
        <f t="shared" si="841"/>
        <v/>
      </c>
      <c r="AX362" s="139" t="str">
        <f t="shared" si="842"/>
        <v/>
      </c>
      <c r="AY362" s="139" t="str">
        <f t="shared" si="843"/>
        <v/>
      </c>
      <c r="AZ362" s="140" t="str">
        <f t="shared" si="844"/>
        <v/>
      </c>
      <c r="BA362" s="141" t="str">
        <f t="shared" si="845"/>
        <v/>
      </c>
      <c r="BB362" s="139" t="str">
        <f t="shared" si="846"/>
        <v/>
      </c>
      <c r="BC362" s="139" t="str">
        <f t="shared" si="847"/>
        <v/>
      </c>
      <c r="BD362" s="139" t="str">
        <f t="shared" si="848"/>
        <v/>
      </c>
      <c r="BE362" s="140" t="str">
        <f t="shared" si="849"/>
        <v/>
      </c>
      <c r="BF362" s="122" t="str">
        <f t="shared" si="850"/>
        <v/>
      </c>
      <c r="BG362" s="123" t="str">
        <f t="shared" si="851"/>
        <v/>
      </c>
      <c r="BH362" s="123" t="str">
        <f t="shared" si="852"/>
        <v/>
      </c>
      <c r="BI362" s="123" t="str">
        <f t="shared" si="853"/>
        <v/>
      </c>
      <c r="BJ362" s="122" t="str">
        <f t="shared" si="854"/>
        <v/>
      </c>
      <c r="BK362" s="123" t="str">
        <f t="shared" si="855"/>
        <v/>
      </c>
      <c r="BL362" s="123" t="str">
        <f t="shared" si="856"/>
        <v/>
      </c>
      <c r="BM362" s="123" t="str">
        <f t="shared" si="857"/>
        <v/>
      </c>
      <c r="BN362" s="123" t="str">
        <f t="shared" si="858"/>
        <v/>
      </c>
      <c r="BO362" s="123" t="str">
        <f t="shared" si="859"/>
        <v/>
      </c>
      <c r="BP362" s="123" t="str">
        <f t="shared" si="860"/>
        <v/>
      </c>
      <c r="BQ362" s="123" t="str">
        <f t="shared" si="861"/>
        <v/>
      </c>
      <c r="BR362" s="124" t="str">
        <f t="shared" si="862"/>
        <v/>
      </c>
      <c r="BS362" s="142" t="str">
        <f t="shared" si="863"/>
        <v/>
      </c>
      <c r="BT362" s="143" t="str">
        <f t="shared" si="864"/>
        <v/>
      </c>
      <c r="BU362" s="143" t="str">
        <f t="shared" si="865"/>
        <v/>
      </c>
      <c r="BV362" s="143" t="str">
        <f t="shared" si="866"/>
        <v/>
      </c>
      <c r="BW362" s="143" t="str">
        <f t="shared" si="867"/>
        <v/>
      </c>
      <c r="BX362" s="144" t="str">
        <f t="shared" si="868"/>
        <v/>
      </c>
      <c r="BY362" s="141" t="str">
        <f t="shared" si="869"/>
        <v/>
      </c>
      <c r="BZ362" s="139" t="str">
        <f t="shared" si="870"/>
        <v/>
      </c>
      <c r="CA362" s="139" t="str">
        <f t="shared" si="871"/>
        <v/>
      </c>
      <c r="CB362" s="139" t="str">
        <f t="shared" si="872"/>
        <v/>
      </c>
      <c r="CC362" s="139" t="str">
        <f t="shared" si="873"/>
        <v/>
      </c>
      <c r="CD362" s="139" t="str">
        <f t="shared" si="874"/>
        <v/>
      </c>
      <c r="CE362" s="140" t="str">
        <f t="shared" si="875"/>
        <v/>
      </c>
      <c r="CF362" s="141" t="str">
        <f t="shared" si="876"/>
        <v/>
      </c>
      <c r="CG362" s="139" t="str">
        <f t="shared" si="877"/>
        <v/>
      </c>
      <c r="CH362" s="139" t="str">
        <f t="shared" si="878"/>
        <v/>
      </c>
      <c r="CI362" s="139" t="str">
        <f t="shared" si="879"/>
        <v/>
      </c>
      <c r="CJ362" s="139" t="str">
        <f t="shared" si="880"/>
        <v/>
      </c>
      <c r="CK362" s="139" t="str">
        <f t="shared" si="881"/>
        <v/>
      </c>
      <c r="CL362" s="140" t="str">
        <f t="shared" si="882"/>
        <v/>
      </c>
      <c r="CM362" s="142" t="str">
        <f t="shared" si="883"/>
        <v/>
      </c>
      <c r="CN362" s="143" t="str">
        <f t="shared" si="884"/>
        <v/>
      </c>
      <c r="CO362" s="143" t="str">
        <f t="shared" si="885"/>
        <v/>
      </c>
      <c r="CP362" s="143" t="str">
        <f t="shared" si="886"/>
        <v/>
      </c>
      <c r="CQ362" s="143" t="str">
        <f t="shared" si="887"/>
        <v/>
      </c>
      <c r="CR362" s="145" t="str">
        <f t="shared" si="888"/>
        <v/>
      </c>
      <c r="CS362" s="127"/>
      <c r="CT362" s="122" t="str">
        <f t="shared" si="889"/>
        <v/>
      </c>
      <c r="CU362" s="123" t="str">
        <f t="shared" si="890"/>
        <v/>
      </c>
      <c r="CV362" s="123" t="str">
        <f t="shared" si="891"/>
        <v/>
      </c>
      <c r="CW362" s="123" t="str">
        <f t="shared" si="892"/>
        <v/>
      </c>
      <c r="CX362" s="123" t="str">
        <f t="shared" si="893"/>
        <v/>
      </c>
      <c r="CY362" s="123" t="str">
        <f t="shared" si="894"/>
        <v/>
      </c>
      <c r="CZ362" s="123" t="str">
        <f t="shared" si="895"/>
        <v/>
      </c>
      <c r="DA362" s="123" t="str">
        <f t="shared" si="896"/>
        <v/>
      </c>
      <c r="DB362" s="124" t="str">
        <f t="shared" si="897"/>
        <v/>
      </c>
      <c r="DC362" s="128" t="str">
        <f t="shared" si="898"/>
        <v/>
      </c>
      <c r="DD362" s="123" t="str">
        <f t="shared" si="899"/>
        <v/>
      </c>
      <c r="DE362" s="123" t="str">
        <f t="shared" si="900"/>
        <v/>
      </c>
      <c r="DF362" s="123" t="str">
        <f t="shared" si="901"/>
        <v/>
      </c>
      <c r="DG362" s="123" t="str">
        <f t="shared" si="902"/>
        <v/>
      </c>
      <c r="DH362" s="123" t="str">
        <f t="shared" si="903"/>
        <v/>
      </c>
      <c r="DI362" s="123" t="str">
        <f t="shared" si="904"/>
        <v/>
      </c>
      <c r="DJ362" s="129" t="str">
        <f t="shared" si="905"/>
        <v/>
      </c>
      <c r="DK362" s="98" t="s">
        <v>68</v>
      </c>
      <c r="DL362" s="130">
        <f t="shared" si="912"/>
        <v>356</v>
      </c>
      <c r="DM362" s="56"/>
    </row>
    <row r="363" spans="2:117" ht="22.5" customHeight="1">
      <c r="B363" s="98" t="s">
        <v>68</v>
      </c>
      <c r="C363" s="130">
        <f t="shared" si="906"/>
        <v>357</v>
      </c>
      <c r="D363" s="146">
        <v>45707</v>
      </c>
      <c r="E363" s="155" t="s">
        <v>69</v>
      </c>
      <c r="F363" s="102" t="s">
        <v>70</v>
      </c>
      <c r="G363" s="103" t="s">
        <v>20</v>
      </c>
      <c r="H363" s="131" t="s">
        <v>46</v>
      </c>
      <c r="I363" s="132">
        <v>10000</v>
      </c>
      <c r="J363" s="106"/>
      <c r="K363" s="107">
        <f t="shared" si="907"/>
        <v>4205764</v>
      </c>
      <c r="L363" s="645"/>
      <c r="M363" s="133"/>
      <c r="N363" s="133"/>
      <c r="O363" s="134" t="str">
        <f t="shared" ref="O363:S363" si="1210">IF($H363=O$6,$I363,"")</f>
        <v/>
      </c>
      <c r="P363" s="135" t="str">
        <f t="shared" si="1210"/>
        <v/>
      </c>
      <c r="Q363" s="136">
        <f t="shared" si="1210"/>
        <v>10000</v>
      </c>
      <c r="R363" s="135" t="str">
        <f t="shared" si="1210"/>
        <v/>
      </c>
      <c r="S363" s="137" t="str">
        <f t="shared" si="1210"/>
        <v/>
      </c>
      <c r="T363" s="113" t="str">
        <f t="shared" ref="T363:AJ363" si="1211">IF($H363=T$6,$J363,"")</f>
        <v/>
      </c>
      <c r="U363" s="114" t="str">
        <f t="shared" si="1211"/>
        <v/>
      </c>
      <c r="V363" s="114" t="str">
        <f t="shared" si="1211"/>
        <v/>
      </c>
      <c r="W363" s="114" t="str">
        <f t="shared" si="1211"/>
        <v/>
      </c>
      <c r="X363" s="113" t="str">
        <f t="shared" si="1211"/>
        <v/>
      </c>
      <c r="Y363" s="114" t="str">
        <f t="shared" si="1211"/>
        <v/>
      </c>
      <c r="Z363" s="114" t="str">
        <f t="shared" si="1211"/>
        <v/>
      </c>
      <c r="AA363" s="114" t="str">
        <f t="shared" si="1211"/>
        <v/>
      </c>
      <c r="AB363" s="113" t="str">
        <f t="shared" si="1211"/>
        <v/>
      </c>
      <c r="AC363" s="114" t="str">
        <f t="shared" si="1211"/>
        <v/>
      </c>
      <c r="AD363" s="114" t="str">
        <f t="shared" si="1211"/>
        <v/>
      </c>
      <c r="AE363" s="114" t="str">
        <f t="shared" si="1211"/>
        <v/>
      </c>
      <c r="AF363" s="114" t="str">
        <f t="shared" si="1211"/>
        <v/>
      </c>
      <c r="AG363" s="114" t="str">
        <f t="shared" si="1211"/>
        <v/>
      </c>
      <c r="AH363" s="114" t="str">
        <f t="shared" si="1211"/>
        <v/>
      </c>
      <c r="AI363" s="113" t="str">
        <f t="shared" si="1211"/>
        <v/>
      </c>
      <c r="AJ363" s="115" t="str">
        <f t="shared" si="1211"/>
        <v/>
      </c>
      <c r="AK363" s="617"/>
      <c r="AL363" s="38"/>
      <c r="AM363" s="98" t="s">
        <v>68</v>
      </c>
      <c r="AN363" s="130">
        <f t="shared" si="910"/>
        <v>357</v>
      </c>
      <c r="AO363" s="138" t="str">
        <f t="shared" ref="AO363:AS363" si="1212">IF(AND($G363=AO$4,$H363=AO$6),$I363,"")</f>
        <v/>
      </c>
      <c r="AP363" s="139" t="str">
        <f t="shared" si="1212"/>
        <v/>
      </c>
      <c r="AQ363" s="139">
        <f t="shared" si="1212"/>
        <v>10000</v>
      </c>
      <c r="AR363" s="139" t="str">
        <f t="shared" si="1212"/>
        <v/>
      </c>
      <c r="AS363" s="139" t="str">
        <f t="shared" si="1212"/>
        <v/>
      </c>
      <c r="AT363" s="118"/>
      <c r="AU363" s="138" t="str">
        <f t="shared" si="839"/>
        <v/>
      </c>
      <c r="AV363" s="139" t="str">
        <f t="shared" si="840"/>
        <v/>
      </c>
      <c r="AW363" s="139" t="str">
        <f t="shared" si="841"/>
        <v/>
      </c>
      <c r="AX363" s="139" t="str">
        <f t="shared" si="842"/>
        <v/>
      </c>
      <c r="AY363" s="139" t="str">
        <f t="shared" si="843"/>
        <v/>
      </c>
      <c r="AZ363" s="140" t="str">
        <f t="shared" si="844"/>
        <v/>
      </c>
      <c r="BA363" s="141" t="str">
        <f t="shared" si="845"/>
        <v/>
      </c>
      <c r="BB363" s="139" t="str">
        <f t="shared" si="846"/>
        <v/>
      </c>
      <c r="BC363" s="139" t="str">
        <f t="shared" si="847"/>
        <v/>
      </c>
      <c r="BD363" s="139" t="str">
        <f t="shared" si="848"/>
        <v/>
      </c>
      <c r="BE363" s="140" t="str">
        <f t="shared" si="849"/>
        <v/>
      </c>
      <c r="BF363" s="122" t="str">
        <f t="shared" si="850"/>
        <v/>
      </c>
      <c r="BG363" s="123" t="str">
        <f t="shared" si="851"/>
        <v/>
      </c>
      <c r="BH363" s="123" t="str">
        <f t="shared" si="852"/>
        <v/>
      </c>
      <c r="BI363" s="123" t="str">
        <f t="shared" si="853"/>
        <v/>
      </c>
      <c r="BJ363" s="122" t="str">
        <f t="shared" si="854"/>
        <v/>
      </c>
      <c r="BK363" s="123" t="str">
        <f t="shared" si="855"/>
        <v/>
      </c>
      <c r="BL363" s="123" t="str">
        <f t="shared" si="856"/>
        <v/>
      </c>
      <c r="BM363" s="123" t="str">
        <f t="shared" si="857"/>
        <v/>
      </c>
      <c r="BN363" s="123" t="str">
        <f t="shared" si="858"/>
        <v/>
      </c>
      <c r="BO363" s="123" t="str">
        <f t="shared" si="859"/>
        <v/>
      </c>
      <c r="BP363" s="123" t="str">
        <f t="shared" si="860"/>
        <v/>
      </c>
      <c r="BQ363" s="123" t="str">
        <f t="shared" si="861"/>
        <v/>
      </c>
      <c r="BR363" s="124" t="str">
        <f t="shared" si="862"/>
        <v/>
      </c>
      <c r="BS363" s="142" t="str">
        <f t="shared" si="863"/>
        <v/>
      </c>
      <c r="BT363" s="143" t="str">
        <f t="shared" si="864"/>
        <v/>
      </c>
      <c r="BU363" s="143" t="str">
        <f t="shared" si="865"/>
        <v/>
      </c>
      <c r="BV363" s="143" t="str">
        <f t="shared" si="866"/>
        <v/>
      </c>
      <c r="BW363" s="143" t="str">
        <f t="shared" si="867"/>
        <v/>
      </c>
      <c r="BX363" s="144" t="str">
        <f t="shared" si="868"/>
        <v/>
      </c>
      <c r="BY363" s="141" t="str">
        <f t="shared" si="869"/>
        <v/>
      </c>
      <c r="BZ363" s="139" t="str">
        <f t="shared" si="870"/>
        <v/>
      </c>
      <c r="CA363" s="139" t="str">
        <f t="shared" si="871"/>
        <v/>
      </c>
      <c r="CB363" s="139" t="str">
        <f t="shared" si="872"/>
        <v/>
      </c>
      <c r="CC363" s="139" t="str">
        <f t="shared" si="873"/>
        <v/>
      </c>
      <c r="CD363" s="139" t="str">
        <f t="shared" si="874"/>
        <v/>
      </c>
      <c r="CE363" s="140" t="str">
        <f t="shared" si="875"/>
        <v/>
      </c>
      <c r="CF363" s="141" t="str">
        <f t="shared" si="876"/>
        <v/>
      </c>
      <c r="CG363" s="139" t="str">
        <f t="shared" si="877"/>
        <v/>
      </c>
      <c r="CH363" s="139" t="str">
        <f t="shared" si="878"/>
        <v/>
      </c>
      <c r="CI363" s="139" t="str">
        <f t="shared" si="879"/>
        <v/>
      </c>
      <c r="CJ363" s="139" t="str">
        <f t="shared" si="880"/>
        <v/>
      </c>
      <c r="CK363" s="139" t="str">
        <f t="shared" si="881"/>
        <v/>
      </c>
      <c r="CL363" s="140" t="str">
        <f t="shared" si="882"/>
        <v/>
      </c>
      <c r="CM363" s="142" t="str">
        <f t="shared" si="883"/>
        <v/>
      </c>
      <c r="CN363" s="143" t="str">
        <f t="shared" si="884"/>
        <v/>
      </c>
      <c r="CO363" s="143" t="str">
        <f t="shared" si="885"/>
        <v/>
      </c>
      <c r="CP363" s="143" t="str">
        <f t="shared" si="886"/>
        <v/>
      </c>
      <c r="CQ363" s="143" t="str">
        <f t="shared" si="887"/>
        <v/>
      </c>
      <c r="CR363" s="145" t="str">
        <f t="shared" si="888"/>
        <v/>
      </c>
      <c r="CS363" s="127"/>
      <c r="CT363" s="122" t="str">
        <f t="shared" si="889"/>
        <v/>
      </c>
      <c r="CU363" s="123" t="str">
        <f t="shared" si="890"/>
        <v/>
      </c>
      <c r="CV363" s="123" t="str">
        <f t="shared" si="891"/>
        <v/>
      </c>
      <c r="CW363" s="123" t="str">
        <f t="shared" si="892"/>
        <v/>
      </c>
      <c r="CX363" s="123" t="str">
        <f t="shared" si="893"/>
        <v/>
      </c>
      <c r="CY363" s="123" t="str">
        <f t="shared" si="894"/>
        <v/>
      </c>
      <c r="CZ363" s="123" t="str">
        <f t="shared" si="895"/>
        <v/>
      </c>
      <c r="DA363" s="123" t="str">
        <f t="shared" si="896"/>
        <v/>
      </c>
      <c r="DB363" s="124" t="str">
        <f t="shared" si="897"/>
        <v/>
      </c>
      <c r="DC363" s="128" t="str">
        <f t="shared" si="898"/>
        <v/>
      </c>
      <c r="DD363" s="123" t="str">
        <f t="shared" si="899"/>
        <v/>
      </c>
      <c r="DE363" s="123" t="str">
        <f t="shared" si="900"/>
        <v/>
      </c>
      <c r="DF363" s="123" t="str">
        <f t="shared" si="901"/>
        <v/>
      </c>
      <c r="DG363" s="123" t="str">
        <f t="shared" si="902"/>
        <v/>
      </c>
      <c r="DH363" s="123" t="str">
        <f t="shared" si="903"/>
        <v/>
      </c>
      <c r="DI363" s="123" t="str">
        <f t="shared" si="904"/>
        <v/>
      </c>
      <c r="DJ363" s="129" t="str">
        <f t="shared" si="905"/>
        <v/>
      </c>
      <c r="DK363" s="98" t="s">
        <v>68</v>
      </c>
      <c r="DL363" s="130">
        <f t="shared" si="912"/>
        <v>357</v>
      </c>
      <c r="DM363" s="56"/>
    </row>
    <row r="364" spans="2:117" ht="22.5" customHeight="1">
      <c r="B364" s="98" t="s">
        <v>68</v>
      </c>
      <c r="C364" s="130">
        <f t="shared" si="906"/>
        <v>358</v>
      </c>
      <c r="D364" s="146">
        <v>45707</v>
      </c>
      <c r="E364" s="155" t="s">
        <v>69</v>
      </c>
      <c r="F364" s="102" t="s">
        <v>70</v>
      </c>
      <c r="G364" s="103" t="s">
        <v>20</v>
      </c>
      <c r="H364" s="131" t="s">
        <v>46</v>
      </c>
      <c r="I364" s="132">
        <v>10000</v>
      </c>
      <c r="J364" s="106"/>
      <c r="K364" s="107">
        <f t="shared" si="907"/>
        <v>4215764</v>
      </c>
      <c r="L364" s="645"/>
      <c r="M364" s="133"/>
      <c r="N364" s="133"/>
      <c r="O364" s="134" t="str">
        <f t="shared" ref="O364:S364" si="1213">IF($H364=O$6,$I364,"")</f>
        <v/>
      </c>
      <c r="P364" s="135" t="str">
        <f t="shared" si="1213"/>
        <v/>
      </c>
      <c r="Q364" s="136">
        <f t="shared" si="1213"/>
        <v>10000</v>
      </c>
      <c r="R364" s="135" t="str">
        <f t="shared" si="1213"/>
        <v/>
      </c>
      <c r="S364" s="137" t="str">
        <f t="shared" si="1213"/>
        <v/>
      </c>
      <c r="T364" s="113" t="str">
        <f t="shared" ref="T364:AJ364" si="1214">IF($H364=T$6,$J364,"")</f>
        <v/>
      </c>
      <c r="U364" s="114" t="str">
        <f t="shared" si="1214"/>
        <v/>
      </c>
      <c r="V364" s="114" t="str">
        <f t="shared" si="1214"/>
        <v/>
      </c>
      <c r="W364" s="114" t="str">
        <f t="shared" si="1214"/>
        <v/>
      </c>
      <c r="X364" s="113" t="str">
        <f t="shared" si="1214"/>
        <v/>
      </c>
      <c r="Y364" s="114" t="str">
        <f t="shared" si="1214"/>
        <v/>
      </c>
      <c r="Z364" s="114" t="str">
        <f t="shared" si="1214"/>
        <v/>
      </c>
      <c r="AA364" s="114" t="str">
        <f t="shared" si="1214"/>
        <v/>
      </c>
      <c r="AB364" s="113" t="str">
        <f t="shared" si="1214"/>
        <v/>
      </c>
      <c r="AC364" s="114" t="str">
        <f t="shared" si="1214"/>
        <v/>
      </c>
      <c r="AD364" s="114" t="str">
        <f t="shared" si="1214"/>
        <v/>
      </c>
      <c r="AE364" s="114" t="str">
        <f t="shared" si="1214"/>
        <v/>
      </c>
      <c r="AF364" s="114" t="str">
        <f t="shared" si="1214"/>
        <v/>
      </c>
      <c r="AG364" s="114" t="str">
        <f t="shared" si="1214"/>
        <v/>
      </c>
      <c r="AH364" s="114" t="str">
        <f t="shared" si="1214"/>
        <v/>
      </c>
      <c r="AI364" s="113" t="str">
        <f t="shared" si="1214"/>
        <v/>
      </c>
      <c r="AJ364" s="115" t="str">
        <f t="shared" si="1214"/>
        <v/>
      </c>
      <c r="AK364" s="617"/>
      <c r="AL364" s="38"/>
      <c r="AM364" s="98" t="s">
        <v>68</v>
      </c>
      <c r="AN364" s="130">
        <f t="shared" si="910"/>
        <v>358</v>
      </c>
      <c r="AO364" s="138" t="str">
        <f t="shared" ref="AO364:AS364" si="1215">IF(AND($G364=AO$4,$H364=AO$6),$I364,"")</f>
        <v/>
      </c>
      <c r="AP364" s="139" t="str">
        <f t="shared" si="1215"/>
        <v/>
      </c>
      <c r="AQ364" s="139">
        <f t="shared" si="1215"/>
        <v>10000</v>
      </c>
      <c r="AR364" s="139" t="str">
        <f t="shared" si="1215"/>
        <v/>
      </c>
      <c r="AS364" s="139" t="str">
        <f t="shared" si="1215"/>
        <v/>
      </c>
      <c r="AT364" s="118"/>
      <c r="AU364" s="138" t="str">
        <f t="shared" si="839"/>
        <v/>
      </c>
      <c r="AV364" s="139" t="str">
        <f t="shared" si="840"/>
        <v/>
      </c>
      <c r="AW364" s="139" t="str">
        <f t="shared" si="841"/>
        <v/>
      </c>
      <c r="AX364" s="139" t="str">
        <f t="shared" si="842"/>
        <v/>
      </c>
      <c r="AY364" s="139" t="str">
        <f t="shared" si="843"/>
        <v/>
      </c>
      <c r="AZ364" s="140" t="str">
        <f t="shared" si="844"/>
        <v/>
      </c>
      <c r="BA364" s="141" t="str">
        <f t="shared" si="845"/>
        <v/>
      </c>
      <c r="BB364" s="139" t="str">
        <f t="shared" si="846"/>
        <v/>
      </c>
      <c r="BC364" s="139" t="str">
        <f t="shared" si="847"/>
        <v/>
      </c>
      <c r="BD364" s="139" t="str">
        <f t="shared" si="848"/>
        <v/>
      </c>
      <c r="BE364" s="140" t="str">
        <f t="shared" si="849"/>
        <v/>
      </c>
      <c r="BF364" s="122" t="str">
        <f t="shared" si="850"/>
        <v/>
      </c>
      <c r="BG364" s="123" t="str">
        <f t="shared" si="851"/>
        <v/>
      </c>
      <c r="BH364" s="123" t="str">
        <f t="shared" si="852"/>
        <v/>
      </c>
      <c r="BI364" s="123" t="str">
        <f t="shared" si="853"/>
        <v/>
      </c>
      <c r="BJ364" s="122" t="str">
        <f t="shared" si="854"/>
        <v/>
      </c>
      <c r="BK364" s="123" t="str">
        <f t="shared" si="855"/>
        <v/>
      </c>
      <c r="BL364" s="123" t="str">
        <f t="shared" si="856"/>
        <v/>
      </c>
      <c r="BM364" s="123" t="str">
        <f t="shared" si="857"/>
        <v/>
      </c>
      <c r="BN364" s="123" t="str">
        <f t="shared" si="858"/>
        <v/>
      </c>
      <c r="BO364" s="123" t="str">
        <f t="shared" si="859"/>
        <v/>
      </c>
      <c r="BP364" s="123" t="str">
        <f t="shared" si="860"/>
        <v/>
      </c>
      <c r="BQ364" s="123" t="str">
        <f t="shared" si="861"/>
        <v/>
      </c>
      <c r="BR364" s="124" t="str">
        <f t="shared" si="862"/>
        <v/>
      </c>
      <c r="BS364" s="142" t="str">
        <f t="shared" si="863"/>
        <v/>
      </c>
      <c r="BT364" s="143" t="str">
        <f t="shared" si="864"/>
        <v/>
      </c>
      <c r="BU364" s="143" t="str">
        <f t="shared" si="865"/>
        <v/>
      </c>
      <c r="BV364" s="143" t="str">
        <f t="shared" si="866"/>
        <v/>
      </c>
      <c r="BW364" s="143" t="str">
        <f t="shared" si="867"/>
        <v/>
      </c>
      <c r="BX364" s="144" t="str">
        <f t="shared" si="868"/>
        <v/>
      </c>
      <c r="BY364" s="141" t="str">
        <f t="shared" si="869"/>
        <v/>
      </c>
      <c r="BZ364" s="139" t="str">
        <f t="shared" si="870"/>
        <v/>
      </c>
      <c r="CA364" s="139" t="str">
        <f t="shared" si="871"/>
        <v/>
      </c>
      <c r="CB364" s="139" t="str">
        <f t="shared" si="872"/>
        <v/>
      </c>
      <c r="CC364" s="139" t="str">
        <f t="shared" si="873"/>
        <v/>
      </c>
      <c r="CD364" s="139" t="str">
        <f t="shared" si="874"/>
        <v/>
      </c>
      <c r="CE364" s="140" t="str">
        <f t="shared" si="875"/>
        <v/>
      </c>
      <c r="CF364" s="141" t="str">
        <f t="shared" si="876"/>
        <v/>
      </c>
      <c r="CG364" s="139" t="str">
        <f t="shared" si="877"/>
        <v/>
      </c>
      <c r="CH364" s="139" t="str">
        <f t="shared" si="878"/>
        <v/>
      </c>
      <c r="CI364" s="139" t="str">
        <f t="shared" si="879"/>
        <v/>
      </c>
      <c r="CJ364" s="139" t="str">
        <f t="shared" si="880"/>
        <v/>
      </c>
      <c r="CK364" s="139" t="str">
        <f t="shared" si="881"/>
        <v/>
      </c>
      <c r="CL364" s="140" t="str">
        <f t="shared" si="882"/>
        <v/>
      </c>
      <c r="CM364" s="142" t="str">
        <f t="shared" si="883"/>
        <v/>
      </c>
      <c r="CN364" s="143" t="str">
        <f t="shared" si="884"/>
        <v/>
      </c>
      <c r="CO364" s="143" t="str">
        <f t="shared" si="885"/>
        <v/>
      </c>
      <c r="CP364" s="143" t="str">
        <f t="shared" si="886"/>
        <v/>
      </c>
      <c r="CQ364" s="143" t="str">
        <f t="shared" si="887"/>
        <v/>
      </c>
      <c r="CR364" s="145" t="str">
        <f t="shared" si="888"/>
        <v/>
      </c>
      <c r="CS364" s="127"/>
      <c r="CT364" s="122" t="str">
        <f t="shared" si="889"/>
        <v/>
      </c>
      <c r="CU364" s="123" t="str">
        <f t="shared" si="890"/>
        <v/>
      </c>
      <c r="CV364" s="123" t="str">
        <f t="shared" si="891"/>
        <v/>
      </c>
      <c r="CW364" s="123" t="str">
        <f t="shared" si="892"/>
        <v/>
      </c>
      <c r="CX364" s="123" t="str">
        <f t="shared" si="893"/>
        <v/>
      </c>
      <c r="CY364" s="123" t="str">
        <f t="shared" si="894"/>
        <v/>
      </c>
      <c r="CZ364" s="123" t="str">
        <f t="shared" si="895"/>
        <v/>
      </c>
      <c r="DA364" s="123" t="str">
        <f t="shared" si="896"/>
        <v/>
      </c>
      <c r="DB364" s="124" t="str">
        <f t="shared" si="897"/>
        <v/>
      </c>
      <c r="DC364" s="128" t="str">
        <f t="shared" si="898"/>
        <v/>
      </c>
      <c r="DD364" s="123" t="str">
        <f t="shared" si="899"/>
        <v/>
      </c>
      <c r="DE364" s="123" t="str">
        <f t="shared" si="900"/>
        <v/>
      </c>
      <c r="DF364" s="123" t="str">
        <f t="shared" si="901"/>
        <v/>
      </c>
      <c r="DG364" s="123" t="str">
        <f t="shared" si="902"/>
        <v/>
      </c>
      <c r="DH364" s="123" t="str">
        <f t="shared" si="903"/>
        <v/>
      </c>
      <c r="DI364" s="123" t="str">
        <f t="shared" si="904"/>
        <v/>
      </c>
      <c r="DJ364" s="129" t="str">
        <f t="shared" si="905"/>
        <v/>
      </c>
      <c r="DK364" s="98" t="s">
        <v>68</v>
      </c>
      <c r="DL364" s="130">
        <f t="shared" si="912"/>
        <v>358</v>
      </c>
      <c r="DM364" s="56"/>
    </row>
    <row r="365" spans="2:117" ht="22.5" customHeight="1">
      <c r="B365" s="98" t="s">
        <v>68</v>
      </c>
      <c r="C365" s="130">
        <f t="shared" si="906"/>
        <v>359</v>
      </c>
      <c r="D365" s="146">
        <v>45707</v>
      </c>
      <c r="E365" s="155" t="s">
        <v>69</v>
      </c>
      <c r="F365" s="102" t="s">
        <v>70</v>
      </c>
      <c r="G365" s="103" t="s">
        <v>20</v>
      </c>
      <c r="H365" s="131" t="s">
        <v>46</v>
      </c>
      <c r="I365" s="132">
        <v>1000</v>
      </c>
      <c r="J365" s="106"/>
      <c r="K365" s="107">
        <f t="shared" si="907"/>
        <v>4216764</v>
      </c>
      <c r="L365" s="645"/>
      <c r="M365" s="133"/>
      <c r="N365" s="133"/>
      <c r="O365" s="134" t="str">
        <f t="shared" ref="O365:S365" si="1216">IF($H365=O$6,$I365,"")</f>
        <v/>
      </c>
      <c r="P365" s="135" t="str">
        <f t="shared" si="1216"/>
        <v/>
      </c>
      <c r="Q365" s="136">
        <f t="shared" si="1216"/>
        <v>1000</v>
      </c>
      <c r="R365" s="135" t="str">
        <f t="shared" si="1216"/>
        <v/>
      </c>
      <c r="S365" s="137" t="str">
        <f t="shared" si="1216"/>
        <v/>
      </c>
      <c r="T365" s="113" t="str">
        <f t="shared" ref="T365:AJ365" si="1217">IF($H365=T$6,$J365,"")</f>
        <v/>
      </c>
      <c r="U365" s="114" t="str">
        <f t="shared" si="1217"/>
        <v/>
      </c>
      <c r="V365" s="114" t="str">
        <f t="shared" si="1217"/>
        <v/>
      </c>
      <c r="W365" s="114" t="str">
        <f t="shared" si="1217"/>
        <v/>
      </c>
      <c r="X365" s="113" t="str">
        <f t="shared" si="1217"/>
        <v/>
      </c>
      <c r="Y365" s="114" t="str">
        <f t="shared" si="1217"/>
        <v/>
      </c>
      <c r="Z365" s="114" t="str">
        <f t="shared" si="1217"/>
        <v/>
      </c>
      <c r="AA365" s="114" t="str">
        <f t="shared" si="1217"/>
        <v/>
      </c>
      <c r="AB365" s="113" t="str">
        <f t="shared" si="1217"/>
        <v/>
      </c>
      <c r="AC365" s="114" t="str">
        <f t="shared" si="1217"/>
        <v/>
      </c>
      <c r="AD365" s="114" t="str">
        <f t="shared" si="1217"/>
        <v/>
      </c>
      <c r="AE365" s="114" t="str">
        <f t="shared" si="1217"/>
        <v/>
      </c>
      <c r="AF365" s="114" t="str">
        <f t="shared" si="1217"/>
        <v/>
      </c>
      <c r="AG365" s="114" t="str">
        <f t="shared" si="1217"/>
        <v/>
      </c>
      <c r="AH365" s="114" t="str">
        <f t="shared" si="1217"/>
        <v/>
      </c>
      <c r="AI365" s="113" t="str">
        <f t="shared" si="1217"/>
        <v/>
      </c>
      <c r="AJ365" s="115" t="str">
        <f t="shared" si="1217"/>
        <v/>
      </c>
      <c r="AK365" s="617"/>
      <c r="AL365" s="38"/>
      <c r="AM365" s="98" t="s">
        <v>68</v>
      </c>
      <c r="AN365" s="130">
        <f t="shared" si="910"/>
        <v>359</v>
      </c>
      <c r="AO365" s="138" t="str">
        <f t="shared" ref="AO365:AS365" si="1218">IF(AND($G365=AO$4,$H365=AO$6),$I365,"")</f>
        <v/>
      </c>
      <c r="AP365" s="139" t="str">
        <f t="shared" si="1218"/>
        <v/>
      </c>
      <c r="AQ365" s="139">
        <f t="shared" si="1218"/>
        <v>1000</v>
      </c>
      <c r="AR365" s="139" t="str">
        <f t="shared" si="1218"/>
        <v/>
      </c>
      <c r="AS365" s="139" t="str">
        <f t="shared" si="1218"/>
        <v/>
      </c>
      <c r="AT365" s="118"/>
      <c r="AU365" s="138" t="str">
        <f t="shared" si="839"/>
        <v/>
      </c>
      <c r="AV365" s="139" t="str">
        <f t="shared" si="840"/>
        <v/>
      </c>
      <c r="AW365" s="139" t="str">
        <f t="shared" si="841"/>
        <v/>
      </c>
      <c r="AX365" s="139" t="str">
        <f t="shared" si="842"/>
        <v/>
      </c>
      <c r="AY365" s="139" t="str">
        <f t="shared" si="843"/>
        <v/>
      </c>
      <c r="AZ365" s="140" t="str">
        <f t="shared" si="844"/>
        <v/>
      </c>
      <c r="BA365" s="141" t="str">
        <f t="shared" si="845"/>
        <v/>
      </c>
      <c r="BB365" s="139" t="str">
        <f t="shared" si="846"/>
        <v/>
      </c>
      <c r="BC365" s="139" t="str">
        <f t="shared" si="847"/>
        <v/>
      </c>
      <c r="BD365" s="139" t="str">
        <f t="shared" si="848"/>
        <v/>
      </c>
      <c r="BE365" s="140" t="str">
        <f t="shared" si="849"/>
        <v/>
      </c>
      <c r="BF365" s="122" t="str">
        <f t="shared" si="850"/>
        <v/>
      </c>
      <c r="BG365" s="123" t="str">
        <f t="shared" si="851"/>
        <v/>
      </c>
      <c r="BH365" s="123" t="str">
        <f t="shared" si="852"/>
        <v/>
      </c>
      <c r="BI365" s="123" t="str">
        <f t="shared" si="853"/>
        <v/>
      </c>
      <c r="BJ365" s="122" t="str">
        <f t="shared" si="854"/>
        <v/>
      </c>
      <c r="BK365" s="123" t="str">
        <f t="shared" si="855"/>
        <v/>
      </c>
      <c r="BL365" s="123" t="str">
        <f t="shared" si="856"/>
        <v/>
      </c>
      <c r="BM365" s="123" t="str">
        <f t="shared" si="857"/>
        <v/>
      </c>
      <c r="BN365" s="123" t="str">
        <f t="shared" si="858"/>
        <v/>
      </c>
      <c r="BO365" s="123" t="str">
        <f t="shared" si="859"/>
        <v/>
      </c>
      <c r="BP365" s="123" t="str">
        <f t="shared" si="860"/>
        <v/>
      </c>
      <c r="BQ365" s="123" t="str">
        <f t="shared" si="861"/>
        <v/>
      </c>
      <c r="BR365" s="124" t="str">
        <f t="shared" si="862"/>
        <v/>
      </c>
      <c r="BS365" s="142" t="str">
        <f t="shared" si="863"/>
        <v/>
      </c>
      <c r="BT365" s="143" t="str">
        <f t="shared" si="864"/>
        <v/>
      </c>
      <c r="BU365" s="143" t="str">
        <f t="shared" si="865"/>
        <v/>
      </c>
      <c r="BV365" s="143" t="str">
        <f t="shared" si="866"/>
        <v/>
      </c>
      <c r="BW365" s="143" t="str">
        <f t="shared" si="867"/>
        <v/>
      </c>
      <c r="BX365" s="144" t="str">
        <f t="shared" si="868"/>
        <v/>
      </c>
      <c r="BY365" s="141" t="str">
        <f t="shared" si="869"/>
        <v/>
      </c>
      <c r="BZ365" s="139" t="str">
        <f t="shared" si="870"/>
        <v/>
      </c>
      <c r="CA365" s="139" t="str">
        <f t="shared" si="871"/>
        <v/>
      </c>
      <c r="CB365" s="139" t="str">
        <f t="shared" si="872"/>
        <v/>
      </c>
      <c r="CC365" s="139" t="str">
        <f t="shared" si="873"/>
        <v/>
      </c>
      <c r="CD365" s="139" t="str">
        <f t="shared" si="874"/>
        <v/>
      </c>
      <c r="CE365" s="140" t="str">
        <f t="shared" si="875"/>
        <v/>
      </c>
      <c r="CF365" s="141" t="str">
        <f t="shared" si="876"/>
        <v/>
      </c>
      <c r="CG365" s="139" t="str">
        <f t="shared" si="877"/>
        <v/>
      </c>
      <c r="CH365" s="139" t="str">
        <f t="shared" si="878"/>
        <v/>
      </c>
      <c r="CI365" s="139" t="str">
        <f t="shared" si="879"/>
        <v/>
      </c>
      <c r="CJ365" s="139" t="str">
        <f t="shared" si="880"/>
        <v/>
      </c>
      <c r="CK365" s="139" t="str">
        <f t="shared" si="881"/>
        <v/>
      </c>
      <c r="CL365" s="140" t="str">
        <f t="shared" si="882"/>
        <v/>
      </c>
      <c r="CM365" s="142" t="str">
        <f t="shared" si="883"/>
        <v/>
      </c>
      <c r="CN365" s="143" t="str">
        <f t="shared" si="884"/>
        <v/>
      </c>
      <c r="CO365" s="143" t="str">
        <f t="shared" si="885"/>
        <v/>
      </c>
      <c r="CP365" s="143" t="str">
        <f t="shared" si="886"/>
        <v/>
      </c>
      <c r="CQ365" s="143" t="str">
        <f t="shared" si="887"/>
        <v/>
      </c>
      <c r="CR365" s="145" t="str">
        <f t="shared" si="888"/>
        <v/>
      </c>
      <c r="CS365" s="127"/>
      <c r="CT365" s="122" t="str">
        <f t="shared" si="889"/>
        <v/>
      </c>
      <c r="CU365" s="123" t="str">
        <f t="shared" si="890"/>
        <v/>
      </c>
      <c r="CV365" s="123" t="str">
        <f t="shared" si="891"/>
        <v/>
      </c>
      <c r="CW365" s="123" t="str">
        <f t="shared" si="892"/>
        <v/>
      </c>
      <c r="CX365" s="123" t="str">
        <f t="shared" si="893"/>
        <v/>
      </c>
      <c r="CY365" s="123" t="str">
        <f t="shared" si="894"/>
        <v/>
      </c>
      <c r="CZ365" s="123" t="str">
        <f t="shared" si="895"/>
        <v/>
      </c>
      <c r="DA365" s="123" t="str">
        <f t="shared" si="896"/>
        <v/>
      </c>
      <c r="DB365" s="124" t="str">
        <f t="shared" si="897"/>
        <v/>
      </c>
      <c r="DC365" s="128" t="str">
        <f t="shared" si="898"/>
        <v/>
      </c>
      <c r="DD365" s="123" t="str">
        <f t="shared" si="899"/>
        <v/>
      </c>
      <c r="DE365" s="123" t="str">
        <f t="shared" si="900"/>
        <v/>
      </c>
      <c r="DF365" s="123" t="str">
        <f t="shared" si="901"/>
        <v/>
      </c>
      <c r="DG365" s="123" t="str">
        <f t="shared" si="902"/>
        <v/>
      </c>
      <c r="DH365" s="123" t="str">
        <f t="shared" si="903"/>
        <v/>
      </c>
      <c r="DI365" s="123" t="str">
        <f t="shared" si="904"/>
        <v/>
      </c>
      <c r="DJ365" s="129" t="str">
        <f t="shared" si="905"/>
        <v/>
      </c>
      <c r="DK365" s="98" t="s">
        <v>68</v>
      </c>
      <c r="DL365" s="130">
        <f t="shared" si="912"/>
        <v>359</v>
      </c>
      <c r="DM365" s="56"/>
    </row>
    <row r="366" spans="2:117" ht="22.5" customHeight="1">
      <c r="B366" s="98" t="s">
        <v>68</v>
      </c>
      <c r="C366" s="130">
        <f t="shared" si="906"/>
        <v>360</v>
      </c>
      <c r="D366" s="146">
        <v>45707</v>
      </c>
      <c r="E366" s="155" t="s">
        <v>69</v>
      </c>
      <c r="F366" s="102" t="s">
        <v>70</v>
      </c>
      <c r="G366" s="103" t="s">
        <v>20</v>
      </c>
      <c r="H366" s="131" t="s">
        <v>46</v>
      </c>
      <c r="I366" s="132">
        <v>3000</v>
      </c>
      <c r="J366" s="106"/>
      <c r="K366" s="107">
        <f t="shared" si="907"/>
        <v>4219764</v>
      </c>
      <c r="L366" s="645"/>
      <c r="M366" s="133"/>
      <c r="N366" s="133"/>
      <c r="O366" s="134" t="str">
        <f t="shared" ref="O366:S366" si="1219">IF($H366=O$6,$I366,"")</f>
        <v/>
      </c>
      <c r="P366" s="135" t="str">
        <f t="shared" si="1219"/>
        <v/>
      </c>
      <c r="Q366" s="136">
        <f t="shared" si="1219"/>
        <v>3000</v>
      </c>
      <c r="R366" s="135" t="str">
        <f t="shared" si="1219"/>
        <v/>
      </c>
      <c r="S366" s="137" t="str">
        <f t="shared" si="1219"/>
        <v/>
      </c>
      <c r="T366" s="113" t="str">
        <f t="shared" ref="T366:AJ366" si="1220">IF($H366=T$6,$J366,"")</f>
        <v/>
      </c>
      <c r="U366" s="114" t="str">
        <f t="shared" si="1220"/>
        <v/>
      </c>
      <c r="V366" s="114" t="str">
        <f t="shared" si="1220"/>
        <v/>
      </c>
      <c r="W366" s="114" t="str">
        <f t="shared" si="1220"/>
        <v/>
      </c>
      <c r="X366" s="113" t="str">
        <f t="shared" si="1220"/>
        <v/>
      </c>
      <c r="Y366" s="114" t="str">
        <f t="shared" si="1220"/>
        <v/>
      </c>
      <c r="Z366" s="114" t="str">
        <f t="shared" si="1220"/>
        <v/>
      </c>
      <c r="AA366" s="114" t="str">
        <f t="shared" si="1220"/>
        <v/>
      </c>
      <c r="AB366" s="113" t="str">
        <f t="shared" si="1220"/>
        <v/>
      </c>
      <c r="AC366" s="114" t="str">
        <f t="shared" si="1220"/>
        <v/>
      </c>
      <c r="AD366" s="114" t="str">
        <f t="shared" si="1220"/>
        <v/>
      </c>
      <c r="AE366" s="114" t="str">
        <f t="shared" si="1220"/>
        <v/>
      </c>
      <c r="AF366" s="114" t="str">
        <f t="shared" si="1220"/>
        <v/>
      </c>
      <c r="AG366" s="114" t="str">
        <f t="shared" si="1220"/>
        <v/>
      </c>
      <c r="AH366" s="114" t="str">
        <f t="shared" si="1220"/>
        <v/>
      </c>
      <c r="AI366" s="113" t="str">
        <f t="shared" si="1220"/>
        <v/>
      </c>
      <c r="AJ366" s="115" t="str">
        <f t="shared" si="1220"/>
        <v/>
      </c>
      <c r="AK366" s="617"/>
      <c r="AL366" s="38"/>
      <c r="AM366" s="98" t="s">
        <v>68</v>
      </c>
      <c r="AN366" s="130">
        <f t="shared" si="910"/>
        <v>360</v>
      </c>
      <c r="AO366" s="138" t="str">
        <f t="shared" ref="AO366:AS366" si="1221">IF(AND($G366=AO$4,$H366=AO$6),$I366,"")</f>
        <v/>
      </c>
      <c r="AP366" s="139" t="str">
        <f t="shared" si="1221"/>
        <v/>
      </c>
      <c r="AQ366" s="139">
        <f t="shared" si="1221"/>
        <v>3000</v>
      </c>
      <c r="AR366" s="139" t="str">
        <f t="shared" si="1221"/>
        <v/>
      </c>
      <c r="AS366" s="139" t="str">
        <f t="shared" si="1221"/>
        <v/>
      </c>
      <c r="AT366" s="118"/>
      <c r="AU366" s="138" t="str">
        <f t="shared" si="839"/>
        <v/>
      </c>
      <c r="AV366" s="139" t="str">
        <f t="shared" si="840"/>
        <v/>
      </c>
      <c r="AW366" s="139" t="str">
        <f t="shared" si="841"/>
        <v/>
      </c>
      <c r="AX366" s="139" t="str">
        <f t="shared" si="842"/>
        <v/>
      </c>
      <c r="AY366" s="139" t="str">
        <f t="shared" si="843"/>
        <v/>
      </c>
      <c r="AZ366" s="140" t="str">
        <f t="shared" si="844"/>
        <v/>
      </c>
      <c r="BA366" s="141" t="str">
        <f t="shared" si="845"/>
        <v/>
      </c>
      <c r="BB366" s="139" t="str">
        <f t="shared" si="846"/>
        <v/>
      </c>
      <c r="BC366" s="139" t="str">
        <f t="shared" si="847"/>
        <v/>
      </c>
      <c r="BD366" s="139" t="str">
        <f t="shared" si="848"/>
        <v/>
      </c>
      <c r="BE366" s="140" t="str">
        <f t="shared" si="849"/>
        <v/>
      </c>
      <c r="BF366" s="122" t="str">
        <f t="shared" si="850"/>
        <v/>
      </c>
      <c r="BG366" s="123" t="str">
        <f t="shared" si="851"/>
        <v/>
      </c>
      <c r="BH366" s="123" t="str">
        <f t="shared" si="852"/>
        <v/>
      </c>
      <c r="BI366" s="123" t="str">
        <f t="shared" si="853"/>
        <v/>
      </c>
      <c r="BJ366" s="122" t="str">
        <f t="shared" si="854"/>
        <v/>
      </c>
      <c r="BK366" s="123" t="str">
        <f t="shared" si="855"/>
        <v/>
      </c>
      <c r="BL366" s="123" t="str">
        <f t="shared" si="856"/>
        <v/>
      </c>
      <c r="BM366" s="123" t="str">
        <f t="shared" si="857"/>
        <v/>
      </c>
      <c r="BN366" s="123" t="str">
        <f t="shared" si="858"/>
        <v/>
      </c>
      <c r="BO366" s="123" t="str">
        <f t="shared" si="859"/>
        <v/>
      </c>
      <c r="BP366" s="123" t="str">
        <f t="shared" si="860"/>
        <v/>
      </c>
      <c r="BQ366" s="123" t="str">
        <f t="shared" si="861"/>
        <v/>
      </c>
      <c r="BR366" s="124" t="str">
        <f t="shared" si="862"/>
        <v/>
      </c>
      <c r="BS366" s="142" t="str">
        <f t="shared" si="863"/>
        <v/>
      </c>
      <c r="BT366" s="143" t="str">
        <f t="shared" si="864"/>
        <v/>
      </c>
      <c r="BU366" s="143" t="str">
        <f t="shared" si="865"/>
        <v/>
      </c>
      <c r="BV366" s="143" t="str">
        <f t="shared" si="866"/>
        <v/>
      </c>
      <c r="BW366" s="143" t="str">
        <f t="shared" si="867"/>
        <v/>
      </c>
      <c r="BX366" s="144" t="str">
        <f t="shared" si="868"/>
        <v/>
      </c>
      <c r="BY366" s="141" t="str">
        <f t="shared" si="869"/>
        <v/>
      </c>
      <c r="BZ366" s="139" t="str">
        <f t="shared" si="870"/>
        <v/>
      </c>
      <c r="CA366" s="139" t="str">
        <f t="shared" si="871"/>
        <v/>
      </c>
      <c r="CB366" s="139" t="str">
        <f t="shared" si="872"/>
        <v/>
      </c>
      <c r="CC366" s="139" t="str">
        <f t="shared" si="873"/>
        <v/>
      </c>
      <c r="CD366" s="139" t="str">
        <f t="shared" si="874"/>
        <v/>
      </c>
      <c r="CE366" s="140" t="str">
        <f t="shared" si="875"/>
        <v/>
      </c>
      <c r="CF366" s="141" t="str">
        <f t="shared" si="876"/>
        <v/>
      </c>
      <c r="CG366" s="139" t="str">
        <f t="shared" si="877"/>
        <v/>
      </c>
      <c r="CH366" s="139" t="str">
        <f t="shared" si="878"/>
        <v/>
      </c>
      <c r="CI366" s="139" t="str">
        <f t="shared" si="879"/>
        <v/>
      </c>
      <c r="CJ366" s="139" t="str">
        <f t="shared" si="880"/>
        <v/>
      </c>
      <c r="CK366" s="139" t="str">
        <f t="shared" si="881"/>
        <v/>
      </c>
      <c r="CL366" s="140" t="str">
        <f t="shared" si="882"/>
        <v/>
      </c>
      <c r="CM366" s="142" t="str">
        <f t="shared" si="883"/>
        <v/>
      </c>
      <c r="CN366" s="143" t="str">
        <f t="shared" si="884"/>
        <v/>
      </c>
      <c r="CO366" s="143" t="str">
        <f t="shared" si="885"/>
        <v/>
      </c>
      <c r="CP366" s="143" t="str">
        <f t="shared" si="886"/>
        <v/>
      </c>
      <c r="CQ366" s="143" t="str">
        <f t="shared" si="887"/>
        <v/>
      </c>
      <c r="CR366" s="145" t="str">
        <f t="shared" si="888"/>
        <v/>
      </c>
      <c r="CS366" s="127"/>
      <c r="CT366" s="122" t="str">
        <f t="shared" si="889"/>
        <v/>
      </c>
      <c r="CU366" s="123" t="str">
        <f t="shared" si="890"/>
        <v/>
      </c>
      <c r="CV366" s="123" t="str">
        <f t="shared" si="891"/>
        <v/>
      </c>
      <c r="CW366" s="123" t="str">
        <f t="shared" si="892"/>
        <v/>
      </c>
      <c r="CX366" s="123" t="str">
        <f t="shared" si="893"/>
        <v/>
      </c>
      <c r="CY366" s="123" t="str">
        <f t="shared" si="894"/>
        <v/>
      </c>
      <c r="CZ366" s="123" t="str">
        <f t="shared" si="895"/>
        <v/>
      </c>
      <c r="DA366" s="123" t="str">
        <f t="shared" si="896"/>
        <v/>
      </c>
      <c r="DB366" s="124" t="str">
        <f t="shared" si="897"/>
        <v/>
      </c>
      <c r="DC366" s="128" t="str">
        <f t="shared" si="898"/>
        <v/>
      </c>
      <c r="DD366" s="123" t="str">
        <f t="shared" si="899"/>
        <v/>
      </c>
      <c r="DE366" s="123" t="str">
        <f t="shared" si="900"/>
        <v/>
      </c>
      <c r="DF366" s="123" t="str">
        <f t="shared" si="901"/>
        <v/>
      </c>
      <c r="DG366" s="123" t="str">
        <f t="shared" si="902"/>
        <v/>
      </c>
      <c r="DH366" s="123" t="str">
        <f t="shared" si="903"/>
        <v/>
      </c>
      <c r="DI366" s="123" t="str">
        <f t="shared" si="904"/>
        <v/>
      </c>
      <c r="DJ366" s="129" t="str">
        <f t="shared" si="905"/>
        <v/>
      </c>
      <c r="DK366" s="98" t="s">
        <v>68</v>
      </c>
      <c r="DL366" s="130">
        <f t="shared" si="912"/>
        <v>360</v>
      </c>
      <c r="DM366" s="56"/>
    </row>
    <row r="367" spans="2:117" ht="22.5" customHeight="1">
      <c r="B367" s="98" t="s">
        <v>68</v>
      </c>
      <c r="C367" s="130">
        <f t="shared" si="906"/>
        <v>361</v>
      </c>
      <c r="D367" s="146">
        <v>45707</v>
      </c>
      <c r="E367" s="155" t="s">
        <v>69</v>
      </c>
      <c r="F367" s="102" t="s">
        <v>70</v>
      </c>
      <c r="G367" s="156" t="s">
        <v>20</v>
      </c>
      <c r="H367" s="131" t="s">
        <v>46</v>
      </c>
      <c r="I367" s="132">
        <v>3000</v>
      </c>
      <c r="J367" s="106"/>
      <c r="K367" s="107">
        <f t="shared" si="907"/>
        <v>4222764</v>
      </c>
      <c r="L367" s="645"/>
      <c r="M367" s="133"/>
      <c r="N367" s="133"/>
      <c r="O367" s="134" t="str">
        <f t="shared" ref="O367:S367" si="1222">IF($H367=O$6,$I367,"")</f>
        <v/>
      </c>
      <c r="P367" s="135" t="str">
        <f t="shared" si="1222"/>
        <v/>
      </c>
      <c r="Q367" s="136">
        <f t="shared" si="1222"/>
        <v>3000</v>
      </c>
      <c r="R367" s="135" t="str">
        <f t="shared" si="1222"/>
        <v/>
      </c>
      <c r="S367" s="137" t="str">
        <f t="shared" si="1222"/>
        <v/>
      </c>
      <c r="T367" s="113" t="str">
        <f t="shared" ref="T367:AJ367" si="1223">IF($H367=T$6,$J367,"")</f>
        <v/>
      </c>
      <c r="U367" s="114" t="str">
        <f t="shared" si="1223"/>
        <v/>
      </c>
      <c r="V367" s="114" t="str">
        <f t="shared" si="1223"/>
        <v/>
      </c>
      <c r="W367" s="114" t="str">
        <f t="shared" si="1223"/>
        <v/>
      </c>
      <c r="X367" s="113" t="str">
        <f t="shared" si="1223"/>
        <v/>
      </c>
      <c r="Y367" s="114" t="str">
        <f t="shared" si="1223"/>
        <v/>
      </c>
      <c r="Z367" s="114" t="str">
        <f t="shared" si="1223"/>
        <v/>
      </c>
      <c r="AA367" s="114" t="str">
        <f t="shared" si="1223"/>
        <v/>
      </c>
      <c r="AB367" s="113" t="str">
        <f t="shared" si="1223"/>
        <v/>
      </c>
      <c r="AC367" s="114" t="str">
        <f t="shared" si="1223"/>
        <v/>
      </c>
      <c r="AD367" s="114" t="str">
        <f t="shared" si="1223"/>
        <v/>
      </c>
      <c r="AE367" s="114" t="str">
        <f t="shared" si="1223"/>
        <v/>
      </c>
      <c r="AF367" s="114" t="str">
        <f t="shared" si="1223"/>
        <v/>
      </c>
      <c r="AG367" s="114" t="str">
        <f t="shared" si="1223"/>
        <v/>
      </c>
      <c r="AH367" s="114" t="str">
        <f t="shared" si="1223"/>
        <v/>
      </c>
      <c r="AI367" s="113" t="str">
        <f t="shared" si="1223"/>
        <v/>
      </c>
      <c r="AJ367" s="115" t="str">
        <f t="shared" si="1223"/>
        <v/>
      </c>
      <c r="AK367" s="617"/>
      <c r="AL367" s="38"/>
      <c r="AM367" s="98" t="s">
        <v>68</v>
      </c>
      <c r="AN367" s="130">
        <f t="shared" si="910"/>
        <v>361</v>
      </c>
      <c r="AO367" s="138" t="str">
        <f t="shared" ref="AO367:AS367" si="1224">IF(AND($G367=AO$4,$H367=AO$6),$I367,"")</f>
        <v/>
      </c>
      <c r="AP367" s="139" t="str">
        <f t="shared" si="1224"/>
        <v/>
      </c>
      <c r="AQ367" s="139">
        <f t="shared" si="1224"/>
        <v>3000</v>
      </c>
      <c r="AR367" s="139" t="str">
        <f t="shared" si="1224"/>
        <v/>
      </c>
      <c r="AS367" s="139" t="str">
        <f t="shared" si="1224"/>
        <v/>
      </c>
      <c r="AT367" s="118"/>
      <c r="AU367" s="138" t="str">
        <f t="shared" si="839"/>
        <v/>
      </c>
      <c r="AV367" s="139" t="str">
        <f t="shared" si="840"/>
        <v/>
      </c>
      <c r="AW367" s="139" t="str">
        <f t="shared" si="841"/>
        <v/>
      </c>
      <c r="AX367" s="139" t="str">
        <f t="shared" si="842"/>
        <v/>
      </c>
      <c r="AY367" s="139" t="str">
        <f t="shared" si="843"/>
        <v/>
      </c>
      <c r="AZ367" s="140" t="str">
        <f t="shared" si="844"/>
        <v/>
      </c>
      <c r="BA367" s="141" t="str">
        <f t="shared" si="845"/>
        <v/>
      </c>
      <c r="BB367" s="139" t="str">
        <f t="shared" si="846"/>
        <v/>
      </c>
      <c r="BC367" s="139" t="str">
        <f t="shared" si="847"/>
        <v/>
      </c>
      <c r="BD367" s="139" t="str">
        <f t="shared" si="848"/>
        <v/>
      </c>
      <c r="BE367" s="140" t="str">
        <f t="shared" si="849"/>
        <v/>
      </c>
      <c r="BF367" s="122" t="str">
        <f t="shared" si="850"/>
        <v/>
      </c>
      <c r="BG367" s="123" t="str">
        <f t="shared" si="851"/>
        <v/>
      </c>
      <c r="BH367" s="123" t="str">
        <f t="shared" si="852"/>
        <v/>
      </c>
      <c r="BI367" s="123" t="str">
        <f t="shared" si="853"/>
        <v/>
      </c>
      <c r="BJ367" s="122" t="str">
        <f t="shared" si="854"/>
        <v/>
      </c>
      <c r="BK367" s="123" t="str">
        <f t="shared" si="855"/>
        <v/>
      </c>
      <c r="BL367" s="123" t="str">
        <f t="shared" si="856"/>
        <v/>
      </c>
      <c r="BM367" s="123" t="str">
        <f t="shared" si="857"/>
        <v/>
      </c>
      <c r="BN367" s="123" t="str">
        <f t="shared" si="858"/>
        <v/>
      </c>
      <c r="BO367" s="123" t="str">
        <f t="shared" si="859"/>
        <v/>
      </c>
      <c r="BP367" s="123" t="str">
        <f t="shared" si="860"/>
        <v/>
      </c>
      <c r="BQ367" s="123" t="str">
        <f t="shared" si="861"/>
        <v/>
      </c>
      <c r="BR367" s="124" t="str">
        <f t="shared" si="862"/>
        <v/>
      </c>
      <c r="BS367" s="142" t="str">
        <f t="shared" si="863"/>
        <v/>
      </c>
      <c r="BT367" s="143" t="str">
        <f t="shared" si="864"/>
        <v/>
      </c>
      <c r="BU367" s="143" t="str">
        <f t="shared" si="865"/>
        <v/>
      </c>
      <c r="BV367" s="143" t="str">
        <f t="shared" si="866"/>
        <v/>
      </c>
      <c r="BW367" s="143" t="str">
        <f t="shared" si="867"/>
        <v/>
      </c>
      <c r="BX367" s="144" t="str">
        <f t="shared" si="868"/>
        <v/>
      </c>
      <c r="BY367" s="141" t="str">
        <f t="shared" si="869"/>
        <v/>
      </c>
      <c r="BZ367" s="139" t="str">
        <f t="shared" si="870"/>
        <v/>
      </c>
      <c r="CA367" s="139" t="str">
        <f t="shared" si="871"/>
        <v/>
      </c>
      <c r="CB367" s="139" t="str">
        <f t="shared" si="872"/>
        <v/>
      </c>
      <c r="CC367" s="139" t="str">
        <f t="shared" si="873"/>
        <v/>
      </c>
      <c r="CD367" s="139" t="str">
        <f t="shared" si="874"/>
        <v/>
      </c>
      <c r="CE367" s="140" t="str">
        <f t="shared" si="875"/>
        <v/>
      </c>
      <c r="CF367" s="141" t="str">
        <f t="shared" si="876"/>
        <v/>
      </c>
      <c r="CG367" s="139" t="str">
        <f t="shared" si="877"/>
        <v/>
      </c>
      <c r="CH367" s="139" t="str">
        <f t="shared" si="878"/>
        <v/>
      </c>
      <c r="CI367" s="139" t="str">
        <f t="shared" si="879"/>
        <v/>
      </c>
      <c r="CJ367" s="139" t="str">
        <f t="shared" si="880"/>
        <v/>
      </c>
      <c r="CK367" s="139" t="str">
        <f t="shared" si="881"/>
        <v/>
      </c>
      <c r="CL367" s="140" t="str">
        <f t="shared" si="882"/>
        <v/>
      </c>
      <c r="CM367" s="142" t="str">
        <f t="shared" si="883"/>
        <v/>
      </c>
      <c r="CN367" s="143" t="str">
        <f t="shared" si="884"/>
        <v/>
      </c>
      <c r="CO367" s="143" t="str">
        <f t="shared" si="885"/>
        <v/>
      </c>
      <c r="CP367" s="143" t="str">
        <f t="shared" si="886"/>
        <v/>
      </c>
      <c r="CQ367" s="143" t="str">
        <f t="shared" si="887"/>
        <v/>
      </c>
      <c r="CR367" s="145" t="str">
        <f t="shared" si="888"/>
        <v/>
      </c>
      <c r="CS367" s="127"/>
      <c r="CT367" s="122" t="str">
        <f t="shared" si="889"/>
        <v/>
      </c>
      <c r="CU367" s="123" t="str">
        <f t="shared" si="890"/>
        <v/>
      </c>
      <c r="CV367" s="123" t="str">
        <f t="shared" si="891"/>
        <v/>
      </c>
      <c r="CW367" s="123" t="str">
        <f t="shared" si="892"/>
        <v/>
      </c>
      <c r="CX367" s="123" t="str">
        <f t="shared" si="893"/>
        <v/>
      </c>
      <c r="CY367" s="123" t="str">
        <f t="shared" si="894"/>
        <v/>
      </c>
      <c r="CZ367" s="123" t="str">
        <f t="shared" si="895"/>
        <v/>
      </c>
      <c r="DA367" s="123" t="str">
        <f t="shared" si="896"/>
        <v/>
      </c>
      <c r="DB367" s="124" t="str">
        <f t="shared" si="897"/>
        <v/>
      </c>
      <c r="DC367" s="128" t="str">
        <f t="shared" si="898"/>
        <v/>
      </c>
      <c r="DD367" s="123" t="str">
        <f t="shared" si="899"/>
        <v/>
      </c>
      <c r="DE367" s="123" t="str">
        <f t="shared" si="900"/>
        <v/>
      </c>
      <c r="DF367" s="123" t="str">
        <f t="shared" si="901"/>
        <v/>
      </c>
      <c r="DG367" s="123" t="str">
        <f t="shared" si="902"/>
        <v/>
      </c>
      <c r="DH367" s="123" t="str">
        <f t="shared" si="903"/>
        <v/>
      </c>
      <c r="DI367" s="123" t="str">
        <f t="shared" si="904"/>
        <v/>
      </c>
      <c r="DJ367" s="129" t="str">
        <f t="shared" si="905"/>
        <v/>
      </c>
      <c r="DK367" s="98" t="s">
        <v>68</v>
      </c>
      <c r="DL367" s="130">
        <f t="shared" si="912"/>
        <v>361</v>
      </c>
      <c r="DM367" s="56"/>
    </row>
    <row r="368" spans="2:117" ht="22.5" customHeight="1">
      <c r="B368" s="98" t="s">
        <v>68</v>
      </c>
      <c r="C368" s="130">
        <f t="shared" si="906"/>
        <v>362</v>
      </c>
      <c r="D368" s="146">
        <v>45707</v>
      </c>
      <c r="E368" s="155" t="s">
        <v>69</v>
      </c>
      <c r="F368" s="102" t="s">
        <v>70</v>
      </c>
      <c r="G368" s="103" t="s">
        <v>20</v>
      </c>
      <c r="H368" s="131" t="s">
        <v>46</v>
      </c>
      <c r="I368" s="132">
        <v>10000</v>
      </c>
      <c r="J368" s="106"/>
      <c r="K368" s="107">
        <f t="shared" si="907"/>
        <v>4232764</v>
      </c>
      <c r="L368" s="645"/>
      <c r="M368" s="133"/>
      <c r="N368" s="133"/>
      <c r="O368" s="134" t="str">
        <f t="shared" ref="O368:S368" si="1225">IF($H368=O$6,$I368,"")</f>
        <v/>
      </c>
      <c r="P368" s="135" t="str">
        <f t="shared" si="1225"/>
        <v/>
      </c>
      <c r="Q368" s="136">
        <f t="shared" si="1225"/>
        <v>10000</v>
      </c>
      <c r="R368" s="135" t="str">
        <f t="shared" si="1225"/>
        <v/>
      </c>
      <c r="S368" s="137" t="str">
        <f t="shared" si="1225"/>
        <v/>
      </c>
      <c r="T368" s="113" t="str">
        <f t="shared" ref="T368:AJ368" si="1226">IF($H368=T$6,$J368,"")</f>
        <v/>
      </c>
      <c r="U368" s="114" t="str">
        <f t="shared" si="1226"/>
        <v/>
      </c>
      <c r="V368" s="114" t="str">
        <f t="shared" si="1226"/>
        <v/>
      </c>
      <c r="W368" s="114" t="str">
        <f t="shared" si="1226"/>
        <v/>
      </c>
      <c r="X368" s="113" t="str">
        <f t="shared" si="1226"/>
        <v/>
      </c>
      <c r="Y368" s="114" t="str">
        <f t="shared" si="1226"/>
        <v/>
      </c>
      <c r="Z368" s="114" t="str">
        <f t="shared" si="1226"/>
        <v/>
      </c>
      <c r="AA368" s="114" t="str">
        <f t="shared" si="1226"/>
        <v/>
      </c>
      <c r="AB368" s="113" t="str">
        <f t="shared" si="1226"/>
        <v/>
      </c>
      <c r="AC368" s="114" t="str">
        <f t="shared" si="1226"/>
        <v/>
      </c>
      <c r="AD368" s="114" t="str">
        <f t="shared" si="1226"/>
        <v/>
      </c>
      <c r="AE368" s="114" t="str">
        <f t="shared" si="1226"/>
        <v/>
      </c>
      <c r="AF368" s="114" t="str">
        <f t="shared" si="1226"/>
        <v/>
      </c>
      <c r="AG368" s="114" t="str">
        <f t="shared" si="1226"/>
        <v/>
      </c>
      <c r="AH368" s="114" t="str">
        <f t="shared" si="1226"/>
        <v/>
      </c>
      <c r="AI368" s="113" t="str">
        <f t="shared" si="1226"/>
        <v/>
      </c>
      <c r="AJ368" s="115" t="str">
        <f t="shared" si="1226"/>
        <v/>
      </c>
      <c r="AK368" s="617"/>
      <c r="AL368" s="38"/>
      <c r="AM368" s="98" t="s">
        <v>68</v>
      </c>
      <c r="AN368" s="130">
        <f t="shared" si="910"/>
        <v>362</v>
      </c>
      <c r="AO368" s="138" t="str">
        <f t="shared" ref="AO368:AS368" si="1227">IF(AND($G368=AO$4,$H368=AO$6),$I368,"")</f>
        <v/>
      </c>
      <c r="AP368" s="139" t="str">
        <f t="shared" si="1227"/>
        <v/>
      </c>
      <c r="AQ368" s="139">
        <f t="shared" si="1227"/>
        <v>10000</v>
      </c>
      <c r="AR368" s="139" t="str">
        <f t="shared" si="1227"/>
        <v/>
      </c>
      <c r="AS368" s="139" t="str">
        <f t="shared" si="1227"/>
        <v/>
      </c>
      <c r="AT368" s="118"/>
      <c r="AU368" s="138" t="str">
        <f t="shared" si="839"/>
        <v/>
      </c>
      <c r="AV368" s="139" t="str">
        <f t="shared" si="840"/>
        <v/>
      </c>
      <c r="AW368" s="139" t="str">
        <f t="shared" si="841"/>
        <v/>
      </c>
      <c r="AX368" s="139" t="str">
        <f t="shared" si="842"/>
        <v/>
      </c>
      <c r="AY368" s="139" t="str">
        <f t="shared" si="843"/>
        <v/>
      </c>
      <c r="AZ368" s="140" t="str">
        <f t="shared" si="844"/>
        <v/>
      </c>
      <c r="BA368" s="141" t="str">
        <f t="shared" si="845"/>
        <v/>
      </c>
      <c r="BB368" s="139" t="str">
        <f t="shared" si="846"/>
        <v/>
      </c>
      <c r="BC368" s="139" t="str">
        <f t="shared" si="847"/>
        <v/>
      </c>
      <c r="BD368" s="139" t="str">
        <f t="shared" si="848"/>
        <v/>
      </c>
      <c r="BE368" s="140" t="str">
        <f t="shared" si="849"/>
        <v/>
      </c>
      <c r="BF368" s="122" t="str">
        <f t="shared" si="850"/>
        <v/>
      </c>
      <c r="BG368" s="123" t="str">
        <f t="shared" si="851"/>
        <v/>
      </c>
      <c r="BH368" s="123" t="str">
        <f t="shared" si="852"/>
        <v/>
      </c>
      <c r="BI368" s="123" t="str">
        <f t="shared" si="853"/>
        <v/>
      </c>
      <c r="BJ368" s="122" t="str">
        <f t="shared" si="854"/>
        <v/>
      </c>
      <c r="BK368" s="123" t="str">
        <f t="shared" si="855"/>
        <v/>
      </c>
      <c r="BL368" s="123" t="str">
        <f t="shared" si="856"/>
        <v/>
      </c>
      <c r="BM368" s="123" t="str">
        <f t="shared" si="857"/>
        <v/>
      </c>
      <c r="BN368" s="123" t="str">
        <f t="shared" si="858"/>
        <v/>
      </c>
      <c r="BO368" s="123" t="str">
        <f t="shared" si="859"/>
        <v/>
      </c>
      <c r="BP368" s="123" t="str">
        <f t="shared" si="860"/>
        <v/>
      </c>
      <c r="BQ368" s="123" t="str">
        <f t="shared" si="861"/>
        <v/>
      </c>
      <c r="BR368" s="124" t="str">
        <f t="shared" si="862"/>
        <v/>
      </c>
      <c r="BS368" s="142" t="str">
        <f t="shared" si="863"/>
        <v/>
      </c>
      <c r="BT368" s="143" t="str">
        <f t="shared" si="864"/>
        <v/>
      </c>
      <c r="BU368" s="143" t="str">
        <f t="shared" si="865"/>
        <v/>
      </c>
      <c r="BV368" s="143" t="str">
        <f t="shared" si="866"/>
        <v/>
      </c>
      <c r="BW368" s="143" t="str">
        <f t="shared" si="867"/>
        <v/>
      </c>
      <c r="BX368" s="144" t="str">
        <f t="shared" si="868"/>
        <v/>
      </c>
      <c r="BY368" s="141" t="str">
        <f t="shared" si="869"/>
        <v/>
      </c>
      <c r="BZ368" s="139" t="str">
        <f t="shared" si="870"/>
        <v/>
      </c>
      <c r="CA368" s="139" t="str">
        <f t="shared" si="871"/>
        <v/>
      </c>
      <c r="CB368" s="139" t="str">
        <f t="shared" si="872"/>
        <v/>
      </c>
      <c r="CC368" s="139" t="str">
        <f t="shared" si="873"/>
        <v/>
      </c>
      <c r="CD368" s="139" t="str">
        <f t="shared" si="874"/>
        <v/>
      </c>
      <c r="CE368" s="140" t="str">
        <f t="shared" si="875"/>
        <v/>
      </c>
      <c r="CF368" s="141" t="str">
        <f t="shared" si="876"/>
        <v/>
      </c>
      <c r="CG368" s="139" t="str">
        <f t="shared" si="877"/>
        <v/>
      </c>
      <c r="CH368" s="139" t="str">
        <f t="shared" si="878"/>
        <v/>
      </c>
      <c r="CI368" s="139" t="str">
        <f t="shared" si="879"/>
        <v/>
      </c>
      <c r="CJ368" s="139" t="str">
        <f t="shared" si="880"/>
        <v/>
      </c>
      <c r="CK368" s="139" t="str">
        <f t="shared" si="881"/>
        <v/>
      </c>
      <c r="CL368" s="140" t="str">
        <f t="shared" si="882"/>
        <v/>
      </c>
      <c r="CM368" s="142" t="str">
        <f t="shared" si="883"/>
        <v/>
      </c>
      <c r="CN368" s="143" t="str">
        <f t="shared" si="884"/>
        <v/>
      </c>
      <c r="CO368" s="143" t="str">
        <f t="shared" si="885"/>
        <v/>
      </c>
      <c r="CP368" s="143" t="str">
        <f t="shared" si="886"/>
        <v/>
      </c>
      <c r="CQ368" s="143" t="str">
        <f t="shared" si="887"/>
        <v/>
      </c>
      <c r="CR368" s="145" t="str">
        <f t="shared" si="888"/>
        <v/>
      </c>
      <c r="CS368" s="127"/>
      <c r="CT368" s="122" t="str">
        <f t="shared" si="889"/>
        <v/>
      </c>
      <c r="CU368" s="123" t="str">
        <f t="shared" si="890"/>
        <v/>
      </c>
      <c r="CV368" s="123" t="str">
        <f t="shared" si="891"/>
        <v/>
      </c>
      <c r="CW368" s="123" t="str">
        <f t="shared" si="892"/>
        <v/>
      </c>
      <c r="CX368" s="123" t="str">
        <f t="shared" si="893"/>
        <v/>
      </c>
      <c r="CY368" s="123" t="str">
        <f t="shared" si="894"/>
        <v/>
      </c>
      <c r="CZ368" s="123" t="str">
        <f t="shared" si="895"/>
        <v/>
      </c>
      <c r="DA368" s="123" t="str">
        <f t="shared" si="896"/>
        <v/>
      </c>
      <c r="DB368" s="124" t="str">
        <f t="shared" si="897"/>
        <v/>
      </c>
      <c r="DC368" s="128" t="str">
        <f t="shared" si="898"/>
        <v/>
      </c>
      <c r="DD368" s="123" t="str">
        <f t="shared" si="899"/>
        <v/>
      </c>
      <c r="DE368" s="123" t="str">
        <f t="shared" si="900"/>
        <v/>
      </c>
      <c r="DF368" s="123" t="str">
        <f t="shared" si="901"/>
        <v/>
      </c>
      <c r="DG368" s="123" t="str">
        <f t="shared" si="902"/>
        <v/>
      </c>
      <c r="DH368" s="123" t="str">
        <f t="shared" si="903"/>
        <v/>
      </c>
      <c r="DI368" s="123" t="str">
        <f t="shared" si="904"/>
        <v/>
      </c>
      <c r="DJ368" s="129" t="str">
        <f t="shared" si="905"/>
        <v/>
      </c>
      <c r="DK368" s="98" t="s">
        <v>68</v>
      </c>
      <c r="DL368" s="130">
        <f t="shared" si="912"/>
        <v>362</v>
      </c>
      <c r="DM368" s="56"/>
    </row>
    <row r="369" spans="2:117" ht="22.5" customHeight="1">
      <c r="B369" s="98" t="s">
        <v>68</v>
      </c>
      <c r="C369" s="130">
        <f t="shared" si="906"/>
        <v>363</v>
      </c>
      <c r="D369" s="146">
        <v>45707</v>
      </c>
      <c r="E369" s="155" t="s">
        <v>69</v>
      </c>
      <c r="F369" s="102" t="s">
        <v>70</v>
      </c>
      <c r="G369" s="103" t="s">
        <v>20</v>
      </c>
      <c r="H369" s="131" t="s">
        <v>46</v>
      </c>
      <c r="I369" s="132">
        <v>30000</v>
      </c>
      <c r="J369" s="106"/>
      <c r="K369" s="107">
        <f t="shared" si="907"/>
        <v>4262764</v>
      </c>
      <c r="L369" s="645"/>
      <c r="M369" s="133"/>
      <c r="N369" s="133"/>
      <c r="O369" s="134" t="str">
        <f t="shared" ref="O369:S369" si="1228">IF($H369=O$6,$I369,"")</f>
        <v/>
      </c>
      <c r="P369" s="135" t="str">
        <f t="shared" si="1228"/>
        <v/>
      </c>
      <c r="Q369" s="136">
        <f t="shared" si="1228"/>
        <v>30000</v>
      </c>
      <c r="R369" s="135" t="str">
        <f t="shared" si="1228"/>
        <v/>
      </c>
      <c r="S369" s="137" t="str">
        <f t="shared" si="1228"/>
        <v/>
      </c>
      <c r="T369" s="113" t="str">
        <f t="shared" ref="T369:AJ369" si="1229">IF($H369=T$6,$J369,"")</f>
        <v/>
      </c>
      <c r="U369" s="114" t="str">
        <f t="shared" si="1229"/>
        <v/>
      </c>
      <c r="V369" s="114" t="str">
        <f t="shared" si="1229"/>
        <v/>
      </c>
      <c r="W369" s="114" t="str">
        <f t="shared" si="1229"/>
        <v/>
      </c>
      <c r="X369" s="113" t="str">
        <f t="shared" si="1229"/>
        <v/>
      </c>
      <c r="Y369" s="114" t="str">
        <f t="shared" si="1229"/>
        <v/>
      </c>
      <c r="Z369" s="114" t="str">
        <f t="shared" si="1229"/>
        <v/>
      </c>
      <c r="AA369" s="114" t="str">
        <f t="shared" si="1229"/>
        <v/>
      </c>
      <c r="AB369" s="113" t="str">
        <f t="shared" si="1229"/>
        <v/>
      </c>
      <c r="AC369" s="114" t="str">
        <f t="shared" si="1229"/>
        <v/>
      </c>
      <c r="AD369" s="114" t="str">
        <f t="shared" si="1229"/>
        <v/>
      </c>
      <c r="AE369" s="114" t="str">
        <f t="shared" si="1229"/>
        <v/>
      </c>
      <c r="AF369" s="114" t="str">
        <f t="shared" si="1229"/>
        <v/>
      </c>
      <c r="AG369" s="114" t="str">
        <f t="shared" si="1229"/>
        <v/>
      </c>
      <c r="AH369" s="114" t="str">
        <f t="shared" si="1229"/>
        <v/>
      </c>
      <c r="AI369" s="113" t="str">
        <f t="shared" si="1229"/>
        <v/>
      </c>
      <c r="AJ369" s="115" t="str">
        <f t="shared" si="1229"/>
        <v/>
      </c>
      <c r="AK369" s="617"/>
      <c r="AL369" s="38"/>
      <c r="AM369" s="98" t="s">
        <v>68</v>
      </c>
      <c r="AN369" s="130">
        <f t="shared" si="910"/>
        <v>363</v>
      </c>
      <c r="AO369" s="138" t="str">
        <f t="shared" ref="AO369:AS369" si="1230">IF(AND($G369=AO$4,$H369=AO$6),$I369,"")</f>
        <v/>
      </c>
      <c r="AP369" s="139" t="str">
        <f t="shared" si="1230"/>
        <v/>
      </c>
      <c r="AQ369" s="139">
        <f t="shared" si="1230"/>
        <v>30000</v>
      </c>
      <c r="AR369" s="139" t="str">
        <f t="shared" si="1230"/>
        <v/>
      </c>
      <c r="AS369" s="139" t="str">
        <f t="shared" si="1230"/>
        <v/>
      </c>
      <c r="AT369" s="118"/>
      <c r="AU369" s="138" t="str">
        <f t="shared" si="839"/>
        <v/>
      </c>
      <c r="AV369" s="139" t="str">
        <f t="shared" si="840"/>
        <v/>
      </c>
      <c r="AW369" s="139" t="str">
        <f t="shared" si="841"/>
        <v/>
      </c>
      <c r="AX369" s="139" t="str">
        <f t="shared" si="842"/>
        <v/>
      </c>
      <c r="AY369" s="139" t="str">
        <f t="shared" si="843"/>
        <v/>
      </c>
      <c r="AZ369" s="140" t="str">
        <f t="shared" si="844"/>
        <v/>
      </c>
      <c r="BA369" s="141" t="str">
        <f t="shared" si="845"/>
        <v/>
      </c>
      <c r="BB369" s="139" t="str">
        <f t="shared" si="846"/>
        <v/>
      </c>
      <c r="BC369" s="139" t="str">
        <f t="shared" si="847"/>
        <v/>
      </c>
      <c r="BD369" s="139" t="str">
        <f t="shared" si="848"/>
        <v/>
      </c>
      <c r="BE369" s="140" t="str">
        <f t="shared" si="849"/>
        <v/>
      </c>
      <c r="BF369" s="122" t="str">
        <f t="shared" si="850"/>
        <v/>
      </c>
      <c r="BG369" s="123" t="str">
        <f t="shared" si="851"/>
        <v/>
      </c>
      <c r="BH369" s="123" t="str">
        <f t="shared" si="852"/>
        <v/>
      </c>
      <c r="BI369" s="123" t="str">
        <f t="shared" si="853"/>
        <v/>
      </c>
      <c r="BJ369" s="122" t="str">
        <f t="shared" si="854"/>
        <v/>
      </c>
      <c r="BK369" s="123" t="str">
        <f t="shared" si="855"/>
        <v/>
      </c>
      <c r="BL369" s="123" t="str">
        <f t="shared" si="856"/>
        <v/>
      </c>
      <c r="BM369" s="123" t="str">
        <f t="shared" si="857"/>
        <v/>
      </c>
      <c r="BN369" s="123" t="str">
        <f t="shared" si="858"/>
        <v/>
      </c>
      <c r="BO369" s="123" t="str">
        <f t="shared" si="859"/>
        <v/>
      </c>
      <c r="BP369" s="123" t="str">
        <f t="shared" si="860"/>
        <v/>
      </c>
      <c r="BQ369" s="123" t="str">
        <f t="shared" si="861"/>
        <v/>
      </c>
      <c r="BR369" s="124" t="str">
        <f t="shared" si="862"/>
        <v/>
      </c>
      <c r="BS369" s="142" t="str">
        <f t="shared" si="863"/>
        <v/>
      </c>
      <c r="BT369" s="143" t="str">
        <f t="shared" si="864"/>
        <v/>
      </c>
      <c r="BU369" s="143" t="str">
        <f t="shared" si="865"/>
        <v/>
      </c>
      <c r="BV369" s="143" t="str">
        <f t="shared" si="866"/>
        <v/>
      </c>
      <c r="BW369" s="143" t="str">
        <f t="shared" si="867"/>
        <v/>
      </c>
      <c r="BX369" s="144" t="str">
        <f t="shared" si="868"/>
        <v/>
      </c>
      <c r="BY369" s="141" t="str">
        <f t="shared" si="869"/>
        <v/>
      </c>
      <c r="BZ369" s="139" t="str">
        <f t="shared" si="870"/>
        <v/>
      </c>
      <c r="CA369" s="139" t="str">
        <f t="shared" si="871"/>
        <v/>
      </c>
      <c r="CB369" s="139" t="str">
        <f t="shared" si="872"/>
        <v/>
      </c>
      <c r="CC369" s="139" t="str">
        <f t="shared" si="873"/>
        <v/>
      </c>
      <c r="CD369" s="139" t="str">
        <f t="shared" si="874"/>
        <v/>
      </c>
      <c r="CE369" s="140" t="str">
        <f t="shared" si="875"/>
        <v/>
      </c>
      <c r="CF369" s="141" t="str">
        <f t="shared" si="876"/>
        <v/>
      </c>
      <c r="CG369" s="139" t="str">
        <f t="shared" si="877"/>
        <v/>
      </c>
      <c r="CH369" s="139" t="str">
        <f t="shared" si="878"/>
        <v/>
      </c>
      <c r="CI369" s="139" t="str">
        <f t="shared" si="879"/>
        <v/>
      </c>
      <c r="CJ369" s="139" t="str">
        <f t="shared" si="880"/>
        <v/>
      </c>
      <c r="CK369" s="139" t="str">
        <f t="shared" si="881"/>
        <v/>
      </c>
      <c r="CL369" s="140" t="str">
        <f t="shared" si="882"/>
        <v/>
      </c>
      <c r="CM369" s="142" t="str">
        <f t="shared" si="883"/>
        <v/>
      </c>
      <c r="CN369" s="143" t="str">
        <f t="shared" si="884"/>
        <v/>
      </c>
      <c r="CO369" s="143" t="str">
        <f t="shared" si="885"/>
        <v/>
      </c>
      <c r="CP369" s="143" t="str">
        <f t="shared" si="886"/>
        <v/>
      </c>
      <c r="CQ369" s="143" t="str">
        <f t="shared" si="887"/>
        <v/>
      </c>
      <c r="CR369" s="145" t="str">
        <f t="shared" si="888"/>
        <v/>
      </c>
      <c r="CS369" s="127"/>
      <c r="CT369" s="122" t="str">
        <f t="shared" si="889"/>
        <v/>
      </c>
      <c r="CU369" s="123" t="str">
        <f t="shared" si="890"/>
        <v/>
      </c>
      <c r="CV369" s="123" t="str">
        <f t="shared" si="891"/>
        <v/>
      </c>
      <c r="CW369" s="123" t="str">
        <f t="shared" si="892"/>
        <v/>
      </c>
      <c r="CX369" s="123" t="str">
        <f t="shared" si="893"/>
        <v/>
      </c>
      <c r="CY369" s="123" t="str">
        <f t="shared" si="894"/>
        <v/>
      </c>
      <c r="CZ369" s="123" t="str">
        <f t="shared" si="895"/>
        <v/>
      </c>
      <c r="DA369" s="123" t="str">
        <f t="shared" si="896"/>
        <v/>
      </c>
      <c r="DB369" s="124" t="str">
        <f t="shared" si="897"/>
        <v/>
      </c>
      <c r="DC369" s="128" t="str">
        <f t="shared" si="898"/>
        <v/>
      </c>
      <c r="DD369" s="123" t="str">
        <f t="shared" si="899"/>
        <v/>
      </c>
      <c r="DE369" s="123" t="str">
        <f t="shared" si="900"/>
        <v/>
      </c>
      <c r="DF369" s="123" t="str">
        <f t="shared" si="901"/>
        <v/>
      </c>
      <c r="DG369" s="123" t="str">
        <f t="shared" si="902"/>
        <v/>
      </c>
      <c r="DH369" s="123" t="str">
        <f t="shared" si="903"/>
        <v/>
      </c>
      <c r="DI369" s="123" t="str">
        <f t="shared" si="904"/>
        <v/>
      </c>
      <c r="DJ369" s="129" t="str">
        <f t="shared" si="905"/>
        <v/>
      </c>
      <c r="DK369" s="98" t="s">
        <v>68</v>
      </c>
      <c r="DL369" s="130">
        <f t="shared" si="912"/>
        <v>363</v>
      </c>
      <c r="DM369" s="56"/>
    </row>
    <row r="370" spans="2:117" ht="22.5" customHeight="1">
      <c r="B370" s="98" t="s">
        <v>68</v>
      </c>
      <c r="C370" s="130">
        <f t="shared" si="906"/>
        <v>364</v>
      </c>
      <c r="D370" s="146">
        <v>45707</v>
      </c>
      <c r="E370" s="155" t="s">
        <v>69</v>
      </c>
      <c r="F370" s="102" t="s">
        <v>70</v>
      </c>
      <c r="G370" s="103" t="s">
        <v>20</v>
      </c>
      <c r="H370" s="131" t="s">
        <v>46</v>
      </c>
      <c r="I370" s="132">
        <v>5000</v>
      </c>
      <c r="J370" s="106"/>
      <c r="K370" s="107">
        <f t="shared" si="907"/>
        <v>4267764</v>
      </c>
      <c r="L370" s="645"/>
      <c r="M370" s="133"/>
      <c r="N370" s="133"/>
      <c r="O370" s="134" t="str">
        <f t="shared" ref="O370:S370" si="1231">IF($H370=O$6,$I370,"")</f>
        <v/>
      </c>
      <c r="P370" s="135" t="str">
        <f t="shared" si="1231"/>
        <v/>
      </c>
      <c r="Q370" s="136">
        <f t="shared" si="1231"/>
        <v>5000</v>
      </c>
      <c r="R370" s="135" t="str">
        <f t="shared" si="1231"/>
        <v/>
      </c>
      <c r="S370" s="137" t="str">
        <f t="shared" si="1231"/>
        <v/>
      </c>
      <c r="T370" s="113" t="str">
        <f t="shared" ref="T370:AJ370" si="1232">IF($H370=T$6,$J370,"")</f>
        <v/>
      </c>
      <c r="U370" s="114" t="str">
        <f t="shared" si="1232"/>
        <v/>
      </c>
      <c r="V370" s="114" t="str">
        <f t="shared" si="1232"/>
        <v/>
      </c>
      <c r="W370" s="114" t="str">
        <f t="shared" si="1232"/>
        <v/>
      </c>
      <c r="X370" s="113" t="str">
        <f t="shared" si="1232"/>
        <v/>
      </c>
      <c r="Y370" s="114" t="str">
        <f t="shared" si="1232"/>
        <v/>
      </c>
      <c r="Z370" s="114" t="str">
        <f t="shared" si="1232"/>
        <v/>
      </c>
      <c r="AA370" s="114" t="str">
        <f t="shared" si="1232"/>
        <v/>
      </c>
      <c r="AB370" s="113" t="str">
        <f t="shared" si="1232"/>
        <v/>
      </c>
      <c r="AC370" s="114" t="str">
        <f t="shared" si="1232"/>
        <v/>
      </c>
      <c r="AD370" s="114" t="str">
        <f t="shared" si="1232"/>
        <v/>
      </c>
      <c r="AE370" s="114" t="str">
        <f t="shared" si="1232"/>
        <v/>
      </c>
      <c r="AF370" s="114" t="str">
        <f t="shared" si="1232"/>
        <v/>
      </c>
      <c r="AG370" s="114" t="str">
        <f t="shared" si="1232"/>
        <v/>
      </c>
      <c r="AH370" s="114" t="str">
        <f t="shared" si="1232"/>
        <v/>
      </c>
      <c r="AI370" s="113" t="str">
        <f t="shared" si="1232"/>
        <v/>
      </c>
      <c r="AJ370" s="115" t="str">
        <f t="shared" si="1232"/>
        <v/>
      </c>
      <c r="AK370" s="617"/>
      <c r="AL370" s="38"/>
      <c r="AM370" s="98" t="s">
        <v>68</v>
      </c>
      <c r="AN370" s="130">
        <f t="shared" si="910"/>
        <v>364</v>
      </c>
      <c r="AO370" s="138" t="str">
        <f t="shared" ref="AO370:AS370" si="1233">IF(AND($G370=AO$4,$H370=AO$6),$I370,"")</f>
        <v/>
      </c>
      <c r="AP370" s="139" t="str">
        <f t="shared" si="1233"/>
        <v/>
      </c>
      <c r="AQ370" s="139">
        <f t="shared" si="1233"/>
        <v>5000</v>
      </c>
      <c r="AR370" s="139" t="str">
        <f t="shared" si="1233"/>
        <v/>
      </c>
      <c r="AS370" s="139" t="str">
        <f t="shared" si="1233"/>
        <v/>
      </c>
      <c r="AT370" s="118"/>
      <c r="AU370" s="138" t="str">
        <f t="shared" si="839"/>
        <v/>
      </c>
      <c r="AV370" s="139" t="str">
        <f t="shared" si="840"/>
        <v/>
      </c>
      <c r="AW370" s="139" t="str">
        <f t="shared" si="841"/>
        <v/>
      </c>
      <c r="AX370" s="139" t="str">
        <f t="shared" si="842"/>
        <v/>
      </c>
      <c r="AY370" s="139" t="str">
        <f t="shared" si="843"/>
        <v/>
      </c>
      <c r="AZ370" s="140" t="str">
        <f t="shared" si="844"/>
        <v/>
      </c>
      <c r="BA370" s="141" t="str">
        <f t="shared" si="845"/>
        <v/>
      </c>
      <c r="BB370" s="139" t="str">
        <f t="shared" si="846"/>
        <v/>
      </c>
      <c r="BC370" s="139" t="str">
        <f t="shared" si="847"/>
        <v/>
      </c>
      <c r="BD370" s="139" t="str">
        <f t="shared" si="848"/>
        <v/>
      </c>
      <c r="BE370" s="140" t="str">
        <f t="shared" si="849"/>
        <v/>
      </c>
      <c r="BF370" s="122" t="str">
        <f t="shared" si="850"/>
        <v/>
      </c>
      <c r="BG370" s="123" t="str">
        <f t="shared" si="851"/>
        <v/>
      </c>
      <c r="BH370" s="123" t="str">
        <f t="shared" si="852"/>
        <v/>
      </c>
      <c r="BI370" s="123" t="str">
        <f t="shared" si="853"/>
        <v/>
      </c>
      <c r="BJ370" s="122" t="str">
        <f t="shared" si="854"/>
        <v/>
      </c>
      <c r="BK370" s="123" t="str">
        <f t="shared" si="855"/>
        <v/>
      </c>
      <c r="BL370" s="123" t="str">
        <f t="shared" si="856"/>
        <v/>
      </c>
      <c r="BM370" s="123" t="str">
        <f t="shared" si="857"/>
        <v/>
      </c>
      <c r="BN370" s="123" t="str">
        <f t="shared" si="858"/>
        <v/>
      </c>
      <c r="BO370" s="123" t="str">
        <f t="shared" si="859"/>
        <v/>
      </c>
      <c r="BP370" s="123" t="str">
        <f t="shared" si="860"/>
        <v/>
      </c>
      <c r="BQ370" s="123" t="str">
        <f t="shared" si="861"/>
        <v/>
      </c>
      <c r="BR370" s="124" t="str">
        <f t="shared" si="862"/>
        <v/>
      </c>
      <c r="BS370" s="142" t="str">
        <f t="shared" si="863"/>
        <v/>
      </c>
      <c r="BT370" s="143" t="str">
        <f t="shared" si="864"/>
        <v/>
      </c>
      <c r="BU370" s="143" t="str">
        <f t="shared" si="865"/>
        <v/>
      </c>
      <c r="BV370" s="143" t="str">
        <f t="shared" si="866"/>
        <v/>
      </c>
      <c r="BW370" s="143" t="str">
        <f t="shared" si="867"/>
        <v/>
      </c>
      <c r="BX370" s="144" t="str">
        <f t="shared" si="868"/>
        <v/>
      </c>
      <c r="BY370" s="141" t="str">
        <f t="shared" si="869"/>
        <v/>
      </c>
      <c r="BZ370" s="139" t="str">
        <f t="shared" si="870"/>
        <v/>
      </c>
      <c r="CA370" s="139" t="str">
        <f t="shared" si="871"/>
        <v/>
      </c>
      <c r="CB370" s="139" t="str">
        <f t="shared" si="872"/>
        <v/>
      </c>
      <c r="CC370" s="139" t="str">
        <f t="shared" si="873"/>
        <v/>
      </c>
      <c r="CD370" s="139" t="str">
        <f t="shared" si="874"/>
        <v/>
      </c>
      <c r="CE370" s="140" t="str">
        <f t="shared" si="875"/>
        <v/>
      </c>
      <c r="CF370" s="141" t="str">
        <f t="shared" si="876"/>
        <v/>
      </c>
      <c r="CG370" s="139" t="str">
        <f t="shared" si="877"/>
        <v/>
      </c>
      <c r="CH370" s="139" t="str">
        <f t="shared" si="878"/>
        <v/>
      </c>
      <c r="CI370" s="139" t="str">
        <f t="shared" si="879"/>
        <v/>
      </c>
      <c r="CJ370" s="139" t="str">
        <f t="shared" si="880"/>
        <v/>
      </c>
      <c r="CK370" s="139" t="str">
        <f t="shared" si="881"/>
        <v/>
      </c>
      <c r="CL370" s="140" t="str">
        <f t="shared" si="882"/>
        <v/>
      </c>
      <c r="CM370" s="142" t="str">
        <f t="shared" si="883"/>
        <v/>
      </c>
      <c r="CN370" s="143" t="str">
        <f t="shared" si="884"/>
        <v/>
      </c>
      <c r="CO370" s="143" t="str">
        <f t="shared" si="885"/>
        <v/>
      </c>
      <c r="CP370" s="143" t="str">
        <f t="shared" si="886"/>
        <v/>
      </c>
      <c r="CQ370" s="143" t="str">
        <f t="shared" si="887"/>
        <v/>
      </c>
      <c r="CR370" s="145" t="str">
        <f t="shared" si="888"/>
        <v/>
      </c>
      <c r="CS370" s="127"/>
      <c r="CT370" s="122" t="str">
        <f t="shared" si="889"/>
        <v/>
      </c>
      <c r="CU370" s="123" t="str">
        <f t="shared" si="890"/>
        <v/>
      </c>
      <c r="CV370" s="123" t="str">
        <f t="shared" si="891"/>
        <v/>
      </c>
      <c r="CW370" s="123" t="str">
        <f t="shared" si="892"/>
        <v/>
      </c>
      <c r="CX370" s="123" t="str">
        <f t="shared" si="893"/>
        <v/>
      </c>
      <c r="CY370" s="123" t="str">
        <f t="shared" si="894"/>
        <v/>
      </c>
      <c r="CZ370" s="123" t="str">
        <f t="shared" si="895"/>
        <v/>
      </c>
      <c r="DA370" s="123" t="str">
        <f t="shared" si="896"/>
        <v/>
      </c>
      <c r="DB370" s="124" t="str">
        <f t="shared" si="897"/>
        <v/>
      </c>
      <c r="DC370" s="128" t="str">
        <f t="shared" si="898"/>
        <v/>
      </c>
      <c r="DD370" s="123" t="str">
        <f t="shared" si="899"/>
        <v/>
      </c>
      <c r="DE370" s="123" t="str">
        <f t="shared" si="900"/>
        <v/>
      </c>
      <c r="DF370" s="123" t="str">
        <f t="shared" si="901"/>
        <v/>
      </c>
      <c r="DG370" s="123" t="str">
        <f t="shared" si="902"/>
        <v/>
      </c>
      <c r="DH370" s="123" t="str">
        <f t="shared" si="903"/>
        <v/>
      </c>
      <c r="DI370" s="123" t="str">
        <f t="shared" si="904"/>
        <v/>
      </c>
      <c r="DJ370" s="129" t="str">
        <f t="shared" si="905"/>
        <v/>
      </c>
      <c r="DK370" s="98" t="s">
        <v>68</v>
      </c>
      <c r="DL370" s="130">
        <f t="shared" si="912"/>
        <v>364</v>
      </c>
      <c r="DM370" s="56"/>
    </row>
    <row r="371" spans="2:117" ht="22.5" customHeight="1">
      <c r="B371" s="98" t="s">
        <v>68</v>
      </c>
      <c r="C371" s="130">
        <f t="shared" si="906"/>
        <v>365</v>
      </c>
      <c r="D371" s="146">
        <v>45707</v>
      </c>
      <c r="E371" s="155" t="s">
        <v>69</v>
      </c>
      <c r="F371" s="102" t="s">
        <v>70</v>
      </c>
      <c r="G371" s="103" t="s">
        <v>20</v>
      </c>
      <c r="H371" s="131" t="s">
        <v>46</v>
      </c>
      <c r="I371" s="132">
        <v>3000</v>
      </c>
      <c r="J371" s="106"/>
      <c r="K371" s="107">
        <f t="shared" si="907"/>
        <v>4270764</v>
      </c>
      <c r="L371" s="646"/>
      <c r="M371" s="133"/>
      <c r="N371" s="133"/>
      <c r="O371" s="134" t="str">
        <f t="shared" ref="O371:S371" si="1234">IF($H371=O$6,$I371,"")</f>
        <v/>
      </c>
      <c r="P371" s="135" t="str">
        <f t="shared" si="1234"/>
        <v/>
      </c>
      <c r="Q371" s="136">
        <f t="shared" si="1234"/>
        <v>3000</v>
      </c>
      <c r="R371" s="135" t="str">
        <f t="shared" si="1234"/>
        <v/>
      </c>
      <c r="S371" s="137" t="str">
        <f t="shared" si="1234"/>
        <v/>
      </c>
      <c r="T371" s="113" t="str">
        <f t="shared" ref="T371:AJ371" si="1235">IF($H371=T$6,$J371,"")</f>
        <v/>
      </c>
      <c r="U371" s="114" t="str">
        <f t="shared" si="1235"/>
        <v/>
      </c>
      <c r="V371" s="114" t="str">
        <f t="shared" si="1235"/>
        <v/>
      </c>
      <c r="W371" s="114" t="str">
        <f t="shared" si="1235"/>
        <v/>
      </c>
      <c r="X371" s="113" t="str">
        <f t="shared" si="1235"/>
        <v/>
      </c>
      <c r="Y371" s="114" t="str">
        <f t="shared" si="1235"/>
        <v/>
      </c>
      <c r="Z371" s="114" t="str">
        <f t="shared" si="1235"/>
        <v/>
      </c>
      <c r="AA371" s="114" t="str">
        <f t="shared" si="1235"/>
        <v/>
      </c>
      <c r="AB371" s="113" t="str">
        <f t="shared" si="1235"/>
        <v/>
      </c>
      <c r="AC371" s="114" t="str">
        <f t="shared" si="1235"/>
        <v/>
      </c>
      <c r="AD371" s="114" t="str">
        <f t="shared" si="1235"/>
        <v/>
      </c>
      <c r="AE371" s="114" t="str">
        <f t="shared" si="1235"/>
        <v/>
      </c>
      <c r="AF371" s="114" t="str">
        <f t="shared" si="1235"/>
        <v/>
      </c>
      <c r="AG371" s="114" t="str">
        <f t="shared" si="1235"/>
        <v/>
      </c>
      <c r="AH371" s="114" t="str">
        <f t="shared" si="1235"/>
        <v/>
      </c>
      <c r="AI371" s="113" t="str">
        <f t="shared" si="1235"/>
        <v/>
      </c>
      <c r="AJ371" s="115" t="str">
        <f t="shared" si="1235"/>
        <v/>
      </c>
      <c r="AK371" s="617"/>
      <c r="AL371" s="38"/>
      <c r="AM371" s="98" t="s">
        <v>68</v>
      </c>
      <c r="AN371" s="130">
        <f t="shared" si="910"/>
        <v>365</v>
      </c>
      <c r="AO371" s="138" t="str">
        <f t="shared" ref="AO371:AS371" si="1236">IF(AND($G371=AO$4,$H371=AO$6),$I371,"")</f>
        <v/>
      </c>
      <c r="AP371" s="139" t="str">
        <f t="shared" si="1236"/>
        <v/>
      </c>
      <c r="AQ371" s="139">
        <f t="shared" si="1236"/>
        <v>3000</v>
      </c>
      <c r="AR371" s="139" t="str">
        <f t="shared" si="1236"/>
        <v/>
      </c>
      <c r="AS371" s="139" t="str">
        <f t="shared" si="1236"/>
        <v/>
      </c>
      <c r="AT371" s="118"/>
      <c r="AU371" s="138" t="str">
        <f t="shared" si="839"/>
        <v/>
      </c>
      <c r="AV371" s="139" t="str">
        <f t="shared" si="840"/>
        <v/>
      </c>
      <c r="AW371" s="139" t="str">
        <f t="shared" si="841"/>
        <v/>
      </c>
      <c r="AX371" s="139" t="str">
        <f t="shared" si="842"/>
        <v/>
      </c>
      <c r="AY371" s="139" t="str">
        <f t="shared" si="843"/>
        <v/>
      </c>
      <c r="AZ371" s="140" t="str">
        <f t="shared" si="844"/>
        <v/>
      </c>
      <c r="BA371" s="141" t="str">
        <f t="shared" si="845"/>
        <v/>
      </c>
      <c r="BB371" s="139" t="str">
        <f t="shared" si="846"/>
        <v/>
      </c>
      <c r="BC371" s="139" t="str">
        <f t="shared" si="847"/>
        <v/>
      </c>
      <c r="BD371" s="139" t="str">
        <f t="shared" si="848"/>
        <v/>
      </c>
      <c r="BE371" s="140" t="str">
        <f t="shared" si="849"/>
        <v/>
      </c>
      <c r="BF371" s="122" t="str">
        <f t="shared" si="850"/>
        <v/>
      </c>
      <c r="BG371" s="123" t="str">
        <f t="shared" si="851"/>
        <v/>
      </c>
      <c r="BH371" s="123" t="str">
        <f t="shared" si="852"/>
        <v/>
      </c>
      <c r="BI371" s="123" t="str">
        <f t="shared" si="853"/>
        <v/>
      </c>
      <c r="BJ371" s="122" t="str">
        <f t="shared" si="854"/>
        <v/>
      </c>
      <c r="BK371" s="123" t="str">
        <f t="shared" si="855"/>
        <v/>
      </c>
      <c r="BL371" s="123" t="str">
        <f t="shared" si="856"/>
        <v/>
      </c>
      <c r="BM371" s="123" t="str">
        <f t="shared" si="857"/>
        <v/>
      </c>
      <c r="BN371" s="123" t="str">
        <f t="shared" si="858"/>
        <v/>
      </c>
      <c r="BO371" s="123" t="str">
        <f t="shared" si="859"/>
        <v/>
      </c>
      <c r="BP371" s="123" t="str">
        <f t="shared" si="860"/>
        <v/>
      </c>
      <c r="BQ371" s="123" t="str">
        <f t="shared" si="861"/>
        <v/>
      </c>
      <c r="BR371" s="124" t="str">
        <f t="shared" si="862"/>
        <v/>
      </c>
      <c r="BS371" s="142" t="str">
        <f t="shared" si="863"/>
        <v/>
      </c>
      <c r="BT371" s="143" t="str">
        <f t="shared" si="864"/>
        <v/>
      </c>
      <c r="BU371" s="143" t="str">
        <f t="shared" si="865"/>
        <v/>
      </c>
      <c r="BV371" s="143" t="str">
        <f t="shared" si="866"/>
        <v/>
      </c>
      <c r="BW371" s="143" t="str">
        <f t="shared" si="867"/>
        <v/>
      </c>
      <c r="BX371" s="144" t="str">
        <f t="shared" si="868"/>
        <v/>
      </c>
      <c r="BY371" s="141" t="str">
        <f t="shared" si="869"/>
        <v/>
      </c>
      <c r="BZ371" s="139" t="str">
        <f t="shared" si="870"/>
        <v/>
      </c>
      <c r="CA371" s="139" t="str">
        <f t="shared" si="871"/>
        <v/>
      </c>
      <c r="CB371" s="139" t="str">
        <f t="shared" si="872"/>
        <v/>
      </c>
      <c r="CC371" s="139" t="str">
        <f t="shared" si="873"/>
        <v/>
      </c>
      <c r="CD371" s="139" t="str">
        <f t="shared" si="874"/>
        <v/>
      </c>
      <c r="CE371" s="140" t="str">
        <f t="shared" si="875"/>
        <v/>
      </c>
      <c r="CF371" s="141" t="str">
        <f t="shared" si="876"/>
        <v/>
      </c>
      <c r="CG371" s="139" t="str">
        <f t="shared" si="877"/>
        <v/>
      </c>
      <c r="CH371" s="139" t="str">
        <f t="shared" si="878"/>
        <v/>
      </c>
      <c r="CI371" s="139" t="str">
        <f t="shared" si="879"/>
        <v/>
      </c>
      <c r="CJ371" s="139" t="str">
        <f t="shared" si="880"/>
        <v/>
      </c>
      <c r="CK371" s="139" t="str">
        <f t="shared" si="881"/>
        <v/>
      </c>
      <c r="CL371" s="140" t="str">
        <f t="shared" si="882"/>
        <v/>
      </c>
      <c r="CM371" s="142" t="str">
        <f t="shared" si="883"/>
        <v/>
      </c>
      <c r="CN371" s="143" t="str">
        <f t="shared" si="884"/>
        <v/>
      </c>
      <c r="CO371" s="143" t="str">
        <f t="shared" si="885"/>
        <v/>
      </c>
      <c r="CP371" s="143" t="str">
        <f t="shared" si="886"/>
        <v/>
      </c>
      <c r="CQ371" s="143" t="str">
        <f t="shared" si="887"/>
        <v/>
      </c>
      <c r="CR371" s="145" t="str">
        <f t="shared" si="888"/>
        <v/>
      </c>
      <c r="CS371" s="127"/>
      <c r="CT371" s="122" t="str">
        <f t="shared" si="889"/>
        <v/>
      </c>
      <c r="CU371" s="123" t="str">
        <f t="shared" si="890"/>
        <v/>
      </c>
      <c r="CV371" s="123" t="str">
        <f t="shared" si="891"/>
        <v/>
      </c>
      <c r="CW371" s="123" t="str">
        <f t="shared" si="892"/>
        <v/>
      </c>
      <c r="CX371" s="123" t="str">
        <f t="shared" si="893"/>
        <v/>
      </c>
      <c r="CY371" s="123" t="str">
        <f t="shared" si="894"/>
        <v/>
      </c>
      <c r="CZ371" s="123" t="str">
        <f t="shared" si="895"/>
        <v/>
      </c>
      <c r="DA371" s="123" t="str">
        <f t="shared" si="896"/>
        <v/>
      </c>
      <c r="DB371" s="124" t="str">
        <f t="shared" si="897"/>
        <v/>
      </c>
      <c r="DC371" s="128" t="str">
        <f t="shared" si="898"/>
        <v/>
      </c>
      <c r="DD371" s="123" t="str">
        <f t="shared" si="899"/>
        <v/>
      </c>
      <c r="DE371" s="123" t="str">
        <f t="shared" si="900"/>
        <v/>
      </c>
      <c r="DF371" s="123" t="str">
        <f t="shared" si="901"/>
        <v/>
      </c>
      <c r="DG371" s="123" t="str">
        <f t="shared" si="902"/>
        <v/>
      </c>
      <c r="DH371" s="123" t="str">
        <f t="shared" si="903"/>
        <v/>
      </c>
      <c r="DI371" s="123" t="str">
        <f t="shared" si="904"/>
        <v/>
      </c>
      <c r="DJ371" s="129" t="str">
        <f t="shared" si="905"/>
        <v/>
      </c>
      <c r="DK371" s="98" t="s">
        <v>68</v>
      </c>
      <c r="DL371" s="130">
        <f t="shared" si="912"/>
        <v>365</v>
      </c>
      <c r="DM371" s="56"/>
    </row>
    <row r="372" spans="2:117" ht="22.5" customHeight="1">
      <c r="B372" s="98" t="s">
        <v>68</v>
      </c>
      <c r="C372" s="130">
        <f t="shared" si="906"/>
        <v>366</v>
      </c>
      <c r="D372" s="146">
        <v>45707</v>
      </c>
      <c r="E372" s="155" t="s">
        <v>69</v>
      </c>
      <c r="F372" s="102" t="s">
        <v>70</v>
      </c>
      <c r="G372" s="103" t="s">
        <v>20</v>
      </c>
      <c r="H372" s="131" t="s">
        <v>46</v>
      </c>
      <c r="I372" s="132">
        <v>10000</v>
      </c>
      <c r="J372" s="106"/>
      <c r="K372" s="107">
        <f t="shared" si="907"/>
        <v>4280764</v>
      </c>
      <c r="L372" s="647" t="str">
        <f>HYPERLINK("./通帳_公開用/外通帳Y366-388.pdf","通帳Y366-Y388")</f>
        <v>通帳Y366-Y388</v>
      </c>
      <c r="M372" s="133"/>
      <c r="N372" s="133"/>
      <c r="O372" s="134" t="str">
        <f t="shared" ref="O372:S372" si="1237">IF($H372=O$6,$I372,"")</f>
        <v/>
      </c>
      <c r="P372" s="135" t="str">
        <f t="shared" si="1237"/>
        <v/>
      </c>
      <c r="Q372" s="136">
        <f t="shared" si="1237"/>
        <v>10000</v>
      </c>
      <c r="R372" s="135" t="str">
        <f t="shared" si="1237"/>
        <v/>
      </c>
      <c r="S372" s="137" t="str">
        <f t="shared" si="1237"/>
        <v/>
      </c>
      <c r="T372" s="113" t="str">
        <f t="shared" ref="T372:AJ372" si="1238">IF($H372=T$6,$J372,"")</f>
        <v/>
      </c>
      <c r="U372" s="114" t="str">
        <f t="shared" si="1238"/>
        <v/>
      </c>
      <c r="V372" s="114" t="str">
        <f t="shared" si="1238"/>
        <v/>
      </c>
      <c r="W372" s="114" t="str">
        <f t="shared" si="1238"/>
        <v/>
      </c>
      <c r="X372" s="113" t="str">
        <f t="shared" si="1238"/>
        <v/>
      </c>
      <c r="Y372" s="114" t="str">
        <f t="shared" si="1238"/>
        <v/>
      </c>
      <c r="Z372" s="114" t="str">
        <f t="shared" si="1238"/>
        <v/>
      </c>
      <c r="AA372" s="114" t="str">
        <f t="shared" si="1238"/>
        <v/>
      </c>
      <c r="AB372" s="113" t="str">
        <f t="shared" si="1238"/>
        <v/>
      </c>
      <c r="AC372" s="114" t="str">
        <f t="shared" si="1238"/>
        <v/>
      </c>
      <c r="AD372" s="114" t="str">
        <f t="shared" si="1238"/>
        <v/>
      </c>
      <c r="AE372" s="114" t="str">
        <f t="shared" si="1238"/>
        <v/>
      </c>
      <c r="AF372" s="114" t="str">
        <f t="shared" si="1238"/>
        <v/>
      </c>
      <c r="AG372" s="114" t="str">
        <f t="shared" si="1238"/>
        <v/>
      </c>
      <c r="AH372" s="114" t="str">
        <f t="shared" si="1238"/>
        <v/>
      </c>
      <c r="AI372" s="113" t="str">
        <f t="shared" si="1238"/>
        <v/>
      </c>
      <c r="AJ372" s="115" t="str">
        <f t="shared" si="1238"/>
        <v/>
      </c>
      <c r="AK372" s="617"/>
      <c r="AL372" s="38"/>
      <c r="AM372" s="98" t="s">
        <v>68</v>
      </c>
      <c r="AN372" s="130">
        <f t="shared" si="910"/>
        <v>366</v>
      </c>
      <c r="AO372" s="138" t="str">
        <f t="shared" ref="AO372:AS372" si="1239">IF(AND($G372=AO$4,$H372=AO$6),$I372,"")</f>
        <v/>
      </c>
      <c r="AP372" s="139" t="str">
        <f t="shared" si="1239"/>
        <v/>
      </c>
      <c r="AQ372" s="139">
        <f t="shared" si="1239"/>
        <v>10000</v>
      </c>
      <c r="AR372" s="139" t="str">
        <f t="shared" si="1239"/>
        <v/>
      </c>
      <c r="AS372" s="139" t="str">
        <f t="shared" si="1239"/>
        <v/>
      </c>
      <c r="AT372" s="118"/>
      <c r="AU372" s="138" t="str">
        <f t="shared" si="839"/>
        <v/>
      </c>
      <c r="AV372" s="139" t="str">
        <f t="shared" si="840"/>
        <v/>
      </c>
      <c r="AW372" s="139" t="str">
        <f t="shared" si="841"/>
        <v/>
      </c>
      <c r="AX372" s="139" t="str">
        <f t="shared" si="842"/>
        <v/>
      </c>
      <c r="AY372" s="139" t="str">
        <f t="shared" si="843"/>
        <v/>
      </c>
      <c r="AZ372" s="140" t="str">
        <f t="shared" si="844"/>
        <v/>
      </c>
      <c r="BA372" s="141" t="str">
        <f t="shared" si="845"/>
        <v/>
      </c>
      <c r="BB372" s="139" t="str">
        <f t="shared" si="846"/>
        <v/>
      </c>
      <c r="BC372" s="139" t="str">
        <f t="shared" si="847"/>
        <v/>
      </c>
      <c r="BD372" s="139" t="str">
        <f t="shared" si="848"/>
        <v/>
      </c>
      <c r="BE372" s="140" t="str">
        <f t="shared" si="849"/>
        <v/>
      </c>
      <c r="BF372" s="122" t="str">
        <f t="shared" si="850"/>
        <v/>
      </c>
      <c r="BG372" s="123" t="str">
        <f t="shared" si="851"/>
        <v/>
      </c>
      <c r="BH372" s="123" t="str">
        <f t="shared" si="852"/>
        <v/>
      </c>
      <c r="BI372" s="123" t="str">
        <f t="shared" si="853"/>
        <v/>
      </c>
      <c r="BJ372" s="122" t="str">
        <f t="shared" si="854"/>
        <v/>
      </c>
      <c r="BK372" s="123" t="str">
        <f t="shared" si="855"/>
        <v/>
      </c>
      <c r="BL372" s="123" t="str">
        <f t="shared" si="856"/>
        <v/>
      </c>
      <c r="BM372" s="123" t="str">
        <f t="shared" si="857"/>
        <v/>
      </c>
      <c r="BN372" s="123" t="str">
        <f t="shared" si="858"/>
        <v/>
      </c>
      <c r="BO372" s="123" t="str">
        <f t="shared" si="859"/>
        <v/>
      </c>
      <c r="BP372" s="123" t="str">
        <f t="shared" si="860"/>
        <v/>
      </c>
      <c r="BQ372" s="123" t="str">
        <f t="shared" si="861"/>
        <v/>
      </c>
      <c r="BR372" s="124" t="str">
        <f t="shared" si="862"/>
        <v/>
      </c>
      <c r="BS372" s="142" t="str">
        <f t="shared" si="863"/>
        <v/>
      </c>
      <c r="BT372" s="143" t="str">
        <f t="shared" si="864"/>
        <v/>
      </c>
      <c r="BU372" s="143" t="str">
        <f t="shared" si="865"/>
        <v/>
      </c>
      <c r="BV372" s="143" t="str">
        <f t="shared" si="866"/>
        <v/>
      </c>
      <c r="BW372" s="143" t="str">
        <f t="shared" si="867"/>
        <v/>
      </c>
      <c r="BX372" s="144" t="str">
        <f t="shared" si="868"/>
        <v/>
      </c>
      <c r="BY372" s="141" t="str">
        <f t="shared" si="869"/>
        <v/>
      </c>
      <c r="BZ372" s="139" t="str">
        <f t="shared" si="870"/>
        <v/>
      </c>
      <c r="CA372" s="139" t="str">
        <f t="shared" si="871"/>
        <v/>
      </c>
      <c r="CB372" s="139" t="str">
        <f t="shared" si="872"/>
        <v/>
      </c>
      <c r="CC372" s="139" t="str">
        <f t="shared" si="873"/>
        <v/>
      </c>
      <c r="CD372" s="139" t="str">
        <f t="shared" si="874"/>
        <v/>
      </c>
      <c r="CE372" s="140" t="str">
        <f t="shared" si="875"/>
        <v/>
      </c>
      <c r="CF372" s="141" t="str">
        <f t="shared" si="876"/>
        <v/>
      </c>
      <c r="CG372" s="139" t="str">
        <f t="shared" si="877"/>
        <v/>
      </c>
      <c r="CH372" s="139" t="str">
        <f t="shared" si="878"/>
        <v/>
      </c>
      <c r="CI372" s="139" t="str">
        <f t="shared" si="879"/>
        <v/>
      </c>
      <c r="CJ372" s="139" t="str">
        <f t="shared" si="880"/>
        <v/>
      </c>
      <c r="CK372" s="139" t="str">
        <f t="shared" si="881"/>
        <v/>
      </c>
      <c r="CL372" s="140" t="str">
        <f t="shared" si="882"/>
        <v/>
      </c>
      <c r="CM372" s="142" t="str">
        <f t="shared" si="883"/>
        <v/>
      </c>
      <c r="CN372" s="143" t="str">
        <f t="shared" si="884"/>
        <v/>
      </c>
      <c r="CO372" s="143" t="str">
        <f t="shared" si="885"/>
        <v/>
      </c>
      <c r="CP372" s="143" t="str">
        <f t="shared" si="886"/>
        <v/>
      </c>
      <c r="CQ372" s="143" t="str">
        <f t="shared" si="887"/>
        <v/>
      </c>
      <c r="CR372" s="145" t="str">
        <f t="shared" si="888"/>
        <v/>
      </c>
      <c r="CS372" s="127"/>
      <c r="CT372" s="122" t="str">
        <f t="shared" si="889"/>
        <v/>
      </c>
      <c r="CU372" s="123" t="str">
        <f t="shared" si="890"/>
        <v/>
      </c>
      <c r="CV372" s="123" t="str">
        <f t="shared" si="891"/>
        <v/>
      </c>
      <c r="CW372" s="123" t="str">
        <f t="shared" si="892"/>
        <v/>
      </c>
      <c r="CX372" s="123" t="str">
        <f t="shared" si="893"/>
        <v/>
      </c>
      <c r="CY372" s="123" t="str">
        <f t="shared" si="894"/>
        <v/>
      </c>
      <c r="CZ372" s="123" t="str">
        <f t="shared" si="895"/>
        <v/>
      </c>
      <c r="DA372" s="123" t="str">
        <f t="shared" si="896"/>
        <v/>
      </c>
      <c r="DB372" s="124" t="str">
        <f t="shared" si="897"/>
        <v/>
      </c>
      <c r="DC372" s="128" t="str">
        <f t="shared" si="898"/>
        <v/>
      </c>
      <c r="DD372" s="123" t="str">
        <f t="shared" si="899"/>
        <v/>
      </c>
      <c r="DE372" s="123" t="str">
        <f t="shared" si="900"/>
        <v/>
      </c>
      <c r="DF372" s="123" t="str">
        <f t="shared" si="901"/>
        <v/>
      </c>
      <c r="DG372" s="123" t="str">
        <f t="shared" si="902"/>
        <v/>
      </c>
      <c r="DH372" s="123" t="str">
        <f t="shared" si="903"/>
        <v/>
      </c>
      <c r="DI372" s="123" t="str">
        <f t="shared" si="904"/>
        <v/>
      </c>
      <c r="DJ372" s="129" t="str">
        <f t="shared" si="905"/>
        <v/>
      </c>
      <c r="DK372" s="98" t="s">
        <v>68</v>
      </c>
      <c r="DL372" s="130">
        <f t="shared" si="912"/>
        <v>366</v>
      </c>
      <c r="DM372" s="56"/>
    </row>
    <row r="373" spans="2:117" ht="22.5" customHeight="1">
      <c r="B373" s="98" t="s">
        <v>68</v>
      </c>
      <c r="C373" s="130">
        <f t="shared" si="906"/>
        <v>367</v>
      </c>
      <c r="D373" s="146">
        <v>45707</v>
      </c>
      <c r="E373" s="155" t="s">
        <v>69</v>
      </c>
      <c r="F373" s="102" t="s">
        <v>70</v>
      </c>
      <c r="G373" s="157" t="s">
        <v>20</v>
      </c>
      <c r="H373" s="131" t="s">
        <v>46</v>
      </c>
      <c r="I373" s="132">
        <v>3000</v>
      </c>
      <c r="J373" s="106"/>
      <c r="K373" s="107">
        <f t="shared" si="907"/>
        <v>4283764</v>
      </c>
      <c r="L373" s="645"/>
      <c r="M373" s="133"/>
      <c r="N373" s="133"/>
      <c r="O373" s="134" t="str">
        <f t="shared" ref="O373:S373" si="1240">IF($H373=O$6,$I373,"")</f>
        <v/>
      </c>
      <c r="P373" s="135" t="str">
        <f t="shared" si="1240"/>
        <v/>
      </c>
      <c r="Q373" s="136">
        <f t="shared" si="1240"/>
        <v>3000</v>
      </c>
      <c r="R373" s="135" t="str">
        <f t="shared" si="1240"/>
        <v/>
      </c>
      <c r="S373" s="137" t="str">
        <f t="shared" si="1240"/>
        <v/>
      </c>
      <c r="T373" s="113" t="str">
        <f t="shared" ref="T373:AJ373" si="1241">IF($H373=T$6,$J373,"")</f>
        <v/>
      </c>
      <c r="U373" s="114" t="str">
        <f t="shared" si="1241"/>
        <v/>
      </c>
      <c r="V373" s="114" t="str">
        <f t="shared" si="1241"/>
        <v/>
      </c>
      <c r="W373" s="114" t="str">
        <f t="shared" si="1241"/>
        <v/>
      </c>
      <c r="X373" s="113" t="str">
        <f t="shared" si="1241"/>
        <v/>
      </c>
      <c r="Y373" s="114" t="str">
        <f t="shared" si="1241"/>
        <v/>
      </c>
      <c r="Z373" s="114" t="str">
        <f t="shared" si="1241"/>
        <v/>
      </c>
      <c r="AA373" s="114" t="str">
        <f t="shared" si="1241"/>
        <v/>
      </c>
      <c r="AB373" s="113" t="str">
        <f t="shared" si="1241"/>
        <v/>
      </c>
      <c r="AC373" s="114" t="str">
        <f t="shared" si="1241"/>
        <v/>
      </c>
      <c r="AD373" s="114" t="str">
        <f t="shared" si="1241"/>
        <v/>
      </c>
      <c r="AE373" s="114" t="str">
        <f t="shared" si="1241"/>
        <v/>
      </c>
      <c r="AF373" s="114" t="str">
        <f t="shared" si="1241"/>
        <v/>
      </c>
      <c r="AG373" s="114" t="str">
        <f t="shared" si="1241"/>
        <v/>
      </c>
      <c r="AH373" s="114" t="str">
        <f t="shared" si="1241"/>
        <v/>
      </c>
      <c r="AI373" s="113" t="str">
        <f t="shared" si="1241"/>
        <v/>
      </c>
      <c r="AJ373" s="115" t="str">
        <f t="shared" si="1241"/>
        <v/>
      </c>
      <c r="AK373" s="617"/>
      <c r="AL373" s="38"/>
      <c r="AM373" s="98" t="s">
        <v>68</v>
      </c>
      <c r="AN373" s="130">
        <f t="shared" si="910"/>
        <v>367</v>
      </c>
      <c r="AO373" s="138" t="str">
        <f t="shared" ref="AO373:AS373" si="1242">IF(AND($G373=AO$4,$H373=AO$6),$I373,"")</f>
        <v/>
      </c>
      <c r="AP373" s="139" t="str">
        <f t="shared" si="1242"/>
        <v/>
      </c>
      <c r="AQ373" s="139">
        <f t="shared" si="1242"/>
        <v>3000</v>
      </c>
      <c r="AR373" s="139" t="str">
        <f t="shared" si="1242"/>
        <v/>
      </c>
      <c r="AS373" s="139" t="str">
        <f t="shared" si="1242"/>
        <v/>
      </c>
      <c r="AT373" s="118"/>
      <c r="AU373" s="138" t="str">
        <f t="shared" si="839"/>
        <v/>
      </c>
      <c r="AV373" s="139" t="str">
        <f t="shared" si="840"/>
        <v/>
      </c>
      <c r="AW373" s="139" t="str">
        <f t="shared" si="841"/>
        <v/>
      </c>
      <c r="AX373" s="139" t="str">
        <f t="shared" si="842"/>
        <v/>
      </c>
      <c r="AY373" s="139" t="str">
        <f t="shared" si="843"/>
        <v/>
      </c>
      <c r="AZ373" s="140" t="str">
        <f t="shared" si="844"/>
        <v/>
      </c>
      <c r="BA373" s="141" t="str">
        <f t="shared" si="845"/>
        <v/>
      </c>
      <c r="BB373" s="139" t="str">
        <f t="shared" si="846"/>
        <v/>
      </c>
      <c r="BC373" s="139" t="str">
        <f t="shared" si="847"/>
        <v/>
      </c>
      <c r="BD373" s="139" t="str">
        <f t="shared" si="848"/>
        <v/>
      </c>
      <c r="BE373" s="140" t="str">
        <f t="shared" si="849"/>
        <v/>
      </c>
      <c r="BF373" s="122" t="str">
        <f t="shared" si="850"/>
        <v/>
      </c>
      <c r="BG373" s="123" t="str">
        <f t="shared" si="851"/>
        <v/>
      </c>
      <c r="BH373" s="123" t="str">
        <f t="shared" si="852"/>
        <v/>
      </c>
      <c r="BI373" s="123" t="str">
        <f t="shared" si="853"/>
        <v/>
      </c>
      <c r="BJ373" s="122" t="str">
        <f t="shared" si="854"/>
        <v/>
      </c>
      <c r="BK373" s="123" t="str">
        <f t="shared" si="855"/>
        <v/>
      </c>
      <c r="BL373" s="123" t="str">
        <f t="shared" si="856"/>
        <v/>
      </c>
      <c r="BM373" s="123" t="str">
        <f t="shared" si="857"/>
        <v/>
      </c>
      <c r="BN373" s="123" t="str">
        <f t="shared" si="858"/>
        <v/>
      </c>
      <c r="BO373" s="123" t="str">
        <f t="shared" si="859"/>
        <v/>
      </c>
      <c r="BP373" s="123" t="str">
        <f t="shared" si="860"/>
        <v/>
      </c>
      <c r="BQ373" s="123" t="str">
        <f t="shared" si="861"/>
        <v/>
      </c>
      <c r="BR373" s="124" t="str">
        <f t="shared" si="862"/>
        <v/>
      </c>
      <c r="BS373" s="142" t="str">
        <f t="shared" si="863"/>
        <v/>
      </c>
      <c r="BT373" s="143" t="str">
        <f t="shared" si="864"/>
        <v/>
      </c>
      <c r="BU373" s="143" t="str">
        <f t="shared" si="865"/>
        <v/>
      </c>
      <c r="BV373" s="143" t="str">
        <f t="shared" si="866"/>
        <v/>
      </c>
      <c r="BW373" s="143" t="str">
        <f t="shared" si="867"/>
        <v/>
      </c>
      <c r="BX373" s="144" t="str">
        <f t="shared" si="868"/>
        <v/>
      </c>
      <c r="BY373" s="141" t="str">
        <f t="shared" si="869"/>
        <v/>
      </c>
      <c r="BZ373" s="139" t="str">
        <f t="shared" si="870"/>
        <v/>
      </c>
      <c r="CA373" s="139" t="str">
        <f t="shared" si="871"/>
        <v/>
      </c>
      <c r="CB373" s="139" t="str">
        <f t="shared" si="872"/>
        <v/>
      </c>
      <c r="CC373" s="139" t="str">
        <f t="shared" si="873"/>
        <v/>
      </c>
      <c r="CD373" s="139" t="str">
        <f t="shared" si="874"/>
        <v/>
      </c>
      <c r="CE373" s="140" t="str">
        <f t="shared" si="875"/>
        <v/>
      </c>
      <c r="CF373" s="141" t="str">
        <f t="shared" si="876"/>
        <v/>
      </c>
      <c r="CG373" s="139" t="str">
        <f t="shared" si="877"/>
        <v/>
      </c>
      <c r="CH373" s="139" t="str">
        <f t="shared" si="878"/>
        <v/>
      </c>
      <c r="CI373" s="139" t="str">
        <f t="shared" si="879"/>
        <v/>
      </c>
      <c r="CJ373" s="139" t="str">
        <f t="shared" si="880"/>
        <v/>
      </c>
      <c r="CK373" s="139" t="str">
        <f t="shared" si="881"/>
        <v/>
      </c>
      <c r="CL373" s="140" t="str">
        <f t="shared" si="882"/>
        <v/>
      </c>
      <c r="CM373" s="142" t="str">
        <f t="shared" si="883"/>
        <v/>
      </c>
      <c r="CN373" s="143" t="str">
        <f t="shared" si="884"/>
        <v/>
      </c>
      <c r="CO373" s="143" t="str">
        <f t="shared" si="885"/>
        <v/>
      </c>
      <c r="CP373" s="143" t="str">
        <f t="shared" si="886"/>
        <v/>
      </c>
      <c r="CQ373" s="143" t="str">
        <f t="shared" si="887"/>
        <v/>
      </c>
      <c r="CR373" s="145" t="str">
        <f t="shared" si="888"/>
        <v/>
      </c>
      <c r="CS373" s="127"/>
      <c r="CT373" s="122" t="str">
        <f t="shared" si="889"/>
        <v/>
      </c>
      <c r="CU373" s="123" t="str">
        <f t="shared" si="890"/>
        <v/>
      </c>
      <c r="CV373" s="123" t="str">
        <f t="shared" si="891"/>
        <v/>
      </c>
      <c r="CW373" s="123" t="str">
        <f t="shared" si="892"/>
        <v/>
      </c>
      <c r="CX373" s="123" t="str">
        <f t="shared" si="893"/>
        <v/>
      </c>
      <c r="CY373" s="123" t="str">
        <f t="shared" si="894"/>
        <v/>
      </c>
      <c r="CZ373" s="123" t="str">
        <f t="shared" si="895"/>
        <v/>
      </c>
      <c r="DA373" s="123" t="str">
        <f t="shared" si="896"/>
        <v/>
      </c>
      <c r="DB373" s="124" t="str">
        <f t="shared" si="897"/>
        <v/>
      </c>
      <c r="DC373" s="128" t="str">
        <f t="shared" si="898"/>
        <v/>
      </c>
      <c r="DD373" s="123" t="str">
        <f t="shared" si="899"/>
        <v/>
      </c>
      <c r="DE373" s="123" t="str">
        <f t="shared" si="900"/>
        <v/>
      </c>
      <c r="DF373" s="123" t="str">
        <f t="shared" si="901"/>
        <v/>
      </c>
      <c r="DG373" s="123" t="str">
        <f t="shared" si="902"/>
        <v/>
      </c>
      <c r="DH373" s="123" t="str">
        <f t="shared" si="903"/>
        <v/>
      </c>
      <c r="DI373" s="123" t="str">
        <f t="shared" si="904"/>
        <v/>
      </c>
      <c r="DJ373" s="129" t="str">
        <f t="shared" si="905"/>
        <v/>
      </c>
      <c r="DK373" s="98" t="s">
        <v>68</v>
      </c>
      <c r="DL373" s="130">
        <f t="shared" si="912"/>
        <v>367</v>
      </c>
      <c r="DM373" s="56"/>
    </row>
    <row r="374" spans="2:117" ht="22.5" customHeight="1">
      <c r="B374" s="98" t="s">
        <v>68</v>
      </c>
      <c r="C374" s="130">
        <f t="shared" si="906"/>
        <v>368</v>
      </c>
      <c r="D374" s="146">
        <v>45707</v>
      </c>
      <c r="E374" s="155" t="s">
        <v>69</v>
      </c>
      <c r="F374" s="102" t="s">
        <v>70</v>
      </c>
      <c r="G374" s="158" t="s">
        <v>20</v>
      </c>
      <c r="H374" s="131" t="s">
        <v>46</v>
      </c>
      <c r="I374" s="132">
        <v>10000</v>
      </c>
      <c r="J374" s="106"/>
      <c r="K374" s="107">
        <f t="shared" si="907"/>
        <v>4293764</v>
      </c>
      <c r="L374" s="645"/>
      <c r="M374" s="133"/>
      <c r="N374" s="133"/>
      <c r="O374" s="134" t="str">
        <f t="shared" ref="O374:S374" si="1243">IF($H374=O$6,$I374,"")</f>
        <v/>
      </c>
      <c r="P374" s="135" t="str">
        <f t="shared" si="1243"/>
        <v/>
      </c>
      <c r="Q374" s="136">
        <f t="shared" si="1243"/>
        <v>10000</v>
      </c>
      <c r="R374" s="135" t="str">
        <f t="shared" si="1243"/>
        <v/>
      </c>
      <c r="S374" s="137" t="str">
        <f t="shared" si="1243"/>
        <v/>
      </c>
      <c r="T374" s="113" t="str">
        <f t="shared" ref="T374:AJ374" si="1244">IF($H374=T$6,$J374,"")</f>
        <v/>
      </c>
      <c r="U374" s="114" t="str">
        <f t="shared" si="1244"/>
        <v/>
      </c>
      <c r="V374" s="114" t="str">
        <f t="shared" si="1244"/>
        <v/>
      </c>
      <c r="W374" s="114" t="str">
        <f t="shared" si="1244"/>
        <v/>
      </c>
      <c r="X374" s="113" t="str">
        <f t="shared" si="1244"/>
        <v/>
      </c>
      <c r="Y374" s="114" t="str">
        <f t="shared" si="1244"/>
        <v/>
      </c>
      <c r="Z374" s="114" t="str">
        <f t="shared" si="1244"/>
        <v/>
      </c>
      <c r="AA374" s="114" t="str">
        <f t="shared" si="1244"/>
        <v/>
      </c>
      <c r="AB374" s="113" t="str">
        <f t="shared" si="1244"/>
        <v/>
      </c>
      <c r="AC374" s="114" t="str">
        <f t="shared" si="1244"/>
        <v/>
      </c>
      <c r="AD374" s="114" t="str">
        <f t="shared" si="1244"/>
        <v/>
      </c>
      <c r="AE374" s="114" t="str">
        <f t="shared" si="1244"/>
        <v/>
      </c>
      <c r="AF374" s="114" t="str">
        <f t="shared" si="1244"/>
        <v/>
      </c>
      <c r="AG374" s="114" t="str">
        <f t="shared" si="1244"/>
        <v/>
      </c>
      <c r="AH374" s="114" t="str">
        <f t="shared" si="1244"/>
        <v/>
      </c>
      <c r="AI374" s="113" t="str">
        <f t="shared" si="1244"/>
        <v/>
      </c>
      <c r="AJ374" s="115" t="str">
        <f t="shared" si="1244"/>
        <v/>
      </c>
      <c r="AK374" s="617"/>
      <c r="AL374" s="38"/>
      <c r="AM374" s="98" t="s">
        <v>68</v>
      </c>
      <c r="AN374" s="130">
        <f t="shared" si="910"/>
        <v>368</v>
      </c>
      <c r="AO374" s="138" t="str">
        <f t="shared" ref="AO374:AS374" si="1245">IF(AND($G374=AO$4,$H374=AO$6),$I374,"")</f>
        <v/>
      </c>
      <c r="AP374" s="139" t="str">
        <f t="shared" si="1245"/>
        <v/>
      </c>
      <c r="AQ374" s="139">
        <f t="shared" si="1245"/>
        <v>10000</v>
      </c>
      <c r="AR374" s="139" t="str">
        <f t="shared" si="1245"/>
        <v/>
      </c>
      <c r="AS374" s="139" t="str">
        <f t="shared" si="1245"/>
        <v/>
      </c>
      <c r="AT374" s="118"/>
      <c r="AU374" s="138" t="str">
        <f t="shared" si="839"/>
        <v/>
      </c>
      <c r="AV374" s="139" t="str">
        <f t="shared" si="840"/>
        <v/>
      </c>
      <c r="AW374" s="139" t="str">
        <f t="shared" si="841"/>
        <v/>
      </c>
      <c r="AX374" s="139" t="str">
        <f t="shared" si="842"/>
        <v/>
      </c>
      <c r="AY374" s="139" t="str">
        <f t="shared" si="843"/>
        <v/>
      </c>
      <c r="AZ374" s="140" t="str">
        <f t="shared" si="844"/>
        <v/>
      </c>
      <c r="BA374" s="141" t="str">
        <f t="shared" si="845"/>
        <v/>
      </c>
      <c r="BB374" s="139" t="str">
        <f t="shared" si="846"/>
        <v/>
      </c>
      <c r="BC374" s="139" t="str">
        <f t="shared" si="847"/>
        <v/>
      </c>
      <c r="BD374" s="139" t="str">
        <f t="shared" si="848"/>
        <v/>
      </c>
      <c r="BE374" s="140" t="str">
        <f t="shared" si="849"/>
        <v/>
      </c>
      <c r="BF374" s="122" t="str">
        <f t="shared" si="850"/>
        <v/>
      </c>
      <c r="BG374" s="123" t="str">
        <f t="shared" si="851"/>
        <v/>
      </c>
      <c r="BH374" s="123" t="str">
        <f t="shared" si="852"/>
        <v/>
      </c>
      <c r="BI374" s="123" t="str">
        <f t="shared" si="853"/>
        <v/>
      </c>
      <c r="BJ374" s="122" t="str">
        <f t="shared" si="854"/>
        <v/>
      </c>
      <c r="BK374" s="123" t="str">
        <f t="shared" si="855"/>
        <v/>
      </c>
      <c r="BL374" s="123" t="str">
        <f t="shared" si="856"/>
        <v/>
      </c>
      <c r="BM374" s="123" t="str">
        <f t="shared" si="857"/>
        <v/>
      </c>
      <c r="BN374" s="123" t="str">
        <f t="shared" si="858"/>
        <v/>
      </c>
      <c r="BO374" s="123" t="str">
        <f t="shared" si="859"/>
        <v/>
      </c>
      <c r="BP374" s="123" t="str">
        <f t="shared" si="860"/>
        <v/>
      </c>
      <c r="BQ374" s="123" t="str">
        <f t="shared" si="861"/>
        <v/>
      </c>
      <c r="BR374" s="124" t="str">
        <f t="shared" si="862"/>
        <v/>
      </c>
      <c r="BS374" s="142" t="str">
        <f t="shared" si="863"/>
        <v/>
      </c>
      <c r="BT374" s="143" t="str">
        <f t="shared" si="864"/>
        <v/>
      </c>
      <c r="BU374" s="143" t="str">
        <f t="shared" si="865"/>
        <v/>
      </c>
      <c r="BV374" s="143" t="str">
        <f t="shared" si="866"/>
        <v/>
      </c>
      <c r="BW374" s="143" t="str">
        <f t="shared" si="867"/>
        <v/>
      </c>
      <c r="BX374" s="144" t="str">
        <f t="shared" si="868"/>
        <v/>
      </c>
      <c r="BY374" s="141" t="str">
        <f t="shared" si="869"/>
        <v/>
      </c>
      <c r="BZ374" s="139" t="str">
        <f t="shared" si="870"/>
        <v/>
      </c>
      <c r="CA374" s="139" t="str">
        <f t="shared" si="871"/>
        <v/>
      </c>
      <c r="CB374" s="139" t="str">
        <f t="shared" si="872"/>
        <v/>
      </c>
      <c r="CC374" s="139" t="str">
        <f t="shared" si="873"/>
        <v/>
      </c>
      <c r="CD374" s="139" t="str">
        <f t="shared" si="874"/>
        <v/>
      </c>
      <c r="CE374" s="140" t="str">
        <f t="shared" si="875"/>
        <v/>
      </c>
      <c r="CF374" s="141" t="str">
        <f t="shared" si="876"/>
        <v/>
      </c>
      <c r="CG374" s="139" t="str">
        <f t="shared" si="877"/>
        <v/>
      </c>
      <c r="CH374" s="139" t="str">
        <f t="shared" si="878"/>
        <v/>
      </c>
      <c r="CI374" s="139" t="str">
        <f t="shared" si="879"/>
        <v/>
      </c>
      <c r="CJ374" s="139" t="str">
        <f t="shared" si="880"/>
        <v/>
      </c>
      <c r="CK374" s="139" t="str">
        <f t="shared" si="881"/>
        <v/>
      </c>
      <c r="CL374" s="140" t="str">
        <f t="shared" si="882"/>
        <v/>
      </c>
      <c r="CM374" s="142" t="str">
        <f t="shared" si="883"/>
        <v/>
      </c>
      <c r="CN374" s="143" t="str">
        <f t="shared" si="884"/>
        <v/>
      </c>
      <c r="CO374" s="143" t="str">
        <f t="shared" si="885"/>
        <v/>
      </c>
      <c r="CP374" s="143" t="str">
        <f t="shared" si="886"/>
        <v/>
      </c>
      <c r="CQ374" s="143" t="str">
        <f t="shared" si="887"/>
        <v/>
      </c>
      <c r="CR374" s="145" t="str">
        <f t="shared" si="888"/>
        <v/>
      </c>
      <c r="CS374" s="127"/>
      <c r="CT374" s="122" t="str">
        <f t="shared" si="889"/>
        <v/>
      </c>
      <c r="CU374" s="123" t="str">
        <f t="shared" si="890"/>
        <v/>
      </c>
      <c r="CV374" s="123" t="str">
        <f t="shared" si="891"/>
        <v/>
      </c>
      <c r="CW374" s="123" t="str">
        <f t="shared" si="892"/>
        <v/>
      </c>
      <c r="CX374" s="123" t="str">
        <f t="shared" si="893"/>
        <v/>
      </c>
      <c r="CY374" s="123" t="str">
        <f t="shared" si="894"/>
        <v/>
      </c>
      <c r="CZ374" s="123" t="str">
        <f t="shared" si="895"/>
        <v/>
      </c>
      <c r="DA374" s="123" t="str">
        <f t="shared" si="896"/>
        <v/>
      </c>
      <c r="DB374" s="124" t="str">
        <f t="shared" si="897"/>
        <v/>
      </c>
      <c r="DC374" s="128" t="str">
        <f t="shared" si="898"/>
        <v/>
      </c>
      <c r="DD374" s="123" t="str">
        <f t="shared" si="899"/>
        <v/>
      </c>
      <c r="DE374" s="123" t="str">
        <f t="shared" si="900"/>
        <v/>
      </c>
      <c r="DF374" s="123" t="str">
        <f t="shared" si="901"/>
        <v/>
      </c>
      <c r="DG374" s="123" t="str">
        <f t="shared" si="902"/>
        <v/>
      </c>
      <c r="DH374" s="123" t="str">
        <f t="shared" si="903"/>
        <v/>
      </c>
      <c r="DI374" s="123" t="str">
        <f t="shared" si="904"/>
        <v/>
      </c>
      <c r="DJ374" s="129" t="str">
        <f t="shared" si="905"/>
        <v/>
      </c>
      <c r="DK374" s="98" t="s">
        <v>68</v>
      </c>
      <c r="DL374" s="130">
        <f t="shared" si="912"/>
        <v>368</v>
      </c>
      <c r="DM374" s="56"/>
    </row>
    <row r="375" spans="2:117" ht="22.5" customHeight="1">
      <c r="B375" s="98" t="s">
        <v>68</v>
      </c>
      <c r="C375" s="130">
        <f t="shared" si="906"/>
        <v>369</v>
      </c>
      <c r="D375" s="146">
        <v>45707</v>
      </c>
      <c r="E375" s="155" t="s">
        <v>69</v>
      </c>
      <c r="F375" s="102" t="s">
        <v>70</v>
      </c>
      <c r="G375" s="158" t="s">
        <v>20</v>
      </c>
      <c r="H375" s="131" t="s">
        <v>46</v>
      </c>
      <c r="I375" s="132">
        <v>3000</v>
      </c>
      <c r="J375" s="106"/>
      <c r="K375" s="107">
        <f t="shared" si="907"/>
        <v>4296764</v>
      </c>
      <c r="L375" s="645"/>
      <c r="M375" s="133"/>
      <c r="N375" s="133"/>
      <c r="O375" s="134" t="str">
        <f t="shared" ref="O375:S375" si="1246">IF($H375=O$6,$I375,"")</f>
        <v/>
      </c>
      <c r="P375" s="135" t="str">
        <f t="shared" si="1246"/>
        <v/>
      </c>
      <c r="Q375" s="136">
        <f t="shared" si="1246"/>
        <v>3000</v>
      </c>
      <c r="R375" s="135" t="str">
        <f t="shared" si="1246"/>
        <v/>
      </c>
      <c r="S375" s="137" t="str">
        <f t="shared" si="1246"/>
        <v/>
      </c>
      <c r="T375" s="113" t="str">
        <f t="shared" ref="T375:AJ375" si="1247">IF($H375=T$6,$J375,"")</f>
        <v/>
      </c>
      <c r="U375" s="114" t="str">
        <f t="shared" si="1247"/>
        <v/>
      </c>
      <c r="V375" s="114" t="str">
        <f t="shared" si="1247"/>
        <v/>
      </c>
      <c r="W375" s="114" t="str">
        <f t="shared" si="1247"/>
        <v/>
      </c>
      <c r="X375" s="113" t="str">
        <f t="shared" si="1247"/>
        <v/>
      </c>
      <c r="Y375" s="114" t="str">
        <f t="shared" si="1247"/>
        <v/>
      </c>
      <c r="Z375" s="114" t="str">
        <f t="shared" si="1247"/>
        <v/>
      </c>
      <c r="AA375" s="114" t="str">
        <f t="shared" si="1247"/>
        <v/>
      </c>
      <c r="AB375" s="113" t="str">
        <f t="shared" si="1247"/>
        <v/>
      </c>
      <c r="AC375" s="114" t="str">
        <f t="shared" si="1247"/>
        <v/>
      </c>
      <c r="AD375" s="114" t="str">
        <f t="shared" si="1247"/>
        <v/>
      </c>
      <c r="AE375" s="114" t="str">
        <f t="shared" si="1247"/>
        <v/>
      </c>
      <c r="AF375" s="114" t="str">
        <f t="shared" si="1247"/>
        <v/>
      </c>
      <c r="AG375" s="114" t="str">
        <f t="shared" si="1247"/>
        <v/>
      </c>
      <c r="AH375" s="114" t="str">
        <f t="shared" si="1247"/>
        <v/>
      </c>
      <c r="AI375" s="113" t="str">
        <f t="shared" si="1247"/>
        <v/>
      </c>
      <c r="AJ375" s="115" t="str">
        <f t="shared" si="1247"/>
        <v/>
      </c>
      <c r="AK375" s="617"/>
      <c r="AL375" s="38"/>
      <c r="AM375" s="98" t="s">
        <v>68</v>
      </c>
      <c r="AN375" s="130">
        <f t="shared" si="910"/>
        <v>369</v>
      </c>
      <c r="AO375" s="138" t="str">
        <f t="shared" ref="AO375:AS375" si="1248">IF(AND($G375=AO$4,$H375=AO$6),$I375,"")</f>
        <v/>
      </c>
      <c r="AP375" s="139" t="str">
        <f t="shared" si="1248"/>
        <v/>
      </c>
      <c r="AQ375" s="139">
        <f t="shared" si="1248"/>
        <v>3000</v>
      </c>
      <c r="AR375" s="139" t="str">
        <f t="shared" si="1248"/>
        <v/>
      </c>
      <c r="AS375" s="139" t="str">
        <f t="shared" si="1248"/>
        <v/>
      </c>
      <c r="AT375" s="118"/>
      <c r="AU375" s="138" t="str">
        <f t="shared" si="839"/>
        <v/>
      </c>
      <c r="AV375" s="139" t="str">
        <f t="shared" si="840"/>
        <v/>
      </c>
      <c r="AW375" s="139" t="str">
        <f t="shared" si="841"/>
        <v/>
      </c>
      <c r="AX375" s="139" t="str">
        <f t="shared" si="842"/>
        <v/>
      </c>
      <c r="AY375" s="139" t="str">
        <f t="shared" si="843"/>
        <v/>
      </c>
      <c r="AZ375" s="140" t="str">
        <f t="shared" si="844"/>
        <v/>
      </c>
      <c r="BA375" s="141" t="str">
        <f t="shared" si="845"/>
        <v/>
      </c>
      <c r="BB375" s="139" t="str">
        <f t="shared" si="846"/>
        <v/>
      </c>
      <c r="BC375" s="139" t="str">
        <f t="shared" si="847"/>
        <v/>
      </c>
      <c r="BD375" s="139" t="str">
        <f t="shared" si="848"/>
        <v/>
      </c>
      <c r="BE375" s="140" t="str">
        <f t="shared" si="849"/>
        <v/>
      </c>
      <c r="BF375" s="122" t="str">
        <f t="shared" si="850"/>
        <v/>
      </c>
      <c r="BG375" s="123" t="str">
        <f t="shared" si="851"/>
        <v/>
      </c>
      <c r="BH375" s="123" t="str">
        <f t="shared" si="852"/>
        <v/>
      </c>
      <c r="BI375" s="123" t="str">
        <f t="shared" si="853"/>
        <v/>
      </c>
      <c r="BJ375" s="122" t="str">
        <f t="shared" si="854"/>
        <v/>
      </c>
      <c r="BK375" s="123" t="str">
        <f t="shared" si="855"/>
        <v/>
      </c>
      <c r="BL375" s="123" t="str">
        <f t="shared" si="856"/>
        <v/>
      </c>
      <c r="BM375" s="123" t="str">
        <f t="shared" si="857"/>
        <v/>
      </c>
      <c r="BN375" s="123" t="str">
        <f t="shared" si="858"/>
        <v/>
      </c>
      <c r="BO375" s="123" t="str">
        <f t="shared" si="859"/>
        <v/>
      </c>
      <c r="BP375" s="123" t="str">
        <f t="shared" si="860"/>
        <v/>
      </c>
      <c r="BQ375" s="123" t="str">
        <f t="shared" si="861"/>
        <v/>
      </c>
      <c r="BR375" s="124" t="str">
        <f t="shared" si="862"/>
        <v/>
      </c>
      <c r="BS375" s="142" t="str">
        <f t="shared" si="863"/>
        <v/>
      </c>
      <c r="BT375" s="143" t="str">
        <f t="shared" si="864"/>
        <v/>
      </c>
      <c r="BU375" s="143" t="str">
        <f t="shared" si="865"/>
        <v/>
      </c>
      <c r="BV375" s="143" t="str">
        <f t="shared" si="866"/>
        <v/>
      </c>
      <c r="BW375" s="143" t="str">
        <f t="shared" si="867"/>
        <v/>
      </c>
      <c r="BX375" s="144" t="str">
        <f t="shared" si="868"/>
        <v/>
      </c>
      <c r="BY375" s="141" t="str">
        <f t="shared" si="869"/>
        <v/>
      </c>
      <c r="BZ375" s="139" t="str">
        <f t="shared" si="870"/>
        <v/>
      </c>
      <c r="CA375" s="139" t="str">
        <f t="shared" si="871"/>
        <v/>
      </c>
      <c r="CB375" s="139" t="str">
        <f t="shared" si="872"/>
        <v/>
      </c>
      <c r="CC375" s="139" t="str">
        <f t="shared" si="873"/>
        <v/>
      </c>
      <c r="CD375" s="139" t="str">
        <f t="shared" si="874"/>
        <v/>
      </c>
      <c r="CE375" s="140" t="str">
        <f t="shared" si="875"/>
        <v/>
      </c>
      <c r="CF375" s="141" t="str">
        <f t="shared" si="876"/>
        <v/>
      </c>
      <c r="CG375" s="139" t="str">
        <f t="shared" si="877"/>
        <v/>
      </c>
      <c r="CH375" s="139" t="str">
        <f t="shared" si="878"/>
        <v/>
      </c>
      <c r="CI375" s="139" t="str">
        <f t="shared" si="879"/>
        <v/>
      </c>
      <c r="CJ375" s="139" t="str">
        <f t="shared" si="880"/>
        <v/>
      </c>
      <c r="CK375" s="139" t="str">
        <f t="shared" si="881"/>
        <v/>
      </c>
      <c r="CL375" s="140" t="str">
        <f t="shared" si="882"/>
        <v/>
      </c>
      <c r="CM375" s="142" t="str">
        <f t="shared" si="883"/>
        <v/>
      </c>
      <c r="CN375" s="143" t="str">
        <f t="shared" si="884"/>
        <v/>
      </c>
      <c r="CO375" s="143" t="str">
        <f t="shared" si="885"/>
        <v/>
      </c>
      <c r="CP375" s="143" t="str">
        <f t="shared" si="886"/>
        <v/>
      </c>
      <c r="CQ375" s="143" t="str">
        <f t="shared" si="887"/>
        <v/>
      </c>
      <c r="CR375" s="145" t="str">
        <f t="shared" si="888"/>
        <v/>
      </c>
      <c r="CS375" s="127"/>
      <c r="CT375" s="122" t="str">
        <f t="shared" si="889"/>
        <v/>
      </c>
      <c r="CU375" s="123" t="str">
        <f t="shared" si="890"/>
        <v/>
      </c>
      <c r="CV375" s="123" t="str">
        <f t="shared" si="891"/>
        <v/>
      </c>
      <c r="CW375" s="123" t="str">
        <f t="shared" si="892"/>
        <v/>
      </c>
      <c r="CX375" s="123" t="str">
        <f t="shared" si="893"/>
        <v/>
      </c>
      <c r="CY375" s="123" t="str">
        <f t="shared" si="894"/>
        <v/>
      </c>
      <c r="CZ375" s="123" t="str">
        <f t="shared" si="895"/>
        <v/>
      </c>
      <c r="DA375" s="123" t="str">
        <f t="shared" si="896"/>
        <v/>
      </c>
      <c r="DB375" s="124" t="str">
        <f t="shared" si="897"/>
        <v/>
      </c>
      <c r="DC375" s="128" t="str">
        <f t="shared" si="898"/>
        <v/>
      </c>
      <c r="DD375" s="123" t="str">
        <f t="shared" si="899"/>
        <v/>
      </c>
      <c r="DE375" s="123" t="str">
        <f t="shared" si="900"/>
        <v/>
      </c>
      <c r="DF375" s="123" t="str">
        <f t="shared" si="901"/>
        <v/>
      </c>
      <c r="DG375" s="123" t="str">
        <f t="shared" si="902"/>
        <v/>
      </c>
      <c r="DH375" s="123" t="str">
        <f t="shared" si="903"/>
        <v/>
      </c>
      <c r="DI375" s="123" t="str">
        <f t="shared" si="904"/>
        <v/>
      </c>
      <c r="DJ375" s="129" t="str">
        <f t="shared" si="905"/>
        <v/>
      </c>
      <c r="DK375" s="98" t="s">
        <v>68</v>
      </c>
      <c r="DL375" s="130">
        <f t="shared" si="912"/>
        <v>369</v>
      </c>
      <c r="DM375" s="56"/>
    </row>
    <row r="376" spans="2:117" ht="22.5" customHeight="1">
      <c r="B376" s="98" t="s">
        <v>68</v>
      </c>
      <c r="C376" s="130">
        <f t="shared" si="906"/>
        <v>370</v>
      </c>
      <c r="D376" s="146">
        <v>45707</v>
      </c>
      <c r="E376" s="155" t="s">
        <v>69</v>
      </c>
      <c r="F376" s="102" t="s">
        <v>70</v>
      </c>
      <c r="G376" s="103" t="s">
        <v>20</v>
      </c>
      <c r="H376" s="131" t="s">
        <v>46</v>
      </c>
      <c r="I376" s="132">
        <v>10000</v>
      </c>
      <c r="J376" s="106"/>
      <c r="K376" s="107">
        <f t="shared" si="907"/>
        <v>4306764</v>
      </c>
      <c r="L376" s="645"/>
      <c r="M376" s="133"/>
      <c r="N376" s="133"/>
      <c r="O376" s="134" t="str">
        <f t="shared" ref="O376:S376" si="1249">IF($H376=O$6,$I376,"")</f>
        <v/>
      </c>
      <c r="P376" s="135" t="str">
        <f t="shared" si="1249"/>
        <v/>
      </c>
      <c r="Q376" s="136">
        <f t="shared" si="1249"/>
        <v>10000</v>
      </c>
      <c r="R376" s="135" t="str">
        <f t="shared" si="1249"/>
        <v/>
      </c>
      <c r="S376" s="137" t="str">
        <f t="shared" si="1249"/>
        <v/>
      </c>
      <c r="T376" s="113" t="str">
        <f t="shared" ref="T376:AJ376" si="1250">IF($H376=T$6,$J376,"")</f>
        <v/>
      </c>
      <c r="U376" s="114" t="str">
        <f t="shared" si="1250"/>
        <v/>
      </c>
      <c r="V376" s="114" t="str">
        <f t="shared" si="1250"/>
        <v/>
      </c>
      <c r="W376" s="114" t="str">
        <f t="shared" si="1250"/>
        <v/>
      </c>
      <c r="X376" s="113" t="str">
        <f t="shared" si="1250"/>
        <v/>
      </c>
      <c r="Y376" s="114" t="str">
        <f t="shared" si="1250"/>
        <v/>
      </c>
      <c r="Z376" s="114" t="str">
        <f t="shared" si="1250"/>
        <v/>
      </c>
      <c r="AA376" s="114" t="str">
        <f t="shared" si="1250"/>
        <v/>
      </c>
      <c r="AB376" s="113" t="str">
        <f t="shared" si="1250"/>
        <v/>
      </c>
      <c r="AC376" s="114" t="str">
        <f t="shared" si="1250"/>
        <v/>
      </c>
      <c r="AD376" s="114" t="str">
        <f t="shared" si="1250"/>
        <v/>
      </c>
      <c r="AE376" s="114" t="str">
        <f t="shared" si="1250"/>
        <v/>
      </c>
      <c r="AF376" s="114" t="str">
        <f t="shared" si="1250"/>
        <v/>
      </c>
      <c r="AG376" s="114" t="str">
        <f t="shared" si="1250"/>
        <v/>
      </c>
      <c r="AH376" s="114" t="str">
        <f t="shared" si="1250"/>
        <v/>
      </c>
      <c r="AI376" s="113" t="str">
        <f t="shared" si="1250"/>
        <v/>
      </c>
      <c r="AJ376" s="115" t="str">
        <f t="shared" si="1250"/>
        <v/>
      </c>
      <c r="AK376" s="617"/>
      <c r="AL376" s="38"/>
      <c r="AM376" s="98" t="s">
        <v>68</v>
      </c>
      <c r="AN376" s="130">
        <f t="shared" si="910"/>
        <v>370</v>
      </c>
      <c r="AO376" s="138" t="str">
        <f t="shared" ref="AO376:AS376" si="1251">IF(AND($G376=AO$4,$H376=AO$6),$I376,"")</f>
        <v/>
      </c>
      <c r="AP376" s="139" t="str">
        <f t="shared" si="1251"/>
        <v/>
      </c>
      <c r="AQ376" s="139">
        <f t="shared" si="1251"/>
        <v>10000</v>
      </c>
      <c r="AR376" s="139" t="str">
        <f t="shared" si="1251"/>
        <v/>
      </c>
      <c r="AS376" s="139" t="str">
        <f t="shared" si="1251"/>
        <v/>
      </c>
      <c r="AT376" s="118"/>
      <c r="AU376" s="138" t="str">
        <f t="shared" si="839"/>
        <v/>
      </c>
      <c r="AV376" s="139" t="str">
        <f t="shared" si="840"/>
        <v/>
      </c>
      <c r="AW376" s="139" t="str">
        <f t="shared" si="841"/>
        <v/>
      </c>
      <c r="AX376" s="139" t="str">
        <f t="shared" si="842"/>
        <v/>
      </c>
      <c r="AY376" s="139" t="str">
        <f t="shared" si="843"/>
        <v/>
      </c>
      <c r="AZ376" s="140" t="str">
        <f t="shared" si="844"/>
        <v/>
      </c>
      <c r="BA376" s="141" t="str">
        <f t="shared" si="845"/>
        <v/>
      </c>
      <c r="BB376" s="139" t="str">
        <f t="shared" si="846"/>
        <v/>
      </c>
      <c r="BC376" s="139" t="str">
        <f t="shared" si="847"/>
        <v/>
      </c>
      <c r="BD376" s="139" t="str">
        <f t="shared" si="848"/>
        <v/>
      </c>
      <c r="BE376" s="140" t="str">
        <f t="shared" si="849"/>
        <v/>
      </c>
      <c r="BF376" s="122" t="str">
        <f t="shared" si="850"/>
        <v/>
      </c>
      <c r="BG376" s="123" t="str">
        <f t="shared" si="851"/>
        <v/>
      </c>
      <c r="BH376" s="123" t="str">
        <f t="shared" si="852"/>
        <v/>
      </c>
      <c r="BI376" s="123" t="str">
        <f t="shared" si="853"/>
        <v/>
      </c>
      <c r="BJ376" s="122" t="str">
        <f t="shared" si="854"/>
        <v/>
      </c>
      <c r="BK376" s="123" t="str">
        <f t="shared" si="855"/>
        <v/>
      </c>
      <c r="BL376" s="123" t="str">
        <f t="shared" si="856"/>
        <v/>
      </c>
      <c r="BM376" s="123" t="str">
        <f t="shared" si="857"/>
        <v/>
      </c>
      <c r="BN376" s="123" t="str">
        <f t="shared" si="858"/>
        <v/>
      </c>
      <c r="BO376" s="123" t="str">
        <f t="shared" si="859"/>
        <v/>
      </c>
      <c r="BP376" s="123" t="str">
        <f t="shared" si="860"/>
        <v/>
      </c>
      <c r="BQ376" s="123" t="str">
        <f t="shared" si="861"/>
        <v/>
      </c>
      <c r="BR376" s="124" t="str">
        <f t="shared" si="862"/>
        <v/>
      </c>
      <c r="BS376" s="142" t="str">
        <f t="shared" si="863"/>
        <v/>
      </c>
      <c r="BT376" s="143" t="str">
        <f t="shared" si="864"/>
        <v/>
      </c>
      <c r="BU376" s="143" t="str">
        <f t="shared" si="865"/>
        <v/>
      </c>
      <c r="BV376" s="143" t="str">
        <f t="shared" si="866"/>
        <v/>
      </c>
      <c r="BW376" s="143" t="str">
        <f t="shared" si="867"/>
        <v/>
      </c>
      <c r="BX376" s="144" t="str">
        <f t="shared" si="868"/>
        <v/>
      </c>
      <c r="BY376" s="141" t="str">
        <f t="shared" si="869"/>
        <v/>
      </c>
      <c r="BZ376" s="139" t="str">
        <f t="shared" si="870"/>
        <v/>
      </c>
      <c r="CA376" s="139" t="str">
        <f t="shared" si="871"/>
        <v/>
      </c>
      <c r="CB376" s="139" t="str">
        <f t="shared" si="872"/>
        <v/>
      </c>
      <c r="CC376" s="139" t="str">
        <f t="shared" si="873"/>
        <v/>
      </c>
      <c r="CD376" s="139" t="str">
        <f t="shared" si="874"/>
        <v/>
      </c>
      <c r="CE376" s="140" t="str">
        <f t="shared" si="875"/>
        <v/>
      </c>
      <c r="CF376" s="141" t="str">
        <f t="shared" si="876"/>
        <v/>
      </c>
      <c r="CG376" s="139" t="str">
        <f t="shared" si="877"/>
        <v/>
      </c>
      <c r="CH376" s="139" t="str">
        <f t="shared" si="878"/>
        <v/>
      </c>
      <c r="CI376" s="139" t="str">
        <f t="shared" si="879"/>
        <v/>
      </c>
      <c r="CJ376" s="139" t="str">
        <f t="shared" si="880"/>
        <v/>
      </c>
      <c r="CK376" s="139" t="str">
        <f t="shared" si="881"/>
        <v/>
      </c>
      <c r="CL376" s="140" t="str">
        <f t="shared" si="882"/>
        <v/>
      </c>
      <c r="CM376" s="142" t="str">
        <f t="shared" si="883"/>
        <v/>
      </c>
      <c r="CN376" s="143" t="str">
        <f t="shared" si="884"/>
        <v/>
      </c>
      <c r="CO376" s="143" t="str">
        <f t="shared" si="885"/>
        <v/>
      </c>
      <c r="CP376" s="143" t="str">
        <f t="shared" si="886"/>
        <v/>
      </c>
      <c r="CQ376" s="143" t="str">
        <f t="shared" si="887"/>
        <v/>
      </c>
      <c r="CR376" s="145" t="str">
        <f t="shared" si="888"/>
        <v/>
      </c>
      <c r="CS376" s="127"/>
      <c r="CT376" s="122" t="str">
        <f t="shared" si="889"/>
        <v/>
      </c>
      <c r="CU376" s="123" t="str">
        <f t="shared" si="890"/>
        <v/>
      </c>
      <c r="CV376" s="123" t="str">
        <f t="shared" si="891"/>
        <v/>
      </c>
      <c r="CW376" s="123" t="str">
        <f t="shared" si="892"/>
        <v/>
      </c>
      <c r="CX376" s="123" t="str">
        <f t="shared" si="893"/>
        <v/>
      </c>
      <c r="CY376" s="123" t="str">
        <f t="shared" si="894"/>
        <v/>
      </c>
      <c r="CZ376" s="123" t="str">
        <f t="shared" si="895"/>
        <v/>
      </c>
      <c r="DA376" s="123" t="str">
        <f t="shared" si="896"/>
        <v/>
      </c>
      <c r="DB376" s="124" t="str">
        <f t="shared" si="897"/>
        <v/>
      </c>
      <c r="DC376" s="128" t="str">
        <f t="shared" si="898"/>
        <v/>
      </c>
      <c r="DD376" s="123" t="str">
        <f t="shared" si="899"/>
        <v/>
      </c>
      <c r="DE376" s="123" t="str">
        <f t="shared" si="900"/>
        <v/>
      </c>
      <c r="DF376" s="123" t="str">
        <f t="shared" si="901"/>
        <v/>
      </c>
      <c r="DG376" s="123" t="str">
        <f t="shared" si="902"/>
        <v/>
      </c>
      <c r="DH376" s="123" t="str">
        <f t="shared" si="903"/>
        <v/>
      </c>
      <c r="DI376" s="123" t="str">
        <f t="shared" si="904"/>
        <v/>
      </c>
      <c r="DJ376" s="129" t="str">
        <f t="shared" si="905"/>
        <v/>
      </c>
      <c r="DK376" s="98" t="s">
        <v>68</v>
      </c>
      <c r="DL376" s="130">
        <f t="shared" si="912"/>
        <v>370</v>
      </c>
      <c r="DM376" s="56"/>
    </row>
    <row r="377" spans="2:117" ht="22.5" customHeight="1">
      <c r="B377" s="98" t="s">
        <v>68</v>
      </c>
      <c r="C377" s="130">
        <f t="shared" si="906"/>
        <v>371</v>
      </c>
      <c r="D377" s="146">
        <v>45707</v>
      </c>
      <c r="E377" s="155" t="s">
        <v>69</v>
      </c>
      <c r="F377" s="102" t="s">
        <v>70</v>
      </c>
      <c r="G377" s="103" t="s">
        <v>20</v>
      </c>
      <c r="H377" s="131" t="s">
        <v>46</v>
      </c>
      <c r="I377" s="132">
        <v>10000</v>
      </c>
      <c r="J377" s="106"/>
      <c r="K377" s="107">
        <f t="shared" si="907"/>
        <v>4316764</v>
      </c>
      <c r="L377" s="645"/>
      <c r="M377" s="133"/>
      <c r="N377" s="133"/>
      <c r="O377" s="134" t="str">
        <f t="shared" ref="O377:S377" si="1252">IF($H377=O$6,$I377,"")</f>
        <v/>
      </c>
      <c r="P377" s="135" t="str">
        <f t="shared" si="1252"/>
        <v/>
      </c>
      <c r="Q377" s="136">
        <f t="shared" si="1252"/>
        <v>10000</v>
      </c>
      <c r="R377" s="135" t="str">
        <f t="shared" si="1252"/>
        <v/>
      </c>
      <c r="S377" s="137" t="str">
        <f t="shared" si="1252"/>
        <v/>
      </c>
      <c r="T377" s="113" t="str">
        <f t="shared" ref="T377:AJ377" si="1253">IF($H377=T$6,$J377,"")</f>
        <v/>
      </c>
      <c r="U377" s="114" t="str">
        <f t="shared" si="1253"/>
        <v/>
      </c>
      <c r="V377" s="114" t="str">
        <f t="shared" si="1253"/>
        <v/>
      </c>
      <c r="W377" s="114" t="str">
        <f t="shared" si="1253"/>
        <v/>
      </c>
      <c r="X377" s="113" t="str">
        <f t="shared" si="1253"/>
        <v/>
      </c>
      <c r="Y377" s="114" t="str">
        <f t="shared" si="1253"/>
        <v/>
      </c>
      <c r="Z377" s="114" t="str">
        <f t="shared" si="1253"/>
        <v/>
      </c>
      <c r="AA377" s="114" t="str">
        <f t="shared" si="1253"/>
        <v/>
      </c>
      <c r="AB377" s="113" t="str">
        <f t="shared" si="1253"/>
        <v/>
      </c>
      <c r="AC377" s="114" t="str">
        <f t="shared" si="1253"/>
        <v/>
      </c>
      <c r="AD377" s="114" t="str">
        <f t="shared" si="1253"/>
        <v/>
      </c>
      <c r="AE377" s="114" t="str">
        <f t="shared" si="1253"/>
        <v/>
      </c>
      <c r="AF377" s="114" t="str">
        <f t="shared" si="1253"/>
        <v/>
      </c>
      <c r="AG377" s="114" t="str">
        <f t="shared" si="1253"/>
        <v/>
      </c>
      <c r="AH377" s="114" t="str">
        <f t="shared" si="1253"/>
        <v/>
      </c>
      <c r="AI377" s="113" t="str">
        <f t="shared" si="1253"/>
        <v/>
      </c>
      <c r="AJ377" s="115" t="str">
        <f t="shared" si="1253"/>
        <v/>
      </c>
      <c r="AK377" s="617"/>
      <c r="AL377" s="38"/>
      <c r="AM377" s="98" t="s">
        <v>68</v>
      </c>
      <c r="AN377" s="130">
        <f t="shared" si="910"/>
        <v>371</v>
      </c>
      <c r="AO377" s="138" t="str">
        <f t="shared" ref="AO377:AS377" si="1254">IF(AND($G377=AO$4,$H377=AO$6),$I377,"")</f>
        <v/>
      </c>
      <c r="AP377" s="139" t="str">
        <f t="shared" si="1254"/>
        <v/>
      </c>
      <c r="AQ377" s="139">
        <f t="shared" si="1254"/>
        <v>10000</v>
      </c>
      <c r="AR377" s="139" t="str">
        <f t="shared" si="1254"/>
        <v/>
      </c>
      <c r="AS377" s="139" t="str">
        <f t="shared" si="1254"/>
        <v/>
      </c>
      <c r="AT377" s="118"/>
      <c r="AU377" s="138" t="str">
        <f t="shared" si="839"/>
        <v/>
      </c>
      <c r="AV377" s="139" t="str">
        <f t="shared" si="840"/>
        <v/>
      </c>
      <c r="AW377" s="139" t="str">
        <f t="shared" si="841"/>
        <v/>
      </c>
      <c r="AX377" s="139" t="str">
        <f t="shared" si="842"/>
        <v/>
      </c>
      <c r="AY377" s="139" t="str">
        <f t="shared" si="843"/>
        <v/>
      </c>
      <c r="AZ377" s="140" t="str">
        <f t="shared" si="844"/>
        <v/>
      </c>
      <c r="BA377" s="141" t="str">
        <f t="shared" si="845"/>
        <v/>
      </c>
      <c r="BB377" s="139" t="str">
        <f t="shared" si="846"/>
        <v/>
      </c>
      <c r="BC377" s="139" t="str">
        <f t="shared" si="847"/>
        <v/>
      </c>
      <c r="BD377" s="139" t="str">
        <f t="shared" si="848"/>
        <v/>
      </c>
      <c r="BE377" s="140" t="str">
        <f t="shared" si="849"/>
        <v/>
      </c>
      <c r="BF377" s="122" t="str">
        <f t="shared" si="850"/>
        <v/>
      </c>
      <c r="BG377" s="123" t="str">
        <f t="shared" si="851"/>
        <v/>
      </c>
      <c r="BH377" s="123" t="str">
        <f t="shared" si="852"/>
        <v/>
      </c>
      <c r="BI377" s="123" t="str">
        <f t="shared" si="853"/>
        <v/>
      </c>
      <c r="BJ377" s="122" t="str">
        <f t="shared" si="854"/>
        <v/>
      </c>
      <c r="BK377" s="123" t="str">
        <f t="shared" si="855"/>
        <v/>
      </c>
      <c r="BL377" s="123" t="str">
        <f t="shared" si="856"/>
        <v/>
      </c>
      <c r="BM377" s="123" t="str">
        <f t="shared" si="857"/>
        <v/>
      </c>
      <c r="BN377" s="123" t="str">
        <f t="shared" si="858"/>
        <v/>
      </c>
      <c r="BO377" s="123" t="str">
        <f t="shared" si="859"/>
        <v/>
      </c>
      <c r="BP377" s="123" t="str">
        <f t="shared" si="860"/>
        <v/>
      </c>
      <c r="BQ377" s="123" t="str">
        <f t="shared" si="861"/>
        <v/>
      </c>
      <c r="BR377" s="124" t="str">
        <f t="shared" si="862"/>
        <v/>
      </c>
      <c r="BS377" s="142" t="str">
        <f t="shared" si="863"/>
        <v/>
      </c>
      <c r="BT377" s="143" t="str">
        <f t="shared" si="864"/>
        <v/>
      </c>
      <c r="BU377" s="143" t="str">
        <f t="shared" si="865"/>
        <v/>
      </c>
      <c r="BV377" s="143" t="str">
        <f t="shared" si="866"/>
        <v/>
      </c>
      <c r="BW377" s="143" t="str">
        <f t="shared" si="867"/>
        <v/>
      </c>
      <c r="BX377" s="144" t="str">
        <f t="shared" si="868"/>
        <v/>
      </c>
      <c r="BY377" s="141" t="str">
        <f t="shared" si="869"/>
        <v/>
      </c>
      <c r="BZ377" s="139" t="str">
        <f t="shared" si="870"/>
        <v/>
      </c>
      <c r="CA377" s="139" t="str">
        <f t="shared" si="871"/>
        <v/>
      </c>
      <c r="CB377" s="139" t="str">
        <f t="shared" si="872"/>
        <v/>
      </c>
      <c r="CC377" s="139" t="str">
        <f t="shared" si="873"/>
        <v/>
      </c>
      <c r="CD377" s="139" t="str">
        <f t="shared" si="874"/>
        <v/>
      </c>
      <c r="CE377" s="140" t="str">
        <f t="shared" si="875"/>
        <v/>
      </c>
      <c r="CF377" s="141" t="str">
        <f t="shared" si="876"/>
        <v/>
      </c>
      <c r="CG377" s="139" t="str">
        <f t="shared" si="877"/>
        <v/>
      </c>
      <c r="CH377" s="139" t="str">
        <f t="shared" si="878"/>
        <v/>
      </c>
      <c r="CI377" s="139" t="str">
        <f t="shared" si="879"/>
        <v/>
      </c>
      <c r="CJ377" s="139" t="str">
        <f t="shared" si="880"/>
        <v/>
      </c>
      <c r="CK377" s="139" t="str">
        <f t="shared" si="881"/>
        <v/>
      </c>
      <c r="CL377" s="140" t="str">
        <f t="shared" si="882"/>
        <v/>
      </c>
      <c r="CM377" s="142" t="str">
        <f t="shared" si="883"/>
        <v/>
      </c>
      <c r="CN377" s="143" t="str">
        <f t="shared" si="884"/>
        <v/>
      </c>
      <c r="CO377" s="143" t="str">
        <f t="shared" si="885"/>
        <v/>
      </c>
      <c r="CP377" s="143" t="str">
        <f t="shared" si="886"/>
        <v/>
      </c>
      <c r="CQ377" s="143" t="str">
        <f t="shared" si="887"/>
        <v/>
      </c>
      <c r="CR377" s="145" t="str">
        <f t="shared" si="888"/>
        <v/>
      </c>
      <c r="CS377" s="127"/>
      <c r="CT377" s="122" t="str">
        <f t="shared" si="889"/>
        <v/>
      </c>
      <c r="CU377" s="123" t="str">
        <f t="shared" si="890"/>
        <v/>
      </c>
      <c r="CV377" s="123" t="str">
        <f t="shared" si="891"/>
        <v/>
      </c>
      <c r="CW377" s="123" t="str">
        <f t="shared" si="892"/>
        <v/>
      </c>
      <c r="CX377" s="123" t="str">
        <f t="shared" si="893"/>
        <v/>
      </c>
      <c r="CY377" s="123" t="str">
        <f t="shared" si="894"/>
        <v/>
      </c>
      <c r="CZ377" s="123" t="str">
        <f t="shared" si="895"/>
        <v/>
      </c>
      <c r="DA377" s="123" t="str">
        <f t="shared" si="896"/>
        <v/>
      </c>
      <c r="DB377" s="124" t="str">
        <f t="shared" si="897"/>
        <v/>
      </c>
      <c r="DC377" s="128" t="str">
        <f t="shared" si="898"/>
        <v/>
      </c>
      <c r="DD377" s="123" t="str">
        <f t="shared" si="899"/>
        <v/>
      </c>
      <c r="DE377" s="123" t="str">
        <f t="shared" si="900"/>
        <v/>
      </c>
      <c r="DF377" s="123" t="str">
        <f t="shared" si="901"/>
        <v/>
      </c>
      <c r="DG377" s="123" t="str">
        <f t="shared" si="902"/>
        <v/>
      </c>
      <c r="DH377" s="123" t="str">
        <f t="shared" si="903"/>
        <v/>
      </c>
      <c r="DI377" s="123" t="str">
        <f t="shared" si="904"/>
        <v/>
      </c>
      <c r="DJ377" s="129" t="str">
        <f t="shared" si="905"/>
        <v/>
      </c>
      <c r="DK377" s="98" t="s">
        <v>68</v>
      </c>
      <c r="DL377" s="130">
        <f t="shared" si="912"/>
        <v>371</v>
      </c>
      <c r="DM377" s="56"/>
    </row>
    <row r="378" spans="2:117" ht="22.5" customHeight="1">
      <c r="B378" s="98" t="s">
        <v>68</v>
      </c>
      <c r="C378" s="130">
        <f t="shared" si="906"/>
        <v>372</v>
      </c>
      <c r="D378" s="146">
        <v>45707</v>
      </c>
      <c r="E378" s="155" t="s">
        <v>69</v>
      </c>
      <c r="F378" s="102" t="s">
        <v>70</v>
      </c>
      <c r="G378" s="103" t="s">
        <v>20</v>
      </c>
      <c r="H378" s="131" t="s">
        <v>46</v>
      </c>
      <c r="I378" s="132">
        <v>10000</v>
      </c>
      <c r="J378" s="106"/>
      <c r="K378" s="107">
        <f t="shared" si="907"/>
        <v>4326764</v>
      </c>
      <c r="L378" s="645"/>
      <c r="M378" s="133"/>
      <c r="N378" s="133"/>
      <c r="O378" s="134" t="str">
        <f t="shared" ref="O378:S378" si="1255">IF($H378=O$6,$I378,"")</f>
        <v/>
      </c>
      <c r="P378" s="135" t="str">
        <f t="shared" si="1255"/>
        <v/>
      </c>
      <c r="Q378" s="136">
        <f t="shared" si="1255"/>
        <v>10000</v>
      </c>
      <c r="R378" s="135" t="str">
        <f t="shared" si="1255"/>
        <v/>
      </c>
      <c r="S378" s="137" t="str">
        <f t="shared" si="1255"/>
        <v/>
      </c>
      <c r="T378" s="113" t="str">
        <f t="shared" ref="T378:AJ378" si="1256">IF($H378=T$6,$J378,"")</f>
        <v/>
      </c>
      <c r="U378" s="114" t="str">
        <f t="shared" si="1256"/>
        <v/>
      </c>
      <c r="V378" s="114" t="str">
        <f t="shared" si="1256"/>
        <v/>
      </c>
      <c r="W378" s="114" t="str">
        <f t="shared" si="1256"/>
        <v/>
      </c>
      <c r="X378" s="113" t="str">
        <f t="shared" si="1256"/>
        <v/>
      </c>
      <c r="Y378" s="114" t="str">
        <f t="shared" si="1256"/>
        <v/>
      </c>
      <c r="Z378" s="114" t="str">
        <f t="shared" si="1256"/>
        <v/>
      </c>
      <c r="AA378" s="114" t="str">
        <f t="shared" si="1256"/>
        <v/>
      </c>
      <c r="AB378" s="113" t="str">
        <f t="shared" si="1256"/>
        <v/>
      </c>
      <c r="AC378" s="114" t="str">
        <f t="shared" si="1256"/>
        <v/>
      </c>
      <c r="AD378" s="114" t="str">
        <f t="shared" si="1256"/>
        <v/>
      </c>
      <c r="AE378" s="114" t="str">
        <f t="shared" si="1256"/>
        <v/>
      </c>
      <c r="AF378" s="114" t="str">
        <f t="shared" si="1256"/>
        <v/>
      </c>
      <c r="AG378" s="114" t="str">
        <f t="shared" si="1256"/>
        <v/>
      </c>
      <c r="AH378" s="114" t="str">
        <f t="shared" si="1256"/>
        <v/>
      </c>
      <c r="AI378" s="113" t="str">
        <f t="shared" si="1256"/>
        <v/>
      </c>
      <c r="AJ378" s="115" t="str">
        <f t="shared" si="1256"/>
        <v/>
      </c>
      <c r="AK378" s="617"/>
      <c r="AL378" s="38"/>
      <c r="AM378" s="98" t="s">
        <v>68</v>
      </c>
      <c r="AN378" s="130">
        <f t="shared" si="910"/>
        <v>372</v>
      </c>
      <c r="AO378" s="138" t="str">
        <f t="shared" ref="AO378:AS378" si="1257">IF(AND($G378=AO$4,$H378=AO$6),$I378,"")</f>
        <v/>
      </c>
      <c r="AP378" s="139" t="str">
        <f t="shared" si="1257"/>
        <v/>
      </c>
      <c r="AQ378" s="139">
        <f t="shared" si="1257"/>
        <v>10000</v>
      </c>
      <c r="AR378" s="139" t="str">
        <f t="shared" si="1257"/>
        <v/>
      </c>
      <c r="AS378" s="139" t="str">
        <f t="shared" si="1257"/>
        <v/>
      </c>
      <c r="AT378" s="118"/>
      <c r="AU378" s="138" t="str">
        <f t="shared" si="839"/>
        <v/>
      </c>
      <c r="AV378" s="139" t="str">
        <f t="shared" si="840"/>
        <v/>
      </c>
      <c r="AW378" s="139" t="str">
        <f t="shared" si="841"/>
        <v/>
      </c>
      <c r="AX378" s="139" t="str">
        <f t="shared" si="842"/>
        <v/>
      </c>
      <c r="AY378" s="139" t="str">
        <f t="shared" si="843"/>
        <v/>
      </c>
      <c r="AZ378" s="140" t="str">
        <f t="shared" si="844"/>
        <v/>
      </c>
      <c r="BA378" s="141" t="str">
        <f t="shared" si="845"/>
        <v/>
      </c>
      <c r="BB378" s="139" t="str">
        <f t="shared" si="846"/>
        <v/>
      </c>
      <c r="BC378" s="139" t="str">
        <f t="shared" si="847"/>
        <v/>
      </c>
      <c r="BD378" s="139" t="str">
        <f t="shared" si="848"/>
        <v/>
      </c>
      <c r="BE378" s="140" t="str">
        <f t="shared" si="849"/>
        <v/>
      </c>
      <c r="BF378" s="122" t="str">
        <f t="shared" si="850"/>
        <v/>
      </c>
      <c r="BG378" s="123" t="str">
        <f t="shared" si="851"/>
        <v/>
      </c>
      <c r="BH378" s="123" t="str">
        <f t="shared" si="852"/>
        <v/>
      </c>
      <c r="BI378" s="123" t="str">
        <f t="shared" si="853"/>
        <v/>
      </c>
      <c r="BJ378" s="122" t="str">
        <f t="shared" si="854"/>
        <v/>
      </c>
      <c r="BK378" s="123" t="str">
        <f t="shared" si="855"/>
        <v/>
      </c>
      <c r="BL378" s="123" t="str">
        <f t="shared" si="856"/>
        <v/>
      </c>
      <c r="BM378" s="123" t="str">
        <f t="shared" si="857"/>
        <v/>
      </c>
      <c r="BN378" s="123" t="str">
        <f t="shared" si="858"/>
        <v/>
      </c>
      <c r="BO378" s="123" t="str">
        <f t="shared" si="859"/>
        <v/>
      </c>
      <c r="BP378" s="123" t="str">
        <f t="shared" si="860"/>
        <v/>
      </c>
      <c r="BQ378" s="123" t="str">
        <f t="shared" si="861"/>
        <v/>
      </c>
      <c r="BR378" s="124" t="str">
        <f t="shared" si="862"/>
        <v/>
      </c>
      <c r="BS378" s="142" t="str">
        <f t="shared" si="863"/>
        <v/>
      </c>
      <c r="BT378" s="143" t="str">
        <f t="shared" si="864"/>
        <v/>
      </c>
      <c r="BU378" s="143" t="str">
        <f t="shared" si="865"/>
        <v/>
      </c>
      <c r="BV378" s="143" t="str">
        <f t="shared" si="866"/>
        <v/>
      </c>
      <c r="BW378" s="143" t="str">
        <f t="shared" si="867"/>
        <v/>
      </c>
      <c r="BX378" s="144" t="str">
        <f t="shared" si="868"/>
        <v/>
      </c>
      <c r="BY378" s="141" t="str">
        <f t="shared" si="869"/>
        <v/>
      </c>
      <c r="BZ378" s="139" t="str">
        <f t="shared" si="870"/>
        <v/>
      </c>
      <c r="CA378" s="139" t="str">
        <f t="shared" si="871"/>
        <v/>
      </c>
      <c r="CB378" s="139" t="str">
        <f t="shared" si="872"/>
        <v/>
      </c>
      <c r="CC378" s="139" t="str">
        <f t="shared" si="873"/>
        <v/>
      </c>
      <c r="CD378" s="139" t="str">
        <f t="shared" si="874"/>
        <v/>
      </c>
      <c r="CE378" s="140" t="str">
        <f t="shared" si="875"/>
        <v/>
      </c>
      <c r="CF378" s="141" t="str">
        <f t="shared" si="876"/>
        <v/>
      </c>
      <c r="CG378" s="139" t="str">
        <f t="shared" si="877"/>
        <v/>
      </c>
      <c r="CH378" s="139" t="str">
        <f t="shared" si="878"/>
        <v/>
      </c>
      <c r="CI378" s="139" t="str">
        <f t="shared" si="879"/>
        <v/>
      </c>
      <c r="CJ378" s="139" t="str">
        <f t="shared" si="880"/>
        <v/>
      </c>
      <c r="CK378" s="139" t="str">
        <f t="shared" si="881"/>
        <v/>
      </c>
      <c r="CL378" s="140" t="str">
        <f t="shared" si="882"/>
        <v/>
      </c>
      <c r="CM378" s="142" t="str">
        <f t="shared" si="883"/>
        <v/>
      </c>
      <c r="CN378" s="143" t="str">
        <f t="shared" si="884"/>
        <v/>
      </c>
      <c r="CO378" s="143" t="str">
        <f t="shared" si="885"/>
        <v/>
      </c>
      <c r="CP378" s="143" t="str">
        <f t="shared" si="886"/>
        <v/>
      </c>
      <c r="CQ378" s="143" t="str">
        <f t="shared" si="887"/>
        <v/>
      </c>
      <c r="CR378" s="145" t="str">
        <f t="shared" si="888"/>
        <v/>
      </c>
      <c r="CS378" s="127"/>
      <c r="CT378" s="122" t="str">
        <f t="shared" si="889"/>
        <v/>
      </c>
      <c r="CU378" s="123" t="str">
        <f t="shared" si="890"/>
        <v/>
      </c>
      <c r="CV378" s="123" t="str">
        <f t="shared" si="891"/>
        <v/>
      </c>
      <c r="CW378" s="123" t="str">
        <f t="shared" si="892"/>
        <v/>
      </c>
      <c r="CX378" s="123" t="str">
        <f t="shared" si="893"/>
        <v/>
      </c>
      <c r="CY378" s="123" t="str">
        <f t="shared" si="894"/>
        <v/>
      </c>
      <c r="CZ378" s="123" t="str">
        <f t="shared" si="895"/>
        <v/>
      </c>
      <c r="DA378" s="123" t="str">
        <f t="shared" si="896"/>
        <v/>
      </c>
      <c r="DB378" s="124" t="str">
        <f t="shared" si="897"/>
        <v/>
      </c>
      <c r="DC378" s="128" t="str">
        <f t="shared" si="898"/>
        <v/>
      </c>
      <c r="DD378" s="123" t="str">
        <f t="shared" si="899"/>
        <v/>
      </c>
      <c r="DE378" s="123" t="str">
        <f t="shared" si="900"/>
        <v/>
      </c>
      <c r="DF378" s="123" t="str">
        <f t="shared" si="901"/>
        <v/>
      </c>
      <c r="DG378" s="123" t="str">
        <f t="shared" si="902"/>
        <v/>
      </c>
      <c r="DH378" s="123" t="str">
        <f t="shared" si="903"/>
        <v/>
      </c>
      <c r="DI378" s="123" t="str">
        <f t="shared" si="904"/>
        <v/>
      </c>
      <c r="DJ378" s="129" t="str">
        <f t="shared" si="905"/>
        <v/>
      </c>
      <c r="DK378" s="98" t="s">
        <v>68</v>
      </c>
      <c r="DL378" s="130">
        <f t="shared" si="912"/>
        <v>372</v>
      </c>
      <c r="DM378" s="56"/>
    </row>
    <row r="379" spans="2:117" ht="22.5" customHeight="1">
      <c r="B379" s="98" t="s">
        <v>68</v>
      </c>
      <c r="C379" s="130">
        <f t="shared" si="906"/>
        <v>373</v>
      </c>
      <c r="D379" s="146">
        <v>45707</v>
      </c>
      <c r="E379" s="155" t="s">
        <v>69</v>
      </c>
      <c r="F379" s="102" t="s">
        <v>70</v>
      </c>
      <c r="G379" s="103" t="s">
        <v>20</v>
      </c>
      <c r="H379" s="131" t="s">
        <v>46</v>
      </c>
      <c r="I379" s="132">
        <v>10000</v>
      </c>
      <c r="J379" s="106"/>
      <c r="K379" s="107">
        <f t="shared" si="907"/>
        <v>4336764</v>
      </c>
      <c r="L379" s="645"/>
      <c r="M379" s="133"/>
      <c r="N379" s="133"/>
      <c r="O379" s="134" t="str">
        <f t="shared" ref="O379:S379" si="1258">IF($H379=O$6,$I379,"")</f>
        <v/>
      </c>
      <c r="P379" s="135" t="str">
        <f t="shared" si="1258"/>
        <v/>
      </c>
      <c r="Q379" s="136">
        <f t="shared" si="1258"/>
        <v>10000</v>
      </c>
      <c r="R379" s="135" t="str">
        <f t="shared" si="1258"/>
        <v/>
      </c>
      <c r="S379" s="137" t="str">
        <f t="shared" si="1258"/>
        <v/>
      </c>
      <c r="T379" s="113" t="str">
        <f t="shared" ref="T379:AJ379" si="1259">IF($H379=T$6,$J379,"")</f>
        <v/>
      </c>
      <c r="U379" s="114" t="str">
        <f t="shared" si="1259"/>
        <v/>
      </c>
      <c r="V379" s="114" t="str">
        <f t="shared" si="1259"/>
        <v/>
      </c>
      <c r="W379" s="114" t="str">
        <f t="shared" si="1259"/>
        <v/>
      </c>
      <c r="X379" s="113" t="str">
        <f t="shared" si="1259"/>
        <v/>
      </c>
      <c r="Y379" s="114" t="str">
        <f t="shared" si="1259"/>
        <v/>
      </c>
      <c r="Z379" s="114" t="str">
        <f t="shared" si="1259"/>
        <v/>
      </c>
      <c r="AA379" s="114" t="str">
        <f t="shared" si="1259"/>
        <v/>
      </c>
      <c r="AB379" s="113" t="str">
        <f t="shared" si="1259"/>
        <v/>
      </c>
      <c r="AC379" s="114" t="str">
        <f t="shared" si="1259"/>
        <v/>
      </c>
      <c r="AD379" s="114" t="str">
        <f t="shared" si="1259"/>
        <v/>
      </c>
      <c r="AE379" s="114" t="str">
        <f t="shared" si="1259"/>
        <v/>
      </c>
      <c r="AF379" s="114" t="str">
        <f t="shared" si="1259"/>
        <v/>
      </c>
      <c r="AG379" s="114" t="str">
        <f t="shared" si="1259"/>
        <v/>
      </c>
      <c r="AH379" s="114" t="str">
        <f t="shared" si="1259"/>
        <v/>
      </c>
      <c r="AI379" s="113" t="str">
        <f t="shared" si="1259"/>
        <v/>
      </c>
      <c r="AJ379" s="115" t="str">
        <f t="shared" si="1259"/>
        <v/>
      </c>
      <c r="AK379" s="617"/>
      <c r="AL379" s="38"/>
      <c r="AM379" s="98" t="s">
        <v>68</v>
      </c>
      <c r="AN379" s="130">
        <f t="shared" si="910"/>
        <v>373</v>
      </c>
      <c r="AO379" s="138" t="str">
        <f t="shared" ref="AO379:AS379" si="1260">IF(AND($G379=AO$4,$H379=AO$6),$I379,"")</f>
        <v/>
      </c>
      <c r="AP379" s="139" t="str">
        <f t="shared" si="1260"/>
        <v/>
      </c>
      <c r="AQ379" s="139">
        <f t="shared" si="1260"/>
        <v>10000</v>
      </c>
      <c r="AR379" s="139" t="str">
        <f t="shared" si="1260"/>
        <v/>
      </c>
      <c r="AS379" s="139" t="str">
        <f t="shared" si="1260"/>
        <v/>
      </c>
      <c r="AT379" s="118"/>
      <c r="AU379" s="138" t="str">
        <f t="shared" si="839"/>
        <v/>
      </c>
      <c r="AV379" s="139" t="str">
        <f t="shared" si="840"/>
        <v/>
      </c>
      <c r="AW379" s="139" t="str">
        <f t="shared" si="841"/>
        <v/>
      </c>
      <c r="AX379" s="139" t="str">
        <f t="shared" si="842"/>
        <v/>
      </c>
      <c r="AY379" s="139" t="str">
        <f t="shared" si="843"/>
        <v/>
      </c>
      <c r="AZ379" s="140" t="str">
        <f t="shared" si="844"/>
        <v/>
      </c>
      <c r="BA379" s="141" t="str">
        <f t="shared" si="845"/>
        <v/>
      </c>
      <c r="BB379" s="139" t="str">
        <f t="shared" si="846"/>
        <v/>
      </c>
      <c r="BC379" s="139" t="str">
        <f t="shared" si="847"/>
        <v/>
      </c>
      <c r="BD379" s="139" t="str">
        <f t="shared" si="848"/>
        <v/>
      </c>
      <c r="BE379" s="140" t="str">
        <f t="shared" si="849"/>
        <v/>
      </c>
      <c r="BF379" s="122" t="str">
        <f t="shared" si="850"/>
        <v/>
      </c>
      <c r="BG379" s="123" t="str">
        <f t="shared" si="851"/>
        <v/>
      </c>
      <c r="BH379" s="123" t="str">
        <f t="shared" si="852"/>
        <v/>
      </c>
      <c r="BI379" s="123" t="str">
        <f t="shared" si="853"/>
        <v/>
      </c>
      <c r="BJ379" s="122" t="str">
        <f t="shared" si="854"/>
        <v/>
      </c>
      <c r="BK379" s="123" t="str">
        <f t="shared" si="855"/>
        <v/>
      </c>
      <c r="BL379" s="123" t="str">
        <f t="shared" si="856"/>
        <v/>
      </c>
      <c r="BM379" s="123" t="str">
        <f t="shared" si="857"/>
        <v/>
      </c>
      <c r="BN379" s="123" t="str">
        <f t="shared" si="858"/>
        <v/>
      </c>
      <c r="BO379" s="123" t="str">
        <f t="shared" si="859"/>
        <v/>
      </c>
      <c r="BP379" s="123" t="str">
        <f t="shared" si="860"/>
        <v/>
      </c>
      <c r="BQ379" s="123" t="str">
        <f t="shared" si="861"/>
        <v/>
      </c>
      <c r="BR379" s="124" t="str">
        <f t="shared" si="862"/>
        <v/>
      </c>
      <c r="BS379" s="142" t="str">
        <f t="shared" si="863"/>
        <v/>
      </c>
      <c r="BT379" s="143" t="str">
        <f t="shared" si="864"/>
        <v/>
      </c>
      <c r="BU379" s="143" t="str">
        <f t="shared" si="865"/>
        <v/>
      </c>
      <c r="BV379" s="143" t="str">
        <f t="shared" si="866"/>
        <v/>
      </c>
      <c r="BW379" s="143" t="str">
        <f t="shared" si="867"/>
        <v/>
      </c>
      <c r="BX379" s="144" t="str">
        <f t="shared" si="868"/>
        <v/>
      </c>
      <c r="BY379" s="141" t="str">
        <f t="shared" si="869"/>
        <v/>
      </c>
      <c r="BZ379" s="139" t="str">
        <f t="shared" si="870"/>
        <v/>
      </c>
      <c r="CA379" s="139" t="str">
        <f t="shared" si="871"/>
        <v/>
      </c>
      <c r="CB379" s="139" t="str">
        <f t="shared" si="872"/>
        <v/>
      </c>
      <c r="CC379" s="139" t="str">
        <f t="shared" si="873"/>
        <v/>
      </c>
      <c r="CD379" s="139" t="str">
        <f t="shared" si="874"/>
        <v/>
      </c>
      <c r="CE379" s="140" t="str">
        <f t="shared" si="875"/>
        <v/>
      </c>
      <c r="CF379" s="141" t="str">
        <f t="shared" si="876"/>
        <v/>
      </c>
      <c r="CG379" s="139" t="str">
        <f t="shared" si="877"/>
        <v/>
      </c>
      <c r="CH379" s="139" t="str">
        <f t="shared" si="878"/>
        <v/>
      </c>
      <c r="CI379" s="139" t="str">
        <f t="shared" si="879"/>
        <v/>
      </c>
      <c r="CJ379" s="139" t="str">
        <f t="shared" si="880"/>
        <v/>
      </c>
      <c r="CK379" s="139" t="str">
        <f t="shared" si="881"/>
        <v/>
      </c>
      <c r="CL379" s="140" t="str">
        <f t="shared" si="882"/>
        <v/>
      </c>
      <c r="CM379" s="142" t="str">
        <f t="shared" si="883"/>
        <v/>
      </c>
      <c r="CN379" s="143" t="str">
        <f t="shared" si="884"/>
        <v/>
      </c>
      <c r="CO379" s="143" t="str">
        <f t="shared" si="885"/>
        <v/>
      </c>
      <c r="CP379" s="143" t="str">
        <f t="shared" si="886"/>
        <v/>
      </c>
      <c r="CQ379" s="143" t="str">
        <f t="shared" si="887"/>
        <v/>
      </c>
      <c r="CR379" s="145" t="str">
        <f t="shared" si="888"/>
        <v/>
      </c>
      <c r="CS379" s="127"/>
      <c r="CT379" s="122" t="str">
        <f t="shared" si="889"/>
        <v/>
      </c>
      <c r="CU379" s="123" t="str">
        <f t="shared" si="890"/>
        <v/>
      </c>
      <c r="CV379" s="123" t="str">
        <f t="shared" si="891"/>
        <v/>
      </c>
      <c r="CW379" s="123" t="str">
        <f t="shared" si="892"/>
        <v/>
      </c>
      <c r="CX379" s="123" t="str">
        <f t="shared" si="893"/>
        <v/>
      </c>
      <c r="CY379" s="123" t="str">
        <f t="shared" si="894"/>
        <v/>
      </c>
      <c r="CZ379" s="123" t="str">
        <f t="shared" si="895"/>
        <v/>
      </c>
      <c r="DA379" s="123" t="str">
        <f t="shared" si="896"/>
        <v/>
      </c>
      <c r="DB379" s="124" t="str">
        <f t="shared" si="897"/>
        <v/>
      </c>
      <c r="DC379" s="128" t="str">
        <f t="shared" si="898"/>
        <v/>
      </c>
      <c r="DD379" s="123" t="str">
        <f t="shared" si="899"/>
        <v/>
      </c>
      <c r="DE379" s="123" t="str">
        <f t="shared" si="900"/>
        <v/>
      </c>
      <c r="DF379" s="123" t="str">
        <f t="shared" si="901"/>
        <v/>
      </c>
      <c r="DG379" s="123" t="str">
        <f t="shared" si="902"/>
        <v/>
      </c>
      <c r="DH379" s="123" t="str">
        <f t="shared" si="903"/>
        <v/>
      </c>
      <c r="DI379" s="123" t="str">
        <f t="shared" si="904"/>
        <v/>
      </c>
      <c r="DJ379" s="129" t="str">
        <f t="shared" si="905"/>
        <v/>
      </c>
      <c r="DK379" s="98" t="s">
        <v>68</v>
      </c>
      <c r="DL379" s="130">
        <f t="shared" si="912"/>
        <v>373</v>
      </c>
      <c r="DM379" s="56"/>
    </row>
    <row r="380" spans="2:117" ht="22.5" customHeight="1">
      <c r="B380" s="98" t="s">
        <v>68</v>
      </c>
      <c r="C380" s="130">
        <f t="shared" si="906"/>
        <v>374</v>
      </c>
      <c r="D380" s="146">
        <v>45707</v>
      </c>
      <c r="E380" s="155" t="s">
        <v>69</v>
      </c>
      <c r="F380" s="102" t="s">
        <v>70</v>
      </c>
      <c r="G380" s="103" t="s">
        <v>20</v>
      </c>
      <c r="H380" s="131" t="s">
        <v>46</v>
      </c>
      <c r="I380" s="132">
        <v>10000</v>
      </c>
      <c r="J380" s="106"/>
      <c r="K380" s="107">
        <f t="shared" si="907"/>
        <v>4346764</v>
      </c>
      <c r="L380" s="645"/>
      <c r="M380" s="133"/>
      <c r="N380" s="133"/>
      <c r="O380" s="134" t="str">
        <f t="shared" ref="O380:S380" si="1261">IF($H380=O$6,$I380,"")</f>
        <v/>
      </c>
      <c r="P380" s="135" t="str">
        <f t="shared" si="1261"/>
        <v/>
      </c>
      <c r="Q380" s="136">
        <f t="shared" si="1261"/>
        <v>10000</v>
      </c>
      <c r="R380" s="135" t="str">
        <f t="shared" si="1261"/>
        <v/>
      </c>
      <c r="S380" s="137" t="str">
        <f t="shared" si="1261"/>
        <v/>
      </c>
      <c r="T380" s="113" t="str">
        <f t="shared" ref="T380:AJ380" si="1262">IF($H380=T$6,$J380,"")</f>
        <v/>
      </c>
      <c r="U380" s="114" t="str">
        <f t="shared" si="1262"/>
        <v/>
      </c>
      <c r="V380" s="114" t="str">
        <f t="shared" si="1262"/>
        <v/>
      </c>
      <c r="W380" s="114" t="str">
        <f t="shared" si="1262"/>
        <v/>
      </c>
      <c r="X380" s="113" t="str">
        <f t="shared" si="1262"/>
        <v/>
      </c>
      <c r="Y380" s="114" t="str">
        <f t="shared" si="1262"/>
        <v/>
      </c>
      <c r="Z380" s="114" t="str">
        <f t="shared" si="1262"/>
        <v/>
      </c>
      <c r="AA380" s="114" t="str">
        <f t="shared" si="1262"/>
        <v/>
      </c>
      <c r="AB380" s="113" t="str">
        <f t="shared" si="1262"/>
        <v/>
      </c>
      <c r="AC380" s="114" t="str">
        <f t="shared" si="1262"/>
        <v/>
      </c>
      <c r="AD380" s="114" t="str">
        <f t="shared" si="1262"/>
        <v/>
      </c>
      <c r="AE380" s="114" t="str">
        <f t="shared" si="1262"/>
        <v/>
      </c>
      <c r="AF380" s="114" t="str">
        <f t="shared" si="1262"/>
        <v/>
      </c>
      <c r="AG380" s="114" t="str">
        <f t="shared" si="1262"/>
        <v/>
      </c>
      <c r="AH380" s="114" t="str">
        <f t="shared" si="1262"/>
        <v/>
      </c>
      <c r="AI380" s="113" t="str">
        <f t="shared" si="1262"/>
        <v/>
      </c>
      <c r="AJ380" s="115" t="str">
        <f t="shared" si="1262"/>
        <v/>
      </c>
      <c r="AK380" s="617"/>
      <c r="AL380" s="38"/>
      <c r="AM380" s="98" t="s">
        <v>68</v>
      </c>
      <c r="AN380" s="130">
        <f t="shared" si="910"/>
        <v>374</v>
      </c>
      <c r="AO380" s="138" t="str">
        <f t="shared" ref="AO380:AS380" si="1263">IF(AND($G380=AO$4,$H380=AO$6),$I380,"")</f>
        <v/>
      </c>
      <c r="AP380" s="139" t="str">
        <f t="shared" si="1263"/>
        <v/>
      </c>
      <c r="AQ380" s="139">
        <f t="shared" si="1263"/>
        <v>10000</v>
      </c>
      <c r="AR380" s="139" t="str">
        <f t="shared" si="1263"/>
        <v/>
      </c>
      <c r="AS380" s="139" t="str">
        <f t="shared" si="1263"/>
        <v/>
      </c>
      <c r="AT380" s="118"/>
      <c r="AU380" s="138" t="str">
        <f t="shared" si="839"/>
        <v/>
      </c>
      <c r="AV380" s="139" t="str">
        <f t="shared" si="840"/>
        <v/>
      </c>
      <c r="AW380" s="139" t="str">
        <f t="shared" si="841"/>
        <v/>
      </c>
      <c r="AX380" s="139" t="str">
        <f t="shared" si="842"/>
        <v/>
      </c>
      <c r="AY380" s="139" t="str">
        <f t="shared" si="843"/>
        <v/>
      </c>
      <c r="AZ380" s="140" t="str">
        <f t="shared" si="844"/>
        <v/>
      </c>
      <c r="BA380" s="141" t="str">
        <f t="shared" si="845"/>
        <v/>
      </c>
      <c r="BB380" s="139" t="str">
        <f t="shared" si="846"/>
        <v/>
      </c>
      <c r="BC380" s="139" t="str">
        <f t="shared" si="847"/>
        <v/>
      </c>
      <c r="BD380" s="139" t="str">
        <f t="shared" si="848"/>
        <v/>
      </c>
      <c r="BE380" s="140" t="str">
        <f t="shared" si="849"/>
        <v/>
      </c>
      <c r="BF380" s="122" t="str">
        <f t="shared" si="850"/>
        <v/>
      </c>
      <c r="BG380" s="123" t="str">
        <f t="shared" si="851"/>
        <v/>
      </c>
      <c r="BH380" s="123" t="str">
        <f t="shared" si="852"/>
        <v/>
      </c>
      <c r="BI380" s="123" t="str">
        <f t="shared" si="853"/>
        <v/>
      </c>
      <c r="BJ380" s="122" t="str">
        <f t="shared" si="854"/>
        <v/>
      </c>
      <c r="BK380" s="123" t="str">
        <f t="shared" si="855"/>
        <v/>
      </c>
      <c r="BL380" s="123" t="str">
        <f t="shared" si="856"/>
        <v/>
      </c>
      <c r="BM380" s="123" t="str">
        <f t="shared" si="857"/>
        <v/>
      </c>
      <c r="BN380" s="123" t="str">
        <f t="shared" si="858"/>
        <v/>
      </c>
      <c r="BO380" s="123" t="str">
        <f t="shared" si="859"/>
        <v/>
      </c>
      <c r="BP380" s="123" t="str">
        <f t="shared" si="860"/>
        <v/>
      </c>
      <c r="BQ380" s="123" t="str">
        <f t="shared" si="861"/>
        <v/>
      </c>
      <c r="BR380" s="124" t="str">
        <f t="shared" si="862"/>
        <v/>
      </c>
      <c r="BS380" s="142" t="str">
        <f t="shared" si="863"/>
        <v/>
      </c>
      <c r="BT380" s="143" t="str">
        <f t="shared" si="864"/>
        <v/>
      </c>
      <c r="BU380" s="143" t="str">
        <f t="shared" si="865"/>
        <v/>
      </c>
      <c r="BV380" s="143" t="str">
        <f t="shared" si="866"/>
        <v/>
      </c>
      <c r="BW380" s="143" t="str">
        <f t="shared" si="867"/>
        <v/>
      </c>
      <c r="BX380" s="144" t="str">
        <f t="shared" si="868"/>
        <v/>
      </c>
      <c r="BY380" s="141" t="str">
        <f t="shared" si="869"/>
        <v/>
      </c>
      <c r="BZ380" s="139" t="str">
        <f t="shared" si="870"/>
        <v/>
      </c>
      <c r="CA380" s="139" t="str">
        <f t="shared" si="871"/>
        <v/>
      </c>
      <c r="CB380" s="139" t="str">
        <f t="shared" si="872"/>
        <v/>
      </c>
      <c r="CC380" s="139" t="str">
        <f t="shared" si="873"/>
        <v/>
      </c>
      <c r="CD380" s="139" t="str">
        <f t="shared" si="874"/>
        <v/>
      </c>
      <c r="CE380" s="140" t="str">
        <f t="shared" si="875"/>
        <v/>
      </c>
      <c r="CF380" s="141" t="str">
        <f t="shared" si="876"/>
        <v/>
      </c>
      <c r="CG380" s="139" t="str">
        <f t="shared" si="877"/>
        <v/>
      </c>
      <c r="CH380" s="139" t="str">
        <f t="shared" si="878"/>
        <v/>
      </c>
      <c r="CI380" s="139" t="str">
        <f t="shared" si="879"/>
        <v/>
      </c>
      <c r="CJ380" s="139" t="str">
        <f t="shared" si="880"/>
        <v/>
      </c>
      <c r="CK380" s="139" t="str">
        <f t="shared" si="881"/>
        <v/>
      </c>
      <c r="CL380" s="140" t="str">
        <f t="shared" si="882"/>
        <v/>
      </c>
      <c r="CM380" s="142" t="str">
        <f t="shared" si="883"/>
        <v/>
      </c>
      <c r="CN380" s="143" t="str">
        <f t="shared" si="884"/>
        <v/>
      </c>
      <c r="CO380" s="143" t="str">
        <f t="shared" si="885"/>
        <v/>
      </c>
      <c r="CP380" s="143" t="str">
        <f t="shared" si="886"/>
        <v/>
      </c>
      <c r="CQ380" s="143" t="str">
        <f t="shared" si="887"/>
        <v/>
      </c>
      <c r="CR380" s="145" t="str">
        <f t="shared" si="888"/>
        <v/>
      </c>
      <c r="CS380" s="127"/>
      <c r="CT380" s="122" t="str">
        <f t="shared" si="889"/>
        <v/>
      </c>
      <c r="CU380" s="123" t="str">
        <f t="shared" si="890"/>
        <v/>
      </c>
      <c r="CV380" s="123" t="str">
        <f t="shared" si="891"/>
        <v/>
      </c>
      <c r="CW380" s="123" t="str">
        <f t="shared" si="892"/>
        <v/>
      </c>
      <c r="CX380" s="123" t="str">
        <f t="shared" si="893"/>
        <v/>
      </c>
      <c r="CY380" s="123" t="str">
        <f t="shared" si="894"/>
        <v/>
      </c>
      <c r="CZ380" s="123" t="str">
        <f t="shared" si="895"/>
        <v/>
      </c>
      <c r="DA380" s="123" t="str">
        <f t="shared" si="896"/>
        <v/>
      </c>
      <c r="DB380" s="124" t="str">
        <f t="shared" si="897"/>
        <v/>
      </c>
      <c r="DC380" s="128" t="str">
        <f t="shared" si="898"/>
        <v/>
      </c>
      <c r="DD380" s="123" t="str">
        <f t="shared" si="899"/>
        <v/>
      </c>
      <c r="DE380" s="123" t="str">
        <f t="shared" si="900"/>
        <v/>
      </c>
      <c r="DF380" s="123" t="str">
        <f t="shared" si="901"/>
        <v/>
      </c>
      <c r="DG380" s="123" t="str">
        <f t="shared" si="902"/>
        <v/>
      </c>
      <c r="DH380" s="123" t="str">
        <f t="shared" si="903"/>
        <v/>
      </c>
      <c r="DI380" s="123" t="str">
        <f t="shared" si="904"/>
        <v/>
      </c>
      <c r="DJ380" s="129" t="str">
        <f t="shared" si="905"/>
        <v/>
      </c>
      <c r="DK380" s="98" t="s">
        <v>68</v>
      </c>
      <c r="DL380" s="130">
        <f t="shared" si="912"/>
        <v>374</v>
      </c>
      <c r="DM380" s="56"/>
    </row>
    <row r="381" spans="2:117" ht="22.5" customHeight="1">
      <c r="B381" s="98" t="s">
        <v>68</v>
      </c>
      <c r="C381" s="130">
        <f t="shared" si="906"/>
        <v>375</v>
      </c>
      <c r="D381" s="146">
        <v>45707</v>
      </c>
      <c r="E381" s="155" t="s">
        <v>69</v>
      </c>
      <c r="F381" s="102" t="s">
        <v>70</v>
      </c>
      <c r="G381" s="156" t="s">
        <v>20</v>
      </c>
      <c r="H381" s="131" t="s">
        <v>46</v>
      </c>
      <c r="I381" s="132">
        <v>10000</v>
      </c>
      <c r="J381" s="106"/>
      <c r="K381" s="107">
        <f t="shared" si="907"/>
        <v>4356764</v>
      </c>
      <c r="L381" s="645"/>
      <c r="M381" s="133"/>
      <c r="N381" s="133"/>
      <c r="O381" s="134" t="str">
        <f t="shared" ref="O381:S381" si="1264">IF($H381=O$6,$I381,"")</f>
        <v/>
      </c>
      <c r="P381" s="135" t="str">
        <f t="shared" si="1264"/>
        <v/>
      </c>
      <c r="Q381" s="136">
        <f t="shared" si="1264"/>
        <v>10000</v>
      </c>
      <c r="R381" s="135" t="str">
        <f t="shared" si="1264"/>
        <v/>
      </c>
      <c r="S381" s="137" t="str">
        <f t="shared" si="1264"/>
        <v/>
      </c>
      <c r="T381" s="113" t="str">
        <f t="shared" ref="T381:AJ381" si="1265">IF($H381=T$6,$J381,"")</f>
        <v/>
      </c>
      <c r="U381" s="114" t="str">
        <f t="shared" si="1265"/>
        <v/>
      </c>
      <c r="V381" s="114" t="str">
        <f t="shared" si="1265"/>
        <v/>
      </c>
      <c r="W381" s="114" t="str">
        <f t="shared" si="1265"/>
        <v/>
      </c>
      <c r="X381" s="113" t="str">
        <f t="shared" si="1265"/>
        <v/>
      </c>
      <c r="Y381" s="114" t="str">
        <f t="shared" si="1265"/>
        <v/>
      </c>
      <c r="Z381" s="114" t="str">
        <f t="shared" si="1265"/>
        <v/>
      </c>
      <c r="AA381" s="114" t="str">
        <f t="shared" si="1265"/>
        <v/>
      </c>
      <c r="AB381" s="113" t="str">
        <f t="shared" si="1265"/>
        <v/>
      </c>
      <c r="AC381" s="114" t="str">
        <f t="shared" si="1265"/>
        <v/>
      </c>
      <c r="AD381" s="114" t="str">
        <f t="shared" si="1265"/>
        <v/>
      </c>
      <c r="AE381" s="114" t="str">
        <f t="shared" si="1265"/>
        <v/>
      </c>
      <c r="AF381" s="114" t="str">
        <f t="shared" si="1265"/>
        <v/>
      </c>
      <c r="AG381" s="114" t="str">
        <f t="shared" si="1265"/>
        <v/>
      </c>
      <c r="AH381" s="114" t="str">
        <f t="shared" si="1265"/>
        <v/>
      </c>
      <c r="AI381" s="113" t="str">
        <f t="shared" si="1265"/>
        <v/>
      </c>
      <c r="AJ381" s="115" t="str">
        <f t="shared" si="1265"/>
        <v/>
      </c>
      <c r="AK381" s="617"/>
      <c r="AL381" s="38"/>
      <c r="AM381" s="98" t="s">
        <v>68</v>
      </c>
      <c r="AN381" s="130">
        <f t="shared" si="910"/>
        <v>375</v>
      </c>
      <c r="AO381" s="138" t="str">
        <f t="shared" ref="AO381:AS381" si="1266">IF(AND($G381=AO$4,$H381=AO$6),$I381,"")</f>
        <v/>
      </c>
      <c r="AP381" s="139" t="str">
        <f t="shared" si="1266"/>
        <v/>
      </c>
      <c r="AQ381" s="139">
        <f t="shared" si="1266"/>
        <v>10000</v>
      </c>
      <c r="AR381" s="139" t="str">
        <f t="shared" si="1266"/>
        <v/>
      </c>
      <c r="AS381" s="139" t="str">
        <f t="shared" si="1266"/>
        <v/>
      </c>
      <c r="AT381" s="118"/>
      <c r="AU381" s="138" t="str">
        <f t="shared" si="839"/>
        <v/>
      </c>
      <c r="AV381" s="139" t="str">
        <f t="shared" si="840"/>
        <v/>
      </c>
      <c r="AW381" s="139" t="str">
        <f t="shared" si="841"/>
        <v/>
      </c>
      <c r="AX381" s="139" t="str">
        <f t="shared" si="842"/>
        <v/>
      </c>
      <c r="AY381" s="139" t="str">
        <f t="shared" si="843"/>
        <v/>
      </c>
      <c r="AZ381" s="140" t="str">
        <f t="shared" si="844"/>
        <v/>
      </c>
      <c r="BA381" s="141" t="str">
        <f t="shared" si="845"/>
        <v/>
      </c>
      <c r="BB381" s="139" t="str">
        <f t="shared" si="846"/>
        <v/>
      </c>
      <c r="BC381" s="139" t="str">
        <f t="shared" si="847"/>
        <v/>
      </c>
      <c r="BD381" s="139" t="str">
        <f t="shared" si="848"/>
        <v/>
      </c>
      <c r="BE381" s="140" t="str">
        <f t="shared" si="849"/>
        <v/>
      </c>
      <c r="BF381" s="122" t="str">
        <f t="shared" si="850"/>
        <v/>
      </c>
      <c r="BG381" s="123" t="str">
        <f t="shared" si="851"/>
        <v/>
      </c>
      <c r="BH381" s="123" t="str">
        <f t="shared" si="852"/>
        <v/>
      </c>
      <c r="BI381" s="123" t="str">
        <f t="shared" si="853"/>
        <v/>
      </c>
      <c r="BJ381" s="122" t="str">
        <f t="shared" si="854"/>
        <v/>
      </c>
      <c r="BK381" s="123" t="str">
        <f t="shared" si="855"/>
        <v/>
      </c>
      <c r="BL381" s="123" t="str">
        <f t="shared" si="856"/>
        <v/>
      </c>
      <c r="BM381" s="123" t="str">
        <f t="shared" si="857"/>
        <v/>
      </c>
      <c r="BN381" s="123" t="str">
        <f t="shared" si="858"/>
        <v/>
      </c>
      <c r="BO381" s="123" t="str">
        <f t="shared" si="859"/>
        <v/>
      </c>
      <c r="BP381" s="123" t="str">
        <f t="shared" si="860"/>
        <v/>
      </c>
      <c r="BQ381" s="123" t="str">
        <f t="shared" si="861"/>
        <v/>
      </c>
      <c r="BR381" s="124" t="str">
        <f t="shared" si="862"/>
        <v/>
      </c>
      <c r="BS381" s="142" t="str">
        <f t="shared" si="863"/>
        <v/>
      </c>
      <c r="BT381" s="143" t="str">
        <f t="shared" si="864"/>
        <v/>
      </c>
      <c r="BU381" s="143" t="str">
        <f t="shared" si="865"/>
        <v/>
      </c>
      <c r="BV381" s="143" t="str">
        <f t="shared" si="866"/>
        <v/>
      </c>
      <c r="BW381" s="143" t="str">
        <f t="shared" si="867"/>
        <v/>
      </c>
      <c r="BX381" s="144" t="str">
        <f t="shared" si="868"/>
        <v/>
      </c>
      <c r="BY381" s="141" t="str">
        <f t="shared" si="869"/>
        <v/>
      </c>
      <c r="BZ381" s="139" t="str">
        <f t="shared" si="870"/>
        <v/>
      </c>
      <c r="CA381" s="139" t="str">
        <f t="shared" si="871"/>
        <v/>
      </c>
      <c r="CB381" s="139" t="str">
        <f t="shared" si="872"/>
        <v/>
      </c>
      <c r="CC381" s="139" t="str">
        <f t="shared" si="873"/>
        <v/>
      </c>
      <c r="CD381" s="139" t="str">
        <f t="shared" si="874"/>
        <v/>
      </c>
      <c r="CE381" s="140" t="str">
        <f t="shared" si="875"/>
        <v/>
      </c>
      <c r="CF381" s="141" t="str">
        <f t="shared" si="876"/>
        <v/>
      </c>
      <c r="CG381" s="139" t="str">
        <f t="shared" si="877"/>
        <v/>
      </c>
      <c r="CH381" s="139" t="str">
        <f t="shared" si="878"/>
        <v/>
      </c>
      <c r="CI381" s="139" t="str">
        <f t="shared" si="879"/>
        <v/>
      </c>
      <c r="CJ381" s="139" t="str">
        <f t="shared" si="880"/>
        <v/>
      </c>
      <c r="CK381" s="139" t="str">
        <f t="shared" si="881"/>
        <v/>
      </c>
      <c r="CL381" s="140" t="str">
        <f t="shared" si="882"/>
        <v/>
      </c>
      <c r="CM381" s="142" t="str">
        <f t="shared" si="883"/>
        <v/>
      </c>
      <c r="CN381" s="143" t="str">
        <f t="shared" si="884"/>
        <v/>
      </c>
      <c r="CO381" s="143" t="str">
        <f t="shared" si="885"/>
        <v/>
      </c>
      <c r="CP381" s="143" t="str">
        <f t="shared" si="886"/>
        <v/>
      </c>
      <c r="CQ381" s="143" t="str">
        <f t="shared" si="887"/>
        <v/>
      </c>
      <c r="CR381" s="145" t="str">
        <f t="shared" si="888"/>
        <v/>
      </c>
      <c r="CS381" s="127"/>
      <c r="CT381" s="122" t="str">
        <f t="shared" si="889"/>
        <v/>
      </c>
      <c r="CU381" s="123" t="str">
        <f t="shared" si="890"/>
        <v/>
      </c>
      <c r="CV381" s="123" t="str">
        <f t="shared" si="891"/>
        <v/>
      </c>
      <c r="CW381" s="123" t="str">
        <f t="shared" si="892"/>
        <v/>
      </c>
      <c r="CX381" s="123" t="str">
        <f t="shared" si="893"/>
        <v/>
      </c>
      <c r="CY381" s="123" t="str">
        <f t="shared" si="894"/>
        <v/>
      </c>
      <c r="CZ381" s="123" t="str">
        <f t="shared" si="895"/>
        <v/>
      </c>
      <c r="DA381" s="123" t="str">
        <f t="shared" si="896"/>
        <v/>
      </c>
      <c r="DB381" s="124" t="str">
        <f t="shared" si="897"/>
        <v/>
      </c>
      <c r="DC381" s="128" t="str">
        <f t="shared" si="898"/>
        <v/>
      </c>
      <c r="DD381" s="123" t="str">
        <f t="shared" si="899"/>
        <v/>
      </c>
      <c r="DE381" s="123" t="str">
        <f t="shared" si="900"/>
        <v/>
      </c>
      <c r="DF381" s="123" t="str">
        <f t="shared" si="901"/>
        <v/>
      </c>
      <c r="DG381" s="123" t="str">
        <f t="shared" si="902"/>
        <v/>
      </c>
      <c r="DH381" s="123" t="str">
        <f t="shared" si="903"/>
        <v/>
      </c>
      <c r="DI381" s="123" t="str">
        <f t="shared" si="904"/>
        <v/>
      </c>
      <c r="DJ381" s="129" t="str">
        <f t="shared" si="905"/>
        <v/>
      </c>
      <c r="DK381" s="98" t="s">
        <v>68</v>
      </c>
      <c r="DL381" s="130">
        <f t="shared" si="912"/>
        <v>375</v>
      </c>
      <c r="DM381" s="56"/>
    </row>
    <row r="382" spans="2:117" ht="22.5" customHeight="1">
      <c r="B382" s="98" t="s">
        <v>68</v>
      </c>
      <c r="C382" s="130">
        <f t="shared" si="906"/>
        <v>376</v>
      </c>
      <c r="D382" s="146">
        <v>45707</v>
      </c>
      <c r="E382" s="155" t="s">
        <v>69</v>
      </c>
      <c r="F382" s="102" t="s">
        <v>70</v>
      </c>
      <c r="G382" s="103" t="s">
        <v>20</v>
      </c>
      <c r="H382" s="131" t="s">
        <v>46</v>
      </c>
      <c r="I382" s="132">
        <v>10000</v>
      </c>
      <c r="J382" s="106"/>
      <c r="K382" s="107">
        <f t="shared" si="907"/>
        <v>4366764</v>
      </c>
      <c r="L382" s="645"/>
      <c r="M382" s="133"/>
      <c r="N382" s="133"/>
      <c r="O382" s="134" t="str">
        <f t="shared" ref="O382:S382" si="1267">IF($H382=O$6,$I382,"")</f>
        <v/>
      </c>
      <c r="P382" s="135" t="str">
        <f t="shared" si="1267"/>
        <v/>
      </c>
      <c r="Q382" s="136">
        <f t="shared" si="1267"/>
        <v>10000</v>
      </c>
      <c r="R382" s="135" t="str">
        <f t="shared" si="1267"/>
        <v/>
      </c>
      <c r="S382" s="137" t="str">
        <f t="shared" si="1267"/>
        <v/>
      </c>
      <c r="T382" s="113" t="str">
        <f t="shared" ref="T382:AJ382" si="1268">IF($H382=T$6,$J382,"")</f>
        <v/>
      </c>
      <c r="U382" s="114" t="str">
        <f t="shared" si="1268"/>
        <v/>
      </c>
      <c r="V382" s="114" t="str">
        <f t="shared" si="1268"/>
        <v/>
      </c>
      <c r="W382" s="114" t="str">
        <f t="shared" si="1268"/>
        <v/>
      </c>
      <c r="X382" s="113" t="str">
        <f t="shared" si="1268"/>
        <v/>
      </c>
      <c r="Y382" s="114" t="str">
        <f t="shared" si="1268"/>
        <v/>
      </c>
      <c r="Z382" s="114" t="str">
        <f t="shared" si="1268"/>
        <v/>
      </c>
      <c r="AA382" s="114" t="str">
        <f t="shared" si="1268"/>
        <v/>
      </c>
      <c r="AB382" s="113" t="str">
        <f t="shared" si="1268"/>
        <v/>
      </c>
      <c r="AC382" s="114" t="str">
        <f t="shared" si="1268"/>
        <v/>
      </c>
      <c r="AD382" s="114" t="str">
        <f t="shared" si="1268"/>
        <v/>
      </c>
      <c r="AE382" s="114" t="str">
        <f t="shared" si="1268"/>
        <v/>
      </c>
      <c r="AF382" s="114" t="str">
        <f t="shared" si="1268"/>
        <v/>
      </c>
      <c r="AG382" s="114" t="str">
        <f t="shared" si="1268"/>
        <v/>
      </c>
      <c r="AH382" s="114" t="str">
        <f t="shared" si="1268"/>
        <v/>
      </c>
      <c r="AI382" s="113" t="str">
        <f t="shared" si="1268"/>
        <v/>
      </c>
      <c r="AJ382" s="115" t="str">
        <f t="shared" si="1268"/>
        <v/>
      </c>
      <c r="AK382" s="617"/>
      <c r="AL382" s="38"/>
      <c r="AM382" s="98" t="s">
        <v>68</v>
      </c>
      <c r="AN382" s="130">
        <f t="shared" si="910"/>
        <v>376</v>
      </c>
      <c r="AO382" s="138" t="str">
        <f t="shared" ref="AO382:AS382" si="1269">IF(AND($G382=AO$4,$H382=AO$6),$I382,"")</f>
        <v/>
      </c>
      <c r="AP382" s="139" t="str">
        <f t="shared" si="1269"/>
        <v/>
      </c>
      <c r="AQ382" s="139">
        <f t="shared" si="1269"/>
        <v>10000</v>
      </c>
      <c r="AR382" s="139" t="str">
        <f t="shared" si="1269"/>
        <v/>
      </c>
      <c r="AS382" s="139" t="str">
        <f t="shared" si="1269"/>
        <v/>
      </c>
      <c r="AT382" s="118"/>
      <c r="AU382" s="138" t="str">
        <f t="shared" si="839"/>
        <v/>
      </c>
      <c r="AV382" s="139" t="str">
        <f t="shared" si="840"/>
        <v/>
      </c>
      <c r="AW382" s="139" t="str">
        <f t="shared" si="841"/>
        <v/>
      </c>
      <c r="AX382" s="139" t="str">
        <f t="shared" si="842"/>
        <v/>
      </c>
      <c r="AY382" s="139" t="str">
        <f t="shared" si="843"/>
        <v/>
      </c>
      <c r="AZ382" s="140" t="str">
        <f t="shared" si="844"/>
        <v/>
      </c>
      <c r="BA382" s="141" t="str">
        <f t="shared" si="845"/>
        <v/>
      </c>
      <c r="BB382" s="139" t="str">
        <f t="shared" si="846"/>
        <v/>
      </c>
      <c r="BC382" s="139" t="str">
        <f t="shared" si="847"/>
        <v/>
      </c>
      <c r="BD382" s="139" t="str">
        <f t="shared" si="848"/>
        <v/>
      </c>
      <c r="BE382" s="140" t="str">
        <f t="shared" si="849"/>
        <v/>
      </c>
      <c r="BF382" s="122" t="str">
        <f t="shared" si="850"/>
        <v/>
      </c>
      <c r="BG382" s="123" t="str">
        <f t="shared" si="851"/>
        <v/>
      </c>
      <c r="BH382" s="123" t="str">
        <f t="shared" si="852"/>
        <v/>
      </c>
      <c r="BI382" s="123" t="str">
        <f t="shared" si="853"/>
        <v/>
      </c>
      <c r="BJ382" s="122" t="str">
        <f t="shared" si="854"/>
        <v/>
      </c>
      <c r="BK382" s="123" t="str">
        <f t="shared" si="855"/>
        <v/>
      </c>
      <c r="BL382" s="123" t="str">
        <f t="shared" si="856"/>
        <v/>
      </c>
      <c r="BM382" s="123" t="str">
        <f t="shared" si="857"/>
        <v/>
      </c>
      <c r="BN382" s="123" t="str">
        <f t="shared" si="858"/>
        <v/>
      </c>
      <c r="BO382" s="123" t="str">
        <f t="shared" si="859"/>
        <v/>
      </c>
      <c r="BP382" s="123" t="str">
        <f t="shared" si="860"/>
        <v/>
      </c>
      <c r="BQ382" s="123" t="str">
        <f t="shared" si="861"/>
        <v/>
      </c>
      <c r="BR382" s="124" t="str">
        <f t="shared" si="862"/>
        <v/>
      </c>
      <c r="BS382" s="142" t="str">
        <f t="shared" si="863"/>
        <v/>
      </c>
      <c r="BT382" s="143" t="str">
        <f t="shared" si="864"/>
        <v/>
      </c>
      <c r="BU382" s="143" t="str">
        <f t="shared" si="865"/>
        <v/>
      </c>
      <c r="BV382" s="143" t="str">
        <f t="shared" si="866"/>
        <v/>
      </c>
      <c r="BW382" s="143" t="str">
        <f t="shared" si="867"/>
        <v/>
      </c>
      <c r="BX382" s="144" t="str">
        <f t="shared" si="868"/>
        <v/>
      </c>
      <c r="BY382" s="141" t="str">
        <f t="shared" si="869"/>
        <v/>
      </c>
      <c r="BZ382" s="139" t="str">
        <f t="shared" si="870"/>
        <v/>
      </c>
      <c r="CA382" s="139" t="str">
        <f t="shared" si="871"/>
        <v/>
      </c>
      <c r="CB382" s="139" t="str">
        <f t="shared" si="872"/>
        <v/>
      </c>
      <c r="CC382" s="139" t="str">
        <f t="shared" si="873"/>
        <v/>
      </c>
      <c r="CD382" s="139" t="str">
        <f t="shared" si="874"/>
        <v/>
      </c>
      <c r="CE382" s="140" t="str">
        <f t="shared" si="875"/>
        <v/>
      </c>
      <c r="CF382" s="141" t="str">
        <f t="shared" si="876"/>
        <v/>
      </c>
      <c r="CG382" s="139" t="str">
        <f t="shared" si="877"/>
        <v/>
      </c>
      <c r="CH382" s="139" t="str">
        <f t="shared" si="878"/>
        <v/>
      </c>
      <c r="CI382" s="139" t="str">
        <f t="shared" si="879"/>
        <v/>
      </c>
      <c r="CJ382" s="139" t="str">
        <f t="shared" si="880"/>
        <v/>
      </c>
      <c r="CK382" s="139" t="str">
        <f t="shared" si="881"/>
        <v/>
      </c>
      <c r="CL382" s="140" t="str">
        <f t="shared" si="882"/>
        <v/>
      </c>
      <c r="CM382" s="142" t="str">
        <f t="shared" si="883"/>
        <v/>
      </c>
      <c r="CN382" s="143" t="str">
        <f t="shared" si="884"/>
        <v/>
      </c>
      <c r="CO382" s="143" t="str">
        <f t="shared" si="885"/>
        <v/>
      </c>
      <c r="CP382" s="143" t="str">
        <f t="shared" si="886"/>
        <v/>
      </c>
      <c r="CQ382" s="143" t="str">
        <f t="shared" si="887"/>
        <v/>
      </c>
      <c r="CR382" s="145" t="str">
        <f t="shared" si="888"/>
        <v/>
      </c>
      <c r="CS382" s="127"/>
      <c r="CT382" s="122" t="str">
        <f t="shared" si="889"/>
        <v/>
      </c>
      <c r="CU382" s="123" t="str">
        <f t="shared" si="890"/>
        <v/>
      </c>
      <c r="CV382" s="123" t="str">
        <f t="shared" si="891"/>
        <v/>
      </c>
      <c r="CW382" s="123" t="str">
        <f t="shared" si="892"/>
        <v/>
      </c>
      <c r="CX382" s="123" t="str">
        <f t="shared" si="893"/>
        <v/>
      </c>
      <c r="CY382" s="123" t="str">
        <f t="shared" si="894"/>
        <v/>
      </c>
      <c r="CZ382" s="123" t="str">
        <f t="shared" si="895"/>
        <v/>
      </c>
      <c r="DA382" s="123" t="str">
        <f t="shared" si="896"/>
        <v/>
      </c>
      <c r="DB382" s="124" t="str">
        <f t="shared" si="897"/>
        <v/>
      </c>
      <c r="DC382" s="128" t="str">
        <f t="shared" si="898"/>
        <v/>
      </c>
      <c r="DD382" s="123" t="str">
        <f t="shared" si="899"/>
        <v/>
      </c>
      <c r="DE382" s="123" t="str">
        <f t="shared" si="900"/>
        <v/>
      </c>
      <c r="DF382" s="123" t="str">
        <f t="shared" si="901"/>
        <v/>
      </c>
      <c r="DG382" s="123" t="str">
        <f t="shared" si="902"/>
        <v/>
      </c>
      <c r="DH382" s="123" t="str">
        <f t="shared" si="903"/>
        <v/>
      </c>
      <c r="DI382" s="123" t="str">
        <f t="shared" si="904"/>
        <v/>
      </c>
      <c r="DJ382" s="129" t="str">
        <f t="shared" si="905"/>
        <v/>
      </c>
      <c r="DK382" s="98" t="s">
        <v>68</v>
      </c>
      <c r="DL382" s="130">
        <f t="shared" si="912"/>
        <v>376</v>
      </c>
      <c r="DM382" s="56"/>
    </row>
    <row r="383" spans="2:117" ht="22.5" customHeight="1">
      <c r="B383" s="98" t="s">
        <v>68</v>
      </c>
      <c r="C383" s="130">
        <f t="shared" si="906"/>
        <v>377</v>
      </c>
      <c r="D383" s="146">
        <v>45707</v>
      </c>
      <c r="E383" s="155" t="s">
        <v>69</v>
      </c>
      <c r="F383" s="102" t="s">
        <v>70</v>
      </c>
      <c r="G383" s="103" t="s">
        <v>20</v>
      </c>
      <c r="H383" s="131" t="s">
        <v>46</v>
      </c>
      <c r="I383" s="132">
        <v>20000</v>
      </c>
      <c r="J383" s="106"/>
      <c r="K383" s="107">
        <f t="shared" si="907"/>
        <v>4386764</v>
      </c>
      <c r="L383" s="645"/>
      <c r="M383" s="133"/>
      <c r="N383" s="133"/>
      <c r="O383" s="134" t="str">
        <f t="shared" ref="O383:S383" si="1270">IF($H383=O$6,$I383,"")</f>
        <v/>
      </c>
      <c r="P383" s="135" t="str">
        <f t="shared" si="1270"/>
        <v/>
      </c>
      <c r="Q383" s="136">
        <f t="shared" si="1270"/>
        <v>20000</v>
      </c>
      <c r="R383" s="135" t="str">
        <f t="shared" si="1270"/>
        <v/>
      </c>
      <c r="S383" s="137" t="str">
        <f t="shared" si="1270"/>
        <v/>
      </c>
      <c r="T383" s="113" t="str">
        <f t="shared" ref="T383:AJ383" si="1271">IF($H383=T$6,$J383,"")</f>
        <v/>
      </c>
      <c r="U383" s="114" t="str">
        <f t="shared" si="1271"/>
        <v/>
      </c>
      <c r="V383" s="114" t="str">
        <f t="shared" si="1271"/>
        <v/>
      </c>
      <c r="W383" s="114" t="str">
        <f t="shared" si="1271"/>
        <v/>
      </c>
      <c r="X383" s="113" t="str">
        <f t="shared" si="1271"/>
        <v/>
      </c>
      <c r="Y383" s="114" t="str">
        <f t="shared" si="1271"/>
        <v/>
      </c>
      <c r="Z383" s="114" t="str">
        <f t="shared" si="1271"/>
        <v/>
      </c>
      <c r="AA383" s="114" t="str">
        <f t="shared" si="1271"/>
        <v/>
      </c>
      <c r="AB383" s="113" t="str">
        <f t="shared" si="1271"/>
        <v/>
      </c>
      <c r="AC383" s="114" t="str">
        <f t="shared" si="1271"/>
        <v/>
      </c>
      <c r="AD383" s="114" t="str">
        <f t="shared" si="1271"/>
        <v/>
      </c>
      <c r="AE383" s="114" t="str">
        <f t="shared" si="1271"/>
        <v/>
      </c>
      <c r="AF383" s="114" t="str">
        <f t="shared" si="1271"/>
        <v/>
      </c>
      <c r="AG383" s="114" t="str">
        <f t="shared" si="1271"/>
        <v/>
      </c>
      <c r="AH383" s="114" t="str">
        <f t="shared" si="1271"/>
        <v/>
      </c>
      <c r="AI383" s="113" t="str">
        <f t="shared" si="1271"/>
        <v/>
      </c>
      <c r="AJ383" s="115" t="str">
        <f t="shared" si="1271"/>
        <v/>
      </c>
      <c r="AK383" s="617"/>
      <c r="AL383" s="38"/>
      <c r="AM383" s="98" t="s">
        <v>68</v>
      </c>
      <c r="AN383" s="130">
        <f t="shared" si="910"/>
        <v>377</v>
      </c>
      <c r="AO383" s="138" t="str">
        <f t="shared" ref="AO383:AS383" si="1272">IF(AND($G383=AO$4,$H383=AO$6),$I383,"")</f>
        <v/>
      </c>
      <c r="AP383" s="139" t="str">
        <f t="shared" si="1272"/>
        <v/>
      </c>
      <c r="AQ383" s="139">
        <f t="shared" si="1272"/>
        <v>20000</v>
      </c>
      <c r="AR383" s="139" t="str">
        <f t="shared" si="1272"/>
        <v/>
      </c>
      <c r="AS383" s="139" t="str">
        <f t="shared" si="1272"/>
        <v/>
      </c>
      <c r="AT383" s="118"/>
      <c r="AU383" s="138" t="str">
        <f t="shared" si="839"/>
        <v/>
      </c>
      <c r="AV383" s="139" t="str">
        <f t="shared" si="840"/>
        <v/>
      </c>
      <c r="AW383" s="139" t="str">
        <f t="shared" si="841"/>
        <v/>
      </c>
      <c r="AX383" s="139" t="str">
        <f t="shared" si="842"/>
        <v/>
      </c>
      <c r="AY383" s="139" t="str">
        <f t="shared" si="843"/>
        <v/>
      </c>
      <c r="AZ383" s="140" t="str">
        <f t="shared" si="844"/>
        <v/>
      </c>
      <c r="BA383" s="141" t="str">
        <f t="shared" si="845"/>
        <v/>
      </c>
      <c r="BB383" s="139" t="str">
        <f t="shared" si="846"/>
        <v/>
      </c>
      <c r="BC383" s="139" t="str">
        <f t="shared" si="847"/>
        <v/>
      </c>
      <c r="BD383" s="139" t="str">
        <f t="shared" si="848"/>
        <v/>
      </c>
      <c r="BE383" s="140" t="str">
        <f t="shared" si="849"/>
        <v/>
      </c>
      <c r="BF383" s="122" t="str">
        <f t="shared" si="850"/>
        <v/>
      </c>
      <c r="BG383" s="123" t="str">
        <f t="shared" si="851"/>
        <v/>
      </c>
      <c r="BH383" s="123" t="str">
        <f t="shared" si="852"/>
        <v/>
      </c>
      <c r="BI383" s="123" t="str">
        <f t="shared" si="853"/>
        <v/>
      </c>
      <c r="BJ383" s="122" t="str">
        <f t="shared" si="854"/>
        <v/>
      </c>
      <c r="BK383" s="123" t="str">
        <f t="shared" si="855"/>
        <v/>
      </c>
      <c r="BL383" s="123" t="str">
        <f t="shared" si="856"/>
        <v/>
      </c>
      <c r="BM383" s="123" t="str">
        <f t="shared" si="857"/>
        <v/>
      </c>
      <c r="BN383" s="123" t="str">
        <f t="shared" si="858"/>
        <v/>
      </c>
      <c r="BO383" s="123" t="str">
        <f t="shared" si="859"/>
        <v/>
      </c>
      <c r="BP383" s="123" t="str">
        <f t="shared" si="860"/>
        <v/>
      </c>
      <c r="BQ383" s="123" t="str">
        <f t="shared" si="861"/>
        <v/>
      </c>
      <c r="BR383" s="124" t="str">
        <f t="shared" si="862"/>
        <v/>
      </c>
      <c r="BS383" s="142" t="str">
        <f t="shared" si="863"/>
        <v/>
      </c>
      <c r="BT383" s="143" t="str">
        <f t="shared" si="864"/>
        <v/>
      </c>
      <c r="BU383" s="143" t="str">
        <f t="shared" si="865"/>
        <v/>
      </c>
      <c r="BV383" s="143" t="str">
        <f t="shared" si="866"/>
        <v/>
      </c>
      <c r="BW383" s="143" t="str">
        <f t="shared" si="867"/>
        <v/>
      </c>
      <c r="BX383" s="144" t="str">
        <f t="shared" si="868"/>
        <v/>
      </c>
      <c r="BY383" s="141" t="str">
        <f t="shared" si="869"/>
        <v/>
      </c>
      <c r="BZ383" s="139" t="str">
        <f t="shared" si="870"/>
        <v/>
      </c>
      <c r="CA383" s="139" t="str">
        <f t="shared" si="871"/>
        <v/>
      </c>
      <c r="CB383" s="139" t="str">
        <f t="shared" si="872"/>
        <v/>
      </c>
      <c r="CC383" s="139" t="str">
        <f t="shared" si="873"/>
        <v/>
      </c>
      <c r="CD383" s="139" t="str">
        <f t="shared" si="874"/>
        <v/>
      </c>
      <c r="CE383" s="140" t="str">
        <f t="shared" si="875"/>
        <v/>
      </c>
      <c r="CF383" s="141" t="str">
        <f t="shared" si="876"/>
        <v/>
      </c>
      <c r="CG383" s="139" t="str">
        <f t="shared" si="877"/>
        <v/>
      </c>
      <c r="CH383" s="139" t="str">
        <f t="shared" si="878"/>
        <v/>
      </c>
      <c r="CI383" s="139" t="str">
        <f t="shared" si="879"/>
        <v/>
      </c>
      <c r="CJ383" s="139" t="str">
        <f t="shared" si="880"/>
        <v/>
      </c>
      <c r="CK383" s="139" t="str">
        <f t="shared" si="881"/>
        <v/>
      </c>
      <c r="CL383" s="140" t="str">
        <f t="shared" si="882"/>
        <v/>
      </c>
      <c r="CM383" s="142" t="str">
        <f t="shared" si="883"/>
        <v/>
      </c>
      <c r="CN383" s="143" t="str">
        <f t="shared" si="884"/>
        <v/>
      </c>
      <c r="CO383" s="143" t="str">
        <f t="shared" si="885"/>
        <v/>
      </c>
      <c r="CP383" s="143" t="str">
        <f t="shared" si="886"/>
        <v/>
      </c>
      <c r="CQ383" s="143" t="str">
        <f t="shared" si="887"/>
        <v/>
      </c>
      <c r="CR383" s="145" t="str">
        <f t="shared" si="888"/>
        <v/>
      </c>
      <c r="CS383" s="127"/>
      <c r="CT383" s="122" t="str">
        <f t="shared" si="889"/>
        <v/>
      </c>
      <c r="CU383" s="123" t="str">
        <f t="shared" si="890"/>
        <v/>
      </c>
      <c r="CV383" s="123" t="str">
        <f t="shared" si="891"/>
        <v/>
      </c>
      <c r="CW383" s="123" t="str">
        <f t="shared" si="892"/>
        <v/>
      </c>
      <c r="CX383" s="123" t="str">
        <f t="shared" si="893"/>
        <v/>
      </c>
      <c r="CY383" s="123" t="str">
        <f t="shared" si="894"/>
        <v/>
      </c>
      <c r="CZ383" s="123" t="str">
        <f t="shared" si="895"/>
        <v/>
      </c>
      <c r="DA383" s="123" t="str">
        <f t="shared" si="896"/>
        <v/>
      </c>
      <c r="DB383" s="124" t="str">
        <f t="shared" si="897"/>
        <v/>
      </c>
      <c r="DC383" s="128" t="str">
        <f t="shared" si="898"/>
        <v/>
      </c>
      <c r="DD383" s="123" t="str">
        <f t="shared" si="899"/>
        <v/>
      </c>
      <c r="DE383" s="123" t="str">
        <f t="shared" si="900"/>
        <v/>
      </c>
      <c r="DF383" s="123" t="str">
        <f t="shared" si="901"/>
        <v/>
      </c>
      <c r="DG383" s="123" t="str">
        <f t="shared" si="902"/>
        <v/>
      </c>
      <c r="DH383" s="123" t="str">
        <f t="shared" si="903"/>
        <v/>
      </c>
      <c r="DI383" s="123" t="str">
        <f t="shared" si="904"/>
        <v/>
      </c>
      <c r="DJ383" s="129" t="str">
        <f t="shared" si="905"/>
        <v/>
      </c>
      <c r="DK383" s="98" t="s">
        <v>68</v>
      </c>
      <c r="DL383" s="130">
        <f t="shared" si="912"/>
        <v>377</v>
      </c>
      <c r="DM383" s="56"/>
    </row>
    <row r="384" spans="2:117" ht="22.5" customHeight="1">
      <c r="B384" s="98" t="s">
        <v>68</v>
      </c>
      <c r="C384" s="130">
        <f t="shared" si="906"/>
        <v>378</v>
      </c>
      <c r="D384" s="146">
        <v>45707</v>
      </c>
      <c r="E384" s="155" t="s">
        <v>69</v>
      </c>
      <c r="F384" s="102" t="s">
        <v>70</v>
      </c>
      <c r="G384" s="103" t="s">
        <v>20</v>
      </c>
      <c r="H384" s="131" t="s">
        <v>46</v>
      </c>
      <c r="I384" s="132">
        <v>3000</v>
      </c>
      <c r="J384" s="106"/>
      <c r="K384" s="107">
        <f t="shared" si="907"/>
        <v>4389764</v>
      </c>
      <c r="L384" s="645"/>
      <c r="M384" s="133"/>
      <c r="N384" s="133"/>
      <c r="O384" s="134" t="str">
        <f t="shared" ref="O384:S384" si="1273">IF($H384=O$6,$I384,"")</f>
        <v/>
      </c>
      <c r="P384" s="135" t="str">
        <f t="shared" si="1273"/>
        <v/>
      </c>
      <c r="Q384" s="136">
        <f t="shared" si="1273"/>
        <v>3000</v>
      </c>
      <c r="R384" s="135" t="str">
        <f t="shared" si="1273"/>
        <v/>
      </c>
      <c r="S384" s="137" t="str">
        <f t="shared" si="1273"/>
        <v/>
      </c>
      <c r="T384" s="113" t="str">
        <f t="shared" ref="T384:AJ384" si="1274">IF($H384=T$6,$J384,"")</f>
        <v/>
      </c>
      <c r="U384" s="114" t="str">
        <f t="shared" si="1274"/>
        <v/>
      </c>
      <c r="V384" s="114" t="str">
        <f t="shared" si="1274"/>
        <v/>
      </c>
      <c r="W384" s="114" t="str">
        <f t="shared" si="1274"/>
        <v/>
      </c>
      <c r="X384" s="113" t="str">
        <f t="shared" si="1274"/>
        <v/>
      </c>
      <c r="Y384" s="114" t="str">
        <f t="shared" si="1274"/>
        <v/>
      </c>
      <c r="Z384" s="114" t="str">
        <f t="shared" si="1274"/>
        <v/>
      </c>
      <c r="AA384" s="114" t="str">
        <f t="shared" si="1274"/>
        <v/>
      </c>
      <c r="AB384" s="113" t="str">
        <f t="shared" si="1274"/>
        <v/>
      </c>
      <c r="AC384" s="114" t="str">
        <f t="shared" si="1274"/>
        <v/>
      </c>
      <c r="AD384" s="114" t="str">
        <f t="shared" si="1274"/>
        <v/>
      </c>
      <c r="AE384" s="114" t="str">
        <f t="shared" si="1274"/>
        <v/>
      </c>
      <c r="AF384" s="114" t="str">
        <f t="shared" si="1274"/>
        <v/>
      </c>
      <c r="AG384" s="114" t="str">
        <f t="shared" si="1274"/>
        <v/>
      </c>
      <c r="AH384" s="114" t="str">
        <f t="shared" si="1274"/>
        <v/>
      </c>
      <c r="AI384" s="113" t="str">
        <f t="shared" si="1274"/>
        <v/>
      </c>
      <c r="AJ384" s="115" t="str">
        <f t="shared" si="1274"/>
        <v/>
      </c>
      <c r="AK384" s="617"/>
      <c r="AL384" s="38"/>
      <c r="AM384" s="98" t="s">
        <v>68</v>
      </c>
      <c r="AN384" s="130">
        <f t="shared" si="910"/>
        <v>378</v>
      </c>
      <c r="AO384" s="138" t="str">
        <f t="shared" ref="AO384:AS384" si="1275">IF(AND($G384=AO$4,$H384=AO$6),$I384,"")</f>
        <v/>
      </c>
      <c r="AP384" s="139" t="str">
        <f t="shared" si="1275"/>
        <v/>
      </c>
      <c r="AQ384" s="139">
        <f t="shared" si="1275"/>
        <v>3000</v>
      </c>
      <c r="AR384" s="139" t="str">
        <f t="shared" si="1275"/>
        <v/>
      </c>
      <c r="AS384" s="139" t="str">
        <f t="shared" si="1275"/>
        <v/>
      </c>
      <c r="AT384" s="118"/>
      <c r="AU384" s="138" t="str">
        <f t="shared" si="839"/>
        <v/>
      </c>
      <c r="AV384" s="139" t="str">
        <f t="shared" si="840"/>
        <v/>
      </c>
      <c r="AW384" s="139" t="str">
        <f t="shared" si="841"/>
        <v/>
      </c>
      <c r="AX384" s="139" t="str">
        <f t="shared" si="842"/>
        <v/>
      </c>
      <c r="AY384" s="139" t="str">
        <f t="shared" si="843"/>
        <v/>
      </c>
      <c r="AZ384" s="140" t="str">
        <f t="shared" si="844"/>
        <v/>
      </c>
      <c r="BA384" s="141" t="str">
        <f t="shared" si="845"/>
        <v/>
      </c>
      <c r="BB384" s="139" t="str">
        <f t="shared" si="846"/>
        <v/>
      </c>
      <c r="BC384" s="139" t="str">
        <f t="shared" si="847"/>
        <v/>
      </c>
      <c r="BD384" s="139" t="str">
        <f t="shared" si="848"/>
        <v/>
      </c>
      <c r="BE384" s="140" t="str">
        <f t="shared" si="849"/>
        <v/>
      </c>
      <c r="BF384" s="122" t="str">
        <f t="shared" si="850"/>
        <v/>
      </c>
      <c r="BG384" s="123" t="str">
        <f t="shared" si="851"/>
        <v/>
      </c>
      <c r="BH384" s="123" t="str">
        <f t="shared" si="852"/>
        <v/>
      </c>
      <c r="BI384" s="123" t="str">
        <f t="shared" si="853"/>
        <v/>
      </c>
      <c r="BJ384" s="122" t="str">
        <f t="shared" si="854"/>
        <v/>
      </c>
      <c r="BK384" s="123" t="str">
        <f t="shared" si="855"/>
        <v/>
      </c>
      <c r="BL384" s="123" t="str">
        <f t="shared" si="856"/>
        <v/>
      </c>
      <c r="BM384" s="123" t="str">
        <f t="shared" si="857"/>
        <v/>
      </c>
      <c r="BN384" s="123" t="str">
        <f t="shared" si="858"/>
        <v/>
      </c>
      <c r="BO384" s="123" t="str">
        <f t="shared" si="859"/>
        <v/>
      </c>
      <c r="BP384" s="123" t="str">
        <f t="shared" si="860"/>
        <v/>
      </c>
      <c r="BQ384" s="123" t="str">
        <f t="shared" si="861"/>
        <v/>
      </c>
      <c r="BR384" s="124" t="str">
        <f t="shared" si="862"/>
        <v/>
      </c>
      <c r="BS384" s="142" t="str">
        <f t="shared" si="863"/>
        <v/>
      </c>
      <c r="BT384" s="143" t="str">
        <f t="shared" si="864"/>
        <v/>
      </c>
      <c r="BU384" s="143" t="str">
        <f t="shared" si="865"/>
        <v/>
      </c>
      <c r="BV384" s="143" t="str">
        <f t="shared" si="866"/>
        <v/>
      </c>
      <c r="BW384" s="143" t="str">
        <f t="shared" si="867"/>
        <v/>
      </c>
      <c r="BX384" s="144" t="str">
        <f t="shared" si="868"/>
        <v/>
      </c>
      <c r="BY384" s="141" t="str">
        <f t="shared" si="869"/>
        <v/>
      </c>
      <c r="BZ384" s="139" t="str">
        <f t="shared" si="870"/>
        <v/>
      </c>
      <c r="CA384" s="139" t="str">
        <f t="shared" si="871"/>
        <v/>
      </c>
      <c r="CB384" s="139" t="str">
        <f t="shared" si="872"/>
        <v/>
      </c>
      <c r="CC384" s="139" t="str">
        <f t="shared" si="873"/>
        <v/>
      </c>
      <c r="CD384" s="139" t="str">
        <f t="shared" si="874"/>
        <v/>
      </c>
      <c r="CE384" s="140" t="str">
        <f t="shared" si="875"/>
        <v/>
      </c>
      <c r="CF384" s="141" t="str">
        <f t="shared" si="876"/>
        <v/>
      </c>
      <c r="CG384" s="139" t="str">
        <f t="shared" si="877"/>
        <v/>
      </c>
      <c r="CH384" s="139" t="str">
        <f t="shared" si="878"/>
        <v/>
      </c>
      <c r="CI384" s="139" t="str">
        <f t="shared" si="879"/>
        <v/>
      </c>
      <c r="CJ384" s="139" t="str">
        <f t="shared" si="880"/>
        <v/>
      </c>
      <c r="CK384" s="139" t="str">
        <f t="shared" si="881"/>
        <v/>
      </c>
      <c r="CL384" s="140" t="str">
        <f t="shared" si="882"/>
        <v/>
      </c>
      <c r="CM384" s="142" t="str">
        <f t="shared" si="883"/>
        <v/>
      </c>
      <c r="CN384" s="143" t="str">
        <f t="shared" si="884"/>
        <v/>
      </c>
      <c r="CO384" s="143" t="str">
        <f t="shared" si="885"/>
        <v/>
      </c>
      <c r="CP384" s="143" t="str">
        <f t="shared" si="886"/>
        <v/>
      </c>
      <c r="CQ384" s="143" t="str">
        <f t="shared" si="887"/>
        <v/>
      </c>
      <c r="CR384" s="145" t="str">
        <f t="shared" si="888"/>
        <v/>
      </c>
      <c r="CS384" s="127"/>
      <c r="CT384" s="122" t="str">
        <f t="shared" si="889"/>
        <v/>
      </c>
      <c r="CU384" s="123" t="str">
        <f t="shared" si="890"/>
        <v/>
      </c>
      <c r="CV384" s="123" t="str">
        <f t="shared" si="891"/>
        <v/>
      </c>
      <c r="CW384" s="123" t="str">
        <f t="shared" si="892"/>
        <v/>
      </c>
      <c r="CX384" s="123" t="str">
        <f t="shared" si="893"/>
        <v/>
      </c>
      <c r="CY384" s="123" t="str">
        <f t="shared" si="894"/>
        <v/>
      </c>
      <c r="CZ384" s="123" t="str">
        <f t="shared" si="895"/>
        <v/>
      </c>
      <c r="DA384" s="123" t="str">
        <f t="shared" si="896"/>
        <v/>
      </c>
      <c r="DB384" s="124" t="str">
        <f t="shared" si="897"/>
        <v/>
      </c>
      <c r="DC384" s="128" t="str">
        <f t="shared" si="898"/>
        <v/>
      </c>
      <c r="DD384" s="123" t="str">
        <f t="shared" si="899"/>
        <v/>
      </c>
      <c r="DE384" s="123" t="str">
        <f t="shared" si="900"/>
        <v/>
      </c>
      <c r="DF384" s="123" t="str">
        <f t="shared" si="901"/>
        <v/>
      </c>
      <c r="DG384" s="123" t="str">
        <f t="shared" si="902"/>
        <v/>
      </c>
      <c r="DH384" s="123" t="str">
        <f t="shared" si="903"/>
        <v/>
      </c>
      <c r="DI384" s="123" t="str">
        <f t="shared" si="904"/>
        <v/>
      </c>
      <c r="DJ384" s="129" t="str">
        <f t="shared" si="905"/>
        <v/>
      </c>
      <c r="DK384" s="98" t="s">
        <v>68</v>
      </c>
      <c r="DL384" s="130">
        <f t="shared" si="912"/>
        <v>378</v>
      </c>
      <c r="DM384" s="56"/>
    </row>
    <row r="385" spans="2:117" ht="22.5" customHeight="1">
      <c r="B385" s="98" t="s">
        <v>68</v>
      </c>
      <c r="C385" s="130">
        <f t="shared" si="906"/>
        <v>379</v>
      </c>
      <c r="D385" s="146">
        <v>45707</v>
      </c>
      <c r="E385" s="155" t="s">
        <v>69</v>
      </c>
      <c r="F385" s="102" t="s">
        <v>70</v>
      </c>
      <c r="G385" s="103" t="s">
        <v>20</v>
      </c>
      <c r="H385" s="131" t="s">
        <v>46</v>
      </c>
      <c r="I385" s="132">
        <v>5000</v>
      </c>
      <c r="J385" s="106"/>
      <c r="K385" s="107">
        <f t="shared" si="907"/>
        <v>4394764</v>
      </c>
      <c r="L385" s="645"/>
      <c r="M385" s="133"/>
      <c r="N385" s="133"/>
      <c r="O385" s="134" t="str">
        <f t="shared" ref="O385:S385" si="1276">IF($H385=O$6,$I385,"")</f>
        <v/>
      </c>
      <c r="P385" s="135" t="str">
        <f t="shared" si="1276"/>
        <v/>
      </c>
      <c r="Q385" s="136">
        <f t="shared" si="1276"/>
        <v>5000</v>
      </c>
      <c r="R385" s="135" t="str">
        <f t="shared" si="1276"/>
        <v/>
      </c>
      <c r="S385" s="137" t="str">
        <f t="shared" si="1276"/>
        <v/>
      </c>
      <c r="T385" s="113" t="str">
        <f t="shared" ref="T385:AJ385" si="1277">IF($H385=T$6,$J385,"")</f>
        <v/>
      </c>
      <c r="U385" s="114" t="str">
        <f t="shared" si="1277"/>
        <v/>
      </c>
      <c r="V385" s="114" t="str">
        <f t="shared" si="1277"/>
        <v/>
      </c>
      <c r="W385" s="114" t="str">
        <f t="shared" si="1277"/>
        <v/>
      </c>
      <c r="X385" s="113" t="str">
        <f t="shared" si="1277"/>
        <v/>
      </c>
      <c r="Y385" s="114" t="str">
        <f t="shared" si="1277"/>
        <v/>
      </c>
      <c r="Z385" s="114" t="str">
        <f t="shared" si="1277"/>
        <v/>
      </c>
      <c r="AA385" s="114" t="str">
        <f t="shared" si="1277"/>
        <v/>
      </c>
      <c r="AB385" s="113" t="str">
        <f t="shared" si="1277"/>
        <v/>
      </c>
      <c r="AC385" s="114" t="str">
        <f t="shared" si="1277"/>
        <v/>
      </c>
      <c r="AD385" s="114" t="str">
        <f t="shared" si="1277"/>
        <v/>
      </c>
      <c r="AE385" s="114" t="str">
        <f t="shared" si="1277"/>
        <v/>
      </c>
      <c r="AF385" s="114" t="str">
        <f t="shared" si="1277"/>
        <v/>
      </c>
      <c r="AG385" s="114" t="str">
        <f t="shared" si="1277"/>
        <v/>
      </c>
      <c r="AH385" s="114" t="str">
        <f t="shared" si="1277"/>
        <v/>
      </c>
      <c r="AI385" s="113" t="str">
        <f t="shared" si="1277"/>
        <v/>
      </c>
      <c r="AJ385" s="115" t="str">
        <f t="shared" si="1277"/>
        <v/>
      </c>
      <c r="AK385" s="617"/>
      <c r="AL385" s="38"/>
      <c r="AM385" s="98" t="s">
        <v>68</v>
      </c>
      <c r="AN385" s="130">
        <f t="shared" si="910"/>
        <v>379</v>
      </c>
      <c r="AO385" s="138" t="str">
        <f t="shared" ref="AO385:AS385" si="1278">IF(AND($G385=AO$4,$H385=AO$6),$I385,"")</f>
        <v/>
      </c>
      <c r="AP385" s="139" t="str">
        <f t="shared" si="1278"/>
        <v/>
      </c>
      <c r="AQ385" s="139">
        <f t="shared" si="1278"/>
        <v>5000</v>
      </c>
      <c r="AR385" s="139" t="str">
        <f t="shared" si="1278"/>
        <v/>
      </c>
      <c r="AS385" s="139" t="str">
        <f t="shared" si="1278"/>
        <v/>
      </c>
      <c r="AT385" s="118"/>
      <c r="AU385" s="138" t="str">
        <f t="shared" si="839"/>
        <v/>
      </c>
      <c r="AV385" s="139" t="str">
        <f t="shared" si="840"/>
        <v/>
      </c>
      <c r="AW385" s="139" t="str">
        <f t="shared" si="841"/>
        <v/>
      </c>
      <c r="AX385" s="139" t="str">
        <f t="shared" si="842"/>
        <v/>
      </c>
      <c r="AY385" s="139" t="str">
        <f t="shared" si="843"/>
        <v/>
      </c>
      <c r="AZ385" s="140" t="str">
        <f t="shared" si="844"/>
        <v/>
      </c>
      <c r="BA385" s="141" t="str">
        <f t="shared" si="845"/>
        <v/>
      </c>
      <c r="BB385" s="139" t="str">
        <f t="shared" si="846"/>
        <v/>
      </c>
      <c r="BC385" s="139" t="str">
        <f t="shared" si="847"/>
        <v/>
      </c>
      <c r="BD385" s="139" t="str">
        <f t="shared" si="848"/>
        <v/>
      </c>
      <c r="BE385" s="140" t="str">
        <f t="shared" si="849"/>
        <v/>
      </c>
      <c r="BF385" s="122" t="str">
        <f t="shared" si="850"/>
        <v/>
      </c>
      <c r="BG385" s="123" t="str">
        <f t="shared" si="851"/>
        <v/>
      </c>
      <c r="BH385" s="123" t="str">
        <f t="shared" si="852"/>
        <v/>
      </c>
      <c r="BI385" s="123" t="str">
        <f t="shared" si="853"/>
        <v/>
      </c>
      <c r="BJ385" s="122" t="str">
        <f t="shared" si="854"/>
        <v/>
      </c>
      <c r="BK385" s="123" t="str">
        <f t="shared" si="855"/>
        <v/>
      </c>
      <c r="BL385" s="123" t="str">
        <f t="shared" si="856"/>
        <v/>
      </c>
      <c r="BM385" s="123" t="str">
        <f t="shared" si="857"/>
        <v/>
      </c>
      <c r="BN385" s="123" t="str">
        <f t="shared" si="858"/>
        <v/>
      </c>
      <c r="BO385" s="123" t="str">
        <f t="shared" si="859"/>
        <v/>
      </c>
      <c r="BP385" s="123" t="str">
        <f t="shared" si="860"/>
        <v/>
      </c>
      <c r="BQ385" s="123" t="str">
        <f t="shared" si="861"/>
        <v/>
      </c>
      <c r="BR385" s="124" t="str">
        <f t="shared" si="862"/>
        <v/>
      </c>
      <c r="BS385" s="142" t="str">
        <f t="shared" si="863"/>
        <v/>
      </c>
      <c r="BT385" s="143" t="str">
        <f t="shared" si="864"/>
        <v/>
      </c>
      <c r="BU385" s="143" t="str">
        <f t="shared" si="865"/>
        <v/>
      </c>
      <c r="BV385" s="143" t="str">
        <f t="shared" si="866"/>
        <v/>
      </c>
      <c r="BW385" s="143" t="str">
        <f t="shared" si="867"/>
        <v/>
      </c>
      <c r="BX385" s="144" t="str">
        <f t="shared" si="868"/>
        <v/>
      </c>
      <c r="BY385" s="141" t="str">
        <f t="shared" si="869"/>
        <v/>
      </c>
      <c r="BZ385" s="139" t="str">
        <f t="shared" si="870"/>
        <v/>
      </c>
      <c r="CA385" s="139" t="str">
        <f t="shared" si="871"/>
        <v/>
      </c>
      <c r="CB385" s="139" t="str">
        <f t="shared" si="872"/>
        <v/>
      </c>
      <c r="CC385" s="139" t="str">
        <f t="shared" si="873"/>
        <v/>
      </c>
      <c r="CD385" s="139" t="str">
        <f t="shared" si="874"/>
        <v/>
      </c>
      <c r="CE385" s="140" t="str">
        <f t="shared" si="875"/>
        <v/>
      </c>
      <c r="CF385" s="141" t="str">
        <f t="shared" si="876"/>
        <v/>
      </c>
      <c r="CG385" s="139" t="str">
        <f t="shared" si="877"/>
        <v/>
      </c>
      <c r="CH385" s="139" t="str">
        <f t="shared" si="878"/>
        <v/>
      </c>
      <c r="CI385" s="139" t="str">
        <f t="shared" si="879"/>
        <v/>
      </c>
      <c r="CJ385" s="139" t="str">
        <f t="shared" si="880"/>
        <v/>
      </c>
      <c r="CK385" s="139" t="str">
        <f t="shared" si="881"/>
        <v/>
      </c>
      <c r="CL385" s="140" t="str">
        <f t="shared" si="882"/>
        <v/>
      </c>
      <c r="CM385" s="142" t="str">
        <f t="shared" si="883"/>
        <v/>
      </c>
      <c r="CN385" s="143" t="str">
        <f t="shared" si="884"/>
        <v/>
      </c>
      <c r="CO385" s="143" t="str">
        <f t="shared" si="885"/>
        <v/>
      </c>
      <c r="CP385" s="143" t="str">
        <f t="shared" si="886"/>
        <v/>
      </c>
      <c r="CQ385" s="143" t="str">
        <f t="shared" si="887"/>
        <v/>
      </c>
      <c r="CR385" s="145" t="str">
        <f t="shared" si="888"/>
        <v/>
      </c>
      <c r="CS385" s="127"/>
      <c r="CT385" s="122" t="str">
        <f t="shared" si="889"/>
        <v/>
      </c>
      <c r="CU385" s="123" t="str">
        <f t="shared" si="890"/>
        <v/>
      </c>
      <c r="CV385" s="123" t="str">
        <f t="shared" si="891"/>
        <v/>
      </c>
      <c r="CW385" s="123" t="str">
        <f t="shared" si="892"/>
        <v/>
      </c>
      <c r="CX385" s="123" t="str">
        <f t="shared" si="893"/>
        <v/>
      </c>
      <c r="CY385" s="123" t="str">
        <f t="shared" si="894"/>
        <v/>
      </c>
      <c r="CZ385" s="123" t="str">
        <f t="shared" si="895"/>
        <v/>
      </c>
      <c r="DA385" s="123" t="str">
        <f t="shared" si="896"/>
        <v/>
      </c>
      <c r="DB385" s="124" t="str">
        <f t="shared" si="897"/>
        <v/>
      </c>
      <c r="DC385" s="128" t="str">
        <f t="shared" si="898"/>
        <v/>
      </c>
      <c r="DD385" s="123" t="str">
        <f t="shared" si="899"/>
        <v/>
      </c>
      <c r="DE385" s="123" t="str">
        <f t="shared" si="900"/>
        <v/>
      </c>
      <c r="DF385" s="123" t="str">
        <f t="shared" si="901"/>
        <v/>
      </c>
      <c r="DG385" s="123" t="str">
        <f t="shared" si="902"/>
        <v/>
      </c>
      <c r="DH385" s="123" t="str">
        <f t="shared" si="903"/>
        <v/>
      </c>
      <c r="DI385" s="123" t="str">
        <f t="shared" si="904"/>
        <v/>
      </c>
      <c r="DJ385" s="129" t="str">
        <f t="shared" si="905"/>
        <v/>
      </c>
      <c r="DK385" s="98" t="s">
        <v>68</v>
      </c>
      <c r="DL385" s="130">
        <f t="shared" si="912"/>
        <v>379</v>
      </c>
      <c r="DM385" s="56"/>
    </row>
    <row r="386" spans="2:117" ht="22.5" customHeight="1">
      <c r="B386" s="98" t="s">
        <v>68</v>
      </c>
      <c r="C386" s="130">
        <f t="shared" si="906"/>
        <v>380</v>
      </c>
      <c r="D386" s="146">
        <v>45707</v>
      </c>
      <c r="E386" s="155" t="s">
        <v>69</v>
      </c>
      <c r="F386" s="102" t="s">
        <v>70</v>
      </c>
      <c r="G386" s="103" t="s">
        <v>20</v>
      </c>
      <c r="H386" s="131" t="s">
        <v>46</v>
      </c>
      <c r="I386" s="132">
        <v>30000</v>
      </c>
      <c r="J386" s="106"/>
      <c r="K386" s="107">
        <f t="shared" si="907"/>
        <v>4424764</v>
      </c>
      <c r="L386" s="645"/>
      <c r="M386" s="133"/>
      <c r="N386" s="133"/>
      <c r="O386" s="134" t="str">
        <f t="shared" ref="O386:S386" si="1279">IF($H386=O$6,$I386,"")</f>
        <v/>
      </c>
      <c r="P386" s="135" t="str">
        <f t="shared" si="1279"/>
        <v/>
      </c>
      <c r="Q386" s="136">
        <f t="shared" si="1279"/>
        <v>30000</v>
      </c>
      <c r="R386" s="135" t="str">
        <f t="shared" si="1279"/>
        <v/>
      </c>
      <c r="S386" s="137" t="str">
        <f t="shared" si="1279"/>
        <v/>
      </c>
      <c r="T386" s="113" t="str">
        <f t="shared" ref="T386:AJ386" si="1280">IF($H386=T$6,$J386,"")</f>
        <v/>
      </c>
      <c r="U386" s="114" t="str">
        <f t="shared" si="1280"/>
        <v/>
      </c>
      <c r="V386" s="114" t="str">
        <f t="shared" si="1280"/>
        <v/>
      </c>
      <c r="W386" s="114" t="str">
        <f t="shared" si="1280"/>
        <v/>
      </c>
      <c r="X386" s="113" t="str">
        <f t="shared" si="1280"/>
        <v/>
      </c>
      <c r="Y386" s="114" t="str">
        <f t="shared" si="1280"/>
        <v/>
      </c>
      <c r="Z386" s="114" t="str">
        <f t="shared" si="1280"/>
        <v/>
      </c>
      <c r="AA386" s="114" t="str">
        <f t="shared" si="1280"/>
        <v/>
      </c>
      <c r="AB386" s="113" t="str">
        <f t="shared" si="1280"/>
        <v/>
      </c>
      <c r="AC386" s="114" t="str">
        <f t="shared" si="1280"/>
        <v/>
      </c>
      <c r="AD386" s="114" t="str">
        <f t="shared" si="1280"/>
        <v/>
      </c>
      <c r="AE386" s="114" t="str">
        <f t="shared" si="1280"/>
        <v/>
      </c>
      <c r="AF386" s="114" t="str">
        <f t="shared" si="1280"/>
        <v/>
      </c>
      <c r="AG386" s="114" t="str">
        <f t="shared" si="1280"/>
        <v/>
      </c>
      <c r="AH386" s="114" t="str">
        <f t="shared" si="1280"/>
        <v/>
      </c>
      <c r="AI386" s="113" t="str">
        <f t="shared" si="1280"/>
        <v/>
      </c>
      <c r="AJ386" s="115" t="str">
        <f t="shared" si="1280"/>
        <v/>
      </c>
      <c r="AK386" s="617"/>
      <c r="AL386" s="38"/>
      <c r="AM386" s="98" t="s">
        <v>68</v>
      </c>
      <c r="AN386" s="130">
        <f t="shared" si="910"/>
        <v>380</v>
      </c>
      <c r="AO386" s="138" t="str">
        <f t="shared" ref="AO386:AS386" si="1281">IF(AND($G386=AO$4,$H386=AO$6),$I386,"")</f>
        <v/>
      </c>
      <c r="AP386" s="139" t="str">
        <f t="shared" si="1281"/>
        <v/>
      </c>
      <c r="AQ386" s="139">
        <f t="shared" si="1281"/>
        <v>30000</v>
      </c>
      <c r="AR386" s="139" t="str">
        <f t="shared" si="1281"/>
        <v/>
      </c>
      <c r="AS386" s="139" t="str">
        <f t="shared" si="1281"/>
        <v/>
      </c>
      <c r="AT386" s="118"/>
      <c r="AU386" s="138" t="str">
        <f t="shared" si="839"/>
        <v/>
      </c>
      <c r="AV386" s="139" t="str">
        <f t="shared" si="840"/>
        <v/>
      </c>
      <c r="AW386" s="139" t="str">
        <f t="shared" si="841"/>
        <v/>
      </c>
      <c r="AX386" s="139" t="str">
        <f t="shared" si="842"/>
        <v/>
      </c>
      <c r="AY386" s="139" t="str">
        <f t="shared" si="843"/>
        <v/>
      </c>
      <c r="AZ386" s="140" t="str">
        <f t="shared" si="844"/>
        <v/>
      </c>
      <c r="BA386" s="141" t="str">
        <f t="shared" si="845"/>
        <v/>
      </c>
      <c r="BB386" s="139" t="str">
        <f t="shared" si="846"/>
        <v/>
      </c>
      <c r="BC386" s="139" t="str">
        <f t="shared" si="847"/>
        <v/>
      </c>
      <c r="BD386" s="139" t="str">
        <f t="shared" si="848"/>
        <v/>
      </c>
      <c r="BE386" s="140" t="str">
        <f t="shared" si="849"/>
        <v/>
      </c>
      <c r="BF386" s="122" t="str">
        <f t="shared" si="850"/>
        <v/>
      </c>
      <c r="BG386" s="123" t="str">
        <f t="shared" si="851"/>
        <v/>
      </c>
      <c r="BH386" s="123" t="str">
        <f t="shared" si="852"/>
        <v/>
      </c>
      <c r="BI386" s="123" t="str">
        <f t="shared" si="853"/>
        <v/>
      </c>
      <c r="BJ386" s="122" t="str">
        <f t="shared" si="854"/>
        <v/>
      </c>
      <c r="BK386" s="123" t="str">
        <f t="shared" si="855"/>
        <v/>
      </c>
      <c r="BL386" s="123" t="str">
        <f t="shared" si="856"/>
        <v/>
      </c>
      <c r="BM386" s="123" t="str">
        <f t="shared" si="857"/>
        <v/>
      </c>
      <c r="BN386" s="123" t="str">
        <f t="shared" si="858"/>
        <v/>
      </c>
      <c r="BO386" s="123" t="str">
        <f t="shared" si="859"/>
        <v/>
      </c>
      <c r="BP386" s="123" t="str">
        <f t="shared" si="860"/>
        <v/>
      </c>
      <c r="BQ386" s="123" t="str">
        <f t="shared" si="861"/>
        <v/>
      </c>
      <c r="BR386" s="124" t="str">
        <f t="shared" si="862"/>
        <v/>
      </c>
      <c r="BS386" s="142" t="str">
        <f t="shared" si="863"/>
        <v/>
      </c>
      <c r="BT386" s="143" t="str">
        <f t="shared" si="864"/>
        <v/>
      </c>
      <c r="BU386" s="143" t="str">
        <f t="shared" si="865"/>
        <v/>
      </c>
      <c r="BV386" s="143" t="str">
        <f t="shared" si="866"/>
        <v/>
      </c>
      <c r="BW386" s="143" t="str">
        <f t="shared" si="867"/>
        <v/>
      </c>
      <c r="BX386" s="144" t="str">
        <f t="shared" si="868"/>
        <v/>
      </c>
      <c r="BY386" s="141" t="str">
        <f t="shared" si="869"/>
        <v/>
      </c>
      <c r="BZ386" s="139" t="str">
        <f t="shared" si="870"/>
        <v/>
      </c>
      <c r="CA386" s="139" t="str">
        <f t="shared" si="871"/>
        <v/>
      </c>
      <c r="CB386" s="139" t="str">
        <f t="shared" si="872"/>
        <v/>
      </c>
      <c r="CC386" s="139" t="str">
        <f t="shared" si="873"/>
        <v/>
      </c>
      <c r="CD386" s="139" t="str">
        <f t="shared" si="874"/>
        <v/>
      </c>
      <c r="CE386" s="140" t="str">
        <f t="shared" si="875"/>
        <v/>
      </c>
      <c r="CF386" s="141" t="str">
        <f t="shared" si="876"/>
        <v/>
      </c>
      <c r="CG386" s="139" t="str">
        <f t="shared" si="877"/>
        <v/>
      </c>
      <c r="CH386" s="139" t="str">
        <f t="shared" si="878"/>
        <v/>
      </c>
      <c r="CI386" s="139" t="str">
        <f t="shared" si="879"/>
        <v/>
      </c>
      <c r="CJ386" s="139" t="str">
        <f t="shared" si="880"/>
        <v/>
      </c>
      <c r="CK386" s="139" t="str">
        <f t="shared" si="881"/>
        <v/>
      </c>
      <c r="CL386" s="140" t="str">
        <f t="shared" si="882"/>
        <v/>
      </c>
      <c r="CM386" s="142" t="str">
        <f t="shared" si="883"/>
        <v/>
      </c>
      <c r="CN386" s="143" t="str">
        <f t="shared" si="884"/>
        <v/>
      </c>
      <c r="CO386" s="143" t="str">
        <f t="shared" si="885"/>
        <v/>
      </c>
      <c r="CP386" s="143" t="str">
        <f t="shared" si="886"/>
        <v/>
      </c>
      <c r="CQ386" s="143" t="str">
        <f t="shared" si="887"/>
        <v/>
      </c>
      <c r="CR386" s="145" t="str">
        <f t="shared" si="888"/>
        <v/>
      </c>
      <c r="CS386" s="127"/>
      <c r="CT386" s="122" t="str">
        <f t="shared" si="889"/>
        <v/>
      </c>
      <c r="CU386" s="123" t="str">
        <f t="shared" si="890"/>
        <v/>
      </c>
      <c r="CV386" s="123" t="str">
        <f t="shared" si="891"/>
        <v/>
      </c>
      <c r="CW386" s="123" t="str">
        <f t="shared" si="892"/>
        <v/>
      </c>
      <c r="CX386" s="123" t="str">
        <f t="shared" si="893"/>
        <v/>
      </c>
      <c r="CY386" s="123" t="str">
        <f t="shared" si="894"/>
        <v/>
      </c>
      <c r="CZ386" s="123" t="str">
        <f t="shared" si="895"/>
        <v/>
      </c>
      <c r="DA386" s="123" t="str">
        <f t="shared" si="896"/>
        <v/>
      </c>
      <c r="DB386" s="124" t="str">
        <f t="shared" si="897"/>
        <v/>
      </c>
      <c r="DC386" s="128" t="str">
        <f t="shared" si="898"/>
        <v/>
      </c>
      <c r="DD386" s="123" t="str">
        <f t="shared" si="899"/>
        <v/>
      </c>
      <c r="DE386" s="123" t="str">
        <f t="shared" si="900"/>
        <v/>
      </c>
      <c r="DF386" s="123" t="str">
        <f t="shared" si="901"/>
        <v/>
      </c>
      <c r="DG386" s="123" t="str">
        <f t="shared" si="902"/>
        <v/>
      </c>
      <c r="DH386" s="123" t="str">
        <f t="shared" si="903"/>
        <v/>
      </c>
      <c r="DI386" s="123" t="str">
        <f t="shared" si="904"/>
        <v/>
      </c>
      <c r="DJ386" s="129" t="str">
        <f t="shared" si="905"/>
        <v/>
      </c>
      <c r="DK386" s="98" t="s">
        <v>68</v>
      </c>
      <c r="DL386" s="130">
        <f t="shared" si="912"/>
        <v>380</v>
      </c>
      <c r="DM386" s="56"/>
    </row>
    <row r="387" spans="2:117" ht="22.5" customHeight="1">
      <c r="B387" s="98" t="s">
        <v>68</v>
      </c>
      <c r="C387" s="130">
        <f t="shared" si="906"/>
        <v>381</v>
      </c>
      <c r="D387" s="146">
        <v>45707</v>
      </c>
      <c r="E387" s="155" t="s">
        <v>69</v>
      </c>
      <c r="F387" s="102" t="s">
        <v>70</v>
      </c>
      <c r="G387" s="156" t="s">
        <v>20</v>
      </c>
      <c r="H387" s="131" t="s">
        <v>46</v>
      </c>
      <c r="I387" s="132">
        <v>30000</v>
      </c>
      <c r="J387" s="106"/>
      <c r="K387" s="107">
        <f t="shared" si="907"/>
        <v>4454764</v>
      </c>
      <c r="L387" s="645"/>
      <c r="M387" s="133"/>
      <c r="N387" s="133"/>
      <c r="O387" s="134" t="str">
        <f t="shared" ref="O387:S387" si="1282">IF($H387=O$6,$I387,"")</f>
        <v/>
      </c>
      <c r="P387" s="135" t="str">
        <f t="shared" si="1282"/>
        <v/>
      </c>
      <c r="Q387" s="136">
        <f t="shared" si="1282"/>
        <v>30000</v>
      </c>
      <c r="R387" s="135" t="str">
        <f t="shared" si="1282"/>
        <v/>
      </c>
      <c r="S387" s="137" t="str">
        <f t="shared" si="1282"/>
        <v/>
      </c>
      <c r="T387" s="113" t="str">
        <f t="shared" ref="T387:AJ387" si="1283">IF($H387=T$6,$J387,"")</f>
        <v/>
      </c>
      <c r="U387" s="114" t="str">
        <f t="shared" si="1283"/>
        <v/>
      </c>
      <c r="V387" s="114" t="str">
        <f t="shared" si="1283"/>
        <v/>
      </c>
      <c r="W387" s="114" t="str">
        <f t="shared" si="1283"/>
        <v/>
      </c>
      <c r="X387" s="113" t="str">
        <f t="shared" si="1283"/>
        <v/>
      </c>
      <c r="Y387" s="114" t="str">
        <f t="shared" si="1283"/>
        <v/>
      </c>
      <c r="Z387" s="114" t="str">
        <f t="shared" si="1283"/>
        <v/>
      </c>
      <c r="AA387" s="114" t="str">
        <f t="shared" si="1283"/>
        <v/>
      </c>
      <c r="AB387" s="113" t="str">
        <f t="shared" si="1283"/>
        <v/>
      </c>
      <c r="AC387" s="114" t="str">
        <f t="shared" si="1283"/>
        <v/>
      </c>
      <c r="AD387" s="114" t="str">
        <f t="shared" si="1283"/>
        <v/>
      </c>
      <c r="AE387" s="114" t="str">
        <f t="shared" si="1283"/>
        <v/>
      </c>
      <c r="AF387" s="114" t="str">
        <f t="shared" si="1283"/>
        <v/>
      </c>
      <c r="AG387" s="114" t="str">
        <f t="shared" si="1283"/>
        <v/>
      </c>
      <c r="AH387" s="114" t="str">
        <f t="shared" si="1283"/>
        <v/>
      </c>
      <c r="AI387" s="113" t="str">
        <f t="shared" si="1283"/>
        <v/>
      </c>
      <c r="AJ387" s="115" t="str">
        <f t="shared" si="1283"/>
        <v/>
      </c>
      <c r="AK387" s="617"/>
      <c r="AL387" s="38"/>
      <c r="AM387" s="98" t="s">
        <v>68</v>
      </c>
      <c r="AN387" s="130">
        <f t="shared" si="910"/>
        <v>381</v>
      </c>
      <c r="AO387" s="138" t="str">
        <f t="shared" ref="AO387:AS387" si="1284">IF(AND($G387=AO$4,$H387=AO$6),$I387,"")</f>
        <v/>
      </c>
      <c r="AP387" s="139" t="str">
        <f t="shared" si="1284"/>
        <v/>
      </c>
      <c r="AQ387" s="139">
        <f t="shared" si="1284"/>
        <v>30000</v>
      </c>
      <c r="AR387" s="139" t="str">
        <f t="shared" si="1284"/>
        <v/>
      </c>
      <c r="AS387" s="139" t="str">
        <f t="shared" si="1284"/>
        <v/>
      </c>
      <c r="AT387" s="118"/>
      <c r="AU387" s="138" t="str">
        <f t="shared" si="839"/>
        <v/>
      </c>
      <c r="AV387" s="139" t="str">
        <f t="shared" si="840"/>
        <v/>
      </c>
      <c r="AW387" s="139" t="str">
        <f t="shared" si="841"/>
        <v/>
      </c>
      <c r="AX387" s="139" t="str">
        <f t="shared" si="842"/>
        <v/>
      </c>
      <c r="AY387" s="139" t="str">
        <f t="shared" si="843"/>
        <v/>
      </c>
      <c r="AZ387" s="140" t="str">
        <f t="shared" si="844"/>
        <v/>
      </c>
      <c r="BA387" s="141" t="str">
        <f t="shared" si="845"/>
        <v/>
      </c>
      <c r="BB387" s="139" t="str">
        <f t="shared" si="846"/>
        <v/>
      </c>
      <c r="BC387" s="139" t="str">
        <f t="shared" si="847"/>
        <v/>
      </c>
      <c r="BD387" s="139" t="str">
        <f t="shared" si="848"/>
        <v/>
      </c>
      <c r="BE387" s="140" t="str">
        <f t="shared" si="849"/>
        <v/>
      </c>
      <c r="BF387" s="122" t="str">
        <f t="shared" si="850"/>
        <v/>
      </c>
      <c r="BG387" s="123" t="str">
        <f t="shared" si="851"/>
        <v/>
      </c>
      <c r="BH387" s="123" t="str">
        <f t="shared" si="852"/>
        <v/>
      </c>
      <c r="BI387" s="123" t="str">
        <f t="shared" si="853"/>
        <v/>
      </c>
      <c r="BJ387" s="122" t="str">
        <f t="shared" si="854"/>
        <v/>
      </c>
      <c r="BK387" s="123" t="str">
        <f t="shared" si="855"/>
        <v/>
      </c>
      <c r="BL387" s="123" t="str">
        <f t="shared" si="856"/>
        <v/>
      </c>
      <c r="BM387" s="123" t="str">
        <f t="shared" si="857"/>
        <v/>
      </c>
      <c r="BN387" s="123" t="str">
        <f t="shared" si="858"/>
        <v/>
      </c>
      <c r="BO387" s="123" t="str">
        <f t="shared" si="859"/>
        <v/>
      </c>
      <c r="BP387" s="123" t="str">
        <f t="shared" si="860"/>
        <v/>
      </c>
      <c r="BQ387" s="123" t="str">
        <f t="shared" si="861"/>
        <v/>
      </c>
      <c r="BR387" s="124" t="str">
        <f t="shared" si="862"/>
        <v/>
      </c>
      <c r="BS387" s="142" t="str">
        <f t="shared" si="863"/>
        <v/>
      </c>
      <c r="BT387" s="143" t="str">
        <f t="shared" si="864"/>
        <v/>
      </c>
      <c r="BU387" s="143" t="str">
        <f t="shared" si="865"/>
        <v/>
      </c>
      <c r="BV387" s="143" t="str">
        <f t="shared" si="866"/>
        <v/>
      </c>
      <c r="BW387" s="143" t="str">
        <f t="shared" si="867"/>
        <v/>
      </c>
      <c r="BX387" s="144" t="str">
        <f t="shared" si="868"/>
        <v/>
      </c>
      <c r="BY387" s="141" t="str">
        <f t="shared" si="869"/>
        <v/>
      </c>
      <c r="BZ387" s="139" t="str">
        <f t="shared" si="870"/>
        <v/>
      </c>
      <c r="CA387" s="139" t="str">
        <f t="shared" si="871"/>
        <v/>
      </c>
      <c r="CB387" s="139" t="str">
        <f t="shared" si="872"/>
        <v/>
      </c>
      <c r="CC387" s="139" t="str">
        <f t="shared" si="873"/>
        <v/>
      </c>
      <c r="CD387" s="139" t="str">
        <f t="shared" si="874"/>
        <v/>
      </c>
      <c r="CE387" s="140" t="str">
        <f t="shared" si="875"/>
        <v/>
      </c>
      <c r="CF387" s="141" t="str">
        <f t="shared" si="876"/>
        <v/>
      </c>
      <c r="CG387" s="139" t="str">
        <f t="shared" si="877"/>
        <v/>
      </c>
      <c r="CH387" s="139" t="str">
        <f t="shared" si="878"/>
        <v/>
      </c>
      <c r="CI387" s="139" t="str">
        <f t="shared" si="879"/>
        <v/>
      </c>
      <c r="CJ387" s="139" t="str">
        <f t="shared" si="880"/>
        <v/>
      </c>
      <c r="CK387" s="139" t="str">
        <f t="shared" si="881"/>
        <v/>
      </c>
      <c r="CL387" s="140" t="str">
        <f t="shared" si="882"/>
        <v/>
      </c>
      <c r="CM387" s="142" t="str">
        <f t="shared" si="883"/>
        <v/>
      </c>
      <c r="CN387" s="143" t="str">
        <f t="shared" si="884"/>
        <v/>
      </c>
      <c r="CO387" s="143" t="str">
        <f t="shared" si="885"/>
        <v/>
      </c>
      <c r="CP387" s="143" t="str">
        <f t="shared" si="886"/>
        <v/>
      </c>
      <c r="CQ387" s="143" t="str">
        <f t="shared" si="887"/>
        <v/>
      </c>
      <c r="CR387" s="145" t="str">
        <f t="shared" si="888"/>
        <v/>
      </c>
      <c r="CS387" s="127"/>
      <c r="CT387" s="122" t="str">
        <f t="shared" si="889"/>
        <v/>
      </c>
      <c r="CU387" s="123" t="str">
        <f t="shared" si="890"/>
        <v/>
      </c>
      <c r="CV387" s="123" t="str">
        <f t="shared" si="891"/>
        <v/>
      </c>
      <c r="CW387" s="123" t="str">
        <f t="shared" si="892"/>
        <v/>
      </c>
      <c r="CX387" s="123" t="str">
        <f t="shared" si="893"/>
        <v/>
      </c>
      <c r="CY387" s="123" t="str">
        <f t="shared" si="894"/>
        <v/>
      </c>
      <c r="CZ387" s="123" t="str">
        <f t="shared" si="895"/>
        <v/>
      </c>
      <c r="DA387" s="123" t="str">
        <f t="shared" si="896"/>
        <v/>
      </c>
      <c r="DB387" s="124" t="str">
        <f t="shared" si="897"/>
        <v/>
      </c>
      <c r="DC387" s="128" t="str">
        <f t="shared" si="898"/>
        <v/>
      </c>
      <c r="DD387" s="123" t="str">
        <f t="shared" si="899"/>
        <v/>
      </c>
      <c r="DE387" s="123" t="str">
        <f t="shared" si="900"/>
        <v/>
      </c>
      <c r="DF387" s="123" t="str">
        <f t="shared" si="901"/>
        <v/>
      </c>
      <c r="DG387" s="123" t="str">
        <f t="shared" si="902"/>
        <v/>
      </c>
      <c r="DH387" s="123" t="str">
        <f t="shared" si="903"/>
        <v/>
      </c>
      <c r="DI387" s="123" t="str">
        <f t="shared" si="904"/>
        <v/>
      </c>
      <c r="DJ387" s="129" t="str">
        <f t="shared" si="905"/>
        <v/>
      </c>
      <c r="DK387" s="98" t="s">
        <v>68</v>
      </c>
      <c r="DL387" s="130">
        <f t="shared" si="912"/>
        <v>381</v>
      </c>
      <c r="DM387" s="56"/>
    </row>
    <row r="388" spans="2:117" ht="22.5" customHeight="1">
      <c r="B388" s="98" t="s">
        <v>68</v>
      </c>
      <c r="C388" s="130">
        <f t="shared" si="906"/>
        <v>382</v>
      </c>
      <c r="D388" s="146">
        <v>45707</v>
      </c>
      <c r="E388" s="155" t="s">
        <v>69</v>
      </c>
      <c r="F388" s="102" t="s">
        <v>70</v>
      </c>
      <c r="G388" s="103" t="s">
        <v>20</v>
      </c>
      <c r="H388" s="131" t="s">
        <v>46</v>
      </c>
      <c r="I388" s="132">
        <v>2000</v>
      </c>
      <c r="J388" s="106"/>
      <c r="K388" s="107">
        <f t="shared" si="907"/>
        <v>4456764</v>
      </c>
      <c r="L388" s="645"/>
      <c r="M388" s="133"/>
      <c r="N388" s="133"/>
      <c r="O388" s="134" t="str">
        <f t="shared" ref="O388:S388" si="1285">IF($H388=O$6,$I388,"")</f>
        <v/>
      </c>
      <c r="P388" s="135" t="str">
        <f t="shared" si="1285"/>
        <v/>
      </c>
      <c r="Q388" s="136">
        <f t="shared" si="1285"/>
        <v>2000</v>
      </c>
      <c r="R388" s="135" t="str">
        <f t="shared" si="1285"/>
        <v/>
      </c>
      <c r="S388" s="137" t="str">
        <f t="shared" si="1285"/>
        <v/>
      </c>
      <c r="T388" s="113" t="str">
        <f t="shared" ref="T388:AJ388" si="1286">IF($H388=T$6,$J388,"")</f>
        <v/>
      </c>
      <c r="U388" s="114" t="str">
        <f t="shared" si="1286"/>
        <v/>
      </c>
      <c r="V388" s="114" t="str">
        <f t="shared" si="1286"/>
        <v/>
      </c>
      <c r="W388" s="114" t="str">
        <f t="shared" si="1286"/>
        <v/>
      </c>
      <c r="X388" s="113" t="str">
        <f t="shared" si="1286"/>
        <v/>
      </c>
      <c r="Y388" s="114" t="str">
        <f t="shared" si="1286"/>
        <v/>
      </c>
      <c r="Z388" s="114" t="str">
        <f t="shared" si="1286"/>
        <v/>
      </c>
      <c r="AA388" s="114" t="str">
        <f t="shared" si="1286"/>
        <v/>
      </c>
      <c r="AB388" s="113" t="str">
        <f t="shared" si="1286"/>
        <v/>
      </c>
      <c r="AC388" s="114" t="str">
        <f t="shared" si="1286"/>
        <v/>
      </c>
      <c r="AD388" s="114" t="str">
        <f t="shared" si="1286"/>
        <v/>
      </c>
      <c r="AE388" s="114" t="str">
        <f t="shared" si="1286"/>
        <v/>
      </c>
      <c r="AF388" s="114" t="str">
        <f t="shared" si="1286"/>
        <v/>
      </c>
      <c r="AG388" s="114" t="str">
        <f t="shared" si="1286"/>
        <v/>
      </c>
      <c r="AH388" s="114" t="str">
        <f t="shared" si="1286"/>
        <v/>
      </c>
      <c r="AI388" s="113" t="str">
        <f t="shared" si="1286"/>
        <v/>
      </c>
      <c r="AJ388" s="115" t="str">
        <f t="shared" si="1286"/>
        <v/>
      </c>
      <c r="AK388" s="617"/>
      <c r="AL388" s="38"/>
      <c r="AM388" s="98" t="s">
        <v>68</v>
      </c>
      <c r="AN388" s="130">
        <f t="shared" si="910"/>
        <v>382</v>
      </c>
      <c r="AO388" s="138" t="str">
        <f t="shared" ref="AO388:AS388" si="1287">IF(AND($G388=AO$4,$H388=AO$6),$I388,"")</f>
        <v/>
      </c>
      <c r="AP388" s="139" t="str">
        <f t="shared" si="1287"/>
        <v/>
      </c>
      <c r="AQ388" s="139">
        <f t="shared" si="1287"/>
        <v>2000</v>
      </c>
      <c r="AR388" s="139" t="str">
        <f t="shared" si="1287"/>
        <v/>
      </c>
      <c r="AS388" s="139" t="str">
        <f t="shared" si="1287"/>
        <v/>
      </c>
      <c r="AT388" s="118"/>
      <c r="AU388" s="138" t="str">
        <f t="shared" si="839"/>
        <v/>
      </c>
      <c r="AV388" s="139" t="str">
        <f t="shared" si="840"/>
        <v/>
      </c>
      <c r="AW388" s="139" t="str">
        <f t="shared" si="841"/>
        <v/>
      </c>
      <c r="AX388" s="139" t="str">
        <f t="shared" si="842"/>
        <v/>
      </c>
      <c r="AY388" s="139" t="str">
        <f t="shared" si="843"/>
        <v/>
      </c>
      <c r="AZ388" s="140" t="str">
        <f t="shared" si="844"/>
        <v/>
      </c>
      <c r="BA388" s="141" t="str">
        <f t="shared" si="845"/>
        <v/>
      </c>
      <c r="BB388" s="139" t="str">
        <f t="shared" si="846"/>
        <v/>
      </c>
      <c r="BC388" s="139" t="str">
        <f t="shared" si="847"/>
        <v/>
      </c>
      <c r="BD388" s="139" t="str">
        <f t="shared" si="848"/>
        <v/>
      </c>
      <c r="BE388" s="140" t="str">
        <f t="shared" si="849"/>
        <v/>
      </c>
      <c r="BF388" s="122" t="str">
        <f t="shared" si="850"/>
        <v/>
      </c>
      <c r="BG388" s="123" t="str">
        <f t="shared" si="851"/>
        <v/>
      </c>
      <c r="BH388" s="123" t="str">
        <f t="shared" si="852"/>
        <v/>
      </c>
      <c r="BI388" s="123" t="str">
        <f t="shared" si="853"/>
        <v/>
      </c>
      <c r="BJ388" s="122" t="str">
        <f t="shared" si="854"/>
        <v/>
      </c>
      <c r="BK388" s="123" t="str">
        <f t="shared" si="855"/>
        <v/>
      </c>
      <c r="BL388" s="123" t="str">
        <f t="shared" si="856"/>
        <v/>
      </c>
      <c r="BM388" s="123" t="str">
        <f t="shared" si="857"/>
        <v/>
      </c>
      <c r="BN388" s="123" t="str">
        <f t="shared" si="858"/>
        <v/>
      </c>
      <c r="BO388" s="123" t="str">
        <f t="shared" si="859"/>
        <v/>
      </c>
      <c r="BP388" s="123" t="str">
        <f t="shared" si="860"/>
        <v/>
      </c>
      <c r="BQ388" s="123" t="str">
        <f t="shared" si="861"/>
        <v/>
      </c>
      <c r="BR388" s="124" t="str">
        <f t="shared" si="862"/>
        <v/>
      </c>
      <c r="BS388" s="142" t="str">
        <f t="shared" si="863"/>
        <v/>
      </c>
      <c r="BT388" s="143" t="str">
        <f t="shared" si="864"/>
        <v/>
      </c>
      <c r="BU388" s="143" t="str">
        <f t="shared" si="865"/>
        <v/>
      </c>
      <c r="BV388" s="143" t="str">
        <f t="shared" si="866"/>
        <v/>
      </c>
      <c r="BW388" s="143" t="str">
        <f t="shared" si="867"/>
        <v/>
      </c>
      <c r="BX388" s="144" t="str">
        <f t="shared" si="868"/>
        <v/>
      </c>
      <c r="BY388" s="141" t="str">
        <f t="shared" si="869"/>
        <v/>
      </c>
      <c r="BZ388" s="139" t="str">
        <f t="shared" si="870"/>
        <v/>
      </c>
      <c r="CA388" s="139" t="str">
        <f t="shared" si="871"/>
        <v/>
      </c>
      <c r="CB388" s="139" t="str">
        <f t="shared" si="872"/>
        <v/>
      </c>
      <c r="CC388" s="139" t="str">
        <f t="shared" si="873"/>
        <v/>
      </c>
      <c r="CD388" s="139" t="str">
        <f t="shared" si="874"/>
        <v/>
      </c>
      <c r="CE388" s="140" t="str">
        <f t="shared" si="875"/>
        <v/>
      </c>
      <c r="CF388" s="141" t="str">
        <f t="shared" si="876"/>
        <v/>
      </c>
      <c r="CG388" s="139" t="str">
        <f t="shared" si="877"/>
        <v/>
      </c>
      <c r="CH388" s="139" t="str">
        <f t="shared" si="878"/>
        <v/>
      </c>
      <c r="CI388" s="139" t="str">
        <f t="shared" si="879"/>
        <v/>
      </c>
      <c r="CJ388" s="139" t="str">
        <f t="shared" si="880"/>
        <v/>
      </c>
      <c r="CK388" s="139" t="str">
        <f t="shared" si="881"/>
        <v/>
      </c>
      <c r="CL388" s="140" t="str">
        <f t="shared" si="882"/>
        <v/>
      </c>
      <c r="CM388" s="142" t="str">
        <f t="shared" si="883"/>
        <v/>
      </c>
      <c r="CN388" s="143" t="str">
        <f t="shared" si="884"/>
        <v/>
      </c>
      <c r="CO388" s="143" t="str">
        <f t="shared" si="885"/>
        <v/>
      </c>
      <c r="CP388" s="143" t="str">
        <f t="shared" si="886"/>
        <v/>
      </c>
      <c r="CQ388" s="143" t="str">
        <f t="shared" si="887"/>
        <v/>
      </c>
      <c r="CR388" s="145" t="str">
        <f t="shared" si="888"/>
        <v/>
      </c>
      <c r="CS388" s="127"/>
      <c r="CT388" s="122" t="str">
        <f t="shared" si="889"/>
        <v/>
      </c>
      <c r="CU388" s="123" t="str">
        <f t="shared" si="890"/>
        <v/>
      </c>
      <c r="CV388" s="123" t="str">
        <f t="shared" si="891"/>
        <v/>
      </c>
      <c r="CW388" s="123" t="str">
        <f t="shared" si="892"/>
        <v/>
      </c>
      <c r="CX388" s="123" t="str">
        <f t="shared" si="893"/>
        <v/>
      </c>
      <c r="CY388" s="123" t="str">
        <f t="shared" si="894"/>
        <v/>
      </c>
      <c r="CZ388" s="123" t="str">
        <f t="shared" si="895"/>
        <v/>
      </c>
      <c r="DA388" s="123" t="str">
        <f t="shared" si="896"/>
        <v/>
      </c>
      <c r="DB388" s="124" t="str">
        <f t="shared" si="897"/>
        <v/>
      </c>
      <c r="DC388" s="128" t="str">
        <f t="shared" si="898"/>
        <v/>
      </c>
      <c r="DD388" s="123" t="str">
        <f t="shared" si="899"/>
        <v/>
      </c>
      <c r="DE388" s="123" t="str">
        <f t="shared" si="900"/>
        <v/>
      </c>
      <c r="DF388" s="123" t="str">
        <f t="shared" si="901"/>
        <v/>
      </c>
      <c r="DG388" s="123" t="str">
        <f t="shared" si="902"/>
        <v/>
      </c>
      <c r="DH388" s="123" t="str">
        <f t="shared" si="903"/>
        <v/>
      </c>
      <c r="DI388" s="123" t="str">
        <f t="shared" si="904"/>
        <v/>
      </c>
      <c r="DJ388" s="129" t="str">
        <f t="shared" si="905"/>
        <v/>
      </c>
      <c r="DK388" s="98" t="s">
        <v>68</v>
      </c>
      <c r="DL388" s="130">
        <f t="shared" si="912"/>
        <v>382</v>
      </c>
      <c r="DM388" s="56"/>
    </row>
    <row r="389" spans="2:117" ht="22.5" customHeight="1">
      <c r="B389" s="98" t="s">
        <v>68</v>
      </c>
      <c r="C389" s="130">
        <f t="shared" si="906"/>
        <v>383</v>
      </c>
      <c r="D389" s="146">
        <v>45707</v>
      </c>
      <c r="E389" s="155" t="s">
        <v>69</v>
      </c>
      <c r="F389" s="102" t="s">
        <v>70</v>
      </c>
      <c r="G389" s="103" t="s">
        <v>20</v>
      </c>
      <c r="H389" s="131" t="s">
        <v>46</v>
      </c>
      <c r="I389" s="132">
        <v>10000</v>
      </c>
      <c r="J389" s="106"/>
      <c r="K389" s="107">
        <f t="shared" si="907"/>
        <v>4466764</v>
      </c>
      <c r="L389" s="645"/>
      <c r="M389" s="133"/>
      <c r="N389" s="133"/>
      <c r="O389" s="134" t="str">
        <f t="shared" ref="O389:S389" si="1288">IF($H389=O$6,$I389,"")</f>
        <v/>
      </c>
      <c r="P389" s="135" t="str">
        <f t="shared" si="1288"/>
        <v/>
      </c>
      <c r="Q389" s="136">
        <f t="shared" si="1288"/>
        <v>10000</v>
      </c>
      <c r="R389" s="135" t="str">
        <f t="shared" si="1288"/>
        <v/>
      </c>
      <c r="S389" s="137" t="str">
        <f t="shared" si="1288"/>
        <v/>
      </c>
      <c r="T389" s="113" t="str">
        <f t="shared" ref="T389:AJ389" si="1289">IF($H389=T$6,$J389,"")</f>
        <v/>
      </c>
      <c r="U389" s="114" t="str">
        <f t="shared" si="1289"/>
        <v/>
      </c>
      <c r="V389" s="114" t="str">
        <f t="shared" si="1289"/>
        <v/>
      </c>
      <c r="W389" s="114" t="str">
        <f t="shared" si="1289"/>
        <v/>
      </c>
      <c r="X389" s="113" t="str">
        <f t="shared" si="1289"/>
        <v/>
      </c>
      <c r="Y389" s="114" t="str">
        <f t="shared" si="1289"/>
        <v/>
      </c>
      <c r="Z389" s="114" t="str">
        <f t="shared" si="1289"/>
        <v/>
      </c>
      <c r="AA389" s="114" t="str">
        <f t="shared" si="1289"/>
        <v/>
      </c>
      <c r="AB389" s="113" t="str">
        <f t="shared" si="1289"/>
        <v/>
      </c>
      <c r="AC389" s="114" t="str">
        <f t="shared" si="1289"/>
        <v/>
      </c>
      <c r="AD389" s="114" t="str">
        <f t="shared" si="1289"/>
        <v/>
      </c>
      <c r="AE389" s="114" t="str">
        <f t="shared" si="1289"/>
        <v/>
      </c>
      <c r="AF389" s="114" t="str">
        <f t="shared" si="1289"/>
        <v/>
      </c>
      <c r="AG389" s="114" t="str">
        <f t="shared" si="1289"/>
        <v/>
      </c>
      <c r="AH389" s="114" t="str">
        <f t="shared" si="1289"/>
        <v/>
      </c>
      <c r="AI389" s="113" t="str">
        <f t="shared" si="1289"/>
        <v/>
      </c>
      <c r="AJ389" s="115" t="str">
        <f t="shared" si="1289"/>
        <v/>
      </c>
      <c r="AK389" s="617"/>
      <c r="AL389" s="38"/>
      <c r="AM389" s="98" t="s">
        <v>68</v>
      </c>
      <c r="AN389" s="130">
        <f t="shared" si="910"/>
        <v>383</v>
      </c>
      <c r="AO389" s="138" t="str">
        <f t="shared" ref="AO389:AS389" si="1290">IF(AND($G389=AO$4,$H389=AO$6),$I389,"")</f>
        <v/>
      </c>
      <c r="AP389" s="139" t="str">
        <f t="shared" si="1290"/>
        <v/>
      </c>
      <c r="AQ389" s="139">
        <f t="shared" si="1290"/>
        <v>10000</v>
      </c>
      <c r="AR389" s="139" t="str">
        <f t="shared" si="1290"/>
        <v/>
      </c>
      <c r="AS389" s="139" t="str">
        <f t="shared" si="1290"/>
        <v/>
      </c>
      <c r="AT389" s="118"/>
      <c r="AU389" s="138" t="str">
        <f t="shared" si="839"/>
        <v/>
      </c>
      <c r="AV389" s="139" t="str">
        <f t="shared" si="840"/>
        <v/>
      </c>
      <c r="AW389" s="139" t="str">
        <f t="shared" si="841"/>
        <v/>
      </c>
      <c r="AX389" s="139" t="str">
        <f t="shared" si="842"/>
        <v/>
      </c>
      <c r="AY389" s="139" t="str">
        <f t="shared" si="843"/>
        <v/>
      </c>
      <c r="AZ389" s="140" t="str">
        <f t="shared" si="844"/>
        <v/>
      </c>
      <c r="BA389" s="141" t="str">
        <f t="shared" si="845"/>
        <v/>
      </c>
      <c r="BB389" s="139" t="str">
        <f t="shared" si="846"/>
        <v/>
      </c>
      <c r="BC389" s="139" t="str">
        <f t="shared" si="847"/>
        <v/>
      </c>
      <c r="BD389" s="139" t="str">
        <f t="shared" si="848"/>
        <v/>
      </c>
      <c r="BE389" s="140" t="str">
        <f t="shared" si="849"/>
        <v/>
      </c>
      <c r="BF389" s="122" t="str">
        <f t="shared" si="850"/>
        <v/>
      </c>
      <c r="BG389" s="123" t="str">
        <f t="shared" si="851"/>
        <v/>
      </c>
      <c r="BH389" s="123" t="str">
        <f t="shared" si="852"/>
        <v/>
      </c>
      <c r="BI389" s="123" t="str">
        <f t="shared" si="853"/>
        <v/>
      </c>
      <c r="BJ389" s="122" t="str">
        <f t="shared" si="854"/>
        <v/>
      </c>
      <c r="BK389" s="123" t="str">
        <f t="shared" si="855"/>
        <v/>
      </c>
      <c r="BL389" s="123" t="str">
        <f t="shared" si="856"/>
        <v/>
      </c>
      <c r="BM389" s="123" t="str">
        <f t="shared" si="857"/>
        <v/>
      </c>
      <c r="BN389" s="123" t="str">
        <f t="shared" si="858"/>
        <v/>
      </c>
      <c r="BO389" s="123" t="str">
        <f t="shared" si="859"/>
        <v/>
      </c>
      <c r="BP389" s="123" t="str">
        <f t="shared" si="860"/>
        <v/>
      </c>
      <c r="BQ389" s="123" t="str">
        <f t="shared" si="861"/>
        <v/>
      </c>
      <c r="BR389" s="124" t="str">
        <f t="shared" si="862"/>
        <v/>
      </c>
      <c r="BS389" s="142" t="str">
        <f t="shared" si="863"/>
        <v/>
      </c>
      <c r="BT389" s="143" t="str">
        <f t="shared" si="864"/>
        <v/>
      </c>
      <c r="BU389" s="143" t="str">
        <f t="shared" si="865"/>
        <v/>
      </c>
      <c r="BV389" s="143" t="str">
        <f t="shared" si="866"/>
        <v/>
      </c>
      <c r="BW389" s="143" t="str">
        <f t="shared" si="867"/>
        <v/>
      </c>
      <c r="BX389" s="144" t="str">
        <f t="shared" si="868"/>
        <v/>
      </c>
      <c r="BY389" s="141" t="str">
        <f t="shared" si="869"/>
        <v/>
      </c>
      <c r="BZ389" s="139" t="str">
        <f t="shared" si="870"/>
        <v/>
      </c>
      <c r="CA389" s="139" t="str">
        <f t="shared" si="871"/>
        <v/>
      </c>
      <c r="CB389" s="139" t="str">
        <f t="shared" si="872"/>
        <v/>
      </c>
      <c r="CC389" s="139" t="str">
        <f t="shared" si="873"/>
        <v/>
      </c>
      <c r="CD389" s="139" t="str">
        <f t="shared" si="874"/>
        <v/>
      </c>
      <c r="CE389" s="140" t="str">
        <f t="shared" si="875"/>
        <v/>
      </c>
      <c r="CF389" s="141" t="str">
        <f t="shared" si="876"/>
        <v/>
      </c>
      <c r="CG389" s="139" t="str">
        <f t="shared" si="877"/>
        <v/>
      </c>
      <c r="CH389" s="139" t="str">
        <f t="shared" si="878"/>
        <v/>
      </c>
      <c r="CI389" s="139" t="str">
        <f t="shared" si="879"/>
        <v/>
      </c>
      <c r="CJ389" s="139" t="str">
        <f t="shared" si="880"/>
        <v/>
      </c>
      <c r="CK389" s="139" t="str">
        <f t="shared" si="881"/>
        <v/>
      </c>
      <c r="CL389" s="140" t="str">
        <f t="shared" si="882"/>
        <v/>
      </c>
      <c r="CM389" s="142" t="str">
        <f t="shared" si="883"/>
        <v/>
      </c>
      <c r="CN389" s="143" t="str">
        <f t="shared" si="884"/>
        <v/>
      </c>
      <c r="CO389" s="143" t="str">
        <f t="shared" si="885"/>
        <v/>
      </c>
      <c r="CP389" s="143" t="str">
        <f t="shared" si="886"/>
        <v/>
      </c>
      <c r="CQ389" s="143" t="str">
        <f t="shared" si="887"/>
        <v/>
      </c>
      <c r="CR389" s="145" t="str">
        <f t="shared" si="888"/>
        <v/>
      </c>
      <c r="CS389" s="127"/>
      <c r="CT389" s="122" t="str">
        <f t="shared" si="889"/>
        <v/>
      </c>
      <c r="CU389" s="123" t="str">
        <f t="shared" si="890"/>
        <v/>
      </c>
      <c r="CV389" s="123" t="str">
        <f t="shared" si="891"/>
        <v/>
      </c>
      <c r="CW389" s="123" t="str">
        <f t="shared" si="892"/>
        <v/>
      </c>
      <c r="CX389" s="123" t="str">
        <f t="shared" si="893"/>
        <v/>
      </c>
      <c r="CY389" s="123" t="str">
        <f t="shared" si="894"/>
        <v/>
      </c>
      <c r="CZ389" s="123" t="str">
        <f t="shared" si="895"/>
        <v/>
      </c>
      <c r="DA389" s="123" t="str">
        <f t="shared" si="896"/>
        <v/>
      </c>
      <c r="DB389" s="124" t="str">
        <f t="shared" si="897"/>
        <v/>
      </c>
      <c r="DC389" s="128" t="str">
        <f t="shared" si="898"/>
        <v/>
      </c>
      <c r="DD389" s="123" t="str">
        <f t="shared" si="899"/>
        <v/>
      </c>
      <c r="DE389" s="123" t="str">
        <f t="shared" si="900"/>
        <v/>
      </c>
      <c r="DF389" s="123" t="str">
        <f t="shared" si="901"/>
        <v/>
      </c>
      <c r="DG389" s="123" t="str">
        <f t="shared" si="902"/>
        <v/>
      </c>
      <c r="DH389" s="123" t="str">
        <f t="shared" si="903"/>
        <v/>
      </c>
      <c r="DI389" s="123" t="str">
        <f t="shared" si="904"/>
        <v/>
      </c>
      <c r="DJ389" s="129" t="str">
        <f t="shared" si="905"/>
        <v/>
      </c>
      <c r="DK389" s="98" t="s">
        <v>68</v>
      </c>
      <c r="DL389" s="130">
        <f t="shared" si="912"/>
        <v>383</v>
      </c>
      <c r="DM389" s="56"/>
    </row>
    <row r="390" spans="2:117" ht="22.5" customHeight="1">
      <c r="B390" s="98" t="s">
        <v>68</v>
      </c>
      <c r="C390" s="130">
        <f t="shared" si="906"/>
        <v>384</v>
      </c>
      <c r="D390" s="146">
        <v>45707</v>
      </c>
      <c r="E390" s="155" t="s">
        <v>69</v>
      </c>
      <c r="F390" s="102" t="s">
        <v>70</v>
      </c>
      <c r="G390" s="103" t="s">
        <v>20</v>
      </c>
      <c r="H390" s="131" t="s">
        <v>46</v>
      </c>
      <c r="I390" s="132">
        <v>10000</v>
      </c>
      <c r="J390" s="106"/>
      <c r="K390" s="107">
        <f t="shared" si="907"/>
        <v>4476764</v>
      </c>
      <c r="L390" s="645"/>
      <c r="M390" s="133"/>
      <c r="N390" s="133"/>
      <c r="O390" s="134" t="str">
        <f t="shared" ref="O390:S390" si="1291">IF($H390=O$6,$I390,"")</f>
        <v/>
      </c>
      <c r="P390" s="135" t="str">
        <f t="shared" si="1291"/>
        <v/>
      </c>
      <c r="Q390" s="136">
        <f t="shared" si="1291"/>
        <v>10000</v>
      </c>
      <c r="R390" s="135" t="str">
        <f t="shared" si="1291"/>
        <v/>
      </c>
      <c r="S390" s="137" t="str">
        <f t="shared" si="1291"/>
        <v/>
      </c>
      <c r="T390" s="113" t="str">
        <f t="shared" ref="T390:AJ390" si="1292">IF($H390=T$6,$J390,"")</f>
        <v/>
      </c>
      <c r="U390" s="114" t="str">
        <f t="shared" si="1292"/>
        <v/>
      </c>
      <c r="V390" s="114" t="str">
        <f t="shared" si="1292"/>
        <v/>
      </c>
      <c r="W390" s="114" t="str">
        <f t="shared" si="1292"/>
        <v/>
      </c>
      <c r="X390" s="113" t="str">
        <f t="shared" si="1292"/>
        <v/>
      </c>
      <c r="Y390" s="114" t="str">
        <f t="shared" si="1292"/>
        <v/>
      </c>
      <c r="Z390" s="114" t="str">
        <f t="shared" si="1292"/>
        <v/>
      </c>
      <c r="AA390" s="114" t="str">
        <f t="shared" si="1292"/>
        <v/>
      </c>
      <c r="AB390" s="113" t="str">
        <f t="shared" si="1292"/>
        <v/>
      </c>
      <c r="AC390" s="114" t="str">
        <f t="shared" si="1292"/>
        <v/>
      </c>
      <c r="AD390" s="114" t="str">
        <f t="shared" si="1292"/>
        <v/>
      </c>
      <c r="AE390" s="114" t="str">
        <f t="shared" si="1292"/>
        <v/>
      </c>
      <c r="AF390" s="114" t="str">
        <f t="shared" si="1292"/>
        <v/>
      </c>
      <c r="AG390" s="114" t="str">
        <f t="shared" si="1292"/>
        <v/>
      </c>
      <c r="AH390" s="114" t="str">
        <f t="shared" si="1292"/>
        <v/>
      </c>
      <c r="AI390" s="113" t="str">
        <f t="shared" si="1292"/>
        <v/>
      </c>
      <c r="AJ390" s="115" t="str">
        <f t="shared" si="1292"/>
        <v/>
      </c>
      <c r="AK390" s="617"/>
      <c r="AL390" s="38"/>
      <c r="AM390" s="98" t="s">
        <v>68</v>
      </c>
      <c r="AN390" s="130">
        <f t="shared" si="910"/>
        <v>384</v>
      </c>
      <c r="AO390" s="138" t="str">
        <f t="shared" ref="AO390:AS390" si="1293">IF(AND($G390=AO$4,$H390=AO$6),$I390,"")</f>
        <v/>
      </c>
      <c r="AP390" s="139" t="str">
        <f t="shared" si="1293"/>
        <v/>
      </c>
      <c r="AQ390" s="139">
        <f t="shared" si="1293"/>
        <v>10000</v>
      </c>
      <c r="AR390" s="139" t="str">
        <f t="shared" si="1293"/>
        <v/>
      </c>
      <c r="AS390" s="139" t="str">
        <f t="shared" si="1293"/>
        <v/>
      </c>
      <c r="AT390" s="118"/>
      <c r="AU390" s="138" t="str">
        <f t="shared" si="839"/>
        <v/>
      </c>
      <c r="AV390" s="139" t="str">
        <f t="shared" si="840"/>
        <v/>
      </c>
      <c r="AW390" s="139" t="str">
        <f t="shared" si="841"/>
        <v/>
      </c>
      <c r="AX390" s="139" t="str">
        <f t="shared" si="842"/>
        <v/>
      </c>
      <c r="AY390" s="139" t="str">
        <f t="shared" si="843"/>
        <v/>
      </c>
      <c r="AZ390" s="140" t="str">
        <f t="shared" si="844"/>
        <v/>
      </c>
      <c r="BA390" s="141" t="str">
        <f t="shared" si="845"/>
        <v/>
      </c>
      <c r="BB390" s="139" t="str">
        <f t="shared" si="846"/>
        <v/>
      </c>
      <c r="BC390" s="139" t="str">
        <f t="shared" si="847"/>
        <v/>
      </c>
      <c r="BD390" s="139" t="str">
        <f t="shared" si="848"/>
        <v/>
      </c>
      <c r="BE390" s="140" t="str">
        <f t="shared" si="849"/>
        <v/>
      </c>
      <c r="BF390" s="122" t="str">
        <f t="shared" si="850"/>
        <v/>
      </c>
      <c r="BG390" s="123" t="str">
        <f t="shared" si="851"/>
        <v/>
      </c>
      <c r="BH390" s="123" t="str">
        <f t="shared" si="852"/>
        <v/>
      </c>
      <c r="BI390" s="123" t="str">
        <f t="shared" si="853"/>
        <v/>
      </c>
      <c r="BJ390" s="122" t="str">
        <f t="shared" si="854"/>
        <v/>
      </c>
      <c r="BK390" s="123" t="str">
        <f t="shared" si="855"/>
        <v/>
      </c>
      <c r="BL390" s="123" t="str">
        <f t="shared" si="856"/>
        <v/>
      </c>
      <c r="BM390" s="123" t="str">
        <f t="shared" si="857"/>
        <v/>
      </c>
      <c r="BN390" s="123" t="str">
        <f t="shared" si="858"/>
        <v/>
      </c>
      <c r="BO390" s="123" t="str">
        <f t="shared" si="859"/>
        <v/>
      </c>
      <c r="BP390" s="123" t="str">
        <f t="shared" si="860"/>
        <v/>
      </c>
      <c r="BQ390" s="123" t="str">
        <f t="shared" si="861"/>
        <v/>
      </c>
      <c r="BR390" s="124" t="str">
        <f t="shared" si="862"/>
        <v/>
      </c>
      <c r="BS390" s="142" t="str">
        <f t="shared" si="863"/>
        <v/>
      </c>
      <c r="BT390" s="143" t="str">
        <f t="shared" si="864"/>
        <v/>
      </c>
      <c r="BU390" s="143" t="str">
        <f t="shared" si="865"/>
        <v/>
      </c>
      <c r="BV390" s="143" t="str">
        <f t="shared" si="866"/>
        <v/>
      </c>
      <c r="BW390" s="143" t="str">
        <f t="shared" si="867"/>
        <v/>
      </c>
      <c r="BX390" s="144" t="str">
        <f t="shared" si="868"/>
        <v/>
      </c>
      <c r="BY390" s="141" t="str">
        <f t="shared" si="869"/>
        <v/>
      </c>
      <c r="BZ390" s="139" t="str">
        <f t="shared" si="870"/>
        <v/>
      </c>
      <c r="CA390" s="139" t="str">
        <f t="shared" si="871"/>
        <v/>
      </c>
      <c r="CB390" s="139" t="str">
        <f t="shared" si="872"/>
        <v/>
      </c>
      <c r="CC390" s="139" t="str">
        <f t="shared" si="873"/>
        <v/>
      </c>
      <c r="CD390" s="139" t="str">
        <f t="shared" si="874"/>
        <v/>
      </c>
      <c r="CE390" s="140" t="str">
        <f t="shared" si="875"/>
        <v/>
      </c>
      <c r="CF390" s="141" t="str">
        <f t="shared" si="876"/>
        <v/>
      </c>
      <c r="CG390" s="139" t="str">
        <f t="shared" si="877"/>
        <v/>
      </c>
      <c r="CH390" s="139" t="str">
        <f t="shared" si="878"/>
        <v/>
      </c>
      <c r="CI390" s="139" t="str">
        <f t="shared" si="879"/>
        <v/>
      </c>
      <c r="CJ390" s="139" t="str">
        <f t="shared" si="880"/>
        <v/>
      </c>
      <c r="CK390" s="139" t="str">
        <f t="shared" si="881"/>
        <v/>
      </c>
      <c r="CL390" s="140" t="str">
        <f t="shared" si="882"/>
        <v/>
      </c>
      <c r="CM390" s="142" t="str">
        <f t="shared" si="883"/>
        <v/>
      </c>
      <c r="CN390" s="143" t="str">
        <f t="shared" si="884"/>
        <v/>
      </c>
      <c r="CO390" s="143" t="str">
        <f t="shared" si="885"/>
        <v/>
      </c>
      <c r="CP390" s="143" t="str">
        <f t="shared" si="886"/>
        <v/>
      </c>
      <c r="CQ390" s="143" t="str">
        <f t="shared" si="887"/>
        <v/>
      </c>
      <c r="CR390" s="145" t="str">
        <f t="shared" si="888"/>
        <v/>
      </c>
      <c r="CS390" s="127"/>
      <c r="CT390" s="122" t="str">
        <f t="shared" si="889"/>
        <v/>
      </c>
      <c r="CU390" s="123" t="str">
        <f t="shared" si="890"/>
        <v/>
      </c>
      <c r="CV390" s="123" t="str">
        <f t="shared" si="891"/>
        <v/>
      </c>
      <c r="CW390" s="123" t="str">
        <f t="shared" si="892"/>
        <v/>
      </c>
      <c r="CX390" s="123" t="str">
        <f t="shared" si="893"/>
        <v/>
      </c>
      <c r="CY390" s="123" t="str">
        <f t="shared" si="894"/>
        <v/>
      </c>
      <c r="CZ390" s="123" t="str">
        <f t="shared" si="895"/>
        <v/>
      </c>
      <c r="DA390" s="123" t="str">
        <f t="shared" si="896"/>
        <v/>
      </c>
      <c r="DB390" s="124" t="str">
        <f t="shared" si="897"/>
        <v/>
      </c>
      <c r="DC390" s="128" t="str">
        <f t="shared" si="898"/>
        <v/>
      </c>
      <c r="DD390" s="123" t="str">
        <f t="shared" si="899"/>
        <v/>
      </c>
      <c r="DE390" s="123" t="str">
        <f t="shared" si="900"/>
        <v/>
      </c>
      <c r="DF390" s="123" t="str">
        <f t="shared" si="901"/>
        <v/>
      </c>
      <c r="DG390" s="123" t="str">
        <f t="shared" si="902"/>
        <v/>
      </c>
      <c r="DH390" s="123" t="str">
        <f t="shared" si="903"/>
        <v/>
      </c>
      <c r="DI390" s="123" t="str">
        <f t="shared" si="904"/>
        <v/>
      </c>
      <c r="DJ390" s="129" t="str">
        <f t="shared" si="905"/>
        <v/>
      </c>
      <c r="DK390" s="98" t="s">
        <v>68</v>
      </c>
      <c r="DL390" s="130">
        <f t="shared" si="912"/>
        <v>384</v>
      </c>
      <c r="DM390" s="56"/>
    </row>
    <row r="391" spans="2:117" ht="22.5" customHeight="1">
      <c r="B391" s="98" t="s">
        <v>68</v>
      </c>
      <c r="C391" s="130">
        <f t="shared" si="906"/>
        <v>385</v>
      </c>
      <c r="D391" s="146">
        <v>45707</v>
      </c>
      <c r="E391" s="155" t="s">
        <v>69</v>
      </c>
      <c r="F391" s="102" t="s">
        <v>70</v>
      </c>
      <c r="G391" s="103" t="s">
        <v>20</v>
      </c>
      <c r="H391" s="131" t="s">
        <v>46</v>
      </c>
      <c r="I391" s="132">
        <v>5000</v>
      </c>
      <c r="J391" s="106"/>
      <c r="K391" s="107">
        <f t="shared" si="907"/>
        <v>4481764</v>
      </c>
      <c r="L391" s="645"/>
      <c r="M391" s="133"/>
      <c r="N391" s="133"/>
      <c r="O391" s="134" t="str">
        <f t="shared" ref="O391:S391" si="1294">IF($H391=O$6,$I391,"")</f>
        <v/>
      </c>
      <c r="P391" s="135" t="str">
        <f t="shared" si="1294"/>
        <v/>
      </c>
      <c r="Q391" s="136">
        <f t="shared" si="1294"/>
        <v>5000</v>
      </c>
      <c r="R391" s="135" t="str">
        <f t="shared" si="1294"/>
        <v/>
      </c>
      <c r="S391" s="137" t="str">
        <f t="shared" si="1294"/>
        <v/>
      </c>
      <c r="T391" s="113" t="str">
        <f t="shared" ref="T391:AJ391" si="1295">IF($H391=T$6,$J391,"")</f>
        <v/>
      </c>
      <c r="U391" s="114" t="str">
        <f t="shared" si="1295"/>
        <v/>
      </c>
      <c r="V391" s="114" t="str">
        <f t="shared" si="1295"/>
        <v/>
      </c>
      <c r="W391" s="114" t="str">
        <f t="shared" si="1295"/>
        <v/>
      </c>
      <c r="X391" s="113" t="str">
        <f t="shared" si="1295"/>
        <v/>
      </c>
      <c r="Y391" s="114" t="str">
        <f t="shared" si="1295"/>
        <v/>
      </c>
      <c r="Z391" s="114" t="str">
        <f t="shared" si="1295"/>
        <v/>
      </c>
      <c r="AA391" s="114" t="str">
        <f t="shared" si="1295"/>
        <v/>
      </c>
      <c r="AB391" s="113" t="str">
        <f t="shared" si="1295"/>
        <v/>
      </c>
      <c r="AC391" s="114" t="str">
        <f t="shared" si="1295"/>
        <v/>
      </c>
      <c r="AD391" s="114" t="str">
        <f t="shared" si="1295"/>
        <v/>
      </c>
      <c r="AE391" s="114" t="str">
        <f t="shared" si="1295"/>
        <v/>
      </c>
      <c r="AF391" s="114" t="str">
        <f t="shared" si="1295"/>
        <v/>
      </c>
      <c r="AG391" s="114" t="str">
        <f t="shared" si="1295"/>
        <v/>
      </c>
      <c r="AH391" s="114" t="str">
        <f t="shared" si="1295"/>
        <v/>
      </c>
      <c r="AI391" s="113" t="str">
        <f t="shared" si="1295"/>
        <v/>
      </c>
      <c r="AJ391" s="115" t="str">
        <f t="shared" si="1295"/>
        <v/>
      </c>
      <c r="AK391" s="617"/>
      <c r="AL391" s="38"/>
      <c r="AM391" s="98" t="s">
        <v>68</v>
      </c>
      <c r="AN391" s="130">
        <f t="shared" si="910"/>
        <v>385</v>
      </c>
      <c r="AO391" s="138" t="str">
        <f t="shared" ref="AO391:AS391" si="1296">IF(AND($G391=AO$4,$H391=AO$6),$I391,"")</f>
        <v/>
      </c>
      <c r="AP391" s="139" t="str">
        <f t="shared" si="1296"/>
        <v/>
      </c>
      <c r="AQ391" s="139">
        <f t="shared" si="1296"/>
        <v>5000</v>
      </c>
      <c r="AR391" s="139" t="str">
        <f t="shared" si="1296"/>
        <v/>
      </c>
      <c r="AS391" s="139" t="str">
        <f t="shared" si="1296"/>
        <v/>
      </c>
      <c r="AT391" s="118"/>
      <c r="AU391" s="138" t="str">
        <f t="shared" si="839"/>
        <v/>
      </c>
      <c r="AV391" s="139" t="str">
        <f t="shared" si="840"/>
        <v/>
      </c>
      <c r="AW391" s="139" t="str">
        <f t="shared" si="841"/>
        <v/>
      </c>
      <c r="AX391" s="139" t="str">
        <f t="shared" si="842"/>
        <v/>
      </c>
      <c r="AY391" s="139" t="str">
        <f t="shared" si="843"/>
        <v/>
      </c>
      <c r="AZ391" s="140" t="str">
        <f t="shared" si="844"/>
        <v/>
      </c>
      <c r="BA391" s="141" t="str">
        <f t="shared" si="845"/>
        <v/>
      </c>
      <c r="BB391" s="139" t="str">
        <f t="shared" si="846"/>
        <v/>
      </c>
      <c r="BC391" s="139" t="str">
        <f t="shared" si="847"/>
        <v/>
      </c>
      <c r="BD391" s="139" t="str">
        <f t="shared" si="848"/>
        <v/>
      </c>
      <c r="BE391" s="140" t="str">
        <f t="shared" si="849"/>
        <v/>
      </c>
      <c r="BF391" s="122" t="str">
        <f t="shared" si="850"/>
        <v/>
      </c>
      <c r="BG391" s="123" t="str">
        <f t="shared" si="851"/>
        <v/>
      </c>
      <c r="BH391" s="123" t="str">
        <f t="shared" si="852"/>
        <v/>
      </c>
      <c r="BI391" s="123" t="str">
        <f t="shared" si="853"/>
        <v/>
      </c>
      <c r="BJ391" s="122" t="str">
        <f t="shared" si="854"/>
        <v/>
      </c>
      <c r="BK391" s="123" t="str">
        <f t="shared" si="855"/>
        <v/>
      </c>
      <c r="BL391" s="123" t="str">
        <f t="shared" si="856"/>
        <v/>
      </c>
      <c r="BM391" s="123" t="str">
        <f t="shared" si="857"/>
        <v/>
      </c>
      <c r="BN391" s="123" t="str">
        <f t="shared" si="858"/>
        <v/>
      </c>
      <c r="BO391" s="123" t="str">
        <f t="shared" si="859"/>
        <v/>
      </c>
      <c r="BP391" s="123" t="str">
        <f t="shared" si="860"/>
        <v/>
      </c>
      <c r="BQ391" s="123" t="str">
        <f t="shared" si="861"/>
        <v/>
      </c>
      <c r="BR391" s="124" t="str">
        <f t="shared" si="862"/>
        <v/>
      </c>
      <c r="BS391" s="142" t="str">
        <f t="shared" si="863"/>
        <v/>
      </c>
      <c r="BT391" s="143" t="str">
        <f t="shared" si="864"/>
        <v/>
      </c>
      <c r="BU391" s="143" t="str">
        <f t="shared" si="865"/>
        <v/>
      </c>
      <c r="BV391" s="143" t="str">
        <f t="shared" si="866"/>
        <v/>
      </c>
      <c r="BW391" s="143" t="str">
        <f t="shared" si="867"/>
        <v/>
      </c>
      <c r="BX391" s="144" t="str">
        <f t="shared" si="868"/>
        <v/>
      </c>
      <c r="BY391" s="141" t="str">
        <f t="shared" si="869"/>
        <v/>
      </c>
      <c r="BZ391" s="139" t="str">
        <f t="shared" si="870"/>
        <v/>
      </c>
      <c r="CA391" s="139" t="str">
        <f t="shared" si="871"/>
        <v/>
      </c>
      <c r="CB391" s="139" t="str">
        <f t="shared" si="872"/>
        <v/>
      </c>
      <c r="CC391" s="139" t="str">
        <f t="shared" si="873"/>
        <v/>
      </c>
      <c r="CD391" s="139" t="str">
        <f t="shared" si="874"/>
        <v/>
      </c>
      <c r="CE391" s="140" t="str">
        <f t="shared" si="875"/>
        <v/>
      </c>
      <c r="CF391" s="141" t="str">
        <f t="shared" si="876"/>
        <v/>
      </c>
      <c r="CG391" s="139" t="str">
        <f t="shared" si="877"/>
        <v/>
      </c>
      <c r="CH391" s="139" t="str">
        <f t="shared" si="878"/>
        <v/>
      </c>
      <c r="CI391" s="139" t="str">
        <f t="shared" si="879"/>
        <v/>
      </c>
      <c r="CJ391" s="139" t="str">
        <f t="shared" si="880"/>
        <v/>
      </c>
      <c r="CK391" s="139" t="str">
        <f t="shared" si="881"/>
        <v/>
      </c>
      <c r="CL391" s="140" t="str">
        <f t="shared" si="882"/>
        <v/>
      </c>
      <c r="CM391" s="142" t="str">
        <f t="shared" si="883"/>
        <v/>
      </c>
      <c r="CN391" s="143" t="str">
        <f t="shared" si="884"/>
        <v/>
      </c>
      <c r="CO391" s="143" t="str">
        <f t="shared" si="885"/>
        <v/>
      </c>
      <c r="CP391" s="143" t="str">
        <f t="shared" si="886"/>
        <v/>
      </c>
      <c r="CQ391" s="143" t="str">
        <f t="shared" si="887"/>
        <v/>
      </c>
      <c r="CR391" s="145" t="str">
        <f t="shared" si="888"/>
        <v/>
      </c>
      <c r="CS391" s="127"/>
      <c r="CT391" s="122" t="str">
        <f t="shared" si="889"/>
        <v/>
      </c>
      <c r="CU391" s="123" t="str">
        <f t="shared" si="890"/>
        <v/>
      </c>
      <c r="CV391" s="123" t="str">
        <f t="shared" si="891"/>
        <v/>
      </c>
      <c r="CW391" s="123" t="str">
        <f t="shared" si="892"/>
        <v/>
      </c>
      <c r="CX391" s="123" t="str">
        <f t="shared" si="893"/>
        <v/>
      </c>
      <c r="CY391" s="123" t="str">
        <f t="shared" si="894"/>
        <v/>
      </c>
      <c r="CZ391" s="123" t="str">
        <f t="shared" si="895"/>
        <v/>
      </c>
      <c r="DA391" s="123" t="str">
        <f t="shared" si="896"/>
        <v/>
      </c>
      <c r="DB391" s="124" t="str">
        <f t="shared" si="897"/>
        <v/>
      </c>
      <c r="DC391" s="128" t="str">
        <f t="shared" si="898"/>
        <v/>
      </c>
      <c r="DD391" s="123" t="str">
        <f t="shared" si="899"/>
        <v/>
      </c>
      <c r="DE391" s="123" t="str">
        <f t="shared" si="900"/>
        <v/>
      </c>
      <c r="DF391" s="123" t="str">
        <f t="shared" si="901"/>
        <v/>
      </c>
      <c r="DG391" s="123" t="str">
        <f t="shared" si="902"/>
        <v/>
      </c>
      <c r="DH391" s="123" t="str">
        <f t="shared" si="903"/>
        <v/>
      </c>
      <c r="DI391" s="123" t="str">
        <f t="shared" si="904"/>
        <v/>
      </c>
      <c r="DJ391" s="129" t="str">
        <f t="shared" si="905"/>
        <v/>
      </c>
      <c r="DK391" s="98" t="s">
        <v>68</v>
      </c>
      <c r="DL391" s="130">
        <f t="shared" si="912"/>
        <v>385</v>
      </c>
      <c r="DM391" s="56"/>
    </row>
    <row r="392" spans="2:117" ht="22.5" customHeight="1">
      <c r="B392" s="98" t="s">
        <v>68</v>
      </c>
      <c r="C392" s="130">
        <f t="shared" si="906"/>
        <v>386</v>
      </c>
      <c r="D392" s="146">
        <v>45707</v>
      </c>
      <c r="E392" s="155" t="s">
        <v>69</v>
      </c>
      <c r="F392" s="102" t="s">
        <v>70</v>
      </c>
      <c r="G392" s="103" t="s">
        <v>20</v>
      </c>
      <c r="H392" s="131" t="s">
        <v>46</v>
      </c>
      <c r="I392" s="132">
        <v>5000</v>
      </c>
      <c r="J392" s="106"/>
      <c r="K392" s="107">
        <f t="shared" si="907"/>
        <v>4486764</v>
      </c>
      <c r="L392" s="645"/>
      <c r="M392" s="133"/>
      <c r="N392" s="133"/>
      <c r="O392" s="134" t="str">
        <f t="shared" ref="O392:S392" si="1297">IF($H392=O$6,$I392,"")</f>
        <v/>
      </c>
      <c r="P392" s="135" t="str">
        <f t="shared" si="1297"/>
        <v/>
      </c>
      <c r="Q392" s="136">
        <f t="shared" si="1297"/>
        <v>5000</v>
      </c>
      <c r="R392" s="135" t="str">
        <f t="shared" si="1297"/>
        <v/>
      </c>
      <c r="S392" s="137" t="str">
        <f t="shared" si="1297"/>
        <v/>
      </c>
      <c r="T392" s="113" t="str">
        <f t="shared" ref="T392:AJ392" si="1298">IF($H392=T$6,$J392,"")</f>
        <v/>
      </c>
      <c r="U392" s="114" t="str">
        <f t="shared" si="1298"/>
        <v/>
      </c>
      <c r="V392" s="114" t="str">
        <f t="shared" si="1298"/>
        <v/>
      </c>
      <c r="W392" s="114" t="str">
        <f t="shared" si="1298"/>
        <v/>
      </c>
      <c r="X392" s="113" t="str">
        <f t="shared" si="1298"/>
        <v/>
      </c>
      <c r="Y392" s="114" t="str">
        <f t="shared" si="1298"/>
        <v/>
      </c>
      <c r="Z392" s="114" t="str">
        <f t="shared" si="1298"/>
        <v/>
      </c>
      <c r="AA392" s="114" t="str">
        <f t="shared" si="1298"/>
        <v/>
      </c>
      <c r="AB392" s="113" t="str">
        <f t="shared" si="1298"/>
        <v/>
      </c>
      <c r="AC392" s="114" t="str">
        <f t="shared" si="1298"/>
        <v/>
      </c>
      <c r="AD392" s="114" t="str">
        <f t="shared" si="1298"/>
        <v/>
      </c>
      <c r="AE392" s="114" t="str">
        <f t="shared" si="1298"/>
        <v/>
      </c>
      <c r="AF392" s="114" t="str">
        <f t="shared" si="1298"/>
        <v/>
      </c>
      <c r="AG392" s="114" t="str">
        <f t="shared" si="1298"/>
        <v/>
      </c>
      <c r="AH392" s="114" t="str">
        <f t="shared" si="1298"/>
        <v/>
      </c>
      <c r="AI392" s="113" t="str">
        <f t="shared" si="1298"/>
        <v/>
      </c>
      <c r="AJ392" s="115" t="str">
        <f t="shared" si="1298"/>
        <v/>
      </c>
      <c r="AK392" s="617"/>
      <c r="AL392" s="38"/>
      <c r="AM392" s="98" t="s">
        <v>68</v>
      </c>
      <c r="AN392" s="130">
        <f t="shared" si="910"/>
        <v>386</v>
      </c>
      <c r="AO392" s="138" t="str">
        <f t="shared" ref="AO392:AS392" si="1299">IF(AND($G392=AO$4,$H392=AO$6),$I392,"")</f>
        <v/>
      </c>
      <c r="AP392" s="139" t="str">
        <f t="shared" si="1299"/>
        <v/>
      </c>
      <c r="AQ392" s="139">
        <f t="shared" si="1299"/>
        <v>5000</v>
      </c>
      <c r="AR392" s="139" t="str">
        <f t="shared" si="1299"/>
        <v/>
      </c>
      <c r="AS392" s="139" t="str">
        <f t="shared" si="1299"/>
        <v/>
      </c>
      <c r="AT392" s="118"/>
      <c r="AU392" s="138" t="str">
        <f t="shared" si="839"/>
        <v/>
      </c>
      <c r="AV392" s="139" t="str">
        <f t="shared" si="840"/>
        <v/>
      </c>
      <c r="AW392" s="139" t="str">
        <f t="shared" si="841"/>
        <v/>
      </c>
      <c r="AX392" s="139" t="str">
        <f t="shared" si="842"/>
        <v/>
      </c>
      <c r="AY392" s="139" t="str">
        <f t="shared" si="843"/>
        <v/>
      </c>
      <c r="AZ392" s="140" t="str">
        <f t="shared" si="844"/>
        <v/>
      </c>
      <c r="BA392" s="141" t="str">
        <f t="shared" si="845"/>
        <v/>
      </c>
      <c r="BB392" s="139" t="str">
        <f t="shared" si="846"/>
        <v/>
      </c>
      <c r="BC392" s="139" t="str">
        <f t="shared" si="847"/>
        <v/>
      </c>
      <c r="BD392" s="139" t="str">
        <f t="shared" si="848"/>
        <v/>
      </c>
      <c r="BE392" s="140" t="str">
        <f t="shared" si="849"/>
        <v/>
      </c>
      <c r="BF392" s="122" t="str">
        <f t="shared" si="850"/>
        <v/>
      </c>
      <c r="BG392" s="123" t="str">
        <f t="shared" si="851"/>
        <v/>
      </c>
      <c r="BH392" s="123" t="str">
        <f t="shared" si="852"/>
        <v/>
      </c>
      <c r="BI392" s="123" t="str">
        <f t="shared" si="853"/>
        <v/>
      </c>
      <c r="BJ392" s="122" t="str">
        <f t="shared" si="854"/>
        <v/>
      </c>
      <c r="BK392" s="123" t="str">
        <f t="shared" si="855"/>
        <v/>
      </c>
      <c r="BL392" s="123" t="str">
        <f t="shared" si="856"/>
        <v/>
      </c>
      <c r="BM392" s="123" t="str">
        <f t="shared" si="857"/>
        <v/>
      </c>
      <c r="BN392" s="123" t="str">
        <f t="shared" si="858"/>
        <v/>
      </c>
      <c r="BO392" s="123" t="str">
        <f t="shared" si="859"/>
        <v/>
      </c>
      <c r="BP392" s="123" t="str">
        <f t="shared" si="860"/>
        <v/>
      </c>
      <c r="BQ392" s="123" t="str">
        <f t="shared" si="861"/>
        <v/>
      </c>
      <c r="BR392" s="124" t="str">
        <f t="shared" si="862"/>
        <v/>
      </c>
      <c r="BS392" s="142" t="str">
        <f t="shared" si="863"/>
        <v/>
      </c>
      <c r="BT392" s="143" t="str">
        <f t="shared" si="864"/>
        <v/>
      </c>
      <c r="BU392" s="143" t="str">
        <f t="shared" si="865"/>
        <v/>
      </c>
      <c r="BV392" s="143" t="str">
        <f t="shared" si="866"/>
        <v/>
      </c>
      <c r="BW392" s="143" t="str">
        <f t="shared" si="867"/>
        <v/>
      </c>
      <c r="BX392" s="144" t="str">
        <f t="shared" si="868"/>
        <v/>
      </c>
      <c r="BY392" s="141" t="str">
        <f t="shared" si="869"/>
        <v/>
      </c>
      <c r="BZ392" s="139" t="str">
        <f t="shared" si="870"/>
        <v/>
      </c>
      <c r="CA392" s="139" t="str">
        <f t="shared" si="871"/>
        <v/>
      </c>
      <c r="CB392" s="139" t="str">
        <f t="shared" si="872"/>
        <v/>
      </c>
      <c r="CC392" s="139" t="str">
        <f t="shared" si="873"/>
        <v/>
      </c>
      <c r="CD392" s="139" t="str">
        <f t="shared" si="874"/>
        <v/>
      </c>
      <c r="CE392" s="140" t="str">
        <f t="shared" si="875"/>
        <v/>
      </c>
      <c r="CF392" s="141" t="str">
        <f t="shared" si="876"/>
        <v/>
      </c>
      <c r="CG392" s="139" t="str">
        <f t="shared" si="877"/>
        <v/>
      </c>
      <c r="CH392" s="139" t="str">
        <f t="shared" si="878"/>
        <v/>
      </c>
      <c r="CI392" s="139" t="str">
        <f t="shared" si="879"/>
        <v/>
      </c>
      <c r="CJ392" s="139" t="str">
        <f t="shared" si="880"/>
        <v/>
      </c>
      <c r="CK392" s="139" t="str">
        <f t="shared" si="881"/>
        <v/>
      </c>
      <c r="CL392" s="140" t="str">
        <f t="shared" si="882"/>
        <v/>
      </c>
      <c r="CM392" s="142" t="str">
        <f t="shared" si="883"/>
        <v/>
      </c>
      <c r="CN392" s="143" t="str">
        <f t="shared" si="884"/>
        <v/>
      </c>
      <c r="CO392" s="143" t="str">
        <f t="shared" si="885"/>
        <v/>
      </c>
      <c r="CP392" s="143" t="str">
        <f t="shared" si="886"/>
        <v/>
      </c>
      <c r="CQ392" s="143" t="str">
        <f t="shared" si="887"/>
        <v/>
      </c>
      <c r="CR392" s="145" t="str">
        <f t="shared" si="888"/>
        <v/>
      </c>
      <c r="CS392" s="127"/>
      <c r="CT392" s="122" t="str">
        <f t="shared" si="889"/>
        <v/>
      </c>
      <c r="CU392" s="123" t="str">
        <f t="shared" si="890"/>
        <v/>
      </c>
      <c r="CV392" s="123" t="str">
        <f t="shared" si="891"/>
        <v/>
      </c>
      <c r="CW392" s="123" t="str">
        <f t="shared" si="892"/>
        <v/>
      </c>
      <c r="CX392" s="123" t="str">
        <f t="shared" si="893"/>
        <v/>
      </c>
      <c r="CY392" s="123" t="str">
        <f t="shared" si="894"/>
        <v/>
      </c>
      <c r="CZ392" s="123" t="str">
        <f t="shared" si="895"/>
        <v/>
      </c>
      <c r="DA392" s="123" t="str">
        <f t="shared" si="896"/>
        <v/>
      </c>
      <c r="DB392" s="124" t="str">
        <f t="shared" si="897"/>
        <v/>
      </c>
      <c r="DC392" s="128" t="str">
        <f t="shared" si="898"/>
        <v/>
      </c>
      <c r="DD392" s="123" t="str">
        <f t="shared" si="899"/>
        <v/>
      </c>
      <c r="DE392" s="123" t="str">
        <f t="shared" si="900"/>
        <v/>
      </c>
      <c r="DF392" s="123" t="str">
        <f t="shared" si="901"/>
        <v/>
      </c>
      <c r="DG392" s="123" t="str">
        <f t="shared" si="902"/>
        <v/>
      </c>
      <c r="DH392" s="123" t="str">
        <f t="shared" si="903"/>
        <v/>
      </c>
      <c r="DI392" s="123" t="str">
        <f t="shared" si="904"/>
        <v/>
      </c>
      <c r="DJ392" s="129" t="str">
        <f t="shared" si="905"/>
        <v/>
      </c>
      <c r="DK392" s="98" t="s">
        <v>68</v>
      </c>
      <c r="DL392" s="130">
        <f t="shared" si="912"/>
        <v>386</v>
      </c>
      <c r="DM392" s="56"/>
    </row>
    <row r="393" spans="2:117" ht="22.5" customHeight="1">
      <c r="B393" s="98" t="s">
        <v>68</v>
      </c>
      <c r="C393" s="130">
        <f t="shared" si="906"/>
        <v>387</v>
      </c>
      <c r="D393" s="146">
        <v>45707</v>
      </c>
      <c r="E393" s="155" t="s">
        <v>69</v>
      </c>
      <c r="F393" s="102" t="s">
        <v>70</v>
      </c>
      <c r="G393" s="157" t="s">
        <v>20</v>
      </c>
      <c r="H393" s="131" t="s">
        <v>46</v>
      </c>
      <c r="I393" s="132">
        <v>1000</v>
      </c>
      <c r="J393" s="106"/>
      <c r="K393" s="107">
        <f t="shared" si="907"/>
        <v>4487764</v>
      </c>
      <c r="L393" s="645"/>
      <c r="M393" s="133"/>
      <c r="N393" s="133"/>
      <c r="O393" s="134" t="str">
        <f t="shared" ref="O393:S393" si="1300">IF($H393=O$6,$I393,"")</f>
        <v/>
      </c>
      <c r="P393" s="135" t="str">
        <f t="shared" si="1300"/>
        <v/>
      </c>
      <c r="Q393" s="136">
        <f t="shared" si="1300"/>
        <v>1000</v>
      </c>
      <c r="R393" s="135" t="str">
        <f t="shared" si="1300"/>
        <v/>
      </c>
      <c r="S393" s="137" t="str">
        <f t="shared" si="1300"/>
        <v/>
      </c>
      <c r="T393" s="113" t="str">
        <f t="shared" ref="T393:AJ393" si="1301">IF($H393=T$6,$J393,"")</f>
        <v/>
      </c>
      <c r="U393" s="114" t="str">
        <f t="shared" si="1301"/>
        <v/>
      </c>
      <c r="V393" s="114" t="str">
        <f t="shared" si="1301"/>
        <v/>
      </c>
      <c r="W393" s="114" t="str">
        <f t="shared" si="1301"/>
        <v/>
      </c>
      <c r="X393" s="113" t="str">
        <f t="shared" si="1301"/>
        <v/>
      </c>
      <c r="Y393" s="114" t="str">
        <f t="shared" si="1301"/>
        <v/>
      </c>
      <c r="Z393" s="114" t="str">
        <f t="shared" si="1301"/>
        <v/>
      </c>
      <c r="AA393" s="114" t="str">
        <f t="shared" si="1301"/>
        <v/>
      </c>
      <c r="AB393" s="113" t="str">
        <f t="shared" si="1301"/>
        <v/>
      </c>
      <c r="AC393" s="114" t="str">
        <f t="shared" si="1301"/>
        <v/>
      </c>
      <c r="AD393" s="114" t="str">
        <f t="shared" si="1301"/>
        <v/>
      </c>
      <c r="AE393" s="114" t="str">
        <f t="shared" si="1301"/>
        <v/>
      </c>
      <c r="AF393" s="114" t="str">
        <f t="shared" si="1301"/>
        <v/>
      </c>
      <c r="AG393" s="114" t="str">
        <f t="shared" si="1301"/>
        <v/>
      </c>
      <c r="AH393" s="114" t="str">
        <f t="shared" si="1301"/>
        <v/>
      </c>
      <c r="AI393" s="113" t="str">
        <f t="shared" si="1301"/>
        <v/>
      </c>
      <c r="AJ393" s="115" t="str">
        <f t="shared" si="1301"/>
        <v/>
      </c>
      <c r="AK393" s="617"/>
      <c r="AL393" s="38"/>
      <c r="AM393" s="98" t="s">
        <v>68</v>
      </c>
      <c r="AN393" s="130">
        <f t="shared" si="910"/>
        <v>387</v>
      </c>
      <c r="AO393" s="138" t="str">
        <f t="shared" ref="AO393:AS393" si="1302">IF(AND($G393=AO$4,$H393=AO$6),$I393,"")</f>
        <v/>
      </c>
      <c r="AP393" s="139" t="str">
        <f t="shared" si="1302"/>
        <v/>
      </c>
      <c r="AQ393" s="139">
        <f t="shared" si="1302"/>
        <v>1000</v>
      </c>
      <c r="AR393" s="139" t="str">
        <f t="shared" si="1302"/>
        <v/>
      </c>
      <c r="AS393" s="139" t="str">
        <f t="shared" si="1302"/>
        <v/>
      </c>
      <c r="AT393" s="118"/>
      <c r="AU393" s="138" t="str">
        <f t="shared" si="839"/>
        <v/>
      </c>
      <c r="AV393" s="139" t="str">
        <f t="shared" si="840"/>
        <v/>
      </c>
      <c r="AW393" s="139" t="str">
        <f t="shared" si="841"/>
        <v/>
      </c>
      <c r="AX393" s="139" t="str">
        <f t="shared" si="842"/>
        <v/>
      </c>
      <c r="AY393" s="139" t="str">
        <f t="shared" si="843"/>
        <v/>
      </c>
      <c r="AZ393" s="140" t="str">
        <f t="shared" si="844"/>
        <v/>
      </c>
      <c r="BA393" s="141" t="str">
        <f t="shared" si="845"/>
        <v/>
      </c>
      <c r="BB393" s="139" t="str">
        <f t="shared" si="846"/>
        <v/>
      </c>
      <c r="BC393" s="139" t="str">
        <f t="shared" si="847"/>
        <v/>
      </c>
      <c r="BD393" s="139" t="str">
        <f t="shared" si="848"/>
        <v/>
      </c>
      <c r="BE393" s="140" t="str">
        <f t="shared" si="849"/>
        <v/>
      </c>
      <c r="BF393" s="122" t="str">
        <f t="shared" si="850"/>
        <v/>
      </c>
      <c r="BG393" s="123" t="str">
        <f t="shared" si="851"/>
        <v/>
      </c>
      <c r="BH393" s="123" t="str">
        <f t="shared" si="852"/>
        <v/>
      </c>
      <c r="BI393" s="123" t="str">
        <f t="shared" si="853"/>
        <v/>
      </c>
      <c r="BJ393" s="122" t="str">
        <f t="shared" si="854"/>
        <v/>
      </c>
      <c r="BK393" s="123" t="str">
        <f t="shared" si="855"/>
        <v/>
      </c>
      <c r="BL393" s="123" t="str">
        <f t="shared" si="856"/>
        <v/>
      </c>
      <c r="BM393" s="123" t="str">
        <f t="shared" si="857"/>
        <v/>
      </c>
      <c r="BN393" s="123" t="str">
        <f t="shared" si="858"/>
        <v/>
      </c>
      <c r="BO393" s="123" t="str">
        <f t="shared" si="859"/>
        <v/>
      </c>
      <c r="BP393" s="123" t="str">
        <f t="shared" si="860"/>
        <v/>
      </c>
      <c r="BQ393" s="123" t="str">
        <f t="shared" si="861"/>
        <v/>
      </c>
      <c r="BR393" s="124" t="str">
        <f t="shared" si="862"/>
        <v/>
      </c>
      <c r="BS393" s="142" t="str">
        <f t="shared" si="863"/>
        <v/>
      </c>
      <c r="BT393" s="143" t="str">
        <f t="shared" si="864"/>
        <v/>
      </c>
      <c r="BU393" s="143" t="str">
        <f t="shared" si="865"/>
        <v/>
      </c>
      <c r="BV393" s="143" t="str">
        <f t="shared" si="866"/>
        <v/>
      </c>
      <c r="BW393" s="143" t="str">
        <f t="shared" si="867"/>
        <v/>
      </c>
      <c r="BX393" s="144" t="str">
        <f t="shared" si="868"/>
        <v/>
      </c>
      <c r="BY393" s="141" t="str">
        <f t="shared" si="869"/>
        <v/>
      </c>
      <c r="BZ393" s="139" t="str">
        <f t="shared" si="870"/>
        <v/>
      </c>
      <c r="CA393" s="139" t="str">
        <f t="shared" si="871"/>
        <v/>
      </c>
      <c r="CB393" s="139" t="str">
        <f t="shared" si="872"/>
        <v/>
      </c>
      <c r="CC393" s="139" t="str">
        <f t="shared" si="873"/>
        <v/>
      </c>
      <c r="CD393" s="139" t="str">
        <f t="shared" si="874"/>
        <v/>
      </c>
      <c r="CE393" s="140" t="str">
        <f t="shared" si="875"/>
        <v/>
      </c>
      <c r="CF393" s="141" t="str">
        <f t="shared" si="876"/>
        <v/>
      </c>
      <c r="CG393" s="139" t="str">
        <f t="shared" si="877"/>
        <v/>
      </c>
      <c r="CH393" s="139" t="str">
        <f t="shared" si="878"/>
        <v/>
      </c>
      <c r="CI393" s="139" t="str">
        <f t="shared" si="879"/>
        <v/>
      </c>
      <c r="CJ393" s="139" t="str">
        <f t="shared" si="880"/>
        <v/>
      </c>
      <c r="CK393" s="139" t="str">
        <f t="shared" si="881"/>
        <v/>
      </c>
      <c r="CL393" s="140" t="str">
        <f t="shared" si="882"/>
        <v/>
      </c>
      <c r="CM393" s="142" t="str">
        <f t="shared" si="883"/>
        <v/>
      </c>
      <c r="CN393" s="143" t="str">
        <f t="shared" si="884"/>
        <v/>
      </c>
      <c r="CO393" s="143" t="str">
        <f t="shared" si="885"/>
        <v/>
      </c>
      <c r="CP393" s="143" t="str">
        <f t="shared" si="886"/>
        <v/>
      </c>
      <c r="CQ393" s="143" t="str">
        <f t="shared" si="887"/>
        <v/>
      </c>
      <c r="CR393" s="145" t="str">
        <f t="shared" si="888"/>
        <v/>
      </c>
      <c r="CS393" s="127"/>
      <c r="CT393" s="122" t="str">
        <f t="shared" si="889"/>
        <v/>
      </c>
      <c r="CU393" s="123" t="str">
        <f t="shared" si="890"/>
        <v/>
      </c>
      <c r="CV393" s="123" t="str">
        <f t="shared" si="891"/>
        <v/>
      </c>
      <c r="CW393" s="123" t="str">
        <f t="shared" si="892"/>
        <v/>
      </c>
      <c r="CX393" s="123" t="str">
        <f t="shared" si="893"/>
        <v/>
      </c>
      <c r="CY393" s="123" t="str">
        <f t="shared" si="894"/>
        <v/>
      </c>
      <c r="CZ393" s="123" t="str">
        <f t="shared" si="895"/>
        <v/>
      </c>
      <c r="DA393" s="123" t="str">
        <f t="shared" si="896"/>
        <v/>
      </c>
      <c r="DB393" s="124" t="str">
        <f t="shared" si="897"/>
        <v/>
      </c>
      <c r="DC393" s="128" t="str">
        <f t="shared" si="898"/>
        <v/>
      </c>
      <c r="DD393" s="123" t="str">
        <f t="shared" si="899"/>
        <v/>
      </c>
      <c r="DE393" s="123" t="str">
        <f t="shared" si="900"/>
        <v/>
      </c>
      <c r="DF393" s="123" t="str">
        <f t="shared" si="901"/>
        <v/>
      </c>
      <c r="DG393" s="123" t="str">
        <f t="shared" si="902"/>
        <v/>
      </c>
      <c r="DH393" s="123" t="str">
        <f t="shared" si="903"/>
        <v/>
      </c>
      <c r="DI393" s="123" t="str">
        <f t="shared" si="904"/>
        <v/>
      </c>
      <c r="DJ393" s="129" t="str">
        <f t="shared" si="905"/>
        <v/>
      </c>
      <c r="DK393" s="98" t="s">
        <v>68</v>
      </c>
      <c r="DL393" s="130">
        <f t="shared" si="912"/>
        <v>387</v>
      </c>
      <c r="DM393" s="56"/>
    </row>
    <row r="394" spans="2:117" ht="22.5" customHeight="1">
      <c r="B394" s="98" t="s">
        <v>68</v>
      </c>
      <c r="C394" s="130">
        <f t="shared" si="906"/>
        <v>388</v>
      </c>
      <c r="D394" s="146">
        <v>45707</v>
      </c>
      <c r="E394" s="155" t="s">
        <v>69</v>
      </c>
      <c r="F394" s="102" t="s">
        <v>70</v>
      </c>
      <c r="G394" s="158" t="s">
        <v>20</v>
      </c>
      <c r="H394" s="131" t="s">
        <v>46</v>
      </c>
      <c r="I394" s="132">
        <v>30000</v>
      </c>
      <c r="J394" s="106"/>
      <c r="K394" s="107">
        <f t="shared" si="907"/>
        <v>4517764</v>
      </c>
      <c r="L394" s="646"/>
      <c r="M394" s="133"/>
      <c r="N394" s="133"/>
      <c r="O394" s="134" t="str">
        <f t="shared" ref="O394:S394" si="1303">IF($H394=O$6,$I394,"")</f>
        <v/>
      </c>
      <c r="P394" s="135" t="str">
        <f t="shared" si="1303"/>
        <v/>
      </c>
      <c r="Q394" s="136">
        <f t="shared" si="1303"/>
        <v>30000</v>
      </c>
      <c r="R394" s="135" t="str">
        <f t="shared" si="1303"/>
        <v/>
      </c>
      <c r="S394" s="137" t="str">
        <f t="shared" si="1303"/>
        <v/>
      </c>
      <c r="T394" s="113" t="str">
        <f t="shared" ref="T394:AJ394" si="1304">IF($H394=T$6,$J394,"")</f>
        <v/>
      </c>
      <c r="U394" s="114" t="str">
        <f t="shared" si="1304"/>
        <v/>
      </c>
      <c r="V394" s="114" t="str">
        <f t="shared" si="1304"/>
        <v/>
      </c>
      <c r="W394" s="114" t="str">
        <f t="shared" si="1304"/>
        <v/>
      </c>
      <c r="X394" s="113" t="str">
        <f t="shared" si="1304"/>
        <v/>
      </c>
      <c r="Y394" s="114" t="str">
        <f t="shared" si="1304"/>
        <v/>
      </c>
      <c r="Z394" s="114" t="str">
        <f t="shared" si="1304"/>
        <v/>
      </c>
      <c r="AA394" s="114" t="str">
        <f t="shared" si="1304"/>
        <v/>
      </c>
      <c r="AB394" s="113" t="str">
        <f t="shared" si="1304"/>
        <v/>
      </c>
      <c r="AC394" s="114" t="str">
        <f t="shared" si="1304"/>
        <v/>
      </c>
      <c r="AD394" s="114" t="str">
        <f t="shared" si="1304"/>
        <v/>
      </c>
      <c r="AE394" s="114" t="str">
        <f t="shared" si="1304"/>
        <v/>
      </c>
      <c r="AF394" s="114" t="str">
        <f t="shared" si="1304"/>
        <v/>
      </c>
      <c r="AG394" s="114" t="str">
        <f t="shared" si="1304"/>
        <v/>
      </c>
      <c r="AH394" s="114" t="str">
        <f t="shared" si="1304"/>
        <v/>
      </c>
      <c r="AI394" s="113" t="str">
        <f t="shared" si="1304"/>
        <v/>
      </c>
      <c r="AJ394" s="115" t="str">
        <f t="shared" si="1304"/>
        <v/>
      </c>
      <c r="AK394" s="617"/>
      <c r="AL394" s="38"/>
      <c r="AM394" s="98" t="s">
        <v>68</v>
      </c>
      <c r="AN394" s="130">
        <f t="shared" si="910"/>
        <v>388</v>
      </c>
      <c r="AO394" s="138" t="str">
        <f t="shared" ref="AO394:AS394" si="1305">IF(AND($G394=AO$4,$H394=AO$6),$I394,"")</f>
        <v/>
      </c>
      <c r="AP394" s="139" t="str">
        <f t="shared" si="1305"/>
        <v/>
      </c>
      <c r="AQ394" s="139">
        <f t="shared" si="1305"/>
        <v>30000</v>
      </c>
      <c r="AR394" s="139" t="str">
        <f t="shared" si="1305"/>
        <v/>
      </c>
      <c r="AS394" s="139" t="str">
        <f t="shared" si="1305"/>
        <v/>
      </c>
      <c r="AT394" s="118"/>
      <c r="AU394" s="138" t="str">
        <f t="shared" si="839"/>
        <v/>
      </c>
      <c r="AV394" s="139" t="str">
        <f t="shared" si="840"/>
        <v/>
      </c>
      <c r="AW394" s="139" t="str">
        <f t="shared" si="841"/>
        <v/>
      </c>
      <c r="AX394" s="139" t="str">
        <f t="shared" si="842"/>
        <v/>
      </c>
      <c r="AY394" s="139" t="str">
        <f t="shared" si="843"/>
        <v/>
      </c>
      <c r="AZ394" s="140" t="str">
        <f t="shared" si="844"/>
        <v/>
      </c>
      <c r="BA394" s="141" t="str">
        <f t="shared" si="845"/>
        <v/>
      </c>
      <c r="BB394" s="139" t="str">
        <f t="shared" si="846"/>
        <v/>
      </c>
      <c r="BC394" s="139" t="str">
        <f t="shared" si="847"/>
        <v/>
      </c>
      <c r="BD394" s="139" t="str">
        <f t="shared" si="848"/>
        <v/>
      </c>
      <c r="BE394" s="140" t="str">
        <f t="shared" si="849"/>
        <v/>
      </c>
      <c r="BF394" s="122" t="str">
        <f t="shared" si="850"/>
        <v/>
      </c>
      <c r="BG394" s="123" t="str">
        <f t="shared" si="851"/>
        <v/>
      </c>
      <c r="BH394" s="123" t="str">
        <f t="shared" si="852"/>
        <v/>
      </c>
      <c r="BI394" s="123" t="str">
        <f t="shared" si="853"/>
        <v/>
      </c>
      <c r="BJ394" s="122" t="str">
        <f t="shared" si="854"/>
        <v/>
      </c>
      <c r="BK394" s="123" t="str">
        <f t="shared" si="855"/>
        <v/>
      </c>
      <c r="BL394" s="123" t="str">
        <f t="shared" si="856"/>
        <v/>
      </c>
      <c r="BM394" s="123" t="str">
        <f t="shared" si="857"/>
        <v/>
      </c>
      <c r="BN394" s="123" t="str">
        <f t="shared" si="858"/>
        <v/>
      </c>
      <c r="BO394" s="123" t="str">
        <f t="shared" si="859"/>
        <v/>
      </c>
      <c r="BP394" s="123" t="str">
        <f t="shared" si="860"/>
        <v/>
      </c>
      <c r="BQ394" s="123" t="str">
        <f t="shared" si="861"/>
        <v/>
      </c>
      <c r="BR394" s="124" t="str">
        <f t="shared" si="862"/>
        <v/>
      </c>
      <c r="BS394" s="142" t="str">
        <f t="shared" si="863"/>
        <v/>
      </c>
      <c r="BT394" s="143" t="str">
        <f t="shared" si="864"/>
        <v/>
      </c>
      <c r="BU394" s="143" t="str">
        <f t="shared" si="865"/>
        <v/>
      </c>
      <c r="BV394" s="143" t="str">
        <f t="shared" si="866"/>
        <v/>
      </c>
      <c r="BW394" s="143" t="str">
        <f t="shared" si="867"/>
        <v/>
      </c>
      <c r="BX394" s="144" t="str">
        <f t="shared" si="868"/>
        <v/>
      </c>
      <c r="BY394" s="141" t="str">
        <f t="shared" si="869"/>
        <v/>
      </c>
      <c r="BZ394" s="139" t="str">
        <f t="shared" si="870"/>
        <v/>
      </c>
      <c r="CA394" s="139" t="str">
        <f t="shared" si="871"/>
        <v/>
      </c>
      <c r="CB394" s="139" t="str">
        <f t="shared" si="872"/>
        <v/>
      </c>
      <c r="CC394" s="139" t="str">
        <f t="shared" si="873"/>
        <v/>
      </c>
      <c r="CD394" s="139" t="str">
        <f t="shared" si="874"/>
        <v/>
      </c>
      <c r="CE394" s="140" t="str">
        <f t="shared" si="875"/>
        <v/>
      </c>
      <c r="CF394" s="141" t="str">
        <f t="shared" si="876"/>
        <v/>
      </c>
      <c r="CG394" s="139" t="str">
        <f t="shared" si="877"/>
        <v/>
      </c>
      <c r="CH394" s="139" t="str">
        <f t="shared" si="878"/>
        <v/>
      </c>
      <c r="CI394" s="139" t="str">
        <f t="shared" si="879"/>
        <v/>
      </c>
      <c r="CJ394" s="139" t="str">
        <f t="shared" si="880"/>
        <v/>
      </c>
      <c r="CK394" s="139" t="str">
        <f t="shared" si="881"/>
        <v/>
      </c>
      <c r="CL394" s="140" t="str">
        <f t="shared" si="882"/>
        <v/>
      </c>
      <c r="CM394" s="142" t="str">
        <f t="shared" si="883"/>
        <v/>
      </c>
      <c r="CN394" s="143" t="str">
        <f t="shared" si="884"/>
        <v/>
      </c>
      <c r="CO394" s="143" t="str">
        <f t="shared" si="885"/>
        <v/>
      </c>
      <c r="CP394" s="143" t="str">
        <f t="shared" si="886"/>
        <v/>
      </c>
      <c r="CQ394" s="143" t="str">
        <f t="shared" si="887"/>
        <v/>
      </c>
      <c r="CR394" s="145" t="str">
        <f t="shared" si="888"/>
        <v/>
      </c>
      <c r="CS394" s="127"/>
      <c r="CT394" s="122" t="str">
        <f t="shared" si="889"/>
        <v/>
      </c>
      <c r="CU394" s="123" t="str">
        <f t="shared" si="890"/>
        <v/>
      </c>
      <c r="CV394" s="123" t="str">
        <f t="shared" si="891"/>
        <v/>
      </c>
      <c r="CW394" s="123" t="str">
        <f t="shared" si="892"/>
        <v/>
      </c>
      <c r="CX394" s="123" t="str">
        <f t="shared" si="893"/>
        <v/>
      </c>
      <c r="CY394" s="123" t="str">
        <f t="shared" si="894"/>
        <v/>
      </c>
      <c r="CZ394" s="123" t="str">
        <f t="shared" si="895"/>
        <v/>
      </c>
      <c r="DA394" s="123" t="str">
        <f t="shared" si="896"/>
        <v/>
      </c>
      <c r="DB394" s="124" t="str">
        <f t="shared" si="897"/>
        <v/>
      </c>
      <c r="DC394" s="128" t="str">
        <f t="shared" si="898"/>
        <v/>
      </c>
      <c r="DD394" s="123" t="str">
        <f t="shared" si="899"/>
        <v/>
      </c>
      <c r="DE394" s="123" t="str">
        <f t="shared" si="900"/>
        <v/>
      </c>
      <c r="DF394" s="123" t="str">
        <f t="shared" si="901"/>
        <v/>
      </c>
      <c r="DG394" s="123" t="str">
        <f t="shared" si="902"/>
        <v/>
      </c>
      <c r="DH394" s="123" t="str">
        <f t="shared" si="903"/>
        <v/>
      </c>
      <c r="DI394" s="123" t="str">
        <f t="shared" si="904"/>
        <v/>
      </c>
      <c r="DJ394" s="129" t="str">
        <f t="shared" si="905"/>
        <v/>
      </c>
      <c r="DK394" s="98" t="s">
        <v>68</v>
      </c>
      <c r="DL394" s="130">
        <f t="shared" si="912"/>
        <v>388</v>
      </c>
      <c r="DM394" s="56"/>
    </row>
    <row r="395" spans="2:117" ht="22.5" customHeight="1">
      <c r="B395" s="98" t="s">
        <v>68</v>
      </c>
      <c r="C395" s="130">
        <f t="shared" si="906"/>
        <v>389</v>
      </c>
      <c r="D395" s="146">
        <v>45707</v>
      </c>
      <c r="E395" s="155" t="s">
        <v>69</v>
      </c>
      <c r="F395" s="102" t="s">
        <v>70</v>
      </c>
      <c r="G395" s="158" t="s">
        <v>20</v>
      </c>
      <c r="H395" s="131" t="s">
        <v>46</v>
      </c>
      <c r="I395" s="132">
        <v>30000</v>
      </c>
      <c r="J395" s="106"/>
      <c r="K395" s="107">
        <f t="shared" si="907"/>
        <v>4547764</v>
      </c>
      <c r="L395" s="647" t="str">
        <f>HYPERLINK("./通帳_公開用/外通帳Y389-411.pdf","通帳Y389-Y411")</f>
        <v>通帳Y389-Y411</v>
      </c>
      <c r="M395" s="133"/>
      <c r="N395" s="133"/>
      <c r="O395" s="134" t="str">
        <f t="shared" ref="O395:S395" si="1306">IF($H395=O$6,$I395,"")</f>
        <v/>
      </c>
      <c r="P395" s="135" t="str">
        <f t="shared" si="1306"/>
        <v/>
      </c>
      <c r="Q395" s="136">
        <f t="shared" si="1306"/>
        <v>30000</v>
      </c>
      <c r="R395" s="135" t="str">
        <f t="shared" si="1306"/>
        <v/>
      </c>
      <c r="S395" s="137" t="str">
        <f t="shared" si="1306"/>
        <v/>
      </c>
      <c r="T395" s="113" t="str">
        <f t="shared" ref="T395:AJ395" si="1307">IF($H395=T$6,$J395,"")</f>
        <v/>
      </c>
      <c r="U395" s="114" t="str">
        <f t="shared" si="1307"/>
        <v/>
      </c>
      <c r="V395" s="114" t="str">
        <f t="shared" si="1307"/>
        <v/>
      </c>
      <c r="W395" s="114" t="str">
        <f t="shared" si="1307"/>
        <v/>
      </c>
      <c r="X395" s="113" t="str">
        <f t="shared" si="1307"/>
        <v/>
      </c>
      <c r="Y395" s="114" t="str">
        <f t="shared" si="1307"/>
        <v/>
      </c>
      <c r="Z395" s="114" t="str">
        <f t="shared" si="1307"/>
        <v/>
      </c>
      <c r="AA395" s="114" t="str">
        <f t="shared" si="1307"/>
        <v/>
      </c>
      <c r="AB395" s="113" t="str">
        <f t="shared" si="1307"/>
        <v/>
      </c>
      <c r="AC395" s="114" t="str">
        <f t="shared" si="1307"/>
        <v/>
      </c>
      <c r="AD395" s="114" t="str">
        <f t="shared" si="1307"/>
        <v/>
      </c>
      <c r="AE395" s="114" t="str">
        <f t="shared" si="1307"/>
        <v/>
      </c>
      <c r="AF395" s="114" t="str">
        <f t="shared" si="1307"/>
        <v/>
      </c>
      <c r="AG395" s="114" t="str">
        <f t="shared" si="1307"/>
        <v/>
      </c>
      <c r="AH395" s="114" t="str">
        <f t="shared" si="1307"/>
        <v/>
      </c>
      <c r="AI395" s="113" t="str">
        <f t="shared" si="1307"/>
        <v/>
      </c>
      <c r="AJ395" s="115" t="str">
        <f t="shared" si="1307"/>
        <v/>
      </c>
      <c r="AK395" s="617"/>
      <c r="AL395" s="38"/>
      <c r="AM395" s="98" t="s">
        <v>68</v>
      </c>
      <c r="AN395" s="130">
        <f t="shared" si="910"/>
        <v>389</v>
      </c>
      <c r="AO395" s="138" t="str">
        <f t="shared" ref="AO395:AS395" si="1308">IF(AND($G395=AO$4,$H395=AO$6),$I395,"")</f>
        <v/>
      </c>
      <c r="AP395" s="139" t="str">
        <f t="shared" si="1308"/>
        <v/>
      </c>
      <c r="AQ395" s="139">
        <f t="shared" si="1308"/>
        <v>30000</v>
      </c>
      <c r="AR395" s="139" t="str">
        <f t="shared" si="1308"/>
        <v/>
      </c>
      <c r="AS395" s="139" t="str">
        <f t="shared" si="1308"/>
        <v/>
      </c>
      <c r="AT395" s="118"/>
      <c r="AU395" s="138" t="str">
        <f t="shared" si="839"/>
        <v/>
      </c>
      <c r="AV395" s="139" t="str">
        <f t="shared" si="840"/>
        <v/>
      </c>
      <c r="AW395" s="139" t="str">
        <f t="shared" si="841"/>
        <v/>
      </c>
      <c r="AX395" s="139" t="str">
        <f t="shared" si="842"/>
        <v/>
      </c>
      <c r="AY395" s="139" t="str">
        <f t="shared" si="843"/>
        <v/>
      </c>
      <c r="AZ395" s="140" t="str">
        <f t="shared" si="844"/>
        <v/>
      </c>
      <c r="BA395" s="141" t="str">
        <f t="shared" si="845"/>
        <v/>
      </c>
      <c r="BB395" s="139" t="str">
        <f t="shared" si="846"/>
        <v/>
      </c>
      <c r="BC395" s="139" t="str">
        <f t="shared" si="847"/>
        <v/>
      </c>
      <c r="BD395" s="139" t="str">
        <f t="shared" si="848"/>
        <v/>
      </c>
      <c r="BE395" s="140" t="str">
        <f t="shared" si="849"/>
        <v/>
      </c>
      <c r="BF395" s="122" t="str">
        <f t="shared" si="850"/>
        <v/>
      </c>
      <c r="BG395" s="123" t="str">
        <f t="shared" si="851"/>
        <v/>
      </c>
      <c r="BH395" s="123" t="str">
        <f t="shared" si="852"/>
        <v/>
      </c>
      <c r="BI395" s="123" t="str">
        <f t="shared" si="853"/>
        <v/>
      </c>
      <c r="BJ395" s="122" t="str">
        <f t="shared" si="854"/>
        <v/>
      </c>
      <c r="BK395" s="123" t="str">
        <f t="shared" si="855"/>
        <v/>
      </c>
      <c r="BL395" s="123" t="str">
        <f t="shared" si="856"/>
        <v/>
      </c>
      <c r="BM395" s="123" t="str">
        <f t="shared" si="857"/>
        <v/>
      </c>
      <c r="BN395" s="123" t="str">
        <f t="shared" si="858"/>
        <v/>
      </c>
      <c r="BO395" s="123" t="str">
        <f t="shared" si="859"/>
        <v/>
      </c>
      <c r="BP395" s="123" t="str">
        <f t="shared" si="860"/>
        <v/>
      </c>
      <c r="BQ395" s="123" t="str">
        <f t="shared" si="861"/>
        <v/>
      </c>
      <c r="BR395" s="124" t="str">
        <f t="shared" si="862"/>
        <v/>
      </c>
      <c r="BS395" s="142" t="str">
        <f t="shared" si="863"/>
        <v/>
      </c>
      <c r="BT395" s="143" t="str">
        <f t="shared" si="864"/>
        <v/>
      </c>
      <c r="BU395" s="143" t="str">
        <f t="shared" si="865"/>
        <v/>
      </c>
      <c r="BV395" s="143" t="str">
        <f t="shared" si="866"/>
        <v/>
      </c>
      <c r="BW395" s="143" t="str">
        <f t="shared" si="867"/>
        <v/>
      </c>
      <c r="BX395" s="144" t="str">
        <f t="shared" si="868"/>
        <v/>
      </c>
      <c r="BY395" s="141" t="str">
        <f t="shared" si="869"/>
        <v/>
      </c>
      <c r="BZ395" s="139" t="str">
        <f t="shared" si="870"/>
        <v/>
      </c>
      <c r="CA395" s="139" t="str">
        <f t="shared" si="871"/>
        <v/>
      </c>
      <c r="CB395" s="139" t="str">
        <f t="shared" si="872"/>
        <v/>
      </c>
      <c r="CC395" s="139" t="str">
        <f t="shared" si="873"/>
        <v/>
      </c>
      <c r="CD395" s="139" t="str">
        <f t="shared" si="874"/>
        <v/>
      </c>
      <c r="CE395" s="140" t="str">
        <f t="shared" si="875"/>
        <v/>
      </c>
      <c r="CF395" s="141" t="str">
        <f t="shared" si="876"/>
        <v/>
      </c>
      <c r="CG395" s="139" t="str">
        <f t="shared" si="877"/>
        <v/>
      </c>
      <c r="CH395" s="139" t="str">
        <f t="shared" si="878"/>
        <v/>
      </c>
      <c r="CI395" s="139" t="str">
        <f t="shared" si="879"/>
        <v/>
      </c>
      <c r="CJ395" s="139" t="str">
        <f t="shared" si="880"/>
        <v/>
      </c>
      <c r="CK395" s="139" t="str">
        <f t="shared" si="881"/>
        <v/>
      </c>
      <c r="CL395" s="140" t="str">
        <f t="shared" si="882"/>
        <v/>
      </c>
      <c r="CM395" s="142" t="str">
        <f t="shared" si="883"/>
        <v/>
      </c>
      <c r="CN395" s="143" t="str">
        <f t="shared" si="884"/>
        <v/>
      </c>
      <c r="CO395" s="143" t="str">
        <f t="shared" si="885"/>
        <v/>
      </c>
      <c r="CP395" s="143" t="str">
        <f t="shared" si="886"/>
        <v/>
      </c>
      <c r="CQ395" s="143" t="str">
        <f t="shared" si="887"/>
        <v/>
      </c>
      <c r="CR395" s="145" t="str">
        <f t="shared" si="888"/>
        <v/>
      </c>
      <c r="CS395" s="127"/>
      <c r="CT395" s="122" t="str">
        <f t="shared" si="889"/>
        <v/>
      </c>
      <c r="CU395" s="123" t="str">
        <f t="shared" si="890"/>
        <v/>
      </c>
      <c r="CV395" s="123" t="str">
        <f t="shared" si="891"/>
        <v/>
      </c>
      <c r="CW395" s="123" t="str">
        <f t="shared" si="892"/>
        <v/>
      </c>
      <c r="CX395" s="123" t="str">
        <f t="shared" si="893"/>
        <v/>
      </c>
      <c r="CY395" s="123" t="str">
        <f t="shared" si="894"/>
        <v/>
      </c>
      <c r="CZ395" s="123" t="str">
        <f t="shared" si="895"/>
        <v/>
      </c>
      <c r="DA395" s="123" t="str">
        <f t="shared" si="896"/>
        <v/>
      </c>
      <c r="DB395" s="124" t="str">
        <f t="shared" si="897"/>
        <v/>
      </c>
      <c r="DC395" s="128" t="str">
        <f t="shared" si="898"/>
        <v/>
      </c>
      <c r="DD395" s="123" t="str">
        <f t="shared" si="899"/>
        <v/>
      </c>
      <c r="DE395" s="123" t="str">
        <f t="shared" si="900"/>
        <v/>
      </c>
      <c r="DF395" s="123" t="str">
        <f t="shared" si="901"/>
        <v/>
      </c>
      <c r="DG395" s="123" t="str">
        <f t="shared" si="902"/>
        <v/>
      </c>
      <c r="DH395" s="123" t="str">
        <f t="shared" si="903"/>
        <v/>
      </c>
      <c r="DI395" s="123" t="str">
        <f t="shared" si="904"/>
        <v/>
      </c>
      <c r="DJ395" s="129" t="str">
        <f t="shared" si="905"/>
        <v/>
      </c>
      <c r="DK395" s="98" t="s">
        <v>68</v>
      </c>
      <c r="DL395" s="130">
        <f t="shared" si="912"/>
        <v>389</v>
      </c>
      <c r="DM395" s="56"/>
    </row>
    <row r="396" spans="2:117" ht="22.5" customHeight="1">
      <c r="B396" s="98" t="s">
        <v>68</v>
      </c>
      <c r="C396" s="130">
        <f t="shared" si="906"/>
        <v>390</v>
      </c>
      <c r="D396" s="146">
        <v>45707</v>
      </c>
      <c r="E396" s="155" t="s">
        <v>69</v>
      </c>
      <c r="F396" s="102" t="s">
        <v>70</v>
      </c>
      <c r="G396" s="103" t="s">
        <v>20</v>
      </c>
      <c r="H396" s="131" t="s">
        <v>46</v>
      </c>
      <c r="I396" s="132">
        <v>10000</v>
      </c>
      <c r="J396" s="106"/>
      <c r="K396" s="107">
        <f t="shared" si="907"/>
        <v>4557764</v>
      </c>
      <c r="L396" s="645"/>
      <c r="M396" s="133"/>
      <c r="N396" s="133"/>
      <c r="O396" s="134" t="str">
        <f t="shared" ref="O396:S396" si="1309">IF($H396=O$6,$I396,"")</f>
        <v/>
      </c>
      <c r="P396" s="135" t="str">
        <f t="shared" si="1309"/>
        <v/>
      </c>
      <c r="Q396" s="136">
        <f t="shared" si="1309"/>
        <v>10000</v>
      </c>
      <c r="R396" s="135" t="str">
        <f t="shared" si="1309"/>
        <v/>
      </c>
      <c r="S396" s="137" t="str">
        <f t="shared" si="1309"/>
        <v/>
      </c>
      <c r="T396" s="113" t="str">
        <f t="shared" ref="T396:AJ396" si="1310">IF($H396=T$6,$J396,"")</f>
        <v/>
      </c>
      <c r="U396" s="114" t="str">
        <f t="shared" si="1310"/>
        <v/>
      </c>
      <c r="V396" s="114" t="str">
        <f t="shared" si="1310"/>
        <v/>
      </c>
      <c r="W396" s="114" t="str">
        <f t="shared" si="1310"/>
        <v/>
      </c>
      <c r="X396" s="113" t="str">
        <f t="shared" si="1310"/>
        <v/>
      </c>
      <c r="Y396" s="114" t="str">
        <f t="shared" si="1310"/>
        <v/>
      </c>
      <c r="Z396" s="114" t="str">
        <f t="shared" si="1310"/>
        <v/>
      </c>
      <c r="AA396" s="114" t="str">
        <f t="shared" si="1310"/>
        <v/>
      </c>
      <c r="AB396" s="113" t="str">
        <f t="shared" si="1310"/>
        <v/>
      </c>
      <c r="AC396" s="114" t="str">
        <f t="shared" si="1310"/>
        <v/>
      </c>
      <c r="AD396" s="114" t="str">
        <f t="shared" si="1310"/>
        <v/>
      </c>
      <c r="AE396" s="114" t="str">
        <f t="shared" si="1310"/>
        <v/>
      </c>
      <c r="AF396" s="114" t="str">
        <f t="shared" si="1310"/>
        <v/>
      </c>
      <c r="AG396" s="114" t="str">
        <f t="shared" si="1310"/>
        <v/>
      </c>
      <c r="AH396" s="114" t="str">
        <f t="shared" si="1310"/>
        <v/>
      </c>
      <c r="AI396" s="113" t="str">
        <f t="shared" si="1310"/>
        <v/>
      </c>
      <c r="AJ396" s="115" t="str">
        <f t="shared" si="1310"/>
        <v/>
      </c>
      <c r="AK396" s="617"/>
      <c r="AL396" s="38"/>
      <c r="AM396" s="98" t="s">
        <v>68</v>
      </c>
      <c r="AN396" s="130">
        <f t="shared" si="910"/>
        <v>390</v>
      </c>
      <c r="AO396" s="138" t="str">
        <f t="shared" ref="AO396:AS396" si="1311">IF(AND($G396=AO$4,$H396=AO$6),$I396,"")</f>
        <v/>
      </c>
      <c r="AP396" s="139" t="str">
        <f t="shared" si="1311"/>
        <v/>
      </c>
      <c r="AQ396" s="139">
        <f t="shared" si="1311"/>
        <v>10000</v>
      </c>
      <c r="AR396" s="139" t="str">
        <f t="shared" si="1311"/>
        <v/>
      </c>
      <c r="AS396" s="139" t="str">
        <f t="shared" si="1311"/>
        <v/>
      </c>
      <c r="AT396" s="118"/>
      <c r="AU396" s="138" t="str">
        <f t="shared" si="839"/>
        <v/>
      </c>
      <c r="AV396" s="139" t="str">
        <f t="shared" si="840"/>
        <v/>
      </c>
      <c r="AW396" s="139" t="str">
        <f t="shared" si="841"/>
        <v/>
      </c>
      <c r="AX396" s="139" t="str">
        <f t="shared" si="842"/>
        <v/>
      </c>
      <c r="AY396" s="139" t="str">
        <f t="shared" si="843"/>
        <v/>
      </c>
      <c r="AZ396" s="140" t="str">
        <f t="shared" si="844"/>
        <v/>
      </c>
      <c r="BA396" s="141" t="str">
        <f t="shared" si="845"/>
        <v/>
      </c>
      <c r="BB396" s="139" t="str">
        <f t="shared" si="846"/>
        <v/>
      </c>
      <c r="BC396" s="139" t="str">
        <f t="shared" si="847"/>
        <v/>
      </c>
      <c r="BD396" s="139" t="str">
        <f t="shared" si="848"/>
        <v/>
      </c>
      <c r="BE396" s="140" t="str">
        <f t="shared" si="849"/>
        <v/>
      </c>
      <c r="BF396" s="122" t="str">
        <f t="shared" si="850"/>
        <v/>
      </c>
      <c r="BG396" s="123" t="str">
        <f t="shared" si="851"/>
        <v/>
      </c>
      <c r="BH396" s="123" t="str">
        <f t="shared" si="852"/>
        <v/>
      </c>
      <c r="BI396" s="123" t="str">
        <f t="shared" si="853"/>
        <v/>
      </c>
      <c r="BJ396" s="122" t="str">
        <f t="shared" si="854"/>
        <v/>
      </c>
      <c r="BK396" s="123" t="str">
        <f t="shared" si="855"/>
        <v/>
      </c>
      <c r="BL396" s="123" t="str">
        <f t="shared" si="856"/>
        <v/>
      </c>
      <c r="BM396" s="123" t="str">
        <f t="shared" si="857"/>
        <v/>
      </c>
      <c r="BN396" s="123" t="str">
        <f t="shared" si="858"/>
        <v/>
      </c>
      <c r="BO396" s="123" t="str">
        <f t="shared" si="859"/>
        <v/>
      </c>
      <c r="BP396" s="123" t="str">
        <f t="shared" si="860"/>
        <v/>
      </c>
      <c r="BQ396" s="123" t="str">
        <f t="shared" si="861"/>
        <v/>
      </c>
      <c r="BR396" s="124" t="str">
        <f t="shared" si="862"/>
        <v/>
      </c>
      <c r="BS396" s="142" t="str">
        <f t="shared" si="863"/>
        <v/>
      </c>
      <c r="BT396" s="143" t="str">
        <f t="shared" si="864"/>
        <v/>
      </c>
      <c r="BU396" s="143" t="str">
        <f t="shared" si="865"/>
        <v/>
      </c>
      <c r="BV396" s="143" t="str">
        <f t="shared" si="866"/>
        <v/>
      </c>
      <c r="BW396" s="143" t="str">
        <f t="shared" si="867"/>
        <v/>
      </c>
      <c r="BX396" s="144" t="str">
        <f t="shared" si="868"/>
        <v/>
      </c>
      <c r="BY396" s="141" t="str">
        <f t="shared" si="869"/>
        <v/>
      </c>
      <c r="BZ396" s="139" t="str">
        <f t="shared" si="870"/>
        <v/>
      </c>
      <c r="CA396" s="139" t="str">
        <f t="shared" si="871"/>
        <v/>
      </c>
      <c r="CB396" s="139" t="str">
        <f t="shared" si="872"/>
        <v/>
      </c>
      <c r="CC396" s="139" t="str">
        <f t="shared" si="873"/>
        <v/>
      </c>
      <c r="CD396" s="139" t="str">
        <f t="shared" si="874"/>
        <v/>
      </c>
      <c r="CE396" s="140" t="str">
        <f t="shared" si="875"/>
        <v/>
      </c>
      <c r="CF396" s="141" t="str">
        <f t="shared" si="876"/>
        <v/>
      </c>
      <c r="CG396" s="139" t="str">
        <f t="shared" si="877"/>
        <v/>
      </c>
      <c r="CH396" s="139" t="str">
        <f t="shared" si="878"/>
        <v/>
      </c>
      <c r="CI396" s="139" t="str">
        <f t="shared" si="879"/>
        <v/>
      </c>
      <c r="CJ396" s="139" t="str">
        <f t="shared" si="880"/>
        <v/>
      </c>
      <c r="CK396" s="139" t="str">
        <f t="shared" si="881"/>
        <v/>
      </c>
      <c r="CL396" s="140" t="str">
        <f t="shared" si="882"/>
        <v/>
      </c>
      <c r="CM396" s="142" t="str">
        <f t="shared" si="883"/>
        <v/>
      </c>
      <c r="CN396" s="143" t="str">
        <f t="shared" si="884"/>
        <v/>
      </c>
      <c r="CO396" s="143" t="str">
        <f t="shared" si="885"/>
        <v/>
      </c>
      <c r="CP396" s="143" t="str">
        <f t="shared" si="886"/>
        <v/>
      </c>
      <c r="CQ396" s="143" t="str">
        <f t="shared" si="887"/>
        <v/>
      </c>
      <c r="CR396" s="145" t="str">
        <f t="shared" si="888"/>
        <v/>
      </c>
      <c r="CS396" s="127"/>
      <c r="CT396" s="122" t="str">
        <f t="shared" si="889"/>
        <v/>
      </c>
      <c r="CU396" s="123" t="str">
        <f t="shared" si="890"/>
        <v/>
      </c>
      <c r="CV396" s="123" t="str">
        <f t="shared" si="891"/>
        <v/>
      </c>
      <c r="CW396" s="123" t="str">
        <f t="shared" si="892"/>
        <v/>
      </c>
      <c r="CX396" s="123" t="str">
        <f t="shared" si="893"/>
        <v/>
      </c>
      <c r="CY396" s="123" t="str">
        <f t="shared" si="894"/>
        <v/>
      </c>
      <c r="CZ396" s="123" t="str">
        <f t="shared" si="895"/>
        <v/>
      </c>
      <c r="DA396" s="123" t="str">
        <f t="shared" si="896"/>
        <v/>
      </c>
      <c r="DB396" s="124" t="str">
        <f t="shared" si="897"/>
        <v/>
      </c>
      <c r="DC396" s="128" t="str">
        <f t="shared" si="898"/>
        <v/>
      </c>
      <c r="DD396" s="123" t="str">
        <f t="shared" si="899"/>
        <v/>
      </c>
      <c r="DE396" s="123" t="str">
        <f t="shared" si="900"/>
        <v/>
      </c>
      <c r="DF396" s="123" t="str">
        <f t="shared" si="901"/>
        <v/>
      </c>
      <c r="DG396" s="123" t="str">
        <f t="shared" si="902"/>
        <v/>
      </c>
      <c r="DH396" s="123" t="str">
        <f t="shared" si="903"/>
        <v/>
      </c>
      <c r="DI396" s="123" t="str">
        <f t="shared" si="904"/>
        <v/>
      </c>
      <c r="DJ396" s="129" t="str">
        <f t="shared" si="905"/>
        <v/>
      </c>
      <c r="DK396" s="98" t="s">
        <v>68</v>
      </c>
      <c r="DL396" s="130">
        <f t="shared" si="912"/>
        <v>390</v>
      </c>
      <c r="DM396" s="56"/>
    </row>
    <row r="397" spans="2:117" ht="22.5" customHeight="1">
      <c r="B397" s="98" t="s">
        <v>68</v>
      </c>
      <c r="C397" s="130">
        <f t="shared" si="906"/>
        <v>391</v>
      </c>
      <c r="D397" s="146">
        <v>45707</v>
      </c>
      <c r="E397" s="155" t="s">
        <v>69</v>
      </c>
      <c r="F397" s="102" t="s">
        <v>70</v>
      </c>
      <c r="G397" s="103" t="s">
        <v>20</v>
      </c>
      <c r="H397" s="131" t="s">
        <v>46</v>
      </c>
      <c r="I397" s="132">
        <v>10000</v>
      </c>
      <c r="J397" s="106"/>
      <c r="K397" s="107">
        <f t="shared" si="907"/>
        <v>4567764</v>
      </c>
      <c r="L397" s="645"/>
      <c r="M397" s="133"/>
      <c r="N397" s="133"/>
      <c r="O397" s="134" t="str">
        <f t="shared" ref="O397:S397" si="1312">IF($H397=O$6,$I397,"")</f>
        <v/>
      </c>
      <c r="P397" s="135" t="str">
        <f t="shared" si="1312"/>
        <v/>
      </c>
      <c r="Q397" s="136">
        <f t="shared" si="1312"/>
        <v>10000</v>
      </c>
      <c r="R397" s="135" t="str">
        <f t="shared" si="1312"/>
        <v/>
      </c>
      <c r="S397" s="137" t="str">
        <f t="shared" si="1312"/>
        <v/>
      </c>
      <c r="T397" s="113" t="str">
        <f t="shared" ref="T397:AJ397" si="1313">IF($H397=T$6,$J397,"")</f>
        <v/>
      </c>
      <c r="U397" s="114" t="str">
        <f t="shared" si="1313"/>
        <v/>
      </c>
      <c r="V397" s="114" t="str">
        <f t="shared" si="1313"/>
        <v/>
      </c>
      <c r="W397" s="114" t="str">
        <f t="shared" si="1313"/>
        <v/>
      </c>
      <c r="X397" s="113" t="str">
        <f t="shared" si="1313"/>
        <v/>
      </c>
      <c r="Y397" s="114" t="str">
        <f t="shared" si="1313"/>
        <v/>
      </c>
      <c r="Z397" s="114" t="str">
        <f t="shared" si="1313"/>
        <v/>
      </c>
      <c r="AA397" s="114" t="str">
        <f t="shared" si="1313"/>
        <v/>
      </c>
      <c r="AB397" s="113" t="str">
        <f t="shared" si="1313"/>
        <v/>
      </c>
      <c r="AC397" s="114" t="str">
        <f t="shared" si="1313"/>
        <v/>
      </c>
      <c r="AD397" s="114" t="str">
        <f t="shared" si="1313"/>
        <v/>
      </c>
      <c r="AE397" s="114" t="str">
        <f t="shared" si="1313"/>
        <v/>
      </c>
      <c r="AF397" s="114" t="str">
        <f t="shared" si="1313"/>
        <v/>
      </c>
      <c r="AG397" s="114" t="str">
        <f t="shared" si="1313"/>
        <v/>
      </c>
      <c r="AH397" s="114" t="str">
        <f t="shared" si="1313"/>
        <v/>
      </c>
      <c r="AI397" s="113" t="str">
        <f t="shared" si="1313"/>
        <v/>
      </c>
      <c r="AJ397" s="115" t="str">
        <f t="shared" si="1313"/>
        <v/>
      </c>
      <c r="AK397" s="617"/>
      <c r="AL397" s="38"/>
      <c r="AM397" s="98" t="s">
        <v>68</v>
      </c>
      <c r="AN397" s="130">
        <f t="shared" si="910"/>
        <v>391</v>
      </c>
      <c r="AO397" s="138" t="str">
        <f t="shared" ref="AO397:AS397" si="1314">IF(AND($G397=AO$4,$H397=AO$6),$I397,"")</f>
        <v/>
      </c>
      <c r="AP397" s="139" t="str">
        <f t="shared" si="1314"/>
        <v/>
      </c>
      <c r="AQ397" s="139">
        <f t="shared" si="1314"/>
        <v>10000</v>
      </c>
      <c r="AR397" s="139" t="str">
        <f t="shared" si="1314"/>
        <v/>
      </c>
      <c r="AS397" s="139" t="str">
        <f t="shared" si="1314"/>
        <v/>
      </c>
      <c r="AT397" s="118"/>
      <c r="AU397" s="138" t="str">
        <f t="shared" si="839"/>
        <v/>
      </c>
      <c r="AV397" s="139" t="str">
        <f t="shared" si="840"/>
        <v/>
      </c>
      <c r="AW397" s="139" t="str">
        <f t="shared" si="841"/>
        <v/>
      </c>
      <c r="AX397" s="139" t="str">
        <f t="shared" si="842"/>
        <v/>
      </c>
      <c r="AY397" s="139" t="str">
        <f t="shared" si="843"/>
        <v/>
      </c>
      <c r="AZ397" s="140" t="str">
        <f t="shared" si="844"/>
        <v/>
      </c>
      <c r="BA397" s="141" t="str">
        <f t="shared" si="845"/>
        <v/>
      </c>
      <c r="BB397" s="139" t="str">
        <f t="shared" si="846"/>
        <v/>
      </c>
      <c r="BC397" s="139" t="str">
        <f t="shared" si="847"/>
        <v/>
      </c>
      <c r="BD397" s="139" t="str">
        <f t="shared" si="848"/>
        <v/>
      </c>
      <c r="BE397" s="140" t="str">
        <f t="shared" si="849"/>
        <v/>
      </c>
      <c r="BF397" s="122" t="str">
        <f t="shared" si="850"/>
        <v/>
      </c>
      <c r="BG397" s="123" t="str">
        <f t="shared" si="851"/>
        <v/>
      </c>
      <c r="BH397" s="123" t="str">
        <f t="shared" si="852"/>
        <v/>
      </c>
      <c r="BI397" s="123" t="str">
        <f t="shared" si="853"/>
        <v/>
      </c>
      <c r="BJ397" s="122" t="str">
        <f t="shared" si="854"/>
        <v/>
      </c>
      <c r="BK397" s="123" t="str">
        <f t="shared" si="855"/>
        <v/>
      </c>
      <c r="BL397" s="123" t="str">
        <f t="shared" si="856"/>
        <v/>
      </c>
      <c r="BM397" s="123" t="str">
        <f t="shared" si="857"/>
        <v/>
      </c>
      <c r="BN397" s="123" t="str">
        <f t="shared" si="858"/>
        <v/>
      </c>
      <c r="BO397" s="123" t="str">
        <f t="shared" si="859"/>
        <v/>
      </c>
      <c r="BP397" s="123" t="str">
        <f t="shared" si="860"/>
        <v/>
      </c>
      <c r="BQ397" s="123" t="str">
        <f t="shared" si="861"/>
        <v/>
      </c>
      <c r="BR397" s="124" t="str">
        <f t="shared" si="862"/>
        <v/>
      </c>
      <c r="BS397" s="142" t="str">
        <f t="shared" si="863"/>
        <v/>
      </c>
      <c r="BT397" s="143" t="str">
        <f t="shared" si="864"/>
        <v/>
      </c>
      <c r="BU397" s="143" t="str">
        <f t="shared" si="865"/>
        <v/>
      </c>
      <c r="BV397" s="143" t="str">
        <f t="shared" si="866"/>
        <v/>
      </c>
      <c r="BW397" s="143" t="str">
        <f t="shared" si="867"/>
        <v/>
      </c>
      <c r="BX397" s="144" t="str">
        <f t="shared" si="868"/>
        <v/>
      </c>
      <c r="BY397" s="141" t="str">
        <f t="shared" si="869"/>
        <v/>
      </c>
      <c r="BZ397" s="139" t="str">
        <f t="shared" si="870"/>
        <v/>
      </c>
      <c r="CA397" s="139" t="str">
        <f t="shared" si="871"/>
        <v/>
      </c>
      <c r="CB397" s="139" t="str">
        <f t="shared" si="872"/>
        <v/>
      </c>
      <c r="CC397" s="139" t="str">
        <f t="shared" si="873"/>
        <v/>
      </c>
      <c r="CD397" s="139" t="str">
        <f t="shared" si="874"/>
        <v/>
      </c>
      <c r="CE397" s="140" t="str">
        <f t="shared" si="875"/>
        <v/>
      </c>
      <c r="CF397" s="141" t="str">
        <f t="shared" si="876"/>
        <v/>
      </c>
      <c r="CG397" s="139" t="str">
        <f t="shared" si="877"/>
        <v/>
      </c>
      <c r="CH397" s="139" t="str">
        <f t="shared" si="878"/>
        <v/>
      </c>
      <c r="CI397" s="139" t="str">
        <f t="shared" si="879"/>
        <v/>
      </c>
      <c r="CJ397" s="139" t="str">
        <f t="shared" si="880"/>
        <v/>
      </c>
      <c r="CK397" s="139" t="str">
        <f t="shared" si="881"/>
        <v/>
      </c>
      <c r="CL397" s="140" t="str">
        <f t="shared" si="882"/>
        <v/>
      </c>
      <c r="CM397" s="142" t="str">
        <f t="shared" si="883"/>
        <v/>
      </c>
      <c r="CN397" s="143" t="str">
        <f t="shared" si="884"/>
        <v/>
      </c>
      <c r="CO397" s="143" t="str">
        <f t="shared" si="885"/>
        <v/>
      </c>
      <c r="CP397" s="143" t="str">
        <f t="shared" si="886"/>
        <v/>
      </c>
      <c r="CQ397" s="143" t="str">
        <f t="shared" si="887"/>
        <v/>
      </c>
      <c r="CR397" s="145" t="str">
        <f t="shared" si="888"/>
        <v/>
      </c>
      <c r="CS397" s="127"/>
      <c r="CT397" s="122" t="str">
        <f t="shared" si="889"/>
        <v/>
      </c>
      <c r="CU397" s="123" t="str">
        <f t="shared" si="890"/>
        <v/>
      </c>
      <c r="CV397" s="123" t="str">
        <f t="shared" si="891"/>
        <v/>
      </c>
      <c r="CW397" s="123" t="str">
        <f t="shared" si="892"/>
        <v/>
      </c>
      <c r="CX397" s="123" t="str">
        <f t="shared" si="893"/>
        <v/>
      </c>
      <c r="CY397" s="123" t="str">
        <f t="shared" si="894"/>
        <v/>
      </c>
      <c r="CZ397" s="123" t="str">
        <f t="shared" si="895"/>
        <v/>
      </c>
      <c r="DA397" s="123" t="str">
        <f t="shared" si="896"/>
        <v/>
      </c>
      <c r="DB397" s="124" t="str">
        <f t="shared" si="897"/>
        <v/>
      </c>
      <c r="DC397" s="128" t="str">
        <f t="shared" si="898"/>
        <v/>
      </c>
      <c r="DD397" s="123" t="str">
        <f t="shared" si="899"/>
        <v/>
      </c>
      <c r="DE397" s="123" t="str">
        <f t="shared" si="900"/>
        <v/>
      </c>
      <c r="DF397" s="123" t="str">
        <f t="shared" si="901"/>
        <v/>
      </c>
      <c r="DG397" s="123" t="str">
        <f t="shared" si="902"/>
        <v/>
      </c>
      <c r="DH397" s="123" t="str">
        <f t="shared" si="903"/>
        <v/>
      </c>
      <c r="DI397" s="123" t="str">
        <f t="shared" si="904"/>
        <v/>
      </c>
      <c r="DJ397" s="129" t="str">
        <f t="shared" si="905"/>
        <v/>
      </c>
      <c r="DK397" s="98" t="s">
        <v>68</v>
      </c>
      <c r="DL397" s="130">
        <f t="shared" si="912"/>
        <v>391</v>
      </c>
      <c r="DM397" s="56"/>
    </row>
    <row r="398" spans="2:117" ht="22.5" customHeight="1">
      <c r="B398" s="98" t="s">
        <v>68</v>
      </c>
      <c r="C398" s="130">
        <f t="shared" si="906"/>
        <v>392</v>
      </c>
      <c r="D398" s="146">
        <v>45707</v>
      </c>
      <c r="E398" s="155" t="s">
        <v>69</v>
      </c>
      <c r="F398" s="102" t="s">
        <v>70</v>
      </c>
      <c r="G398" s="103" t="s">
        <v>20</v>
      </c>
      <c r="H398" s="131" t="s">
        <v>46</v>
      </c>
      <c r="I398" s="132">
        <v>5000</v>
      </c>
      <c r="J398" s="106"/>
      <c r="K398" s="107">
        <f t="shared" si="907"/>
        <v>4572764</v>
      </c>
      <c r="L398" s="645"/>
      <c r="M398" s="133"/>
      <c r="N398" s="133"/>
      <c r="O398" s="134" t="str">
        <f t="shared" ref="O398:S398" si="1315">IF($H398=O$6,$I398,"")</f>
        <v/>
      </c>
      <c r="P398" s="135" t="str">
        <f t="shared" si="1315"/>
        <v/>
      </c>
      <c r="Q398" s="136">
        <f t="shared" si="1315"/>
        <v>5000</v>
      </c>
      <c r="R398" s="135" t="str">
        <f t="shared" si="1315"/>
        <v/>
      </c>
      <c r="S398" s="137" t="str">
        <f t="shared" si="1315"/>
        <v/>
      </c>
      <c r="T398" s="113" t="str">
        <f t="shared" ref="T398:AJ398" si="1316">IF($H398=T$6,$J398,"")</f>
        <v/>
      </c>
      <c r="U398" s="114" t="str">
        <f t="shared" si="1316"/>
        <v/>
      </c>
      <c r="V398" s="114" t="str">
        <f t="shared" si="1316"/>
        <v/>
      </c>
      <c r="W398" s="114" t="str">
        <f t="shared" si="1316"/>
        <v/>
      </c>
      <c r="X398" s="113" t="str">
        <f t="shared" si="1316"/>
        <v/>
      </c>
      <c r="Y398" s="114" t="str">
        <f t="shared" si="1316"/>
        <v/>
      </c>
      <c r="Z398" s="114" t="str">
        <f t="shared" si="1316"/>
        <v/>
      </c>
      <c r="AA398" s="114" t="str">
        <f t="shared" si="1316"/>
        <v/>
      </c>
      <c r="AB398" s="113" t="str">
        <f t="shared" si="1316"/>
        <v/>
      </c>
      <c r="AC398" s="114" t="str">
        <f t="shared" si="1316"/>
        <v/>
      </c>
      <c r="AD398" s="114" t="str">
        <f t="shared" si="1316"/>
        <v/>
      </c>
      <c r="AE398" s="114" t="str">
        <f t="shared" si="1316"/>
        <v/>
      </c>
      <c r="AF398" s="114" t="str">
        <f t="shared" si="1316"/>
        <v/>
      </c>
      <c r="AG398" s="114" t="str">
        <f t="shared" si="1316"/>
        <v/>
      </c>
      <c r="AH398" s="114" t="str">
        <f t="shared" si="1316"/>
        <v/>
      </c>
      <c r="AI398" s="113" t="str">
        <f t="shared" si="1316"/>
        <v/>
      </c>
      <c r="AJ398" s="115" t="str">
        <f t="shared" si="1316"/>
        <v/>
      </c>
      <c r="AK398" s="617"/>
      <c r="AL398" s="38"/>
      <c r="AM398" s="98" t="s">
        <v>68</v>
      </c>
      <c r="AN398" s="130">
        <f t="shared" si="910"/>
        <v>392</v>
      </c>
      <c r="AO398" s="138" t="str">
        <f t="shared" ref="AO398:AS398" si="1317">IF(AND($G398=AO$4,$H398=AO$6),$I398,"")</f>
        <v/>
      </c>
      <c r="AP398" s="139" t="str">
        <f t="shared" si="1317"/>
        <v/>
      </c>
      <c r="AQ398" s="139">
        <f t="shared" si="1317"/>
        <v>5000</v>
      </c>
      <c r="AR398" s="139" t="str">
        <f t="shared" si="1317"/>
        <v/>
      </c>
      <c r="AS398" s="139" t="str">
        <f t="shared" si="1317"/>
        <v/>
      </c>
      <c r="AT398" s="118"/>
      <c r="AU398" s="138" t="str">
        <f t="shared" si="839"/>
        <v/>
      </c>
      <c r="AV398" s="139" t="str">
        <f t="shared" si="840"/>
        <v/>
      </c>
      <c r="AW398" s="139" t="str">
        <f t="shared" si="841"/>
        <v/>
      </c>
      <c r="AX398" s="139" t="str">
        <f t="shared" si="842"/>
        <v/>
      </c>
      <c r="AY398" s="139" t="str">
        <f t="shared" si="843"/>
        <v/>
      </c>
      <c r="AZ398" s="140" t="str">
        <f t="shared" si="844"/>
        <v/>
      </c>
      <c r="BA398" s="141" t="str">
        <f t="shared" si="845"/>
        <v/>
      </c>
      <c r="BB398" s="139" t="str">
        <f t="shared" si="846"/>
        <v/>
      </c>
      <c r="BC398" s="139" t="str">
        <f t="shared" si="847"/>
        <v/>
      </c>
      <c r="BD398" s="139" t="str">
        <f t="shared" si="848"/>
        <v/>
      </c>
      <c r="BE398" s="140" t="str">
        <f t="shared" si="849"/>
        <v/>
      </c>
      <c r="BF398" s="122" t="str">
        <f t="shared" si="850"/>
        <v/>
      </c>
      <c r="BG398" s="123" t="str">
        <f t="shared" si="851"/>
        <v/>
      </c>
      <c r="BH398" s="123" t="str">
        <f t="shared" si="852"/>
        <v/>
      </c>
      <c r="BI398" s="123" t="str">
        <f t="shared" si="853"/>
        <v/>
      </c>
      <c r="BJ398" s="122" t="str">
        <f t="shared" si="854"/>
        <v/>
      </c>
      <c r="BK398" s="123" t="str">
        <f t="shared" si="855"/>
        <v/>
      </c>
      <c r="BL398" s="123" t="str">
        <f t="shared" si="856"/>
        <v/>
      </c>
      <c r="BM398" s="123" t="str">
        <f t="shared" si="857"/>
        <v/>
      </c>
      <c r="BN398" s="123" t="str">
        <f t="shared" si="858"/>
        <v/>
      </c>
      <c r="BO398" s="123" t="str">
        <f t="shared" si="859"/>
        <v/>
      </c>
      <c r="BP398" s="123" t="str">
        <f t="shared" si="860"/>
        <v/>
      </c>
      <c r="BQ398" s="123" t="str">
        <f t="shared" si="861"/>
        <v/>
      </c>
      <c r="BR398" s="124" t="str">
        <f t="shared" si="862"/>
        <v/>
      </c>
      <c r="BS398" s="142" t="str">
        <f t="shared" si="863"/>
        <v/>
      </c>
      <c r="BT398" s="143" t="str">
        <f t="shared" si="864"/>
        <v/>
      </c>
      <c r="BU398" s="143" t="str">
        <f t="shared" si="865"/>
        <v/>
      </c>
      <c r="BV398" s="143" t="str">
        <f t="shared" si="866"/>
        <v/>
      </c>
      <c r="BW398" s="143" t="str">
        <f t="shared" si="867"/>
        <v/>
      </c>
      <c r="BX398" s="144" t="str">
        <f t="shared" si="868"/>
        <v/>
      </c>
      <c r="BY398" s="141" t="str">
        <f t="shared" si="869"/>
        <v/>
      </c>
      <c r="BZ398" s="139" t="str">
        <f t="shared" si="870"/>
        <v/>
      </c>
      <c r="CA398" s="139" t="str">
        <f t="shared" si="871"/>
        <v/>
      </c>
      <c r="CB398" s="139" t="str">
        <f t="shared" si="872"/>
        <v/>
      </c>
      <c r="CC398" s="139" t="str">
        <f t="shared" si="873"/>
        <v/>
      </c>
      <c r="CD398" s="139" t="str">
        <f t="shared" si="874"/>
        <v/>
      </c>
      <c r="CE398" s="140" t="str">
        <f t="shared" si="875"/>
        <v/>
      </c>
      <c r="CF398" s="141" t="str">
        <f t="shared" si="876"/>
        <v/>
      </c>
      <c r="CG398" s="139" t="str">
        <f t="shared" si="877"/>
        <v/>
      </c>
      <c r="CH398" s="139" t="str">
        <f t="shared" si="878"/>
        <v/>
      </c>
      <c r="CI398" s="139" t="str">
        <f t="shared" si="879"/>
        <v/>
      </c>
      <c r="CJ398" s="139" t="str">
        <f t="shared" si="880"/>
        <v/>
      </c>
      <c r="CK398" s="139" t="str">
        <f t="shared" si="881"/>
        <v/>
      </c>
      <c r="CL398" s="140" t="str">
        <f t="shared" si="882"/>
        <v/>
      </c>
      <c r="CM398" s="142" t="str">
        <f t="shared" si="883"/>
        <v/>
      </c>
      <c r="CN398" s="143" t="str">
        <f t="shared" si="884"/>
        <v/>
      </c>
      <c r="CO398" s="143" t="str">
        <f t="shared" si="885"/>
        <v/>
      </c>
      <c r="CP398" s="143" t="str">
        <f t="shared" si="886"/>
        <v/>
      </c>
      <c r="CQ398" s="143" t="str">
        <f t="shared" si="887"/>
        <v/>
      </c>
      <c r="CR398" s="145" t="str">
        <f t="shared" si="888"/>
        <v/>
      </c>
      <c r="CS398" s="127"/>
      <c r="CT398" s="122" t="str">
        <f t="shared" si="889"/>
        <v/>
      </c>
      <c r="CU398" s="123" t="str">
        <f t="shared" si="890"/>
        <v/>
      </c>
      <c r="CV398" s="123" t="str">
        <f t="shared" si="891"/>
        <v/>
      </c>
      <c r="CW398" s="123" t="str">
        <f t="shared" si="892"/>
        <v/>
      </c>
      <c r="CX398" s="123" t="str">
        <f t="shared" si="893"/>
        <v/>
      </c>
      <c r="CY398" s="123" t="str">
        <f t="shared" si="894"/>
        <v/>
      </c>
      <c r="CZ398" s="123" t="str">
        <f t="shared" si="895"/>
        <v/>
      </c>
      <c r="DA398" s="123" t="str">
        <f t="shared" si="896"/>
        <v/>
      </c>
      <c r="DB398" s="124" t="str">
        <f t="shared" si="897"/>
        <v/>
      </c>
      <c r="DC398" s="128" t="str">
        <f t="shared" si="898"/>
        <v/>
      </c>
      <c r="DD398" s="123" t="str">
        <f t="shared" si="899"/>
        <v/>
      </c>
      <c r="DE398" s="123" t="str">
        <f t="shared" si="900"/>
        <v/>
      </c>
      <c r="DF398" s="123" t="str">
        <f t="shared" si="901"/>
        <v/>
      </c>
      <c r="DG398" s="123" t="str">
        <f t="shared" si="902"/>
        <v/>
      </c>
      <c r="DH398" s="123" t="str">
        <f t="shared" si="903"/>
        <v/>
      </c>
      <c r="DI398" s="123" t="str">
        <f t="shared" si="904"/>
        <v/>
      </c>
      <c r="DJ398" s="129" t="str">
        <f t="shared" si="905"/>
        <v/>
      </c>
      <c r="DK398" s="98" t="s">
        <v>68</v>
      </c>
      <c r="DL398" s="130">
        <f t="shared" si="912"/>
        <v>392</v>
      </c>
      <c r="DM398" s="56"/>
    </row>
    <row r="399" spans="2:117" ht="22.5" customHeight="1">
      <c r="B399" s="98" t="s">
        <v>68</v>
      </c>
      <c r="C399" s="130">
        <f t="shared" si="906"/>
        <v>393</v>
      </c>
      <c r="D399" s="146">
        <v>45707</v>
      </c>
      <c r="E399" s="155" t="s">
        <v>69</v>
      </c>
      <c r="F399" s="102" t="s">
        <v>70</v>
      </c>
      <c r="G399" s="103" t="s">
        <v>20</v>
      </c>
      <c r="H399" s="131" t="s">
        <v>46</v>
      </c>
      <c r="I399" s="132">
        <v>10000</v>
      </c>
      <c r="J399" s="106"/>
      <c r="K399" s="107">
        <f t="shared" si="907"/>
        <v>4582764</v>
      </c>
      <c r="L399" s="645"/>
      <c r="M399" s="133"/>
      <c r="N399" s="133"/>
      <c r="O399" s="134" t="str">
        <f t="shared" ref="O399:S399" si="1318">IF($H399=O$6,$I399,"")</f>
        <v/>
      </c>
      <c r="P399" s="135" t="str">
        <f t="shared" si="1318"/>
        <v/>
      </c>
      <c r="Q399" s="136">
        <f t="shared" si="1318"/>
        <v>10000</v>
      </c>
      <c r="R399" s="135" t="str">
        <f t="shared" si="1318"/>
        <v/>
      </c>
      <c r="S399" s="137" t="str">
        <f t="shared" si="1318"/>
        <v/>
      </c>
      <c r="T399" s="113" t="str">
        <f t="shared" ref="T399:AJ399" si="1319">IF($H399=T$6,$J399,"")</f>
        <v/>
      </c>
      <c r="U399" s="114" t="str">
        <f t="shared" si="1319"/>
        <v/>
      </c>
      <c r="V399" s="114" t="str">
        <f t="shared" si="1319"/>
        <v/>
      </c>
      <c r="W399" s="114" t="str">
        <f t="shared" si="1319"/>
        <v/>
      </c>
      <c r="X399" s="113" t="str">
        <f t="shared" si="1319"/>
        <v/>
      </c>
      <c r="Y399" s="114" t="str">
        <f t="shared" si="1319"/>
        <v/>
      </c>
      <c r="Z399" s="114" t="str">
        <f t="shared" si="1319"/>
        <v/>
      </c>
      <c r="AA399" s="114" t="str">
        <f t="shared" si="1319"/>
        <v/>
      </c>
      <c r="AB399" s="113" t="str">
        <f t="shared" si="1319"/>
        <v/>
      </c>
      <c r="AC399" s="114" t="str">
        <f t="shared" si="1319"/>
        <v/>
      </c>
      <c r="AD399" s="114" t="str">
        <f t="shared" si="1319"/>
        <v/>
      </c>
      <c r="AE399" s="114" t="str">
        <f t="shared" si="1319"/>
        <v/>
      </c>
      <c r="AF399" s="114" t="str">
        <f t="shared" si="1319"/>
        <v/>
      </c>
      <c r="AG399" s="114" t="str">
        <f t="shared" si="1319"/>
        <v/>
      </c>
      <c r="AH399" s="114" t="str">
        <f t="shared" si="1319"/>
        <v/>
      </c>
      <c r="AI399" s="113" t="str">
        <f t="shared" si="1319"/>
        <v/>
      </c>
      <c r="AJ399" s="115" t="str">
        <f t="shared" si="1319"/>
        <v/>
      </c>
      <c r="AK399" s="617"/>
      <c r="AL399" s="38"/>
      <c r="AM399" s="98" t="s">
        <v>68</v>
      </c>
      <c r="AN399" s="130">
        <f t="shared" si="910"/>
        <v>393</v>
      </c>
      <c r="AO399" s="138" t="str">
        <f t="shared" ref="AO399:AS399" si="1320">IF(AND($G399=AO$4,$H399=AO$6),$I399,"")</f>
        <v/>
      </c>
      <c r="AP399" s="139" t="str">
        <f t="shared" si="1320"/>
        <v/>
      </c>
      <c r="AQ399" s="139">
        <f t="shared" si="1320"/>
        <v>10000</v>
      </c>
      <c r="AR399" s="139" t="str">
        <f t="shared" si="1320"/>
        <v/>
      </c>
      <c r="AS399" s="139" t="str">
        <f t="shared" si="1320"/>
        <v/>
      </c>
      <c r="AT399" s="118"/>
      <c r="AU399" s="138" t="str">
        <f t="shared" si="839"/>
        <v/>
      </c>
      <c r="AV399" s="139" t="str">
        <f t="shared" si="840"/>
        <v/>
      </c>
      <c r="AW399" s="139" t="str">
        <f t="shared" si="841"/>
        <v/>
      </c>
      <c r="AX399" s="139" t="str">
        <f t="shared" si="842"/>
        <v/>
      </c>
      <c r="AY399" s="139" t="str">
        <f t="shared" si="843"/>
        <v/>
      </c>
      <c r="AZ399" s="140" t="str">
        <f t="shared" si="844"/>
        <v/>
      </c>
      <c r="BA399" s="141" t="str">
        <f t="shared" si="845"/>
        <v/>
      </c>
      <c r="BB399" s="139" t="str">
        <f t="shared" si="846"/>
        <v/>
      </c>
      <c r="BC399" s="139" t="str">
        <f t="shared" si="847"/>
        <v/>
      </c>
      <c r="BD399" s="139" t="str">
        <f t="shared" si="848"/>
        <v/>
      </c>
      <c r="BE399" s="140" t="str">
        <f t="shared" si="849"/>
        <v/>
      </c>
      <c r="BF399" s="122" t="str">
        <f t="shared" si="850"/>
        <v/>
      </c>
      <c r="BG399" s="123" t="str">
        <f t="shared" si="851"/>
        <v/>
      </c>
      <c r="BH399" s="123" t="str">
        <f t="shared" si="852"/>
        <v/>
      </c>
      <c r="BI399" s="123" t="str">
        <f t="shared" si="853"/>
        <v/>
      </c>
      <c r="BJ399" s="122" t="str">
        <f t="shared" si="854"/>
        <v/>
      </c>
      <c r="BK399" s="123" t="str">
        <f t="shared" si="855"/>
        <v/>
      </c>
      <c r="BL399" s="123" t="str">
        <f t="shared" si="856"/>
        <v/>
      </c>
      <c r="BM399" s="123" t="str">
        <f t="shared" si="857"/>
        <v/>
      </c>
      <c r="BN399" s="123" t="str">
        <f t="shared" si="858"/>
        <v/>
      </c>
      <c r="BO399" s="123" t="str">
        <f t="shared" si="859"/>
        <v/>
      </c>
      <c r="BP399" s="123" t="str">
        <f t="shared" si="860"/>
        <v/>
      </c>
      <c r="BQ399" s="123" t="str">
        <f t="shared" si="861"/>
        <v/>
      </c>
      <c r="BR399" s="124" t="str">
        <f t="shared" si="862"/>
        <v/>
      </c>
      <c r="BS399" s="142" t="str">
        <f t="shared" si="863"/>
        <v/>
      </c>
      <c r="BT399" s="143" t="str">
        <f t="shared" si="864"/>
        <v/>
      </c>
      <c r="BU399" s="143" t="str">
        <f t="shared" si="865"/>
        <v/>
      </c>
      <c r="BV399" s="143" t="str">
        <f t="shared" si="866"/>
        <v/>
      </c>
      <c r="BW399" s="143" t="str">
        <f t="shared" si="867"/>
        <v/>
      </c>
      <c r="BX399" s="144" t="str">
        <f t="shared" si="868"/>
        <v/>
      </c>
      <c r="BY399" s="141" t="str">
        <f t="shared" si="869"/>
        <v/>
      </c>
      <c r="BZ399" s="139" t="str">
        <f t="shared" si="870"/>
        <v/>
      </c>
      <c r="CA399" s="139" t="str">
        <f t="shared" si="871"/>
        <v/>
      </c>
      <c r="CB399" s="139" t="str">
        <f t="shared" si="872"/>
        <v/>
      </c>
      <c r="CC399" s="139" t="str">
        <f t="shared" si="873"/>
        <v/>
      </c>
      <c r="CD399" s="139" t="str">
        <f t="shared" si="874"/>
        <v/>
      </c>
      <c r="CE399" s="140" t="str">
        <f t="shared" si="875"/>
        <v/>
      </c>
      <c r="CF399" s="141" t="str">
        <f t="shared" si="876"/>
        <v/>
      </c>
      <c r="CG399" s="139" t="str">
        <f t="shared" si="877"/>
        <v/>
      </c>
      <c r="CH399" s="139" t="str">
        <f t="shared" si="878"/>
        <v/>
      </c>
      <c r="CI399" s="139" t="str">
        <f t="shared" si="879"/>
        <v/>
      </c>
      <c r="CJ399" s="139" t="str">
        <f t="shared" si="880"/>
        <v/>
      </c>
      <c r="CK399" s="139" t="str">
        <f t="shared" si="881"/>
        <v/>
      </c>
      <c r="CL399" s="140" t="str">
        <f t="shared" si="882"/>
        <v/>
      </c>
      <c r="CM399" s="142" t="str">
        <f t="shared" si="883"/>
        <v/>
      </c>
      <c r="CN399" s="143" t="str">
        <f t="shared" si="884"/>
        <v/>
      </c>
      <c r="CO399" s="143" t="str">
        <f t="shared" si="885"/>
        <v/>
      </c>
      <c r="CP399" s="143" t="str">
        <f t="shared" si="886"/>
        <v/>
      </c>
      <c r="CQ399" s="143" t="str">
        <f t="shared" si="887"/>
        <v/>
      </c>
      <c r="CR399" s="145" t="str">
        <f t="shared" si="888"/>
        <v/>
      </c>
      <c r="CS399" s="127"/>
      <c r="CT399" s="122" t="str">
        <f t="shared" si="889"/>
        <v/>
      </c>
      <c r="CU399" s="123" t="str">
        <f t="shared" si="890"/>
        <v/>
      </c>
      <c r="CV399" s="123" t="str">
        <f t="shared" si="891"/>
        <v/>
      </c>
      <c r="CW399" s="123" t="str">
        <f t="shared" si="892"/>
        <v/>
      </c>
      <c r="CX399" s="123" t="str">
        <f t="shared" si="893"/>
        <v/>
      </c>
      <c r="CY399" s="123" t="str">
        <f t="shared" si="894"/>
        <v/>
      </c>
      <c r="CZ399" s="123" t="str">
        <f t="shared" si="895"/>
        <v/>
      </c>
      <c r="DA399" s="123" t="str">
        <f t="shared" si="896"/>
        <v/>
      </c>
      <c r="DB399" s="124" t="str">
        <f t="shared" si="897"/>
        <v/>
      </c>
      <c r="DC399" s="128" t="str">
        <f t="shared" si="898"/>
        <v/>
      </c>
      <c r="DD399" s="123" t="str">
        <f t="shared" si="899"/>
        <v/>
      </c>
      <c r="DE399" s="123" t="str">
        <f t="shared" si="900"/>
        <v/>
      </c>
      <c r="DF399" s="123" t="str">
        <f t="shared" si="901"/>
        <v/>
      </c>
      <c r="DG399" s="123" t="str">
        <f t="shared" si="902"/>
        <v/>
      </c>
      <c r="DH399" s="123" t="str">
        <f t="shared" si="903"/>
        <v/>
      </c>
      <c r="DI399" s="123" t="str">
        <f t="shared" si="904"/>
        <v/>
      </c>
      <c r="DJ399" s="129" t="str">
        <f t="shared" si="905"/>
        <v/>
      </c>
      <c r="DK399" s="98" t="s">
        <v>68</v>
      </c>
      <c r="DL399" s="130">
        <f t="shared" si="912"/>
        <v>393</v>
      </c>
      <c r="DM399" s="56"/>
    </row>
    <row r="400" spans="2:117" ht="22.5" customHeight="1">
      <c r="B400" s="98" t="s">
        <v>68</v>
      </c>
      <c r="C400" s="130">
        <f t="shared" si="906"/>
        <v>394</v>
      </c>
      <c r="D400" s="146">
        <v>45707</v>
      </c>
      <c r="E400" s="155" t="s">
        <v>69</v>
      </c>
      <c r="F400" s="102" t="s">
        <v>70</v>
      </c>
      <c r="G400" s="103" t="s">
        <v>20</v>
      </c>
      <c r="H400" s="131" t="s">
        <v>46</v>
      </c>
      <c r="I400" s="132">
        <v>10000</v>
      </c>
      <c r="J400" s="106"/>
      <c r="K400" s="107">
        <f t="shared" si="907"/>
        <v>4592764</v>
      </c>
      <c r="L400" s="645"/>
      <c r="M400" s="133"/>
      <c r="N400" s="133"/>
      <c r="O400" s="134" t="str">
        <f t="shared" ref="O400:S400" si="1321">IF($H400=O$6,$I400,"")</f>
        <v/>
      </c>
      <c r="P400" s="135" t="str">
        <f t="shared" si="1321"/>
        <v/>
      </c>
      <c r="Q400" s="136">
        <f t="shared" si="1321"/>
        <v>10000</v>
      </c>
      <c r="R400" s="135" t="str">
        <f t="shared" si="1321"/>
        <v/>
      </c>
      <c r="S400" s="137" t="str">
        <f t="shared" si="1321"/>
        <v/>
      </c>
      <c r="T400" s="113" t="str">
        <f t="shared" ref="T400:AJ400" si="1322">IF($H400=T$6,$J400,"")</f>
        <v/>
      </c>
      <c r="U400" s="114" t="str">
        <f t="shared" si="1322"/>
        <v/>
      </c>
      <c r="V400" s="114" t="str">
        <f t="shared" si="1322"/>
        <v/>
      </c>
      <c r="W400" s="114" t="str">
        <f t="shared" si="1322"/>
        <v/>
      </c>
      <c r="X400" s="113" t="str">
        <f t="shared" si="1322"/>
        <v/>
      </c>
      <c r="Y400" s="114" t="str">
        <f t="shared" si="1322"/>
        <v/>
      </c>
      <c r="Z400" s="114" t="str">
        <f t="shared" si="1322"/>
        <v/>
      </c>
      <c r="AA400" s="114" t="str">
        <f t="shared" si="1322"/>
        <v/>
      </c>
      <c r="AB400" s="113" t="str">
        <f t="shared" si="1322"/>
        <v/>
      </c>
      <c r="AC400" s="114" t="str">
        <f t="shared" si="1322"/>
        <v/>
      </c>
      <c r="AD400" s="114" t="str">
        <f t="shared" si="1322"/>
        <v/>
      </c>
      <c r="AE400" s="114" t="str">
        <f t="shared" si="1322"/>
        <v/>
      </c>
      <c r="AF400" s="114" t="str">
        <f t="shared" si="1322"/>
        <v/>
      </c>
      <c r="AG400" s="114" t="str">
        <f t="shared" si="1322"/>
        <v/>
      </c>
      <c r="AH400" s="114" t="str">
        <f t="shared" si="1322"/>
        <v/>
      </c>
      <c r="AI400" s="113" t="str">
        <f t="shared" si="1322"/>
        <v/>
      </c>
      <c r="AJ400" s="115" t="str">
        <f t="shared" si="1322"/>
        <v/>
      </c>
      <c r="AK400" s="617"/>
      <c r="AL400" s="38"/>
      <c r="AM400" s="98" t="s">
        <v>68</v>
      </c>
      <c r="AN400" s="130">
        <f t="shared" si="910"/>
        <v>394</v>
      </c>
      <c r="AO400" s="138" t="str">
        <f t="shared" ref="AO400:AS400" si="1323">IF(AND($G400=AO$4,$H400=AO$6),$I400,"")</f>
        <v/>
      </c>
      <c r="AP400" s="139" t="str">
        <f t="shared" si="1323"/>
        <v/>
      </c>
      <c r="AQ400" s="139">
        <f t="shared" si="1323"/>
        <v>10000</v>
      </c>
      <c r="AR400" s="139" t="str">
        <f t="shared" si="1323"/>
        <v/>
      </c>
      <c r="AS400" s="139" t="str">
        <f t="shared" si="1323"/>
        <v/>
      </c>
      <c r="AT400" s="118"/>
      <c r="AU400" s="138" t="str">
        <f t="shared" si="839"/>
        <v/>
      </c>
      <c r="AV400" s="139" t="str">
        <f t="shared" si="840"/>
        <v/>
      </c>
      <c r="AW400" s="139" t="str">
        <f t="shared" si="841"/>
        <v/>
      </c>
      <c r="AX400" s="139" t="str">
        <f t="shared" si="842"/>
        <v/>
      </c>
      <c r="AY400" s="139" t="str">
        <f t="shared" si="843"/>
        <v/>
      </c>
      <c r="AZ400" s="140" t="str">
        <f t="shared" si="844"/>
        <v/>
      </c>
      <c r="BA400" s="141" t="str">
        <f t="shared" si="845"/>
        <v/>
      </c>
      <c r="BB400" s="139" t="str">
        <f t="shared" si="846"/>
        <v/>
      </c>
      <c r="BC400" s="139" t="str">
        <f t="shared" si="847"/>
        <v/>
      </c>
      <c r="BD400" s="139" t="str">
        <f t="shared" si="848"/>
        <v/>
      </c>
      <c r="BE400" s="140" t="str">
        <f t="shared" si="849"/>
        <v/>
      </c>
      <c r="BF400" s="122" t="str">
        <f t="shared" si="850"/>
        <v/>
      </c>
      <c r="BG400" s="123" t="str">
        <f t="shared" si="851"/>
        <v/>
      </c>
      <c r="BH400" s="123" t="str">
        <f t="shared" si="852"/>
        <v/>
      </c>
      <c r="BI400" s="123" t="str">
        <f t="shared" si="853"/>
        <v/>
      </c>
      <c r="BJ400" s="122" t="str">
        <f t="shared" si="854"/>
        <v/>
      </c>
      <c r="BK400" s="123" t="str">
        <f t="shared" si="855"/>
        <v/>
      </c>
      <c r="BL400" s="123" t="str">
        <f t="shared" si="856"/>
        <v/>
      </c>
      <c r="BM400" s="123" t="str">
        <f t="shared" si="857"/>
        <v/>
      </c>
      <c r="BN400" s="123" t="str">
        <f t="shared" si="858"/>
        <v/>
      </c>
      <c r="BO400" s="123" t="str">
        <f t="shared" si="859"/>
        <v/>
      </c>
      <c r="BP400" s="123" t="str">
        <f t="shared" si="860"/>
        <v/>
      </c>
      <c r="BQ400" s="123" t="str">
        <f t="shared" si="861"/>
        <v/>
      </c>
      <c r="BR400" s="124" t="str">
        <f t="shared" si="862"/>
        <v/>
      </c>
      <c r="BS400" s="142" t="str">
        <f t="shared" si="863"/>
        <v/>
      </c>
      <c r="BT400" s="143" t="str">
        <f t="shared" si="864"/>
        <v/>
      </c>
      <c r="BU400" s="143" t="str">
        <f t="shared" si="865"/>
        <v/>
      </c>
      <c r="BV400" s="143" t="str">
        <f t="shared" si="866"/>
        <v/>
      </c>
      <c r="BW400" s="143" t="str">
        <f t="shared" si="867"/>
        <v/>
      </c>
      <c r="BX400" s="144" t="str">
        <f t="shared" si="868"/>
        <v/>
      </c>
      <c r="BY400" s="141" t="str">
        <f t="shared" si="869"/>
        <v/>
      </c>
      <c r="BZ400" s="139" t="str">
        <f t="shared" si="870"/>
        <v/>
      </c>
      <c r="CA400" s="139" t="str">
        <f t="shared" si="871"/>
        <v/>
      </c>
      <c r="CB400" s="139" t="str">
        <f t="shared" si="872"/>
        <v/>
      </c>
      <c r="CC400" s="139" t="str">
        <f t="shared" si="873"/>
        <v/>
      </c>
      <c r="CD400" s="139" t="str">
        <f t="shared" si="874"/>
        <v/>
      </c>
      <c r="CE400" s="140" t="str">
        <f t="shared" si="875"/>
        <v/>
      </c>
      <c r="CF400" s="141" t="str">
        <f t="shared" si="876"/>
        <v/>
      </c>
      <c r="CG400" s="139" t="str">
        <f t="shared" si="877"/>
        <v/>
      </c>
      <c r="CH400" s="139" t="str">
        <f t="shared" si="878"/>
        <v/>
      </c>
      <c r="CI400" s="139" t="str">
        <f t="shared" si="879"/>
        <v/>
      </c>
      <c r="CJ400" s="139" t="str">
        <f t="shared" si="880"/>
        <v/>
      </c>
      <c r="CK400" s="139" t="str">
        <f t="shared" si="881"/>
        <v/>
      </c>
      <c r="CL400" s="140" t="str">
        <f t="shared" si="882"/>
        <v/>
      </c>
      <c r="CM400" s="142" t="str">
        <f t="shared" si="883"/>
        <v/>
      </c>
      <c r="CN400" s="143" t="str">
        <f t="shared" si="884"/>
        <v/>
      </c>
      <c r="CO400" s="143" t="str">
        <f t="shared" si="885"/>
        <v/>
      </c>
      <c r="CP400" s="143" t="str">
        <f t="shared" si="886"/>
        <v/>
      </c>
      <c r="CQ400" s="143" t="str">
        <f t="shared" si="887"/>
        <v/>
      </c>
      <c r="CR400" s="145" t="str">
        <f t="shared" si="888"/>
        <v/>
      </c>
      <c r="CS400" s="127"/>
      <c r="CT400" s="122" t="str">
        <f t="shared" si="889"/>
        <v/>
      </c>
      <c r="CU400" s="123" t="str">
        <f t="shared" si="890"/>
        <v/>
      </c>
      <c r="CV400" s="123" t="str">
        <f t="shared" si="891"/>
        <v/>
      </c>
      <c r="CW400" s="123" t="str">
        <f t="shared" si="892"/>
        <v/>
      </c>
      <c r="CX400" s="123" t="str">
        <f t="shared" si="893"/>
        <v/>
      </c>
      <c r="CY400" s="123" t="str">
        <f t="shared" si="894"/>
        <v/>
      </c>
      <c r="CZ400" s="123" t="str">
        <f t="shared" si="895"/>
        <v/>
      </c>
      <c r="DA400" s="123" t="str">
        <f t="shared" si="896"/>
        <v/>
      </c>
      <c r="DB400" s="124" t="str">
        <f t="shared" si="897"/>
        <v/>
      </c>
      <c r="DC400" s="128" t="str">
        <f t="shared" si="898"/>
        <v/>
      </c>
      <c r="DD400" s="123" t="str">
        <f t="shared" si="899"/>
        <v/>
      </c>
      <c r="DE400" s="123" t="str">
        <f t="shared" si="900"/>
        <v/>
      </c>
      <c r="DF400" s="123" t="str">
        <f t="shared" si="901"/>
        <v/>
      </c>
      <c r="DG400" s="123" t="str">
        <f t="shared" si="902"/>
        <v/>
      </c>
      <c r="DH400" s="123" t="str">
        <f t="shared" si="903"/>
        <v/>
      </c>
      <c r="DI400" s="123" t="str">
        <f t="shared" si="904"/>
        <v/>
      </c>
      <c r="DJ400" s="129" t="str">
        <f t="shared" si="905"/>
        <v/>
      </c>
      <c r="DK400" s="98" t="s">
        <v>68</v>
      </c>
      <c r="DL400" s="130">
        <f t="shared" si="912"/>
        <v>394</v>
      </c>
      <c r="DM400" s="56"/>
    </row>
    <row r="401" spans="2:117" ht="22.5" customHeight="1">
      <c r="B401" s="98" t="s">
        <v>68</v>
      </c>
      <c r="C401" s="130">
        <f t="shared" si="906"/>
        <v>395</v>
      </c>
      <c r="D401" s="146">
        <v>45707</v>
      </c>
      <c r="E401" s="155" t="s">
        <v>69</v>
      </c>
      <c r="F401" s="102" t="s">
        <v>70</v>
      </c>
      <c r="G401" s="156" t="s">
        <v>20</v>
      </c>
      <c r="H401" s="131" t="s">
        <v>46</v>
      </c>
      <c r="I401" s="132">
        <v>10000</v>
      </c>
      <c r="J401" s="106"/>
      <c r="K401" s="107">
        <f t="shared" si="907"/>
        <v>4602764</v>
      </c>
      <c r="L401" s="645"/>
      <c r="M401" s="133"/>
      <c r="N401" s="133"/>
      <c r="O401" s="134" t="str">
        <f t="shared" ref="O401:S401" si="1324">IF($H401=O$6,$I401,"")</f>
        <v/>
      </c>
      <c r="P401" s="135" t="str">
        <f t="shared" si="1324"/>
        <v/>
      </c>
      <c r="Q401" s="136">
        <f t="shared" si="1324"/>
        <v>10000</v>
      </c>
      <c r="R401" s="135" t="str">
        <f t="shared" si="1324"/>
        <v/>
      </c>
      <c r="S401" s="137" t="str">
        <f t="shared" si="1324"/>
        <v/>
      </c>
      <c r="T401" s="113" t="str">
        <f t="shared" ref="T401:AJ401" si="1325">IF($H401=T$6,$J401,"")</f>
        <v/>
      </c>
      <c r="U401" s="114" t="str">
        <f t="shared" si="1325"/>
        <v/>
      </c>
      <c r="V401" s="114" t="str">
        <f t="shared" si="1325"/>
        <v/>
      </c>
      <c r="W401" s="114" t="str">
        <f t="shared" si="1325"/>
        <v/>
      </c>
      <c r="X401" s="113" t="str">
        <f t="shared" si="1325"/>
        <v/>
      </c>
      <c r="Y401" s="114" t="str">
        <f t="shared" si="1325"/>
        <v/>
      </c>
      <c r="Z401" s="114" t="str">
        <f t="shared" si="1325"/>
        <v/>
      </c>
      <c r="AA401" s="114" t="str">
        <f t="shared" si="1325"/>
        <v/>
      </c>
      <c r="AB401" s="113" t="str">
        <f t="shared" si="1325"/>
        <v/>
      </c>
      <c r="AC401" s="114" t="str">
        <f t="shared" si="1325"/>
        <v/>
      </c>
      <c r="AD401" s="114" t="str">
        <f t="shared" si="1325"/>
        <v/>
      </c>
      <c r="AE401" s="114" t="str">
        <f t="shared" si="1325"/>
        <v/>
      </c>
      <c r="AF401" s="114" t="str">
        <f t="shared" si="1325"/>
        <v/>
      </c>
      <c r="AG401" s="114" t="str">
        <f t="shared" si="1325"/>
        <v/>
      </c>
      <c r="AH401" s="114" t="str">
        <f t="shared" si="1325"/>
        <v/>
      </c>
      <c r="AI401" s="113" t="str">
        <f t="shared" si="1325"/>
        <v/>
      </c>
      <c r="AJ401" s="115" t="str">
        <f t="shared" si="1325"/>
        <v/>
      </c>
      <c r="AK401" s="617"/>
      <c r="AL401" s="38"/>
      <c r="AM401" s="98" t="s">
        <v>68</v>
      </c>
      <c r="AN401" s="130">
        <f t="shared" si="910"/>
        <v>395</v>
      </c>
      <c r="AO401" s="138" t="str">
        <f t="shared" ref="AO401:AS401" si="1326">IF(AND($G401=AO$4,$H401=AO$6),$I401,"")</f>
        <v/>
      </c>
      <c r="AP401" s="139" t="str">
        <f t="shared" si="1326"/>
        <v/>
      </c>
      <c r="AQ401" s="139">
        <f t="shared" si="1326"/>
        <v>10000</v>
      </c>
      <c r="AR401" s="139" t="str">
        <f t="shared" si="1326"/>
        <v/>
      </c>
      <c r="AS401" s="139" t="str">
        <f t="shared" si="1326"/>
        <v/>
      </c>
      <c r="AT401" s="118"/>
      <c r="AU401" s="138" t="str">
        <f t="shared" si="839"/>
        <v/>
      </c>
      <c r="AV401" s="139" t="str">
        <f t="shared" si="840"/>
        <v/>
      </c>
      <c r="AW401" s="139" t="str">
        <f t="shared" si="841"/>
        <v/>
      </c>
      <c r="AX401" s="139" t="str">
        <f t="shared" si="842"/>
        <v/>
      </c>
      <c r="AY401" s="139" t="str">
        <f t="shared" si="843"/>
        <v/>
      </c>
      <c r="AZ401" s="140" t="str">
        <f t="shared" si="844"/>
        <v/>
      </c>
      <c r="BA401" s="141" t="str">
        <f t="shared" si="845"/>
        <v/>
      </c>
      <c r="BB401" s="139" t="str">
        <f t="shared" si="846"/>
        <v/>
      </c>
      <c r="BC401" s="139" t="str">
        <f t="shared" si="847"/>
        <v/>
      </c>
      <c r="BD401" s="139" t="str">
        <f t="shared" si="848"/>
        <v/>
      </c>
      <c r="BE401" s="140" t="str">
        <f t="shared" si="849"/>
        <v/>
      </c>
      <c r="BF401" s="122" t="str">
        <f t="shared" si="850"/>
        <v/>
      </c>
      <c r="BG401" s="123" t="str">
        <f t="shared" si="851"/>
        <v/>
      </c>
      <c r="BH401" s="123" t="str">
        <f t="shared" si="852"/>
        <v/>
      </c>
      <c r="BI401" s="123" t="str">
        <f t="shared" si="853"/>
        <v/>
      </c>
      <c r="BJ401" s="122" t="str">
        <f t="shared" si="854"/>
        <v/>
      </c>
      <c r="BK401" s="123" t="str">
        <f t="shared" si="855"/>
        <v/>
      </c>
      <c r="BL401" s="123" t="str">
        <f t="shared" si="856"/>
        <v/>
      </c>
      <c r="BM401" s="123" t="str">
        <f t="shared" si="857"/>
        <v/>
      </c>
      <c r="BN401" s="123" t="str">
        <f t="shared" si="858"/>
        <v/>
      </c>
      <c r="BO401" s="123" t="str">
        <f t="shared" si="859"/>
        <v/>
      </c>
      <c r="BP401" s="123" t="str">
        <f t="shared" si="860"/>
        <v/>
      </c>
      <c r="BQ401" s="123" t="str">
        <f t="shared" si="861"/>
        <v/>
      </c>
      <c r="BR401" s="124" t="str">
        <f t="shared" si="862"/>
        <v/>
      </c>
      <c r="BS401" s="142" t="str">
        <f t="shared" si="863"/>
        <v/>
      </c>
      <c r="BT401" s="143" t="str">
        <f t="shared" si="864"/>
        <v/>
      </c>
      <c r="BU401" s="143" t="str">
        <f t="shared" si="865"/>
        <v/>
      </c>
      <c r="BV401" s="143" t="str">
        <f t="shared" si="866"/>
        <v/>
      </c>
      <c r="BW401" s="143" t="str">
        <f t="shared" si="867"/>
        <v/>
      </c>
      <c r="BX401" s="144" t="str">
        <f t="shared" si="868"/>
        <v/>
      </c>
      <c r="BY401" s="141" t="str">
        <f t="shared" si="869"/>
        <v/>
      </c>
      <c r="BZ401" s="139" t="str">
        <f t="shared" si="870"/>
        <v/>
      </c>
      <c r="CA401" s="139" t="str">
        <f t="shared" si="871"/>
        <v/>
      </c>
      <c r="CB401" s="139" t="str">
        <f t="shared" si="872"/>
        <v/>
      </c>
      <c r="CC401" s="139" t="str">
        <f t="shared" si="873"/>
        <v/>
      </c>
      <c r="CD401" s="139" t="str">
        <f t="shared" si="874"/>
        <v/>
      </c>
      <c r="CE401" s="140" t="str">
        <f t="shared" si="875"/>
        <v/>
      </c>
      <c r="CF401" s="141" t="str">
        <f t="shared" si="876"/>
        <v/>
      </c>
      <c r="CG401" s="139" t="str">
        <f t="shared" si="877"/>
        <v/>
      </c>
      <c r="CH401" s="139" t="str">
        <f t="shared" si="878"/>
        <v/>
      </c>
      <c r="CI401" s="139" t="str">
        <f t="shared" si="879"/>
        <v/>
      </c>
      <c r="CJ401" s="139" t="str">
        <f t="shared" si="880"/>
        <v/>
      </c>
      <c r="CK401" s="139" t="str">
        <f t="shared" si="881"/>
        <v/>
      </c>
      <c r="CL401" s="140" t="str">
        <f t="shared" si="882"/>
        <v/>
      </c>
      <c r="CM401" s="142" t="str">
        <f t="shared" si="883"/>
        <v/>
      </c>
      <c r="CN401" s="143" t="str">
        <f t="shared" si="884"/>
        <v/>
      </c>
      <c r="CO401" s="143" t="str">
        <f t="shared" si="885"/>
        <v/>
      </c>
      <c r="CP401" s="143" t="str">
        <f t="shared" si="886"/>
        <v/>
      </c>
      <c r="CQ401" s="143" t="str">
        <f t="shared" si="887"/>
        <v/>
      </c>
      <c r="CR401" s="145" t="str">
        <f t="shared" si="888"/>
        <v/>
      </c>
      <c r="CS401" s="127"/>
      <c r="CT401" s="122" t="str">
        <f t="shared" si="889"/>
        <v/>
      </c>
      <c r="CU401" s="123" t="str">
        <f t="shared" si="890"/>
        <v/>
      </c>
      <c r="CV401" s="123" t="str">
        <f t="shared" si="891"/>
        <v/>
      </c>
      <c r="CW401" s="123" t="str">
        <f t="shared" si="892"/>
        <v/>
      </c>
      <c r="CX401" s="123" t="str">
        <f t="shared" si="893"/>
        <v/>
      </c>
      <c r="CY401" s="123" t="str">
        <f t="shared" si="894"/>
        <v/>
      </c>
      <c r="CZ401" s="123" t="str">
        <f t="shared" si="895"/>
        <v/>
      </c>
      <c r="DA401" s="123" t="str">
        <f t="shared" si="896"/>
        <v/>
      </c>
      <c r="DB401" s="124" t="str">
        <f t="shared" si="897"/>
        <v/>
      </c>
      <c r="DC401" s="128" t="str">
        <f t="shared" si="898"/>
        <v/>
      </c>
      <c r="DD401" s="123" t="str">
        <f t="shared" si="899"/>
        <v/>
      </c>
      <c r="DE401" s="123" t="str">
        <f t="shared" si="900"/>
        <v/>
      </c>
      <c r="DF401" s="123" t="str">
        <f t="shared" si="901"/>
        <v/>
      </c>
      <c r="DG401" s="123" t="str">
        <f t="shared" si="902"/>
        <v/>
      </c>
      <c r="DH401" s="123" t="str">
        <f t="shared" si="903"/>
        <v/>
      </c>
      <c r="DI401" s="123" t="str">
        <f t="shared" si="904"/>
        <v/>
      </c>
      <c r="DJ401" s="129" t="str">
        <f t="shared" si="905"/>
        <v/>
      </c>
      <c r="DK401" s="98" t="s">
        <v>68</v>
      </c>
      <c r="DL401" s="130">
        <f t="shared" si="912"/>
        <v>395</v>
      </c>
      <c r="DM401" s="56"/>
    </row>
    <row r="402" spans="2:117" ht="22.5" customHeight="1">
      <c r="B402" s="98" t="s">
        <v>68</v>
      </c>
      <c r="C402" s="130">
        <f t="shared" si="906"/>
        <v>396</v>
      </c>
      <c r="D402" s="146">
        <v>45707</v>
      </c>
      <c r="E402" s="155" t="s">
        <v>69</v>
      </c>
      <c r="F402" s="102" t="s">
        <v>70</v>
      </c>
      <c r="G402" s="103" t="s">
        <v>20</v>
      </c>
      <c r="H402" s="131" t="s">
        <v>46</v>
      </c>
      <c r="I402" s="132">
        <v>10000</v>
      </c>
      <c r="J402" s="106"/>
      <c r="K402" s="107">
        <f t="shared" si="907"/>
        <v>4612764</v>
      </c>
      <c r="L402" s="645"/>
      <c r="M402" s="133"/>
      <c r="N402" s="133"/>
      <c r="O402" s="134" t="str">
        <f t="shared" ref="O402:S402" si="1327">IF($H402=O$6,$I402,"")</f>
        <v/>
      </c>
      <c r="P402" s="135" t="str">
        <f t="shared" si="1327"/>
        <v/>
      </c>
      <c r="Q402" s="136">
        <f t="shared" si="1327"/>
        <v>10000</v>
      </c>
      <c r="R402" s="135" t="str">
        <f t="shared" si="1327"/>
        <v/>
      </c>
      <c r="S402" s="137" t="str">
        <f t="shared" si="1327"/>
        <v/>
      </c>
      <c r="T402" s="113" t="str">
        <f t="shared" ref="T402:AJ402" si="1328">IF($H402=T$6,$J402,"")</f>
        <v/>
      </c>
      <c r="U402" s="114" t="str">
        <f t="shared" si="1328"/>
        <v/>
      </c>
      <c r="V402" s="114" t="str">
        <f t="shared" si="1328"/>
        <v/>
      </c>
      <c r="W402" s="114" t="str">
        <f t="shared" si="1328"/>
        <v/>
      </c>
      <c r="X402" s="113" t="str">
        <f t="shared" si="1328"/>
        <v/>
      </c>
      <c r="Y402" s="114" t="str">
        <f t="shared" si="1328"/>
        <v/>
      </c>
      <c r="Z402" s="114" t="str">
        <f t="shared" si="1328"/>
        <v/>
      </c>
      <c r="AA402" s="114" t="str">
        <f t="shared" si="1328"/>
        <v/>
      </c>
      <c r="AB402" s="113" t="str">
        <f t="shared" si="1328"/>
        <v/>
      </c>
      <c r="AC402" s="114" t="str">
        <f t="shared" si="1328"/>
        <v/>
      </c>
      <c r="AD402" s="114" t="str">
        <f t="shared" si="1328"/>
        <v/>
      </c>
      <c r="AE402" s="114" t="str">
        <f t="shared" si="1328"/>
        <v/>
      </c>
      <c r="AF402" s="114" t="str">
        <f t="shared" si="1328"/>
        <v/>
      </c>
      <c r="AG402" s="114" t="str">
        <f t="shared" si="1328"/>
        <v/>
      </c>
      <c r="AH402" s="114" t="str">
        <f t="shared" si="1328"/>
        <v/>
      </c>
      <c r="AI402" s="113" t="str">
        <f t="shared" si="1328"/>
        <v/>
      </c>
      <c r="AJ402" s="115" t="str">
        <f t="shared" si="1328"/>
        <v/>
      </c>
      <c r="AK402" s="617"/>
      <c r="AL402" s="38"/>
      <c r="AM402" s="98" t="s">
        <v>68</v>
      </c>
      <c r="AN402" s="130">
        <f t="shared" si="910"/>
        <v>396</v>
      </c>
      <c r="AO402" s="138" t="str">
        <f t="shared" ref="AO402:AS402" si="1329">IF(AND($G402=AO$4,$H402=AO$6),$I402,"")</f>
        <v/>
      </c>
      <c r="AP402" s="139" t="str">
        <f t="shared" si="1329"/>
        <v/>
      </c>
      <c r="AQ402" s="139">
        <f t="shared" si="1329"/>
        <v>10000</v>
      </c>
      <c r="AR402" s="139" t="str">
        <f t="shared" si="1329"/>
        <v/>
      </c>
      <c r="AS402" s="139" t="str">
        <f t="shared" si="1329"/>
        <v/>
      </c>
      <c r="AT402" s="118"/>
      <c r="AU402" s="138" t="str">
        <f t="shared" si="839"/>
        <v/>
      </c>
      <c r="AV402" s="139" t="str">
        <f t="shared" si="840"/>
        <v/>
      </c>
      <c r="AW402" s="139" t="str">
        <f t="shared" si="841"/>
        <v/>
      </c>
      <c r="AX402" s="139" t="str">
        <f t="shared" si="842"/>
        <v/>
      </c>
      <c r="AY402" s="139" t="str">
        <f t="shared" si="843"/>
        <v/>
      </c>
      <c r="AZ402" s="140" t="str">
        <f t="shared" si="844"/>
        <v/>
      </c>
      <c r="BA402" s="141" t="str">
        <f t="shared" si="845"/>
        <v/>
      </c>
      <c r="BB402" s="139" t="str">
        <f t="shared" si="846"/>
        <v/>
      </c>
      <c r="BC402" s="139" t="str">
        <f t="shared" si="847"/>
        <v/>
      </c>
      <c r="BD402" s="139" t="str">
        <f t="shared" si="848"/>
        <v/>
      </c>
      <c r="BE402" s="140" t="str">
        <f t="shared" si="849"/>
        <v/>
      </c>
      <c r="BF402" s="122" t="str">
        <f t="shared" si="850"/>
        <v/>
      </c>
      <c r="BG402" s="123" t="str">
        <f t="shared" si="851"/>
        <v/>
      </c>
      <c r="BH402" s="123" t="str">
        <f t="shared" si="852"/>
        <v/>
      </c>
      <c r="BI402" s="123" t="str">
        <f t="shared" si="853"/>
        <v/>
      </c>
      <c r="BJ402" s="122" t="str">
        <f t="shared" si="854"/>
        <v/>
      </c>
      <c r="BK402" s="123" t="str">
        <f t="shared" si="855"/>
        <v/>
      </c>
      <c r="BL402" s="123" t="str">
        <f t="shared" si="856"/>
        <v/>
      </c>
      <c r="BM402" s="123" t="str">
        <f t="shared" si="857"/>
        <v/>
      </c>
      <c r="BN402" s="123" t="str">
        <f t="shared" si="858"/>
        <v/>
      </c>
      <c r="BO402" s="123" t="str">
        <f t="shared" si="859"/>
        <v/>
      </c>
      <c r="BP402" s="123" t="str">
        <f t="shared" si="860"/>
        <v/>
      </c>
      <c r="BQ402" s="123" t="str">
        <f t="shared" si="861"/>
        <v/>
      </c>
      <c r="BR402" s="124" t="str">
        <f t="shared" si="862"/>
        <v/>
      </c>
      <c r="BS402" s="142" t="str">
        <f t="shared" si="863"/>
        <v/>
      </c>
      <c r="BT402" s="143" t="str">
        <f t="shared" si="864"/>
        <v/>
      </c>
      <c r="BU402" s="143" t="str">
        <f t="shared" si="865"/>
        <v/>
      </c>
      <c r="BV402" s="143" t="str">
        <f t="shared" si="866"/>
        <v/>
      </c>
      <c r="BW402" s="143" t="str">
        <f t="shared" si="867"/>
        <v/>
      </c>
      <c r="BX402" s="144" t="str">
        <f t="shared" si="868"/>
        <v/>
      </c>
      <c r="BY402" s="141" t="str">
        <f t="shared" si="869"/>
        <v/>
      </c>
      <c r="BZ402" s="139" t="str">
        <f t="shared" si="870"/>
        <v/>
      </c>
      <c r="CA402" s="139" t="str">
        <f t="shared" si="871"/>
        <v/>
      </c>
      <c r="CB402" s="139" t="str">
        <f t="shared" si="872"/>
        <v/>
      </c>
      <c r="CC402" s="139" t="str">
        <f t="shared" si="873"/>
        <v/>
      </c>
      <c r="CD402" s="139" t="str">
        <f t="shared" si="874"/>
        <v/>
      </c>
      <c r="CE402" s="140" t="str">
        <f t="shared" si="875"/>
        <v/>
      </c>
      <c r="CF402" s="141" t="str">
        <f t="shared" si="876"/>
        <v/>
      </c>
      <c r="CG402" s="139" t="str">
        <f t="shared" si="877"/>
        <v/>
      </c>
      <c r="CH402" s="139" t="str">
        <f t="shared" si="878"/>
        <v/>
      </c>
      <c r="CI402" s="139" t="str">
        <f t="shared" si="879"/>
        <v/>
      </c>
      <c r="CJ402" s="139" t="str">
        <f t="shared" si="880"/>
        <v/>
      </c>
      <c r="CK402" s="139" t="str">
        <f t="shared" si="881"/>
        <v/>
      </c>
      <c r="CL402" s="140" t="str">
        <f t="shared" si="882"/>
        <v/>
      </c>
      <c r="CM402" s="142" t="str">
        <f t="shared" si="883"/>
        <v/>
      </c>
      <c r="CN402" s="143" t="str">
        <f t="shared" si="884"/>
        <v/>
      </c>
      <c r="CO402" s="143" t="str">
        <f t="shared" si="885"/>
        <v/>
      </c>
      <c r="CP402" s="143" t="str">
        <f t="shared" si="886"/>
        <v/>
      </c>
      <c r="CQ402" s="143" t="str">
        <f t="shared" si="887"/>
        <v/>
      </c>
      <c r="CR402" s="145" t="str">
        <f t="shared" si="888"/>
        <v/>
      </c>
      <c r="CS402" s="127"/>
      <c r="CT402" s="122" t="str">
        <f t="shared" si="889"/>
        <v/>
      </c>
      <c r="CU402" s="123" t="str">
        <f t="shared" si="890"/>
        <v/>
      </c>
      <c r="CV402" s="123" t="str">
        <f t="shared" si="891"/>
        <v/>
      </c>
      <c r="CW402" s="123" t="str">
        <f t="shared" si="892"/>
        <v/>
      </c>
      <c r="CX402" s="123" t="str">
        <f t="shared" si="893"/>
        <v/>
      </c>
      <c r="CY402" s="123" t="str">
        <f t="shared" si="894"/>
        <v/>
      </c>
      <c r="CZ402" s="123" t="str">
        <f t="shared" si="895"/>
        <v/>
      </c>
      <c r="DA402" s="123" t="str">
        <f t="shared" si="896"/>
        <v/>
      </c>
      <c r="DB402" s="124" t="str">
        <f t="shared" si="897"/>
        <v/>
      </c>
      <c r="DC402" s="128" t="str">
        <f t="shared" si="898"/>
        <v/>
      </c>
      <c r="DD402" s="123" t="str">
        <f t="shared" si="899"/>
        <v/>
      </c>
      <c r="DE402" s="123" t="str">
        <f t="shared" si="900"/>
        <v/>
      </c>
      <c r="DF402" s="123" t="str">
        <f t="shared" si="901"/>
        <v/>
      </c>
      <c r="DG402" s="123" t="str">
        <f t="shared" si="902"/>
        <v/>
      </c>
      <c r="DH402" s="123" t="str">
        <f t="shared" si="903"/>
        <v/>
      </c>
      <c r="DI402" s="123" t="str">
        <f t="shared" si="904"/>
        <v/>
      </c>
      <c r="DJ402" s="129" t="str">
        <f t="shared" si="905"/>
        <v/>
      </c>
      <c r="DK402" s="98" t="s">
        <v>68</v>
      </c>
      <c r="DL402" s="130">
        <f t="shared" si="912"/>
        <v>396</v>
      </c>
      <c r="DM402" s="56"/>
    </row>
    <row r="403" spans="2:117" ht="22.5" customHeight="1">
      <c r="B403" s="98" t="s">
        <v>68</v>
      </c>
      <c r="C403" s="130">
        <f t="shared" si="906"/>
        <v>397</v>
      </c>
      <c r="D403" s="146">
        <v>45708</v>
      </c>
      <c r="E403" s="155" t="s">
        <v>69</v>
      </c>
      <c r="F403" s="102" t="s">
        <v>70</v>
      </c>
      <c r="G403" s="103" t="s">
        <v>20</v>
      </c>
      <c r="H403" s="131" t="s">
        <v>46</v>
      </c>
      <c r="I403" s="132">
        <v>50000</v>
      </c>
      <c r="J403" s="106"/>
      <c r="K403" s="107">
        <f t="shared" si="907"/>
        <v>4662764</v>
      </c>
      <c r="L403" s="645"/>
      <c r="M403" s="133"/>
      <c r="N403" s="133"/>
      <c r="O403" s="134" t="str">
        <f t="shared" ref="O403:S403" si="1330">IF($H403=O$6,$I403,"")</f>
        <v/>
      </c>
      <c r="P403" s="135" t="str">
        <f t="shared" si="1330"/>
        <v/>
      </c>
      <c r="Q403" s="136">
        <f t="shared" si="1330"/>
        <v>50000</v>
      </c>
      <c r="R403" s="135" t="str">
        <f t="shared" si="1330"/>
        <v/>
      </c>
      <c r="S403" s="137" t="str">
        <f t="shared" si="1330"/>
        <v/>
      </c>
      <c r="T403" s="113" t="str">
        <f t="shared" ref="T403:AJ403" si="1331">IF($H403=T$6,$J403,"")</f>
        <v/>
      </c>
      <c r="U403" s="114" t="str">
        <f t="shared" si="1331"/>
        <v/>
      </c>
      <c r="V403" s="114" t="str">
        <f t="shared" si="1331"/>
        <v/>
      </c>
      <c r="W403" s="114" t="str">
        <f t="shared" si="1331"/>
        <v/>
      </c>
      <c r="X403" s="113" t="str">
        <f t="shared" si="1331"/>
        <v/>
      </c>
      <c r="Y403" s="114" t="str">
        <f t="shared" si="1331"/>
        <v/>
      </c>
      <c r="Z403" s="114" t="str">
        <f t="shared" si="1331"/>
        <v/>
      </c>
      <c r="AA403" s="114" t="str">
        <f t="shared" si="1331"/>
        <v/>
      </c>
      <c r="AB403" s="113" t="str">
        <f t="shared" si="1331"/>
        <v/>
      </c>
      <c r="AC403" s="114" t="str">
        <f t="shared" si="1331"/>
        <v/>
      </c>
      <c r="AD403" s="114" t="str">
        <f t="shared" si="1331"/>
        <v/>
      </c>
      <c r="AE403" s="114" t="str">
        <f t="shared" si="1331"/>
        <v/>
      </c>
      <c r="AF403" s="114" t="str">
        <f t="shared" si="1331"/>
        <v/>
      </c>
      <c r="AG403" s="114" t="str">
        <f t="shared" si="1331"/>
        <v/>
      </c>
      <c r="AH403" s="114" t="str">
        <f t="shared" si="1331"/>
        <v/>
      </c>
      <c r="AI403" s="113" t="str">
        <f t="shared" si="1331"/>
        <v/>
      </c>
      <c r="AJ403" s="115" t="str">
        <f t="shared" si="1331"/>
        <v/>
      </c>
      <c r="AK403" s="617"/>
      <c r="AL403" s="38"/>
      <c r="AM403" s="98" t="s">
        <v>68</v>
      </c>
      <c r="AN403" s="130">
        <f t="shared" si="910"/>
        <v>397</v>
      </c>
      <c r="AO403" s="138" t="str">
        <f t="shared" ref="AO403:AS403" si="1332">IF(AND($G403=AO$4,$H403=AO$6),$I403,"")</f>
        <v/>
      </c>
      <c r="AP403" s="139" t="str">
        <f t="shared" si="1332"/>
        <v/>
      </c>
      <c r="AQ403" s="139">
        <f t="shared" si="1332"/>
        <v>50000</v>
      </c>
      <c r="AR403" s="139" t="str">
        <f t="shared" si="1332"/>
        <v/>
      </c>
      <c r="AS403" s="139" t="str">
        <f t="shared" si="1332"/>
        <v/>
      </c>
      <c r="AT403" s="118"/>
      <c r="AU403" s="138" t="str">
        <f t="shared" si="839"/>
        <v/>
      </c>
      <c r="AV403" s="139" t="str">
        <f t="shared" si="840"/>
        <v/>
      </c>
      <c r="AW403" s="139" t="str">
        <f t="shared" si="841"/>
        <v/>
      </c>
      <c r="AX403" s="139" t="str">
        <f t="shared" si="842"/>
        <v/>
      </c>
      <c r="AY403" s="139" t="str">
        <f t="shared" si="843"/>
        <v/>
      </c>
      <c r="AZ403" s="140" t="str">
        <f t="shared" si="844"/>
        <v/>
      </c>
      <c r="BA403" s="141" t="str">
        <f t="shared" si="845"/>
        <v/>
      </c>
      <c r="BB403" s="139" t="str">
        <f t="shared" si="846"/>
        <v/>
      </c>
      <c r="BC403" s="139" t="str">
        <f t="shared" si="847"/>
        <v/>
      </c>
      <c r="BD403" s="139" t="str">
        <f t="shared" si="848"/>
        <v/>
      </c>
      <c r="BE403" s="140" t="str">
        <f t="shared" si="849"/>
        <v/>
      </c>
      <c r="BF403" s="122" t="str">
        <f t="shared" si="850"/>
        <v/>
      </c>
      <c r="BG403" s="123" t="str">
        <f t="shared" si="851"/>
        <v/>
      </c>
      <c r="BH403" s="123" t="str">
        <f t="shared" si="852"/>
        <v/>
      </c>
      <c r="BI403" s="123" t="str">
        <f t="shared" si="853"/>
        <v/>
      </c>
      <c r="BJ403" s="122" t="str">
        <f t="shared" si="854"/>
        <v/>
      </c>
      <c r="BK403" s="123" t="str">
        <f t="shared" si="855"/>
        <v/>
      </c>
      <c r="BL403" s="123" t="str">
        <f t="shared" si="856"/>
        <v/>
      </c>
      <c r="BM403" s="123" t="str">
        <f t="shared" si="857"/>
        <v/>
      </c>
      <c r="BN403" s="123" t="str">
        <f t="shared" si="858"/>
        <v/>
      </c>
      <c r="BO403" s="123" t="str">
        <f t="shared" si="859"/>
        <v/>
      </c>
      <c r="BP403" s="123" t="str">
        <f t="shared" si="860"/>
        <v/>
      </c>
      <c r="BQ403" s="123" t="str">
        <f t="shared" si="861"/>
        <v/>
      </c>
      <c r="BR403" s="124" t="str">
        <f t="shared" si="862"/>
        <v/>
      </c>
      <c r="BS403" s="142" t="str">
        <f t="shared" si="863"/>
        <v/>
      </c>
      <c r="BT403" s="143" t="str">
        <f t="shared" si="864"/>
        <v/>
      </c>
      <c r="BU403" s="143" t="str">
        <f t="shared" si="865"/>
        <v/>
      </c>
      <c r="BV403" s="143" t="str">
        <f t="shared" si="866"/>
        <v/>
      </c>
      <c r="BW403" s="143" t="str">
        <f t="shared" si="867"/>
        <v/>
      </c>
      <c r="BX403" s="144" t="str">
        <f t="shared" si="868"/>
        <v/>
      </c>
      <c r="BY403" s="141" t="str">
        <f t="shared" si="869"/>
        <v/>
      </c>
      <c r="BZ403" s="139" t="str">
        <f t="shared" si="870"/>
        <v/>
      </c>
      <c r="CA403" s="139" t="str">
        <f t="shared" si="871"/>
        <v/>
      </c>
      <c r="CB403" s="139" t="str">
        <f t="shared" si="872"/>
        <v/>
      </c>
      <c r="CC403" s="139" t="str">
        <f t="shared" si="873"/>
        <v/>
      </c>
      <c r="CD403" s="139" t="str">
        <f t="shared" si="874"/>
        <v/>
      </c>
      <c r="CE403" s="140" t="str">
        <f t="shared" si="875"/>
        <v/>
      </c>
      <c r="CF403" s="141" t="str">
        <f t="shared" si="876"/>
        <v/>
      </c>
      <c r="CG403" s="139" t="str">
        <f t="shared" si="877"/>
        <v/>
      </c>
      <c r="CH403" s="139" t="str">
        <f t="shared" si="878"/>
        <v/>
      </c>
      <c r="CI403" s="139" t="str">
        <f t="shared" si="879"/>
        <v/>
      </c>
      <c r="CJ403" s="139" t="str">
        <f t="shared" si="880"/>
        <v/>
      </c>
      <c r="CK403" s="139" t="str">
        <f t="shared" si="881"/>
        <v/>
      </c>
      <c r="CL403" s="140" t="str">
        <f t="shared" si="882"/>
        <v/>
      </c>
      <c r="CM403" s="142" t="str">
        <f t="shared" si="883"/>
        <v/>
      </c>
      <c r="CN403" s="143" t="str">
        <f t="shared" si="884"/>
        <v/>
      </c>
      <c r="CO403" s="143" t="str">
        <f t="shared" si="885"/>
        <v/>
      </c>
      <c r="CP403" s="143" t="str">
        <f t="shared" si="886"/>
        <v/>
      </c>
      <c r="CQ403" s="143" t="str">
        <f t="shared" si="887"/>
        <v/>
      </c>
      <c r="CR403" s="145" t="str">
        <f t="shared" si="888"/>
        <v/>
      </c>
      <c r="CS403" s="127"/>
      <c r="CT403" s="122" t="str">
        <f t="shared" si="889"/>
        <v/>
      </c>
      <c r="CU403" s="123" t="str">
        <f t="shared" si="890"/>
        <v/>
      </c>
      <c r="CV403" s="123" t="str">
        <f t="shared" si="891"/>
        <v/>
      </c>
      <c r="CW403" s="123" t="str">
        <f t="shared" si="892"/>
        <v/>
      </c>
      <c r="CX403" s="123" t="str">
        <f t="shared" si="893"/>
        <v/>
      </c>
      <c r="CY403" s="123" t="str">
        <f t="shared" si="894"/>
        <v/>
      </c>
      <c r="CZ403" s="123" t="str">
        <f t="shared" si="895"/>
        <v/>
      </c>
      <c r="DA403" s="123" t="str">
        <f t="shared" si="896"/>
        <v/>
      </c>
      <c r="DB403" s="124" t="str">
        <f t="shared" si="897"/>
        <v/>
      </c>
      <c r="DC403" s="128" t="str">
        <f t="shared" si="898"/>
        <v/>
      </c>
      <c r="DD403" s="123" t="str">
        <f t="shared" si="899"/>
        <v/>
      </c>
      <c r="DE403" s="123" t="str">
        <f t="shared" si="900"/>
        <v/>
      </c>
      <c r="DF403" s="123" t="str">
        <f t="shared" si="901"/>
        <v/>
      </c>
      <c r="DG403" s="123" t="str">
        <f t="shared" si="902"/>
        <v/>
      </c>
      <c r="DH403" s="123" t="str">
        <f t="shared" si="903"/>
        <v/>
      </c>
      <c r="DI403" s="123" t="str">
        <f t="shared" si="904"/>
        <v/>
      </c>
      <c r="DJ403" s="129" t="str">
        <f t="shared" si="905"/>
        <v/>
      </c>
      <c r="DK403" s="98" t="s">
        <v>68</v>
      </c>
      <c r="DL403" s="130">
        <f t="shared" si="912"/>
        <v>397</v>
      </c>
      <c r="DM403" s="56"/>
    </row>
    <row r="404" spans="2:117" ht="22.5" customHeight="1">
      <c r="B404" s="98" t="s">
        <v>68</v>
      </c>
      <c r="C404" s="130">
        <f t="shared" si="906"/>
        <v>398</v>
      </c>
      <c r="D404" s="146">
        <v>45708</v>
      </c>
      <c r="E404" s="155" t="s">
        <v>69</v>
      </c>
      <c r="F404" s="102" t="s">
        <v>70</v>
      </c>
      <c r="G404" s="103" t="s">
        <v>20</v>
      </c>
      <c r="H404" s="131" t="s">
        <v>46</v>
      </c>
      <c r="I404" s="132">
        <v>500</v>
      </c>
      <c r="J404" s="106"/>
      <c r="K404" s="107">
        <f t="shared" si="907"/>
        <v>4663264</v>
      </c>
      <c r="L404" s="645"/>
      <c r="M404" s="133"/>
      <c r="N404" s="133"/>
      <c r="O404" s="134" t="str">
        <f t="shared" ref="O404:S404" si="1333">IF($H404=O$6,$I404,"")</f>
        <v/>
      </c>
      <c r="P404" s="135" t="str">
        <f t="shared" si="1333"/>
        <v/>
      </c>
      <c r="Q404" s="136">
        <f t="shared" si="1333"/>
        <v>500</v>
      </c>
      <c r="R404" s="135" t="str">
        <f t="shared" si="1333"/>
        <v/>
      </c>
      <c r="S404" s="137" t="str">
        <f t="shared" si="1333"/>
        <v/>
      </c>
      <c r="T404" s="113" t="str">
        <f t="shared" ref="T404:AJ404" si="1334">IF($H404=T$6,$J404,"")</f>
        <v/>
      </c>
      <c r="U404" s="114" t="str">
        <f t="shared" si="1334"/>
        <v/>
      </c>
      <c r="V404" s="114" t="str">
        <f t="shared" si="1334"/>
        <v/>
      </c>
      <c r="W404" s="114" t="str">
        <f t="shared" si="1334"/>
        <v/>
      </c>
      <c r="X404" s="113" t="str">
        <f t="shared" si="1334"/>
        <v/>
      </c>
      <c r="Y404" s="114" t="str">
        <f t="shared" si="1334"/>
        <v/>
      </c>
      <c r="Z404" s="114" t="str">
        <f t="shared" si="1334"/>
        <v/>
      </c>
      <c r="AA404" s="114" t="str">
        <f t="shared" si="1334"/>
        <v/>
      </c>
      <c r="AB404" s="113" t="str">
        <f t="shared" si="1334"/>
        <v/>
      </c>
      <c r="AC404" s="114" t="str">
        <f t="shared" si="1334"/>
        <v/>
      </c>
      <c r="AD404" s="114" t="str">
        <f t="shared" si="1334"/>
        <v/>
      </c>
      <c r="AE404" s="114" t="str">
        <f t="shared" si="1334"/>
        <v/>
      </c>
      <c r="AF404" s="114" t="str">
        <f t="shared" si="1334"/>
        <v/>
      </c>
      <c r="AG404" s="114" t="str">
        <f t="shared" si="1334"/>
        <v/>
      </c>
      <c r="AH404" s="114" t="str">
        <f t="shared" si="1334"/>
        <v/>
      </c>
      <c r="AI404" s="113" t="str">
        <f t="shared" si="1334"/>
        <v/>
      </c>
      <c r="AJ404" s="115" t="str">
        <f t="shared" si="1334"/>
        <v/>
      </c>
      <c r="AK404" s="617"/>
      <c r="AL404" s="38"/>
      <c r="AM404" s="98" t="s">
        <v>68</v>
      </c>
      <c r="AN404" s="130">
        <f t="shared" si="910"/>
        <v>398</v>
      </c>
      <c r="AO404" s="138" t="str">
        <f t="shared" ref="AO404:AS404" si="1335">IF(AND($G404=AO$4,$H404=AO$6),$I404,"")</f>
        <v/>
      </c>
      <c r="AP404" s="139" t="str">
        <f t="shared" si="1335"/>
        <v/>
      </c>
      <c r="AQ404" s="139">
        <f t="shared" si="1335"/>
        <v>500</v>
      </c>
      <c r="AR404" s="139" t="str">
        <f t="shared" si="1335"/>
        <v/>
      </c>
      <c r="AS404" s="139" t="str">
        <f t="shared" si="1335"/>
        <v/>
      </c>
      <c r="AT404" s="118"/>
      <c r="AU404" s="138" t="str">
        <f t="shared" si="839"/>
        <v/>
      </c>
      <c r="AV404" s="139" t="str">
        <f t="shared" si="840"/>
        <v/>
      </c>
      <c r="AW404" s="139" t="str">
        <f t="shared" si="841"/>
        <v/>
      </c>
      <c r="AX404" s="139" t="str">
        <f t="shared" si="842"/>
        <v/>
      </c>
      <c r="AY404" s="139" t="str">
        <f t="shared" si="843"/>
        <v/>
      </c>
      <c r="AZ404" s="140" t="str">
        <f t="shared" si="844"/>
        <v/>
      </c>
      <c r="BA404" s="141" t="str">
        <f t="shared" si="845"/>
        <v/>
      </c>
      <c r="BB404" s="139" t="str">
        <f t="shared" si="846"/>
        <v/>
      </c>
      <c r="BC404" s="139" t="str">
        <f t="shared" si="847"/>
        <v/>
      </c>
      <c r="BD404" s="139" t="str">
        <f t="shared" si="848"/>
        <v/>
      </c>
      <c r="BE404" s="140" t="str">
        <f t="shared" si="849"/>
        <v/>
      </c>
      <c r="BF404" s="122" t="str">
        <f t="shared" si="850"/>
        <v/>
      </c>
      <c r="BG404" s="123" t="str">
        <f t="shared" si="851"/>
        <v/>
      </c>
      <c r="BH404" s="123" t="str">
        <f t="shared" si="852"/>
        <v/>
      </c>
      <c r="BI404" s="123" t="str">
        <f t="shared" si="853"/>
        <v/>
      </c>
      <c r="BJ404" s="122" t="str">
        <f t="shared" si="854"/>
        <v/>
      </c>
      <c r="BK404" s="123" t="str">
        <f t="shared" si="855"/>
        <v/>
      </c>
      <c r="BL404" s="123" t="str">
        <f t="shared" si="856"/>
        <v/>
      </c>
      <c r="BM404" s="123" t="str">
        <f t="shared" si="857"/>
        <v/>
      </c>
      <c r="BN404" s="123" t="str">
        <f t="shared" si="858"/>
        <v/>
      </c>
      <c r="BO404" s="123" t="str">
        <f t="shared" si="859"/>
        <v/>
      </c>
      <c r="BP404" s="123" t="str">
        <f t="shared" si="860"/>
        <v/>
      </c>
      <c r="BQ404" s="123" t="str">
        <f t="shared" si="861"/>
        <v/>
      </c>
      <c r="BR404" s="124" t="str">
        <f t="shared" si="862"/>
        <v/>
      </c>
      <c r="BS404" s="142" t="str">
        <f t="shared" si="863"/>
        <v/>
      </c>
      <c r="BT404" s="143" t="str">
        <f t="shared" si="864"/>
        <v/>
      </c>
      <c r="BU404" s="143" t="str">
        <f t="shared" si="865"/>
        <v/>
      </c>
      <c r="BV404" s="143" t="str">
        <f t="shared" si="866"/>
        <v/>
      </c>
      <c r="BW404" s="143" t="str">
        <f t="shared" si="867"/>
        <v/>
      </c>
      <c r="BX404" s="144" t="str">
        <f t="shared" si="868"/>
        <v/>
      </c>
      <c r="BY404" s="141" t="str">
        <f t="shared" si="869"/>
        <v/>
      </c>
      <c r="BZ404" s="139" t="str">
        <f t="shared" si="870"/>
        <v/>
      </c>
      <c r="CA404" s="139" t="str">
        <f t="shared" si="871"/>
        <v/>
      </c>
      <c r="CB404" s="139" t="str">
        <f t="shared" si="872"/>
        <v/>
      </c>
      <c r="CC404" s="139" t="str">
        <f t="shared" si="873"/>
        <v/>
      </c>
      <c r="CD404" s="139" t="str">
        <f t="shared" si="874"/>
        <v/>
      </c>
      <c r="CE404" s="140" t="str">
        <f t="shared" si="875"/>
        <v/>
      </c>
      <c r="CF404" s="141" t="str">
        <f t="shared" si="876"/>
        <v/>
      </c>
      <c r="CG404" s="139" t="str">
        <f t="shared" si="877"/>
        <v/>
      </c>
      <c r="CH404" s="139" t="str">
        <f t="shared" si="878"/>
        <v/>
      </c>
      <c r="CI404" s="139" t="str">
        <f t="shared" si="879"/>
        <v/>
      </c>
      <c r="CJ404" s="139" t="str">
        <f t="shared" si="880"/>
        <v/>
      </c>
      <c r="CK404" s="139" t="str">
        <f t="shared" si="881"/>
        <v/>
      </c>
      <c r="CL404" s="140" t="str">
        <f t="shared" si="882"/>
        <v/>
      </c>
      <c r="CM404" s="142" t="str">
        <f t="shared" si="883"/>
        <v/>
      </c>
      <c r="CN404" s="143" t="str">
        <f t="shared" si="884"/>
        <v/>
      </c>
      <c r="CO404" s="143" t="str">
        <f t="shared" si="885"/>
        <v/>
      </c>
      <c r="CP404" s="143" t="str">
        <f t="shared" si="886"/>
        <v/>
      </c>
      <c r="CQ404" s="143" t="str">
        <f t="shared" si="887"/>
        <v/>
      </c>
      <c r="CR404" s="145" t="str">
        <f t="shared" si="888"/>
        <v/>
      </c>
      <c r="CS404" s="127"/>
      <c r="CT404" s="122" t="str">
        <f t="shared" si="889"/>
        <v/>
      </c>
      <c r="CU404" s="123" t="str">
        <f t="shared" si="890"/>
        <v/>
      </c>
      <c r="CV404" s="123" t="str">
        <f t="shared" si="891"/>
        <v/>
      </c>
      <c r="CW404" s="123" t="str">
        <f t="shared" si="892"/>
        <v/>
      </c>
      <c r="CX404" s="123" t="str">
        <f t="shared" si="893"/>
        <v/>
      </c>
      <c r="CY404" s="123" t="str">
        <f t="shared" si="894"/>
        <v/>
      </c>
      <c r="CZ404" s="123" t="str">
        <f t="shared" si="895"/>
        <v/>
      </c>
      <c r="DA404" s="123" t="str">
        <f t="shared" si="896"/>
        <v/>
      </c>
      <c r="DB404" s="124" t="str">
        <f t="shared" si="897"/>
        <v/>
      </c>
      <c r="DC404" s="128" t="str">
        <f t="shared" si="898"/>
        <v/>
      </c>
      <c r="DD404" s="123" t="str">
        <f t="shared" si="899"/>
        <v/>
      </c>
      <c r="DE404" s="123" t="str">
        <f t="shared" si="900"/>
        <v/>
      </c>
      <c r="DF404" s="123" t="str">
        <f t="shared" si="901"/>
        <v/>
      </c>
      <c r="DG404" s="123" t="str">
        <f t="shared" si="902"/>
        <v/>
      </c>
      <c r="DH404" s="123" t="str">
        <f t="shared" si="903"/>
        <v/>
      </c>
      <c r="DI404" s="123" t="str">
        <f t="shared" si="904"/>
        <v/>
      </c>
      <c r="DJ404" s="129" t="str">
        <f t="shared" si="905"/>
        <v/>
      </c>
      <c r="DK404" s="98" t="s">
        <v>68</v>
      </c>
      <c r="DL404" s="130">
        <f t="shared" si="912"/>
        <v>398</v>
      </c>
      <c r="DM404" s="56"/>
    </row>
    <row r="405" spans="2:117" ht="22.5" customHeight="1">
      <c r="B405" s="98" t="s">
        <v>68</v>
      </c>
      <c r="C405" s="130">
        <f t="shared" si="906"/>
        <v>399</v>
      </c>
      <c r="D405" s="146">
        <v>45708</v>
      </c>
      <c r="E405" s="155" t="s">
        <v>69</v>
      </c>
      <c r="F405" s="102" t="s">
        <v>70</v>
      </c>
      <c r="G405" s="103" t="s">
        <v>20</v>
      </c>
      <c r="H405" s="131" t="s">
        <v>46</v>
      </c>
      <c r="I405" s="132">
        <v>5000</v>
      </c>
      <c r="J405" s="106"/>
      <c r="K405" s="107">
        <f t="shared" si="907"/>
        <v>4668264</v>
      </c>
      <c r="L405" s="645"/>
      <c r="M405" s="133"/>
      <c r="N405" s="133"/>
      <c r="O405" s="134" t="str">
        <f t="shared" ref="O405:S405" si="1336">IF($H405=O$6,$I405,"")</f>
        <v/>
      </c>
      <c r="P405" s="135" t="str">
        <f t="shared" si="1336"/>
        <v/>
      </c>
      <c r="Q405" s="136">
        <f t="shared" si="1336"/>
        <v>5000</v>
      </c>
      <c r="R405" s="135" t="str">
        <f t="shared" si="1336"/>
        <v/>
      </c>
      <c r="S405" s="137" t="str">
        <f t="shared" si="1336"/>
        <v/>
      </c>
      <c r="T405" s="113" t="str">
        <f t="shared" ref="T405:AJ405" si="1337">IF($H405=T$6,$J405,"")</f>
        <v/>
      </c>
      <c r="U405" s="114" t="str">
        <f t="shared" si="1337"/>
        <v/>
      </c>
      <c r="V405" s="114" t="str">
        <f t="shared" si="1337"/>
        <v/>
      </c>
      <c r="W405" s="114" t="str">
        <f t="shared" si="1337"/>
        <v/>
      </c>
      <c r="X405" s="113" t="str">
        <f t="shared" si="1337"/>
        <v/>
      </c>
      <c r="Y405" s="114" t="str">
        <f t="shared" si="1337"/>
        <v/>
      </c>
      <c r="Z405" s="114" t="str">
        <f t="shared" si="1337"/>
        <v/>
      </c>
      <c r="AA405" s="114" t="str">
        <f t="shared" si="1337"/>
        <v/>
      </c>
      <c r="AB405" s="113" t="str">
        <f t="shared" si="1337"/>
        <v/>
      </c>
      <c r="AC405" s="114" t="str">
        <f t="shared" si="1337"/>
        <v/>
      </c>
      <c r="AD405" s="114" t="str">
        <f t="shared" si="1337"/>
        <v/>
      </c>
      <c r="AE405" s="114" t="str">
        <f t="shared" si="1337"/>
        <v/>
      </c>
      <c r="AF405" s="114" t="str">
        <f t="shared" si="1337"/>
        <v/>
      </c>
      <c r="AG405" s="114" t="str">
        <f t="shared" si="1337"/>
        <v/>
      </c>
      <c r="AH405" s="114" t="str">
        <f t="shared" si="1337"/>
        <v/>
      </c>
      <c r="AI405" s="113" t="str">
        <f t="shared" si="1337"/>
        <v/>
      </c>
      <c r="AJ405" s="115" t="str">
        <f t="shared" si="1337"/>
        <v/>
      </c>
      <c r="AK405" s="617"/>
      <c r="AL405" s="38"/>
      <c r="AM405" s="98" t="s">
        <v>68</v>
      </c>
      <c r="AN405" s="130">
        <f t="shared" si="910"/>
        <v>399</v>
      </c>
      <c r="AO405" s="138" t="str">
        <f t="shared" ref="AO405:AS405" si="1338">IF(AND($G405=AO$4,$H405=AO$6),$I405,"")</f>
        <v/>
      </c>
      <c r="AP405" s="139" t="str">
        <f t="shared" si="1338"/>
        <v/>
      </c>
      <c r="AQ405" s="139">
        <f t="shared" si="1338"/>
        <v>5000</v>
      </c>
      <c r="AR405" s="139" t="str">
        <f t="shared" si="1338"/>
        <v/>
      </c>
      <c r="AS405" s="139" t="str">
        <f t="shared" si="1338"/>
        <v/>
      </c>
      <c r="AT405" s="118"/>
      <c r="AU405" s="138" t="str">
        <f t="shared" si="839"/>
        <v/>
      </c>
      <c r="AV405" s="139" t="str">
        <f t="shared" si="840"/>
        <v/>
      </c>
      <c r="AW405" s="139" t="str">
        <f t="shared" si="841"/>
        <v/>
      </c>
      <c r="AX405" s="139" t="str">
        <f t="shared" si="842"/>
        <v/>
      </c>
      <c r="AY405" s="139" t="str">
        <f t="shared" si="843"/>
        <v/>
      </c>
      <c r="AZ405" s="140" t="str">
        <f t="shared" si="844"/>
        <v/>
      </c>
      <c r="BA405" s="141" t="str">
        <f t="shared" si="845"/>
        <v/>
      </c>
      <c r="BB405" s="139" t="str">
        <f t="shared" si="846"/>
        <v/>
      </c>
      <c r="BC405" s="139" t="str">
        <f t="shared" si="847"/>
        <v/>
      </c>
      <c r="BD405" s="139" t="str">
        <f t="shared" si="848"/>
        <v/>
      </c>
      <c r="BE405" s="140" t="str">
        <f t="shared" si="849"/>
        <v/>
      </c>
      <c r="BF405" s="122" t="str">
        <f t="shared" si="850"/>
        <v/>
      </c>
      <c r="BG405" s="123" t="str">
        <f t="shared" si="851"/>
        <v/>
      </c>
      <c r="BH405" s="123" t="str">
        <f t="shared" si="852"/>
        <v/>
      </c>
      <c r="BI405" s="123" t="str">
        <f t="shared" si="853"/>
        <v/>
      </c>
      <c r="BJ405" s="122" t="str">
        <f t="shared" si="854"/>
        <v/>
      </c>
      <c r="BK405" s="123" t="str">
        <f t="shared" si="855"/>
        <v/>
      </c>
      <c r="BL405" s="123" t="str">
        <f t="shared" si="856"/>
        <v/>
      </c>
      <c r="BM405" s="123" t="str">
        <f t="shared" si="857"/>
        <v/>
      </c>
      <c r="BN405" s="123" t="str">
        <f t="shared" si="858"/>
        <v/>
      </c>
      <c r="BO405" s="123" t="str">
        <f t="shared" si="859"/>
        <v/>
      </c>
      <c r="BP405" s="123" t="str">
        <f t="shared" si="860"/>
        <v/>
      </c>
      <c r="BQ405" s="123" t="str">
        <f t="shared" si="861"/>
        <v/>
      </c>
      <c r="BR405" s="124" t="str">
        <f t="shared" si="862"/>
        <v/>
      </c>
      <c r="BS405" s="142" t="str">
        <f t="shared" si="863"/>
        <v/>
      </c>
      <c r="BT405" s="143" t="str">
        <f t="shared" si="864"/>
        <v/>
      </c>
      <c r="BU405" s="143" t="str">
        <f t="shared" si="865"/>
        <v/>
      </c>
      <c r="BV405" s="143" t="str">
        <f t="shared" si="866"/>
        <v/>
      </c>
      <c r="BW405" s="143" t="str">
        <f t="shared" si="867"/>
        <v/>
      </c>
      <c r="BX405" s="144" t="str">
        <f t="shared" si="868"/>
        <v/>
      </c>
      <c r="BY405" s="141" t="str">
        <f t="shared" si="869"/>
        <v/>
      </c>
      <c r="BZ405" s="139" t="str">
        <f t="shared" si="870"/>
        <v/>
      </c>
      <c r="CA405" s="139" t="str">
        <f t="shared" si="871"/>
        <v/>
      </c>
      <c r="CB405" s="139" t="str">
        <f t="shared" si="872"/>
        <v/>
      </c>
      <c r="CC405" s="139" t="str">
        <f t="shared" si="873"/>
        <v/>
      </c>
      <c r="CD405" s="139" t="str">
        <f t="shared" si="874"/>
        <v/>
      </c>
      <c r="CE405" s="140" t="str">
        <f t="shared" si="875"/>
        <v/>
      </c>
      <c r="CF405" s="141" t="str">
        <f t="shared" si="876"/>
        <v/>
      </c>
      <c r="CG405" s="139" t="str">
        <f t="shared" si="877"/>
        <v/>
      </c>
      <c r="CH405" s="139" t="str">
        <f t="shared" si="878"/>
        <v/>
      </c>
      <c r="CI405" s="139" t="str">
        <f t="shared" si="879"/>
        <v/>
      </c>
      <c r="CJ405" s="139" t="str">
        <f t="shared" si="880"/>
        <v/>
      </c>
      <c r="CK405" s="139" t="str">
        <f t="shared" si="881"/>
        <v/>
      </c>
      <c r="CL405" s="140" t="str">
        <f t="shared" si="882"/>
        <v/>
      </c>
      <c r="CM405" s="142" t="str">
        <f t="shared" si="883"/>
        <v/>
      </c>
      <c r="CN405" s="143" t="str">
        <f t="shared" si="884"/>
        <v/>
      </c>
      <c r="CO405" s="143" t="str">
        <f t="shared" si="885"/>
        <v/>
      </c>
      <c r="CP405" s="143" t="str">
        <f t="shared" si="886"/>
        <v/>
      </c>
      <c r="CQ405" s="143" t="str">
        <f t="shared" si="887"/>
        <v/>
      </c>
      <c r="CR405" s="145" t="str">
        <f t="shared" si="888"/>
        <v/>
      </c>
      <c r="CS405" s="127"/>
      <c r="CT405" s="122" t="str">
        <f t="shared" si="889"/>
        <v/>
      </c>
      <c r="CU405" s="123" t="str">
        <f t="shared" si="890"/>
        <v/>
      </c>
      <c r="CV405" s="123" t="str">
        <f t="shared" si="891"/>
        <v/>
      </c>
      <c r="CW405" s="123" t="str">
        <f t="shared" si="892"/>
        <v/>
      </c>
      <c r="CX405" s="123" t="str">
        <f t="shared" si="893"/>
        <v/>
      </c>
      <c r="CY405" s="123" t="str">
        <f t="shared" si="894"/>
        <v/>
      </c>
      <c r="CZ405" s="123" t="str">
        <f t="shared" si="895"/>
        <v/>
      </c>
      <c r="DA405" s="123" t="str">
        <f t="shared" si="896"/>
        <v/>
      </c>
      <c r="DB405" s="124" t="str">
        <f t="shared" si="897"/>
        <v/>
      </c>
      <c r="DC405" s="128" t="str">
        <f t="shared" si="898"/>
        <v/>
      </c>
      <c r="DD405" s="123" t="str">
        <f t="shared" si="899"/>
        <v/>
      </c>
      <c r="DE405" s="123" t="str">
        <f t="shared" si="900"/>
        <v/>
      </c>
      <c r="DF405" s="123" t="str">
        <f t="shared" si="901"/>
        <v/>
      </c>
      <c r="DG405" s="123" t="str">
        <f t="shared" si="902"/>
        <v/>
      </c>
      <c r="DH405" s="123" t="str">
        <f t="shared" si="903"/>
        <v/>
      </c>
      <c r="DI405" s="123" t="str">
        <f t="shared" si="904"/>
        <v/>
      </c>
      <c r="DJ405" s="129" t="str">
        <f t="shared" si="905"/>
        <v/>
      </c>
      <c r="DK405" s="98" t="s">
        <v>68</v>
      </c>
      <c r="DL405" s="130">
        <f t="shared" si="912"/>
        <v>399</v>
      </c>
      <c r="DM405" s="56"/>
    </row>
    <row r="406" spans="2:117" ht="22.5" customHeight="1">
      <c r="B406" s="98" t="s">
        <v>68</v>
      </c>
      <c r="C406" s="130">
        <f t="shared" si="906"/>
        <v>400</v>
      </c>
      <c r="D406" s="146">
        <v>45708</v>
      </c>
      <c r="E406" s="155" t="s">
        <v>69</v>
      </c>
      <c r="F406" s="102" t="s">
        <v>70</v>
      </c>
      <c r="G406" s="103" t="s">
        <v>20</v>
      </c>
      <c r="H406" s="131" t="s">
        <v>46</v>
      </c>
      <c r="I406" s="132">
        <v>39000</v>
      </c>
      <c r="J406" s="106"/>
      <c r="K406" s="107">
        <f t="shared" si="907"/>
        <v>4707264</v>
      </c>
      <c r="L406" s="645"/>
      <c r="M406" s="133"/>
      <c r="N406" s="133"/>
      <c r="O406" s="134" t="str">
        <f t="shared" ref="O406:S406" si="1339">IF($H406=O$6,$I406,"")</f>
        <v/>
      </c>
      <c r="P406" s="135" t="str">
        <f t="shared" si="1339"/>
        <v/>
      </c>
      <c r="Q406" s="136">
        <f t="shared" si="1339"/>
        <v>39000</v>
      </c>
      <c r="R406" s="135" t="str">
        <f t="shared" si="1339"/>
        <v/>
      </c>
      <c r="S406" s="137" t="str">
        <f t="shared" si="1339"/>
        <v/>
      </c>
      <c r="T406" s="113" t="str">
        <f t="shared" ref="T406:AJ406" si="1340">IF($H406=T$6,$J406,"")</f>
        <v/>
      </c>
      <c r="U406" s="114" t="str">
        <f t="shared" si="1340"/>
        <v/>
      </c>
      <c r="V406" s="114" t="str">
        <f t="shared" si="1340"/>
        <v/>
      </c>
      <c r="W406" s="114" t="str">
        <f t="shared" si="1340"/>
        <v/>
      </c>
      <c r="X406" s="113" t="str">
        <f t="shared" si="1340"/>
        <v/>
      </c>
      <c r="Y406" s="114" t="str">
        <f t="shared" si="1340"/>
        <v/>
      </c>
      <c r="Z406" s="114" t="str">
        <f t="shared" si="1340"/>
        <v/>
      </c>
      <c r="AA406" s="114" t="str">
        <f t="shared" si="1340"/>
        <v/>
      </c>
      <c r="AB406" s="113" t="str">
        <f t="shared" si="1340"/>
        <v/>
      </c>
      <c r="AC406" s="114" t="str">
        <f t="shared" si="1340"/>
        <v/>
      </c>
      <c r="AD406" s="114" t="str">
        <f t="shared" si="1340"/>
        <v/>
      </c>
      <c r="AE406" s="114" t="str">
        <f t="shared" si="1340"/>
        <v/>
      </c>
      <c r="AF406" s="114" t="str">
        <f t="shared" si="1340"/>
        <v/>
      </c>
      <c r="AG406" s="114" t="str">
        <f t="shared" si="1340"/>
        <v/>
      </c>
      <c r="AH406" s="114" t="str">
        <f t="shared" si="1340"/>
        <v/>
      </c>
      <c r="AI406" s="113" t="str">
        <f t="shared" si="1340"/>
        <v/>
      </c>
      <c r="AJ406" s="115" t="str">
        <f t="shared" si="1340"/>
        <v/>
      </c>
      <c r="AK406" s="617"/>
      <c r="AL406" s="38"/>
      <c r="AM406" s="98" t="s">
        <v>68</v>
      </c>
      <c r="AN406" s="130">
        <f t="shared" si="910"/>
        <v>400</v>
      </c>
      <c r="AO406" s="138" t="str">
        <f t="shared" ref="AO406:AS406" si="1341">IF(AND($G406=AO$4,$H406=AO$6),$I406,"")</f>
        <v/>
      </c>
      <c r="AP406" s="139" t="str">
        <f t="shared" si="1341"/>
        <v/>
      </c>
      <c r="AQ406" s="139">
        <f t="shared" si="1341"/>
        <v>39000</v>
      </c>
      <c r="AR406" s="139" t="str">
        <f t="shared" si="1341"/>
        <v/>
      </c>
      <c r="AS406" s="139" t="str">
        <f t="shared" si="1341"/>
        <v/>
      </c>
      <c r="AT406" s="118"/>
      <c r="AU406" s="138" t="str">
        <f t="shared" si="839"/>
        <v/>
      </c>
      <c r="AV406" s="139" t="str">
        <f t="shared" si="840"/>
        <v/>
      </c>
      <c r="AW406" s="139" t="str">
        <f t="shared" si="841"/>
        <v/>
      </c>
      <c r="AX406" s="139" t="str">
        <f t="shared" si="842"/>
        <v/>
      </c>
      <c r="AY406" s="139" t="str">
        <f t="shared" si="843"/>
        <v/>
      </c>
      <c r="AZ406" s="140" t="str">
        <f t="shared" si="844"/>
        <v/>
      </c>
      <c r="BA406" s="141" t="str">
        <f t="shared" si="845"/>
        <v/>
      </c>
      <c r="BB406" s="139" t="str">
        <f t="shared" si="846"/>
        <v/>
      </c>
      <c r="BC406" s="139" t="str">
        <f t="shared" si="847"/>
        <v/>
      </c>
      <c r="BD406" s="139" t="str">
        <f t="shared" si="848"/>
        <v/>
      </c>
      <c r="BE406" s="140" t="str">
        <f t="shared" si="849"/>
        <v/>
      </c>
      <c r="BF406" s="122" t="str">
        <f t="shared" si="850"/>
        <v/>
      </c>
      <c r="BG406" s="123" t="str">
        <f t="shared" si="851"/>
        <v/>
      </c>
      <c r="BH406" s="123" t="str">
        <f t="shared" si="852"/>
        <v/>
      </c>
      <c r="BI406" s="123" t="str">
        <f t="shared" si="853"/>
        <v/>
      </c>
      <c r="BJ406" s="122" t="str">
        <f t="shared" si="854"/>
        <v/>
      </c>
      <c r="BK406" s="123" t="str">
        <f t="shared" si="855"/>
        <v/>
      </c>
      <c r="BL406" s="123" t="str">
        <f t="shared" si="856"/>
        <v/>
      </c>
      <c r="BM406" s="123" t="str">
        <f t="shared" si="857"/>
        <v/>
      </c>
      <c r="BN406" s="123" t="str">
        <f t="shared" si="858"/>
        <v/>
      </c>
      <c r="BO406" s="123" t="str">
        <f t="shared" si="859"/>
        <v/>
      </c>
      <c r="BP406" s="123" t="str">
        <f t="shared" si="860"/>
        <v/>
      </c>
      <c r="BQ406" s="123" t="str">
        <f t="shared" si="861"/>
        <v/>
      </c>
      <c r="BR406" s="124" t="str">
        <f t="shared" si="862"/>
        <v/>
      </c>
      <c r="BS406" s="142" t="str">
        <f t="shared" si="863"/>
        <v/>
      </c>
      <c r="BT406" s="143" t="str">
        <f t="shared" si="864"/>
        <v/>
      </c>
      <c r="BU406" s="143" t="str">
        <f t="shared" si="865"/>
        <v/>
      </c>
      <c r="BV406" s="143" t="str">
        <f t="shared" si="866"/>
        <v/>
      </c>
      <c r="BW406" s="143" t="str">
        <f t="shared" si="867"/>
        <v/>
      </c>
      <c r="BX406" s="144" t="str">
        <f t="shared" si="868"/>
        <v/>
      </c>
      <c r="BY406" s="141" t="str">
        <f t="shared" si="869"/>
        <v/>
      </c>
      <c r="BZ406" s="139" t="str">
        <f t="shared" si="870"/>
        <v/>
      </c>
      <c r="CA406" s="139" t="str">
        <f t="shared" si="871"/>
        <v/>
      </c>
      <c r="CB406" s="139" t="str">
        <f t="shared" si="872"/>
        <v/>
      </c>
      <c r="CC406" s="139" t="str">
        <f t="shared" si="873"/>
        <v/>
      </c>
      <c r="CD406" s="139" t="str">
        <f t="shared" si="874"/>
        <v/>
      </c>
      <c r="CE406" s="140" t="str">
        <f t="shared" si="875"/>
        <v/>
      </c>
      <c r="CF406" s="141" t="str">
        <f t="shared" si="876"/>
        <v/>
      </c>
      <c r="CG406" s="139" t="str">
        <f t="shared" si="877"/>
        <v/>
      </c>
      <c r="CH406" s="139" t="str">
        <f t="shared" si="878"/>
        <v/>
      </c>
      <c r="CI406" s="139" t="str">
        <f t="shared" si="879"/>
        <v/>
      </c>
      <c r="CJ406" s="139" t="str">
        <f t="shared" si="880"/>
        <v/>
      </c>
      <c r="CK406" s="139" t="str">
        <f t="shared" si="881"/>
        <v/>
      </c>
      <c r="CL406" s="140" t="str">
        <f t="shared" si="882"/>
        <v/>
      </c>
      <c r="CM406" s="142" t="str">
        <f t="shared" si="883"/>
        <v/>
      </c>
      <c r="CN406" s="143" t="str">
        <f t="shared" si="884"/>
        <v/>
      </c>
      <c r="CO406" s="143" t="str">
        <f t="shared" si="885"/>
        <v/>
      </c>
      <c r="CP406" s="143" t="str">
        <f t="shared" si="886"/>
        <v/>
      </c>
      <c r="CQ406" s="143" t="str">
        <f t="shared" si="887"/>
        <v/>
      </c>
      <c r="CR406" s="145" t="str">
        <f t="shared" si="888"/>
        <v/>
      </c>
      <c r="CS406" s="127"/>
      <c r="CT406" s="122" t="str">
        <f t="shared" si="889"/>
        <v/>
      </c>
      <c r="CU406" s="123" t="str">
        <f t="shared" si="890"/>
        <v/>
      </c>
      <c r="CV406" s="123" t="str">
        <f t="shared" si="891"/>
        <v/>
      </c>
      <c r="CW406" s="123" t="str">
        <f t="shared" si="892"/>
        <v/>
      </c>
      <c r="CX406" s="123" t="str">
        <f t="shared" si="893"/>
        <v/>
      </c>
      <c r="CY406" s="123" t="str">
        <f t="shared" si="894"/>
        <v/>
      </c>
      <c r="CZ406" s="123" t="str">
        <f t="shared" si="895"/>
        <v/>
      </c>
      <c r="DA406" s="123" t="str">
        <f t="shared" si="896"/>
        <v/>
      </c>
      <c r="DB406" s="124" t="str">
        <f t="shared" si="897"/>
        <v/>
      </c>
      <c r="DC406" s="128" t="str">
        <f t="shared" si="898"/>
        <v/>
      </c>
      <c r="DD406" s="123" t="str">
        <f t="shared" si="899"/>
        <v/>
      </c>
      <c r="DE406" s="123" t="str">
        <f t="shared" si="900"/>
        <v/>
      </c>
      <c r="DF406" s="123" t="str">
        <f t="shared" si="901"/>
        <v/>
      </c>
      <c r="DG406" s="123" t="str">
        <f t="shared" si="902"/>
        <v/>
      </c>
      <c r="DH406" s="123" t="str">
        <f t="shared" si="903"/>
        <v/>
      </c>
      <c r="DI406" s="123" t="str">
        <f t="shared" si="904"/>
        <v/>
      </c>
      <c r="DJ406" s="129" t="str">
        <f t="shared" si="905"/>
        <v/>
      </c>
      <c r="DK406" s="98" t="s">
        <v>68</v>
      </c>
      <c r="DL406" s="130">
        <f t="shared" si="912"/>
        <v>400</v>
      </c>
      <c r="DM406" s="56"/>
    </row>
    <row r="407" spans="2:117" ht="22.5" customHeight="1">
      <c r="B407" s="98" t="s">
        <v>68</v>
      </c>
      <c r="C407" s="130">
        <f t="shared" si="906"/>
        <v>401</v>
      </c>
      <c r="D407" s="146">
        <v>45708</v>
      </c>
      <c r="E407" s="155" t="s">
        <v>69</v>
      </c>
      <c r="F407" s="102" t="s">
        <v>70</v>
      </c>
      <c r="G407" s="156" t="s">
        <v>20</v>
      </c>
      <c r="H407" s="131" t="s">
        <v>46</v>
      </c>
      <c r="I407" s="132">
        <v>10000</v>
      </c>
      <c r="J407" s="106"/>
      <c r="K407" s="107">
        <f t="shared" si="907"/>
        <v>4717264</v>
      </c>
      <c r="L407" s="645"/>
      <c r="M407" s="133"/>
      <c r="N407" s="133"/>
      <c r="O407" s="134" t="str">
        <f t="shared" ref="O407:S407" si="1342">IF($H407=O$6,$I407,"")</f>
        <v/>
      </c>
      <c r="P407" s="135" t="str">
        <f t="shared" si="1342"/>
        <v/>
      </c>
      <c r="Q407" s="136">
        <f t="shared" si="1342"/>
        <v>10000</v>
      </c>
      <c r="R407" s="135" t="str">
        <f t="shared" si="1342"/>
        <v/>
      </c>
      <c r="S407" s="137" t="str">
        <f t="shared" si="1342"/>
        <v/>
      </c>
      <c r="T407" s="113" t="str">
        <f t="shared" ref="T407:AJ407" si="1343">IF($H407=T$6,$J407,"")</f>
        <v/>
      </c>
      <c r="U407" s="114" t="str">
        <f t="shared" si="1343"/>
        <v/>
      </c>
      <c r="V407" s="114" t="str">
        <f t="shared" si="1343"/>
        <v/>
      </c>
      <c r="W407" s="114" t="str">
        <f t="shared" si="1343"/>
        <v/>
      </c>
      <c r="X407" s="113" t="str">
        <f t="shared" si="1343"/>
        <v/>
      </c>
      <c r="Y407" s="114" t="str">
        <f t="shared" si="1343"/>
        <v/>
      </c>
      <c r="Z407" s="114" t="str">
        <f t="shared" si="1343"/>
        <v/>
      </c>
      <c r="AA407" s="114" t="str">
        <f t="shared" si="1343"/>
        <v/>
      </c>
      <c r="AB407" s="113" t="str">
        <f t="shared" si="1343"/>
        <v/>
      </c>
      <c r="AC407" s="114" t="str">
        <f t="shared" si="1343"/>
        <v/>
      </c>
      <c r="AD407" s="114" t="str">
        <f t="shared" si="1343"/>
        <v/>
      </c>
      <c r="AE407" s="114" t="str">
        <f t="shared" si="1343"/>
        <v/>
      </c>
      <c r="AF407" s="114" t="str">
        <f t="shared" si="1343"/>
        <v/>
      </c>
      <c r="AG407" s="114" t="str">
        <f t="shared" si="1343"/>
        <v/>
      </c>
      <c r="AH407" s="114" t="str">
        <f t="shared" si="1343"/>
        <v/>
      </c>
      <c r="AI407" s="113" t="str">
        <f t="shared" si="1343"/>
        <v/>
      </c>
      <c r="AJ407" s="115" t="str">
        <f t="shared" si="1343"/>
        <v/>
      </c>
      <c r="AK407" s="617"/>
      <c r="AL407" s="38"/>
      <c r="AM407" s="98" t="s">
        <v>68</v>
      </c>
      <c r="AN407" s="130">
        <f t="shared" si="910"/>
        <v>401</v>
      </c>
      <c r="AO407" s="138" t="str">
        <f t="shared" ref="AO407:AS407" si="1344">IF(AND($G407=AO$4,$H407=AO$6),$I407,"")</f>
        <v/>
      </c>
      <c r="AP407" s="139" t="str">
        <f t="shared" si="1344"/>
        <v/>
      </c>
      <c r="AQ407" s="139">
        <f t="shared" si="1344"/>
        <v>10000</v>
      </c>
      <c r="AR407" s="139" t="str">
        <f t="shared" si="1344"/>
        <v/>
      </c>
      <c r="AS407" s="139" t="str">
        <f t="shared" si="1344"/>
        <v/>
      </c>
      <c r="AT407" s="118"/>
      <c r="AU407" s="138" t="str">
        <f t="shared" si="839"/>
        <v/>
      </c>
      <c r="AV407" s="139" t="str">
        <f t="shared" si="840"/>
        <v/>
      </c>
      <c r="AW407" s="139" t="str">
        <f t="shared" si="841"/>
        <v/>
      </c>
      <c r="AX407" s="139" t="str">
        <f t="shared" si="842"/>
        <v/>
      </c>
      <c r="AY407" s="139" t="str">
        <f t="shared" si="843"/>
        <v/>
      </c>
      <c r="AZ407" s="140" t="str">
        <f t="shared" si="844"/>
        <v/>
      </c>
      <c r="BA407" s="141" t="str">
        <f t="shared" si="845"/>
        <v/>
      </c>
      <c r="BB407" s="139" t="str">
        <f t="shared" si="846"/>
        <v/>
      </c>
      <c r="BC407" s="139" t="str">
        <f t="shared" si="847"/>
        <v/>
      </c>
      <c r="BD407" s="139" t="str">
        <f t="shared" si="848"/>
        <v/>
      </c>
      <c r="BE407" s="140" t="str">
        <f t="shared" si="849"/>
        <v/>
      </c>
      <c r="BF407" s="122" t="str">
        <f t="shared" si="850"/>
        <v/>
      </c>
      <c r="BG407" s="123" t="str">
        <f t="shared" si="851"/>
        <v/>
      </c>
      <c r="BH407" s="123" t="str">
        <f t="shared" si="852"/>
        <v/>
      </c>
      <c r="BI407" s="123" t="str">
        <f t="shared" si="853"/>
        <v/>
      </c>
      <c r="BJ407" s="122" t="str">
        <f t="shared" si="854"/>
        <v/>
      </c>
      <c r="BK407" s="123" t="str">
        <f t="shared" si="855"/>
        <v/>
      </c>
      <c r="BL407" s="123" t="str">
        <f t="shared" si="856"/>
        <v/>
      </c>
      <c r="BM407" s="123" t="str">
        <f t="shared" si="857"/>
        <v/>
      </c>
      <c r="BN407" s="123" t="str">
        <f t="shared" si="858"/>
        <v/>
      </c>
      <c r="BO407" s="123" t="str">
        <f t="shared" si="859"/>
        <v/>
      </c>
      <c r="BP407" s="123" t="str">
        <f t="shared" si="860"/>
        <v/>
      </c>
      <c r="BQ407" s="123" t="str">
        <f t="shared" si="861"/>
        <v/>
      </c>
      <c r="BR407" s="124" t="str">
        <f t="shared" si="862"/>
        <v/>
      </c>
      <c r="BS407" s="142" t="str">
        <f t="shared" si="863"/>
        <v/>
      </c>
      <c r="BT407" s="143" t="str">
        <f t="shared" si="864"/>
        <v/>
      </c>
      <c r="BU407" s="143" t="str">
        <f t="shared" si="865"/>
        <v/>
      </c>
      <c r="BV407" s="143" t="str">
        <f t="shared" si="866"/>
        <v/>
      </c>
      <c r="BW407" s="143" t="str">
        <f t="shared" si="867"/>
        <v/>
      </c>
      <c r="BX407" s="144" t="str">
        <f t="shared" si="868"/>
        <v/>
      </c>
      <c r="BY407" s="141" t="str">
        <f t="shared" si="869"/>
        <v/>
      </c>
      <c r="BZ407" s="139" t="str">
        <f t="shared" si="870"/>
        <v/>
      </c>
      <c r="CA407" s="139" t="str">
        <f t="shared" si="871"/>
        <v/>
      </c>
      <c r="CB407" s="139" t="str">
        <f t="shared" si="872"/>
        <v/>
      </c>
      <c r="CC407" s="139" t="str">
        <f t="shared" si="873"/>
        <v/>
      </c>
      <c r="CD407" s="139" t="str">
        <f t="shared" si="874"/>
        <v/>
      </c>
      <c r="CE407" s="140" t="str">
        <f t="shared" si="875"/>
        <v/>
      </c>
      <c r="CF407" s="141" t="str">
        <f t="shared" si="876"/>
        <v/>
      </c>
      <c r="CG407" s="139" t="str">
        <f t="shared" si="877"/>
        <v/>
      </c>
      <c r="CH407" s="139" t="str">
        <f t="shared" si="878"/>
        <v/>
      </c>
      <c r="CI407" s="139" t="str">
        <f t="shared" si="879"/>
        <v/>
      </c>
      <c r="CJ407" s="139" t="str">
        <f t="shared" si="880"/>
        <v/>
      </c>
      <c r="CK407" s="139" t="str">
        <f t="shared" si="881"/>
        <v/>
      </c>
      <c r="CL407" s="140" t="str">
        <f t="shared" si="882"/>
        <v/>
      </c>
      <c r="CM407" s="142" t="str">
        <f t="shared" si="883"/>
        <v/>
      </c>
      <c r="CN407" s="143" t="str">
        <f t="shared" si="884"/>
        <v/>
      </c>
      <c r="CO407" s="143" t="str">
        <f t="shared" si="885"/>
        <v/>
      </c>
      <c r="CP407" s="143" t="str">
        <f t="shared" si="886"/>
        <v/>
      </c>
      <c r="CQ407" s="143" t="str">
        <f t="shared" si="887"/>
        <v/>
      </c>
      <c r="CR407" s="145" t="str">
        <f t="shared" si="888"/>
        <v/>
      </c>
      <c r="CS407" s="127"/>
      <c r="CT407" s="122" t="str">
        <f t="shared" si="889"/>
        <v/>
      </c>
      <c r="CU407" s="123" t="str">
        <f t="shared" si="890"/>
        <v/>
      </c>
      <c r="CV407" s="123" t="str">
        <f t="shared" si="891"/>
        <v/>
      </c>
      <c r="CW407" s="123" t="str">
        <f t="shared" si="892"/>
        <v/>
      </c>
      <c r="CX407" s="123" t="str">
        <f t="shared" si="893"/>
        <v/>
      </c>
      <c r="CY407" s="123" t="str">
        <f t="shared" si="894"/>
        <v/>
      </c>
      <c r="CZ407" s="123" t="str">
        <f t="shared" si="895"/>
        <v/>
      </c>
      <c r="DA407" s="123" t="str">
        <f t="shared" si="896"/>
        <v/>
      </c>
      <c r="DB407" s="124" t="str">
        <f t="shared" si="897"/>
        <v/>
      </c>
      <c r="DC407" s="128" t="str">
        <f t="shared" si="898"/>
        <v/>
      </c>
      <c r="DD407" s="123" t="str">
        <f t="shared" si="899"/>
        <v/>
      </c>
      <c r="DE407" s="123" t="str">
        <f t="shared" si="900"/>
        <v/>
      </c>
      <c r="DF407" s="123" t="str">
        <f t="shared" si="901"/>
        <v/>
      </c>
      <c r="DG407" s="123" t="str">
        <f t="shared" si="902"/>
        <v/>
      </c>
      <c r="DH407" s="123" t="str">
        <f t="shared" si="903"/>
        <v/>
      </c>
      <c r="DI407" s="123" t="str">
        <f t="shared" si="904"/>
        <v/>
      </c>
      <c r="DJ407" s="129" t="str">
        <f t="shared" si="905"/>
        <v/>
      </c>
      <c r="DK407" s="98" t="s">
        <v>68</v>
      </c>
      <c r="DL407" s="130">
        <f t="shared" si="912"/>
        <v>401</v>
      </c>
      <c r="DM407" s="56"/>
    </row>
    <row r="408" spans="2:117" ht="22.5" customHeight="1">
      <c r="B408" s="98" t="s">
        <v>68</v>
      </c>
      <c r="C408" s="130">
        <f t="shared" si="906"/>
        <v>402</v>
      </c>
      <c r="D408" s="146">
        <v>45708</v>
      </c>
      <c r="E408" s="155" t="s">
        <v>69</v>
      </c>
      <c r="F408" s="102" t="s">
        <v>70</v>
      </c>
      <c r="G408" s="103" t="s">
        <v>20</v>
      </c>
      <c r="H408" s="131" t="s">
        <v>46</v>
      </c>
      <c r="I408" s="132">
        <v>10000</v>
      </c>
      <c r="J408" s="106"/>
      <c r="K408" s="107">
        <f t="shared" si="907"/>
        <v>4727264</v>
      </c>
      <c r="L408" s="645"/>
      <c r="M408" s="133"/>
      <c r="N408" s="133"/>
      <c r="O408" s="134" t="str">
        <f t="shared" ref="O408:S408" si="1345">IF($H408=O$6,$I408,"")</f>
        <v/>
      </c>
      <c r="P408" s="135" t="str">
        <f t="shared" si="1345"/>
        <v/>
      </c>
      <c r="Q408" s="136">
        <f t="shared" si="1345"/>
        <v>10000</v>
      </c>
      <c r="R408" s="135" t="str">
        <f t="shared" si="1345"/>
        <v/>
      </c>
      <c r="S408" s="137" t="str">
        <f t="shared" si="1345"/>
        <v/>
      </c>
      <c r="T408" s="113" t="str">
        <f t="shared" ref="T408:AJ408" si="1346">IF($H408=T$6,$J408,"")</f>
        <v/>
      </c>
      <c r="U408" s="114" t="str">
        <f t="shared" si="1346"/>
        <v/>
      </c>
      <c r="V408" s="114" t="str">
        <f t="shared" si="1346"/>
        <v/>
      </c>
      <c r="W408" s="114" t="str">
        <f t="shared" si="1346"/>
        <v/>
      </c>
      <c r="X408" s="113" t="str">
        <f t="shared" si="1346"/>
        <v/>
      </c>
      <c r="Y408" s="114" t="str">
        <f t="shared" si="1346"/>
        <v/>
      </c>
      <c r="Z408" s="114" t="str">
        <f t="shared" si="1346"/>
        <v/>
      </c>
      <c r="AA408" s="114" t="str">
        <f t="shared" si="1346"/>
        <v/>
      </c>
      <c r="AB408" s="113" t="str">
        <f t="shared" si="1346"/>
        <v/>
      </c>
      <c r="AC408" s="114" t="str">
        <f t="shared" si="1346"/>
        <v/>
      </c>
      <c r="AD408" s="114" t="str">
        <f t="shared" si="1346"/>
        <v/>
      </c>
      <c r="AE408" s="114" t="str">
        <f t="shared" si="1346"/>
        <v/>
      </c>
      <c r="AF408" s="114" t="str">
        <f t="shared" si="1346"/>
        <v/>
      </c>
      <c r="AG408" s="114" t="str">
        <f t="shared" si="1346"/>
        <v/>
      </c>
      <c r="AH408" s="114" t="str">
        <f t="shared" si="1346"/>
        <v/>
      </c>
      <c r="AI408" s="113" t="str">
        <f t="shared" si="1346"/>
        <v/>
      </c>
      <c r="AJ408" s="115" t="str">
        <f t="shared" si="1346"/>
        <v/>
      </c>
      <c r="AK408" s="617"/>
      <c r="AL408" s="38"/>
      <c r="AM408" s="98" t="s">
        <v>68</v>
      </c>
      <c r="AN408" s="130">
        <f t="shared" si="910"/>
        <v>402</v>
      </c>
      <c r="AO408" s="138" t="str">
        <f t="shared" ref="AO408:AS408" si="1347">IF(AND($G408=AO$4,$H408=AO$6),$I408,"")</f>
        <v/>
      </c>
      <c r="AP408" s="139" t="str">
        <f t="shared" si="1347"/>
        <v/>
      </c>
      <c r="AQ408" s="139">
        <f t="shared" si="1347"/>
        <v>10000</v>
      </c>
      <c r="AR408" s="139" t="str">
        <f t="shared" si="1347"/>
        <v/>
      </c>
      <c r="AS408" s="139" t="str">
        <f t="shared" si="1347"/>
        <v/>
      </c>
      <c r="AT408" s="118"/>
      <c r="AU408" s="138" t="str">
        <f t="shared" si="839"/>
        <v/>
      </c>
      <c r="AV408" s="139" t="str">
        <f t="shared" si="840"/>
        <v/>
      </c>
      <c r="AW408" s="139" t="str">
        <f t="shared" si="841"/>
        <v/>
      </c>
      <c r="AX408" s="139" t="str">
        <f t="shared" si="842"/>
        <v/>
      </c>
      <c r="AY408" s="139" t="str">
        <f t="shared" si="843"/>
        <v/>
      </c>
      <c r="AZ408" s="140" t="str">
        <f t="shared" si="844"/>
        <v/>
      </c>
      <c r="BA408" s="141" t="str">
        <f t="shared" si="845"/>
        <v/>
      </c>
      <c r="BB408" s="139" t="str">
        <f t="shared" si="846"/>
        <v/>
      </c>
      <c r="BC408" s="139" t="str">
        <f t="shared" si="847"/>
        <v/>
      </c>
      <c r="BD408" s="139" t="str">
        <f t="shared" si="848"/>
        <v/>
      </c>
      <c r="BE408" s="140" t="str">
        <f t="shared" si="849"/>
        <v/>
      </c>
      <c r="BF408" s="122" t="str">
        <f t="shared" si="850"/>
        <v/>
      </c>
      <c r="BG408" s="123" t="str">
        <f t="shared" si="851"/>
        <v/>
      </c>
      <c r="BH408" s="123" t="str">
        <f t="shared" si="852"/>
        <v/>
      </c>
      <c r="BI408" s="123" t="str">
        <f t="shared" si="853"/>
        <v/>
      </c>
      <c r="BJ408" s="122" t="str">
        <f t="shared" si="854"/>
        <v/>
      </c>
      <c r="BK408" s="123" t="str">
        <f t="shared" si="855"/>
        <v/>
      </c>
      <c r="BL408" s="123" t="str">
        <f t="shared" si="856"/>
        <v/>
      </c>
      <c r="BM408" s="123" t="str">
        <f t="shared" si="857"/>
        <v/>
      </c>
      <c r="BN408" s="123" t="str">
        <f t="shared" si="858"/>
        <v/>
      </c>
      <c r="BO408" s="123" t="str">
        <f t="shared" si="859"/>
        <v/>
      </c>
      <c r="BP408" s="123" t="str">
        <f t="shared" si="860"/>
        <v/>
      </c>
      <c r="BQ408" s="123" t="str">
        <f t="shared" si="861"/>
        <v/>
      </c>
      <c r="BR408" s="124" t="str">
        <f t="shared" si="862"/>
        <v/>
      </c>
      <c r="BS408" s="142" t="str">
        <f t="shared" si="863"/>
        <v/>
      </c>
      <c r="BT408" s="143" t="str">
        <f t="shared" si="864"/>
        <v/>
      </c>
      <c r="BU408" s="143" t="str">
        <f t="shared" si="865"/>
        <v/>
      </c>
      <c r="BV408" s="143" t="str">
        <f t="shared" si="866"/>
        <v/>
      </c>
      <c r="BW408" s="143" t="str">
        <f t="shared" si="867"/>
        <v/>
      </c>
      <c r="BX408" s="144" t="str">
        <f t="shared" si="868"/>
        <v/>
      </c>
      <c r="BY408" s="141" t="str">
        <f t="shared" si="869"/>
        <v/>
      </c>
      <c r="BZ408" s="139" t="str">
        <f t="shared" si="870"/>
        <v/>
      </c>
      <c r="CA408" s="139" t="str">
        <f t="shared" si="871"/>
        <v/>
      </c>
      <c r="CB408" s="139" t="str">
        <f t="shared" si="872"/>
        <v/>
      </c>
      <c r="CC408" s="139" t="str">
        <f t="shared" si="873"/>
        <v/>
      </c>
      <c r="CD408" s="139" t="str">
        <f t="shared" si="874"/>
        <v/>
      </c>
      <c r="CE408" s="140" t="str">
        <f t="shared" si="875"/>
        <v/>
      </c>
      <c r="CF408" s="141" t="str">
        <f t="shared" si="876"/>
        <v/>
      </c>
      <c r="CG408" s="139" t="str">
        <f t="shared" si="877"/>
        <v/>
      </c>
      <c r="CH408" s="139" t="str">
        <f t="shared" si="878"/>
        <v/>
      </c>
      <c r="CI408" s="139" t="str">
        <f t="shared" si="879"/>
        <v/>
      </c>
      <c r="CJ408" s="139" t="str">
        <f t="shared" si="880"/>
        <v/>
      </c>
      <c r="CK408" s="139" t="str">
        <f t="shared" si="881"/>
        <v/>
      </c>
      <c r="CL408" s="140" t="str">
        <f t="shared" si="882"/>
        <v/>
      </c>
      <c r="CM408" s="142" t="str">
        <f t="shared" si="883"/>
        <v/>
      </c>
      <c r="CN408" s="143" t="str">
        <f t="shared" si="884"/>
        <v/>
      </c>
      <c r="CO408" s="143" t="str">
        <f t="shared" si="885"/>
        <v/>
      </c>
      <c r="CP408" s="143" t="str">
        <f t="shared" si="886"/>
        <v/>
      </c>
      <c r="CQ408" s="143" t="str">
        <f t="shared" si="887"/>
        <v/>
      </c>
      <c r="CR408" s="145" t="str">
        <f t="shared" si="888"/>
        <v/>
      </c>
      <c r="CS408" s="127"/>
      <c r="CT408" s="122" t="str">
        <f t="shared" si="889"/>
        <v/>
      </c>
      <c r="CU408" s="123" t="str">
        <f t="shared" si="890"/>
        <v/>
      </c>
      <c r="CV408" s="123" t="str">
        <f t="shared" si="891"/>
        <v/>
      </c>
      <c r="CW408" s="123" t="str">
        <f t="shared" si="892"/>
        <v/>
      </c>
      <c r="CX408" s="123" t="str">
        <f t="shared" si="893"/>
        <v/>
      </c>
      <c r="CY408" s="123" t="str">
        <f t="shared" si="894"/>
        <v/>
      </c>
      <c r="CZ408" s="123" t="str">
        <f t="shared" si="895"/>
        <v/>
      </c>
      <c r="DA408" s="123" t="str">
        <f t="shared" si="896"/>
        <v/>
      </c>
      <c r="DB408" s="124" t="str">
        <f t="shared" si="897"/>
        <v/>
      </c>
      <c r="DC408" s="128" t="str">
        <f t="shared" si="898"/>
        <v/>
      </c>
      <c r="DD408" s="123" t="str">
        <f t="shared" si="899"/>
        <v/>
      </c>
      <c r="DE408" s="123" t="str">
        <f t="shared" si="900"/>
        <v/>
      </c>
      <c r="DF408" s="123" t="str">
        <f t="shared" si="901"/>
        <v/>
      </c>
      <c r="DG408" s="123" t="str">
        <f t="shared" si="902"/>
        <v/>
      </c>
      <c r="DH408" s="123" t="str">
        <f t="shared" si="903"/>
        <v/>
      </c>
      <c r="DI408" s="123" t="str">
        <f t="shared" si="904"/>
        <v/>
      </c>
      <c r="DJ408" s="129" t="str">
        <f t="shared" si="905"/>
        <v/>
      </c>
      <c r="DK408" s="98" t="s">
        <v>68</v>
      </c>
      <c r="DL408" s="130">
        <f t="shared" si="912"/>
        <v>402</v>
      </c>
      <c r="DM408" s="56"/>
    </row>
    <row r="409" spans="2:117" ht="22.5" customHeight="1">
      <c r="B409" s="98" t="s">
        <v>68</v>
      </c>
      <c r="C409" s="130">
        <f t="shared" si="906"/>
        <v>403</v>
      </c>
      <c r="D409" s="146">
        <v>45708</v>
      </c>
      <c r="E409" s="155" t="s">
        <v>69</v>
      </c>
      <c r="F409" s="102" t="s">
        <v>70</v>
      </c>
      <c r="G409" s="103" t="s">
        <v>20</v>
      </c>
      <c r="H409" s="131" t="s">
        <v>46</v>
      </c>
      <c r="I409" s="132">
        <v>5000</v>
      </c>
      <c r="J409" s="106"/>
      <c r="K409" s="107">
        <f t="shared" si="907"/>
        <v>4732264</v>
      </c>
      <c r="L409" s="645"/>
      <c r="M409" s="133"/>
      <c r="N409" s="133"/>
      <c r="O409" s="134" t="str">
        <f t="shared" ref="O409:S409" si="1348">IF($H409=O$6,$I409,"")</f>
        <v/>
      </c>
      <c r="P409" s="135" t="str">
        <f t="shared" si="1348"/>
        <v/>
      </c>
      <c r="Q409" s="136">
        <f t="shared" si="1348"/>
        <v>5000</v>
      </c>
      <c r="R409" s="135" t="str">
        <f t="shared" si="1348"/>
        <v/>
      </c>
      <c r="S409" s="137" t="str">
        <f t="shared" si="1348"/>
        <v/>
      </c>
      <c r="T409" s="113" t="str">
        <f t="shared" ref="T409:AJ409" si="1349">IF($H409=T$6,$J409,"")</f>
        <v/>
      </c>
      <c r="U409" s="114" t="str">
        <f t="shared" si="1349"/>
        <v/>
      </c>
      <c r="V409" s="114" t="str">
        <f t="shared" si="1349"/>
        <v/>
      </c>
      <c r="W409" s="114" t="str">
        <f t="shared" si="1349"/>
        <v/>
      </c>
      <c r="X409" s="113" t="str">
        <f t="shared" si="1349"/>
        <v/>
      </c>
      <c r="Y409" s="114" t="str">
        <f t="shared" si="1349"/>
        <v/>
      </c>
      <c r="Z409" s="114" t="str">
        <f t="shared" si="1349"/>
        <v/>
      </c>
      <c r="AA409" s="114" t="str">
        <f t="shared" si="1349"/>
        <v/>
      </c>
      <c r="AB409" s="113" t="str">
        <f t="shared" si="1349"/>
        <v/>
      </c>
      <c r="AC409" s="114" t="str">
        <f t="shared" si="1349"/>
        <v/>
      </c>
      <c r="AD409" s="114" t="str">
        <f t="shared" si="1349"/>
        <v/>
      </c>
      <c r="AE409" s="114" t="str">
        <f t="shared" si="1349"/>
        <v/>
      </c>
      <c r="AF409" s="114" t="str">
        <f t="shared" si="1349"/>
        <v/>
      </c>
      <c r="AG409" s="114" t="str">
        <f t="shared" si="1349"/>
        <v/>
      </c>
      <c r="AH409" s="114" t="str">
        <f t="shared" si="1349"/>
        <v/>
      </c>
      <c r="AI409" s="113" t="str">
        <f t="shared" si="1349"/>
        <v/>
      </c>
      <c r="AJ409" s="115" t="str">
        <f t="shared" si="1349"/>
        <v/>
      </c>
      <c r="AK409" s="617"/>
      <c r="AL409" s="38"/>
      <c r="AM409" s="98" t="s">
        <v>68</v>
      </c>
      <c r="AN409" s="130">
        <f t="shared" si="910"/>
        <v>403</v>
      </c>
      <c r="AO409" s="138" t="str">
        <f t="shared" ref="AO409:AS409" si="1350">IF(AND($G409=AO$4,$H409=AO$6),$I409,"")</f>
        <v/>
      </c>
      <c r="AP409" s="139" t="str">
        <f t="shared" si="1350"/>
        <v/>
      </c>
      <c r="AQ409" s="139">
        <f t="shared" si="1350"/>
        <v>5000</v>
      </c>
      <c r="AR409" s="139" t="str">
        <f t="shared" si="1350"/>
        <v/>
      </c>
      <c r="AS409" s="139" t="str">
        <f t="shared" si="1350"/>
        <v/>
      </c>
      <c r="AT409" s="118"/>
      <c r="AU409" s="138" t="str">
        <f t="shared" si="839"/>
        <v/>
      </c>
      <c r="AV409" s="139" t="str">
        <f t="shared" si="840"/>
        <v/>
      </c>
      <c r="AW409" s="139" t="str">
        <f t="shared" si="841"/>
        <v/>
      </c>
      <c r="AX409" s="139" t="str">
        <f t="shared" si="842"/>
        <v/>
      </c>
      <c r="AY409" s="139" t="str">
        <f t="shared" si="843"/>
        <v/>
      </c>
      <c r="AZ409" s="140" t="str">
        <f t="shared" si="844"/>
        <v/>
      </c>
      <c r="BA409" s="141" t="str">
        <f t="shared" si="845"/>
        <v/>
      </c>
      <c r="BB409" s="139" t="str">
        <f t="shared" si="846"/>
        <v/>
      </c>
      <c r="BC409" s="139" t="str">
        <f t="shared" si="847"/>
        <v/>
      </c>
      <c r="BD409" s="139" t="str">
        <f t="shared" si="848"/>
        <v/>
      </c>
      <c r="BE409" s="140" t="str">
        <f t="shared" si="849"/>
        <v/>
      </c>
      <c r="BF409" s="122" t="str">
        <f t="shared" si="850"/>
        <v/>
      </c>
      <c r="BG409" s="123" t="str">
        <f t="shared" si="851"/>
        <v/>
      </c>
      <c r="BH409" s="123" t="str">
        <f t="shared" si="852"/>
        <v/>
      </c>
      <c r="BI409" s="123" t="str">
        <f t="shared" si="853"/>
        <v/>
      </c>
      <c r="BJ409" s="122" t="str">
        <f t="shared" si="854"/>
        <v/>
      </c>
      <c r="BK409" s="123" t="str">
        <f t="shared" si="855"/>
        <v/>
      </c>
      <c r="BL409" s="123" t="str">
        <f t="shared" si="856"/>
        <v/>
      </c>
      <c r="BM409" s="123" t="str">
        <f t="shared" si="857"/>
        <v/>
      </c>
      <c r="BN409" s="123" t="str">
        <f t="shared" si="858"/>
        <v/>
      </c>
      <c r="BO409" s="123" t="str">
        <f t="shared" si="859"/>
        <v/>
      </c>
      <c r="BP409" s="123" t="str">
        <f t="shared" si="860"/>
        <v/>
      </c>
      <c r="BQ409" s="123" t="str">
        <f t="shared" si="861"/>
        <v/>
      </c>
      <c r="BR409" s="124" t="str">
        <f t="shared" si="862"/>
        <v/>
      </c>
      <c r="BS409" s="142" t="str">
        <f t="shared" si="863"/>
        <v/>
      </c>
      <c r="BT409" s="143" t="str">
        <f t="shared" si="864"/>
        <v/>
      </c>
      <c r="BU409" s="143" t="str">
        <f t="shared" si="865"/>
        <v/>
      </c>
      <c r="BV409" s="143" t="str">
        <f t="shared" si="866"/>
        <v/>
      </c>
      <c r="BW409" s="143" t="str">
        <f t="shared" si="867"/>
        <v/>
      </c>
      <c r="BX409" s="144" t="str">
        <f t="shared" si="868"/>
        <v/>
      </c>
      <c r="BY409" s="141" t="str">
        <f t="shared" si="869"/>
        <v/>
      </c>
      <c r="BZ409" s="139" t="str">
        <f t="shared" si="870"/>
        <v/>
      </c>
      <c r="CA409" s="139" t="str">
        <f t="shared" si="871"/>
        <v/>
      </c>
      <c r="CB409" s="139" t="str">
        <f t="shared" si="872"/>
        <v/>
      </c>
      <c r="CC409" s="139" t="str">
        <f t="shared" si="873"/>
        <v/>
      </c>
      <c r="CD409" s="139" t="str">
        <f t="shared" si="874"/>
        <v/>
      </c>
      <c r="CE409" s="140" t="str">
        <f t="shared" si="875"/>
        <v/>
      </c>
      <c r="CF409" s="141" t="str">
        <f t="shared" si="876"/>
        <v/>
      </c>
      <c r="CG409" s="139" t="str">
        <f t="shared" si="877"/>
        <v/>
      </c>
      <c r="CH409" s="139" t="str">
        <f t="shared" si="878"/>
        <v/>
      </c>
      <c r="CI409" s="139" t="str">
        <f t="shared" si="879"/>
        <v/>
      </c>
      <c r="CJ409" s="139" t="str">
        <f t="shared" si="880"/>
        <v/>
      </c>
      <c r="CK409" s="139" t="str">
        <f t="shared" si="881"/>
        <v/>
      </c>
      <c r="CL409" s="140" t="str">
        <f t="shared" si="882"/>
        <v/>
      </c>
      <c r="CM409" s="142" t="str">
        <f t="shared" si="883"/>
        <v/>
      </c>
      <c r="CN409" s="143" t="str">
        <f t="shared" si="884"/>
        <v/>
      </c>
      <c r="CO409" s="143" t="str">
        <f t="shared" si="885"/>
        <v/>
      </c>
      <c r="CP409" s="143" t="str">
        <f t="shared" si="886"/>
        <v/>
      </c>
      <c r="CQ409" s="143" t="str">
        <f t="shared" si="887"/>
        <v/>
      </c>
      <c r="CR409" s="145" t="str">
        <f t="shared" si="888"/>
        <v/>
      </c>
      <c r="CS409" s="127"/>
      <c r="CT409" s="122" t="str">
        <f t="shared" si="889"/>
        <v/>
      </c>
      <c r="CU409" s="123" t="str">
        <f t="shared" si="890"/>
        <v/>
      </c>
      <c r="CV409" s="123" t="str">
        <f t="shared" si="891"/>
        <v/>
      </c>
      <c r="CW409" s="123" t="str">
        <f t="shared" si="892"/>
        <v/>
      </c>
      <c r="CX409" s="123" t="str">
        <f t="shared" si="893"/>
        <v/>
      </c>
      <c r="CY409" s="123" t="str">
        <f t="shared" si="894"/>
        <v/>
      </c>
      <c r="CZ409" s="123" t="str">
        <f t="shared" si="895"/>
        <v/>
      </c>
      <c r="DA409" s="123" t="str">
        <f t="shared" si="896"/>
        <v/>
      </c>
      <c r="DB409" s="124" t="str">
        <f t="shared" si="897"/>
        <v/>
      </c>
      <c r="DC409" s="128" t="str">
        <f t="shared" si="898"/>
        <v/>
      </c>
      <c r="DD409" s="123" t="str">
        <f t="shared" si="899"/>
        <v/>
      </c>
      <c r="DE409" s="123" t="str">
        <f t="shared" si="900"/>
        <v/>
      </c>
      <c r="DF409" s="123" t="str">
        <f t="shared" si="901"/>
        <v/>
      </c>
      <c r="DG409" s="123" t="str">
        <f t="shared" si="902"/>
        <v/>
      </c>
      <c r="DH409" s="123" t="str">
        <f t="shared" si="903"/>
        <v/>
      </c>
      <c r="DI409" s="123" t="str">
        <f t="shared" si="904"/>
        <v/>
      </c>
      <c r="DJ409" s="129" t="str">
        <f t="shared" si="905"/>
        <v/>
      </c>
      <c r="DK409" s="98" t="s">
        <v>68</v>
      </c>
      <c r="DL409" s="130">
        <f t="shared" si="912"/>
        <v>403</v>
      </c>
      <c r="DM409" s="56"/>
    </row>
    <row r="410" spans="2:117" ht="22.5" customHeight="1">
      <c r="B410" s="98" t="s">
        <v>68</v>
      </c>
      <c r="C410" s="130">
        <f t="shared" si="906"/>
        <v>404</v>
      </c>
      <c r="D410" s="146">
        <v>45708</v>
      </c>
      <c r="E410" s="155" t="s">
        <v>69</v>
      </c>
      <c r="F410" s="102" t="s">
        <v>70</v>
      </c>
      <c r="G410" s="103" t="s">
        <v>20</v>
      </c>
      <c r="H410" s="131" t="s">
        <v>46</v>
      </c>
      <c r="I410" s="132">
        <v>10000</v>
      </c>
      <c r="J410" s="106"/>
      <c r="K410" s="107">
        <f t="shared" si="907"/>
        <v>4742264</v>
      </c>
      <c r="L410" s="645"/>
      <c r="M410" s="133"/>
      <c r="N410" s="133"/>
      <c r="O410" s="134" t="str">
        <f t="shared" ref="O410:S410" si="1351">IF($H410=O$6,$I410,"")</f>
        <v/>
      </c>
      <c r="P410" s="135" t="str">
        <f t="shared" si="1351"/>
        <v/>
      </c>
      <c r="Q410" s="136">
        <f t="shared" si="1351"/>
        <v>10000</v>
      </c>
      <c r="R410" s="135" t="str">
        <f t="shared" si="1351"/>
        <v/>
      </c>
      <c r="S410" s="137" t="str">
        <f t="shared" si="1351"/>
        <v/>
      </c>
      <c r="T410" s="113" t="str">
        <f t="shared" ref="T410:AJ410" si="1352">IF($H410=T$6,$J410,"")</f>
        <v/>
      </c>
      <c r="U410" s="114" t="str">
        <f t="shared" si="1352"/>
        <v/>
      </c>
      <c r="V410" s="114" t="str">
        <f t="shared" si="1352"/>
        <v/>
      </c>
      <c r="W410" s="114" t="str">
        <f t="shared" si="1352"/>
        <v/>
      </c>
      <c r="X410" s="113" t="str">
        <f t="shared" si="1352"/>
        <v/>
      </c>
      <c r="Y410" s="114" t="str">
        <f t="shared" si="1352"/>
        <v/>
      </c>
      <c r="Z410" s="114" t="str">
        <f t="shared" si="1352"/>
        <v/>
      </c>
      <c r="AA410" s="114" t="str">
        <f t="shared" si="1352"/>
        <v/>
      </c>
      <c r="AB410" s="113" t="str">
        <f t="shared" si="1352"/>
        <v/>
      </c>
      <c r="AC410" s="114" t="str">
        <f t="shared" si="1352"/>
        <v/>
      </c>
      <c r="AD410" s="114" t="str">
        <f t="shared" si="1352"/>
        <v/>
      </c>
      <c r="AE410" s="114" t="str">
        <f t="shared" si="1352"/>
        <v/>
      </c>
      <c r="AF410" s="114" t="str">
        <f t="shared" si="1352"/>
        <v/>
      </c>
      <c r="AG410" s="114" t="str">
        <f t="shared" si="1352"/>
        <v/>
      </c>
      <c r="AH410" s="114" t="str">
        <f t="shared" si="1352"/>
        <v/>
      </c>
      <c r="AI410" s="113" t="str">
        <f t="shared" si="1352"/>
        <v/>
      </c>
      <c r="AJ410" s="115" t="str">
        <f t="shared" si="1352"/>
        <v/>
      </c>
      <c r="AK410" s="617"/>
      <c r="AL410" s="38"/>
      <c r="AM410" s="98" t="s">
        <v>68</v>
      </c>
      <c r="AN410" s="130">
        <f t="shared" si="910"/>
        <v>404</v>
      </c>
      <c r="AO410" s="138" t="str">
        <f t="shared" ref="AO410:AS410" si="1353">IF(AND($G410=AO$4,$H410=AO$6),$I410,"")</f>
        <v/>
      </c>
      <c r="AP410" s="139" t="str">
        <f t="shared" si="1353"/>
        <v/>
      </c>
      <c r="AQ410" s="139">
        <f t="shared" si="1353"/>
        <v>10000</v>
      </c>
      <c r="AR410" s="139" t="str">
        <f t="shared" si="1353"/>
        <v/>
      </c>
      <c r="AS410" s="139" t="str">
        <f t="shared" si="1353"/>
        <v/>
      </c>
      <c r="AT410" s="118"/>
      <c r="AU410" s="138" t="str">
        <f t="shared" si="839"/>
        <v/>
      </c>
      <c r="AV410" s="139" t="str">
        <f t="shared" si="840"/>
        <v/>
      </c>
      <c r="AW410" s="139" t="str">
        <f t="shared" si="841"/>
        <v/>
      </c>
      <c r="AX410" s="139" t="str">
        <f t="shared" si="842"/>
        <v/>
      </c>
      <c r="AY410" s="139" t="str">
        <f t="shared" si="843"/>
        <v/>
      </c>
      <c r="AZ410" s="140" t="str">
        <f t="shared" si="844"/>
        <v/>
      </c>
      <c r="BA410" s="141" t="str">
        <f t="shared" si="845"/>
        <v/>
      </c>
      <c r="BB410" s="139" t="str">
        <f t="shared" si="846"/>
        <v/>
      </c>
      <c r="BC410" s="139" t="str">
        <f t="shared" si="847"/>
        <v/>
      </c>
      <c r="BD410" s="139" t="str">
        <f t="shared" si="848"/>
        <v/>
      </c>
      <c r="BE410" s="140" t="str">
        <f t="shared" si="849"/>
        <v/>
      </c>
      <c r="BF410" s="122" t="str">
        <f t="shared" si="850"/>
        <v/>
      </c>
      <c r="BG410" s="123" t="str">
        <f t="shared" si="851"/>
        <v/>
      </c>
      <c r="BH410" s="123" t="str">
        <f t="shared" si="852"/>
        <v/>
      </c>
      <c r="BI410" s="123" t="str">
        <f t="shared" si="853"/>
        <v/>
      </c>
      <c r="BJ410" s="122" t="str">
        <f t="shared" si="854"/>
        <v/>
      </c>
      <c r="BK410" s="123" t="str">
        <f t="shared" si="855"/>
        <v/>
      </c>
      <c r="BL410" s="123" t="str">
        <f t="shared" si="856"/>
        <v/>
      </c>
      <c r="BM410" s="123" t="str">
        <f t="shared" si="857"/>
        <v/>
      </c>
      <c r="BN410" s="123" t="str">
        <f t="shared" si="858"/>
        <v/>
      </c>
      <c r="BO410" s="123" t="str">
        <f t="shared" si="859"/>
        <v/>
      </c>
      <c r="BP410" s="123" t="str">
        <f t="shared" si="860"/>
        <v/>
      </c>
      <c r="BQ410" s="123" t="str">
        <f t="shared" si="861"/>
        <v/>
      </c>
      <c r="BR410" s="124" t="str">
        <f t="shared" si="862"/>
        <v/>
      </c>
      <c r="BS410" s="142" t="str">
        <f t="shared" si="863"/>
        <v/>
      </c>
      <c r="BT410" s="143" t="str">
        <f t="shared" si="864"/>
        <v/>
      </c>
      <c r="BU410" s="143" t="str">
        <f t="shared" si="865"/>
        <v/>
      </c>
      <c r="BV410" s="143" t="str">
        <f t="shared" si="866"/>
        <v/>
      </c>
      <c r="BW410" s="143" t="str">
        <f t="shared" si="867"/>
        <v/>
      </c>
      <c r="BX410" s="144" t="str">
        <f t="shared" si="868"/>
        <v/>
      </c>
      <c r="BY410" s="141" t="str">
        <f t="shared" si="869"/>
        <v/>
      </c>
      <c r="BZ410" s="139" t="str">
        <f t="shared" si="870"/>
        <v/>
      </c>
      <c r="CA410" s="139" t="str">
        <f t="shared" si="871"/>
        <v/>
      </c>
      <c r="CB410" s="139" t="str">
        <f t="shared" si="872"/>
        <v/>
      </c>
      <c r="CC410" s="139" t="str">
        <f t="shared" si="873"/>
        <v/>
      </c>
      <c r="CD410" s="139" t="str">
        <f t="shared" si="874"/>
        <v/>
      </c>
      <c r="CE410" s="140" t="str">
        <f t="shared" si="875"/>
        <v/>
      </c>
      <c r="CF410" s="141" t="str">
        <f t="shared" si="876"/>
        <v/>
      </c>
      <c r="CG410" s="139" t="str">
        <f t="shared" si="877"/>
        <v/>
      </c>
      <c r="CH410" s="139" t="str">
        <f t="shared" si="878"/>
        <v/>
      </c>
      <c r="CI410" s="139" t="str">
        <f t="shared" si="879"/>
        <v/>
      </c>
      <c r="CJ410" s="139" t="str">
        <f t="shared" si="880"/>
        <v/>
      </c>
      <c r="CK410" s="139" t="str">
        <f t="shared" si="881"/>
        <v/>
      </c>
      <c r="CL410" s="140" t="str">
        <f t="shared" si="882"/>
        <v/>
      </c>
      <c r="CM410" s="142" t="str">
        <f t="shared" si="883"/>
        <v/>
      </c>
      <c r="CN410" s="143" t="str">
        <f t="shared" si="884"/>
        <v/>
      </c>
      <c r="CO410" s="143" t="str">
        <f t="shared" si="885"/>
        <v/>
      </c>
      <c r="CP410" s="143" t="str">
        <f t="shared" si="886"/>
        <v/>
      </c>
      <c r="CQ410" s="143" t="str">
        <f t="shared" si="887"/>
        <v/>
      </c>
      <c r="CR410" s="145" t="str">
        <f t="shared" si="888"/>
        <v/>
      </c>
      <c r="CS410" s="127"/>
      <c r="CT410" s="122" t="str">
        <f t="shared" si="889"/>
        <v/>
      </c>
      <c r="CU410" s="123" t="str">
        <f t="shared" si="890"/>
        <v/>
      </c>
      <c r="CV410" s="123" t="str">
        <f t="shared" si="891"/>
        <v/>
      </c>
      <c r="CW410" s="123" t="str">
        <f t="shared" si="892"/>
        <v/>
      </c>
      <c r="CX410" s="123" t="str">
        <f t="shared" si="893"/>
        <v/>
      </c>
      <c r="CY410" s="123" t="str">
        <f t="shared" si="894"/>
        <v/>
      </c>
      <c r="CZ410" s="123" t="str">
        <f t="shared" si="895"/>
        <v/>
      </c>
      <c r="DA410" s="123" t="str">
        <f t="shared" si="896"/>
        <v/>
      </c>
      <c r="DB410" s="124" t="str">
        <f t="shared" si="897"/>
        <v/>
      </c>
      <c r="DC410" s="128" t="str">
        <f t="shared" si="898"/>
        <v/>
      </c>
      <c r="DD410" s="123" t="str">
        <f t="shared" si="899"/>
        <v/>
      </c>
      <c r="DE410" s="123" t="str">
        <f t="shared" si="900"/>
        <v/>
      </c>
      <c r="DF410" s="123" t="str">
        <f t="shared" si="901"/>
        <v/>
      </c>
      <c r="DG410" s="123" t="str">
        <f t="shared" si="902"/>
        <v/>
      </c>
      <c r="DH410" s="123" t="str">
        <f t="shared" si="903"/>
        <v/>
      </c>
      <c r="DI410" s="123" t="str">
        <f t="shared" si="904"/>
        <v/>
      </c>
      <c r="DJ410" s="129" t="str">
        <f t="shared" si="905"/>
        <v/>
      </c>
      <c r="DK410" s="98" t="s">
        <v>68</v>
      </c>
      <c r="DL410" s="130">
        <f t="shared" si="912"/>
        <v>404</v>
      </c>
      <c r="DM410" s="56"/>
    </row>
    <row r="411" spans="2:117" ht="22.5" customHeight="1">
      <c r="B411" s="98" t="s">
        <v>68</v>
      </c>
      <c r="C411" s="130">
        <f t="shared" si="906"/>
        <v>405</v>
      </c>
      <c r="D411" s="146">
        <v>45708</v>
      </c>
      <c r="E411" s="155" t="s">
        <v>69</v>
      </c>
      <c r="F411" s="102" t="s">
        <v>70</v>
      </c>
      <c r="G411" s="103" t="s">
        <v>20</v>
      </c>
      <c r="H411" s="131" t="s">
        <v>46</v>
      </c>
      <c r="I411" s="132">
        <v>5000</v>
      </c>
      <c r="J411" s="106"/>
      <c r="K411" s="107">
        <f t="shared" si="907"/>
        <v>4747264</v>
      </c>
      <c r="L411" s="645"/>
      <c r="M411" s="133"/>
      <c r="N411" s="133"/>
      <c r="O411" s="134" t="str">
        <f t="shared" ref="O411:S411" si="1354">IF($H411=O$6,$I411,"")</f>
        <v/>
      </c>
      <c r="P411" s="135" t="str">
        <f t="shared" si="1354"/>
        <v/>
      </c>
      <c r="Q411" s="136">
        <f t="shared" si="1354"/>
        <v>5000</v>
      </c>
      <c r="R411" s="135" t="str">
        <f t="shared" si="1354"/>
        <v/>
      </c>
      <c r="S411" s="137" t="str">
        <f t="shared" si="1354"/>
        <v/>
      </c>
      <c r="T411" s="113" t="str">
        <f t="shared" ref="T411:AJ411" si="1355">IF($H411=T$6,$J411,"")</f>
        <v/>
      </c>
      <c r="U411" s="114" t="str">
        <f t="shared" si="1355"/>
        <v/>
      </c>
      <c r="V411" s="114" t="str">
        <f t="shared" si="1355"/>
        <v/>
      </c>
      <c r="W411" s="114" t="str">
        <f t="shared" si="1355"/>
        <v/>
      </c>
      <c r="X411" s="113" t="str">
        <f t="shared" si="1355"/>
        <v/>
      </c>
      <c r="Y411" s="114" t="str">
        <f t="shared" si="1355"/>
        <v/>
      </c>
      <c r="Z411" s="114" t="str">
        <f t="shared" si="1355"/>
        <v/>
      </c>
      <c r="AA411" s="114" t="str">
        <f t="shared" si="1355"/>
        <v/>
      </c>
      <c r="AB411" s="113" t="str">
        <f t="shared" si="1355"/>
        <v/>
      </c>
      <c r="AC411" s="114" t="str">
        <f t="shared" si="1355"/>
        <v/>
      </c>
      <c r="AD411" s="114" t="str">
        <f t="shared" si="1355"/>
        <v/>
      </c>
      <c r="AE411" s="114" t="str">
        <f t="shared" si="1355"/>
        <v/>
      </c>
      <c r="AF411" s="114" t="str">
        <f t="shared" si="1355"/>
        <v/>
      </c>
      <c r="AG411" s="114" t="str">
        <f t="shared" si="1355"/>
        <v/>
      </c>
      <c r="AH411" s="114" t="str">
        <f t="shared" si="1355"/>
        <v/>
      </c>
      <c r="AI411" s="113" t="str">
        <f t="shared" si="1355"/>
        <v/>
      </c>
      <c r="AJ411" s="115" t="str">
        <f t="shared" si="1355"/>
        <v/>
      </c>
      <c r="AK411" s="617"/>
      <c r="AL411" s="38"/>
      <c r="AM411" s="98" t="s">
        <v>68</v>
      </c>
      <c r="AN411" s="130">
        <f t="shared" si="910"/>
        <v>405</v>
      </c>
      <c r="AO411" s="138" t="str">
        <f t="shared" ref="AO411:AS411" si="1356">IF(AND($G411=AO$4,$H411=AO$6),$I411,"")</f>
        <v/>
      </c>
      <c r="AP411" s="139" t="str">
        <f t="shared" si="1356"/>
        <v/>
      </c>
      <c r="AQ411" s="139">
        <f t="shared" si="1356"/>
        <v>5000</v>
      </c>
      <c r="AR411" s="139" t="str">
        <f t="shared" si="1356"/>
        <v/>
      </c>
      <c r="AS411" s="139" t="str">
        <f t="shared" si="1356"/>
        <v/>
      </c>
      <c r="AT411" s="118"/>
      <c r="AU411" s="138" t="str">
        <f t="shared" si="839"/>
        <v/>
      </c>
      <c r="AV411" s="139" t="str">
        <f t="shared" si="840"/>
        <v/>
      </c>
      <c r="AW411" s="139" t="str">
        <f t="shared" si="841"/>
        <v/>
      </c>
      <c r="AX411" s="139" t="str">
        <f t="shared" si="842"/>
        <v/>
      </c>
      <c r="AY411" s="139" t="str">
        <f t="shared" si="843"/>
        <v/>
      </c>
      <c r="AZ411" s="140" t="str">
        <f t="shared" si="844"/>
        <v/>
      </c>
      <c r="BA411" s="141" t="str">
        <f t="shared" si="845"/>
        <v/>
      </c>
      <c r="BB411" s="139" t="str">
        <f t="shared" si="846"/>
        <v/>
      </c>
      <c r="BC411" s="139" t="str">
        <f t="shared" si="847"/>
        <v/>
      </c>
      <c r="BD411" s="139" t="str">
        <f t="shared" si="848"/>
        <v/>
      </c>
      <c r="BE411" s="140" t="str">
        <f t="shared" si="849"/>
        <v/>
      </c>
      <c r="BF411" s="122" t="str">
        <f t="shared" si="850"/>
        <v/>
      </c>
      <c r="BG411" s="123" t="str">
        <f t="shared" si="851"/>
        <v/>
      </c>
      <c r="BH411" s="123" t="str">
        <f t="shared" si="852"/>
        <v/>
      </c>
      <c r="BI411" s="123" t="str">
        <f t="shared" si="853"/>
        <v/>
      </c>
      <c r="BJ411" s="122" t="str">
        <f t="shared" si="854"/>
        <v/>
      </c>
      <c r="BK411" s="123" t="str">
        <f t="shared" si="855"/>
        <v/>
      </c>
      <c r="BL411" s="123" t="str">
        <f t="shared" si="856"/>
        <v/>
      </c>
      <c r="BM411" s="123" t="str">
        <f t="shared" si="857"/>
        <v/>
      </c>
      <c r="BN411" s="123" t="str">
        <f t="shared" si="858"/>
        <v/>
      </c>
      <c r="BO411" s="123" t="str">
        <f t="shared" si="859"/>
        <v/>
      </c>
      <c r="BP411" s="123" t="str">
        <f t="shared" si="860"/>
        <v/>
      </c>
      <c r="BQ411" s="123" t="str">
        <f t="shared" si="861"/>
        <v/>
      </c>
      <c r="BR411" s="124" t="str">
        <f t="shared" si="862"/>
        <v/>
      </c>
      <c r="BS411" s="142" t="str">
        <f t="shared" si="863"/>
        <v/>
      </c>
      <c r="BT411" s="143" t="str">
        <f t="shared" si="864"/>
        <v/>
      </c>
      <c r="BU411" s="143" t="str">
        <f t="shared" si="865"/>
        <v/>
      </c>
      <c r="BV411" s="143" t="str">
        <f t="shared" si="866"/>
        <v/>
      </c>
      <c r="BW411" s="143" t="str">
        <f t="shared" si="867"/>
        <v/>
      </c>
      <c r="BX411" s="144" t="str">
        <f t="shared" si="868"/>
        <v/>
      </c>
      <c r="BY411" s="141" t="str">
        <f t="shared" si="869"/>
        <v/>
      </c>
      <c r="BZ411" s="139" t="str">
        <f t="shared" si="870"/>
        <v/>
      </c>
      <c r="CA411" s="139" t="str">
        <f t="shared" si="871"/>
        <v/>
      </c>
      <c r="CB411" s="139" t="str">
        <f t="shared" si="872"/>
        <v/>
      </c>
      <c r="CC411" s="139" t="str">
        <f t="shared" si="873"/>
        <v/>
      </c>
      <c r="CD411" s="139" t="str">
        <f t="shared" si="874"/>
        <v/>
      </c>
      <c r="CE411" s="140" t="str">
        <f t="shared" si="875"/>
        <v/>
      </c>
      <c r="CF411" s="141" t="str">
        <f t="shared" si="876"/>
        <v/>
      </c>
      <c r="CG411" s="139" t="str">
        <f t="shared" si="877"/>
        <v/>
      </c>
      <c r="CH411" s="139" t="str">
        <f t="shared" si="878"/>
        <v/>
      </c>
      <c r="CI411" s="139" t="str">
        <f t="shared" si="879"/>
        <v/>
      </c>
      <c r="CJ411" s="139" t="str">
        <f t="shared" si="880"/>
        <v/>
      </c>
      <c r="CK411" s="139" t="str">
        <f t="shared" si="881"/>
        <v/>
      </c>
      <c r="CL411" s="140" t="str">
        <f t="shared" si="882"/>
        <v/>
      </c>
      <c r="CM411" s="142" t="str">
        <f t="shared" si="883"/>
        <v/>
      </c>
      <c r="CN411" s="143" t="str">
        <f t="shared" si="884"/>
        <v/>
      </c>
      <c r="CO411" s="143" t="str">
        <f t="shared" si="885"/>
        <v/>
      </c>
      <c r="CP411" s="143" t="str">
        <f t="shared" si="886"/>
        <v/>
      </c>
      <c r="CQ411" s="143" t="str">
        <f t="shared" si="887"/>
        <v/>
      </c>
      <c r="CR411" s="145" t="str">
        <f t="shared" si="888"/>
        <v/>
      </c>
      <c r="CS411" s="127"/>
      <c r="CT411" s="122" t="str">
        <f t="shared" si="889"/>
        <v/>
      </c>
      <c r="CU411" s="123" t="str">
        <f t="shared" si="890"/>
        <v/>
      </c>
      <c r="CV411" s="123" t="str">
        <f t="shared" si="891"/>
        <v/>
      </c>
      <c r="CW411" s="123" t="str">
        <f t="shared" si="892"/>
        <v/>
      </c>
      <c r="CX411" s="123" t="str">
        <f t="shared" si="893"/>
        <v/>
      </c>
      <c r="CY411" s="123" t="str">
        <f t="shared" si="894"/>
        <v/>
      </c>
      <c r="CZ411" s="123" t="str">
        <f t="shared" si="895"/>
        <v/>
      </c>
      <c r="DA411" s="123" t="str">
        <f t="shared" si="896"/>
        <v/>
      </c>
      <c r="DB411" s="124" t="str">
        <f t="shared" si="897"/>
        <v/>
      </c>
      <c r="DC411" s="128" t="str">
        <f t="shared" si="898"/>
        <v/>
      </c>
      <c r="DD411" s="123" t="str">
        <f t="shared" si="899"/>
        <v/>
      </c>
      <c r="DE411" s="123" t="str">
        <f t="shared" si="900"/>
        <v/>
      </c>
      <c r="DF411" s="123" t="str">
        <f t="shared" si="901"/>
        <v/>
      </c>
      <c r="DG411" s="123" t="str">
        <f t="shared" si="902"/>
        <v/>
      </c>
      <c r="DH411" s="123" t="str">
        <f t="shared" si="903"/>
        <v/>
      </c>
      <c r="DI411" s="123" t="str">
        <f t="shared" si="904"/>
        <v/>
      </c>
      <c r="DJ411" s="129" t="str">
        <f t="shared" si="905"/>
        <v/>
      </c>
      <c r="DK411" s="98" t="s">
        <v>68</v>
      </c>
      <c r="DL411" s="130">
        <f t="shared" si="912"/>
        <v>405</v>
      </c>
      <c r="DM411" s="56"/>
    </row>
    <row r="412" spans="2:117" ht="22.5" customHeight="1">
      <c r="B412" s="98" t="s">
        <v>68</v>
      </c>
      <c r="C412" s="130">
        <f t="shared" si="906"/>
        <v>406</v>
      </c>
      <c r="D412" s="146">
        <v>45708</v>
      </c>
      <c r="E412" s="155" t="s">
        <v>69</v>
      </c>
      <c r="F412" s="102" t="s">
        <v>70</v>
      </c>
      <c r="G412" s="103" t="s">
        <v>20</v>
      </c>
      <c r="H412" s="131" t="s">
        <v>46</v>
      </c>
      <c r="I412" s="132">
        <v>5000</v>
      </c>
      <c r="J412" s="106"/>
      <c r="K412" s="107">
        <f t="shared" si="907"/>
        <v>4752264</v>
      </c>
      <c r="L412" s="645"/>
      <c r="M412" s="133"/>
      <c r="N412" s="133"/>
      <c r="O412" s="134" t="str">
        <f t="shared" ref="O412:S412" si="1357">IF($H412=O$6,$I412,"")</f>
        <v/>
      </c>
      <c r="P412" s="135" t="str">
        <f t="shared" si="1357"/>
        <v/>
      </c>
      <c r="Q412" s="136">
        <f t="shared" si="1357"/>
        <v>5000</v>
      </c>
      <c r="R412" s="135" t="str">
        <f t="shared" si="1357"/>
        <v/>
      </c>
      <c r="S412" s="137" t="str">
        <f t="shared" si="1357"/>
        <v/>
      </c>
      <c r="T412" s="113" t="str">
        <f t="shared" ref="T412:AJ412" si="1358">IF($H412=T$6,$J412,"")</f>
        <v/>
      </c>
      <c r="U412" s="114" t="str">
        <f t="shared" si="1358"/>
        <v/>
      </c>
      <c r="V412" s="114" t="str">
        <f t="shared" si="1358"/>
        <v/>
      </c>
      <c r="W412" s="114" t="str">
        <f t="shared" si="1358"/>
        <v/>
      </c>
      <c r="X412" s="113" t="str">
        <f t="shared" si="1358"/>
        <v/>
      </c>
      <c r="Y412" s="114" t="str">
        <f t="shared" si="1358"/>
        <v/>
      </c>
      <c r="Z412" s="114" t="str">
        <f t="shared" si="1358"/>
        <v/>
      </c>
      <c r="AA412" s="114" t="str">
        <f t="shared" si="1358"/>
        <v/>
      </c>
      <c r="AB412" s="113" t="str">
        <f t="shared" si="1358"/>
        <v/>
      </c>
      <c r="AC412" s="114" t="str">
        <f t="shared" si="1358"/>
        <v/>
      </c>
      <c r="AD412" s="114" t="str">
        <f t="shared" si="1358"/>
        <v/>
      </c>
      <c r="AE412" s="114" t="str">
        <f t="shared" si="1358"/>
        <v/>
      </c>
      <c r="AF412" s="114" t="str">
        <f t="shared" si="1358"/>
        <v/>
      </c>
      <c r="AG412" s="114" t="str">
        <f t="shared" si="1358"/>
        <v/>
      </c>
      <c r="AH412" s="114" t="str">
        <f t="shared" si="1358"/>
        <v/>
      </c>
      <c r="AI412" s="113" t="str">
        <f t="shared" si="1358"/>
        <v/>
      </c>
      <c r="AJ412" s="115" t="str">
        <f t="shared" si="1358"/>
        <v/>
      </c>
      <c r="AK412" s="617"/>
      <c r="AL412" s="38"/>
      <c r="AM412" s="98" t="s">
        <v>68</v>
      </c>
      <c r="AN412" s="130">
        <f t="shared" si="910"/>
        <v>406</v>
      </c>
      <c r="AO412" s="138" t="str">
        <f t="shared" ref="AO412:AS412" si="1359">IF(AND($G412=AO$4,$H412=AO$6),$I412,"")</f>
        <v/>
      </c>
      <c r="AP412" s="139" t="str">
        <f t="shared" si="1359"/>
        <v/>
      </c>
      <c r="AQ412" s="139">
        <f t="shared" si="1359"/>
        <v>5000</v>
      </c>
      <c r="AR412" s="139" t="str">
        <f t="shared" si="1359"/>
        <v/>
      </c>
      <c r="AS412" s="139" t="str">
        <f t="shared" si="1359"/>
        <v/>
      </c>
      <c r="AT412" s="118"/>
      <c r="AU412" s="138" t="str">
        <f t="shared" si="839"/>
        <v/>
      </c>
      <c r="AV412" s="139" t="str">
        <f t="shared" si="840"/>
        <v/>
      </c>
      <c r="AW412" s="139" t="str">
        <f t="shared" si="841"/>
        <v/>
      </c>
      <c r="AX412" s="139" t="str">
        <f t="shared" si="842"/>
        <v/>
      </c>
      <c r="AY412" s="139" t="str">
        <f t="shared" si="843"/>
        <v/>
      </c>
      <c r="AZ412" s="140" t="str">
        <f t="shared" si="844"/>
        <v/>
      </c>
      <c r="BA412" s="141" t="str">
        <f t="shared" si="845"/>
        <v/>
      </c>
      <c r="BB412" s="139" t="str">
        <f t="shared" si="846"/>
        <v/>
      </c>
      <c r="BC412" s="139" t="str">
        <f t="shared" si="847"/>
        <v/>
      </c>
      <c r="BD412" s="139" t="str">
        <f t="shared" si="848"/>
        <v/>
      </c>
      <c r="BE412" s="140" t="str">
        <f t="shared" si="849"/>
        <v/>
      </c>
      <c r="BF412" s="122" t="str">
        <f t="shared" si="850"/>
        <v/>
      </c>
      <c r="BG412" s="123" t="str">
        <f t="shared" si="851"/>
        <v/>
      </c>
      <c r="BH412" s="123" t="str">
        <f t="shared" si="852"/>
        <v/>
      </c>
      <c r="BI412" s="123" t="str">
        <f t="shared" si="853"/>
        <v/>
      </c>
      <c r="BJ412" s="122" t="str">
        <f t="shared" si="854"/>
        <v/>
      </c>
      <c r="BK412" s="123" t="str">
        <f t="shared" si="855"/>
        <v/>
      </c>
      <c r="BL412" s="123" t="str">
        <f t="shared" si="856"/>
        <v/>
      </c>
      <c r="BM412" s="123" t="str">
        <f t="shared" si="857"/>
        <v/>
      </c>
      <c r="BN412" s="123" t="str">
        <f t="shared" si="858"/>
        <v/>
      </c>
      <c r="BO412" s="123" t="str">
        <f t="shared" si="859"/>
        <v/>
      </c>
      <c r="BP412" s="123" t="str">
        <f t="shared" si="860"/>
        <v/>
      </c>
      <c r="BQ412" s="123" t="str">
        <f t="shared" si="861"/>
        <v/>
      </c>
      <c r="BR412" s="124" t="str">
        <f t="shared" si="862"/>
        <v/>
      </c>
      <c r="BS412" s="142" t="str">
        <f t="shared" si="863"/>
        <v/>
      </c>
      <c r="BT412" s="143" t="str">
        <f t="shared" si="864"/>
        <v/>
      </c>
      <c r="BU412" s="143" t="str">
        <f t="shared" si="865"/>
        <v/>
      </c>
      <c r="BV412" s="143" t="str">
        <f t="shared" si="866"/>
        <v/>
      </c>
      <c r="BW412" s="143" t="str">
        <f t="shared" si="867"/>
        <v/>
      </c>
      <c r="BX412" s="144" t="str">
        <f t="shared" si="868"/>
        <v/>
      </c>
      <c r="BY412" s="141" t="str">
        <f t="shared" si="869"/>
        <v/>
      </c>
      <c r="BZ412" s="139" t="str">
        <f t="shared" si="870"/>
        <v/>
      </c>
      <c r="CA412" s="139" t="str">
        <f t="shared" si="871"/>
        <v/>
      </c>
      <c r="CB412" s="139" t="str">
        <f t="shared" si="872"/>
        <v/>
      </c>
      <c r="CC412" s="139" t="str">
        <f t="shared" si="873"/>
        <v/>
      </c>
      <c r="CD412" s="139" t="str">
        <f t="shared" si="874"/>
        <v/>
      </c>
      <c r="CE412" s="140" t="str">
        <f t="shared" si="875"/>
        <v/>
      </c>
      <c r="CF412" s="141" t="str">
        <f t="shared" si="876"/>
        <v/>
      </c>
      <c r="CG412" s="139" t="str">
        <f t="shared" si="877"/>
        <v/>
      </c>
      <c r="CH412" s="139" t="str">
        <f t="shared" si="878"/>
        <v/>
      </c>
      <c r="CI412" s="139" t="str">
        <f t="shared" si="879"/>
        <v/>
      </c>
      <c r="CJ412" s="139" t="str">
        <f t="shared" si="880"/>
        <v/>
      </c>
      <c r="CK412" s="139" t="str">
        <f t="shared" si="881"/>
        <v/>
      </c>
      <c r="CL412" s="140" t="str">
        <f t="shared" si="882"/>
        <v/>
      </c>
      <c r="CM412" s="142" t="str">
        <f t="shared" si="883"/>
        <v/>
      </c>
      <c r="CN412" s="143" t="str">
        <f t="shared" si="884"/>
        <v/>
      </c>
      <c r="CO412" s="143" t="str">
        <f t="shared" si="885"/>
        <v/>
      </c>
      <c r="CP412" s="143" t="str">
        <f t="shared" si="886"/>
        <v/>
      </c>
      <c r="CQ412" s="143" t="str">
        <f t="shared" si="887"/>
        <v/>
      </c>
      <c r="CR412" s="145" t="str">
        <f t="shared" si="888"/>
        <v/>
      </c>
      <c r="CS412" s="127"/>
      <c r="CT412" s="122" t="str">
        <f t="shared" si="889"/>
        <v/>
      </c>
      <c r="CU412" s="123" t="str">
        <f t="shared" si="890"/>
        <v/>
      </c>
      <c r="CV412" s="123" t="str">
        <f t="shared" si="891"/>
        <v/>
      </c>
      <c r="CW412" s="123" t="str">
        <f t="shared" si="892"/>
        <v/>
      </c>
      <c r="CX412" s="123" t="str">
        <f t="shared" si="893"/>
        <v/>
      </c>
      <c r="CY412" s="123" t="str">
        <f t="shared" si="894"/>
        <v/>
      </c>
      <c r="CZ412" s="123" t="str">
        <f t="shared" si="895"/>
        <v/>
      </c>
      <c r="DA412" s="123" t="str">
        <f t="shared" si="896"/>
        <v/>
      </c>
      <c r="DB412" s="124" t="str">
        <f t="shared" si="897"/>
        <v/>
      </c>
      <c r="DC412" s="128" t="str">
        <f t="shared" si="898"/>
        <v/>
      </c>
      <c r="DD412" s="123" t="str">
        <f t="shared" si="899"/>
        <v/>
      </c>
      <c r="DE412" s="123" t="str">
        <f t="shared" si="900"/>
        <v/>
      </c>
      <c r="DF412" s="123" t="str">
        <f t="shared" si="901"/>
        <v/>
      </c>
      <c r="DG412" s="123" t="str">
        <f t="shared" si="902"/>
        <v/>
      </c>
      <c r="DH412" s="123" t="str">
        <f t="shared" si="903"/>
        <v/>
      </c>
      <c r="DI412" s="123" t="str">
        <f t="shared" si="904"/>
        <v/>
      </c>
      <c r="DJ412" s="129" t="str">
        <f t="shared" si="905"/>
        <v/>
      </c>
      <c r="DK412" s="98" t="s">
        <v>68</v>
      </c>
      <c r="DL412" s="130">
        <f t="shared" si="912"/>
        <v>406</v>
      </c>
      <c r="DM412" s="56"/>
    </row>
    <row r="413" spans="2:117" ht="22.5" customHeight="1">
      <c r="B413" s="98" t="s">
        <v>68</v>
      </c>
      <c r="C413" s="130">
        <f t="shared" si="906"/>
        <v>407</v>
      </c>
      <c r="D413" s="146">
        <v>45708</v>
      </c>
      <c r="E413" s="155" t="s">
        <v>69</v>
      </c>
      <c r="F413" s="102" t="s">
        <v>70</v>
      </c>
      <c r="G413" s="157" t="s">
        <v>20</v>
      </c>
      <c r="H413" s="131" t="s">
        <v>46</v>
      </c>
      <c r="I413" s="132">
        <v>7000</v>
      </c>
      <c r="J413" s="106"/>
      <c r="K413" s="107">
        <f t="shared" si="907"/>
        <v>4759264</v>
      </c>
      <c r="L413" s="645"/>
      <c r="M413" s="133"/>
      <c r="N413" s="133"/>
      <c r="O413" s="134" t="str">
        <f t="shared" ref="O413:S413" si="1360">IF($H413=O$6,$I413,"")</f>
        <v/>
      </c>
      <c r="P413" s="135" t="str">
        <f t="shared" si="1360"/>
        <v/>
      </c>
      <c r="Q413" s="136">
        <f t="shared" si="1360"/>
        <v>7000</v>
      </c>
      <c r="R413" s="135" t="str">
        <f t="shared" si="1360"/>
        <v/>
      </c>
      <c r="S413" s="137" t="str">
        <f t="shared" si="1360"/>
        <v/>
      </c>
      <c r="T413" s="113" t="str">
        <f t="shared" ref="T413:AJ413" si="1361">IF($H413=T$6,$J413,"")</f>
        <v/>
      </c>
      <c r="U413" s="114" t="str">
        <f t="shared" si="1361"/>
        <v/>
      </c>
      <c r="V413" s="114" t="str">
        <f t="shared" si="1361"/>
        <v/>
      </c>
      <c r="W413" s="114" t="str">
        <f t="shared" si="1361"/>
        <v/>
      </c>
      <c r="X413" s="113" t="str">
        <f t="shared" si="1361"/>
        <v/>
      </c>
      <c r="Y413" s="114" t="str">
        <f t="shared" si="1361"/>
        <v/>
      </c>
      <c r="Z413" s="114" t="str">
        <f t="shared" si="1361"/>
        <v/>
      </c>
      <c r="AA413" s="114" t="str">
        <f t="shared" si="1361"/>
        <v/>
      </c>
      <c r="AB413" s="113" t="str">
        <f t="shared" si="1361"/>
        <v/>
      </c>
      <c r="AC413" s="114" t="str">
        <f t="shared" si="1361"/>
        <v/>
      </c>
      <c r="AD413" s="114" t="str">
        <f t="shared" si="1361"/>
        <v/>
      </c>
      <c r="AE413" s="114" t="str">
        <f t="shared" si="1361"/>
        <v/>
      </c>
      <c r="AF413" s="114" t="str">
        <f t="shared" si="1361"/>
        <v/>
      </c>
      <c r="AG413" s="114" t="str">
        <f t="shared" si="1361"/>
        <v/>
      </c>
      <c r="AH413" s="114" t="str">
        <f t="shared" si="1361"/>
        <v/>
      </c>
      <c r="AI413" s="113" t="str">
        <f t="shared" si="1361"/>
        <v/>
      </c>
      <c r="AJ413" s="115" t="str">
        <f t="shared" si="1361"/>
        <v/>
      </c>
      <c r="AK413" s="617"/>
      <c r="AL413" s="38"/>
      <c r="AM413" s="98" t="s">
        <v>68</v>
      </c>
      <c r="AN413" s="130">
        <f t="shared" si="910"/>
        <v>407</v>
      </c>
      <c r="AO413" s="138" t="str">
        <f t="shared" ref="AO413:AS413" si="1362">IF(AND($G413=AO$4,$H413=AO$6),$I413,"")</f>
        <v/>
      </c>
      <c r="AP413" s="139" t="str">
        <f t="shared" si="1362"/>
        <v/>
      </c>
      <c r="AQ413" s="139">
        <f t="shared" si="1362"/>
        <v>7000</v>
      </c>
      <c r="AR413" s="139" t="str">
        <f t="shared" si="1362"/>
        <v/>
      </c>
      <c r="AS413" s="139" t="str">
        <f t="shared" si="1362"/>
        <v/>
      </c>
      <c r="AT413" s="118"/>
      <c r="AU413" s="138" t="str">
        <f t="shared" si="839"/>
        <v/>
      </c>
      <c r="AV413" s="139" t="str">
        <f t="shared" si="840"/>
        <v/>
      </c>
      <c r="AW413" s="139" t="str">
        <f t="shared" si="841"/>
        <v/>
      </c>
      <c r="AX413" s="139" t="str">
        <f t="shared" si="842"/>
        <v/>
      </c>
      <c r="AY413" s="139" t="str">
        <f t="shared" si="843"/>
        <v/>
      </c>
      <c r="AZ413" s="140" t="str">
        <f t="shared" si="844"/>
        <v/>
      </c>
      <c r="BA413" s="141" t="str">
        <f t="shared" si="845"/>
        <v/>
      </c>
      <c r="BB413" s="139" t="str">
        <f t="shared" si="846"/>
        <v/>
      </c>
      <c r="BC413" s="139" t="str">
        <f t="shared" si="847"/>
        <v/>
      </c>
      <c r="BD413" s="139" t="str">
        <f t="shared" si="848"/>
        <v/>
      </c>
      <c r="BE413" s="140" t="str">
        <f t="shared" si="849"/>
        <v/>
      </c>
      <c r="BF413" s="122" t="str">
        <f t="shared" si="850"/>
        <v/>
      </c>
      <c r="BG413" s="123" t="str">
        <f t="shared" si="851"/>
        <v/>
      </c>
      <c r="BH413" s="123" t="str">
        <f t="shared" si="852"/>
        <v/>
      </c>
      <c r="BI413" s="123" t="str">
        <f t="shared" si="853"/>
        <v/>
      </c>
      <c r="BJ413" s="122" t="str">
        <f t="shared" si="854"/>
        <v/>
      </c>
      <c r="BK413" s="123" t="str">
        <f t="shared" si="855"/>
        <v/>
      </c>
      <c r="BL413" s="123" t="str">
        <f t="shared" si="856"/>
        <v/>
      </c>
      <c r="BM413" s="123" t="str">
        <f t="shared" si="857"/>
        <v/>
      </c>
      <c r="BN413" s="123" t="str">
        <f t="shared" si="858"/>
        <v/>
      </c>
      <c r="BO413" s="123" t="str">
        <f t="shared" si="859"/>
        <v/>
      </c>
      <c r="BP413" s="123" t="str">
        <f t="shared" si="860"/>
        <v/>
      </c>
      <c r="BQ413" s="123" t="str">
        <f t="shared" si="861"/>
        <v/>
      </c>
      <c r="BR413" s="124" t="str">
        <f t="shared" si="862"/>
        <v/>
      </c>
      <c r="BS413" s="142" t="str">
        <f t="shared" si="863"/>
        <v/>
      </c>
      <c r="BT413" s="143" t="str">
        <f t="shared" si="864"/>
        <v/>
      </c>
      <c r="BU413" s="143" t="str">
        <f t="shared" si="865"/>
        <v/>
      </c>
      <c r="BV413" s="143" t="str">
        <f t="shared" si="866"/>
        <v/>
      </c>
      <c r="BW413" s="143" t="str">
        <f t="shared" si="867"/>
        <v/>
      </c>
      <c r="BX413" s="144" t="str">
        <f t="shared" si="868"/>
        <v/>
      </c>
      <c r="BY413" s="141" t="str">
        <f t="shared" si="869"/>
        <v/>
      </c>
      <c r="BZ413" s="139" t="str">
        <f t="shared" si="870"/>
        <v/>
      </c>
      <c r="CA413" s="139" t="str">
        <f t="shared" si="871"/>
        <v/>
      </c>
      <c r="CB413" s="139" t="str">
        <f t="shared" si="872"/>
        <v/>
      </c>
      <c r="CC413" s="139" t="str">
        <f t="shared" si="873"/>
        <v/>
      </c>
      <c r="CD413" s="139" t="str">
        <f t="shared" si="874"/>
        <v/>
      </c>
      <c r="CE413" s="140" t="str">
        <f t="shared" si="875"/>
        <v/>
      </c>
      <c r="CF413" s="141" t="str">
        <f t="shared" si="876"/>
        <v/>
      </c>
      <c r="CG413" s="139" t="str">
        <f t="shared" si="877"/>
        <v/>
      </c>
      <c r="CH413" s="139" t="str">
        <f t="shared" si="878"/>
        <v/>
      </c>
      <c r="CI413" s="139" t="str">
        <f t="shared" si="879"/>
        <v/>
      </c>
      <c r="CJ413" s="139" t="str">
        <f t="shared" si="880"/>
        <v/>
      </c>
      <c r="CK413" s="139" t="str">
        <f t="shared" si="881"/>
        <v/>
      </c>
      <c r="CL413" s="140" t="str">
        <f t="shared" si="882"/>
        <v/>
      </c>
      <c r="CM413" s="142" t="str">
        <f t="shared" si="883"/>
        <v/>
      </c>
      <c r="CN413" s="143" t="str">
        <f t="shared" si="884"/>
        <v/>
      </c>
      <c r="CO413" s="143" t="str">
        <f t="shared" si="885"/>
        <v/>
      </c>
      <c r="CP413" s="143" t="str">
        <f t="shared" si="886"/>
        <v/>
      </c>
      <c r="CQ413" s="143" t="str">
        <f t="shared" si="887"/>
        <v/>
      </c>
      <c r="CR413" s="145" t="str">
        <f t="shared" si="888"/>
        <v/>
      </c>
      <c r="CS413" s="127"/>
      <c r="CT413" s="122" t="str">
        <f t="shared" si="889"/>
        <v/>
      </c>
      <c r="CU413" s="123" t="str">
        <f t="shared" si="890"/>
        <v/>
      </c>
      <c r="CV413" s="123" t="str">
        <f t="shared" si="891"/>
        <v/>
      </c>
      <c r="CW413" s="123" t="str">
        <f t="shared" si="892"/>
        <v/>
      </c>
      <c r="CX413" s="123" t="str">
        <f t="shared" si="893"/>
        <v/>
      </c>
      <c r="CY413" s="123" t="str">
        <f t="shared" si="894"/>
        <v/>
      </c>
      <c r="CZ413" s="123" t="str">
        <f t="shared" si="895"/>
        <v/>
      </c>
      <c r="DA413" s="123" t="str">
        <f t="shared" si="896"/>
        <v/>
      </c>
      <c r="DB413" s="124" t="str">
        <f t="shared" si="897"/>
        <v/>
      </c>
      <c r="DC413" s="128" t="str">
        <f t="shared" si="898"/>
        <v/>
      </c>
      <c r="DD413" s="123" t="str">
        <f t="shared" si="899"/>
        <v/>
      </c>
      <c r="DE413" s="123" t="str">
        <f t="shared" si="900"/>
        <v/>
      </c>
      <c r="DF413" s="123" t="str">
        <f t="shared" si="901"/>
        <v/>
      </c>
      <c r="DG413" s="123" t="str">
        <f t="shared" si="902"/>
        <v/>
      </c>
      <c r="DH413" s="123" t="str">
        <f t="shared" si="903"/>
        <v/>
      </c>
      <c r="DI413" s="123" t="str">
        <f t="shared" si="904"/>
        <v/>
      </c>
      <c r="DJ413" s="129" t="str">
        <f t="shared" si="905"/>
        <v/>
      </c>
      <c r="DK413" s="98" t="s">
        <v>68</v>
      </c>
      <c r="DL413" s="130">
        <f t="shared" si="912"/>
        <v>407</v>
      </c>
      <c r="DM413" s="56"/>
    </row>
    <row r="414" spans="2:117" ht="22.5" customHeight="1">
      <c r="B414" s="98" t="s">
        <v>68</v>
      </c>
      <c r="C414" s="130">
        <f t="shared" si="906"/>
        <v>408</v>
      </c>
      <c r="D414" s="146">
        <v>45708</v>
      </c>
      <c r="E414" s="155" t="s">
        <v>69</v>
      </c>
      <c r="F414" s="102" t="s">
        <v>70</v>
      </c>
      <c r="G414" s="158" t="s">
        <v>20</v>
      </c>
      <c r="H414" s="131" t="s">
        <v>46</v>
      </c>
      <c r="I414" s="132">
        <v>5000</v>
      </c>
      <c r="J414" s="106"/>
      <c r="K414" s="107">
        <f t="shared" si="907"/>
        <v>4764264</v>
      </c>
      <c r="L414" s="645"/>
      <c r="M414" s="133"/>
      <c r="N414" s="133"/>
      <c r="O414" s="134" t="str">
        <f t="shared" ref="O414:S414" si="1363">IF($H414=O$6,$I414,"")</f>
        <v/>
      </c>
      <c r="P414" s="135" t="str">
        <f t="shared" si="1363"/>
        <v/>
      </c>
      <c r="Q414" s="136">
        <f t="shared" si="1363"/>
        <v>5000</v>
      </c>
      <c r="R414" s="135" t="str">
        <f t="shared" si="1363"/>
        <v/>
      </c>
      <c r="S414" s="137" t="str">
        <f t="shared" si="1363"/>
        <v/>
      </c>
      <c r="T414" s="113" t="str">
        <f t="shared" ref="T414:AJ414" si="1364">IF($H414=T$6,$J414,"")</f>
        <v/>
      </c>
      <c r="U414" s="114" t="str">
        <f t="shared" si="1364"/>
        <v/>
      </c>
      <c r="V414" s="114" t="str">
        <f t="shared" si="1364"/>
        <v/>
      </c>
      <c r="W414" s="114" t="str">
        <f t="shared" si="1364"/>
        <v/>
      </c>
      <c r="X414" s="113" t="str">
        <f t="shared" si="1364"/>
        <v/>
      </c>
      <c r="Y414" s="114" t="str">
        <f t="shared" si="1364"/>
        <v/>
      </c>
      <c r="Z414" s="114" t="str">
        <f t="shared" si="1364"/>
        <v/>
      </c>
      <c r="AA414" s="114" t="str">
        <f t="shared" si="1364"/>
        <v/>
      </c>
      <c r="AB414" s="113" t="str">
        <f t="shared" si="1364"/>
        <v/>
      </c>
      <c r="AC414" s="114" t="str">
        <f t="shared" si="1364"/>
        <v/>
      </c>
      <c r="AD414" s="114" t="str">
        <f t="shared" si="1364"/>
        <v/>
      </c>
      <c r="AE414" s="114" t="str">
        <f t="shared" si="1364"/>
        <v/>
      </c>
      <c r="AF414" s="114" t="str">
        <f t="shared" si="1364"/>
        <v/>
      </c>
      <c r="AG414" s="114" t="str">
        <f t="shared" si="1364"/>
        <v/>
      </c>
      <c r="AH414" s="114" t="str">
        <f t="shared" si="1364"/>
        <v/>
      </c>
      <c r="AI414" s="113" t="str">
        <f t="shared" si="1364"/>
        <v/>
      </c>
      <c r="AJ414" s="115" t="str">
        <f t="shared" si="1364"/>
        <v/>
      </c>
      <c r="AK414" s="617"/>
      <c r="AL414" s="38"/>
      <c r="AM414" s="98" t="s">
        <v>68</v>
      </c>
      <c r="AN414" s="130">
        <f t="shared" si="910"/>
        <v>408</v>
      </c>
      <c r="AO414" s="138" t="str">
        <f t="shared" ref="AO414:AS414" si="1365">IF(AND($G414=AO$4,$H414=AO$6),$I414,"")</f>
        <v/>
      </c>
      <c r="AP414" s="139" t="str">
        <f t="shared" si="1365"/>
        <v/>
      </c>
      <c r="AQ414" s="139">
        <f t="shared" si="1365"/>
        <v>5000</v>
      </c>
      <c r="AR414" s="139" t="str">
        <f t="shared" si="1365"/>
        <v/>
      </c>
      <c r="AS414" s="139" t="str">
        <f t="shared" si="1365"/>
        <v/>
      </c>
      <c r="AT414" s="118"/>
      <c r="AU414" s="138" t="str">
        <f t="shared" si="839"/>
        <v/>
      </c>
      <c r="AV414" s="139" t="str">
        <f t="shared" si="840"/>
        <v/>
      </c>
      <c r="AW414" s="139" t="str">
        <f t="shared" si="841"/>
        <v/>
      </c>
      <c r="AX414" s="139" t="str">
        <f t="shared" si="842"/>
        <v/>
      </c>
      <c r="AY414" s="139" t="str">
        <f t="shared" si="843"/>
        <v/>
      </c>
      <c r="AZ414" s="140" t="str">
        <f t="shared" si="844"/>
        <v/>
      </c>
      <c r="BA414" s="141" t="str">
        <f t="shared" si="845"/>
        <v/>
      </c>
      <c r="BB414" s="139" t="str">
        <f t="shared" si="846"/>
        <v/>
      </c>
      <c r="BC414" s="139" t="str">
        <f t="shared" si="847"/>
        <v/>
      </c>
      <c r="BD414" s="139" t="str">
        <f t="shared" si="848"/>
        <v/>
      </c>
      <c r="BE414" s="140" t="str">
        <f t="shared" si="849"/>
        <v/>
      </c>
      <c r="BF414" s="122" t="str">
        <f t="shared" si="850"/>
        <v/>
      </c>
      <c r="BG414" s="123" t="str">
        <f t="shared" si="851"/>
        <v/>
      </c>
      <c r="BH414" s="123" t="str">
        <f t="shared" si="852"/>
        <v/>
      </c>
      <c r="BI414" s="123" t="str">
        <f t="shared" si="853"/>
        <v/>
      </c>
      <c r="BJ414" s="122" t="str">
        <f t="shared" si="854"/>
        <v/>
      </c>
      <c r="BK414" s="123" t="str">
        <f t="shared" si="855"/>
        <v/>
      </c>
      <c r="BL414" s="123" t="str">
        <f t="shared" si="856"/>
        <v/>
      </c>
      <c r="BM414" s="123" t="str">
        <f t="shared" si="857"/>
        <v/>
      </c>
      <c r="BN414" s="123" t="str">
        <f t="shared" si="858"/>
        <v/>
      </c>
      <c r="BO414" s="123" t="str">
        <f t="shared" si="859"/>
        <v/>
      </c>
      <c r="BP414" s="123" t="str">
        <f t="shared" si="860"/>
        <v/>
      </c>
      <c r="BQ414" s="123" t="str">
        <f t="shared" si="861"/>
        <v/>
      </c>
      <c r="BR414" s="124" t="str">
        <f t="shared" si="862"/>
        <v/>
      </c>
      <c r="BS414" s="142" t="str">
        <f t="shared" si="863"/>
        <v/>
      </c>
      <c r="BT414" s="143" t="str">
        <f t="shared" si="864"/>
        <v/>
      </c>
      <c r="BU414" s="143" t="str">
        <f t="shared" si="865"/>
        <v/>
      </c>
      <c r="BV414" s="143" t="str">
        <f t="shared" si="866"/>
        <v/>
      </c>
      <c r="BW414" s="143" t="str">
        <f t="shared" si="867"/>
        <v/>
      </c>
      <c r="BX414" s="144" t="str">
        <f t="shared" si="868"/>
        <v/>
      </c>
      <c r="BY414" s="141" t="str">
        <f t="shared" si="869"/>
        <v/>
      </c>
      <c r="BZ414" s="139" t="str">
        <f t="shared" si="870"/>
        <v/>
      </c>
      <c r="CA414" s="139" t="str">
        <f t="shared" si="871"/>
        <v/>
      </c>
      <c r="CB414" s="139" t="str">
        <f t="shared" si="872"/>
        <v/>
      </c>
      <c r="CC414" s="139" t="str">
        <f t="shared" si="873"/>
        <v/>
      </c>
      <c r="CD414" s="139" t="str">
        <f t="shared" si="874"/>
        <v/>
      </c>
      <c r="CE414" s="140" t="str">
        <f t="shared" si="875"/>
        <v/>
      </c>
      <c r="CF414" s="141" t="str">
        <f t="shared" si="876"/>
        <v/>
      </c>
      <c r="CG414" s="139" t="str">
        <f t="shared" si="877"/>
        <v/>
      </c>
      <c r="CH414" s="139" t="str">
        <f t="shared" si="878"/>
        <v/>
      </c>
      <c r="CI414" s="139" t="str">
        <f t="shared" si="879"/>
        <v/>
      </c>
      <c r="CJ414" s="139" t="str">
        <f t="shared" si="880"/>
        <v/>
      </c>
      <c r="CK414" s="139" t="str">
        <f t="shared" si="881"/>
        <v/>
      </c>
      <c r="CL414" s="140" t="str">
        <f t="shared" si="882"/>
        <v/>
      </c>
      <c r="CM414" s="142" t="str">
        <f t="shared" si="883"/>
        <v/>
      </c>
      <c r="CN414" s="143" t="str">
        <f t="shared" si="884"/>
        <v/>
      </c>
      <c r="CO414" s="143" t="str">
        <f t="shared" si="885"/>
        <v/>
      </c>
      <c r="CP414" s="143" t="str">
        <f t="shared" si="886"/>
        <v/>
      </c>
      <c r="CQ414" s="143" t="str">
        <f t="shared" si="887"/>
        <v/>
      </c>
      <c r="CR414" s="145" t="str">
        <f t="shared" si="888"/>
        <v/>
      </c>
      <c r="CS414" s="127"/>
      <c r="CT414" s="122" t="str">
        <f t="shared" si="889"/>
        <v/>
      </c>
      <c r="CU414" s="123" t="str">
        <f t="shared" si="890"/>
        <v/>
      </c>
      <c r="CV414" s="123" t="str">
        <f t="shared" si="891"/>
        <v/>
      </c>
      <c r="CW414" s="123" t="str">
        <f t="shared" si="892"/>
        <v/>
      </c>
      <c r="CX414" s="123" t="str">
        <f t="shared" si="893"/>
        <v/>
      </c>
      <c r="CY414" s="123" t="str">
        <f t="shared" si="894"/>
        <v/>
      </c>
      <c r="CZ414" s="123" t="str">
        <f t="shared" si="895"/>
        <v/>
      </c>
      <c r="DA414" s="123" t="str">
        <f t="shared" si="896"/>
        <v/>
      </c>
      <c r="DB414" s="124" t="str">
        <f t="shared" si="897"/>
        <v/>
      </c>
      <c r="DC414" s="128" t="str">
        <f t="shared" si="898"/>
        <v/>
      </c>
      <c r="DD414" s="123" t="str">
        <f t="shared" si="899"/>
        <v/>
      </c>
      <c r="DE414" s="123" t="str">
        <f t="shared" si="900"/>
        <v/>
      </c>
      <c r="DF414" s="123" t="str">
        <f t="shared" si="901"/>
        <v/>
      </c>
      <c r="DG414" s="123" t="str">
        <f t="shared" si="902"/>
        <v/>
      </c>
      <c r="DH414" s="123" t="str">
        <f t="shared" si="903"/>
        <v/>
      </c>
      <c r="DI414" s="123" t="str">
        <f t="shared" si="904"/>
        <v/>
      </c>
      <c r="DJ414" s="129" t="str">
        <f t="shared" si="905"/>
        <v/>
      </c>
      <c r="DK414" s="98" t="s">
        <v>68</v>
      </c>
      <c r="DL414" s="130">
        <f t="shared" si="912"/>
        <v>408</v>
      </c>
      <c r="DM414" s="56"/>
    </row>
    <row r="415" spans="2:117" ht="22.5" customHeight="1">
      <c r="B415" s="98" t="s">
        <v>68</v>
      </c>
      <c r="C415" s="130">
        <f t="shared" si="906"/>
        <v>409</v>
      </c>
      <c r="D415" s="146">
        <v>45708</v>
      </c>
      <c r="E415" s="155" t="s">
        <v>69</v>
      </c>
      <c r="F415" s="102" t="s">
        <v>70</v>
      </c>
      <c r="G415" s="158" t="s">
        <v>20</v>
      </c>
      <c r="H415" s="131" t="s">
        <v>46</v>
      </c>
      <c r="I415" s="132">
        <v>5000</v>
      </c>
      <c r="J415" s="106"/>
      <c r="K415" s="107">
        <f t="shared" si="907"/>
        <v>4769264</v>
      </c>
      <c r="L415" s="645"/>
      <c r="M415" s="133"/>
      <c r="N415" s="133"/>
      <c r="O415" s="134" t="str">
        <f t="shared" ref="O415:S415" si="1366">IF($H415=O$6,$I415,"")</f>
        <v/>
      </c>
      <c r="P415" s="135" t="str">
        <f t="shared" si="1366"/>
        <v/>
      </c>
      <c r="Q415" s="136">
        <f t="shared" si="1366"/>
        <v>5000</v>
      </c>
      <c r="R415" s="135" t="str">
        <f t="shared" si="1366"/>
        <v/>
      </c>
      <c r="S415" s="137" t="str">
        <f t="shared" si="1366"/>
        <v/>
      </c>
      <c r="T415" s="113" t="str">
        <f t="shared" ref="T415:AJ415" si="1367">IF($H415=T$6,$J415,"")</f>
        <v/>
      </c>
      <c r="U415" s="114" t="str">
        <f t="shared" si="1367"/>
        <v/>
      </c>
      <c r="V415" s="114" t="str">
        <f t="shared" si="1367"/>
        <v/>
      </c>
      <c r="W415" s="114" t="str">
        <f t="shared" si="1367"/>
        <v/>
      </c>
      <c r="X415" s="113" t="str">
        <f t="shared" si="1367"/>
        <v/>
      </c>
      <c r="Y415" s="114" t="str">
        <f t="shared" si="1367"/>
        <v/>
      </c>
      <c r="Z415" s="114" t="str">
        <f t="shared" si="1367"/>
        <v/>
      </c>
      <c r="AA415" s="114" t="str">
        <f t="shared" si="1367"/>
        <v/>
      </c>
      <c r="AB415" s="113" t="str">
        <f t="shared" si="1367"/>
        <v/>
      </c>
      <c r="AC415" s="114" t="str">
        <f t="shared" si="1367"/>
        <v/>
      </c>
      <c r="AD415" s="114" t="str">
        <f t="shared" si="1367"/>
        <v/>
      </c>
      <c r="AE415" s="114" t="str">
        <f t="shared" si="1367"/>
        <v/>
      </c>
      <c r="AF415" s="114" t="str">
        <f t="shared" si="1367"/>
        <v/>
      </c>
      <c r="AG415" s="114" t="str">
        <f t="shared" si="1367"/>
        <v/>
      </c>
      <c r="AH415" s="114" t="str">
        <f t="shared" si="1367"/>
        <v/>
      </c>
      <c r="AI415" s="113" t="str">
        <f t="shared" si="1367"/>
        <v/>
      </c>
      <c r="AJ415" s="115" t="str">
        <f t="shared" si="1367"/>
        <v/>
      </c>
      <c r="AK415" s="617"/>
      <c r="AL415" s="38"/>
      <c r="AM415" s="98" t="s">
        <v>68</v>
      </c>
      <c r="AN415" s="130">
        <f t="shared" si="910"/>
        <v>409</v>
      </c>
      <c r="AO415" s="138" t="str">
        <f t="shared" ref="AO415:AS415" si="1368">IF(AND($G415=AO$4,$H415=AO$6),$I415,"")</f>
        <v/>
      </c>
      <c r="AP415" s="139" t="str">
        <f t="shared" si="1368"/>
        <v/>
      </c>
      <c r="AQ415" s="139">
        <f t="shared" si="1368"/>
        <v>5000</v>
      </c>
      <c r="AR415" s="139" t="str">
        <f t="shared" si="1368"/>
        <v/>
      </c>
      <c r="AS415" s="139" t="str">
        <f t="shared" si="1368"/>
        <v/>
      </c>
      <c r="AT415" s="118"/>
      <c r="AU415" s="138" t="str">
        <f t="shared" si="839"/>
        <v/>
      </c>
      <c r="AV415" s="139" t="str">
        <f t="shared" si="840"/>
        <v/>
      </c>
      <c r="AW415" s="139" t="str">
        <f t="shared" si="841"/>
        <v/>
      </c>
      <c r="AX415" s="139" t="str">
        <f t="shared" si="842"/>
        <v/>
      </c>
      <c r="AY415" s="139" t="str">
        <f t="shared" si="843"/>
        <v/>
      </c>
      <c r="AZ415" s="140" t="str">
        <f t="shared" si="844"/>
        <v/>
      </c>
      <c r="BA415" s="141" t="str">
        <f t="shared" si="845"/>
        <v/>
      </c>
      <c r="BB415" s="139" t="str">
        <f t="shared" si="846"/>
        <v/>
      </c>
      <c r="BC415" s="139" t="str">
        <f t="shared" si="847"/>
        <v/>
      </c>
      <c r="BD415" s="139" t="str">
        <f t="shared" si="848"/>
        <v/>
      </c>
      <c r="BE415" s="140" t="str">
        <f t="shared" si="849"/>
        <v/>
      </c>
      <c r="BF415" s="122" t="str">
        <f t="shared" si="850"/>
        <v/>
      </c>
      <c r="BG415" s="123" t="str">
        <f t="shared" si="851"/>
        <v/>
      </c>
      <c r="BH415" s="123" t="str">
        <f t="shared" si="852"/>
        <v/>
      </c>
      <c r="BI415" s="123" t="str">
        <f t="shared" si="853"/>
        <v/>
      </c>
      <c r="BJ415" s="122" t="str">
        <f t="shared" si="854"/>
        <v/>
      </c>
      <c r="BK415" s="123" t="str">
        <f t="shared" si="855"/>
        <v/>
      </c>
      <c r="BL415" s="123" t="str">
        <f t="shared" si="856"/>
        <v/>
      </c>
      <c r="BM415" s="123" t="str">
        <f t="shared" si="857"/>
        <v/>
      </c>
      <c r="BN415" s="123" t="str">
        <f t="shared" si="858"/>
        <v/>
      </c>
      <c r="BO415" s="123" t="str">
        <f t="shared" si="859"/>
        <v/>
      </c>
      <c r="BP415" s="123" t="str">
        <f t="shared" si="860"/>
        <v/>
      </c>
      <c r="BQ415" s="123" t="str">
        <f t="shared" si="861"/>
        <v/>
      </c>
      <c r="BR415" s="124" t="str">
        <f t="shared" si="862"/>
        <v/>
      </c>
      <c r="BS415" s="142" t="str">
        <f t="shared" si="863"/>
        <v/>
      </c>
      <c r="BT415" s="143" t="str">
        <f t="shared" si="864"/>
        <v/>
      </c>
      <c r="BU415" s="143" t="str">
        <f t="shared" si="865"/>
        <v/>
      </c>
      <c r="BV415" s="143" t="str">
        <f t="shared" si="866"/>
        <v/>
      </c>
      <c r="BW415" s="143" t="str">
        <f t="shared" si="867"/>
        <v/>
      </c>
      <c r="BX415" s="144" t="str">
        <f t="shared" si="868"/>
        <v/>
      </c>
      <c r="BY415" s="141" t="str">
        <f t="shared" si="869"/>
        <v/>
      </c>
      <c r="BZ415" s="139" t="str">
        <f t="shared" si="870"/>
        <v/>
      </c>
      <c r="CA415" s="139" t="str">
        <f t="shared" si="871"/>
        <v/>
      </c>
      <c r="CB415" s="139" t="str">
        <f t="shared" si="872"/>
        <v/>
      </c>
      <c r="CC415" s="139" t="str">
        <f t="shared" si="873"/>
        <v/>
      </c>
      <c r="CD415" s="139" t="str">
        <f t="shared" si="874"/>
        <v/>
      </c>
      <c r="CE415" s="140" t="str">
        <f t="shared" si="875"/>
        <v/>
      </c>
      <c r="CF415" s="141" t="str">
        <f t="shared" si="876"/>
        <v/>
      </c>
      <c r="CG415" s="139" t="str">
        <f t="shared" si="877"/>
        <v/>
      </c>
      <c r="CH415" s="139" t="str">
        <f t="shared" si="878"/>
        <v/>
      </c>
      <c r="CI415" s="139" t="str">
        <f t="shared" si="879"/>
        <v/>
      </c>
      <c r="CJ415" s="139" t="str">
        <f t="shared" si="880"/>
        <v/>
      </c>
      <c r="CK415" s="139" t="str">
        <f t="shared" si="881"/>
        <v/>
      </c>
      <c r="CL415" s="140" t="str">
        <f t="shared" si="882"/>
        <v/>
      </c>
      <c r="CM415" s="142" t="str">
        <f t="shared" si="883"/>
        <v/>
      </c>
      <c r="CN415" s="143" t="str">
        <f t="shared" si="884"/>
        <v/>
      </c>
      <c r="CO415" s="143" t="str">
        <f t="shared" si="885"/>
        <v/>
      </c>
      <c r="CP415" s="143" t="str">
        <f t="shared" si="886"/>
        <v/>
      </c>
      <c r="CQ415" s="143" t="str">
        <f t="shared" si="887"/>
        <v/>
      </c>
      <c r="CR415" s="145" t="str">
        <f t="shared" si="888"/>
        <v/>
      </c>
      <c r="CS415" s="127"/>
      <c r="CT415" s="122" t="str">
        <f t="shared" si="889"/>
        <v/>
      </c>
      <c r="CU415" s="123" t="str">
        <f t="shared" si="890"/>
        <v/>
      </c>
      <c r="CV415" s="123" t="str">
        <f t="shared" si="891"/>
        <v/>
      </c>
      <c r="CW415" s="123" t="str">
        <f t="shared" si="892"/>
        <v/>
      </c>
      <c r="CX415" s="123" t="str">
        <f t="shared" si="893"/>
        <v/>
      </c>
      <c r="CY415" s="123" t="str">
        <f t="shared" si="894"/>
        <v/>
      </c>
      <c r="CZ415" s="123" t="str">
        <f t="shared" si="895"/>
        <v/>
      </c>
      <c r="DA415" s="123" t="str">
        <f t="shared" si="896"/>
        <v/>
      </c>
      <c r="DB415" s="124" t="str">
        <f t="shared" si="897"/>
        <v/>
      </c>
      <c r="DC415" s="128" t="str">
        <f t="shared" si="898"/>
        <v/>
      </c>
      <c r="DD415" s="123" t="str">
        <f t="shared" si="899"/>
        <v/>
      </c>
      <c r="DE415" s="123" t="str">
        <f t="shared" si="900"/>
        <v/>
      </c>
      <c r="DF415" s="123" t="str">
        <f t="shared" si="901"/>
        <v/>
      </c>
      <c r="DG415" s="123" t="str">
        <f t="shared" si="902"/>
        <v/>
      </c>
      <c r="DH415" s="123" t="str">
        <f t="shared" si="903"/>
        <v/>
      </c>
      <c r="DI415" s="123" t="str">
        <f t="shared" si="904"/>
        <v/>
      </c>
      <c r="DJ415" s="129" t="str">
        <f t="shared" si="905"/>
        <v/>
      </c>
      <c r="DK415" s="98" t="s">
        <v>68</v>
      </c>
      <c r="DL415" s="130">
        <f t="shared" si="912"/>
        <v>409</v>
      </c>
      <c r="DM415" s="56"/>
    </row>
    <row r="416" spans="2:117" ht="22.5" customHeight="1">
      <c r="B416" s="98" t="s">
        <v>68</v>
      </c>
      <c r="C416" s="130">
        <f t="shared" si="906"/>
        <v>410</v>
      </c>
      <c r="D416" s="146">
        <v>45708</v>
      </c>
      <c r="E416" s="155" t="s">
        <v>69</v>
      </c>
      <c r="F416" s="102" t="s">
        <v>70</v>
      </c>
      <c r="G416" s="103" t="s">
        <v>20</v>
      </c>
      <c r="H416" s="131" t="s">
        <v>46</v>
      </c>
      <c r="I416" s="132">
        <v>10000</v>
      </c>
      <c r="J416" s="106"/>
      <c r="K416" s="107">
        <f t="shared" si="907"/>
        <v>4779264</v>
      </c>
      <c r="L416" s="645"/>
      <c r="M416" s="133"/>
      <c r="N416" s="133"/>
      <c r="O416" s="134" t="str">
        <f t="shared" ref="O416:S416" si="1369">IF($H416=O$6,$I416,"")</f>
        <v/>
      </c>
      <c r="P416" s="135" t="str">
        <f t="shared" si="1369"/>
        <v/>
      </c>
      <c r="Q416" s="136">
        <f t="shared" si="1369"/>
        <v>10000</v>
      </c>
      <c r="R416" s="135" t="str">
        <f t="shared" si="1369"/>
        <v/>
      </c>
      <c r="S416" s="137" t="str">
        <f t="shared" si="1369"/>
        <v/>
      </c>
      <c r="T416" s="113" t="str">
        <f t="shared" ref="T416:AJ416" si="1370">IF($H416=T$6,$J416,"")</f>
        <v/>
      </c>
      <c r="U416" s="114" t="str">
        <f t="shared" si="1370"/>
        <v/>
      </c>
      <c r="V416" s="114" t="str">
        <f t="shared" si="1370"/>
        <v/>
      </c>
      <c r="W416" s="114" t="str">
        <f t="shared" si="1370"/>
        <v/>
      </c>
      <c r="X416" s="113" t="str">
        <f t="shared" si="1370"/>
        <v/>
      </c>
      <c r="Y416" s="114" t="str">
        <f t="shared" si="1370"/>
        <v/>
      </c>
      <c r="Z416" s="114" t="str">
        <f t="shared" si="1370"/>
        <v/>
      </c>
      <c r="AA416" s="114" t="str">
        <f t="shared" si="1370"/>
        <v/>
      </c>
      <c r="AB416" s="113" t="str">
        <f t="shared" si="1370"/>
        <v/>
      </c>
      <c r="AC416" s="114" t="str">
        <f t="shared" si="1370"/>
        <v/>
      </c>
      <c r="AD416" s="114" t="str">
        <f t="shared" si="1370"/>
        <v/>
      </c>
      <c r="AE416" s="114" t="str">
        <f t="shared" si="1370"/>
        <v/>
      </c>
      <c r="AF416" s="114" t="str">
        <f t="shared" si="1370"/>
        <v/>
      </c>
      <c r="AG416" s="114" t="str">
        <f t="shared" si="1370"/>
        <v/>
      </c>
      <c r="AH416" s="114" t="str">
        <f t="shared" si="1370"/>
        <v/>
      </c>
      <c r="AI416" s="113" t="str">
        <f t="shared" si="1370"/>
        <v/>
      </c>
      <c r="AJ416" s="115" t="str">
        <f t="shared" si="1370"/>
        <v/>
      </c>
      <c r="AK416" s="617"/>
      <c r="AL416" s="38"/>
      <c r="AM416" s="98" t="s">
        <v>68</v>
      </c>
      <c r="AN416" s="130">
        <f t="shared" si="910"/>
        <v>410</v>
      </c>
      <c r="AO416" s="138" t="str">
        <f t="shared" ref="AO416:AS416" si="1371">IF(AND($G416=AO$4,$H416=AO$6),$I416,"")</f>
        <v/>
      </c>
      <c r="AP416" s="139" t="str">
        <f t="shared" si="1371"/>
        <v/>
      </c>
      <c r="AQ416" s="139">
        <f t="shared" si="1371"/>
        <v>10000</v>
      </c>
      <c r="AR416" s="139" t="str">
        <f t="shared" si="1371"/>
        <v/>
      </c>
      <c r="AS416" s="139" t="str">
        <f t="shared" si="1371"/>
        <v/>
      </c>
      <c r="AT416" s="118"/>
      <c r="AU416" s="138" t="str">
        <f t="shared" si="839"/>
        <v/>
      </c>
      <c r="AV416" s="139" t="str">
        <f t="shared" si="840"/>
        <v/>
      </c>
      <c r="AW416" s="139" t="str">
        <f t="shared" si="841"/>
        <v/>
      </c>
      <c r="AX416" s="139" t="str">
        <f t="shared" si="842"/>
        <v/>
      </c>
      <c r="AY416" s="139" t="str">
        <f t="shared" si="843"/>
        <v/>
      </c>
      <c r="AZ416" s="140" t="str">
        <f t="shared" si="844"/>
        <v/>
      </c>
      <c r="BA416" s="141" t="str">
        <f t="shared" si="845"/>
        <v/>
      </c>
      <c r="BB416" s="139" t="str">
        <f t="shared" si="846"/>
        <v/>
      </c>
      <c r="BC416" s="139" t="str">
        <f t="shared" si="847"/>
        <v/>
      </c>
      <c r="BD416" s="139" t="str">
        <f t="shared" si="848"/>
        <v/>
      </c>
      <c r="BE416" s="140" t="str">
        <f t="shared" si="849"/>
        <v/>
      </c>
      <c r="BF416" s="122" t="str">
        <f t="shared" si="850"/>
        <v/>
      </c>
      <c r="BG416" s="123" t="str">
        <f t="shared" si="851"/>
        <v/>
      </c>
      <c r="BH416" s="123" t="str">
        <f t="shared" si="852"/>
        <v/>
      </c>
      <c r="BI416" s="123" t="str">
        <f t="shared" si="853"/>
        <v/>
      </c>
      <c r="BJ416" s="122" t="str">
        <f t="shared" si="854"/>
        <v/>
      </c>
      <c r="BK416" s="123" t="str">
        <f t="shared" si="855"/>
        <v/>
      </c>
      <c r="BL416" s="123" t="str">
        <f t="shared" si="856"/>
        <v/>
      </c>
      <c r="BM416" s="123" t="str">
        <f t="shared" si="857"/>
        <v/>
      </c>
      <c r="BN416" s="123" t="str">
        <f t="shared" si="858"/>
        <v/>
      </c>
      <c r="BO416" s="123" t="str">
        <f t="shared" si="859"/>
        <v/>
      </c>
      <c r="BP416" s="123" t="str">
        <f t="shared" si="860"/>
        <v/>
      </c>
      <c r="BQ416" s="123" t="str">
        <f t="shared" si="861"/>
        <v/>
      </c>
      <c r="BR416" s="124" t="str">
        <f t="shared" si="862"/>
        <v/>
      </c>
      <c r="BS416" s="142" t="str">
        <f t="shared" si="863"/>
        <v/>
      </c>
      <c r="BT416" s="143" t="str">
        <f t="shared" si="864"/>
        <v/>
      </c>
      <c r="BU416" s="143" t="str">
        <f t="shared" si="865"/>
        <v/>
      </c>
      <c r="BV416" s="143" t="str">
        <f t="shared" si="866"/>
        <v/>
      </c>
      <c r="BW416" s="143" t="str">
        <f t="shared" si="867"/>
        <v/>
      </c>
      <c r="BX416" s="144" t="str">
        <f t="shared" si="868"/>
        <v/>
      </c>
      <c r="BY416" s="141" t="str">
        <f t="shared" si="869"/>
        <v/>
      </c>
      <c r="BZ416" s="139" t="str">
        <f t="shared" si="870"/>
        <v/>
      </c>
      <c r="CA416" s="139" t="str">
        <f t="shared" si="871"/>
        <v/>
      </c>
      <c r="CB416" s="139" t="str">
        <f t="shared" si="872"/>
        <v/>
      </c>
      <c r="CC416" s="139" t="str">
        <f t="shared" si="873"/>
        <v/>
      </c>
      <c r="CD416" s="139" t="str">
        <f t="shared" si="874"/>
        <v/>
      </c>
      <c r="CE416" s="140" t="str">
        <f t="shared" si="875"/>
        <v/>
      </c>
      <c r="CF416" s="141" t="str">
        <f t="shared" si="876"/>
        <v/>
      </c>
      <c r="CG416" s="139" t="str">
        <f t="shared" si="877"/>
        <v/>
      </c>
      <c r="CH416" s="139" t="str">
        <f t="shared" si="878"/>
        <v/>
      </c>
      <c r="CI416" s="139" t="str">
        <f t="shared" si="879"/>
        <v/>
      </c>
      <c r="CJ416" s="139" t="str">
        <f t="shared" si="880"/>
        <v/>
      </c>
      <c r="CK416" s="139" t="str">
        <f t="shared" si="881"/>
        <v/>
      </c>
      <c r="CL416" s="140" t="str">
        <f t="shared" si="882"/>
        <v/>
      </c>
      <c r="CM416" s="142" t="str">
        <f t="shared" si="883"/>
        <v/>
      </c>
      <c r="CN416" s="143" t="str">
        <f t="shared" si="884"/>
        <v/>
      </c>
      <c r="CO416" s="143" t="str">
        <f t="shared" si="885"/>
        <v/>
      </c>
      <c r="CP416" s="143" t="str">
        <f t="shared" si="886"/>
        <v/>
      </c>
      <c r="CQ416" s="143" t="str">
        <f t="shared" si="887"/>
        <v/>
      </c>
      <c r="CR416" s="145" t="str">
        <f t="shared" si="888"/>
        <v/>
      </c>
      <c r="CS416" s="127"/>
      <c r="CT416" s="122" t="str">
        <f t="shared" si="889"/>
        <v/>
      </c>
      <c r="CU416" s="123" t="str">
        <f t="shared" si="890"/>
        <v/>
      </c>
      <c r="CV416" s="123" t="str">
        <f t="shared" si="891"/>
        <v/>
      </c>
      <c r="CW416" s="123" t="str">
        <f t="shared" si="892"/>
        <v/>
      </c>
      <c r="CX416" s="123" t="str">
        <f t="shared" si="893"/>
        <v/>
      </c>
      <c r="CY416" s="123" t="str">
        <f t="shared" si="894"/>
        <v/>
      </c>
      <c r="CZ416" s="123" t="str">
        <f t="shared" si="895"/>
        <v/>
      </c>
      <c r="DA416" s="123" t="str">
        <f t="shared" si="896"/>
        <v/>
      </c>
      <c r="DB416" s="124" t="str">
        <f t="shared" si="897"/>
        <v/>
      </c>
      <c r="DC416" s="128" t="str">
        <f t="shared" si="898"/>
        <v/>
      </c>
      <c r="DD416" s="123" t="str">
        <f t="shared" si="899"/>
        <v/>
      </c>
      <c r="DE416" s="123" t="str">
        <f t="shared" si="900"/>
        <v/>
      </c>
      <c r="DF416" s="123" t="str">
        <f t="shared" si="901"/>
        <v/>
      </c>
      <c r="DG416" s="123" t="str">
        <f t="shared" si="902"/>
        <v/>
      </c>
      <c r="DH416" s="123" t="str">
        <f t="shared" si="903"/>
        <v/>
      </c>
      <c r="DI416" s="123" t="str">
        <f t="shared" si="904"/>
        <v/>
      </c>
      <c r="DJ416" s="129" t="str">
        <f t="shared" si="905"/>
        <v/>
      </c>
      <c r="DK416" s="98" t="s">
        <v>68</v>
      </c>
      <c r="DL416" s="130">
        <f t="shared" si="912"/>
        <v>410</v>
      </c>
      <c r="DM416" s="56"/>
    </row>
    <row r="417" spans="2:117" ht="22.5" customHeight="1">
      <c r="B417" s="98" t="s">
        <v>68</v>
      </c>
      <c r="C417" s="130">
        <f t="shared" si="906"/>
        <v>411</v>
      </c>
      <c r="D417" s="146">
        <v>45708</v>
      </c>
      <c r="E417" s="155" t="s">
        <v>69</v>
      </c>
      <c r="F417" s="102" t="s">
        <v>70</v>
      </c>
      <c r="G417" s="103" t="s">
        <v>20</v>
      </c>
      <c r="H417" s="131" t="s">
        <v>46</v>
      </c>
      <c r="I417" s="132">
        <v>3000</v>
      </c>
      <c r="J417" s="106"/>
      <c r="K417" s="107">
        <f t="shared" si="907"/>
        <v>4782264</v>
      </c>
      <c r="L417" s="646"/>
      <c r="M417" s="133"/>
      <c r="N417" s="133"/>
      <c r="O417" s="134" t="str">
        <f t="shared" ref="O417:S417" si="1372">IF($H417=O$6,$I417,"")</f>
        <v/>
      </c>
      <c r="P417" s="135" t="str">
        <f t="shared" si="1372"/>
        <v/>
      </c>
      <c r="Q417" s="136">
        <f t="shared" si="1372"/>
        <v>3000</v>
      </c>
      <c r="R417" s="135" t="str">
        <f t="shared" si="1372"/>
        <v/>
      </c>
      <c r="S417" s="137" t="str">
        <f t="shared" si="1372"/>
        <v/>
      </c>
      <c r="T417" s="113" t="str">
        <f t="shared" ref="T417:AJ417" si="1373">IF($H417=T$6,$J417,"")</f>
        <v/>
      </c>
      <c r="U417" s="114" t="str">
        <f t="shared" si="1373"/>
        <v/>
      </c>
      <c r="V417" s="114" t="str">
        <f t="shared" si="1373"/>
        <v/>
      </c>
      <c r="W417" s="114" t="str">
        <f t="shared" si="1373"/>
        <v/>
      </c>
      <c r="X417" s="113" t="str">
        <f t="shared" si="1373"/>
        <v/>
      </c>
      <c r="Y417" s="114" t="str">
        <f t="shared" si="1373"/>
        <v/>
      </c>
      <c r="Z417" s="114" t="str">
        <f t="shared" si="1373"/>
        <v/>
      </c>
      <c r="AA417" s="114" t="str">
        <f t="shared" si="1373"/>
        <v/>
      </c>
      <c r="AB417" s="113" t="str">
        <f t="shared" si="1373"/>
        <v/>
      </c>
      <c r="AC417" s="114" t="str">
        <f t="shared" si="1373"/>
        <v/>
      </c>
      <c r="AD417" s="114" t="str">
        <f t="shared" si="1373"/>
        <v/>
      </c>
      <c r="AE417" s="114" t="str">
        <f t="shared" si="1373"/>
        <v/>
      </c>
      <c r="AF417" s="114" t="str">
        <f t="shared" si="1373"/>
        <v/>
      </c>
      <c r="AG417" s="114" t="str">
        <f t="shared" si="1373"/>
        <v/>
      </c>
      <c r="AH417" s="114" t="str">
        <f t="shared" si="1373"/>
        <v/>
      </c>
      <c r="AI417" s="113" t="str">
        <f t="shared" si="1373"/>
        <v/>
      </c>
      <c r="AJ417" s="115" t="str">
        <f t="shared" si="1373"/>
        <v/>
      </c>
      <c r="AK417" s="617"/>
      <c r="AL417" s="38"/>
      <c r="AM417" s="98" t="s">
        <v>68</v>
      </c>
      <c r="AN417" s="130">
        <f t="shared" si="910"/>
        <v>411</v>
      </c>
      <c r="AO417" s="138" t="str">
        <f t="shared" ref="AO417:AS417" si="1374">IF(AND($G417=AO$4,$H417=AO$6),$I417,"")</f>
        <v/>
      </c>
      <c r="AP417" s="139" t="str">
        <f t="shared" si="1374"/>
        <v/>
      </c>
      <c r="AQ417" s="139">
        <f t="shared" si="1374"/>
        <v>3000</v>
      </c>
      <c r="AR417" s="139" t="str">
        <f t="shared" si="1374"/>
        <v/>
      </c>
      <c r="AS417" s="139" t="str">
        <f t="shared" si="1374"/>
        <v/>
      </c>
      <c r="AT417" s="118"/>
      <c r="AU417" s="138" t="str">
        <f t="shared" si="839"/>
        <v/>
      </c>
      <c r="AV417" s="139" t="str">
        <f t="shared" si="840"/>
        <v/>
      </c>
      <c r="AW417" s="139" t="str">
        <f t="shared" si="841"/>
        <v/>
      </c>
      <c r="AX417" s="139" t="str">
        <f t="shared" si="842"/>
        <v/>
      </c>
      <c r="AY417" s="139" t="str">
        <f t="shared" si="843"/>
        <v/>
      </c>
      <c r="AZ417" s="140" t="str">
        <f t="shared" si="844"/>
        <v/>
      </c>
      <c r="BA417" s="141" t="str">
        <f t="shared" si="845"/>
        <v/>
      </c>
      <c r="BB417" s="139" t="str">
        <f t="shared" si="846"/>
        <v/>
      </c>
      <c r="BC417" s="139" t="str">
        <f t="shared" si="847"/>
        <v/>
      </c>
      <c r="BD417" s="139" t="str">
        <f t="shared" si="848"/>
        <v/>
      </c>
      <c r="BE417" s="140" t="str">
        <f t="shared" si="849"/>
        <v/>
      </c>
      <c r="BF417" s="122" t="str">
        <f t="shared" si="850"/>
        <v/>
      </c>
      <c r="BG417" s="123" t="str">
        <f t="shared" si="851"/>
        <v/>
      </c>
      <c r="BH417" s="123" t="str">
        <f t="shared" si="852"/>
        <v/>
      </c>
      <c r="BI417" s="123" t="str">
        <f t="shared" si="853"/>
        <v/>
      </c>
      <c r="BJ417" s="122" t="str">
        <f t="shared" si="854"/>
        <v/>
      </c>
      <c r="BK417" s="123" t="str">
        <f t="shared" si="855"/>
        <v/>
      </c>
      <c r="BL417" s="123" t="str">
        <f t="shared" si="856"/>
        <v/>
      </c>
      <c r="BM417" s="123" t="str">
        <f t="shared" si="857"/>
        <v/>
      </c>
      <c r="BN417" s="123" t="str">
        <f t="shared" si="858"/>
        <v/>
      </c>
      <c r="BO417" s="123" t="str">
        <f t="shared" si="859"/>
        <v/>
      </c>
      <c r="BP417" s="123" t="str">
        <f t="shared" si="860"/>
        <v/>
      </c>
      <c r="BQ417" s="123" t="str">
        <f t="shared" si="861"/>
        <v/>
      </c>
      <c r="BR417" s="124" t="str">
        <f t="shared" si="862"/>
        <v/>
      </c>
      <c r="BS417" s="142" t="str">
        <f t="shared" si="863"/>
        <v/>
      </c>
      <c r="BT417" s="143" t="str">
        <f t="shared" si="864"/>
        <v/>
      </c>
      <c r="BU417" s="143" t="str">
        <f t="shared" si="865"/>
        <v/>
      </c>
      <c r="BV417" s="143" t="str">
        <f t="shared" si="866"/>
        <v/>
      </c>
      <c r="BW417" s="143" t="str">
        <f t="shared" si="867"/>
        <v/>
      </c>
      <c r="BX417" s="144" t="str">
        <f t="shared" si="868"/>
        <v/>
      </c>
      <c r="BY417" s="141" t="str">
        <f t="shared" si="869"/>
        <v/>
      </c>
      <c r="BZ417" s="139" t="str">
        <f t="shared" si="870"/>
        <v/>
      </c>
      <c r="CA417" s="139" t="str">
        <f t="shared" si="871"/>
        <v/>
      </c>
      <c r="CB417" s="139" t="str">
        <f t="shared" si="872"/>
        <v/>
      </c>
      <c r="CC417" s="139" t="str">
        <f t="shared" si="873"/>
        <v/>
      </c>
      <c r="CD417" s="139" t="str">
        <f t="shared" si="874"/>
        <v/>
      </c>
      <c r="CE417" s="140" t="str">
        <f t="shared" si="875"/>
        <v/>
      </c>
      <c r="CF417" s="141" t="str">
        <f t="shared" si="876"/>
        <v/>
      </c>
      <c r="CG417" s="139" t="str">
        <f t="shared" si="877"/>
        <v/>
      </c>
      <c r="CH417" s="139" t="str">
        <f t="shared" si="878"/>
        <v/>
      </c>
      <c r="CI417" s="139" t="str">
        <f t="shared" si="879"/>
        <v/>
      </c>
      <c r="CJ417" s="139" t="str">
        <f t="shared" si="880"/>
        <v/>
      </c>
      <c r="CK417" s="139" t="str">
        <f t="shared" si="881"/>
        <v/>
      </c>
      <c r="CL417" s="140" t="str">
        <f t="shared" si="882"/>
        <v/>
      </c>
      <c r="CM417" s="142" t="str">
        <f t="shared" si="883"/>
        <v/>
      </c>
      <c r="CN417" s="143" t="str">
        <f t="shared" si="884"/>
        <v/>
      </c>
      <c r="CO417" s="143" t="str">
        <f t="shared" si="885"/>
        <v/>
      </c>
      <c r="CP417" s="143" t="str">
        <f t="shared" si="886"/>
        <v/>
      </c>
      <c r="CQ417" s="143" t="str">
        <f t="shared" si="887"/>
        <v/>
      </c>
      <c r="CR417" s="145" t="str">
        <f t="shared" si="888"/>
        <v/>
      </c>
      <c r="CS417" s="127"/>
      <c r="CT417" s="122" t="str">
        <f t="shared" si="889"/>
        <v/>
      </c>
      <c r="CU417" s="123" t="str">
        <f t="shared" si="890"/>
        <v/>
      </c>
      <c r="CV417" s="123" t="str">
        <f t="shared" si="891"/>
        <v/>
      </c>
      <c r="CW417" s="123" t="str">
        <f t="shared" si="892"/>
        <v/>
      </c>
      <c r="CX417" s="123" t="str">
        <f t="shared" si="893"/>
        <v/>
      </c>
      <c r="CY417" s="123" t="str">
        <f t="shared" si="894"/>
        <v/>
      </c>
      <c r="CZ417" s="123" t="str">
        <f t="shared" si="895"/>
        <v/>
      </c>
      <c r="DA417" s="123" t="str">
        <f t="shared" si="896"/>
        <v/>
      </c>
      <c r="DB417" s="124" t="str">
        <f t="shared" si="897"/>
        <v/>
      </c>
      <c r="DC417" s="128" t="str">
        <f t="shared" si="898"/>
        <v/>
      </c>
      <c r="DD417" s="123" t="str">
        <f t="shared" si="899"/>
        <v/>
      </c>
      <c r="DE417" s="123" t="str">
        <f t="shared" si="900"/>
        <v/>
      </c>
      <c r="DF417" s="123" t="str">
        <f t="shared" si="901"/>
        <v/>
      </c>
      <c r="DG417" s="123" t="str">
        <f t="shared" si="902"/>
        <v/>
      </c>
      <c r="DH417" s="123" t="str">
        <f t="shared" si="903"/>
        <v/>
      </c>
      <c r="DI417" s="123" t="str">
        <f t="shared" si="904"/>
        <v/>
      </c>
      <c r="DJ417" s="129" t="str">
        <f t="shared" si="905"/>
        <v/>
      </c>
      <c r="DK417" s="98" t="s">
        <v>68</v>
      </c>
      <c r="DL417" s="130">
        <f t="shared" si="912"/>
        <v>411</v>
      </c>
      <c r="DM417" s="56"/>
    </row>
    <row r="418" spans="2:117" ht="22.5" customHeight="1">
      <c r="B418" s="98" t="s">
        <v>68</v>
      </c>
      <c r="C418" s="130">
        <f t="shared" si="906"/>
        <v>412</v>
      </c>
      <c r="D418" s="146">
        <v>45708</v>
      </c>
      <c r="E418" s="155" t="s">
        <v>69</v>
      </c>
      <c r="F418" s="102" t="s">
        <v>70</v>
      </c>
      <c r="G418" s="103" t="s">
        <v>20</v>
      </c>
      <c r="H418" s="131" t="s">
        <v>46</v>
      </c>
      <c r="I418" s="132">
        <v>10000</v>
      </c>
      <c r="J418" s="106"/>
      <c r="K418" s="107">
        <f t="shared" si="907"/>
        <v>4792264</v>
      </c>
      <c r="L418" s="647" t="str">
        <f>HYPERLINK("./通帳_公開用/外通帳Y412-434.pdf","通帳Y412-Y434")</f>
        <v>通帳Y412-Y434</v>
      </c>
      <c r="M418" s="133"/>
      <c r="N418" s="133"/>
      <c r="O418" s="134" t="str">
        <f t="shared" ref="O418:S418" si="1375">IF($H418=O$6,$I418,"")</f>
        <v/>
      </c>
      <c r="P418" s="135" t="str">
        <f t="shared" si="1375"/>
        <v/>
      </c>
      <c r="Q418" s="136">
        <f t="shared" si="1375"/>
        <v>10000</v>
      </c>
      <c r="R418" s="135" t="str">
        <f t="shared" si="1375"/>
        <v/>
      </c>
      <c r="S418" s="137" t="str">
        <f t="shared" si="1375"/>
        <v/>
      </c>
      <c r="T418" s="113" t="str">
        <f t="shared" ref="T418:AJ418" si="1376">IF($H418=T$6,$J418,"")</f>
        <v/>
      </c>
      <c r="U418" s="114" t="str">
        <f t="shared" si="1376"/>
        <v/>
      </c>
      <c r="V418" s="114" t="str">
        <f t="shared" si="1376"/>
        <v/>
      </c>
      <c r="W418" s="114" t="str">
        <f t="shared" si="1376"/>
        <v/>
      </c>
      <c r="X418" s="113" t="str">
        <f t="shared" si="1376"/>
        <v/>
      </c>
      <c r="Y418" s="114" t="str">
        <f t="shared" si="1376"/>
        <v/>
      </c>
      <c r="Z418" s="114" t="str">
        <f t="shared" si="1376"/>
        <v/>
      </c>
      <c r="AA418" s="114" t="str">
        <f t="shared" si="1376"/>
        <v/>
      </c>
      <c r="AB418" s="113" t="str">
        <f t="shared" si="1376"/>
        <v/>
      </c>
      <c r="AC418" s="114" t="str">
        <f t="shared" si="1376"/>
        <v/>
      </c>
      <c r="AD418" s="114" t="str">
        <f t="shared" si="1376"/>
        <v/>
      </c>
      <c r="AE418" s="114" t="str">
        <f t="shared" si="1376"/>
        <v/>
      </c>
      <c r="AF418" s="114" t="str">
        <f t="shared" si="1376"/>
        <v/>
      </c>
      <c r="AG418" s="114" t="str">
        <f t="shared" si="1376"/>
        <v/>
      </c>
      <c r="AH418" s="114" t="str">
        <f t="shared" si="1376"/>
        <v/>
      </c>
      <c r="AI418" s="113" t="str">
        <f t="shared" si="1376"/>
        <v/>
      </c>
      <c r="AJ418" s="115" t="str">
        <f t="shared" si="1376"/>
        <v/>
      </c>
      <c r="AK418" s="617"/>
      <c r="AL418" s="38"/>
      <c r="AM418" s="98" t="s">
        <v>68</v>
      </c>
      <c r="AN418" s="130">
        <f t="shared" si="910"/>
        <v>412</v>
      </c>
      <c r="AO418" s="138" t="str">
        <f t="shared" ref="AO418:AS418" si="1377">IF(AND($G418=AO$4,$H418=AO$6),$I418,"")</f>
        <v/>
      </c>
      <c r="AP418" s="139" t="str">
        <f t="shared" si="1377"/>
        <v/>
      </c>
      <c r="AQ418" s="139">
        <f t="shared" si="1377"/>
        <v>10000</v>
      </c>
      <c r="AR418" s="139" t="str">
        <f t="shared" si="1377"/>
        <v/>
      </c>
      <c r="AS418" s="139" t="str">
        <f t="shared" si="1377"/>
        <v/>
      </c>
      <c r="AT418" s="118"/>
      <c r="AU418" s="138" t="str">
        <f t="shared" si="839"/>
        <v/>
      </c>
      <c r="AV418" s="139" t="str">
        <f t="shared" si="840"/>
        <v/>
      </c>
      <c r="AW418" s="139" t="str">
        <f t="shared" si="841"/>
        <v/>
      </c>
      <c r="AX418" s="139" t="str">
        <f t="shared" si="842"/>
        <v/>
      </c>
      <c r="AY418" s="139" t="str">
        <f t="shared" si="843"/>
        <v/>
      </c>
      <c r="AZ418" s="140" t="str">
        <f t="shared" si="844"/>
        <v/>
      </c>
      <c r="BA418" s="141" t="str">
        <f t="shared" si="845"/>
        <v/>
      </c>
      <c r="BB418" s="139" t="str">
        <f t="shared" si="846"/>
        <v/>
      </c>
      <c r="BC418" s="139" t="str">
        <f t="shared" si="847"/>
        <v/>
      </c>
      <c r="BD418" s="139" t="str">
        <f t="shared" si="848"/>
        <v/>
      </c>
      <c r="BE418" s="140" t="str">
        <f t="shared" si="849"/>
        <v/>
      </c>
      <c r="BF418" s="122" t="str">
        <f t="shared" si="850"/>
        <v/>
      </c>
      <c r="BG418" s="123" t="str">
        <f t="shared" si="851"/>
        <v/>
      </c>
      <c r="BH418" s="123" t="str">
        <f t="shared" si="852"/>
        <v/>
      </c>
      <c r="BI418" s="123" t="str">
        <f t="shared" si="853"/>
        <v/>
      </c>
      <c r="BJ418" s="122" t="str">
        <f t="shared" si="854"/>
        <v/>
      </c>
      <c r="BK418" s="123" t="str">
        <f t="shared" si="855"/>
        <v/>
      </c>
      <c r="BL418" s="123" t="str">
        <f t="shared" si="856"/>
        <v/>
      </c>
      <c r="BM418" s="123" t="str">
        <f t="shared" si="857"/>
        <v/>
      </c>
      <c r="BN418" s="123" t="str">
        <f t="shared" si="858"/>
        <v/>
      </c>
      <c r="BO418" s="123" t="str">
        <f t="shared" si="859"/>
        <v/>
      </c>
      <c r="BP418" s="123" t="str">
        <f t="shared" si="860"/>
        <v/>
      </c>
      <c r="BQ418" s="123" t="str">
        <f t="shared" si="861"/>
        <v/>
      </c>
      <c r="BR418" s="124" t="str">
        <f t="shared" si="862"/>
        <v/>
      </c>
      <c r="BS418" s="142" t="str">
        <f t="shared" si="863"/>
        <v/>
      </c>
      <c r="BT418" s="143" t="str">
        <f t="shared" si="864"/>
        <v/>
      </c>
      <c r="BU418" s="143" t="str">
        <f t="shared" si="865"/>
        <v/>
      </c>
      <c r="BV418" s="143" t="str">
        <f t="shared" si="866"/>
        <v/>
      </c>
      <c r="BW418" s="143" t="str">
        <f t="shared" si="867"/>
        <v/>
      </c>
      <c r="BX418" s="144" t="str">
        <f t="shared" si="868"/>
        <v/>
      </c>
      <c r="BY418" s="141" t="str">
        <f t="shared" si="869"/>
        <v/>
      </c>
      <c r="BZ418" s="139" t="str">
        <f t="shared" si="870"/>
        <v/>
      </c>
      <c r="CA418" s="139" t="str">
        <f t="shared" si="871"/>
        <v/>
      </c>
      <c r="CB418" s="139" t="str">
        <f t="shared" si="872"/>
        <v/>
      </c>
      <c r="CC418" s="139" t="str">
        <f t="shared" si="873"/>
        <v/>
      </c>
      <c r="CD418" s="139" t="str">
        <f t="shared" si="874"/>
        <v/>
      </c>
      <c r="CE418" s="140" t="str">
        <f t="shared" si="875"/>
        <v/>
      </c>
      <c r="CF418" s="141" t="str">
        <f t="shared" si="876"/>
        <v/>
      </c>
      <c r="CG418" s="139" t="str">
        <f t="shared" si="877"/>
        <v/>
      </c>
      <c r="CH418" s="139" t="str">
        <f t="shared" si="878"/>
        <v/>
      </c>
      <c r="CI418" s="139" t="str">
        <f t="shared" si="879"/>
        <v/>
      </c>
      <c r="CJ418" s="139" t="str">
        <f t="shared" si="880"/>
        <v/>
      </c>
      <c r="CK418" s="139" t="str">
        <f t="shared" si="881"/>
        <v/>
      </c>
      <c r="CL418" s="140" t="str">
        <f t="shared" si="882"/>
        <v/>
      </c>
      <c r="CM418" s="142" t="str">
        <f t="shared" si="883"/>
        <v/>
      </c>
      <c r="CN418" s="143" t="str">
        <f t="shared" si="884"/>
        <v/>
      </c>
      <c r="CO418" s="143" t="str">
        <f t="shared" si="885"/>
        <v/>
      </c>
      <c r="CP418" s="143" t="str">
        <f t="shared" si="886"/>
        <v/>
      </c>
      <c r="CQ418" s="143" t="str">
        <f t="shared" si="887"/>
        <v/>
      </c>
      <c r="CR418" s="145" t="str">
        <f t="shared" si="888"/>
        <v/>
      </c>
      <c r="CS418" s="127"/>
      <c r="CT418" s="122" t="str">
        <f t="shared" si="889"/>
        <v/>
      </c>
      <c r="CU418" s="123" t="str">
        <f t="shared" si="890"/>
        <v/>
      </c>
      <c r="CV418" s="123" t="str">
        <f t="shared" si="891"/>
        <v/>
      </c>
      <c r="CW418" s="123" t="str">
        <f t="shared" si="892"/>
        <v/>
      </c>
      <c r="CX418" s="123" t="str">
        <f t="shared" si="893"/>
        <v/>
      </c>
      <c r="CY418" s="123" t="str">
        <f t="shared" si="894"/>
        <v/>
      </c>
      <c r="CZ418" s="123" t="str">
        <f t="shared" si="895"/>
        <v/>
      </c>
      <c r="DA418" s="123" t="str">
        <f t="shared" si="896"/>
        <v/>
      </c>
      <c r="DB418" s="124" t="str">
        <f t="shared" si="897"/>
        <v/>
      </c>
      <c r="DC418" s="128" t="str">
        <f t="shared" si="898"/>
        <v/>
      </c>
      <c r="DD418" s="123" t="str">
        <f t="shared" si="899"/>
        <v/>
      </c>
      <c r="DE418" s="123" t="str">
        <f t="shared" si="900"/>
        <v/>
      </c>
      <c r="DF418" s="123" t="str">
        <f t="shared" si="901"/>
        <v/>
      </c>
      <c r="DG418" s="123" t="str">
        <f t="shared" si="902"/>
        <v/>
      </c>
      <c r="DH418" s="123" t="str">
        <f t="shared" si="903"/>
        <v/>
      </c>
      <c r="DI418" s="123" t="str">
        <f t="shared" si="904"/>
        <v/>
      </c>
      <c r="DJ418" s="129" t="str">
        <f t="shared" si="905"/>
        <v/>
      </c>
      <c r="DK418" s="98" t="s">
        <v>68</v>
      </c>
      <c r="DL418" s="130">
        <f t="shared" si="912"/>
        <v>412</v>
      </c>
      <c r="DM418" s="56"/>
    </row>
    <row r="419" spans="2:117" ht="22.5" customHeight="1">
      <c r="B419" s="98" t="s">
        <v>68</v>
      </c>
      <c r="C419" s="130">
        <f t="shared" si="906"/>
        <v>413</v>
      </c>
      <c r="D419" s="146">
        <v>45708</v>
      </c>
      <c r="E419" s="155" t="s">
        <v>69</v>
      </c>
      <c r="F419" s="102" t="s">
        <v>70</v>
      </c>
      <c r="G419" s="103" t="s">
        <v>20</v>
      </c>
      <c r="H419" s="131" t="s">
        <v>46</v>
      </c>
      <c r="I419" s="132">
        <v>30000</v>
      </c>
      <c r="J419" s="106"/>
      <c r="K419" s="107">
        <f t="shared" si="907"/>
        <v>4822264</v>
      </c>
      <c r="L419" s="645"/>
      <c r="M419" s="133"/>
      <c r="N419" s="133"/>
      <c r="O419" s="134" t="str">
        <f t="shared" ref="O419:S419" si="1378">IF($H419=O$6,$I419,"")</f>
        <v/>
      </c>
      <c r="P419" s="135" t="str">
        <f t="shared" si="1378"/>
        <v/>
      </c>
      <c r="Q419" s="136">
        <f t="shared" si="1378"/>
        <v>30000</v>
      </c>
      <c r="R419" s="135" t="str">
        <f t="shared" si="1378"/>
        <v/>
      </c>
      <c r="S419" s="137" t="str">
        <f t="shared" si="1378"/>
        <v/>
      </c>
      <c r="T419" s="113" t="str">
        <f t="shared" ref="T419:AJ419" si="1379">IF($H419=T$6,$J419,"")</f>
        <v/>
      </c>
      <c r="U419" s="114" t="str">
        <f t="shared" si="1379"/>
        <v/>
      </c>
      <c r="V419" s="114" t="str">
        <f t="shared" si="1379"/>
        <v/>
      </c>
      <c r="W419" s="114" t="str">
        <f t="shared" si="1379"/>
        <v/>
      </c>
      <c r="X419" s="113" t="str">
        <f t="shared" si="1379"/>
        <v/>
      </c>
      <c r="Y419" s="114" t="str">
        <f t="shared" si="1379"/>
        <v/>
      </c>
      <c r="Z419" s="114" t="str">
        <f t="shared" si="1379"/>
        <v/>
      </c>
      <c r="AA419" s="114" t="str">
        <f t="shared" si="1379"/>
        <v/>
      </c>
      <c r="AB419" s="113" t="str">
        <f t="shared" si="1379"/>
        <v/>
      </c>
      <c r="AC419" s="114" t="str">
        <f t="shared" si="1379"/>
        <v/>
      </c>
      <c r="AD419" s="114" t="str">
        <f t="shared" si="1379"/>
        <v/>
      </c>
      <c r="AE419" s="114" t="str">
        <f t="shared" si="1379"/>
        <v/>
      </c>
      <c r="AF419" s="114" t="str">
        <f t="shared" si="1379"/>
        <v/>
      </c>
      <c r="AG419" s="114" t="str">
        <f t="shared" si="1379"/>
        <v/>
      </c>
      <c r="AH419" s="114" t="str">
        <f t="shared" si="1379"/>
        <v/>
      </c>
      <c r="AI419" s="113" t="str">
        <f t="shared" si="1379"/>
        <v/>
      </c>
      <c r="AJ419" s="115" t="str">
        <f t="shared" si="1379"/>
        <v/>
      </c>
      <c r="AK419" s="617"/>
      <c r="AL419" s="38"/>
      <c r="AM419" s="98" t="s">
        <v>68</v>
      </c>
      <c r="AN419" s="130">
        <f t="shared" si="910"/>
        <v>413</v>
      </c>
      <c r="AO419" s="138" t="str">
        <f t="shared" ref="AO419:AS419" si="1380">IF(AND($G419=AO$4,$H419=AO$6),$I419,"")</f>
        <v/>
      </c>
      <c r="AP419" s="139" t="str">
        <f t="shared" si="1380"/>
        <v/>
      </c>
      <c r="AQ419" s="139">
        <f t="shared" si="1380"/>
        <v>30000</v>
      </c>
      <c r="AR419" s="139" t="str">
        <f t="shared" si="1380"/>
        <v/>
      </c>
      <c r="AS419" s="139" t="str">
        <f t="shared" si="1380"/>
        <v/>
      </c>
      <c r="AT419" s="118"/>
      <c r="AU419" s="138" t="str">
        <f t="shared" si="839"/>
        <v/>
      </c>
      <c r="AV419" s="139" t="str">
        <f t="shared" si="840"/>
        <v/>
      </c>
      <c r="AW419" s="139" t="str">
        <f t="shared" si="841"/>
        <v/>
      </c>
      <c r="AX419" s="139" t="str">
        <f t="shared" si="842"/>
        <v/>
      </c>
      <c r="AY419" s="139" t="str">
        <f t="shared" si="843"/>
        <v/>
      </c>
      <c r="AZ419" s="140" t="str">
        <f t="shared" si="844"/>
        <v/>
      </c>
      <c r="BA419" s="141" t="str">
        <f t="shared" si="845"/>
        <v/>
      </c>
      <c r="BB419" s="139" t="str">
        <f t="shared" si="846"/>
        <v/>
      </c>
      <c r="BC419" s="139" t="str">
        <f t="shared" si="847"/>
        <v/>
      </c>
      <c r="BD419" s="139" t="str">
        <f t="shared" si="848"/>
        <v/>
      </c>
      <c r="BE419" s="140" t="str">
        <f t="shared" si="849"/>
        <v/>
      </c>
      <c r="BF419" s="122" t="str">
        <f t="shared" si="850"/>
        <v/>
      </c>
      <c r="BG419" s="123" t="str">
        <f t="shared" si="851"/>
        <v/>
      </c>
      <c r="BH419" s="123" t="str">
        <f t="shared" si="852"/>
        <v/>
      </c>
      <c r="BI419" s="123" t="str">
        <f t="shared" si="853"/>
        <v/>
      </c>
      <c r="BJ419" s="122" t="str">
        <f t="shared" si="854"/>
        <v/>
      </c>
      <c r="BK419" s="123" t="str">
        <f t="shared" si="855"/>
        <v/>
      </c>
      <c r="BL419" s="123" t="str">
        <f t="shared" si="856"/>
        <v/>
      </c>
      <c r="BM419" s="123" t="str">
        <f t="shared" si="857"/>
        <v/>
      </c>
      <c r="BN419" s="123" t="str">
        <f t="shared" si="858"/>
        <v/>
      </c>
      <c r="BO419" s="123" t="str">
        <f t="shared" si="859"/>
        <v/>
      </c>
      <c r="BP419" s="123" t="str">
        <f t="shared" si="860"/>
        <v/>
      </c>
      <c r="BQ419" s="123" t="str">
        <f t="shared" si="861"/>
        <v/>
      </c>
      <c r="BR419" s="124" t="str">
        <f t="shared" si="862"/>
        <v/>
      </c>
      <c r="BS419" s="142" t="str">
        <f t="shared" si="863"/>
        <v/>
      </c>
      <c r="BT419" s="143" t="str">
        <f t="shared" si="864"/>
        <v/>
      </c>
      <c r="BU419" s="143" t="str">
        <f t="shared" si="865"/>
        <v/>
      </c>
      <c r="BV419" s="143" t="str">
        <f t="shared" si="866"/>
        <v/>
      </c>
      <c r="BW419" s="143" t="str">
        <f t="shared" si="867"/>
        <v/>
      </c>
      <c r="BX419" s="144" t="str">
        <f t="shared" si="868"/>
        <v/>
      </c>
      <c r="BY419" s="141" t="str">
        <f t="shared" si="869"/>
        <v/>
      </c>
      <c r="BZ419" s="139" t="str">
        <f t="shared" si="870"/>
        <v/>
      </c>
      <c r="CA419" s="139" t="str">
        <f t="shared" si="871"/>
        <v/>
      </c>
      <c r="CB419" s="139" t="str">
        <f t="shared" si="872"/>
        <v/>
      </c>
      <c r="CC419" s="139" t="str">
        <f t="shared" si="873"/>
        <v/>
      </c>
      <c r="CD419" s="139" t="str">
        <f t="shared" si="874"/>
        <v/>
      </c>
      <c r="CE419" s="140" t="str">
        <f t="shared" si="875"/>
        <v/>
      </c>
      <c r="CF419" s="141" t="str">
        <f t="shared" si="876"/>
        <v/>
      </c>
      <c r="CG419" s="139" t="str">
        <f t="shared" si="877"/>
        <v/>
      </c>
      <c r="CH419" s="139" t="str">
        <f t="shared" si="878"/>
        <v/>
      </c>
      <c r="CI419" s="139" t="str">
        <f t="shared" si="879"/>
        <v/>
      </c>
      <c r="CJ419" s="139" t="str">
        <f t="shared" si="880"/>
        <v/>
      </c>
      <c r="CK419" s="139" t="str">
        <f t="shared" si="881"/>
        <v/>
      </c>
      <c r="CL419" s="140" t="str">
        <f t="shared" si="882"/>
        <v/>
      </c>
      <c r="CM419" s="142" t="str">
        <f t="shared" si="883"/>
        <v/>
      </c>
      <c r="CN419" s="143" t="str">
        <f t="shared" si="884"/>
        <v/>
      </c>
      <c r="CO419" s="143" t="str">
        <f t="shared" si="885"/>
        <v/>
      </c>
      <c r="CP419" s="143" t="str">
        <f t="shared" si="886"/>
        <v/>
      </c>
      <c r="CQ419" s="143" t="str">
        <f t="shared" si="887"/>
        <v/>
      </c>
      <c r="CR419" s="145" t="str">
        <f t="shared" si="888"/>
        <v/>
      </c>
      <c r="CS419" s="127"/>
      <c r="CT419" s="122" t="str">
        <f t="shared" si="889"/>
        <v/>
      </c>
      <c r="CU419" s="123" t="str">
        <f t="shared" si="890"/>
        <v/>
      </c>
      <c r="CV419" s="123" t="str">
        <f t="shared" si="891"/>
        <v/>
      </c>
      <c r="CW419" s="123" t="str">
        <f t="shared" si="892"/>
        <v/>
      </c>
      <c r="CX419" s="123" t="str">
        <f t="shared" si="893"/>
        <v/>
      </c>
      <c r="CY419" s="123" t="str">
        <f t="shared" si="894"/>
        <v/>
      </c>
      <c r="CZ419" s="123" t="str">
        <f t="shared" si="895"/>
        <v/>
      </c>
      <c r="DA419" s="123" t="str">
        <f t="shared" si="896"/>
        <v/>
      </c>
      <c r="DB419" s="124" t="str">
        <f t="shared" si="897"/>
        <v/>
      </c>
      <c r="DC419" s="128" t="str">
        <f t="shared" si="898"/>
        <v/>
      </c>
      <c r="DD419" s="123" t="str">
        <f t="shared" si="899"/>
        <v/>
      </c>
      <c r="DE419" s="123" t="str">
        <f t="shared" si="900"/>
        <v/>
      </c>
      <c r="DF419" s="123" t="str">
        <f t="shared" si="901"/>
        <v/>
      </c>
      <c r="DG419" s="123" t="str">
        <f t="shared" si="902"/>
        <v/>
      </c>
      <c r="DH419" s="123" t="str">
        <f t="shared" si="903"/>
        <v/>
      </c>
      <c r="DI419" s="123" t="str">
        <f t="shared" si="904"/>
        <v/>
      </c>
      <c r="DJ419" s="129" t="str">
        <f t="shared" si="905"/>
        <v/>
      </c>
      <c r="DK419" s="98" t="s">
        <v>68</v>
      </c>
      <c r="DL419" s="130">
        <f t="shared" si="912"/>
        <v>413</v>
      </c>
      <c r="DM419" s="56"/>
    </row>
    <row r="420" spans="2:117" ht="22.5" customHeight="1">
      <c r="B420" s="98" t="s">
        <v>68</v>
      </c>
      <c r="C420" s="130">
        <f t="shared" si="906"/>
        <v>414</v>
      </c>
      <c r="D420" s="146">
        <v>45708</v>
      </c>
      <c r="E420" s="155" t="s">
        <v>69</v>
      </c>
      <c r="F420" s="102" t="s">
        <v>70</v>
      </c>
      <c r="G420" s="103" t="s">
        <v>20</v>
      </c>
      <c r="H420" s="131" t="s">
        <v>46</v>
      </c>
      <c r="I420" s="132">
        <v>3000</v>
      </c>
      <c r="J420" s="106"/>
      <c r="K420" s="107">
        <f t="shared" si="907"/>
        <v>4825264</v>
      </c>
      <c r="L420" s="645"/>
      <c r="M420" s="133"/>
      <c r="N420" s="133"/>
      <c r="O420" s="134" t="str">
        <f t="shared" ref="O420:S420" si="1381">IF($H420=O$6,$I420,"")</f>
        <v/>
      </c>
      <c r="P420" s="135" t="str">
        <f t="shared" si="1381"/>
        <v/>
      </c>
      <c r="Q420" s="136">
        <f t="shared" si="1381"/>
        <v>3000</v>
      </c>
      <c r="R420" s="135" t="str">
        <f t="shared" si="1381"/>
        <v/>
      </c>
      <c r="S420" s="137" t="str">
        <f t="shared" si="1381"/>
        <v/>
      </c>
      <c r="T420" s="113" t="str">
        <f t="shared" ref="T420:AJ420" si="1382">IF($H420=T$6,$J420,"")</f>
        <v/>
      </c>
      <c r="U420" s="114" t="str">
        <f t="shared" si="1382"/>
        <v/>
      </c>
      <c r="V420" s="114" t="str">
        <f t="shared" si="1382"/>
        <v/>
      </c>
      <c r="W420" s="114" t="str">
        <f t="shared" si="1382"/>
        <v/>
      </c>
      <c r="X420" s="113" t="str">
        <f t="shared" si="1382"/>
        <v/>
      </c>
      <c r="Y420" s="114" t="str">
        <f t="shared" si="1382"/>
        <v/>
      </c>
      <c r="Z420" s="114" t="str">
        <f t="shared" si="1382"/>
        <v/>
      </c>
      <c r="AA420" s="114" t="str">
        <f t="shared" si="1382"/>
        <v/>
      </c>
      <c r="AB420" s="113" t="str">
        <f t="shared" si="1382"/>
        <v/>
      </c>
      <c r="AC420" s="114" t="str">
        <f t="shared" si="1382"/>
        <v/>
      </c>
      <c r="AD420" s="114" t="str">
        <f t="shared" si="1382"/>
        <v/>
      </c>
      <c r="AE420" s="114" t="str">
        <f t="shared" si="1382"/>
        <v/>
      </c>
      <c r="AF420" s="114" t="str">
        <f t="shared" si="1382"/>
        <v/>
      </c>
      <c r="AG420" s="114" t="str">
        <f t="shared" si="1382"/>
        <v/>
      </c>
      <c r="AH420" s="114" t="str">
        <f t="shared" si="1382"/>
        <v/>
      </c>
      <c r="AI420" s="113" t="str">
        <f t="shared" si="1382"/>
        <v/>
      </c>
      <c r="AJ420" s="115" t="str">
        <f t="shared" si="1382"/>
        <v/>
      </c>
      <c r="AK420" s="617"/>
      <c r="AL420" s="38"/>
      <c r="AM420" s="98" t="s">
        <v>68</v>
      </c>
      <c r="AN420" s="130">
        <f t="shared" si="910"/>
        <v>414</v>
      </c>
      <c r="AO420" s="138" t="str">
        <f t="shared" ref="AO420:AS420" si="1383">IF(AND($G420=AO$4,$H420=AO$6),$I420,"")</f>
        <v/>
      </c>
      <c r="AP420" s="139" t="str">
        <f t="shared" si="1383"/>
        <v/>
      </c>
      <c r="AQ420" s="139">
        <f t="shared" si="1383"/>
        <v>3000</v>
      </c>
      <c r="AR420" s="139" t="str">
        <f t="shared" si="1383"/>
        <v/>
      </c>
      <c r="AS420" s="139" t="str">
        <f t="shared" si="1383"/>
        <v/>
      </c>
      <c r="AT420" s="118"/>
      <c r="AU420" s="138" t="str">
        <f t="shared" si="839"/>
        <v/>
      </c>
      <c r="AV420" s="139" t="str">
        <f t="shared" si="840"/>
        <v/>
      </c>
      <c r="AW420" s="139" t="str">
        <f t="shared" si="841"/>
        <v/>
      </c>
      <c r="AX420" s="139" t="str">
        <f t="shared" si="842"/>
        <v/>
      </c>
      <c r="AY420" s="139" t="str">
        <f t="shared" si="843"/>
        <v/>
      </c>
      <c r="AZ420" s="140" t="str">
        <f t="shared" si="844"/>
        <v/>
      </c>
      <c r="BA420" s="141" t="str">
        <f t="shared" si="845"/>
        <v/>
      </c>
      <c r="BB420" s="139" t="str">
        <f t="shared" si="846"/>
        <v/>
      </c>
      <c r="BC420" s="139" t="str">
        <f t="shared" si="847"/>
        <v/>
      </c>
      <c r="BD420" s="139" t="str">
        <f t="shared" si="848"/>
        <v/>
      </c>
      <c r="BE420" s="140" t="str">
        <f t="shared" si="849"/>
        <v/>
      </c>
      <c r="BF420" s="122" t="str">
        <f t="shared" si="850"/>
        <v/>
      </c>
      <c r="BG420" s="123" t="str">
        <f t="shared" si="851"/>
        <v/>
      </c>
      <c r="BH420" s="123" t="str">
        <f t="shared" si="852"/>
        <v/>
      </c>
      <c r="BI420" s="123" t="str">
        <f t="shared" si="853"/>
        <v/>
      </c>
      <c r="BJ420" s="122" t="str">
        <f t="shared" si="854"/>
        <v/>
      </c>
      <c r="BK420" s="123" t="str">
        <f t="shared" si="855"/>
        <v/>
      </c>
      <c r="BL420" s="123" t="str">
        <f t="shared" si="856"/>
        <v/>
      </c>
      <c r="BM420" s="123" t="str">
        <f t="shared" si="857"/>
        <v/>
      </c>
      <c r="BN420" s="123" t="str">
        <f t="shared" si="858"/>
        <v/>
      </c>
      <c r="BO420" s="123" t="str">
        <f t="shared" si="859"/>
        <v/>
      </c>
      <c r="BP420" s="123" t="str">
        <f t="shared" si="860"/>
        <v/>
      </c>
      <c r="BQ420" s="123" t="str">
        <f t="shared" si="861"/>
        <v/>
      </c>
      <c r="BR420" s="124" t="str">
        <f t="shared" si="862"/>
        <v/>
      </c>
      <c r="BS420" s="142" t="str">
        <f t="shared" si="863"/>
        <v/>
      </c>
      <c r="BT420" s="143" t="str">
        <f t="shared" si="864"/>
        <v/>
      </c>
      <c r="BU420" s="143" t="str">
        <f t="shared" si="865"/>
        <v/>
      </c>
      <c r="BV420" s="143" t="str">
        <f t="shared" si="866"/>
        <v/>
      </c>
      <c r="BW420" s="143" t="str">
        <f t="shared" si="867"/>
        <v/>
      </c>
      <c r="BX420" s="144" t="str">
        <f t="shared" si="868"/>
        <v/>
      </c>
      <c r="BY420" s="141" t="str">
        <f t="shared" si="869"/>
        <v/>
      </c>
      <c r="BZ420" s="139" t="str">
        <f t="shared" si="870"/>
        <v/>
      </c>
      <c r="CA420" s="139" t="str">
        <f t="shared" si="871"/>
        <v/>
      </c>
      <c r="CB420" s="139" t="str">
        <f t="shared" si="872"/>
        <v/>
      </c>
      <c r="CC420" s="139" t="str">
        <f t="shared" si="873"/>
        <v/>
      </c>
      <c r="CD420" s="139" t="str">
        <f t="shared" si="874"/>
        <v/>
      </c>
      <c r="CE420" s="140" t="str">
        <f t="shared" si="875"/>
        <v/>
      </c>
      <c r="CF420" s="141" t="str">
        <f t="shared" si="876"/>
        <v/>
      </c>
      <c r="CG420" s="139" t="str">
        <f t="shared" si="877"/>
        <v/>
      </c>
      <c r="CH420" s="139" t="str">
        <f t="shared" si="878"/>
        <v/>
      </c>
      <c r="CI420" s="139" t="str">
        <f t="shared" si="879"/>
        <v/>
      </c>
      <c r="CJ420" s="139" t="str">
        <f t="shared" si="880"/>
        <v/>
      </c>
      <c r="CK420" s="139" t="str">
        <f t="shared" si="881"/>
        <v/>
      </c>
      <c r="CL420" s="140" t="str">
        <f t="shared" si="882"/>
        <v/>
      </c>
      <c r="CM420" s="142" t="str">
        <f t="shared" si="883"/>
        <v/>
      </c>
      <c r="CN420" s="143" t="str">
        <f t="shared" si="884"/>
        <v/>
      </c>
      <c r="CO420" s="143" t="str">
        <f t="shared" si="885"/>
        <v/>
      </c>
      <c r="CP420" s="143" t="str">
        <f t="shared" si="886"/>
        <v/>
      </c>
      <c r="CQ420" s="143" t="str">
        <f t="shared" si="887"/>
        <v/>
      </c>
      <c r="CR420" s="145" t="str">
        <f t="shared" si="888"/>
        <v/>
      </c>
      <c r="CS420" s="127"/>
      <c r="CT420" s="122" t="str">
        <f t="shared" si="889"/>
        <v/>
      </c>
      <c r="CU420" s="123" t="str">
        <f t="shared" si="890"/>
        <v/>
      </c>
      <c r="CV420" s="123" t="str">
        <f t="shared" si="891"/>
        <v/>
      </c>
      <c r="CW420" s="123" t="str">
        <f t="shared" si="892"/>
        <v/>
      </c>
      <c r="CX420" s="123" t="str">
        <f t="shared" si="893"/>
        <v/>
      </c>
      <c r="CY420" s="123" t="str">
        <f t="shared" si="894"/>
        <v/>
      </c>
      <c r="CZ420" s="123" t="str">
        <f t="shared" si="895"/>
        <v/>
      </c>
      <c r="DA420" s="123" t="str">
        <f t="shared" si="896"/>
        <v/>
      </c>
      <c r="DB420" s="124" t="str">
        <f t="shared" si="897"/>
        <v/>
      </c>
      <c r="DC420" s="128" t="str">
        <f t="shared" si="898"/>
        <v/>
      </c>
      <c r="DD420" s="123" t="str">
        <f t="shared" si="899"/>
        <v/>
      </c>
      <c r="DE420" s="123" t="str">
        <f t="shared" si="900"/>
        <v/>
      </c>
      <c r="DF420" s="123" t="str">
        <f t="shared" si="901"/>
        <v/>
      </c>
      <c r="DG420" s="123" t="str">
        <f t="shared" si="902"/>
        <v/>
      </c>
      <c r="DH420" s="123" t="str">
        <f t="shared" si="903"/>
        <v/>
      </c>
      <c r="DI420" s="123" t="str">
        <f t="shared" si="904"/>
        <v/>
      </c>
      <c r="DJ420" s="129" t="str">
        <f t="shared" si="905"/>
        <v/>
      </c>
      <c r="DK420" s="98" t="s">
        <v>68</v>
      </c>
      <c r="DL420" s="130">
        <f t="shared" si="912"/>
        <v>414</v>
      </c>
      <c r="DM420" s="56"/>
    </row>
    <row r="421" spans="2:117" ht="22.5" customHeight="1">
      <c r="B421" s="98" t="s">
        <v>68</v>
      </c>
      <c r="C421" s="130">
        <f t="shared" si="906"/>
        <v>415</v>
      </c>
      <c r="D421" s="146">
        <v>45708</v>
      </c>
      <c r="E421" s="155" t="s">
        <v>69</v>
      </c>
      <c r="F421" s="102" t="s">
        <v>70</v>
      </c>
      <c r="G421" s="156" t="s">
        <v>20</v>
      </c>
      <c r="H421" s="131" t="s">
        <v>46</v>
      </c>
      <c r="I421" s="132">
        <v>30000</v>
      </c>
      <c r="J421" s="106"/>
      <c r="K421" s="107">
        <f t="shared" si="907"/>
        <v>4855264</v>
      </c>
      <c r="L421" s="645"/>
      <c r="M421" s="133"/>
      <c r="N421" s="133"/>
      <c r="O421" s="134" t="str">
        <f t="shared" ref="O421:S421" si="1384">IF($H421=O$6,$I421,"")</f>
        <v/>
      </c>
      <c r="P421" s="135" t="str">
        <f t="shared" si="1384"/>
        <v/>
      </c>
      <c r="Q421" s="136">
        <f t="shared" si="1384"/>
        <v>30000</v>
      </c>
      <c r="R421" s="135" t="str">
        <f t="shared" si="1384"/>
        <v/>
      </c>
      <c r="S421" s="137" t="str">
        <f t="shared" si="1384"/>
        <v/>
      </c>
      <c r="T421" s="113" t="str">
        <f t="shared" ref="T421:AJ421" si="1385">IF($H421=T$6,$J421,"")</f>
        <v/>
      </c>
      <c r="U421" s="114" t="str">
        <f t="shared" si="1385"/>
        <v/>
      </c>
      <c r="V421" s="114" t="str">
        <f t="shared" si="1385"/>
        <v/>
      </c>
      <c r="W421" s="114" t="str">
        <f t="shared" si="1385"/>
        <v/>
      </c>
      <c r="X421" s="113" t="str">
        <f t="shared" si="1385"/>
        <v/>
      </c>
      <c r="Y421" s="114" t="str">
        <f t="shared" si="1385"/>
        <v/>
      </c>
      <c r="Z421" s="114" t="str">
        <f t="shared" si="1385"/>
        <v/>
      </c>
      <c r="AA421" s="114" t="str">
        <f t="shared" si="1385"/>
        <v/>
      </c>
      <c r="AB421" s="113" t="str">
        <f t="shared" si="1385"/>
        <v/>
      </c>
      <c r="AC421" s="114" t="str">
        <f t="shared" si="1385"/>
        <v/>
      </c>
      <c r="AD421" s="114" t="str">
        <f t="shared" si="1385"/>
        <v/>
      </c>
      <c r="AE421" s="114" t="str">
        <f t="shared" si="1385"/>
        <v/>
      </c>
      <c r="AF421" s="114" t="str">
        <f t="shared" si="1385"/>
        <v/>
      </c>
      <c r="AG421" s="114" t="str">
        <f t="shared" si="1385"/>
        <v/>
      </c>
      <c r="AH421" s="114" t="str">
        <f t="shared" si="1385"/>
        <v/>
      </c>
      <c r="AI421" s="113" t="str">
        <f t="shared" si="1385"/>
        <v/>
      </c>
      <c r="AJ421" s="115" t="str">
        <f t="shared" si="1385"/>
        <v/>
      </c>
      <c r="AK421" s="617"/>
      <c r="AL421" s="38"/>
      <c r="AM421" s="98" t="s">
        <v>68</v>
      </c>
      <c r="AN421" s="130">
        <f t="shared" si="910"/>
        <v>415</v>
      </c>
      <c r="AO421" s="138" t="str">
        <f t="shared" ref="AO421:AS421" si="1386">IF(AND($G421=AO$4,$H421=AO$6),$I421,"")</f>
        <v/>
      </c>
      <c r="AP421" s="139" t="str">
        <f t="shared" si="1386"/>
        <v/>
      </c>
      <c r="AQ421" s="139">
        <f t="shared" si="1386"/>
        <v>30000</v>
      </c>
      <c r="AR421" s="139" t="str">
        <f t="shared" si="1386"/>
        <v/>
      </c>
      <c r="AS421" s="139" t="str">
        <f t="shared" si="1386"/>
        <v/>
      </c>
      <c r="AT421" s="118"/>
      <c r="AU421" s="138" t="str">
        <f t="shared" si="839"/>
        <v/>
      </c>
      <c r="AV421" s="139" t="str">
        <f t="shared" si="840"/>
        <v/>
      </c>
      <c r="AW421" s="139" t="str">
        <f t="shared" si="841"/>
        <v/>
      </c>
      <c r="AX421" s="139" t="str">
        <f t="shared" si="842"/>
        <v/>
      </c>
      <c r="AY421" s="139" t="str">
        <f t="shared" si="843"/>
        <v/>
      </c>
      <c r="AZ421" s="140" t="str">
        <f t="shared" si="844"/>
        <v/>
      </c>
      <c r="BA421" s="141" t="str">
        <f t="shared" si="845"/>
        <v/>
      </c>
      <c r="BB421" s="139" t="str">
        <f t="shared" si="846"/>
        <v/>
      </c>
      <c r="BC421" s="139" t="str">
        <f t="shared" si="847"/>
        <v/>
      </c>
      <c r="BD421" s="139" t="str">
        <f t="shared" si="848"/>
        <v/>
      </c>
      <c r="BE421" s="140" t="str">
        <f t="shared" si="849"/>
        <v/>
      </c>
      <c r="BF421" s="122" t="str">
        <f t="shared" si="850"/>
        <v/>
      </c>
      <c r="BG421" s="123" t="str">
        <f t="shared" si="851"/>
        <v/>
      </c>
      <c r="BH421" s="123" t="str">
        <f t="shared" si="852"/>
        <v/>
      </c>
      <c r="BI421" s="123" t="str">
        <f t="shared" si="853"/>
        <v/>
      </c>
      <c r="BJ421" s="122" t="str">
        <f t="shared" si="854"/>
        <v/>
      </c>
      <c r="BK421" s="123" t="str">
        <f t="shared" si="855"/>
        <v/>
      </c>
      <c r="BL421" s="123" t="str">
        <f t="shared" si="856"/>
        <v/>
      </c>
      <c r="BM421" s="123" t="str">
        <f t="shared" si="857"/>
        <v/>
      </c>
      <c r="BN421" s="123" t="str">
        <f t="shared" si="858"/>
        <v/>
      </c>
      <c r="BO421" s="123" t="str">
        <f t="shared" si="859"/>
        <v/>
      </c>
      <c r="BP421" s="123" t="str">
        <f t="shared" si="860"/>
        <v/>
      </c>
      <c r="BQ421" s="123" t="str">
        <f t="shared" si="861"/>
        <v/>
      </c>
      <c r="BR421" s="124" t="str">
        <f t="shared" si="862"/>
        <v/>
      </c>
      <c r="BS421" s="142" t="str">
        <f t="shared" si="863"/>
        <v/>
      </c>
      <c r="BT421" s="143" t="str">
        <f t="shared" si="864"/>
        <v/>
      </c>
      <c r="BU421" s="143" t="str">
        <f t="shared" si="865"/>
        <v/>
      </c>
      <c r="BV421" s="143" t="str">
        <f t="shared" si="866"/>
        <v/>
      </c>
      <c r="BW421" s="143" t="str">
        <f t="shared" si="867"/>
        <v/>
      </c>
      <c r="BX421" s="144" t="str">
        <f t="shared" si="868"/>
        <v/>
      </c>
      <c r="BY421" s="141" t="str">
        <f t="shared" si="869"/>
        <v/>
      </c>
      <c r="BZ421" s="139" t="str">
        <f t="shared" si="870"/>
        <v/>
      </c>
      <c r="CA421" s="139" t="str">
        <f t="shared" si="871"/>
        <v/>
      </c>
      <c r="CB421" s="139" t="str">
        <f t="shared" si="872"/>
        <v/>
      </c>
      <c r="CC421" s="139" t="str">
        <f t="shared" si="873"/>
        <v/>
      </c>
      <c r="CD421" s="139" t="str">
        <f t="shared" si="874"/>
        <v/>
      </c>
      <c r="CE421" s="140" t="str">
        <f t="shared" si="875"/>
        <v/>
      </c>
      <c r="CF421" s="141" t="str">
        <f t="shared" si="876"/>
        <v/>
      </c>
      <c r="CG421" s="139" t="str">
        <f t="shared" si="877"/>
        <v/>
      </c>
      <c r="CH421" s="139" t="str">
        <f t="shared" si="878"/>
        <v/>
      </c>
      <c r="CI421" s="139" t="str">
        <f t="shared" si="879"/>
        <v/>
      </c>
      <c r="CJ421" s="139" t="str">
        <f t="shared" si="880"/>
        <v/>
      </c>
      <c r="CK421" s="139" t="str">
        <f t="shared" si="881"/>
        <v/>
      </c>
      <c r="CL421" s="140" t="str">
        <f t="shared" si="882"/>
        <v/>
      </c>
      <c r="CM421" s="142" t="str">
        <f t="shared" si="883"/>
        <v/>
      </c>
      <c r="CN421" s="143" t="str">
        <f t="shared" si="884"/>
        <v/>
      </c>
      <c r="CO421" s="143" t="str">
        <f t="shared" si="885"/>
        <v/>
      </c>
      <c r="CP421" s="143" t="str">
        <f t="shared" si="886"/>
        <v/>
      </c>
      <c r="CQ421" s="143" t="str">
        <f t="shared" si="887"/>
        <v/>
      </c>
      <c r="CR421" s="145" t="str">
        <f t="shared" si="888"/>
        <v/>
      </c>
      <c r="CS421" s="127"/>
      <c r="CT421" s="122" t="str">
        <f t="shared" si="889"/>
        <v/>
      </c>
      <c r="CU421" s="123" t="str">
        <f t="shared" si="890"/>
        <v/>
      </c>
      <c r="CV421" s="123" t="str">
        <f t="shared" si="891"/>
        <v/>
      </c>
      <c r="CW421" s="123" t="str">
        <f t="shared" si="892"/>
        <v/>
      </c>
      <c r="CX421" s="123" t="str">
        <f t="shared" si="893"/>
        <v/>
      </c>
      <c r="CY421" s="123" t="str">
        <f t="shared" si="894"/>
        <v/>
      </c>
      <c r="CZ421" s="123" t="str">
        <f t="shared" si="895"/>
        <v/>
      </c>
      <c r="DA421" s="123" t="str">
        <f t="shared" si="896"/>
        <v/>
      </c>
      <c r="DB421" s="124" t="str">
        <f t="shared" si="897"/>
        <v/>
      </c>
      <c r="DC421" s="128" t="str">
        <f t="shared" si="898"/>
        <v/>
      </c>
      <c r="DD421" s="123" t="str">
        <f t="shared" si="899"/>
        <v/>
      </c>
      <c r="DE421" s="123" t="str">
        <f t="shared" si="900"/>
        <v/>
      </c>
      <c r="DF421" s="123" t="str">
        <f t="shared" si="901"/>
        <v/>
      </c>
      <c r="DG421" s="123" t="str">
        <f t="shared" si="902"/>
        <v/>
      </c>
      <c r="DH421" s="123" t="str">
        <f t="shared" si="903"/>
        <v/>
      </c>
      <c r="DI421" s="123" t="str">
        <f t="shared" si="904"/>
        <v/>
      </c>
      <c r="DJ421" s="129" t="str">
        <f t="shared" si="905"/>
        <v/>
      </c>
      <c r="DK421" s="98" t="s">
        <v>68</v>
      </c>
      <c r="DL421" s="130">
        <f t="shared" si="912"/>
        <v>415</v>
      </c>
      <c r="DM421" s="56"/>
    </row>
    <row r="422" spans="2:117" ht="22.5" customHeight="1">
      <c r="B422" s="98" t="s">
        <v>68</v>
      </c>
      <c r="C422" s="130">
        <f t="shared" si="906"/>
        <v>416</v>
      </c>
      <c r="D422" s="146">
        <v>45708</v>
      </c>
      <c r="E422" s="155" t="s">
        <v>69</v>
      </c>
      <c r="F422" s="102" t="s">
        <v>70</v>
      </c>
      <c r="G422" s="103" t="s">
        <v>20</v>
      </c>
      <c r="H422" s="131" t="s">
        <v>46</v>
      </c>
      <c r="I422" s="132">
        <v>20000</v>
      </c>
      <c r="J422" s="106"/>
      <c r="K422" s="107">
        <f t="shared" si="907"/>
        <v>4875264</v>
      </c>
      <c r="L422" s="645"/>
      <c r="M422" s="133"/>
      <c r="N422" s="133"/>
      <c r="O422" s="134" t="str">
        <f t="shared" ref="O422:S422" si="1387">IF($H422=O$6,$I422,"")</f>
        <v/>
      </c>
      <c r="P422" s="135" t="str">
        <f t="shared" si="1387"/>
        <v/>
      </c>
      <c r="Q422" s="136">
        <f t="shared" si="1387"/>
        <v>20000</v>
      </c>
      <c r="R422" s="135" t="str">
        <f t="shared" si="1387"/>
        <v/>
      </c>
      <c r="S422" s="137" t="str">
        <f t="shared" si="1387"/>
        <v/>
      </c>
      <c r="T422" s="113" t="str">
        <f t="shared" ref="T422:AJ422" si="1388">IF($H422=T$6,$J422,"")</f>
        <v/>
      </c>
      <c r="U422" s="114" t="str">
        <f t="shared" si="1388"/>
        <v/>
      </c>
      <c r="V422" s="114" t="str">
        <f t="shared" si="1388"/>
        <v/>
      </c>
      <c r="W422" s="114" t="str">
        <f t="shared" si="1388"/>
        <v/>
      </c>
      <c r="X422" s="113" t="str">
        <f t="shared" si="1388"/>
        <v/>
      </c>
      <c r="Y422" s="114" t="str">
        <f t="shared" si="1388"/>
        <v/>
      </c>
      <c r="Z422" s="114" t="str">
        <f t="shared" si="1388"/>
        <v/>
      </c>
      <c r="AA422" s="114" t="str">
        <f t="shared" si="1388"/>
        <v/>
      </c>
      <c r="AB422" s="113" t="str">
        <f t="shared" si="1388"/>
        <v/>
      </c>
      <c r="AC422" s="114" t="str">
        <f t="shared" si="1388"/>
        <v/>
      </c>
      <c r="AD422" s="114" t="str">
        <f t="shared" si="1388"/>
        <v/>
      </c>
      <c r="AE422" s="114" t="str">
        <f t="shared" si="1388"/>
        <v/>
      </c>
      <c r="AF422" s="114" t="str">
        <f t="shared" si="1388"/>
        <v/>
      </c>
      <c r="AG422" s="114" t="str">
        <f t="shared" si="1388"/>
        <v/>
      </c>
      <c r="AH422" s="114" t="str">
        <f t="shared" si="1388"/>
        <v/>
      </c>
      <c r="AI422" s="113" t="str">
        <f t="shared" si="1388"/>
        <v/>
      </c>
      <c r="AJ422" s="115" t="str">
        <f t="shared" si="1388"/>
        <v/>
      </c>
      <c r="AK422" s="617"/>
      <c r="AL422" s="38"/>
      <c r="AM422" s="98" t="s">
        <v>68</v>
      </c>
      <c r="AN422" s="130">
        <f t="shared" si="910"/>
        <v>416</v>
      </c>
      <c r="AO422" s="138" t="str">
        <f t="shared" ref="AO422:AS422" si="1389">IF(AND($G422=AO$4,$H422=AO$6),$I422,"")</f>
        <v/>
      </c>
      <c r="AP422" s="139" t="str">
        <f t="shared" si="1389"/>
        <v/>
      </c>
      <c r="AQ422" s="139">
        <f t="shared" si="1389"/>
        <v>20000</v>
      </c>
      <c r="AR422" s="139" t="str">
        <f t="shared" si="1389"/>
        <v/>
      </c>
      <c r="AS422" s="139" t="str">
        <f t="shared" si="1389"/>
        <v/>
      </c>
      <c r="AT422" s="118"/>
      <c r="AU422" s="138" t="str">
        <f t="shared" si="839"/>
        <v/>
      </c>
      <c r="AV422" s="139" t="str">
        <f t="shared" si="840"/>
        <v/>
      </c>
      <c r="AW422" s="139" t="str">
        <f t="shared" si="841"/>
        <v/>
      </c>
      <c r="AX422" s="139" t="str">
        <f t="shared" si="842"/>
        <v/>
      </c>
      <c r="AY422" s="139" t="str">
        <f t="shared" si="843"/>
        <v/>
      </c>
      <c r="AZ422" s="140" t="str">
        <f t="shared" si="844"/>
        <v/>
      </c>
      <c r="BA422" s="141" t="str">
        <f t="shared" si="845"/>
        <v/>
      </c>
      <c r="BB422" s="139" t="str">
        <f t="shared" si="846"/>
        <v/>
      </c>
      <c r="BC422" s="139" t="str">
        <f t="shared" si="847"/>
        <v/>
      </c>
      <c r="BD422" s="139" t="str">
        <f t="shared" si="848"/>
        <v/>
      </c>
      <c r="BE422" s="140" t="str">
        <f t="shared" si="849"/>
        <v/>
      </c>
      <c r="BF422" s="122" t="str">
        <f t="shared" si="850"/>
        <v/>
      </c>
      <c r="BG422" s="123" t="str">
        <f t="shared" si="851"/>
        <v/>
      </c>
      <c r="BH422" s="123" t="str">
        <f t="shared" si="852"/>
        <v/>
      </c>
      <c r="BI422" s="123" t="str">
        <f t="shared" si="853"/>
        <v/>
      </c>
      <c r="BJ422" s="122" t="str">
        <f t="shared" si="854"/>
        <v/>
      </c>
      <c r="BK422" s="123" t="str">
        <f t="shared" si="855"/>
        <v/>
      </c>
      <c r="BL422" s="123" t="str">
        <f t="shared" si="856"/>
        <v/>
      </c>
      <c r="BM422" s="123" t="str">
        <f t="shared" si="857"/>
        <v/>
      </c>
      <c r="BN422" s="123" t="str">
        <f t="shared" si="858"/>
        <v/>
      </c>
      <c r="BO422" s="123" t="str">
        <f t="shared" si="859"/>
        <v/>
      </c>
      <c r="BP422" s="123" t="str">
        <f t="shared" si="860"/>
        <v/>
      </c>
      <c r="BQ422" s="123" t="str">
        <f t="shared" si="861"/>
        <v/>
      </c>
      <c r="BR422" s="124" t="str">
        <f t="shared" si="862"/>
        <v/>
      </c>
      <c r="BS422" s="142" t="str">
        <f t="shared" si="863"/>
        <v/>
      </c>
      <c r="BT422" s="143" t="str">
        <f t="shared" si="864"/>
        <v/>
      </c>
      <c r="BU422" s="143" t="str">
        <f t="shared" si="865"/>
        <v/>
      </c>
      <c r="BV422" s="143" t="str">
        <f t="shared" si="866"/>
        <v/>
      </c>
      <c r="BW422" s="143" t="str">
        <f t="shared" si="867"/>
        <v/>
      </c>
      <c r="BX422" s="144" t="str">
        <f t="shared" si="868"/>
        <v/>
      </c>
      <c r="BY422" s="141" t="str">
        <f t="shared" si="869"/>
        <v/>
      </c>
      <c r="BZ422" s="139" t="str">
        <f t="shared" si="870"/>
        <v/>
      </c>
      <c r="CA422" s="139" t="str">
        <f t="shared" si="871"/>
        <v/>
      </c>
      <c r="CB422" s="139" t="str">
        <f t="shared" si="872"/>
        <v/>
      </c>
      <c r="CC422" s="139" t="str">
        <f t="shared" si="873"/>
        <v/>
      </c>
      <c r="CD422" s="139" t="str">
        <f t="shared" si="874"/>
        <v/>
      </c>
      <c r="CE422" s="140" t="str">
        <f t="shared" si="875"/>
        <v/>
      </c>
      <c r="CF422" s="141" t="str">
        <f t="shared" si="876"/>
        <v/>
      </c>
      <c r="CG422" s="139" t="str">
        <f t="shared" si="877"/>
        <v/>
      </c>
      <c r="CH422" s="139" t="str">
        <f t="shared" si="878"/>
        <v/>
      </c>
      <c r="CI422" s="139" t="str">
        <f t="shared" si="879"/>
        <v/>
      </c>
      <c r="CJ422" s="139" t="str">
        <f t="shared" si="880"/>
        <v/>
      </c>
      <c r="CK422" s="139" t="str">
        <f t="shared" si="881"/>
        <v/>
      </c>
      <c r="CL422" s="140" t="str">
        <f t="shared" si="882"/>
        <v/>
      </c>
      <c r="CM422" s="142" t="str">
        <f t="shared" si="883"/>
        <v/>
      </c>
      <c r="CN422" s="143" t="str">
        <f t="shared" si="884"/>
        <v/>
      </c>
      <c r="CO422" s="143" t="str">
        <f t="shared" si="885"/>
        <v/>
      </c>
      <c r="CP422" s="143" t="str">
        <f t="shared" si="886"/>
        <v/>
      </c>
      <c r="CQ422" s="143" t="str">
        <f t="shared" si="887"/>
        <v/>
      </c>
      <c r="CR422" s="145" t="str">
        <f t="shared" si="888"/>
        <v/>
      </c>
      <c r="CS422" s="127"/>
      <c r="CT422" s="122" t="str">
        <f t="shared" si="889"/>
        <v/>
      </c>
      <c r="CU422" s="123" t="str">
        <f t="shared" si="890"/>
        <v/>
      </c>
      <c r="CV422" s="123" t="str">
        <f t="shared" si="891"/>
        <v/>
      </c>
      <c r="CW422" s="123" t="str">
        <f t="shared" si="892"/>
        <v/>
      </c>
      <c r="CX422" s="123" t="str">
        <f t="shared" si="893"/>
        <v/>
      </c>
      <c r="CY422" s="123" t="str">
        <f t="shared" si="894"/>
        <v/>
      </c>
      <c r="CZ422" s="123" t="str">
        <f t="shared" si="895"/>
        <v/>
      </c>
      <c r="DA422" s="123" t="str">
        <f t="shared" si="896"/>
        <v/>
      </c>
      <c r="DB422" s="124" t="str">
        <f t="shared" si="897"/>
        <v/>
      </c>
      <c r="DC422" s="128" t="str">
        <f t="shared" si="898"/>
        <v/>
      </c>
      <c r="DD422" s="123" t="str">
        <f t="shared" si="899"/>
        <v/>
      </c>
      <c r="DE422" s="123" t="str">
        <f t="shared" si="900"/>
        <v/>
      </c>
      <c r="DF422" s="123" t="str">
        <f t="shared" si="901"/>
        <v/>
      </c>
      <c r="DG422" s="123" t="str">
        <f t="shared" si="902"/>
        <v/>
      </c>
      <c r="DH422" s="123" t="str">
        <f t="shared" si="903"/>
        <v/>
      </c>
      <c r="DI422" s="123" t="str">
        <f t="shared" si="904"/>
        <v/>
      </c>
      <c r="DJ422" s="129" t="str">
        <f t="shared" si="905"/>
        <v/>
      </c>
      <c r="DK422" s="98" t="s">
        <v>68</v>
      </c>
      <c r="DL422" s="130">
        <f t="shared" si="912"/>
        <v>416</v>
      </c>
      <c r="DM422" s="56"/>
    </row>
    <row r="423" spans="2:117" ht="22.5" customHeight="1">
      <c r="B423" s="98" t="s">
        <v>68</v>
      </c>
      <c r="C423" s="130">
        <f t="shared" si="906"/>
        <v>417</v>
      </c>
      <c r="D423" s="146">
        <v>45708</v>
      </c>
      <c r="E423" s="155" t="s">
        <v>69</v>
      </c>
      <c r="F423" s="102" t="s">
        <v>70</v>
      </c>
      <c r="G423" s="103" t="s">
        <v>20</v>
      </c>
      <c r="H423" s="131" t="s">
        <v>46</v>
      </c>
      <c r="I423" s="132">
        <v>20000</v>
      </c>
      <c r="J423" s="106"/>
      <c r="K423" s="107">
        <f t="shared" si="907"/>
        <v>4895264</v>
      </c>
      <c r="L423" s="645"/>
      <c r="M423" s="133"/>
      <c r="N423" s="133"/>
      <c r="O423" s="134" t="str">
        <f t="shared" ref="O423:S423" si="1390">IF($H423=O$6,$I423,"")</f>
        <v/>
      </c>
      <c r="P423" s="135" t="str">
        <f t="shared" si="1390"/>
        <v/>
      </c>
      <c r="Q423" s="136">
        <f t="shared" si="1390"/>
        <v>20000</v>
      </c>
      <c r="R423" s="135" t="str">
        <f t="shared" si="1390"/>
        <v/>
      </c>
      <c r="S423" s="137" t="str">
        <f t="shared" si="1390"/>
        <v/>
      </c>
      <c r="T423" s="113" t="str">
        <f t="shared" ref="T423:AJ423" si="1391">IF($H423=T$6,$J423,"")</f>
        <v/>
      </c>
      <c r="U423" s="114" t="str">
        <f t="shared" si="1391"/>
        <v/>
      </c>
      <c r="V423" s="114" t="str">
        <f t="shared" si="1391"/>
        <v/>
      </c>
      <c r="W423" s="114" t="str">
        <f t="shared" si="1391"/>
        <v/>
      </c>
      <c r="X423" s="113" t="str">
        <f t="shared" si="1391"/>
        <v/>
      </c>
      <c r="Y423" s="114" t="str">
        <f t="shared" si="1391"/>
        <v/>
      </c>
      <c r="Z423" s="114" t="str">
        <f t="shared" si="1391"/>
        <v/>
      </c>
      <c r="AA423" s="114" t="str">
        <f t="shared" si="1391"/>
        <v/>
      </c>
      <c r="AB423" s="113" t="str">
        <f t="shared" si="1391"/>
        <v/>
      </c>
      <c r="AC423" s="114" t="str">
        <f t="shared" si="1391"/>
        <v/>
      </c>
      <c r="AD423" s="114" t="str">
        <f t="shared" si="1391"/>
        <v/>
      </c>
      <c r="AE423" s="114" t="str">
        <f t="shared" si="1391"/>
        <v/>
      </c>
      <c r="AF423" s="114" t="str">
        <f t="shared" si="1391"/>
        <v/>
      </c>
      <c r="AG423" s="114" t="str">
        <f t="shared" si="1391"/>
        <v/>
      </c>
      <c r="AH423" s="114" t="str">
        <f t="shared" si="1391"/>
        <v/>
      </c>
      <c r="AI423" s="113" t="str">
        <f t="shared" si="1391"/>
        <v/>
      </c>
      <c r="AJ423" s="115" t="str">
        <f t="shared" si="1391"/>
        <v/>
      </c>
      <c r="AK423" s="617"/>
      <c r="AL423" s="38"/>
      <c r="AM423" s="98" t="s">
        <v>68</v>
      </c>
      <c r="AN423" s="130">
        <f t="shared" si="910"/>
        <v>417</v>
      </c>
      <c r="AO423" s="138" t="str">
        <f t="shared" ref="AO423:AS423" si="1392">IF(AND($G423=AO$4,$H423=AO$6),$I423,"")</f>
        <v/>
      </c>
      <c r="AP423" s="139" t="str">
        <f t="shared" si="1392"/>
        <v/>
      </c>
      <c r="AQ423" s="139">
        <f t="shared" si="1392"/>
        <v>20000</v>
      </c>
      <c r="AR423" s="139" t="str">
        <f t="shared" si="1392"/>
        <v/>
      </c>
      <c r="AS423" s="139" t="str">
        <f t="shared" si="1392"/>
        <v/>
      </c>
      <c r="AT423" s="118"/>
      <c r="AU423" s="138" t="str">
        <f t="shared" si="839"/>
        <v/>
      </c>
      <c r="AV423" s="139" t="str">
        <f t="shared" si="840"/>
        <v/>
      </c>
      <c r="AW423" s="139" t="str">
        <f t="shared" si="841"/>
        <v/>
      </c>
      <c r="AX423" s="139" t="str">
        <f t="shared" si="842"/>
        <v/>
      </c>
      <c r="AY423" s="139" t="str">
        <f t="shared" si="843"/>
        <v/>
      </c>
      <c r="AZ423" s="140" t="str">
        <f t="shared" si="844"/>
        <v/>
      </c>
      <c r="BA423" s="141" t="str">
        <f t="shared" si="845"/>
        <v/>
      </c>
      <c r="BB423" s="139" t="str">
        <f t="shared" si="846"/>
        <v/>
      </c>
      <c r="BC423" s="139" t="str">
        <f t="shared" si="847"/>
        <v/>
      </c>
      <c r="BD423" s="139" t="str">
        <f t="shared" si="848"/>
        <v/>
      </c>
      <c r="BE423" s="140" t="str">
        <f t="shared" si="849"/>
        <v/>
      </c>
      <c r="BF423" s="122" t="str">
        <f t="shared" si="850"/>
        <v/>
      </c>
      <c r="BG423" s="123" t="str">
        <f t="shared" si="851"/>
        <v/>
      </c>
      <c r="BH423" s="123" t="str">
        <f t="shared" si="852"/>
        <v/>
      </c>
      <c r="BI423" s="123" t="str">
        <f t="shared" si="853"/>
        <v/>
      </c>
      <c r="BJ423" s="122" t="str">
        <f t="shared" si="854"/>
        <v/>
      </c>
      <c r="BK423" s="123" t="str">
        <f t="shared" si="855"/>
        <v/>
      </c>
      <c r="BL423" s="123" t="str">
        <f t="shared" si="856"/>
        <v/>
      </c>
      <c r="BM423" s="123" t="str">
        <f t="shared" si="857"/>
        <v/>
      </c>
      <c r="BN423" s="123" t="str">
        <f t="shared" si="858"/>
        <v/>
      </c>
      <c r="BO423" s="123" t="str">
        <f t="shared" si="859"/>
        <v/>
      </c>
      <c r="BP423" s="123" t="str">
        <f t="shared" si="860"/>
        <v/>
      </c>
      <c r="BQ423" s="123" t="str">
        <f t="shared" si="861"/>
        <v/>
      </c>
      <c r="BR423" s="124" t="str">
        <f t="shared" si="862"/>
        <v/>
      </c>
      <c r="BS423" s="142" t="str">
        <f t="shared" si="863"/>
        <v/>
      </c>
      <c r="BT423" s="143" t="str">
        <f t="shared" si="864"/>
        <v/>
      </c>
      <c r="BU423" s="143" t="str">
        <f t="shared" si="865"/>
        <v/>
      </c>
      <c r="BV423" s="143" t="str">
        <f t="shared" si="866"/>
        <v/>
      </c>
      <c r="BW423" s="143" t="str">
        <f t="shared" si="867"/>
        <v/>
      </c>
      <c r="BX423" s="144" t="str">
        <f t="shared" si="868"/>
        <v/>
      </c>
      <c r="BY423" s="141" t="str">
        <f t="shared" si="869"/>
        <v/>
      </c>
      <c r="BZ423" s="139" t="str">
        <f t="shared" si="870"/>
        <v/>
      </c>
      <c r="CA423" s="139" t="str">
        <f t="shared" si="871"/>
        <v/>
      </c>
      <c r="CB423" s="139" t="str">
        <f t="shared" si="872"/>
        <v/>
      </c>
      <c r="CC423" s="139" t="str">
        <f t="shared" si="873"/>
        <v/>
      </c>
      <c r="CD423" s="139" t="str">
        <f t="shared" si="874"/>
        <v/>
      </c>
      <c r="CE423" s="140" t="str">
        <f t="shared" si="875"/>
        <v/>
      </c>
      <c r="CF423" s="141" t="str">
        <f t="shared" si="876"/>
        <v/>
      </c>
      <c r="CG423" s="139" t="str">
        <f t="shared" si="877"/>
        <v/>
      </c>
      <c r="CH423" s="139" t="str">
        <f t="shared" si="878"/>
        <v/>
      </c>
      <c r="CI423" s="139" t="str">
        <f t="shared" si="879"/>
        <v/>
      </c>
      <c r="CJ423" s="139" t="str">
        <f t="shared" si="880"/>
        <v/>
      </c>
      <c r="CK423" s="139" t="str">
        <f t="shared" si="881"/>
        <v/>
      </c>
      <c r="CL423" s="140" t="str">
        <f t="shared" si="882"/>
        <v/>
      </c>
      <c r="CM423" s="142" t="str">
        <f t="shared" si="883"/>
        <v/>
      </c>
      <c r="CN423" s="143" t="str">
        <f t="shared" si="884"/>
        <v/>
      </c>
      <c r="CO423" s="143" t="str">
        <f t="shared" si="885"/>
        <v/>
      </c>
      <c r="CP423" s="143" t="str">
        <f t="shared" si="886"/>
        <v/>
      </c>
      <c r="CQ423" s="143" t="str">
        <f t="shared" si="887"/>
        <v/>
      </c>
      <c r="CR423" s="145" t="str">
        <f t="shared" si="888"/>
        <v/>
      </c>
      <c r="CS423" s="127"/>
      <c r="CT423" s="122" t="str">
        <f t="shared" si="889"/>
        <v/>
      </c>
      <c r="CU423" s="123" t="str">
        <f t="shared" si="890"/>
        <v/>
      </c>
      <c r="CV423" s="123" t="str">
        <f t="shared" si="891"/>
        <v/>
      </c>
      <c r="CW423" s="123" t="str">
        <f t="shared" si="892"/>
        <v/>
      </c>
      <c r="CX423" s="123" t="str">
        <f t="shared" si="893"/>
        <v/>
      </c>
      <c r="CY423" s="123" t="str">
        <f t="shared" si="894"/>
        <v/>
      </c>
      <c r="CZ423" s="123" t="str">
        <f t="shared" si="895"/>
        <v/>
      </c>
      <c r="DA423" s="123" t="str">
        <f t="shared" si="896"/>
        <v/>
      </c>
      <c r="DB423" s="124" t="str">
        <f t="shared" si="897"/>
        <v/>
      </c>
      <c r="DC423" s="128" t="str">
        <f t="shared" si="898"/>
        <v/>
      </c>
      <c r="DD423" s="123" t="str">
        <f t="shared" si="899"/>
        <v/>
      </c>
      <c r="DE423" s="123" t="str">
        <f t="shared" si="900"/>
        <v/>
      </c>
      <c r="DF423" s="123" t="str">
        <f t="shared" si="901"/>
        <v/>
      </c>
      <c r="DG423" s="123" t="str">
        <f t="shared" si="902"/>
        <v/>
      </c>
      <c r="DH423" s="123" t="str">
        <f t="shared" si="903"/>
        <v/>
      </c>
      <c r="DI423" s="123" t="str">
        <f t="shared" si="904"/>
        <v/>
      </c>
      <c r="DJ423" s="129" t="str">
        <f t="shared" si="905"/>
        <v/>
      </c>
      <c r="DK423" s="98" t="s">
        <v>68</v>
      </c>
      <c r="DL423" s="130">
        <f t="shared" si="912"/>
        <v>417</v>
      </c>
      <c r="DM423" s="56"/>
    </row>
    <row r="424" spans="2:117" ht="22.5" customHeight="1">
      <c r="B424" s="98" t="s">
        <v>68</v>
      </c>
      <c r="C424" s="130">
        <f t="shared" si="906"/>
        <v>418</v>
      </c>
      <c r="D424" s="146">
        <v>45708</v>
      </c>
      <c r="E424" s="155" t="s">
        <v>69</v>
      </c>
      <c r="F424" s="102" t="s">
        <v>70</v>
      </c>
      <c r="G424" s="103" t="s">
        <v>20</v>
      </c>
      <c r="H424" s="131" t="s">
        <v>46</v>
      </c>
      <c r="I424" s="132">
        <v>2000</v>
      </c>
      <c r="J424" s="106"/>
      <c r="K424" s="107">
        <f t="shared" si="907"/>
        <v>4897264</v>
      </c>
      <c r="L424" s="645"/>
      <c r="M424" s="133"/>
      <c r="N424" s="133"/>
      <c r="O424" s="134" t="str">
        <f t="shared" ref="O424:S424" si="1393">IF($H424=O$6,$I424,"")</f>
        <v/>
      </c>
      <c r="P424" s="135" t="str">
        <f t="shared" si="1393"/>
        <v/>
      </c>
      <c r="Q424" s="136">
        <f t="shared" si="1393"/>
        <v>2000</v>
      </c>
      <c r="R424" s="135" t="str">
        <f t="shared" si="1393"/>
        <v/>
      </c>
      <c r="S424" s="137" t="str">
        <f t="shared" si="1393"/>
        <v/>
      </c>
      <c r="T424" s="113" t="str">
        <f t="shared" ref="T424:AJ424" si="1394">IF($H424=T$6,$J424,"")</f>
        <v/>
      </c>
      <c r="U424" s="114" t="str">
        <f t="shared" si="1394"/>
        <v/>
      </c>
      <c r="V424" s="114" t="str">
        <f t="shared" si="1394"/>
        <v/>
      </c>
      <c r="W424" s="114" t="str">
        <f t="shared" si="1394"/>
        <v/>
      </c>
      <c r="X424" s="113" t="str">
        <f t="shared" si="1394"/>
        <v/>
      </c>
      <c r="Y424" s="114" t="str">
        <f t="shared" si="1394"/>
        <v/>
      </c>
      <c r="Z424" s="114" t="str">
        <f t="shared" si="1394"/>
        <v/>
      </c>
      <c r="AA424" s="114" t="str">
        <f t="shared" si="1394"/>
        <v/>
      </c>
      <c r="AB424" s="113" t="str">
        <f t="shared" si="1394"/>
        <v/>
      </c>
      <c r="AC424" s="114" t="str">
        <f t="shared" si="1394"/>
        <v/>
      </c>
      <c r="AD424" s="114" t="str">
        <f t="shared" si="1394"/>
        <v/>
      </c>
      <c r="AE424" s="114" t="str">
        <f t="shared" si="1394"/>
        <v/>
      </c>
      <c r="AF424" s="114" t="str">
        <f t="shared" si="1394"/>
        <v/>
      </c>
      <c r="AG424" s="114" t="str">
        <f t="shared" si="1394"/>
        <v/>
      </c>
      <c r="AH424" s="114" t="str">
        <f t="shared" si="1394"/>
        <v/>
      </c>
      <c r="AI424" s="113" t="str">
        <f t="shared" si="1394"/>
        <v/>
      </c>
      <c r="AJ424" s="115" t="str">
        <f t="shared" si="1394"/>
        <v/>
      </c>
      <c r="AK424" s="617"/>
      <c r="AL424" s="38"/>
      <c r="AM424" s="98" t="s">
        <v>68</v>
      </c>
      <c r="AN424" s="130">
        <f t="shared" si="910"/>
        <v>418</v>
      </c>
      <c r="AO424" s="138" t="str">
        <f t="shared" ref="AO424:AS424" si="1395">IF(AND($G424=AO$4,$H424=AO$6),$I424,"")</f>
        <v/>
      </c>
      <c r="AP424" s="139" t="str">
        <f t="shared" si="1395"/>
        <v/>
      </c>
      <c r="AQ424" s="139">
        <f t="shared" si="1395"/>
        <v>2000</v>
      </c>
      <c r="AR424" s="139" t="str">
        <f t="shared" si="1395"/>
        <v/>
      </c>
      <c r="AS424" s="139" t="str">
        <f t="shared" si="1395"/>
        <v/>
      </c>
      <c r="AT424" s="118"/>
      <c r="AU424" s="138" t="str">
        <f t="shared" si="839"/>
        <v/>
      </c>
      <c r="AV424" s="139" t="str">
        <f t="shared" si="840"/>
        <v/>
      </c>
      <c r="AW424" s="139" t="str">
        <f t="shared" si="841"/>
        <v/>
      </c>
      <c r="AX424" s="139" t="str">
        <f t="shared" si="842"/>
        <v/>
      </c>
      <c r="AY424" s="139" t="str">
        <f t="shared" si="843"/>
        <v/>
      </c>
      <c r="AZ424" s="140" t="str">
        <f t="shared" si="844"/>
        <v/>
      </c>
      <c r="BA424" s="141" t="str">
        <f t="shared" si="845"/>
        <v/>
      </c>
      <c r="BB424" s="139" t="str">
        <f t="shared" si="846"/>
        <v/>
      </c>
      <c r="BC424" s="139" t="str">
        <f t="shared" si="847"/>
        <v/>
      </c>
      <c r="BD424" s="139" t="str">
        <f t="shared" si="848"/>
        <v/>
      </c>
      <c r="BE424" s="140" t="str">
        <f t="shared" si="849"/>
        <v/>
      </c>
      <c r="BF424" s="122" t="str">
        <f t="shared" si="850"/>
        <v/>
      </c>
      <c r="BG424" s="123" t="str">
        <f t="shared" si="851"/>
        <v/>
      </c>
      <c r="BH424" s="123" t="str">
        <f t="shared" si="852"/>
        <v/>
      </c>
      <c r="BI424" s="123" t="str">
        <f t="shared" si="853"/>
        <v/>
      </c>
      <c r="BJ424" s="122" t="str">
        <f t="shared" si="854"/>
        <v/>
      </c>
      <c r="BK424" s="123" t="str">
        <f t="shared" si="855"/>
        <v/>
      </c>
      <c r="BL424" s="123" t="str">
        <f t="shared" si="856"/>
        <v/>
      </c>
      <c r="BM424" s="123" t="str">
        <f t="shared" si="857"/>
        <v/>
      </c>
      <c r="BN424" s="123" t="str">
        <f t="shared" si="858"/>
        <v/>
      </c>
      <c r="BO424" s="123" t="str">
        <f t="shared" si="859"/>
        <v/>
      </c>
      <c r="BP424" s="123" t="str">
        <f t="shared" si="860"/>
        <v/>
      </c>
      <c r="BQ424" s="123" t="str">
        <f t="shared" si="861"/>
        <v/>
      </c>
      <c r="BR424" s="124" t="str">
        <f t="shared" si="862"/>
        <v/>
      </c>
      <c r="BS424" s="142" t="str">
        <f t="shared" si="863"/>
        <v/>
      </c>
      <c r="BT424" s="143" t="str">
        <f t="shared" si="864"/>
        <v/>
      </c>
      <c r="BU424" s="143" t="str">
        <f t="shared" si="865"/>
        <v/>
      </c>
      <c r="BV424" s="143" t="str">
        <f t="shared" si="866"/>
        <v/>
      </c>
      <c r="BW424" s="143" t="str">
        <f t="shared" si="867"/>
        <v/>
      </c>
      <c r="BX424" s="144" t="str">
        <f t="shared" si="868"/>
        <v/>
      </c>
      <c r="BY424" s="141" t="str">
        <f t="shared" si="869"/>
        <v/>
      </c>
      <c r="BZ424" s="139" t="str">
        <f t="shared" si="870"/>
        <v/>
      </c>
      <c r="CA424" s="139" t="str">
        <f t="shared" si="871"/>
        <v/>
      </c>
      <c r="CB424" s="139" t="str">
        <f t="shared" si="872"/>
        <v/>
      </c>
      <c r="CC424" s="139" t="str">
        <f t="shared" si="873"/>
        <v/>
      </c>
      <c r="CD424" s="139" t="str">
        <f t="shared" si="874"/>
        <v/>
      </c>
      <c r="CE424" s="140" t="str">
        <f t="shared" si="875"/>
        <v/>
      </c>
      <c r="CF424" s="141" t="str">
        <f t="shared" si="876"/>
        <v/>
      </c>
      <c r="CG424" s="139" t="str">
        <f t="shared" si="877"/>
        <v/>
      </c>
      <c r="CH424" s="139" t="str">
        <f t="shared" si="878"/>
        <v/>
      </c>
      <c r="CI424" s="139" t="str">
        <f t="shared" si="879"/>
        <v/>
      </c>
      <c r="CJ424" s="139" t="str">
        <f t="shared" si="880"/>
        <v/>
      </c>
      <c r="CK424" s="139" t="str">
        <f t="shared" si="881"/>
        <v/>
      </c>
      <c r="CL424" s="140" t="str">
        <f t="shared" si="882"/>
        <v/>
      </c>
      <c r="CM424" s="142" t="str">
        <f t="shared" si="883"/>
        <v/>
      </c>
      <c r="CN424" s="143" t="str">
        <f t="shared" si="884"/>
        <v/>
      </c>
      <c r="CO424" s="143" t="str">
        <f t="shared" si="885"/>
        <v/>
      </c>
      <c r="CP424" s="143" t="str">
        <f t="shared" si="886"/>
        <v/>
      </c>
      <c r="CQ424" s="143" t="str">
        <f t="shared" si="887"/>
        <v/>
      </c>
      <c r="CR424" s="145" t="str">
        <f t="shared" si="888"/>
        <v/>
      </c>
      <c r="CS424" s="127"/>
      <c r="CT424" s="122" t="str">
        <f t="shared" si="889"/>
        <v/>
      </c>
      <c r="CU424" s="123" t="str">
        <f t="shared" si="890"/>
        <v/>
      </c>
      <c r="CV424" s="123" t="str">
        <f t="shared" si="891"/>
        <v/>
      </c>
      <c r="CW424" s="123" t="str">
        <f t="shared" si="892"/>
        <v/>
      </c>
      <c r="CX424" s="123" t="str">
        <f t="shared" si="893"/>
        <v/>
      </c>
      <c r="CY424" s="123" t="str">
        <f t="shared" si="894"/>
        <v/>
      </c>
      <c r="CZ424" s="123" t="str">
        <f t="shared" si="895"/>
        <v/>
      </c>
      <c r="DA424" s="123" t="str">
        <f t="shared" si="896"/>
        <v/>
      </c>
      <c r="DB424" s="124" t="str">
        <f t="shared" si="897"/>
        <v/>
      </c>
      <c r="DC424" s="128" t="str">
        <f t="shared" si="898"/>
        <v/>
      </c>
      <c r="DD424" s="123" t="str">
        <f t="shared" si="899"/>
        <v/>
      </c>
      <c r="DE424" s="123" t="str">
        <f t="shared" si="900"/>
        <v/>
      </c>
      <c r="DF424" s="123" t="str">
        <f t="shared" si="901"/>
        <v/>
      </c>
      <c r="DG424" s="123" t="str">
        <f t="shared" si="902"/>
        <v/>
      </c>
      <c r="DH424" s="123" t="str">
        <f t="shared" si="903"/>
        <v/>
      </c>
      <c r="DI424" s="123" t="str">
        <f t="shared" si="904"/>
        <v/>
      </c>
      <c r="DJ424" s="129" t="str">
        <f t="shared" si="905"/>
        <v/>
      </c>
      <c r="DK424" s="98" t="s">
        <v>68</v>
      </c>
      <c r="DL424" s="130">
        <f t="shared" si="912"/>
        <v>418</v>
      </c>
      <c r="DM424" s="56"/>
    </row>
    <row r="425" spans="2:117" ht="22.5" customHeight="1">
      <c r="B425" s="98" t="s">
        <v>68</v>
      </c>
      <c r="C425" s="130">
        <f t="shared" si="906"/>
        <v>419</v>
      </c>
      <c r="D425" s="146">
        <v>45708</v>
      </c>
      <c r="E425" s="155" t="s">
        <v>69</v>
      </c>
      <c r="F425" s="102" t="s">
        <v>70</v>
      </c>
      <c r="G425" s="103" t="s">
        <v>20</v>
      </c>
      <c r="H425" s="131" t="s">
        <v>46</v>
      </c>
      <c r="I425" s="132">
        <v>5000</v>
      </c>
      <c r="J425" s="106"/>
      <c r="K425" s="107">
        <f t="shared" si="907"/>
        <v>4902264</v>
      </c>
      <c r="L425" s="645"/>
      <c r="M425" s="133"/>
      <c r="N425" s="133"/>
      <c r="O425" s="134" t="str">
        <f t="shared" ref="O425:S425" si="1396">IF($H425=O$6,$I425,"")</f>
        <v/>
      </c>
      <c r="P425" s="135" t="str">
        <f t="shared" si="1396"/>
        <v/>
      </c>
      <c r="Q425" s="136">
        <f t="shared" si="1396"/>
        <v>5000</v>
      </c>
      <c r="R425" s="135" t="str">
        <f t="shared" si="1396"/>
        <v/>
      </c>
      <c r="S425" s="137" t="str">
        <f t="shared" si="1396"/>
        <v/>
      </c>
      <c r="T425" s="113" t="str">
        <f t="shared" ref="T425:AJ425" si="1397">IF($H425=T$6,$J425,"")</f>
        <v/>
      </c>
      <c r="U425" s="114" t="str">
        <f t="shared" si="1397"/>
        <v/>
      </c>
      <c r="V425" s="114" t="str">
        <f t="shared" si="1397"/>
        <v/>
      </c>
      <c r="W425" s="114" t="str">
        <f t="shared" si="1397"/>
        <v/>
      </c>
      <c r="X425" s="113" t="str">
        <f t="shared" si="1397"/>
        <v/>
      </c>
      <c r="Y425" s="114" t="str">
        <f t="shared" si="1397"/>
        <v/>
      </c>
      <c r="Z425" s="114" t="str">
        <f t="shared" si="1397"/>
        <v/>
      </c>
      <c r="AA425" s="114" t="str">
        <f t="shared" si="1397"/>
        <v/>
      </c>
      <c r="AB425" s="113" t="str">
        <f t="shared" si="1397"/>
        <v/>
      </c>
      <c r="AC425" s="114" t="str">
        <f t="shared" si="1397"/>
        <v/>
      </c>
      <c r="AD425" s="114" t="str">
        <f t="shared" si="1397"/>
        <v/>
      </c>
      <c r="AE425" s="114" t="str">
        <f t="shared" si="1397"/>
        <v/>
      </c>
      <c r="AF425" s="114" t="str">
        <f t="shared" si="1397"/>
        <v/>
      </c>
      <c r="AG425" s="114" t="str">
        <f t="shared" si="1397"/>
        <v/>
      </c>
      <c r="AH425" s="114" t="str">
        <f t="shared" si="1397"/>
        <v/>
      </c>
      <c r="AI425" s="113" t="str">
        <f t="shared" si="1397"/>
        <v/>
      </c>
      <c r="AJ425" s="115" t="str">
        <f t="shared" si="1397"/>
        <v/>
      </c>
      <c r="AK425" s="617"/>
      <c r="AL425" s="38"/>
      <c r="AM425" s="98" t="s">
        <v>68</v>
      </c>
      <c r="AN425" s="130">
        <f t="shared" si="910"/>
        <v>419</v>
      </c>
      <c r="AO425" s="138" t="str">
        <f t="shared" ref="AO425:AS425" si="1398">IF(AND($G425=AO$4,$H425=AO$6),$I425,"")</f>
        <v/>
      </c>
      <c r="AP425" s="139" t="str">
        <f t="shared" si="1398"/>
        <v/>
      </c>
      <c r="AQ425" s="139">
        <f t="shared" si="1398"/>
        <v>5000</v>
      </c>
      <c r="AR425" s="139" t="str">
        <f t="shared" si="1398"/>
        <v/>
      </c>
      <c r="AS425" s="139" t="str">
        <f t="shared" si="1398"/>
        <v/>
      </c>
      <c r="AT425" s="118"/>
      <c r="AU425" s="138" t="str">
        <f t="shared" si="839"/>
        <v/>
      </c>
      <c r="AV425" s="139" t="str">
        <f t="shared" si="840"/>
        <v/>
      </c>
      <c r="AW425" s="139" t="str">
        <f t="shared" si="841"/>
        <v/>
      </c>
      <c r="AX425" s="139" t="str">
        <f t="shared" si="842"/>
        <v/>
      </c>
      <c r="AY425" s="139" t="str">
        <f t="shared" si="843"/>
        <v/>
      </c>
      <c r="AZ425" s="140" t="str">
        <f t="shared" si="844"/>
        <v/>
      </c>
      <c r="BA425" s="141" t="str">
        <f t="shared" si="845"/>
        <v/>
      </c>
      <c r="BB425" s="139" t="str">
        <f t="shared" si="846"/>
        <v/>
      </c>
      <c r="BC425" s="139" t="str">
        <f t="shared" si="847"/>
        <v/>
      </c>
      <c r="BD425" s="139" t="str">
        <f t="shared" si="848"/>
        <v/>
      </c>
      <c r="BE425" s="140" t="str">
        <f t="shared" si="849"/>
        <v/>
      </c>
      <c r="BF425" s="122" t="str">
        <f t="shared" si="850"/>
        <v/>
      </c>
      <c r="BG425" s="123" t="str">
        <f t="shared" si="851"/>
        <v/>
      </c>
      <c r="BH425" s="123" t="str">
        <f t="shared" si="852"/>
        <v/>
      </c>
      <c r="BI425" s="123" t="str">
        <f t="shared" si="853"/>
        <v/>
      </c>
      <c r="BJ425" s="122" t="str">
        <f t="shared" si="854"/>
        <v/>
      </c>
      <c r="BK425" s="123" t="str">
        <f t="shared" si="855"/>
        <v/>
      </c>
      <c r="BL425" s="123" t="str">
        <f t="shared" si="856"/>
        <v/>
      </c>
      <c r="BM425" s="123" t="str">
        <f t="shared" si="857"/>
        <v/>
      </c>
      <c r="BN425" s="123" t="str">
        <f t="shared" si="858"/>
        <v/>
      </c>
      <c r="BO425" s="123" t="str">
        <f t="shared" si="859"/>
        <v/>
      </c>
      <c r="BP425" s="123" t="str">
        <f t="shared" si="860"/>
        <v/>
      </c>
      <c r="BQ425" s="123" t="str">
        <f t="shared" si="861"/>
        <v/>
      </c>
      <c r="BR425" s="124" t="str">
        <f t="shared" si="862"/>
        <v/>
      </c>
      <c r="BS425" s="142" t="str">
        <f t="shared" si="863"/>
        <v/>
      </c>
      <c r="BT425" s="143" t="str">
        <f t="shared" si="864"/>
        <v/>
      </c>
      <c r="BU425" s="143" t="str">
        <f t="shared" si="865"/>
        <v/>
      </c>
      <c r="BV425" s="143" t="str">
        <f t="shared" si="866"/>
        <v/>
      </c>
      <c r="BW425" s="143" t="str">
        <f t="shared" si="867"/>
        <v/>
      </c>
      <c r="BX425" s="144" t="str">
        <f t="shared" si="868"/>
        <v/>
      </c>
      <c r="BY425" s="141" t="str">
        <f t="shared" si="869"/>
        <v/>
      </c>
      <c r="BZ425" s="139" t="str">
        <f t="shared" si="870"/>
        <v/>
      </c>
      <c r="CA425" s="139" t="str">
        <f t="shared" si="871"/>
        <v/>
      </c>
      <c r="CB425" s="139" t="str">
        <f t="shared" si="872"/>
        <v/>
      </c>
      <c r="CC425" s="139" t="str">
        <f t="shared" si="873"/>
        <v/>
      </c>
      <c r="CD425" s="139" t="str">
        <f t="shared" si="874"/>
        <v/>
      </c>
      <c r="CE425" s="140" t="str">
        <f t="shared" si="875"/>
        <v/>
      </c>
      <c r="CF425" s="141" t="str">
        <f t="shared" si="876"/>
        <v/>
      </c>
      <c r="CG425" s="139" t="str">
        <f t="shared" si="877"/>
        <v/>
      </c>
      <c r="CH425" s="139" t="str">
        <f t="shared" si="878"/>
        <v/>
      </c>
      <c r="CI425" s="139" t="str">
        <f t="shared" si="879"/>
        <v/>
      </c>
      <c r="CJ425" s="139" t="str">
        <f t="shared" si="880"/>
        <v/>
      </c>
      <c r="CK425" s="139" t="str">
        <f t="shared" si="881"/>
        <v/>
      </c>
      <c r="CL425" s="140" t="str">
        <f t="shared" si="882"/>
        <v/>
      </c>
      <c r="CM425" s="142" t="str">
        <f t="shared" si="883"/>
        <v/>
      </c>
      <c r="CN425" s="143" t="str">
        <f t="shared" si="884"/>
        <v/>
      </c>
      <c r="CO425" s="143" t="str">
        <f t="shared" si="885"/>
        <v/>
      </c>
      <c r="CP425" s="143" t="str">
        <f t="shared" si="886"/>
        <v/>
      </c>
      <c r="CQ425" s="143" t="str">
        <f t="shared" si="887"/>
        <v/>
      </c>
      <c r="CR425" s="145" t="str">
        <f t="shared" si="888"/>
        <v/>
      </c>
      <c r="CS425" s="127"/>
      <c r="CT425" s="122" t="str">
        <f t="shared" si="889"/>
        <v/>
      </c>
      <c r="CU425" s="123" t="str">
        <f t="shared" si="890"/>
        <v/>
      </c>
      <c r="CV425" s="123" t="str">
        <f t="shared" si="891"/>
        <v/>
      </c>
      <c r="CW425" s="123" t="str">
        <f t="shared" si="892"/>
        <v/>
      </c>
      <c r="CX425" s="123" t="str">
        <f t="shared" si="893"/>
        <v/>
      </c>
      <c r="CY425" s="123" t="str">
        <f t="shared" si="894"/>
        <v/>
      </c>
      <c r="CZ425" s="123" t="str">
        <f t="shared" si="895"/>
        <v/>
      </c>
      <c r="DA425" s="123" t="str">
        <f t="shared" si="896"/>
        <v/>
      </c>
      <c r="DB425" s="124" t="str">
        <f t="shared" si="897"/>
        <v/>
      </c>
      <c r="DC425" s="128" t="str">
        <f t="shared" si="898"/>
        <v/>
      </c>
      <c r="DD425" s="123" t="str">
        <f t="shared" si="899"/>
        <v/>
      </c>
      <c r="DE425" s="123" t="str">
        <f t="shared" si="900"/>
        <v/>
      </c>
      <c r="DF425" s="123" t="str">
        <f t="shared" si="901"/>
        <v/>
      </c>
      <c r="DG425" s="123" t="str">
        <f t="shared" si="902"/>
        <v/>
      </c>
      <c r="DH425" s="123" t="str">
        <f t="shared" si="903"/>
        <v/>
      </c>
      <c r="DI425" s="123" t="str">
        <f t="shared" si="904"/>
        <v/>
      </c>
      <c r="DJ425" s="129" t="str">
        <f t="shared" si="905"/>
        <v/>
      </c>
      <c r="DK425" s="98" t="s">
        <v>68</v>
      </c>
      <c r="DL425" s="130">
        <f t="shared" si="912"/>
        <v>419</v>
      </c>
      <c r="DM425" s="56"/>
    </row>
    <row r="426" spans="2:117" ht="22.5" customHeight="1">
      <c r="B426" s="98" t="s">
        <v>68</v>
      </c>
      <c r="C426" s="130">
        <f t="shared" si="906"/>
        <v>420</v>
      </c>
      <c r="D426" s="146">
        <v>45708</v>
      </c>
      <c r="E426" s="155" t="s">
        <v>69</v>
      </c>
      <c r="F426" s="102" t="s">
        <v>70</v>
      </c>
      <c r="G426" s="103" t="s">
        <v>20</v>
      </c>
      <c r="H426" s="131" t="s">
        <v>46</v>
      </c>
      <c r="I426" s="132">
        <v>30000</v>
      </c>
      <c r="J426" s="106"/>
      <c r="K426" s="107">
        <f t="shared" si="907"/>
        <v>4932264</v>
      </c>
      <c r="L426" s="645"/>
      <c r="M426" s="133"/>
      <c r="N426" s="133"/>
      <c r="O426" s="134" t="str">
        <f t="shared" ref="O426:S426" si="1399">IF($H426=O$6,$I426,"")</f>
        <v/>
      </c>
      <c r="P426" s="135" t="str">
        <f t="shared" si="1399"/>
        <v/>
      </c>
      <c r="Q426" s="136">
        <f t="shared" si="1399"/>
        <v>30000</v>
      </c>
      <c r="R426" s="135" t="str">
        <f t="shared" si="1399"/>
        <v/>
      </c>
      <c r="S426" s="137" t="str">
        <f t="shared" si="1399"/>
        <v/>
      </c>
      <c r="T426" s="113" t="str">
        <f t="shared" ref="T426:AJ426" si="1400">IF($H426=T$6,$J426,"")</f>
        <v/>
      </c>
      <c r="U426" s="114" t="str">
        <f t="shared" si="1400"/>
        <v/>
      </c>
      <c r="V426" s="114" t="str">
        <f t="shared" si="1400"/>
        <v/>
      </c>
      <c r="W426" s="114" t="str">
        <f t="shared" si="1400"/>
        <v/>
      </c>
      <c r="X426" s="113" t="str">
        <f t="shared" si="1400"/>
        <v/>
      </c>
      <c r="Y426" s="114" t="str">
        <f t="shared" si="1400"/>
        <v/>
      </c>
      <c r="Z426" s="114" t="str">
        <f t="shared" si="1400"/>
        <v/>
      </c>
      <c r="AA426" s="114" t="str">
        <f t="shared" si="1400"/>
        <v/>
      </c>
      <c r="AB426" s="113" t="str">
        <f t="shared" si="1400"/>
        <v/>
      </c>
      <c r="AC426" s="114" t="str">
        <f t="shared" si="1400"/>
        <v/>
      </c>
      <c r="AD426" s="114" t="str">
        <f t="shared" si="1400"/>
        <v/>
      </c>
      <c r="AE426" s="114" t="str">
        <f t="shared" si="1400"/>
        <v/>
      </c>
      <c r="AF426" s="114" t="str">
        <f t="shared" si="1400"/>
        <v/>
      </c>
      <c r="AG426" s="114" t="str">
        <f t="shared" si="1400"/>
        <v/>
      </c>
      <c r="AH426" s="114" t="str">
        <f t="shared" si="1400"/>
        <v/>
      </c>
      <c r="AI426" s="113" t="str">
        <f t="shared" si="1400"/>
        <v/>
      </c>
      <c r="AJ426" s="115" t="str">
        <f t="shared" si="1400"/>
        <v/>
      </c>
      <c r="AK426" s="617"/>
      <c r="AL426" s="38"/>
      <c r="AM426" s="98" t="s">
        <v>68</v>
      </c>
      <c r="AN426" s="130">
        <f t="shared" si="910"/>
        <v>420</v>
      </c>
      <c r="AO426" s="138" t="str">
        <f t="shared" ref="AO426:AS426" si="1401">IF(AND($G426=AO$4,$H426=AO$6),$I426,"")</f>
        <v/>
      </c>
      <c r="AP426" s="139" t="str">
        <f t="shared" si="1401"/>
        <v/>
      </c>
      <c r="AQ426" s="139">
        <f t="shared" si="1401"/>
        <v>30000</v>
      </c>
      <c r="AR426" s="139" t="str">
        <f t="shared" si="1401"/>
        <v/>
      </c>
      <c r="AS426" s="139" t="str">
        <f t="shared" si="1401"/>
        <v/>
      </c>
      <c r="AT426" s="118"/>
      <c r="AU426" s="138" t="str">
        <f t="shared" si="839"/>
        <v/>
      </c>
      <c r="AV426" s="139" t="str">
        <f t="shared" si="840"/>
        <v/>
      </c>
      <c r="AW426" s="139" t="str">
        <f t="shared" si="841"/>
        <v/>
      </c>
      <c r="AX426" s="139" t="str">
        <f t="shared" si="842"/>
        <v/>
      </c>
      <c r="AY426" s="139" t="str">
        <f t="shared" si="843"/>
        <v/>
      </c>
      <c r="AZ426" s="140" t="str">
        <f t="shared" si="844"/>
        <v/>
      </c>
      <c r="BA426" s="141" t="str">
        <f t="shared" si="845"/>
        <v/>
      </c>
      <c r="BB426" s="139" t="str">
        <f t="shared" si="846"/>
        <v/>
      </c>
      <c r="BC426" s="139" t="str">
        <f t="shared" si="847"/>
        <v/>
      </c>
      <c r="BD426" s="139" t="str">
        <f t="shared" si="848"/>
        <v/>
      </c>
      <c r="BE426" s="140" t="str">
        <f t="shared" si="849"/>
        <v/>
      </c>
      <c r="BF426" s="122" t="str">
        <f t="shared" si="850"/>
        <v/>
      </c>
      <c r="BG426" s="123" t="str">
        <f t="shared" si="851"/>
        <v/>
      </c>
      <c r="BH426" s="123" t="str">
        <f t="shared" si="852"/>
        <v/>
      </c>
      <c r="BI426" s="123" t="str">
        <f t="shared" si="853"/>
        <v/>
      </c>
      <c r="BJ426" s="122" t="str">
        <f t="shared" si="854"/>
        <v/>
      </c>
      <c r="BK426" s="123" t="str">
        <f t="shared" si="855"/>
        <v/>
      </c>
      <c r="BL426" s="123" t="str">
        <f t="shared" si="856"/>
        <v/>
      </c>
      <c r="BM426" s="123" t="str">
        <f t="shared" si="857"/>
        <v/>
      </c>
      <c r="BN426" s="123" t="str">
        <f t="shared" si="858"/>
        <v/>
      </c>
      <c r="BO426" s="123" t="str">
        <f t="shared" si="859"/>
        <v/>
      </c>
      <c r="BP426" s="123" t="str">
        <f t="shared" si="860"/>
        <v/>
      </c>
      <c r="BQ426" s="123" t="str">
        <f t="shared" si="861"/>
        <v/>
      </c>
      <c r="BR426" s="124" t="str">
        <f t="shared" si="862"/>
        <v/>
      </c>
      <c r="BS426" s="142" t="str">
        <f t="shared" si="863"/>
        <v/>
      </c>
      <c r="BT426" s="143" t="str">
        <f t="shared" si="864"/>
        <v/>
      </c>
      <c r="BU426" s="143" t="str">
        <f t="shared" si="865"/>
        <v/>
      </c>
      <c r="BV426" s="143" t="str">
        <f t="shared" si="866"/>
        <v/>
      </c>
      <c r="BW426" s="143" t="str">
        <f t="shared" si="867"/>
        <v/>
      </c>
      <c r="BX426" s="144" t="str">
        <f t="shared" si="868"/>
        <v/>
      </c>
      <c r="BY426" s="141" t="str">
        <f t="shared" si="869"/>
        <v/>
      </c>
      <c r="BZ426" s="139" t="str">
        <f t="shared" si="870"/>
        <v/>
      </c>
      <c r="CA426" s="139" t="str">
        <f t="shared" si="871"/>
        <v/>
      </c>
      <c r="CB426" s="139" t="str">
        <f t="shared" si="872"/>
        <v/>
      </c>
      <c r="CC426" s="139" t="str">
        <f t="shared" si="873"/>
        <v/>
      </c>
      <c r="CD426" s="139" t="str">
        <f t="shared" si="874"/>
        <v/>
      </c>
      <c r="CE426" s="140" t="str">
        <f t="shared" si="875"/>
        <v/>
      </c>
      <c r="CF426" s="141" t="str">
        <f t="shared" si="876"/>
        <v/>
      </c>
      <c r="CG426" s="139" t="str">
        <f t="shared" si="877"/>
        <v/>
      </c>
      <c r="CH426" s="139" t="str">
        <f t="shared" si="878"/>
        <v/>
      </c>
      <c r="CI426" s="139" t="str">
        <f t="shared" si="879"/>
        <v/>
      </c>
      <c r="CJ426" s="139" t="str">
        <f t="shared" si="880"/>
        <v/>
      </c>
      <c r="CK426" s="139" t="str">
        <f t="shared" si="881"/>
        <v/>
      </c>
      <c r="CL426" s="140" t="str">
        <f t="shared" si="882"/>
        <v/>
      </c>
      <c r="CM426" s="142" t="str">
        <f t="shared" si="883"/>
        <v/>
      </c>
      <c r="CN426" s="143" t="str">
        <f t="shared" si="884"/>
        <v/>
      </c>
      <c r="CO426" s="143" t="str">
        <f t="shared" si="885"/>
        <v/>
      </c>
      <c r="CP426" s="143" t="str">
        <f t="shared" si="886"/>
        <v/>
      </c>
      <c r="CQ426" s="143" t="str">
        <f t="shared" si="887"/>
        <v/>
      </c>
      <c r="CR426" s="145" t="str">
        <f t="shared" si="888"/>
        <v/>
      </c>
      <c r="CS426" s="127"/>
      <c r="CT426" s="122" t="str">
        <f t="shared" si="889"/>
        <v/>
      </c>
      <c r="CU426" s="123" t="str">
        <f t="shared" si="890"/>
        <v/>
      </c>
      <c r="CV426" s="123" t="str">
        <f t="shared" si="891"/>
        <v/>
      </c>
      <c r="CW426" s="123" t="str">
        <f t="shared" si="892"/>
        <v/>
      </c>
      <c r="CX426" s="123" t="str">
        <f t="shared" si="893"/>
        <v/>
      </c>
      <c r="CY426" s="123" t="str">
        <f t="shared" si="894"/>
        <v/>
      </c>
      <c r="CZ426" s="123" t="str">
        <f t="shared" si="895"/>
        <v/>
      </c>
      <c r="DA426" s="123" t="str">
        <f t="shared" si="896"/>
        <v/>
      </c>
      <c r="DB426" s="124" t="str">
        <f t="shared" si="897"/>
        <v/>
      </c>
      <c r="DC426" s="128" t="str">
        <f t="shared" si="898"/>
        <v/>
      </c>
      <c r="DD426" s="123" t="str">
        <f t="shared" si="899"/>
        <v/>
      </c>
      <c r="DE426" s="123" t="str">
        <f t="shared" si="900"/>
        <v/>
      </c>
      <c r="DF426" s="123" t="str">
        <f t="shared" si="901"/>
        <v/>
      </c>
      <c r="DG426" s="123" t="str">
        <f t="shared" si="902"/>
        <v/>
      </c>
      <c r="DH426" s="123" t="str">
        <f t="shared" si="903"/>
        <v/>
      </c>
      <c r="DI426" s="123" t="str">
        <f t="shared" si="904"/>
        <v/>
      </c>
      <c r="DJ426" s="129" t="str">
        <f t="shared" si="905"/>
        <v/>
      </c>
      <c r="DK426" s="98" t="s">
        <v>68</v>
      </c>
      <c r="DL426" s="130">
        <f t="shared" si="912"/>
        <v>420</v>
      </c>
      <c r="DM426" s="56"/>
    </row>
    <row r="427" spans="2:117" ht="22.5" customHeight="1">
      <c r="B427" s="98" t="s">
        <v>68</v>
      </c>
      <c r="C427" s="130">
        <f t="shared" si="906"/>
        <v>421</v>
      </c>
      <c r="D427" s="146">
        <v>45708</v>
      </c>
      <c r="E427" s="155" t="s">
        <v>69</v>
      </c>
      <c r="F427" s="102" t="s">
        <v>70</v>
      </c>
      <c r="G427" s="156" t="s">
        <v>20</v>
      </c>
      <c r="H427" s="131" t="s">
        <v>46</v>
      </c>
      <c r="I427" s="132">
        <v>2000</v>
      </c>
      <c r="J427" s="106"/>
      <c r="K427" s="107">
        <f t="shared" si="907"/>
        <v>4934264</v>
      </c>
      <c r="L427" s="645"/>
      <c r="M427" s="133"/>
      <c r="N427" s="133"/>
      <c r="O427" s="134" t="str">
        <f t="shared" ref="O427:S427" si="1402">IF($H427=O$6,$I427,"")</f>
        <v/>
      </c>
      <c r="P427" s="135" t="str">
        <f t="shared" si="1402"/>
        <v/>
      </c>
      <c r="Q427" s="136">
        <f t="shared" si="1402"/>
        <v>2000</v>
      </c>
      <c r="R427" s="135" t="str">
        <f t="shared" si="1402"/>
        <v/>
      </c>
      <c r="S427" s="137" t="str">
        <f t="shared" si="1402"/>
        <v/>
      </c>
      <c r="T427" s="113" t="str">
        <f t="shared" ref="T427:AJ427" si="1403">IF($H427=T$6,$J427,"")</f>
        <v/>
      </c>
      <c r="U427" s="114" t="str">
        <f t="shared" si="1403"/>
        <v/>
      </c>
      <c r="V427" s="114" t="str">
        <f t="shared" si="1403"/>
        <v/>
      </c>
      <c r="W427" s="114" t="str">
        <f t="shared" si="1403"/>
        <v/>
      </c>
      <c r="X427" s="113" t="str">
        <f t="shared" si="1403"/>
        <v/>
      </c>
      <c r="Y427" s="114" t="str">
        <f t="shared" si="1403"/>
        <v/>
      </c>
      <c r="Z427" s="114" t="str">
        <f t="shared" si="1403"/>
        <v/>
      </c>
      <c r="AA427" s="114" t="str">
        <f t="shared" si="1403"/>
        <v/>
      </c>
      <c r="AB427" s="113" t="str">
        <f t="shared" si="1403"/>
        <v/>
      </c>
      <c r="AC427" s="114" t="str">
        <f t="shared" si="1403"/>
        <v/>
      </c>
      <c r="AD427" s="114" t="str">
        <f t="shared" si="1403"/>
        <v/>
      </c>
      <c r="AE427" s="114" t="str">
        <f t="shared" si="1403"/>
        <v/>
      </c>
      <c r="AF427" s="114" t="str">
        <f t="shared" si="1403"/>
        <v/>
      </c>
      <c r="AG427" s="114" t="str">
        <f t="shared" si="1403"/>
        <v/>
      </c>
      <c r="AH427" s="114" t="str">
        <f t="shared" si="1403"/>
        <v/>
      </c>
      <c r="AI427" s="113" t="str">
        <f t="shared" si="1403"/>
        <v/>
      </c>
      <c r="AJ427" s="115" t="str">
        <f t="shared" si="1403"/>
        <v/>
      </c>
      <c r="AK427" s="617"/>
      <c r="AL427" s="38"/>
      <c r="AM427" s="98" t="s">
        <v>68</v>
      </c>
      <c r="AN427" s="130">
        <f t="shared" si="910"/>
        <v>421</v>
      </c>
      <c r="AO427" s="138" t="str">
        <f t="shared" ref="AO427:AS427" si="1404">IF(AND($G427=AO$4,$H427=AO$6),$I427,"")</f>
        <v/>
      </c>
      <c r="AP427" s="139" t="str">
        <f t="shared" si="1404"/>
        <v/>
      </c>
      <c r="AQ427" s="139">
        <f t="shared" si="1404"/>
        <v>2000</v>
      </c>
      <c r="AR427" s="139" t="str">
        <f t="shared" si="1404"/>
        <v/>
      </c>
      <c r="AS427" s="139" t="str">
        <f t="shared" si="1404"/>
        <v/>
      </c>
      <c r="AT427" s="118"/>
      <c r="AU427" s="138" t="str">
        <f t="shared" si="839"/>
        <v/>
      </c>
      <c r="AV427" s="139" t="str">
        <f t="shared" si="840"/>
        <v/>
      </c>
      <c r="AW427" s="139" t="str">
        <f t="shared" si="841"/>
        <v/>
      </c>
      <c r="AX427" s="139" t="str">
        <f t="shared" si="842"/>
        <v/>
      </c>
      <c r="AY427" s="139" t="str">
        <f t="shared" si="843"/>
        <v/>
      </c>
      <c r="AZ427" s="140" t="str">
        <f t="shared" si="844"/>
        <v/>
      </c>
      <c r="BA427" s="141" t="str">
        <f t="shared" si="845"/>
        <v/>
      </c>
      <c r="BB427" s="139" t="str">
        <f t="shared" si="846"/>
        <v/>
      </c>
      <c r="BC427" s="139" t="str">
        <f t="shared" si="847"/>
        <v/>
      </c>
      <c r="BD427" s="139" t="str">
        <f t="shared" si="848"/>
        <v/>
      </c>
      <c r="BE427" s="140" t="str">
        <f t="shared" si="849"/>
        <v/>
      </c>
      <c r="BF427" s="122" t="str">
        <f t="shared" si="850"/>
        <v/>
      </c>
      <c r="BG427" s="123" t="str">
        <f t="shared" si="851"/>
        <v/>
      </c>
      <c r="BH427" s="123" t="str">
        <f t="shared" si="852"/>
        <v/>
      </c>
      <c r="BI427" s="123" t="str">
        <f t="shared" si="853"/>
        <v/>
      </c>
      <c r="BJ427" s="122" t="str">
        <f t="shared" si="854"/>
        <v/>
      </c>
      <c r="BK427" s="123" t="str">
        <f t="shared" si="855"/>
        <v/>
      </c>
      <c r="BL427" s="123" t="str">
        <f t="shared" si="856"/>
        <v/>
      </c>
      <c r="BM427" s="123" t="str">
        <f t="shared" si="857"/>
        <v/>
      </c>
      <c r="BN427" s="123" t="str">
        <f t="shared" si="858"/>
        <v/>
      </c>
      <c r="BO427" s="123" t="str">
        <f t="shared" si="859"/>
        <v/>
      </c>
      <c r="BP427" s="123" t="str">
        <f t="shared" si="860"/>
        <v/>
      </c>
      <c r="BQ427" s="123" t="str">
        <f t="shared" si="861"/>
        <v/>
      </c>
      <c r="BR427" s="124" t="str">
        <f t="shared" si="862"/>
        <v/>
      </c>
      <c r="BS427" s="142" t="str">
        <f t="shared" si="863"/>
        <v/>
      </c>
      <c r="BT427" s="143" t="str">
        <f t="shared" si="864"/>
        <v/>
      </c>
      <c r="BU427" s="143" t="str">
        <f t="shared" si="865"/>
        <v/>
      </c>
      <c r="BV427" s="143" t="str">
        <f t="shared" si="866"/>
        <v/>
      </c>
      <c r="BW427" s="143" t="str">
        <f t="shared" si="867"/>
        <v/>
      </c>
      <c r="BX427" s="144" t="str">
        <f t="shared" si="868"/>
        <v/>
      </c>
      <c r="BY427" s="141" t="str">
        <f t="shared" si="869"/>
        <v/>
      </c>
      <c r="BZ427" s="139" t="str">
        <f t="shared" si="870"/>
        <v/>
      </c>
      <c r="CA427" s="139" t="str">
        <f t="shared" si="871"/>
        <v/>
      </c>
      <c r="CB427" s="139" t="str">
        <f t="shared" si="872"/>
        <v/>
      </c>
      <c r="CC427" s="139" t="str">
        <f t="shared" si="873"/>
        <v/>
      </c>
      <c r="CD427" s="139" t="str">
        <f t="shared" si="874"/>
        <v/>
      </c>
      <c r="CE427" s="140" t="str">
        <f t="shared" si="875"/>
        <v/>
      </c>
      <c r="CF427" s="141" t="str">
        <f t="shared" si="876"/>
        <v/>
      </c>
      <c r="CG427" s="139" t="str">
        <f t="shared" si="877"/>
        <v/>
      </c>
      <c r="CH427" s="139" t="str">
        <f t="shared" si="878"/>
        <v/>
      </c>
      <c r="CI427" s="139" t="str">
        <f t="shared" si="879"/>
        <v/>
      </c>
      <c r="CJ427" s="139" t="str">
        <f t="shared" si="880"/>
        <v/>
      </c>
      <c r="CK427" s="139" t="str">
        <f t="shared" si="881"/>
        <v/>
      </c>
      <c r="CL427" s="140" t="str">
        <f t="shared" si="882"/>
        <v/>
      </c>
      <c r="CM427" s="142" t="str">
        <f t="shared" si="883"/>
        <v/>
      </c>
      <c r="CN427" s="143" t="str">
        <f t="shared" si="884"/>
        <v/>
      </c>
      <c r="CO427" s="143" t="str">
        <f t="shared" si="885"/>
        <v/>
      </c>
      <c r="CP427" s="143" t="str">
        <f t="shared" si="886"/>
        <v/>
      </c>
      <c r="CQ427" s="143" t="str">
        <f t="shared" si="887"/>
        <v/>
      </c>
      <c r="CR427" s="145" t="str">
        <f t="shared" si="888"/>
        <v/>
      </c>
      <c r="CS427" s="127"/>
      <c r="CT427" s="122" t="str">
        <f t="shared" si="889"/>
        <v/>
      </c>
      <c r="CU427" s="123" t="str">
        <f t="shared" si="890"/>
        <v/>
      </c>
      <c r="CV427" s="123" t="str">
        <f t="shared" si="891"/>
        <v/>
      </c>
      <c r="CW427" s="123" t="str">
        <f t="shared" si="892"/>
        <v/>
      </c>
      <c r="CX427" s="123" t="str">
        <f t="shared" si="893"/>
        <v/>
      </c>
      <c r="CY427" s="123" t="str">
        <f t="shared" si="894"/>
        <v/>
      </c>
      <c r="CZ427" s="123" t="str">
        <f t="shared" si="895"/>
        <v/>
      </c>
      <c r="DA427" s="123" t="str">
        <f t="shared" si="896"/>
        <v/>
      </c>
      <c r="DB427" s="124" t="str">
        <f t="shared" si="897"/>
        <v/>
      </c>
      <c r="DC427" s="128" t="str">
        <f t="shared" si="898"/>
        <v/>
      </c>
      <c r="DD427" s="123" t="str">
        <f t="shared" si="899"/>
        <v/>
      </c>
      <c r="DE427" s="123" t="str">
        <f t="shared" si="900"/>
        <v/>
      </c>
      <c r="DF427" s="123" t="str">
        <f t="shared" si="901"/>
        <v/>
      </c>
      <c r="DG427" s="123" t="str">
        <f t="shared" si="902"/>
        <v/>
      </c>
      <c r="DH427" s="123" t="str">
        <f t="shared" si="903"/>
        <v/>
      </c>
      <c r="DI427" s="123" t="str">
        <f t="shared" si="904"/>
        <v/>
      </c>
      <c r="DJ427" s="129" t="str">
        <f t="shared" si="905"/>
        <v/>
      </c>
      <c r="DK427" s="98" t="s">
        <v>68</v>
      </c>
      <c r="DL427" s="130">
        <f t="shared" si="912"/>
        <v>421</v>
      </c>
      <c r="DM427" s="56"/>
    </row>
    <row r="428" spans="2:117" ht="22.5" customHeight="1">
      <c r="B428" s="98" t="s">
        <v>68</v>
      </c>
      <c r="C428" s="130">
        <f t="shared" si="906"/>
        <v>422</v>
      </c>
      <c r="D428" s="146">
        <v>45708</v>
      </c>
      <c r="E428" s="155" t="s">
        <v>69</v>
      </c>
      <c r="F428" s="102" t="s">
        <v>70</v>
      </c>
      <c r="G428" s="103" t="s">
        <v>20</v>
      </c>
      <c r="H428" s="131" t="s">
        <v>46</v>
      </c>
      <c r="I428" s="132">
        <v>10000</v>
      </c>
      <c r="J428" s="106"/>
      <c r="K428" s="107">
        <f t="shared" si="907"/>
        <v>4944264</v>
      </c>
      <c r="L428" s="645"/>
      <c r="M428" s="133"/>
      <c r="N428" s="133"/>
      <c r="O428" s="134" t="str">
        <f t="shared" ref="O428:S428" si="1405">IF($H428=O$6,$I428,"")</f>
        <v/>
      </c>
      <c r="P428" s="135" t="str">
        <f t="shared" si="1405"/>
        <v/>
      </c>
      <c r="Q428" s="136">
        <f t="shared" si="1405"/>
        <v>10000</v>
      </c>
      <c r="R428" s="135" t="str">
        <f t="shared" si="1405"/>
        <v/>
      </c>
      <c r="S428" s="137" t="str">
        <f t="shared" si="1405"/>
        <v/>
      </c>
      <c r="T428" s="113" t="str">
        <f t="shared" ref="T428:AJ428" si="1406">IF($H428=T$6,$J428,"")</f>
        <v/>
      </c>
      <c r="U428" s="114" t="str">
        <f t="shared" si="1406"/>
        <v/>
      </c>
      <c r="V428" s="114" t="str">
        <f t="shared" si="1406"/>
        <v/>
      </c>
      <c r="W428" s="114" t="str">
        <f t="shared" si="1406"/>
        <v/>
      </c>
      <c r="X428" s="113" t="str">
        <f t="shared" si="1406"/>
        <v/>
      </c>
      <c r="Y428" s="114" t="str">
        <f t="shared" si="1406"/>
        <v/>
      </c>
      <c r="Z428" s="114" t="str">
        <f t="shared" si="1406"/>
        <v/>
      </c>
      <c r="AA428" s="114" t="str">
        <f t="shared" si="1406"/>
        <v/>
      </c>
      <c r="AB428" s="113" t="str">
        <f t="shared" si="1406"/>
        <v/>
      </c>
      <c r="AC428" s="114" t="str">
        <f t="shared" si="1406"/>
        <v/>
      </c>
      <c r="AD428" s="114" t="str">
        <f t="shared" si="1406"/>
        <v/>
      </c>
      <c r="AE428" s="114" t="str">
        <f t="shared" si="1406"/>
        <v/>
      </c>
      <c r="AF428" s="114" t="str">
        <f t="shared" si="1406"/>
        <v/>
      </c>
      <c r="AG428" s="114" t="str">
        <f t="shared" si="1406"/>
        <v/>
      </c>
      <c r="AH428" s="114" t="str">
        <f t="shared" si="1406"/>
        <v/>
      </c>
      <c r="AI428" s="113" t="str">
        <f t="shared" si="1406"/>
        <v/>
      </c>
      <c r="AJ428" s="115" t="str">
        <f t="shared" si="1406"/>
        <v/>
      </c>
      <c r="AK428" s="617"/>
      <c r="AL428" s="38"/>
      <c r="AM428" s="98" t="s">
        <v>68</v>
      </c>
      <c r="AN428" s="130">
        <f t="shared" si="910"/>
        <v>422</v>
      </c>
      <c r="AO428" s="138" t="str">
        <f t="shared" ref="AO428:AS428" si="1407">IF(AND($G428=AO$4,$H428=AO$6),$I428,"")</f>
        <v/>
      </c>
      <c r="AP428" s="139" t="str">
        <f t="shared" si="1407"/>
        <v/>
      </c>
      <c r="AQ428" s="139">
        <f t="shared" si="1407"/>
        <v>10000</v>
      </c>
      <c r="AR428" s="139" t="str">
        <f t="shared" si="1407"/>
        <v/>
      </c>
      <c r="AS428" s="139" t="str">
        <f t="shared" si="1407"/>
        <v/>
      </c>
      <c r="AT428" s="118"/>
      <c r="AU428" s="138" t="str">
        <f t="shared" si="839"/>
        <v/>
      </c>
      <c r="AV428" s="139" t="str">
        <f t="shared" si="840"/>
        <v/>
      </c>
      <c r="AW428" s="139" t="str">
        <f t="shared" si="841"/>
        <v/>
      </c>
      <c r="AX428" s="139" t="str">
        <f t="shared" si="842"/>
        <v/>
      </c>
      <c r="AY428" s="139" t="str">
        <f t="shared" si="843"/>
        <v/>
      </c>
      <c r="AZ428" s="140" t="str">
        <f t="shared" si="844"/>
        <v/>
      </c>
      <c r="BA428" s="141" t="str">
        <f t="shared" si="845"/>
        <v/>
      </c>
      <c r="BB428" s="139" t="str">
        <f t="shared" si="846"/>
        <v/>
      </c>
      <c r="BC428" s="139" t="str">
        <f t="shared" si="847"/>
        <v/>
      </c>
      <c r="BD428" s="139" t="str">
        <f t="shared" si="848"/>
        <v/>
      </c>
      <c r="BE428" s="140" t="str">
        <f t="shared" si="849"/>
        <v/>
      </c>
      <c r="BF428" s="122" t="str">
        <f t="shared" si="850"/>
        <v/>
      </c>
      <c r="BG428" s="123" t="str">
        <f t="shared" si="851"/>
        <v/>
      </c>
      <c r="BH428" s="123" t="str">
        <f t="shared" si="852"/>
        <v/>
      </c>
      <c r="BI428" s="123" t="str">
        <f t="shared" si="853"/>
        <v/>
      </c>
      <c r="BJ428" s="122" t="str">
        <f t="shared" si="854"/>
        <v/>
      </c>
      <c r="BK428" s="123" t="str">
        <f t="shared" si="855"/>
        <v/>
      </c>
      <c r="BL428" s="123" t="str">
        <f t="shared" si="856"/>
        <v/>
      </c>
      <c r="BM428" s="123" t="str">
        <f t="shared" si="857"/>
        <v/>
      </c>
      <c r="BN428" s="123" t="str">
        <f t="shared" si="858"/>
        <v/>
      </c>
      <c r="BO428" s="123" t="str">
        <f t="shared" si="859"/>
        <v/>
      </c>
      <c r="BP428" s="123" t="str">
        <f t="shared" si="860"/>
        <v/>
      </c>
      <c r="BQ428" s="123" t="str">
        <f t="shared" si="861"/>
        <v/>
      </c>
      <c r="BR428" s="124" t="str">
        <f t="shared" si="862"/>
        <v/>
      </c>
      <c r="BS428" s="142" t="str">
        <f t="shared" si="863"/>
        <v/>
      </c>
      <c r="BT428" s="143" t="str">
        <f t="shared" si="864"/>
        <v/>
      </c>
      <c r="BU428" s="143" t="str">
        <f t="shared" si="865"/>
        <v/>
      </c>
      <c r="BV428" s="143" t="str">
        <f t="shared" si="866"/>
        <v/>
      </c>
      <c r="BW428" s="143" t="str">
        <f t="shared" si="867"/>
        <v/>
      </c>
      <c r="BX428" s="144" t="str">
        <f t="shared" si="868"/>
        <v/>
      </c>
      <c r="BY428" s="141" t="str">
        <f t="shared" si="869"/>
        <v/>
      </c>
      <c r="BZ428" s="139" t="str">
        <f t="shared" si="870"/>
        <v/>
      </c>
      <c r="CA428" s="139" t="str">
        <f t="shared" si="871"/>
        <v/>
      </c>
      <c r="CB428" s="139" t="str">
        <f t="shared" si="872"/>
        <v/>
      </c>
      <c r="CC428" s="139" t="str">
        <f t="shared" si="873"/>
        <v/>
      </c>
      <c r="CD428" s="139" t="str">
        <f t="shared" si="874"/>
        <v/>
      </c>
      <c r="CE428" s="140" t="str">
        <f t="shared" si="875"/>
        <v/>
      </c>
      <c r="CF428" s="141" t="str">
        <f t="shared" si="876"/>
        <v/>
      </c>
      <c r="CG428" s="139" t="str">
        <f t="shared" si="877"/>
        <v/>
      </c>
      <c r="CH428" s="139" t="str">
        <f t="shared" si="878"/>
        <v/>
      </c>
      <c r="CI428" s="139" t="str">
        <f t="shared" si="879"/>
        <v/>
      </c>
      <c r="CJ428" s="139" t="str">
        <f t="shared" si="880"/>
        <v/>
      </c>
      <c r="CK428" s="139" t="str">
        <f t="shared" si="881"/>
        <v/>
      </c>
      <c r="CL428" s="140" t="str">
        <f t="shared" si="882"/>
        <v/>
      </c>
      <c r="CM428" s="142" t="str">
        <f t="shared" si="883"/>
        <v/>
      </c>
      <c r="CN428" s="143" t="str">
        <f t="shared" si="884"/>
        <v/>
      </c>
      <c r="CO428" s="143" t="str">
        <f t="shared" si="885"/>
        <v/>
      </c>
      <c r="CP428" s="143" t="str">
        <f t="shared" si="886"/>
        <v/>
      </c>
      <c r="CQ428" s="143" t="str">
        <f t="shared" si="887"/>
        <v/>
      </c>
      <c r="CR428" s="145" t="str">
        <f t="shared" si="888"/>
        <v/>
      </c>
      <c r="CS428" s="127"/>
      <c r="CT428" s="122" t="str">
        <f t="shared" si="889"/>
        <v/>
      </c>
      <c r="CU428" s="123" t="str">
        <f t="shared" si="890"/>
        <v/>
      </c>
      <c r="CV428" s="123" t="str">
        <f t="shared" si="891"/>
        <v/>
      </c>
      <c r="CW428" s="123" t="str">
        <f t="shared" si="892"/>
        <v/>
      </c>
      <c r="CX428" s="123" t="str">
        <f t="shared" si="893"/>
        <v/>
      </c>
      <c r="CY428" s="123" t="str">
        <f t="shared" si="894"/>
        <v/>
      </c>
      <c r="CZ428" s="123" t="str">
        <f t="shared" si="895"/>
        <v/>
      </c>
      <c r="DA428" s="123" t="str">
        <f t="shared" si="896"/>
        <v/>
      </c>
      <c r="DB428" s="124" t="str">
        <f t="shared" si="897"/>
        <v/>
      </c>
      <c r="DC428" s="128" t="str">
        <f t="shared" si="898"/>
        <v/>
      </c>
      <c r="DD428" s="123" t="str">
        <f t="shared" si="899"/>
        <v/>
      </c>
      <c r="DE428" s="123" t="str">
        <f t="shared" si="900"/>
        <v/>
      </c>
      <c r="DF428" s="123" t="str">
        <f t="shared" si="901"/>
        <v/>
      </c>
      <c r="DG428" s="123" t="str">
        <f t="shared" si="902"/>
        <v/>
      </c>
      <c r="DH428" s="123" t="str">
        <f t="shared" si="903"/>
        <v/>
      </c>
      <c r="DI428" s="123" t="str">
        <f t="shared" si="904"/>
        <v/>
      </c>
      <c r="DJ428" s="129" t="str">
        <f t="shared" si="905"/>
        <v/>
      </c>
      <c r="DK428" s="98" t="s">
        <v>68</v>
      </c>
      <c r="DL428" s="130">
        <f t="shared" si="912"/>
        <v>422</v>
      </c>
      <c r="DM428" s="56"/>
    </row>
    <row r="429" spans="2:117" ht="22.5" customHeight="1">
      <c r="B429" s="98" t="s">
        <v>68</v>
      </c>
      <c r="C429" s="130">
        <f t="shared" si="906"/>
        <v>423</v>
      </c>
      <c r="D429" s="146">
        <v>45708</v>
      </c>
      <c r="E429" s="155" t="s">
        <v>69</v>
      </c>
      <c r="F429" s="102" t="s">
        <v>70</v>
      </c>
      <c r="G429" s="103" t="s">
        <v>20</v>
      </c>
      <c r="H429" s="131" t="s">
        <v>46</v>
      </c>
      <c r="I429" s="132">
        <v>10000</v>
      </c>
      <c r="J429" s="106"/>
      <c r="K429" s="107">
        <f t="shared" si="907"/>
        <v>4954264</v>
      </c>
      <c r="L429" s="645"/>
      <c r="M429" s="133"/>
      <c r="N429" s="133"/>
      <c r="O429" s="134" t="str">
        <f t="shared" ref="O429:S429" si="1408">IF($H429=O$6,$I429,"")</f>
        <v/>
      </c>
      <c r="P429" s="135" t="str">
        <f t="shared" si="1408"/>
        <v/>
      </c>
      <c r="Q429" s="136">
        <f t="shared" si="1408"/>
        <v>10000</v>
      </c>
      <c r="R429" s="135" t="str">
        <f t="shared" si="1408"/>
        <v/>
      </c>
      <c r="S429" s="137" t="str">
        <f t="shared" si="1408"/>
        <v/>
      </c>
      <c r="T429" s="113" t="str">
        <f t="shared" ref="T429:AJ429" si="1409">IF($H429=T$6,$J429,"")</f>
        <v/>
      </c>
      <c r="U429" s="114" t="str">
        <f t="shared" si="1409"/>
        <v/>
      </c>
      <c r="V429" s="114" t="str">
        <f t="shared" si="1409"/>
        <v/>
      </c>
      <c r="W429" s="114" t="str">
        <f t="shared" si="1409"/>
        <v/>
      </c>
      <c r="X429" s="113" t="str">
        <f t="shared" si="1409"/>
        <v/>
      </c>
      <c r="Y429" s="114" t="str">
        <f t="shared" si="1409"/>
        <v/>
      </c>
      <c r="Z429" s="114" t="str">
        <f t="shared" si="1409"/>
        <v/>
      </c>
      <c r="AA429" s="114" t="str">
        <f t="shared" si="1409"/>
        <v/>
      </c>
      <c r="AB429" s="113" t="str">
        <f t="shared" si="1409"/>
        <v/>
      </c>
      <c r="AC429" s="114" t="str">
        <f t="shared" si="1409"/>
        <v/>
      </c>
      <c r="AD429" s="114" t="str">
        <f t="shared" si="1409"/>
        <v/>
      </c>
      <c r="AE429" s="114" t="str">
        <f t="shared" si="1409"/>
        <v/>
      </c>
      <c r="AF429" s="114" t="str">
        <f t="shared" si="1409"/>
        <v/>
      </c>
      <c r="AG429" s="114" t="str">
        <f t="shared" si="1409"/>
        <v/>
      </c>
      <c r="AH429" s="114" t="str">
        <f t="shared" si="1409"/>
        <v/>
      </c>
      <c r="AI429" s="113" t="str">
        <f t="shared" si="1409"/>
        <v/>
      </c>
      <c r="AJ429" s="115" t="str">
        <f t="shared" si="1409"/>
        <v/>
      </c>
      <c r="AK429" s="617"/>
      <c r="AL429" s="38"/>
      <c r="AM429" s="98" t="s">
        <v>68</v>
      </c>
      <c r="AN429" s="130">
        <f t="shared" si="910"/>
        <v>423</v>
      </c>
      <c r="AO429" s="138" t="str">
        <f t="shared" ref="AO429:AS429" si="1410">IF(AND($G429=AO$4,$H429=AO$6),$I429,"")</f>
        <v/>
      </c>
      <c r="AP429" s="139" t="str">
        <f t="shared" si="1410"/>
        <v/>
      </c>
      <c r="AQ429" s="139">
        <f t="shared" si="1410"/>
        <v>10000</v>
      </c>
      <c r="AR429" s="139" t="str">
        <f t="shared" si="1410"/>
        <v/>
      </c>
      <c r="AS429" s="139" t="str">
        <f t="shared" si="1410"/>
        <v/>
      </c>
      <c r="AT429" s="118"/>
      <c r="AU429" s="138" t="str">
        <f t="shared" si="839"/>
        <v/>
      </c>
      <c r="AV429" s="139" t="str">
        <f t="shared" si="840"/>
        <v/>
      </c>
      <c r="AW429" s="139" t="str">
        <f t="shared" si="841"/>
        <v/>
      </c>
      <c r="AX429" s="139" t="str">
        <f t="shared" si="842"/>
        <v/>
      </c>
      <c r="AY429" s="139" t="str">
        <f t="shared" si="843"/>
        <v/>
      </c>
      <c r="AZ429" s="140" t="str">
        <f t="shared" si="844"/>
        <v/>
      </c>
      <c r="BA429" s="141" t="str">
        <f t="shared" si="845"/>
        <v/>
      </c>
      <c r="BB429" s="139" t="str">
        <f t="shared" si="846"/>
        <v/>
      </c>
      <c r="BC429" s="139" t="str">
        <f t="shared" si="847"/>
        <v/>
      </c>
      <c r="BD429" s="139" t="str">
        <f t="shared" si="848"/>
        <v/>
      </c>
      <c r="BE429" s="140" t="str">
        <f t="shared" si="849"/>
        <v/>
      </c>
      <c r="BF429" s="122" t="str">
        <f t="shared" si="850"/>
        <v/>
      </c>
      <c r="BG429" s="123" t="str">
        <f t="shared" si="851"/>
        <v/>
      </c>
      <c r="BH429" s="123" t="str">
        <f t="shared" si="852"/>
        <v/>
      </c>
      <c r="BI429" s="123" t="str">
        <f t="shared" si="853"/>
        <v/>
      </c>
      <c r="BJ429" s="122" t="str">
        <f t="shared" si="854"/>
        <v/>
      </c>
      <c r="BK429" s="123" t="str">
        <f t="shared" si="855"/>
        <v/>
      </c>
      <c r="BL429" s="123" t="str">
        <f t="shared" si="856"/>
        <v/>
      </c>
      <c r="BM429" s="123" t="str">
        <f t="shared" si="857"/>
        <v/>
      </c>
      <c r="BN429" s="123" t="str">
        <f t="shared" si="858"/>
        <v/>
      </c>
      <c r="BO429" s="123" t="str">
        <f t="shared" si="859"/>
        <v/>
      </c>
      <c r="BP429" s="123" t="str">
        <f t="shared" si="860"/>
        <v/>
      </c>
      <c r="BQ429" s="123" t="str">
        <f t="shared" si="861"/>
        <v/>
      </c>
      <c r="BR429" s="124" t="str">
        <f t="shared" si="862"/>
        <v/>
      </c>
      <c r="BS429" s="142" t="str">
        <f t="shared" si="863"/>
        <v/>
      </c>
      <c r="BT429" s="143" t="str">
        <f t="shared" si="864"/>
        <v/>
      </c>
      <c r="BU429" s="143" t="str">
        <f t="shared" si="865"/>
        <v/>
      </c>
      <c r="BV429" s="143" t="str">
        <f t="shared" si="866"/>
        <v/>
      </c>
      <c r="BW429" s="143" t="str">
        <f t="shared" si="867"/>
        <v/>
      </c>
      <c r="BX429" s="144" t="str">
        <f t="shared" si="868"/>
        <v/>
      </c>
      <c r="BY429" s="141" t="str">
        <f t="shared" si="869"/>
        <v/>
      </c>
      <c r="BZ429" s="139" t="str">
        <f t="shared" si="870"/>
        <v/>
      </c>
      <c r="CA429" s="139" t="str">
        <f t="shared" si="871"/>
        <v/>
      </c>
      <c r="CB429" s="139" t="str">
        <f t="shared" si="872"/>
        <v/>
      </c>
      <c r="CC429" s="139" t="str">
        <f t="shared" si="873"/>
        <v/>
      </c>
      <c r="CD429" s="139" t="str">
        <f t="shared" si="874"/>
        <v/>
      </c>
      <c r="CE429" s="140" t="str">
        <f t="shared" si="875"/>
        <v/>
      </c>
      <c r="CF429" s="141" t="str">
        <f t="shared" si="876"/>
        <v/>
      </c>
      <c r="CG429" s="139" t="str">
        <f t="shared" si="877"/>
        <v/>
      </c>
      <c r="CH429" s="139" t="str">
        <f t="shared" si="878"/>
        <v/>
      </c>
      <c r="CI429" s="139" t="str">
        <f t="shared" si="879"/>
        <v/>
      </c>
      <c r="CJ429" s="139" t="str">
        <f t="shared" si="880"/>
        <v/>
      </c>
      <c r="CK429" s="139" t="str">
        <f t="shared" si="881"/>
        <v/>
      </c>
      <c r="CL429" s="140" t="str">
        <f t="shared" si="882"/>
        <v/>
      </c>
      <c r="CM429" s="142" t="str">
        <f t="shared" si="883"/>
        <v/>
      </c>
      <c r="CN429" s="143" t="str">
        <f t="shared" si="884"/>
        <v/>
      </c>
      <c r="CO429" s="143" t="str">
        <f t="shared" si="885"/>
        <v/>
      </c>
      <c r="CP429" s="143" t="str">
        <f t="shared" si="886"/>
        <v/>
      </c>
      <c r="CQ429" s="143" t="str">
        <f t="shared" si="887"/>
        <v/>
      </c>
      <c r="CR429" s="145" t="str">
        <f t="shared" si="888"/>
        <v/>
      </c>
      <c r="CS429" s="127"/>
      <c r="CT429" s="122" t="str">
        <f t="shared" si="889"/>
        <v/>
      </c>
      <c r="CU429" s="123" t="str">
        <f t="shared" si="890"/>
        <v/>
      </c>
      <c r="CV429" s="123" t="str">
        <f t="shared" si="891"/>
        <v/>
      </c>
      <c r="CW429" s="123" t="str">
        <f t="shared" si="892"/>
        <v/>
      </c>
      <c r="CX429" s="123" t="str">
        <f t="shared" si="893"/>
        <v/>
      </c>
      <c r="CY429" s="123" t="str">
        <f t="shared" si="894"/>
        <v/>
      </c>
      <c r="CZ429" s="123" t="str">
        <f t="shared" si="895"/>
        <v/>
      </c>
      <c r="DA429" s="123" t="str">
        <f t="shared" si="896"/>
        <v/>
      </c>
      <c r="DB429" s="124" t="str">
        <f t="shared" si="897"/>
        <v/>
      </c>
      <c r="DC429" s="128" t="str">
        <f t="shared" si="898"/>
        <v/>
      </c>
      <c r="DD429" s="123" t="str">
        <f t="shared" si="899"/>
        <v/>
      </c>
      <c r="DE429" s="123" t="str">
        <f t="shared" si="900"/>
        <v/>
      </c>
      <c r="DF429" s="123" t="str">
        <f t="shared" si="901"/>
        <v/>
      </c>
      <c r="DG429" s="123" t="str">
        <f t="shared" si="902"/>
        <v/>
      </c>
      <c r="DH429" s="123" t="str">
        <f t="shared" si="903"/>
        <v/>
      </c>
      <c r="DI429" s="123" t="str">
        <f t="shared" si="904"/>
        <v/>
      </c>
      <c r="DJ429" s="129" t="str">
        <f t="shared" si="905"/>
        <v/>
      </c>
      <c r="DK429" s="98" t="s">
        <v>68</v>
      </c>
      <c r="DL429" s="130">
        <f t="shared" si="912"/>
        <v>423</v>
      </c>
      <c r="DM429" s="56"/>
    </row>
    <row r="430" spans="2:117" ht="22.5" customHeight="1">
      <c r="B430" s="98" t="s">
        <v>68</v>
      </c>
      <c r="C430" s="130">
        <f t="shared" si="906"/>
        <v>424</v>
      </c>
      <c r="D430" s="146">
        <v>45708</v>
      </c>
      <c r="E430" s="155" t="s">
        <v>69</v>
      </c>
      <c r="F430" s="102" t="s">
        <v>70</v>
      </c>
      <c r="G430" s="103" t="s">
        <v>20</v>
      </c>
      <c r="H430" s="131" t="s">
        <v>46</v>
      </c>
      <c r="I430" s="132">
        <v>5000</v>
      </c>
      <c r="J430" s="106"/>
      <c r="K430" s="107">
        <f t="shared" si="907"/>
        <v>4959264</v>
      </c>
      <c r="L430" s="645"/>
      <c r="M430" s="133"/>
      <c r="N430" s="133"/>
      <c r="O430" s="134" t="str">
        <f t="shared" ref="O430:S430" si="1411">IF($H430=O$6,$I430,"")</f>
        <v/>
      </c>
      <c r="P430" s="135" t="str">
        <f t="shared" si="1411"/>
        <v/>
      </c>
      <c r="Q430" s="136">
        <f t="shared" si="1411"/>
        <v>5000</v>
      </c>
      <c r="R430" s="135" t="str">
        <f t="shared" si="1411"/>
        <v/>
      </c>
      <c r="S430" s="137" t="str">
        <f t="shared" si="1411"/>
        <v/>
      </c>
      <c r="T430" s="113" t="str">
        <f t="shared" ref="T430:AJ430" si="1412">IF($H430=T$6,$J430,"")</f>
        <v/>
      </c>
      <c r="U430" s="114" t="str">
        <f t="shared" si="1412"/>
        <v/>
      </c>
      <c r="V430" s="114" t="str">
        <f t="shared" si="1412"/>
        <v/>
      </c>
      <c r="W430" s="114" t="str">
        <f t="shared" si="1412"/>
        <v/>
      </c>
      <c r="X430" s="113" t="str">
        <f t="shared" si="1412"/>
        <v/>
      </c>
      <c r="Y430" s="114" t="str">
        <f t="shared" si="1412"/>
        <v/>
      </c>
      <c r="Z430" s="114" t="str">
        <f t="shared" si="1412"/>
        <v/>
      </c>
      <c r="AA430" s="114" t="str">
        <f t="shared" si="1412"/>
        <v/>
      </c>
      <c r="AB430" s="113" t="str">
        <f t="shared" si="1412"/>
        <v/>
      </c>
      <c r="AC430" s="114" t="str">
        <f t="shared" si="1412"/>
        <v/>
      </c>
      <c r="AD430" s="114" t="str">
        <f t="shared" si="1412"/>
        <v/>
      </c>
      <c r="AE430" s="114" t="str">
        <f t="shared" si="1412"/>
        <v/>
      </c>
      <c r="AF430" s="114" t="str">
        <f t="shared" si="1412"/>
        <v/>
      </c>
      <c r="AG430" s="114" t="str">
        <f t="shared" si="1412"/>
        <v/>
      </c>
      <c r="AH430" s="114" t="str">
        <f t="shared" si="1412"/>
        <v/>
      </c>
      <c r="AI430" s="113" t="str">
        <f t="shared" si="1412"/>
        <v/>
      </c>
      <c r="AJ430" s="115" t="str">
        <f t="shared" si="1412"/>
        <v/>
      </c>
      <c r="AK430" s="617"/>
      <c r="AL430" s="38"/>
      <c r="AM430" s="98" t="s">
        <v>68</v>
      </c>
      <c r="AN430" s="130">
        <f t="shared" si="910"/>
        <v>424</v>
      </c>
      <c r="AO430" s="138" t="str">
        <f t="shared" ref="AO430:AS430" si="1413">IF(AND($G430=AO$4,$H430=AO$6),$I430,"")</f>
        <v/>
      </c>
      <c r="AP430" s="139" t="str">
        <f t="shared" si="1413"/>
        <v/>
      </c>
      <c r="AQ430" s="139">
        <f t="shared" si="1413"/>
        <v>5000</v>
      </c>
      <c r="AR430" s="139" t="str">
        <f t="shared" si="1413"/>
        <v/>
      </c>
      <c r="AS430" s="139" t="str">
        <f t="shared" si="1413"/>
        <v/>
      </c>
      <c r="AT430" s="118"/>
      <c r="AU430" s="138" t="str">
        <f t="shared" si="839"/>
        <v/>
      </c>
      <c r="AV430" s="139" t="str">
        <f t="shared" si="840"/>
        <v/>
      </c>
      <c r="AW430" s="139" t="str">
        <f t="shared" si="841"/>
        <v/>
      </c>
      <c r="AX430" s="139" t="str">
        <f t="shared" si="842"/>
        <v/>
      </c>
      <c r="AY430" s="139" t="str">
        <f t="shared" si="843"/>
        <v/>
      </c>
      <c r="AZ430" s="140" t="str">
        <f t="shared" si="844"/>
        <v/>
      </c>
      <c r="BA430" s="141" t="str">
        <f t="shared" si="845"/>
        <v/>
      </c>
      <c r="BB430" s="139" t="str">
        <f t="shared" si="846"/>
        <v/>
      </c>
      <c r="BC430" s="139" t="str">
        <f t="shared" si="847"/>
        <v/>
      </c>
      <c r="BD430" s="139" t="str">
        <f t="shared" si="848"/>
        <v/>
      </c>
      <c r="BE430" s="140" t="str">
        <f t="shared" si="849"/>
        <v/>
      </c>
      <c r="BF430" s="122" t="str">
        <f t="shared" si="850"/>
        <v/>
      </c>
      <c r="BG430" s="123" t="str">
        <f t="shared" si="851"/>
        <v/>
      </c>
      <c r="BH430" s="123" t="str">
        <f t="shared" si="852"/>
        <v/>
      </c>
      <c r="BI430" s="123" t="str">
        <f t="shared" si="853"/>
        <v/>
      </c>
      <c r="BJ430" s="122" t="str">
        <f t="shared" si="854"/>
        <v/>
      </c>
      <c r="BK430" s="123" t="str">
        <f t="shared" si="855"/>
        <v/>
      </c>
      <c r="BL430" s="123" t="str">
        <f t="shared" si="856"/>
        <v/>
      </c>
      <c r="BM430" s="123" t="str">
        <f t="shared" si="857"/>
        <v/>
      </c>
      <c r="BN430" s="123" t="str">
        <f t="shared" si="858"/>
        <v/>
      </c>
      <c r="BO430" s="123" t="str">
        <f t="shared" si="859"/>
        <v/>
      </c>
      <c r="BP430" s="123" t="str">
        <f t="shared" si="860"/>
        <v/>
      </c>
      <c r="BQ430" s="123" t="str">
        <f t="shared" si="861"/>
        <v/>
      </c>
      <c r="BR430" s="124" t="str">
        <f t="shared" si="862"/>
        <v/>
      </c>
      <c r="BS430" s="142" t="str">
        <f t="shared" si="863"/>
        <v/>
      </c>
      <c r="BT430" s="143" t="str">
        <f t="shared" si="864"/>
        <v/>
      </c>
      <c r="BU430" s="143" t="str">
        <f t="shared" si="865"/>
        <v/>
      </c>
      <c r="BV430" s="143" t="str">
        <f t="shared" si="866"/>
        <v/>
      </c>
      <c r="BW430" s="143" t="str">
        <f t="shared" si="867"/>
        <v/>
      </c>
      <c r="BX430" s="144" t="str">
        <f t="shared" si="868"/>
        <v/>
      </c>
      <c r="BY430" s="141" t="str">
        <f t="shared" si="869"/>
        <v/>
      </c>
      <c r="BZ430" s="139" t="str">
        <f t="shared" si="870"/>
        <v/>
      </c>
      <c r="CA430" s="139" t="str">
        <f t="shared" si="871"/>
        <v/>
      </c>
      <c r="CB430" s="139" t="str">
        <f t="shared" si="872"/>
        <v/>
      </c>
      <c r="CC430" s="139" t="str">
        <f t="shared" si="873"/>
        <v/>
      </c>
      <c r="CD430" s="139" t="str">
        <f t="shared" si="874"/>
        <v/>
      </c>
      <c r="CE430" s="140" t="str">
        <f t="shared" si="875"/>
        <v/>
      </c>
      <c r="CF430" s="141" t="str">
        <f t="shared" si="876"/>
        <v/>
      </c>
      <c r="CG430" s="139" t="str">
        <f t="shared" si="877"/>
        <v/>
      </c>
      <c r="CH430" s="139" t="str">
        <f t="shared" si="878"/>
        <v/>
      </c>
      <c r="CI430" s="139" t="str">
        <f t="shared" si="879"/>
        <v/>
      </c>
      <c r="CJ430" s="139" t="str">
        <f t="shared" si="880"/>
        <v/>
      </c>
      <c r="CK430" s="139" t="str">
        <f t="shared" si="881"/>
        <v/>
      </c>
      <c r="CL430" s="140" t="str">
        <f t="shared" si="882"/>
        <v/>
      </c>
      <c r="CM430" s="142" t="str">
        <f t="shared" si="883"/>
        <v/>
      </c>
      <c r="CN430" s="143" t="str">
        <f t="shared" si="884"/>
        <v/>
      </c>
      <c r="CO430" s="143" t="str">
        <f t="shared" si="885"/>
        <v/>
      </c>
      <c r="CP430" s="143" t="str">
        <f t="shared" si="886"/>
        <v/>
      </c>
      <c r="CQ430" s="143" t="str">
        <f t="shared" si="887"/>
        <v/>
      </c>
      <c r="CR430" s="145" t="str">
        <f t="shared" si="888"/>
        <v/>
      </c>
      <c r="CS430" s="127"/>
      <c r="CT430" s="122" t="str">
        <f t="shared" si="889"/>
        <v/>
      </c>
      <c r="CU430" s="123" t="str">
        <f t="shared" si="890"/>
        <v/>
      </c>
      <c r="CV430" s="123" t="str">
        <f t="shared" si="891"/>
        <v/>
      </c>
      <c r="CW430" s="123" t="str">
        <f t="shared" si="892"/>
        <v/>
      </c>
      <c r="CX430" s="123" t="str">
        <f t="shared" si="893"/>
        <v/>
      </c>
      <c r="CY430" s="123" t="str">
        <f t="shared" si="894"/>
        <v/>
      </c>
      <c r="CZ430" s="123" t="str">
        <f t="shared" si="895"/>
        <v/>
      </c>
      <c r="DA430" s="123" t="str">
        <f t="shared" si="896"/>
        <v/>
      </c>
      <c r="DB430" s="124" t="str">
        <f t="shared" si="897"/>
        <v/>
      </c>
      <c r="DC430" s="128" t="str">
        <f t="shared" si="898"/>
        <v/>
      </c>
      <c r="DD430" s="123" t="str">
        <f t="shared" si="899"/>
        <v/>
      </c>
      <c r="DE430" s="123" t="str">
        <f t="shared" si="900"/>
        <v/>
      </c>
      <c r="DF430" s="123" t="str">
        <f t="shared" si="901"/>
        <v/>
      </c>
      <c r="DG430" s="123" t="str">
        <f t="shared" si="902"/>
        <v/>
      </c>
      <c r="DH430" s="123" t="str">
        <f t="shared" si="903"/>
        <v/>
      </c>
      <c r="DI430" s="123" t="str">
        <f t="shared" si="904"/>
        <v/>
      </c>
      <c r="DJ430" s="129" t="str">
        <f t="shared" si="905"/>
        <v/>
      </c>
      <c r="DK430" s="98" t="s">
        <v>68</v>
      </c>
      <c r="DL430" s="130">
        <f t="shared" si="912"/>
        <v>424</v>
      </c>
      <c r="DM430" s="56"/>
    </row>
    <row r="431" spans="2:117" ht="22.5" customHeight="1">
      <c r="B431" s="98" t="s">
        <v>68</v>
      </c>
      <c r="C431" s="130">
        <f t="shared" si="906"/>
        <v>425</v>
      </c>
      <c r="D431" s="146">
        <v>45708</v>
      </c>
      <c r="E431" s="155" t="s">
        <v>69</v>
      </c>
      <c r="F431" s="102" t="s">
        <v>70</v>
      </c>
      <c r="G431" s="103" t="s">
        <v>20</v>
      </c>
      <c r="H431" s="131" t="s">
        <v>46</v>
      </c>
      <c r="I431" s="132">
        <v>30000</v>
      </c>
      <c r="J431" s="106"/>
      <c r="K431" s="107">
        <f t="shared" si="907"/>
        <v>4989264</v>
      </c>
      <c r="L431" s="645"/>
      <c r="M431" s="133"/>
      <c r="N431" s="133"/>
      <c r="O431" s="134" t="str">
        <f t="shared" ref="O431:S431" si="1414">IF($H431=O$6,$I431,"")</f>
        <v/>
      </c>
      <c r="P431" s="135" t="str">
        <f t="shared" si="1414"/>
        <v/>
      </c>
      <c r="Q431" s="136">
        <f t="shared" si="1414"/>
        <v>30000</v>
      </c>
      <c r="R431" s="135" t="str">
        <f t="shared" si="1414"/>
        <v/>
      </c>
      <c r="S431" s="137" t="str">
        <f t="shared" si="1414"/>
        <v/>
      </c>
      <c r="T431" s="113" t="str">
        <f t="shared" ref="T431:AJ431" si="1415">IF($H431=T$6,$J431,"")</f>
        <v/>
      </c>
      <c r="U431" s="114" t="str">
        <f t="shared" si="1415"/>
        <v/>
      </c>
      <c r="V431" s="114" t="str">
        <f t="shared" si="1415"/>
        <v/>
      </c>
      <c r="W431" s="114" t="str">
        <f t="shared" si="1415"/>
        <v/>
      </c>
      <c r="X431" s="113" t="str">
        <f t="shared" si="1415"/>
        <v/>
      </c>
      <c r="Y431" s="114" t="str">
        <f t="shared" si="1415"/>
        <v/>
      </c>
      <c r="Z431" s="114" t="str">
        <f t="shared" si="1415"/>
        <v/>
      </c>
      <c r="AA431" s="114" t="str">
        <f t="shared" si="1415"/>
        <v/>
      </c>
      <c r="AB431" s="113" t="str">
        <f t="shared" si="1415"/>
        <v/>
      </c>
      <c r="AC431" s="114" t="str">
        <f t="shared" si="1415"/>
        <v/>
      </c>
      <c r="AD431" s="114" t="str">
        <f t="shared" si="1415"/>
        <v/>
      </c>
      <c r="AE431" s="114" t="str">
        <f t="shared" si="1415"/>
        <v/>
      </c>
      <c r="AF431" s="114" t="str">
        <f t="shared" si="1415"/>
        <v/>
      </c>
      <c r="AG431" s="114" t="str">
        <f t="shared" si="1415"/>
        <v/>
      </c>
      <c r="AH431" s="114" t="str">
        <f t="shared" si="1415"/>
        <v/>
      </c>
      <c r="AI431" s="113" t="str">
        <f t="shared" si="1415"/>
        <v/>
      </c>
      <c r="AJ431" s="115" t="str">
        <f t="shared" si="1415"/>
        <v/>
      </c>
      <c r="AK431" s="617"/>
      <c r="AL431" s="38"/>
      <c r="AM431" s="98" t="s">
        <v>68</v>
      </c>
      <c r="AN431" s="130">
        <f t="shared" si="910"/>
        <v>425</v>
      </c>
      <c r="AO431" s="138" t="str">
        <f t="shared" ref="AO431:AS431" si="1416">IF(AND($G431=AO$4,$H431=AO$6),$I431,"")</f>
        <v/>
      </c>
      <c r="AP431" s="139" t="str">
        <f t="shared" si="1416"/>
        <v/>
      </c>
      <c r="AQ431" s="139">
        <f t="shared" si="1416"/>
        <v>30000</v>
      </c>
      <c r="AR431" s="139" t="str">
        <f t="shared" si="1416"/>
        <v/>
      </c>
      <c r="AS431" s="139" t="str">
        <f t="shared" si="1416"/>
        <v/>
      </c>
      <c r="AT431" s="118"/>
      <c r="AU431" s="138" t="str">
        <f t="shared" si="839"/>
        <v/>
      </c>
      <c r="AV431" s="139" t="str">
        <f t="shared" si="840"/>
        <v/>
      </c>
      <c r="AW431" s="139" t="str">
        <f t="shared" si="841"/>
        <v/>
      </c>
      <c r="AX431" s="139" t="str">
        <f t="shared" si="842"/>
        <v/>
      </c>
      <c r="AY431" s="139" t="str">
        <f t="shared" si="843"/>
        <v/>
      </c>
      <c r="AZ431" s="140" t="str">
        <f t="shared" si="844"/>
        <v/>
      </c>
      <c r="BA431" s="141" t="str">
        <f t="shared" si="845"/>
        <v/>
      </c>
      <c r="BB431" s="139" t="str">
        <f t="shared" si="846"/>
        <v/>
      </c>
      <c r="BC431" s="139" t="str">
        <f t="shared" si="847"/>
        <v/>
      </c>
      <c r="BD431" s="139" t="str">
        <f t="shared" si="848"/>
        <v/>
      </c>
      <c r="BE431" s="140" t="str">
        <f t="shared" si="849"/>
        <v/>
      </c>
      <c r="BF431" s="122" t="str">
        <f t="shared" si="850"/>
        <v/>
      </c>
      <c r="BG431" s="123" t="str">
        <f t="shared" si="851"/>
        <v/>
      </c>
      <c r="BH431" s="123" t="str">
        <f t="shared" si="852"/>
        <v/>
      </c>
      <c r="BI431" s="123" t="str">
        <f t="shared" si="853"/>
        <v/>
      </c>
      <c r="BJ431" s="122" t="str">
        <f t="shared" si="854"/>
        <v/>
      </c>
      <c r="BK431" s="123" t="str">
        <f t="shared" si="855"/>
        <v/>
      </c>
      <c r="BL431" s="123" t="str">
        <f t="shared" si="856"/>
        <v/>
      </c>
      <c r="BM431" s="123" t="str">
        <f t="shared" si="857"/>
        <v/>
      </c>
      <c r="BN431" s="123" t="str">
        <f t="shared" si="858"/>
        <v/>
      </c>
      <c r="BO431" s="123" t="str">
        <f t="shared" si="859"/>
        <v/>
      </c>
      <c r="BP431" s="123" t="str">
        <f t="shared" si="860"/>
        <v/>
      </c>
      <c r="BQ431" s="123" t="str">
        <f t="shared" si="861"/>
        <v/>
      </c>
      <c r="BR431" s="124" t="str">
        <f t="shared" si="862"/>
        <v/>
      </c>
      <c r="BS431" s="142" t="str">
        <f t="shared" si="863"/>
        <v/>
      </c>
      <c r="BT431" s="143" t="str">
        <f t="shared" si="864"/>
        <v/>
      </c>
      <c r="BU431" s="143" t="str">
        <f t="shared" si="865"/>
        <v/>
      </c>
      <c r="BV431" s="143" t="str">
        <f t="shared" si="866"/>
        <v/>
      </c>
      <c r="BW431" s="143" t="str">
        <f t="shared" si="867"/>
        <v/>
      </c>
      <c r="BX431" s="144" t="str">
        <f t="shared" si="868"/>
        <v/>
      </c>
      <c r="BY431" s="141" t="str">
        <f t="shared" si="869"/>
        <v/>
      </c>
      <c r="BZ431" s="139" t="str">
        <f t="shared" si="870"/>
        <v/>
      </c>
      <c r="CA431" s="139" t="str">
        <f t="shared" si="871"/>
        <v/>
      </c>
      <c r="CB431" s="139" t="str">
        <f t="shared" si="872"/>
        <v/>
      </c>
      <c r="CC431" s="139" t="str">
        <f t="shared" si="873"/>
        <v/>
      </c>
      <c r="CD431" s="139" t="str">
        <f t="shared" si="874"/>
        <v/>
      </c>
      <c r="CE431" s="140" t="str">
        <f t="shared" si="875"/>
        <v/>
      </c>
      <c r="CF431" s="141" t="str">
        <f t="shared" si="876"/>
        <v/>
      </c>
      <c r="CG431" s="139" t="str">
        <f t="shared" si="877"/>
        <v/>
      </c>
      <c r="CH431" s="139" t="str">
        <f t="shared" si="878"/>
        <v/>
      </c>
      <c r="CI431" s="139" t="str">
        <f t="shared" si="879"/>
        <v/>
      </c>
      <c r="CJ431" s="139" t="str">
        <f t="shared" si="880"/>
        <v/>
      </c>
      <c r="CK431" s="139" t="str">
        <f t="shared" si="881"/>
        <v/>
      </c>
      <c r="CL431" s="140" t="str">
        <f t="shared" si="882"/>
        <v/>
      </c>
      <c r="CM431" s="142" t="str">
        <f t="shared" si="883"/>
        <v/>
      </c>
      <c r="CN431" s="143" t="str">
        <f t="shared" si="884"/>
        <v/>
      </c>
      <c r="CO431" s="143" t="str">
        <f t="shared" si="885"/>
        <v/>
      </c>
      <c r="CP431" s="143" t="str">
        <f t="shared" si="886"/>
        <v/>
      </c>
      <c r="CQ431" s="143" t="str">
        <f t="shared" si="887"/>
        <v/>
      </c>
      <c r="CR431" s="145" t="str">
        <f t="shared" si="888"/>
        <v/>
      </c>
      <c r="CS431" s="127"/>
      <c r="CT431" s="122" t="str">
        <f t="shared" si="889"/>
        <v/>
      </c>
      <c r="CU431" s="123" t="str">
        <f t="shared" si="890"/>
        <v/>
      </c>
      <c r="CV431" s="123" t="str">
        <f t="shared" si="891"/>
        <v/>
      </c>
      <c r="CW431" s="123" t="str">
        <f t="shared" si="892"/>
        <v/>
      </c>
      <c r="CX431" s="123" t="str">
        <f t="shared" si="893"/>
        <v/>
      </c>
      <c r="CY431" s="123" t="str">
        <f t="shared" si="894"/>
        <v/>
      </c>
      <c r="CZ431" s="123" t="str">
        <f t="shared" si="895"/>
        <v/>
      </c>
      <c r="DA431" s="123" t="str">
        <f t="shared" si="896"/>
        <v/>
      </c>
      <c r="DB431" s="124" t="str">
        <f t="shared" si="897"/>
        <v/>
      </c>
      <c r="DC431" s="128" t="str">
        <f t="shared" si="898"/>
        <v/>
      </c>
      <c r="DD431" s="123" t="str">
        <f t="shared" si="899"/>
        <v/>
      </c>
      <c r="DE431" s="123" t="str">
        <f t="shared" si="900"/>
        <v/>
      </c>
      <c r="DF431" s="123" t="str">
        <f t="shared" si="901"/>
        <v/>
      </c>
      <c r="DG431" s="123" t="str">
        <f t="shared" si="902"/>
        <v/>
      </c>
      <c r="DH431" s="123" t="str">
        <f t="shared" si="903"/>
        <v/>
      </c>
      <c r="DI431" s="123" t="str">
        <f t="shared" si="904"/>
        <v/>
      </c>
      <c r="DJ431" s="129" t="str">
        <f t="shared" si="905"/>
        <v/>
      </c>
      <c r="DK431" s="98" t="s">
        <v>68</v>
      </c>
      <c r="DL431" s="130">
        <f t="shared" si="912"/>
        <v>425</v>
      </c>
      <c r="DM431" s="56"/>
    </row>
    <row r="432" spans="2:117" ht="22.5" customHeight="1">
      <c r="B432" s="98" t="s">
        <v>68</v>
      </c>
      <c r="C432" s="130">
        <f t="shared" si="906"/>
        <v>426</v>
      </c>
      <c r="D432" s="146">
        <v>45708</v>
      </c>
      <c r="E432" s="155" t="s">
        <v>69</v>
      </c>
      <c r="F432" s="102" t="s">
        <v>70</v>
      </c>
      <c r="G432" s="103" t="s">
        <v>20</v>
      </c>
      <c r="H432" s="131" t="s">
        <v>46</v>
      </c>
      <c r="I432" s="132">
        <v>5000</v>
      </c>
      <c r="J432" s="106"/>
      <c r="K432" s="107">
        <f t="shared" si="907"/>
        <v>4994264</v>
      </c>
      <c r="L432" s="645"/>
      <c r="M432" s="133"/>
      <c r="N432" s="133"/>
      <c r="O432" s="134" t="str">
        <f t="shared" ref="O432:S432" si="1417">IF($H432=O$6,$I432,"")</f>
        <v/>
      </c>
      <c r="P432" s="135" t="str">
        <f t="shared" si="1417"/>
        <v/>
      </c>
      <c r="Q432" s="136">
        <f t="shared" si="1417"/>
        <v>5000</v>
      </c>
      <c r="R432" s="135" t="str">
        <f t="shared" si="1417"/>
        <v/>
      </c>
      <c r="S432" s="137" t="str">
        <f t="shared" si="1417"/>
        <v/>
      </c>
      <c r="T432" s="113" t="str">
        <f t="shared" ref="T432:AJ432" si="1418">IF($H432=T$6,$J432,"")</f>
        <v/>
      </c>
      <c r="U432" s="114" t="str">
        <f t="shared" si="1418"/>
        <v/>
      </c>
      <c r="V432" s="114" t="str">
        <f t="shared" si="1418"/>
        <v/>
      </c>
      <c r="W432" s="114" t="str">
        <f t="shared" si="1418"/>
        <v/>
      </c>
      <c r="X432" s="113" t="str">
        <f t="shared" si="1418"/>
        <v/>
      </c>
      <c r="Y432" s="114" t="str">
        <f t="shared" si="1418"/>
        <v/>
      </c>
      <c r="Z432" s="114" t="str">
        <f t="shared" si="1418"/>
        <v/>
      </c>
      <c r="AA432" s="114" t="str">
        <f t="shared" si="1418"/>
        <v/>
      </c>
      <c r="AB432" s="113" t="str">
        <f t="shared" si="1418"/>
        <v/>
      </c>
      <c r="AC432" s="114" t="str">
        <f t="shared" si="1418"/>
        <v/>
      </c>
      <c r="AD432" s="114" t="str">
        <f t="shared" si="1418"/>
        <v/>
      </c>
      <c r="AE432" s="114" t="str">
        <f t="shared" si="1418"/>
        <v/>
      </c>
      <c r="AF432" s="114" t="str">
        <f t="shared" si="1418"/>
        <v/>
      </c>
      <c r="AG432" s="114" t="str">
        <f t="shared" si="1418"/>
        <v/>
      </c>
      <c r="AH432" s="114" t="str">
        <f t="shared" si="1418"/>
        <v/>
      </c>
      <c r="AI432" s="113" t="str">
        <f t="shared" si="1418"/>
        <v/>
      </c>
      <c r="AJ432" s="115" t="str">
        <f t="shared" si="1418"/>
        <v/>
      </c>
      <c r="AK432" s="617"/>
      <c r="AL432" s="38"/>
      <c r="AM432" s="98" t="s">
        <v>68</v>
      </c>
      <c r="AN432" s="130">
        <f t="shared" si="910"/>
        <v>426</v>
      </c>
      <c r="AO432" s="138" t="str">
        <f t="shared" ref="AO432:AS432" si="1419">IF(AND($G432=AO$4,$H432=AO$6),$I432,"")</f>
        <v/>
      </c>
      <c r="AP432" s="139" t="str">
        <f t="shared" si="1419"/>
        <v/>
      </c>
      <c r="AQ432" s="139">
        <f t="shared" si="1419"/>
        <v>5000</v>
      </c>
      <c r="AR432" s="139" t="str">
        <f t="shared" si="1419"/>
        <v/>
      </c>
      <c r="AS432" s="139" t="str">
        <f t="shared" si="1419"/>
        <v/>
      </c>
      <c r="AT432" s="118"/>
      <c r="AU432" s="138" t="str">
        <f t="shared" si="839"/>
        <v/>
      </c>
      <c r="AV432" s="139" t="str">
        <f t="shared" si="840"/>
        <v/>
      </c>
      <c r="AW432" s="139" t="str">
        <f t="shared" si="841"/>
        <v/>
      </c>
      <c r="AX432" s="139" t="str">
        <f t="shared" si="842"/>
        <v/>
      </c>
      <c r="AY432" s="139" t="str">
        <f t="shared" si="843"/>
        <v/>
      </c>
      <c r="AZ432" s="140" t="str">
        <f t="shared" si="844"/>
        <v/>
      </c>
      <c r="BA432" s="141" t="str">
        <f t="shared" si="845"/>
        <v/>
      </c>
      <c r="BB432" s="139" t="str">
        <f t="shared" si="846"/>
        <v/>
      </c>
      <c r="BC432" s="139" t="str">
        <f t="shared" si="847"/>
        <v/>
      </c>
      <c r="BD432" s="139" t="str">
        <f t="shared" si="848"/>
        <v/>
      </c>
      <c r="BE432" s="140" t="str">
        <f t="shared" si="849"/>
        <v/>
      </c>
      <c r="BF432" s="122" t="str">
        <f t="shared" si="850"/>
        <v/>
      </c>
      <c r="BG432" s="123" t="str">
        <f t="shared" si="851"/>
        <v/>
      </c>
      <c r="BH432" s="123" t="str">
        <f t="shared" si="852"/>
        <v/>
      </c>
      <c r="BI432" s="123" t="str">
        <f t="shared" si="853"/>
        <v/>
      </c>
      <c r="BJ432" s="122" t="str">
        <f t="shared" si="854"/>
        <v/>
      </c>
      <c r="BK432" s="123" t="str">
        <f t="shared" si="855"/>
        <v/>
      </c>
      <c r="BL432" s="123" t="str">
        <f t="shared" si="856"/>
        <v/>
      </c>
      <c r="BM432" s="123" t="str">
        <f t="shared" si="857"/>
        <v/>
      </c>
      <c r="BN432" s="123" t="str">
        <f t="shared" si="858"/>
        <v/>
      </c>
      <c r="BO432" s="123" t="str">
        <f t="shared" si="859"/>
        <v/>
      </c>
      <c r="BP432" s="123" t="str">
        <f t="shared" si="860"/>
        <v/>
      </c>
      <c r="BQ432" s="123" t="str">
        <f t="shared" si="861"/>
        <v/>
      </c>
      <c r="BR432" s="124" t="str">
        <f t="shared" si="862"/>
        <v/>
      </c>
      <c r="BS432" s="142" t="str">
        <f t="shared" si="863"/>
        <v/>
      </c>
      <c r="BT432" s="143" t="str">
        <f t="shared" si="864"/>
        <v/>
      </c>
      <c r="BU432" s="143" t="str">
        <f t="shared" si="865"/>
        <v/>
      </c>
      <c r="BV432" s="143" t="str">
        <f t="shared" si="866"/>
        <v/>
      </c>
      <c r="BW432" s="143" t="str">
        <f t="shared" si="867"/>
        <v/>
      </c>
      <c r="BX432" s="144" t="str">
        <f t="shared" si="868"/>
        <v/>
      </c>
      <c r="BY432" s="141" t="str">
        <f t="shared" si="869"/>
        <v/>
      </c>
      <c r="BZ432" s="139" t="str">
        <f t="shared" si="870"/>
        <v/>
      </c>
      <c r="CA432" s="139" t="str">
        <f t="shared" si="871"/>
        <v/>
      </c>
      <c r="CB432" s="139" t="str">
        <f t="shared" si="872"/>
        <v/>
      </c>
      <c r="CC432" s="139" t="str">
        <f t="shared" si="873"/>
        <v/>
      </c>
      <c r="CD432" s="139" t="str">
        <f t="shared" si="874"/>
        <v/>
      </c>
      <c r="CE432" s="140" t="str">
        <f t="shared" si="875"/>
        <v/>
      </c>
      <c r="CF432" s="141" t="str">
        <f t="shared" si="876"/>
        <v/>
      </c>
      <c r="CG432" s="139" t="str">
        <f t="shared" si="877"/>
        <v/>
      </c>
      <c r="CH432" s="139" t="str">
        <f t="shared" si="878"/>
        <v/>
      </c>
      <c r="CI432" s="139" t="str">
        <f t="shared" si="879"/>
        <v/>
      </c>
      <c r="CJ432" s="139" t="str">
        <f t="shared" si="880"/>
        <v/>
      </c>
      <c r="CK432" s="139" t="str">
        <f t="shared" si="881"/>
        <v/>
      </c>
      <c r="CL432" s="140" t="str">
        <f t="shared" si="882"/>
        <v/>
      </c>
      <c r="CM432" s="142" t="str">
        <f t="shared" si="883"/>
        <v/>
      </c>
      <c r="CN432" s="143" t="str">
        <f t="shared" si="884"/>
        <v/>
      </c>
      <c r="CO432" s="143" t="str">
        <f t="shared" si="885"/>
        <v/>
      </c>
      <c r="CP432" s="143" t="str">
        <f t="shared" si="886"/>
        <v/>
      </c>
      <c r="CQ432" s="143" t="str">
        <f t="shared" si="887"/>
        <v/>
      </c>
      <c r="CR432" s="145" t="str">
        <f t="shared" si="888"/>
        <v/>
      </c>
      <c r="CS432" s="127"/>
      <c r="CT432" s="122" t="str">
        <f t="shared" si="889"/>
        <v/>
      </c>
      <c r="CU432" s="123" t="str">
        <f t="shared" si="890"/>
        <v/>
      </c>
      <c r="CV432" s="123" t="str">
        <f t="shared" si="891"/>
        <v/>
      </c>
      <c r="CW432" s="123" t="str">
        <f t="shared" si="892"/>
        <v/>
      </c>
      <c r="CX432" s="123" t="str">
        <f t="shared" si="893"/>
        <v/>
      </c>
      <c r="CY432" s="123" t="str">
        <f t="shared" si="894"/>
        <v/>
      </c>
      <c r="CZ432" s="123" t="str">
        <f t="shared" si="895"/>
        <v/>
      </c>
      <c r="DA432" s="123" t="str">
        <f t="shared" si="896"/>
        <v/>
      </c>
      <c r="DB432" s="124" t="str">
        <f t="shared" si="897"/>
        <v/>
      </c>
      <c r="DC432" s="128" t="str">
        <f t="shared" si="898"/>
        <v/>
      </c>
      <c r="DD432" s="123" t="str">
        <f t="shared" si="899"/>
        <v/>
      </c>
      <c r="DE432" s="123" t="str">
        <f t="shared" si="900"/>
        <v/>
      </c>
      <c r="DF432" s="123" t="str">
        <f t="shared" si="901"/>
        <v/>
      </c>
      <c r="DG432" s="123" t="str">
        <f t="shared" si="902"/>
        <v/>
      </c>
      <c r="DH432" s="123" t="str">
        <f t="shared" si="903"/>
        <v/>
      </c>
      <c r="DI432" s="123" t="str">
        <f t="shared" si="904"/>
        <v/>
      </c>
      <c r="DJ432" s="129" t="str">
        <f t="shared" si="905"/>
        <v/>
      </c>
      <c r="DK432" s="98" t="s">
        <v>68</v>
      </c>
      <c r="DL432" s="130">
        <f t="shared" si="912"/>
        <v>426</v>
      </c>
      <c r="DM432" s="56"/>
    </row>
    <row r="433" spans="2:117" ht="22.5" customHeight="1">
      <c r="B433" s="98" t="s">
        <v>68</v>
      </c>
      <c r="C433" s="130">
        <f t="shared" si="906"/>
        <v>427</v>
      </c>
      <c r="D433" s="146">
        <v>45708</v>
      </c>
      <c r="E433" s="155" t="s">
        <v>69</v>
      </c>
      <c r="F433" s="102" t="s">
        <v>70</v>
      </c>
      <c r="G433" s="103" t="s">
        <v>20</v>
      </c>
      <c r="H433" s="131" t="s">
        <v>46</v>
      </c>
      <c r="I433" s="132">
        <v>1000</v>
      </c>
      <c r="J433" s="106"/>
      <c r="K433" s="107">
        <f t="shared" si="907"/>
        <v>4995264</v>
      </c>
      <c r="L433" s="645"/>
      <c r="M433" s="133"/>
      <c r="N433" s="133"/>
      <c r="O433" s="134" t="str">
        <f t="shared" ref="O433:S433" si="1420">IF($H433=O$6,$I433,"")</f>
        <v/>
      </c>
      <c r="P433" s="135" t="str">
        <f t="shared" si="1420"/>
        <v/>
      </c>
      <c r="Q433" s="136">
        <f t="shared" si="1420"/>
        <v>1000</v>
      </c>
      <c r="R433" s="135" t="str">
        <f t="shared" si="1420"/>
        <v/>
      </c>
      <c r="S433" s="137" t="str">
        <f t="shared" si="1420"/>
        <v/>
      </c>
      <c r="T433" s="113" t="str">
        <f t="shared" ref="T433:AJ433" si="1421">IF($H433=T$6,$J433,"")</f>
        <v/>
      </c>
      <c r="U433" s="114" t="str">
        <f t="shared" si="1421"/>
        <v/>
      </c>
      <c r="V433" s="114" t="str">
        <f t="shared" si="1421"/>
        <v/>
      </c>
      <c r="W433" s="114" t="str">
        <f t="shared" si="1421"/>
        <v/>
      </c>
      <c r="X433" s="113" t="str">
        <f t="shared" si="1421"/>
        <v/>
      </c>
      <c r="Y433" s="114" t="str">
        <f t="shared" si="1421"/>
        <v/>
      </c>
      <c r="Z433" s="114" t="str">
        <f t="shared" si="1421"/>
        <v/>
      </c>
      <c r="AA433" s="114" t="str">
        <f t="shared" si="1421"/>
        <v/>
      </c>
      <c r="AB433" s="113" t="str">
        <f t="shared" si="1421"/>
        <v/>
      </c>
      <c r="AC433" s="114" t="str">
        <f t="shared" si="1421"/>
        <v/>
      </c>
      <c r="AD433" s="114" t="str">
        <f t="shared" si="1421"/>
        <v/>
      </c>
      <c r="AE433" s="114" t="str">
        <f t="shared" si="1421"/>
        <v/>
      </c>
      <c r="AF433" s="114" t="str">
        <f t="shared" si="1421"/>
        <v/>
      </c>
      <c r="AG433" s="114" t="str">
        <f t="shared" si="1421"/>
        <v/>
      </c>
      <c r="AH433" s="114" t="str">
        <f t="shared" si="1421"/>
        <v/>
      </c>
      <c r="AI433" s="113" t="str">
        <f t="shared" si="1421"/>
        <v/>
      </c>
      <c r="AJ433" s="115" t="str">
        <f t="shared" si="1421"/>
        <v/>
      </c>
      <c r="AK433" s="617"/>
      <c r="AL433" s="38"/>
      <c r="AM433" s="98" t="s">
        <v>68</v>
      </c>
      <c r="AN433" s="130">
        <f t="shared" si="910"/>
        <v>427</v>
      </c>
      <c r="AO433" s="138" t="str">
        <f t="shared" ref="AO433:AS433" si="1422">IF(AND($G433=AO$4,$H433=AO$6),$I433,"")</f>
        <v/>
      </c>
      <c r="AP433" s="139" t="str">
        <f t="shared" si="1422"/>
        <v/>
      </c>
      <c r="AQ433" s="139">
        <f t="shared" si="1422"/>
        <v>1000</v>
      </c>
      <c r="AR433" s="139" t="str">
        <f t="shared" si="1422"/>
        <v/>
      </c>
      <c r="AS433" s="139" t="str">
        <f t="shared" si="1422"/>
        <v/>
      </c>
      <c r="AT433" s="118"/>
      <c r="AU433" s="138" t="str">
        <f t="shared" si="839"/>
        <v/>
      </c>
      <c r="AV433" s="139" t="str">
        <f t="shared" si="840"/>
        <v/>
      </c>
      <c r="AW433" s="139" t="str">
        <f t="shared" si="841"/>
        <v/>
      </c>
      <c r="AX433" s="139" t="str">
        <f t="shared" si="842"/>
        <v/>
      </c>
      <c r="AY433" s="139" t="str">
        <f t="shared" si="843"/>
        <v/>
      </c>
      <c r="AZ433" s="140" t="str">
        <f t="shared" si="844"/>
        <v/>
      </c>
      <c r="BA433" s="141" t="str">
        <f t="shared" si="845"/>
        <v/>
      </c>
      <c r="BB433" s="139" t="str">
        <f t="shared" si="846"/>
        <v/>
      </c>
      <c r="BC433" s="139" t="str">
        <f t="shared" si="847"/>
        <v/>
      </c>
      <c r="BD433" s="139" t="str">
        <f t="shared" si="848"/>
        <v/>
      </c>
      <c r="BE433" s="140" t="str">
        <f t="shared" si="849"/>
        <v/>
      </c>
      <c r="BF433" s="122" t="str">
        <f t="shared" si="850"/>
        <v/>
      </c>
      <c r="BG433" s="123" t="str">
        <f t="shared" si="851"/>
        <v/>
      </c>
      <c r="BH433" s="123" t="str">
        <f t="shared" si="852"/>
        <v/>
      </c>
      <c r="BI433" s="123" t="str">
        <f t="shared" si="853"/>
        <v/>
      </c>
      <c r="BJ433" s="122" t="str">
        <f t="shared" si="854"/>
        <v/>
      </c>
      <c r="BK433" s="123" t="str">
        <f t="shared" si="855"/>
        <v/>
      </c>
      <c r="BL433" s="123" t="str">
        <f t="shared" si="856"/>
        <v/>
      </c>
      <c r="BM433" s="123" t="str">
        <f t="shared" si="857"/>
        <v/>
      </c>
      <c r="BN433" s="123" t="str">
        <f t="shared" si="858"/>
        <v/>
      </c>
      <c r="BO433" s="123" t="str">
        <f t="shared" si="859"/>
        <v/>
      </c>
      <c r="BP433" s="123" t="str">
        <f t="shared" si="860"/>
        <v/>
      </c>
      <c r="BQ433" s="123" t="str">
        <f t="shared" si="861"/>
        <v/>
      </c>
      <c r="BR433" s="124" t="str">
        <f t="shared" si="862"/>
        <v/>
      </c>
      <c r="BS433" s="142" t="str">
        <f t="shared" si="863"/>
        <v/>
      </c>
      <c r="BT433" s="143" t="str">
        <f t="shared" si="864"/>
        <v/>
      </c>
      <c r="BU433" s="143" t="str">
        <f t="shared" si="865"/>
        <v/>
      </c>
      <c r="BV433" s="143" t="str">
        <f t="shared" si="866"/>
        <v/>
      </c>
      <c r="BW433" s="143" t="str">
        <f t="shared" si="867"/>
        <v/>
      </c>
      <c r="BX433" s="144" t="str">
        <f t="shared" si="868"/>
        <v/>
      </c>
      <c r="BY433" s="141" t="str">
        <f t="shared" si="869"/>
        <v/>
      </c>
      <c r="BZ433" s="139" t="str">
        <f t="shared" si="870"/>
        <v/>
      </c>
      <c r="CA433" s="139" t="str">
        <f t="shared" si="871"/>
        <v/>
      </c>
      <c r="CB433" s="139" t="str">
        <f t="shared" si="872"/>
        <v/>
      </c>
      <c r="CC433" s="139" t="str">
        <f t="shared" si="873"/>
        <v/>
      </c>
      <c r="CD433" s="139" t="str">
        <f t="shared" si="874"/>
        <v/>
      </c>
      <c r="CE433" s="140" t="str">
        <f t="shared" si="875"/>
        <v/>
      </c>
      <c r="CF433" s="141" t="str">
        <f t="shared" si="876"/>
        <v/>
      </c>
      <c r="CG433" s="139" t="str">
        <f t="shared" si="877"/>
        <v/>
      </c>
      <c r="CH433" s="139" t="str">
        <f t="shared" si="878"/>
        <v/>
      </c>
      <c r="CI433" s="139" t="str">
        <f t="shared" si="879"/>
        <v/>
      </c>
      <c r="CJ433" s="139" t="str">
        <f t="shared" si="880"/>
        <v/>
      </c>
      <c r="CK433" s="139" t="str">
        <f t="shared" si="881"/>
        <v/>
      </c>
      <c r="CL433" s="140" t="str">
        <f t="shared" si="882"/>
        <v/>
      </c>
      <c r="CM433" s="142" t="str">
        <f t="shared" si="883"/>
        <v/>
      </c>
      <c r="CN433" s="143" t="str">
        <f t="shared" si="884"/>
        <v/>
      </c>
      <c r="CO433" s="143" t="str">
        <f t="shared" si="885"/>
        <v/>
      </c>
      <c r="CP433" s="143" t="str">
        <f t="shared" si="886"/>
        <v/>
      </c>
      <c r="CQ433" s="143" t="str">
        <f t="shared" si="887"/>
        <v/>
      </c>
      <c r="CR433" s="145" t="str">
        <f t="shared" si="888"/>
        <v/>
      </c>
      <c r="CS433" s="127"/>
      <c r="CT433" s="122" t="str">
        <f t="shared" si="889"/>
        <v/>
      </c>
      <c r="CU433" s="123" t="str">
        <f t="shared" si="890"/>
        <v/>
      </c>
      <c r="CV433" s="123" t="str">
        <f t="shared" si="891"/>
        <v/>
      </c>
      <c r="CW433" s="123" t="str">
        <f t="shared" si="892"/>
        <v/>
      </c>
      <c r="CX433" s="123" t="str">
        <f t="shared" si="893"/>
        <v/>
      </c>
      <c r="CY433" s="123" t="str">
        <f t="shared" si="894"/>
        <v/>
      </c>
      <c r="CZ433" s="123" t="str">
        <f t="shared" si="895"/>
        <v/>
      </c>
      <c r="DA433" s="123" t="str">
        <f t="shared" si="896"/>
        <v/>
      </c>
      <c r="DB433" s="124" t="str">
        <f t="shared" si="897"/>
        <v/>
      </c>
      <c r="DC433" s="128" t="str">
        <f t="shared" si="898"/>
        <v/>
      </c>
      <c r="DD433" s="123" t="str">
        <f t="shared" si="899"/>
        <v/>
      </c>
      <c r="DE433" s="123" t="str">
        <f t="shared" si="900"/>
        <v/>
      </c>
      <c r="DF433" s="123" t="str">
        <f t="shared" si="901"/>
        <v/>
      </c>
      <c r="DG433" s="123" t="str">
        <f t="shared" si="902"/>
        <v/>
      </c>
      <c r="DH433" s="123" t="str">
        <f t="shared" si="903"/>
        <v/>
      </c>
      <c r="DI433" s="123" t="str">
        <f t="shared" si="904"/>
        <v/>
      </c>
      <c r="DJ433" s="129" t="str">
        <f t="shared" si="905"/>
        <v/>
      </c>
      <c r="DK433" s="98" t="s">
        <v>68</v>
      </c>
      <c r="DL433" s="130">
        <f t="shared" si="912"/>
        <v>427</v>
      </c>
      <c r="DM433" s="56"/>
    </row>
    <row r="434" spans="2:117" ht="22.5" customHeight="1">
      <c r="B434" s="98" t="s">
        <v>68</v>
      </c>
      <c r="C434" s="130">
        <f t="shared" si="906"/>
        <v>428</v>
      </c>
      <c r="D434" s="146">
        <v>45708</v>
      </c>
      <c r="E434" s="155" t="s">
        <v>69</v>
      </c>
      <c r="F434" s="102" t="s">
        <v>70</v>
      </c>
      <c r="G434" s="103" t="s">
        <v>20</v>
      </c>
      <c r="H434" s="131" t="s">
        <v>46</v>
      </c>
      <c r="I434" s="132">
        <v>30000</v>
      </c>
      <c r="J434" s="106"/>
      <c r="K434" s="107">
        <f t="shared" si="907"/>
        <v>5025264</v>
      </c>
      <c r="L434" s="645"/>
      <c r="M434" s="133"/>
      <c r="N434" s="133"/>
      <c r="O434" s="134" t="str">
        <f t="shared" ref="O434:S434" si="1423">IF($H434=O$6,$I434,"")</f>
        <v/>
      </c>
      <c r="P434" s="135" t="str">
        <f t="shared" si="1423"/>
        <v/>
      </c>
      <c r="Q434" s="136">
        <f t="shared" si="1423"/>
        <v>30000</v>
      </c>
      <c r="R434" s="135" t="str">
        <f t="shared" si="1423"/>
        <v/>
      </c>
      <c r="S434" s="137" t="str">
        <f t="shared" si="1423"/>
        <v/>
      </c>
      <c r="T434" s="113" t="str">
        <f t="shared" ref="T434:AJ434" si="1424">IF($H434=T$6,$J434,"")</f>
        <v/>
      </c>
      <c r="U434" s="114" t="str">
        <f t="shared" si="1424"/>
        <v/>
      </c>
      <c r="V434" s="114" t="str">
        <f t="shared" si="1424"/>
        <v/>
      </c>
      <c r="W434" s="114" t="str">
        <f t="shared" si="1424"/>
        <v/>
      </c>
      <c r="X434" s="113" t="str">
        <f t="shared" si="1424"/>
        <v/>
      </c>
      <c r="Y434" s="114" t="str">
        <f t="shared" si="1424"/>
        <v/>
      </c>
      <c r="Z434" s="114" t="str">
        <f t="shared" si="1424"/>
        <v/>
      </c>
      <c r="AA434" s="114" t="str">
        <f t="shared" si="1424"/>
        <v/>
      </c>
      <c r="AB434" s="113" t="str">
        <f t="shared" si="1424"/>
        <v/>
      </c>
      <c r="AC434" s="114" t="str">
        <f t="shared" si="1424"/>
        <v/>
      </c>
      <c r="AD434" s="114" t="str">
        <f t="shared" si="1424"/>
        <v/>
      </c>
      <c r="AE434" s="114" t="str">
        <f t="shared" si="1424"/>
        <v/>
      </c>
      <c r="AF434" s="114" t="str">
        <f t="shared" si="1424"/>
        <v/>
      </c>
      <c r="AG434" s="114" t="str">
        <f t="shared" si="1424"/>
        <v/>
      </c>
      <c r="AH434" s="114" t="str">
        <f t="shared" si="1424"/>
        <v/>
      </c>
      <c r="AI434" s="113" t="str">
        <f t="shared" si="1424"/>
        <v/>
      </c>
      <c r="AJ434" s="115" t="str">
        <f t="shared" si="1424"/>
        <v/>
      </c>
      <c r="AK434" s="617"/>
      <c r="AL434" s="38"/>
      <c r="AM434" s="98" t="s">
        <v>68</v>
      </c>
      <c r="AN434" s="130">
        <f t="shared" si="910"/>
        <v>428</v>
      </c>
      <c r="AO434" s="138" t="str">
        <f t="shared" ref="AO434:AS434" si="1425">IF(AND($G434=AO$4,$H434=AO$6),$I434,"")</f>
        <v/>
      </c>
      <c r="AP434" s="139" t="str">
        <f t="shared" si="1425"/>
        <v/>
      </c>
      <c r="AQ434" s="139">
        <f t="shared" si="1425"/>
        <v>30000</v>
      </c>
      <c r="AR434" s="139" t="str">
        <f t="shared" si="1425"/>
        <v/>
      </c>
      <c r="AS434" s="139" t="str">
        <f t="shared" si="1425"/>
        <v/>
      </c>
      <c r="AT434" s="118"/>
      <c r="AU434" s="138" t="str">
        <f t="shared" si="839"/>
        <v/>
      </c>
      <c r="AV434" s="139" t="str">
        <f t="shared" si="840"/>
        <v/>
      </c>
      <c r="AW434" s="139" t="str">
        <f t="shared" si="841"/>
        <v/>
      </c>
      <c r="AX434" s="139" t="str">
        <f t="shared" si="842"/>
        <v/>
      </c>
      <c r="AY434" s="139" t="str">
        <f t="shared" si="843"/>
        <v/>
      </c>
      <c r="AZ434" s="140" t="str">
        <f t="shared" si="844"/>
        <v/>
      </c>
      <c r="BA434" s="141" t="str">
        <f t="shared" si="845"/>
        <v/>
      </c>
      <c r="BB434" s="139" t="str">
        <f t="shared" si="846"/>
        <v/>
      </c>
      <c r="BC434" s="139" t="str">
        <f t="shared" si="847"/>
        <v/>
      </c>
      <c r="BD434" s="139" t="str">
        <f t="shared" si="848"/>
        <v/>
      </c>
      <c r="BE434" s="140" t="str">
        <f t="shared" si="849"/>
        <v/>
      </c>
      <c r="BF434" s="122" t="str">
        <f t="shared" si="850"/>
        <v/>
      </c>
      <c r="BG434" s="123" t="str">
        <f t="shared" si="851"/>
        <v/>
      </c>
      <c r="BH434" s="123" t="str">
        <f t="shared" si="852"/>
        <v/>
      </c>
      <c r="BI434" s="123" t="str">
        <f t="shared" si="853"/>
        <v/>
      </c>
      <c r="BJ434" s="122" t="str">
        <f t="shared" si="854"/>
        <v/>
      </c>
      <c r="BK434" s="123" t="str">
        <f t="shared" si="855"/>
        <v/>
      </c>
      <c r="BL434" s="123" t="str">
        <f t="shared" si="856"/>
        <v/>
      </c>
      <c r="BM434" s="123" t="str">
        <f t="shared" si="857"/>
        <v/>
      </c>
      <c r="BN434" s="123" t="str">
        <f t="shared" si="858"/>
        <v/>
      </c>
      <c r="BO434" s="123" t="str">
        <f t="shared" si="859"/>
        <v/>
      </c>
      <c r="BP434" s="123" t="str">
        <f t="shared" si="860"/>
        <v/>
      </c>
      <c r="BQ434" s="123" t="str">
        <f t="shared" si="861"/>
        <v/>
      </c>
      <c r="BR434" s="124" t="str">
        <f t="shared" si="862"/>
        <v/>
      </c>
      <c r="BS434" s="142" t="str">
        <f t="shared" si="863"/>
        <v/>
      </c>
      <c r="BT434" s="143" t="str">
        <f t="shared" si="864"/>
        <v/>
      </c>
      <c r="BU434" s="143" t="str">
        <f t="shared" si="865"/>
        <v/>
      </c>
      <c r="BV434" s="143" t="str">
        <f t="shared" si="866"/>
        <v/>
      </c>
      <c r="BW434" s="143" t="str">
        <f t="shared" si="867"/>
        <v/>
      </c>
      <c r="BX434" s="144" t="str">
        <f t="shared" si="868"/>
        <v/>
      </c>
      <c r="BY434" s="141" t="str">
        <f t="shared" si="869"/>
        <v/>
      </c>
      <c r="BZ434" s="139" t="str">
        <f t="shared" si="870"/>
        <v/>
      </c>
      <c r="CA434" s="139" t="str">
        <f t="shared" si="871"/>
        <v/>
      </c>
      <c r="CB434" s="139" t="str">
        <f t="shared" si="872"/>
        <v/>
      </c>
      <c r="CC434" s="139" t="str">
        <f t="shared" si="873"/>
        <v/>
      </c>
      <c r="CD434" s="139" t="str">
        <f t="shared" si="874"/>
        <v/>
      </c>
      <c r="CE434" s="140" t="str">
        <f t="shared" si="875"/>
        <v/>
      </c>
      <c r="CF434" s="141" t="str">
        <f t="shared" si="876"/>
        <v/>
      </c>
      <c r="CG434" s="139" t="str">
        <f t="shared" si="877"/>
        <v/>
      </c>
      <c r="CH434" s="139" t="str">
        <f t="shared" si="878"/>
        <v/>
      </c>
      <c r="CI434" s="139" t="str">
        <f t="shared" si="879"/>
        <v/>
      </c>
      <c r="CJ434" s="139" t="str">
        <f t="shared" si="880"/>
        <v/>
      </c>
      <c r="CK434" s="139" t="str">
        <f t="shared" si="881"/>
        <v/>
      </c>
      <c r="CL434" s="140" t="str">
        <f t="shared" si="882"/>
        <v/>
      </c>
      <c r="CM434" s="142" t="str">
        <f t="shared" si="883"/>
        <v/>
      </c>
      <c r="CN434" s="143" t="str">
        <f t="shared" si="884"/>
        <v/>
      </c>
      <c r="CO434" s="143" t="str">
        <f t="shared" si="885"/>
        <v/>
      </c>
      <c r="CP434" s="143" t="str">
        <f t="shared" si="886"/>
        <v/>
      </c>
      <c r="CQ434" s="143" t="str">
        <f t="shared" si="887"/>
        <v/>
      </c>
      <c r="CR434" s="145" t="str">
        <f t="shared" si="888"/>
        <v/>
      </c>
      <c r="CS434" s="127"/>
      <c r="CT434" s="122" t="str">
        <f t="shared" si="889"/>
        <v/>
      </c>
      <c r="CU434" s="123" t="str">
        <f t="shared" si="890"/>
        <v/>
      </c>
      <c r="CV434" s="123" t="str">
        <f t="shared" si="891"/>
        <v/>
      </c>
      <c r="CW434" s="123" t="str">
        <f t="shared" si="892"/>
        <v/>
      </c>
      <c r="CX434" s="123" t="str">
        <f t="shared" si="893"/>
        <v/>
      </c>
      <c r="CY434" s="123" t="str">
        <f t="shared" si="894"/>
        <v/>
      </c>
      <c r="CZ434" s="123" t="str">
        <f t="shared" si="895"/>
        <v/>
      </c>
      <c r="DA434" s="123" t="str">
        <f t="shared" si="896"/>
        <v/>
      </c>
      <c r="DB434" s="124" t="str">
        <f t="shared" si="897"/>
        <v/>
      </c>
      <c r="DC434" s="128" t="str">
        <f t="shared" si="898"/>
        <v/>
      </c>
      <c r="DD434" s="123" t="str">
        <f t="shared" si="899"/>
        <v/>
      </c>
      <c r="DE434" s="123" t="str">
        <f t="shared" si="900"/>
        <v/>
      </c>
      <c r="DF434" s="123" t="str">
        <f t="shared" si="901"/>
        <v/>
      </c>
      <c r="DG434" s="123" t="str">
        <f t="shared" si="902"/>
        <v/>
      </c>
      <c r="DH434" s="123" t="str">
        <f t="shared" si="903"/>
        <v/>
      </c>
      <c r="DI434" s="123" t="str">
        <f t="shared" si="904"/>
        <v/>
      </c>
      <c r="DJ434" s="129" t="str">
        <f t="shared" si="905"/>
        <v/>
      </c>
      <c r="DK434" s="98" t="s">
        <v>68</v>
      </c>
      <c r="DL434" s="130">
        <f t="shared" si="912"/>
        <v>428</v>
      </c>
      <c r="DM434" s="56"/>
    </row>
    <row r="435" spans="2:117" ht="22.5" customHeight="1">
      <c r="B435" s="98" t="s">
        <v>68</v>
      </c>
      <c r="C435" s="130">
        <f t="shared" si="906"/>
        <v>429</v>
      </c>
      <c r="D435" s="146">
        <v>45708</v>
      </c>
      <c r="E435" s="155" t="s">
        <v>69</v>
      </c>
      <c r="F435" s="102" t="s">
        <v>70</v>
      </c>
      <c r="G435" s="156" t="s">
        <v>20</v>
      </c>
      <c r="H435" s="131" t="s">
        <v>46</v>
      </c>
      <c r="I435" s="132">
        <v>10000</v>
      </c>
      <c r="J435" s="106"/>
      <c r="K435" s="107">
        <f t="shared" si="907"/>
        <v>5035264</v>
      </c>
      <c r="L435" s="645"/>
      <c r="M435" s="133"/>
      <c r="N435" s="133"/>
      <c r="O435" s="134" t="str">
        <f t="shared" ref="O435:S435" si="1426">IF($H435=O$6,$I435,"")</f>
        <v/>
      </c>
      <c r="P435" s="135" t="str">
        <f t="shared" si="1426"/>
        <v/>
      </c>
      <c r="Q435" s="136">
        <f t="shared" si="1426"/>
        <v>10000</v>
      </c>
      <c r="R435" s="135" t="str">
        <f t="shared" si="1426"/>
        <v/>
      </c>
      <c r="S435" s="137" t="str">
        <f t="shared" si="1426"/>
        <v/>
      </c>
      <c r="T435" s="113" t="str">
        <f t="shared" ref="T435:AJ435" si="1427">IF($H435=T$6,$J435,"")</f>
        <v/>
      </c>
      <c r="U435" s="114" t="str">
        <f t="shared" si="1427"/>
        <v/>
      </c>
      <c r="V435" s="114" t="str">
        <f t="shared" si="1427"/>
        <v/>
      </c>
      <c r="W435" s="114" t="str">
        <f t="shared" si="1427"/>
        <v/>
      </c>
      <c r="X435" s="113" t="str">
        <f t="shared" si="1427"/>
        <v/>
      </c>
      <c r="Y435" s="114" t="str">
        <f t="shared" si="1427"/>
        <v/>
      </c>
      <c r="Z435" s="114" t="str">
        <f t="shared" si="1427"/>
        <v/>
      </c>
      <c r="AA435" s="114" t="str">
        <f t="shared" si="1427"/>
        <v/>
      </c>
      <c r="AB435" s="113" t="str">
        <f t="shared" si="1427"/>
        <v/>
      </c>
      <c r="AC435" s="114" t="str">
        <f t="shared" si="1427"/>
        <v/>
      </c>
      <c r="AD435" s="114" t="str">
        <f t="shared" si="1427"/>
        <v/>
      </c>
      <c r="AE435" s="114" t="str">
        <f t="shared" si="1427"/>
        <v/>
      </c>
      <c r="AF435" s="114" t="str">
        <f t="shared" si="1427"/>
        <v/>
      </c>
      <c r="AG435" s="114" t="str">
        <f t="shared" si="1427"/>
        <v/>
      </c>
      <c r="AH435" s="114" t="str">
        <f t="shared" si="1427"/>
        <v/>
      </c>
      <c r="AI435" s="113" t="str">
        <f t="shared" si="1427"/>
        <v/>
      </c>
      <c r="AJ435" s="115" t="str">
        <f t="shared" si="1427"/>
        <v/>
      </c>
      <c r="AK435" s="617"/>
      <c r="AL435" s="38"/>
      <c r="AM435" s="98" t="s">
        <v>68</v>
      </c>
      <c r="AN435" s="130">
        <f t="shared" si="910"/>
        <v>429</v>
      </c>
      <c r="AO435" s="138" t="str">
        <f t="shared" ref="AO435:AS435" si="1428">IF(AND($G435=AO$4,$H435=AO$6),$I435,"")</f>
        <v/>
      </c>
      <c r="AP435" s="139" t="str">
        <f t="shared" si="1428"/>
        <v/>
      </c>
      <c r="AQ435" s="139">
        <f t="shared" si="1428"/>
        <v>10000</v>
      </c>
      <c r="AR435" s="139" t="str">
        <f t="shared" si="1428"/>
        <v/>
      </c>
      <c r="AS435" s="139" t="str">
        <f t="shared" si="1428"/>
        <v/>
      </c>
      <c r="AT435" s="118"/>
      <c r="AU435" s="138" t="str">
        <f t="shared" si="839"/>
        <v/>
      </c>
      <c r="AV435" s="139" t="str">
        <f t="shared" si="840"/>
        <v/>
      </c>
      <c r="AW435" s="139" t="str">
        <f t="shared" si="841"/>
        <v/>
      </c>
      <c r="AX435" s="139" t="str">
        <f t="shared" si="842"/>
        <v/>
      </c>
      <c r="AY435" s="139" t="str">
        <f t="shared" si="843"/>
        <v/>
      </c>
      <c r="AZ435" s="140" t="str">
        <f t="shared" si="844"/>
        <v/>
      </c>
      <c r="BA435" s="141" t="str">
        <f t="shared" si="845"/>
        <v/>
      </c>
      <c r="BB435" s="139" t="str">
        <f t="shared" si="846"/>
        <v/>
      </c>
      <c r="BC435" s="139" t="str">
        <f t="shared" si="847"/>
        <v/>
      </c>
      <c r="BD435" s="139" t="str">
        <f t="shared" si="848"/>
        <v/>
      </c>
      <c r="BE435" s="140" t="str">
        <f t="shared" si="849"/>
        <v/>
      </c>
      <c r="BF435" s="122" t="str">
        <f t="shared" si="850"/>
        <v/>
      </c>
      <c r="BG435" s="123" t="str">
        <f t="shared" si="851"/>
        <v/>
      </c>
      <c r="BH435" s="123" t="str">
        <f t="shared" si="852"/>
        <v/>
      </c>
      <c r="BI435" s="123" t="str">
        <f t="shared" si="853"/>
        <v/>
      </c>
      <c r="BJ435" s="122" t="str">
        <f t="shared" si="854"/>
        <v/>
      </c>
      <c r="BK435" s="123" t="str">
        <f t="shared" si="855"/>
        <v/>
      </c>
      <c r="BL435" s="123" t="str">
        <f t="shared" si="856"/>
        <v/>
      </c>
      <c r="BM435" s="123" t="str">
        <f t="shared" si="857"/>
        <v/>
      </c>
      <c r="BN435" s="123" t="str">
        <f t="shared" si="858"/>
        <v/>
      </c>
      <c r="BO435" s="123" t="str">
        <f t="shared" si="859"/>
        <v/>
      </c>
      <c r="BP435" s="123" t="str">
        <f t="shared" si="860"/>
        <v/>
      </c>
      <c r="BQ435" s="123" t="str">
        <f t="shared" si="861"/>
        <v/>
      </c>
      <c r="BR435" s="124" t="str">
        <f t="shared" si="862"/>
        <v/>
      </c>
      <c r="BS435" s="142" t="str">
        <f t="shared" si="863"/>
        <v/>
      </c>
      <c r="BT435" s="143" t="str">
        <f t="shared" si="864"/>
        <v/>
      </c>
      <c r="BU435" s="143" t="str">
        <f t="shared" si="865"/>
        <v/>
      </c>
      <c r="BV435" s="143" t="str">
        <f t="shared" si="866"/>
        <v/>
      </c>
      <c r="BW435" s="143" t="str">
        <f t="shared" si="867"/>
        <v/>
      </c>
      <c r="BX435" s="144" t="str">
        <f t="shared" si="868"/>
        <v/>
      </c>
      <c r="BY435" s="141" t="str">
        <f t="shared" si="869"/>
        <v/>
      </c>
      <c r="BZ435" s="139" t="str">
        <f t="shared" si="870"/>
        <v/>
      </c>
      <c r="CA435" s="139" t="str">
        <f t="shared" si="871"/>
        <v/>
      </c>
      <c r="CB435" s="139" t="str">
        <f t="shared" si="872"/>
        <v/>
      </c>
      <c r="CC435" s="139" t="str">
        <f t="shared" si="873"/>
        <v/>
      </c>
      <c r="CD435" s="139" t="str">
        <f t="shared" si="874"/>
        <v/>
      </c>
      <c r="CE435" s="140" t="str">
        <f t="shared" si="875"/>
        <v/>
      </c>
      <c r="CF435" s="141" t="str">
        <f t="shared" si="876"/>
        <v/>
      </c>
      <c r="CG435" s="139" t="str">
        <f t="shared" si="877"/>
        <v/>
      </c>
      <c r="CH435" s="139" t="str">
        <f t="shared" si="878"/>
        <v/>
      </c>
      <c r="CI435" s="139" t="str">
        <f t="shared" si="879"/>
        <v/>
      </c>
      <c r="CJ435" s="139" t="str">
        <f t="shared" si="880"/>
        <v/>
      </c>
      <c r="CK435" s="139" t="str">
        <f t="shared" si="881"/>
        <v/>
      </c>
      <c r="CL435" s="140" t="str">
        <f t="shared" si="882"/>
        <v/>
      </c>
      <c r="CM435" s="142" t="str">
        <f t="shared" si="883"/>
        <v/>
      </c>
      <c r="CN435" s="143" t="str">
        <f t="shared" si="884"/>
        <v/>
      </c>
      <c r="CO435" s="143" t="str">
        <f t="shared" si="885"/>
        <v/>
      </c>
      <c r="CP435" s="143" t="str">
        <f t="shared" si="886"/>
        <v/>
      </c>
      <c r="CQ435" s="143" t="str">
        <f t="shared" si="887"/>
        <v/>
      </c>
      <c r="CR435" s="145" t="str">
        <f t="shared" si="888"/>
        <v/>
      </c>
      <c r="CS435" s="127"/>
      <c r="CT435" s="122" t="str">
        <f t="shared" si="889"/>
        <v/>
      </c>
      <c r="CU435" s="123" t="str">
        <f t="shared" si="890"/>
        <v/>
      </c>
      <c r="CV435" s="123" t="str">
        <f t="shared" si="891"/>
        <v/>
      </c>
      <c r="CW435" s="123" t="str">
        <f t="shared" si="892"/>
        <v/>
      </c>
      <c r="CX435" s="123" t="str">
        <f t="shared" si="893"/>
        <v/>
      </c>
      <c r="CY435" s="123" t="str">
        <f t="shared" si="894"/>
        <v/>
      </c>
      <c r="CZ435" s="123" t="str">
        <f t="shared" si="895"/>
        <v/>
      </c>
      <c r="DA435" s="123" t="str">
        <f t="shared" si="896"/>
        <v/>
      </c>
      <c r="DB435" s="124" t="str">
        <f t="shared" si="897"/>
        <v/>
      </c>
      <c r="DC435" s="128" t="str">
        <f t="shared" si="898"/>
        <v/>
      </c>
      <c r="DD435" s="123" t="str">
        <f t="shared" si="899"/>
        <v/>
      </c>
      <c r="DE435" s="123" t="str">
        <f t="shared" si="900"/>
        <v/>
      </c>
      <c r="DF435" s="123" t="str">
        <f t="shared" si="901"/>
        <v/>
      </c>
      <c r="DG435" s="123" t="str">
        <f t="shared" si="902"/>
        <v/>
      </c>
      <c r="DH435" s="123" t="str">
        <f t="shared" si="903"/>
        <v/>
      </c>
      <c r="DI435" s="123" t="str">
        <f t="shared" si="904"/>
        <v/>
      </c>
      <c r="DJ435" s="129" t="str">
        <f t="shared" si="905"/>
        <v/>
      </c>
      <c r="DK435" s="98" t="s">
        <v>68</v>
      </c>
      <c r="DL435" s="130">
        <f t="shared" si="912"/>
        <v>429</v>
      </c>
      <c r="DM435" s="56"/>
    </row>
    <row r="436" spans="2:117" ht="22.5" customHeight="1">
      <c r="B436" s="98" t="s">
        <v>68</v>
      </c>
      <c r="C436" s="130">
        <f t="shared" si="906"/>
        <v>430</v>
      </c>
      <c r="D436" s="160">
        <v>45708</v>
      </c>
      <c r="E436" s="161" t="s">
        <v>69</v>
      </c>
      <c r="F436" s="102" t="s">
        <v>70</v>
      </c>
      <c r="G436" s="103" t="s">
        <v>20</v>
      </c>
      <c r="H436" s="131" t="s">
        <v>46</v>
      </c>
      <c r="I436" s="162">
        <v>10000</v>
      </c>
      <c r="J436" s="106"/>
      <c r="K436" s="107">
        <f t="shared" si="907"/>
        <v>5045264</v>
      </c>
      <c r="L436" s="645"/>
      <c r="M436" s="133"/>
      <c r="N436" s="133"/>
      <c r="O436" s="134" t="str">
        <f t="shared" ref="O436:S436" si="1429">IF($H436=O$6,$I436,"")</f>
        <v/>
      </c>
      <c r="P436" s="135" t="str">
        <f t="shared" si="1429"/>
        <v/>
      </c>
      <c r="Q436" s="136">
        <f t="shared" si="1429"/>
        <v>10000</v>
      </c>
      <c r="R436" s="135" t="str">
        <f t="shared" si="1429"/>
        <v/>
      </c>
      <c r="S436" s="137" t="str">
        <f t="shared" si="1429"/>
        <v/>
      </c>
      <c r="T436" s="113" t="str">
        <f t="shared" ref="T436:AJ436" si="1430">IF($H436=T$6,$J436,"")</f>
        <v/>
      </c>
      <c r="U436" s="114" t="str">
        <f t="shared" si="1430"/>
        <v/>
      </c>
      <c r="V436" s="114" t="str">
        <f t="shared" si="1430"/>
        <v/>
      </c>
      <c r="W436" s="114" t="str">
        <f t="shared" si="1430"/>
        <v/>
      </c>
      <c r="X436" s="113" t="str">
        <f t="shared" si="1430"/>
        <v/>
      </c>
      <c r="Y436" s="114" t="str">
        <f t="shared" si="1430"/>
        <v/>
      </c>
      <c r="Z436" s="114" t="str">
        <f t="shared" si="1430"/>
        <v/>
      </c>
      <c r="AA436" s="114" t="str">
        <f t="shared" si="1430"/>
        <v/>
      </c>
      <c r="AB436" s="113" t="str">
        <f t="shared" si="1430"/>
        <v/>
      </c>
      <c r="AC436" s="114" t="str">
        <f t="shared" si="1430"/>
        <v/>
      </c>
      <c r="AD436" s="114" t="str">
        <f t="shared" si="1430"/>
        <v/>
      </c>
      <c r="AE436" s="114" t="str">
        <f t="shared" si="1430"/>
        <v/>
      </c>
      <c r="AF436" s="114" t="str">
        <f t="shared" si="1430"/>
        <v/>
      </c>
      <c r="AG436" s="114" t="str">
        <f t="shared" si="1430"/>
        <v/>
      </c>
      <c r="AH436" s="114" t="str">
        <f t="shared" si="1430"/>
        <v/>
      </c>
      <c r="AI436" s="113" t="str">
        <f t="shared" si="1430"/>
        <v/>
      </c>
      <c r="AJ436" s="115" t="str">
        <f t="shared" si="1430"/>
        <v/>
      </c>
      <c r="AK436" s="617"/>
      <c r="AL436" s="38"/>
      <c r="AM436" s="98" t="s">
        <v>68</v>
      </c>
      <c r="AN436" s="130">
        <f t="shared" si="910"/>
        <v>430</v>
      </c>
      <c r="AO436" s="138" t="str">
        <f t="shared" ref="AO436:AS436" si="1431">IF(AND($G436=AO$4,$H436=AO$6),$I436,"")</f>
        <v/>
      </c>
      <c r="AP436" s="139" t="str">
        <f t="shared" si="1431"/>
        <v/>
      </c>
      <c r="AQ436" s="139">
        <f t="shared" si="1431"/>
        <v>10000</v>
      </c>
      <c r="AR436" s="139" t="str">
        <f t="shared" si="1431"/>
        <v/>
      </c>
      <c r="AS436" s="139" t="str">
        <f t="shared" si="1431"/>
        <v/>
      </c>
      <c r="AT436" s="118"/>
      <c r="AU436" s="138" t="str">
        <f t="shared" si="839"/>
        <v/>
      </c>
      <c r="AV436" s="139" t="str">
        <f t="shared" si="840"/>
        <v/>
      </c>
      <c r="AW436" s="139" t="str">
        <f t="shared" si="841"/>
        <v/>
      </c>
      <c r="AX436" s="139" t="str">
        <f t="shared" si="842"/>
        <v/>
      </c>
      <c r="AY436" s="139" t="str">
        <f t="shared" si="843"/>
        <v/>
      </c>
      <c r="AZ436" s="140" t="str">
        <f t="shared" si="844"/>
        <v/>
      </c>
      <c r="BA436" s="141" t="str">
        <f t="shared" si="845"/>
        <v/>
      </c>
      <c r="BB436" s="139" t="str">
        <f t="shared" si="846"/>
        <v/>
      </c>
      <c r="BC436" s="139" t="str">
        <f t="shared" si="847"/>
        <v/>
      </c>
      <c r="BD436" s="139" t="str">
        <f t="shared" si="848"/>
        <v/>
      </c>
      <c r="BE436" s="140" t="str">
        <f t="shared" si="849"/>
        <v/>
      </c>
      <c r="BF436" s="122" t="str">
        <f t="shared" si="850"/>
        <v/>
      </c>
      <c r="BG436" s="123" t="str">
        <f t="shared" si="851"/>
        <v/>
      </c>
      <c r="BH436" s="123" t="str">
        <f t="shared" si="852"/>
        <v/>
      </c>
      <c r="BI436" s="123" t="str">
        <f t="shared" si="853"/>
        <v/>
      </c>
      <c r="BJ436" s="122" t="str">
        <f t="shared" si="854"/>
        <v/>
      </c>
      <c r="BK436" s="123" t="str">
        <f t="shared" si="855"/>
        <v/>
      </c>
      <c r="BL436" s="123" t="str">
        <f t="shared" si="856"/>
        <v/>
      </c>
      <c r="BM436" s="123" t="str">
        <f t="shared" si="857"/>
        <v/>
      </c>
      <c r="BN436" s="123" t="str">
        <f t="shared" si="858"/>
        <v/>
      </c>
      <c r="BO436" s="123" t="str">
        <f t="shared" si="859"/>
        <v/>
      </c>
      <c r="BP436" s="123" t="str">
        <f t="shared" si="860"/>
        <v/>
      </c>
      <c r="BQ436" s="123" t="str">
        <f t="shared" si="861"/>
        <v/>
      </c>
      <c r="BR436" s="124" t="str">
        <f t="shared" si="862"/>
        <v/>
      </c>
      <c r="BS436" s="142" t="str">
        <f t="shared" si="863"/>
        <v/>
      </c>
      <c r="BT436" s="143" t="str">
        <f t="shared" si="864"/>
        <v/>
      </c>
      <c r="BU436" s="143" t="str">
        <f t="shared" si="865"/>
        <v/>
      </c>
      <c r="BV436" s="143" t="str">
        <f t="shared" si="866"/>
        <v/>
      </c>
      <c r="BW436" s="143" t="str">
        <f t="shared" si="867"/>
        <v/>
      </c>
      <c r="BX436" s="144" t="str">
        <f t="shared" si="868"/>
        <v/>
      </c>
      <c r="BY436" s="141" t="str">
        <f t="shared" si="869"/>
        <v/>
      </c>
      <c r="BZ436" s="139" t="str">
        <f t="shared" si="870"/>
        <v/>
      </c>
      <c r="CA436" s="139" t="str">
        <f t="shared" si="871"/>
        <v/>
      </c>
      <c r="CB436" s="139" t="str">
        <f t="shared" si="872"/>
        <v/>
      </c>
      <c r="CC436" s="139" t="str">
        <f t="shared" si="873"/>
        <v/>
      </c>
      <c r="CD436" s="139" t="str">
        <f t="shared" si="874"/>
        <v/>
      </c>
      <c r="CE436" s="140" t="str">
        <f t="shared" si="875"/>
        <v/>
      </c>
      <c r="CF436" s="141" t="str">
        <f t="shared" si="876"/>
        <v/>
      </c>
      <c r="CG436" s="139" t="str">
        <f t="shared" si="877"/>
        <v/>
      </c>
      <c r="CH436" s="139" t="str">
        <f t="shared" si="878"/>
        <v/>
      </c>
      <c r="CI436" s="139" t="str">
        <f t="shared" si="879"/>
        <v/>
      </c>
      <c r="CJ436" s="139" t="str">
        <f t="shared" si="880"/>
        <v/>
      </c>
      <c r="CK436" s="139" t="str">
        <f t="shared" si="881"/>
        <v/>
      </c>
      <c r="CL436" s="140" t="str">
        <f t="shared" si="882"/>
        <v/>
      </c>
      <c r="CM436" s="142" t="str">
        <f t="shared" si="883"/>
        <v/>
      </c>
      <c r="CN436" s="143" t="str">
        <f t="shared" si="884"/>
        <v/>
      </c>
      <c r="CO436" s="143" t="str">
        <f t="shared" si="885"/>
        <v/>
      </c>
      <c r="CP436" s="143" t="str">
        <f t="shared" si="886"/>
        <v/>
      </c>
      <c r="CQ436" s="143" t="str">
        <f t="shared" si="887"/>
        <v/>
      </c>
      <c r="CR436" s="145" t="str">
        <f t="shared" si="888"/>
        <v/>
      </c>
      <c r="CS436" s="127"/>
      <c r="CT436" s="122" t="str">
        <f t="shared" si="889"/>
        <v/>
      </c>
      <c r="CU436" s="123" t="str">
        <f t="shared" si="890"/>
        <v/>
      </c>
      <c r="CV436" s="123" t="str">
        <f t="shared" si="891"/>
        <v/>
      </c>
      <c r="CW436" s="123" t="str">
        <f t="shared" si="892"/>
        <v/>
      </c>
      <c r="CX436" s="123" t="str">
        <f t="shared" si="893"/>
        <v/>
      </c>
      <c r="CY436" s="123" t="str">
        <f t="shared" si="894"/>
        <v/>
      </c>
      <c r="CZ436" s="123" t="str">
        <f t="shared" si="895"/>
        <v/>
      </c>
      <c r="DA436" s="123" t="str">
        <f t="shared" si="896"/>
        <v/>
      </c>
      <c r="DB436" s="124" t="str">
        <f t="shared" si="897"/>
        <v/>
      </c>
      <c r="DC436" s="128" t="str">
        <f t="shared" si="898"/>
        <v/>
      </c>
      <c r="DD436" s="123" t="str">
        <f t="shared" si="899"/>
        <v/>
      </c>
      <c r="DE436" s="123" t="str">
        <f t="shared" si="900"/>
        <v/>
      </c>
      <c r="DF436" s="123" t="str">
        <f t="shared" si="901"/>
        <v/>
      </c>
      <c r="DG436" s="123" t="str">
        <f t="shared" si="902"/>
        <v/>
      </c>
      <c r="DH436" s="123" t="str">
        <f t="shared" si="903"/>
        <v/>
      </c>
      <c r="DI436" s="123" t="str">
        <f t="shared" si="904"/>
        <v/>
      </c>
      <c r="DJ436" s="129" t="str">
        <f t="shared" si="905"/>
        <v/>
      </c>
      <c r="DK436" s="98" t="s">
        <v>68</v>
      </c>
      <c r="DL436" s="130">
        <f t="shared" si="912"/>
        <v>430</v>
      </c>
      <c r="DM436" s="56"/>
    </row>
    <row r="437" spans="2:117" ht="22.5" customHeight="1">
      <c r="B437" s="98" t="s">
        <v>68</v>
      </c>
      <c r="C437" s="130">
        <f t="shared" si="906"/>
        <v>431</v>
      </c>
      <c r="D437" s="160">
        <v>45708</v>
      </c>
      <c r="E437" s="161" t="s">
        <v>69</v>
      </c>
      <c r="F437" s="102" t="s">
        <v>70</v>
      </c>
      <c r="G437" s="103" t="s">
        <v>20</v>
      </c>
      <c r="H437" s="131" t="s">
        <v>46</v>
      </c>
      <c r="I437" s="162">
        <v>10000</v>
      </c>
      <c r="J437" s="106"/>
      <c r="K437" s="107">
        <f t="shared" si="907"/>
        <v>5055264</v>
      </c>
      <c r="L437" s="645"/>
      <c r="M437" s="163"/>
      <c r="N437" s="163"/>
      <c r="O437" s="134" t="str">
        <f t="shared" ref="O437:S437" si="1432">IF($H437=O$6,$I437,"")</f>
        <v/>
      </c>
      <c r="P437" s="135" t="str">
        <f t="shared" si="1432"/>
        <v/>
      </c>
      <c r="Q437" s="136">
        <f t="shared" si="1432"/>
        <v>10000</v>
      </c>
      <c r="R437" s="135" t="str">
        <f t="shared" si="1432"/>
        <v/>
      </c>
      <c r="S437" s="137" t="str">
        <f t="shared" si="1432"/>
        <v/>
      </c>
      <c r="T437" s="113" t="str">
        <f t="shared" ref="T437:AJ437" si="1433">IF($H437=T$6,$J437,"")</f>
        <v/>
      </c>
      <c r="U437" s="114" t="str">
        <f t="shared" si="1433"/>
        <v/>
      </c>
      <c r="V437" s="114" t="str">
        <f t="shared" si="1433"/>
        <v/>
      </c>
      <c r="W437" s="114" t="str">
        <f t="shared" si="1433"/>
        <v/>
      </c>
      <c r="X437" s="113" t="str">
        <f t="shared" si="1433"/>
        <v/>
      </c>
      <c r="Y437" s="114" t="str">
        <f t="shared" si="1433"/>
        <v/>
      </c>
      <c r="Z437" s="114" t="str">
        <f t="shared" si="1433"/>
        <v/>
      </c>
      <c r="AA437" s="114" t="str">
        <f t="shared" si="1433"/>
        <v/>
      </c>
      <c r="AB437" s="113" t="str">
        <f t="shared" si="1433"/>
        <v/>
      </c>
      <c r="AC437" s="114" t="str">
        <f t="shared" si="1433"/>
        <v/>
      </c>
      <c r="AD437" s="114" t="str">
        <f t="shared" si="1433"/>
        <v/>
      </c>
      <c r="AE437" s="114" t="str">
        <f t="shared" si="1433"/>
        <v/>
      </c>
      <c r="AF437" s="114" t="str">
        <f t="shared" si="1433"/>
        <v/>
      </c>
      <c r="AG437" s="114" t="str">
        <f t="shared" si="1433"/>
        <v/>
      </c>
      <c r="AH437" s="114" t="str">
        <f t="shared" si="1433"/>
        <v/>
      </c>
      <c r="AI437" s="113" t="str">
        <f t="shared" si="1433"/>
        <v/>
      </c>
      <c r="AJ437" s="115" t="str">
        <f t="shared" si="1433"/>
        <v/>
      </c>
      <c r="AK437" s="617"/>
      <c r="AL437" s="38"/>
      <c r="AM437" s="98" t="s">
        <v>68</v>
      </c>
      <c r="AN437" s="130">
        <f t="shared" si="910"/>
        <v>431</v>
      </c>
      <c r="AO437" s="138" t="str">
        <f t="shared" ref="AO437:AS437" si="1434">IF(AND($G437=AO$4,$H437=AO$6),$I437,"")</f>
        <v/>
      </c>
      <c r="AP437" s="139" t="str">
        <f t="shared" si="1434"/>
        <v/>
      </c>
      <c r="AQ437" s="139">
        <f t="shared" si="1434"/>
        <v>10000</v>
      </c>
      <c r="AR437" s="139" t="str">
        <f t="shared" si="1434"/>
        <v/>
      </c>
      <c r="AS437" s="139" t="str">
        <f t="shared" si="1434"/>
        <v/>
      </c>
      <c r="AT437" s="118"/>
      <c r="AU437" s="138" t="str">
        <f t="shared" si="839"/>
        <v/>
      </c>
      <c r="AV437" s="139" t="str">
        <f t="shared" si="840"/>
        <v/>
      </c>
      <c r="AW437" s="139" t="str">
        <f t="shared" si="841"/>
        <v/>
      </c>
      <c r="AX437" s="139" t="str">
        <f t="shared" si="842"/>
        <v/>
      </c>
      <c r="AY437" s="139" t="str">
        <f t="shared" si="843"/>
        <v/>
      </c>
      <c r="AZ437" s="140" t="str">
        <f t="shared" si="844"/>
        <v/>
      </c>
      <c r="BA437" s="141" t="str">
        <f t="shared" si="845"/>
        <v/>
      </c>
      <c r="BB437" s="139" t="str">
        <f t="shared" si="846"/>
        <v/>
      </c>
      <c r="BC437" s="139" t="str">
        <f t="shared" si="847"/>
        <v/>
      </c>
      <c r="BD437" s="139" t="str">
        <f t="shared" si="848"/>
        <v/>
      </c>
      <c r="BE437" s="140" t="str">
        <f t="shared" si="849"/>
        <v/>
      </c>
      <c r="BF437" s="122" t="str">
        <f t="shared" si="850"/>
        <v/>
      </c>
      <c r="BG437" s="123" t="str">
        <f t="shared" si="851"/>
        <v/>
      </c>
      <c r="BH437" s="123" t="str">
        <f t="shared" si="852"/>
        <v/>
      </c>
      <c r="BI437" s="123" t="str">
        <f t="shared" si="853"/>
        <v/>
      </c>
      <c r="BJ437" s="122" t="str">
        <f t="shared" si="854"/>
        <v/>
      </c>
      <c r="BK437" s="123" t="str">
        <f t="shared" si="855"/>
        <v/>
      </c>
      <c r="BL437" s="123" t="str">
        <f t="shared" si="856"/>
        <v/>
      </c>
      <c r="BM437" s="123" t="str">
        <f t="shared" si="857"/>
        <v/>
      </c>
      <c r="BN437" s="123" t="str">
        <f t="shared" si="858"/>
        <v/>
      </c>
      <c r="BO437" s="123" t="str">
        <f t="shared" si="859"/>
        <v/>
      </c>
      <c r="BP437" s="123" t="str">
        <f t="shared" si="860"/>
        <v/>
      </c>
      <c r="BQ437" s="123" t="str">
        <f t="shared" si="861"/>
        <v/>
      </c>
      <c r="BR437" s="124" t="str">
        <f t="shared" si="862"/>
        <v/>
      </c>
      <c r="BS437" s="142" t="str">
        <f t="shared" si="863"/>
        <v/>
      </c>
      <c r="BT437" s="143" t="str">
        <f t="shared" si="864"/>
        <v/>
      </c>
      <c r="BU437" s="143" t="str">
        <f t="shared" si="865"/>
        <v/>
      </c>
      <c r="BV437" s="143" t="str">
        <f t="shared" si="866"/>
        <v/>
      </c>
      <c r="BW437" s="143" t="str">
        <f t="shared" si="867"/>
        <v/>
      </c>
      <c r="BX437" s="144" t="str">
        <f t="shared" si="868"/>
        <v/>
      </c>
      <c r="BY437" s="141" t="str">
        <f t="shared" si="869"/>
        <v/>
      </c>
      <c r="BZ437" s="139" t="str">
        <f t="shared" si="870"/>
        <v/>
      </c>
      <c r="CA437" s="139" t="str">
        <f t="shared" si="871"/>
        <v/>
      </c>
      <c r="CB437" s="139" t="str">
        <f t="shared" si="872"/>
        <v/>
      </c>
      <c r="CC437" s="139" t="str">
        <f t="shared" si="873"/>
        <v/>
      </c>
      <c r="CD437" s="139" t="str">
        <f t="shared" si="874"/>
        <v/>
      </c>
      <c r="CE437" s="140" t="str">
        <f t="shared" si="875"/>
        <v/>
      </c>
      <c r="CF437" s="141" t="str">
        <f t="shared" si="876"/>
        <v/>
      </c>
      <c r="CG437" s="139" t="str">
        <f t="shared" si="877"/>
        <v/>
      </c>
      <c r="CH437" s="139" t="str">
        <f t="shared" si="878"/>
        <v/>
      </c>
      <c r="CI437" s="139" t="str">
        <f t="shared" si="879"/>
        <v/>
      </c>
      <c r="CJ437" s="139" t="str">
        <f t="shared" si="880"/>
        <v/>
      </c>
      <c r="CK437" s="139" t="str">
        <f t="shared" si="881"/>
        <v/>
      </c>
      <c r="CL437" s="140" t="str">
        <f t="shared" si="882"/>
        <v/>
      </c>
      <c r="CM437" s="142" t="str">
        <f t="shared" si="883"/>
        <v/>
      </c>
      <c r="CN437" s="143" t="str">
        <f t="shared" si="884"/>
        <v/>
      </c>
      <c r="CO437" s="143" t="str">
        <f t="shared" si="885"/>
        <v/>
      </c>
      <c r="CP437" s="143" t="str">
        <f t="shared" si="886"/>
        <v/>
      </c>
      <c r="CQ437" s="143" t="str">
        <f t="shared" si="887"/>
        <v/>
      </c>
      <c r="CR437" s="145" t="str">
        <f t="shared" si="888"/>
        <v/>
      </c>
      <c r="CS437" s="127"/>
      <c r="CT437" s="122" t="str">
        <f t="shared" si="889"/>
        <v/>
      </c>
      <c r="CU437" s="123" t="str">
        <f t="shared" si="890"/>
        <v/>
      </c>
      <c r="CV437" s="123" t="str">
        <f t="shared" si="891"/>
        <v/>
      </c>
      <c r="CW437" s="123" t="str">
        <f t="shared" si="892"/>
        <v/>
      </c>
      <c r="CX437" s="123" t="str">
        <f t="shared" si="893"/>
        <v/>
      </c>
      <c r="CY437" s="123" t="str">
        <f t="shared" si="894"/>
        <v/>
      </c>
      <c r="CZ437" s="123" t="str">
        <f t="shared" si="895"/>
        <v/>
      </c>
      <c r="DA437" s="123" t="str">
        <f t="shared" si="896"/>
        <v/>
      </c>
      <c r="DB437" s="124" t="str">
        <f t="shared" si="897"/>
        <v/>
      </c>
      <c r="DC437" s="128" t="str">
        <f t="shared" si="898"/>
        <v/>
      </c>
      <c r="DD437" s="123" t="str">
        <f t="shared" si="899"/>
        <v/>
      </c>
      <c r="DE437" s="123" t="str">
        <f t="shared" si="900"/>
        <v/>
      </c>
      <c r="DF437" s="123" t="str">
        <f t="shared" si="901"/>
        <v/>
      </c>
      <c r="DG437" s="123" t="str">
        <f t="shared" si="902"/>
        <v/>
      </c>
      <c r="DH437" s="123" t="str">
        <f t="shared" si="903"/>
        <v/>
      </c>
      <c r="DI437" s="123" t="str">
        <f t="shared" si="904"/>
        <v/>
      </c>
      <c r="DJ437" s="129" t="str">
        <f t="shared" si="905"/>
        <v/>
      </c>
      <c r="DK437" s="98" t="s">
        <v>68</v>
      </c>
      <c r="DL437" s="130">
        <f t="shared" si="912"/>
        <v>431</v>
      </c>
      <c r="DM437" s="56"/>
    </row>
    <row r="438" spans="2:117" ht="22.5" customHeight="1">
      <c r="B438" s="98" t="s">
        <v>68</v>
      </c>
      <c r="C438" s="130">
        <f t="shared" si="906"/>
        <v>432</v>
      </c>
      <c r="D438" s="146">
        <v>45708</v>
      </c>
      <c r="E438" s="155" t="s">
        <v>69</v>
      </c>
      <c r="F438" s="102" t="s">
        <v>70</v>
      </c>
      <c r="G438" s="103" t="s">
        <v>20</v>
      </c>
      <c r="H438" s="131" t="s">
        <v>46</v>
      </c>
      <c r="I438" s="132">
        <v>3000</v>
      </c>
      <c r="J438" s="106"/>
      <c r="K438" s="107">
        <f t="shared" si="907"/>
        <v>5058264</v>
      </c>
      <c r="L438" s="645"/>
      <c r="M438" s="163"/>
      <c r="N438" s="163"/>
      <c r="O438" s="134" t="str">
        <f t="shared" ref="O438:S438" si="1435">IF($H438=O$6,$I438,"")</f>
        <v/>
      </c>
      <c r="P438" s="135" t="str">
        <f t="shared" si="1435"/>
        <v/>
      </c>
      <c r="Q438" s="136">
        <f t="shared" si="1435"/>
        <v>3000</v>
      </c>
      <c r="R438" s="135" t="str">
        <f t="shared" si="1435"/>
        <v/>
      </c>
      <c r="S438" s="137" t="str">
        <f t="shared" si="1435"/>
        <v/>
      </c>
      <c r="T438" s="113" t="str">
        <f t="shared" ref="T438:AJ438" si="1436">IF($H438=T$6,$J438,"")</f>
        <v/>
      </c>
      <c r="U438" s="114" t="str">
        <f t="shared" si="1436"/>
        <v/>
      </c>
      <c r="V438" s="114" t="str">
        <f t="shared" si="1436"/>
        <v/>
      </c>
      <c r="W438" s="114" t="str">
        <f t="shared" si="1436"/>
        <v/>
      </c>
      <c r="X438" s="113" t="str">
        <f t="shared" si="1436"/>
        <v/>
      </c>
      <c r="Y438" s="114" t="str">
        <f t="shared" si="1436"/>
        <v/>
      </c>
      <c r="Z438" s="114" t="str">
        <f t="shared" si="1436"/>
        <v/>
      </c>
      <c r="AA438" s="114" t="str">
        <f t="shared" si="1436"/>
        <v/>
      </c>
      <c r="AB438" s="113" t="str">
        <f t="shared" si="1436"/>
        <v/>
      </c>
      <c r="AC438" s="114" t="str">
        <f t="shared" si="1436"/>
        <v/>
      </c>
      <c r="AD438" s="114" t="str">
        <f t="shared" si="1436"/>
        <v/>
      </c>
      <c r="AE438" s="114" t="str">
        <f t="shared" si="1436"/>
        <v/>
      </c>
      <c r="AF438" s="114" t="str">
        <f t="shared" si="1436"/>
        <v/>
      </c>
      <c r="AG438" s="114" t="str">
        <f t="shared" si="1436"/>
        <v/>
      </c>
      <c r="AH438" s="114" t="str">
        <f t="shared" si="1436"/>
        <v/>
      </c>
      <c r="AI438" s="113" t="str">
        <f t="shared" si="1436"/>
        <v/>
      </c>
      <c r="AJ438" s="115" t="str">
        <f t="shared" si="1436"/>
        <v/>
      </c>
      <c r="AK438" s="617"/>
      <c r="AL438" s="38"/>
      <c r="AM438" s="98" t="s">
        <v>68</v>
      </c>
      <c r="AN438" s="130">
        <f t="shared" si="910"/>
        <v>432</v>
      </c>
      <c r="AO438" s="138" t="str">
        <f t="shared" ref="AO438:AS438" si="1437">IF(AND($G438=AO$4,$H438=AO$6),$I438,"")</f>
        <v/>
      </c>
      <c r="AP438" s="139" t="str">
        <f t="shared" si="1437"/>
        <v/>
      </c>
      <c r="AQ438" s="139">
        <f t="shared" si="1437"/>
        <v>3000</v>
      </c>
      <c r="AR438" s="139" t="str">
        <f t="shared" si="1437"/>
        <v/>
      </c>
      <c r="AS438" s="139" t="str">
        <f t="shared" si="1437"/>
        <v/>
      </c>
      <c r="AT438" s="118"/>
      <c r="AU438" s="138" t="str">
        <f t="shared" si="839"/>
        <v/>
      </c>
      <c r="AV438" s="139" t="str">
        <f t="shared" si="840"/>
        <v/>
      </c>
      <c r="AW438" s="139" t="str">
        <f t="shared" si="841"/>
        <v/>
      </c>
      <c r="AX438" s="139" t="str">
        <f t="shared" si="842"/>
        <v/>
      </c>
      <c r="AY438" s="139" t="str">
        <f t="shared" si="843"/>
        <v/>
      </c>
      <c r="AZ438" s="140" t="str">
        <f t="shared" si="844"/>
        <v/>
      </c>
      <c r="BA438" s="141" t="str">
        <f t="shared" si="845"/>
        <v/>
      </c>
      <c r="BB438" s="139" t="str">
        <f t="shared" si="846"/>
        <v/>
      </c>
      <c r="BC438" s="139" t="str">
        <f t="shared" si="847"/>
        <v/>
      </c>
      <c r="BD438" s="139" t="str">
        <f t="shared" si="848"/>
        <v/>
      </c>
      <c r="BE438" s="140" t="str">
        <f t="shared" si="849"/>
        <v/>
      </c>
      <c r="BF438" s="122" t="str">
        <f t="shared" si="850"/>
        <v/>
      </c>
      <c r="BG438" s="123" t="str">
        <f t="shared" si="851"/>
        <v/>
      </c>
      <c r="BH438" s="123" t="str">
        <f t="shared" si="852"/>
        <v/>
      </c>
      <c r="BI438" s="123" t="str">
        <f t="shared" si="853"/>
        <v/>
      </c>
      <c r="BJ438" s="122" t="str">
        <f t="shared" si="854"/>
        <v/>
      </c>
      <c r="BK438" s="123" t="str">
        <f t="shared" si="855"/>
        <v/>
      </c>
      <c r="BL438" s="123" t="str">
        <f t="shared" si="856"/>
        <v/>
      </c>
      <c r="BM438" s="123" t="str">
        <f t="shared" si="857"/>
        <v/>
      </c>
      <c r="BN438" s="123" t="str">
        <f t="shared" si="858"/>
        <v/>
      </c>
      <c r="BO438" s="123" t="str">
        <f t="shared" si="859"/>
        <v/>
      </c>
      <c r="BP438" s="123" t="str">
        <f t="shared" si="860"/>
        <v/>
      </c>
      <c r="BQ438" s="123" t="str">
        <f t="shared" si="861"/>
        <v/>
      </c>
      <c r="BR438" s="124" t="str">
        <f t="shared" si="862"/>
        <v/>
      </c>
      <c r="BS438" s="142" t="str">
        <f t="shared" si="863"/>
        <v/>
      </c>
      <c r="BT438" s="143" t="str">
        <f t="shared" si="864"/>
        <v/>
      </c>
      <c r="BU438" s="143" t="str">
        <f t="shared" si="865"/>
        <v/>
      </c>
      <c r="BV438" s="143" t="str">
        <f t="shared" si="866"/>
        <v/>
      </c>
      <c r="BW438" s="143" t="str">
        <f t="shared" si="867"/>
        <v/>
      </c>
      <c r="BX438" s="144" t="str">
        <f t="shared" si="868"/>
        <v/>
      </c>
      <c r="BY438" s="141" t="str">
        <f t="shared" si="869"/>
        <v/>
      </c>
      <c r="BZ438" s="139" t="str">
        <f t="shared" si="870"/>
        <v/>
      </c>
      <c r="CA438" s="139" t="str">
        <f t="shared" si="871"/>
        <v/>
      </c>
      <c r="CB438" s="139" t="str">
        <f t="shared" si="872"/>
        <v/>
      </c>
      <c r="CC438" s="139" t="str">
        <f t="shared" si="873"/>
        <v/>
      </c>
      <c r="CD438" s="139" t="str">
        <f t="shared" si="874"/>
        <v/>
      </c>
      <c r="CE438" s="140" t="str">
        <f t="shared" si="875"/>
        <v/>
      </c>
      <c r="CF438" s="141" t="str">
        <f t="shared" si="876"/>
        <v/>
      </c>
      <c r="CG438" s="139" t="str">
        <f t="shared" si="877"/>
        <v/>
      </c>
      <c r="CH438" s="139" t="str">
        <f t="shared" si="878"/>
        <v/>
      </c>
      <c r="CI438" s="139" t="str">
        <f t="shared" si="879"/>
        <v/>
      </c>
      <c r="CJ438" s="139" t="str">
        <f t="shared" si="880"/>
        <v/>
      </c>
      <c r="CK438" s="139" t="str">
        <f t="shared" si="881"/>
        <v/>
      </c>
      <c r="CL438" s="140" t="str">
        <f t="shared" si="882"/>
        <v/>
      </c>
      <c r="CM438" s="142" t="str">
        <f t="shared" si="883"/>
        <v/>
      </c>
      <c r="CN438" s="143" t="str">
        <f t="shared" si="884"/>
        <v/>
      </c>
      <c r="CO438" s="143" t="str">
        <f t="shared" si="885"/>
        <v/>
      </c>
      <c r="CP438" s="143" t="str">
        <f t="shared" si="886"/>
        <v/>
      </c>
      <c r="CQ438" s="143" t="str">
        <f t="shared" si="887"/>
        <v/>
      </c>
      <c r="CR438" s="145" t="str">
        <f t="shared" si="888"/>
        <v/>
      </c>
      <c r="CS438" s="127"/>
      <c r="CT438" s="122" t="str">
        <f t="shared" si="889"/>
        <v/>
      </c>
      <c r="CU438" s="123" t="str">
        <f t="shared" si="890"/>
        <v/>
      </c>
      <c r="CV438" s="123" t="str">
        <f t="shared" si="891"/>
        <v/>
      </c>
      <c r="CW438" s="123" t="str">
        <f t="shared" si="892"/>
        <v/>
      </c>
      <c r="CX438" s="123" t="str">
        <f t="shared" si="893"/>
        <v/>
      </c>
      <c r="CY438" s="123" t="str">
        <f t="shared" si="894"/>
        <v/>
      </c>
      <c r="CZ438" s="123" t="str">
        <f t="shared" si="895"/>
        <v/>
      </c>
      <c r="DA438" s="123" t="str">
        <f t="shared" si="896"/>
        <v/>
      </c>
      <c r="DB438" s="124" t="str">
        <f t="shared" si="897"/>
        <v/>
      </c>
      <c r="DC438" s="128" t="str">
        <f t="shared" si="898"/>
        <v/>
      </c>
      <c r="DD438" s="123" t="str">
        <f t="shared" si="899"/>
        <v/>
      </c>
      <c r="DE438" s="123" t="str">
        <f t="shared" si="900"/>
        <v/>
      </c>
      <c r="DF438" s="123" t="str">
        <f t="shared" si="901"/>
        <v/>
      </c>
      <c r="DG438" s="123" t="str">
        <f t="shared" si="902"/>
        <v/>
      </c>
      <c r="DH438" s="123" t="str">
        <f t="shared" si="903"/>
        <v/>
      </c>
      <c r="DI438" s="123" t="str">
        <f t="shared" si="904"/>
        <v/>
      </c>
      <c r="DJ438" s="129" t="str">
        <f t="shared" si="905"/>
        <v/>
      </c>
      <c r="DK438" s="98" t="s">
        <v>68</v>
      </c>
      <c r="DL438" s="130">
        <f t="shared" si="912"/>
        <v>432</v>
      </c>
      <c r="DM438" s="56"/>
    </row>
    <row r="439" spans="2:117" ht="22.5" customHeight="1">
      <c r="B439" s="98" t="s">
        <v>68</v>
      </c>
      <c r="C439" s="130">
        <f t="shared" si="906"/>
        <v>433</v>
      </c>
      <c r="D439" s="146">
        <v>45708</v>
      </c>
      <c r="E439" s="155" t="s">
        <v>69</v>
      </c>
      <c r="F439" s="102" t="s">
        <v>70</v>
      </c>
      <c r="G439" s="103" t="s">
        <v>20</v>
      </c>
      <c r="H439" s="131" t="s">
        <v>46</v>
      </c>
      <c r="I439" s="132">
        <v>2000</v>
      </c>
      <c r="J439" s="106"/>
      <c r="K439" s="107">
        <f t="shared" si="907"/>
        <v>5060264</v>
      </c>
      <c r="L439" s="645"/>
      <c r="M439" s="133"/>
      <c r="N439" s="133"/>
      <c r="O439" s="134" t="str">
        <f t="shared" ref="O439:S439" si="1438">IF($H439=O$6,$I439,"")</f>
        <v/>
      </c>
      <c r="P439" s="135" t="str">
        <f t="shared" si="1438"/>
        <v/>
      </c>
      <c r="Q439" s="136">
        <f t="shared" si="1438"/>
        <v>2000</v>
      </c>
      <c r="R439" s="135" t="str">
        <f t="shared" si="1438"/>
        <v/>
      </c>
      <c r="S439" s="137" t="str">
        <f t="shared" si="1438"/>
        <v/>
      </c>
      <c r="T439" s="113" t="str">
        <f t="shared" ref="T439:AJ439" si="1439">IF($H439=T$6,$J439,"")</f>
        <v/>
      </c>
      <c r="U439" s="114" t="str">
        <f t="shared" si="1439"/>
        <v/>
      </c>
      <c r="V439" s="114" t="str">
        <f t="shared" si="1439"/>
        <v/>
      </c>
      <c r="W439" s="114" t="str">
        <f t="shared" si="1439"/>
        <v/>
      </c>
      <c r="X439" s="113" t="str">
        <f t="shared" si="1439"/>
        <v/>
      </c>
      <c r="Y439" s="114" t="str">
        <f t="shared" si="1439"/>
        <v/>
      </c>
      <c r="Z439" s="114" t="str">
        <f t="shared" si="1439"/>
        <v/>
      </c>
      <c r="AA439" s="114" t="str">
        <f t="shared" si="1439"/>
        <v/>
      </c>
      <c r="AB439" s="113" t="str">
        <f t="shared" si="1439"/>
        <v/>
      </c>
      <c r="AC439" s="114" t="str">
        <f t="shared" si="1439"/>
        <v/>
      </c>
      <c r="AD439" s="114" t="str">
        <f t="shared" si="1439"/>
        <v/>
      </c>
      <c r="AE439" s="114" t="str">
        <f t="shared" si="1439"/>
        <v/>
      </c>
      <c r="AF439" s="114" t="str">
        <f t="shared" si="1439"/>
        <v/>
      </c>
      <c r="AG439" s="114" t="str">
        <f t="shared" si="1439"/>
        <v/>
      </c>
      <c r="AH439" s="114" t="str">
        <f t="shared" si="1439"/>
        <v/>
      </c>
      <c r="AI439" s="113" t="str">
        <f t="shared" si="1439"/>
        <v/>
      </c>
      <c r="AJ439" s="115" t="str">
        <f t="shared" si="1439"/>
        <v/>
      </c>
      <c r="AK439" s="617"/>
      <c r="AL439" s="38"/>
      <c r="AM439" s="98" t="s">
        <v>68</v>
      </c>
      <c r="AN439" s="130">
        <f t="shared" si="910"/>
        <v>433</v>
      </c>
      <c r="AO439" s="138" t="str">
        <f t="shared" ref="AO439:AS439" si="1440">IF(AND($G439=AO$4,$H439=AO$6),$I439,"")</f>
        <v/>
      </c>
      <c r="AP439" s="139" t="str">
        <f t="shared" si="1440"/>
        <v/>
      </c>
      <c r="AQ439" s="139">
        <f t="shared" si="1440"/>
        <v>2000</v>
      </c>
      <c r="AR439" s="139" t="str">
        <f t="shared" si="1440"/>
        <v/>
      </c>
      <c r="AS439" s="139" t="str">
        <f t="shared" si="1440"/>
        <v/>
      </c>
      <c r="AT439" s="118"/>
      <c r="AU439" s="138" t="str">
        <f t="shared" si="839"/>
        <v/>
      </c>
      <c r="AV439" s="139" t="str">
        <f t="shared" si="840"/>
        <v/>
      </c>
      <c r="AW439" s="139" t="str">
        <f t="shared" si="841"/>
        <v/>
      </c>
      <c r="AX439" s="139" t="str">
        <f t="shared" si="842"/>
        <v/>
      </c>
      <c r="AY439" s="139" t="str">
        <f t="shared" si="843"/>
        <v/>
      </c>
      <c r="AZ439" s="140" t="str">
        <f t="shared" si="844"/>
        <v/>
      </c>
      <c r="BA439" s="141" t="str">
        <f t="shared" si="845"/>
        <v/>
      </c>
      <c r="BB439" s="139" t="str">
        <f t="shared" si="846"/>
        <v/>
      </c>
      <c r="BC439" s="139" t="str">
        <f t="shared" si="847"/>
        <v/>
      </c>
      <c r="BD439" s="139" t="str">
        <f t="shared" si="848"/>
        <v/>
      </c>
      <c r="BE439" s="140" t="str">
        <f t="shared" si="849"/>
        <v/>
      </c>
      <c r="BF439" s="122" t="str">
        <f t="shared" si="850"/>
        <v/>
      </c>
      <c r="BG439" s="123" t="str">
        <f t="shared" si="851"/>
        <v/>
      </c>
      <c r="BH439" s="123" t="str">
        <f t="shared" si="852"/>
        <v/>
      </c>
      <c r="BI439" s="123" t="str">
        <f t="shared" si="853"/>
        <v/>
      </c>
      <c r="BJ439" s="122" t="str">
        <f t="shared" si="854"/>
        <v/>
      </c>
      <c r="BK439" s="123" t="str">
        <f t="shared" si="855"/>
        <v/>
      </c>
      <c r="BL439" s="123" t="str">
        <f t="shared" si="856"/>
        <v/>
      </c>
      <c r="BM439" s="123" t="str">
        <f t="shared" si="857"/>
        <v/>
      </c>
      <c r="BN439" s="123" t="str">
        <f t="shared" si="858"/>
        <v/>
      </c>
      <c r="BO439" s="123" t="str">
        <f t="shared" si="859"/>
        <v/>
      </c>
      <c r="BP439" s="123" t="str">
        <f t="shared" si="860"/>
        <v/>
      </c>
      <c r="BQ439" s="123" t="str">
        <f t="shared" si="861"/>
        <v/>
      </c>
      <c r="BR439" s="124" t="str">
        <f t="shared" si="862"/>
        <v/>
      </c>
      <c r="BS439" s="142" t="str">
        <f t="shared" si="863"/>
        <v/>
      </c>
      <c r="BT439" s="143" t="str">
        <f t="shared" si="864"/>
        <v/>
      </c>
      <c r="BU439" s="143" t="str">
        <f t="shared" si="865"/>
        <v/>
      </c>
      <c r="BV439" s="143" t="str">
        <f t="shared" si="866"/>
        <v/>
      </c>
      <c r="BW439" s="143" t="str">
        <f t="shared" si="867"/>
        <v/>
      </c>
      <c r="BX439" s="144" t="str">
        <f t="shared" si="868"/>
        <v/>
      </c>
      <c r="BY439" s="141" t="str">
        <f t="shared" si="869"/>
        <v/>
      </c>
      <c r="BZ439" s="139" t="str">
        <f t="shared" si="870"/>
        <v/>
      </c>
      <c r="CA439" s="139" t="str">
        <f t="shared" si="871"/>
        <v/>
      </c>
      <c r="CB439" s="139" t="str">
        <f t="shared" si="872"/>
        <v/>
      </c>
      <c r="CC439" s="139" t="str">
        <f t="shared" si="873"/>
        <v/>
      </c>
      <c r="CD439" s="139" t="str">
        <f t="shared" si="874"/>
        <v/>
      </c>
      <c r="CE439" s="140" t="str">
        <f t="shared" si="875"/>
        <v/>
      </c>
      <c r="CF439" s="141" t="str">
        <f t="shared" si="876"/>
        <v/>
      </c>
      <c r="CG439" s="139" t="str">
        <f t="shared" si="877"/>
        <v/>
      </c>
      <c r="CH439" s="139" t="str">
        <f t="shared" si="878"/>
        <v/>
      </c>
      <c r="CI439" s="139" t="str">
        <f t="shared" si="879"/>
        <v/>
      </c>
      <c r="CJ439" s="139" t="str">
        <f t="shared" si="880"/>
        <v/>
      </c>
      <c r="CK439" s="139" t="str">
        <f t="shared" si="881"/>
        <v/>
      </c>
      <c r="CL439" s="140" t="str">
        <f t="shared" si="882"/>
        <v/>
      </c>
      <c r="CM439" s="142" t="str">
        <f t="shared" si="883"/>
        <v/>
      </c>
      <c r="CN439" s="143" t="str">
        <f t="shared" si="884"/>
        <v/>
      </c>
      <c r="CO439" s="143" t="str">
        <f t="shared" si="885"/>
        <v/>
      </c>
      <c r="CP439" s="143" t="str">
        <f t="shared" si="886"/>
        <v/>
      </c>
      <c r="CQ439" s="143" t="str">
        <f t="shared" si="887"/>
        <v/>
      </c>
      <c r="CR439" s="145" t="str">
        <f t="shared" si="888"/>
        <v/>
      </c>
      <c r="CS439" s="127"/>
      <c r="CT439" s="122" t="str">
        <f t="shared" si="889"/>
        <v/>
      </c>
      <c r="CU439" s="123" t="str">
        <f t="shared" si="890"/>
        <v/>
      </c>
      <c r="CV439" s="123" t="str">
        <f t="shared" si="891"/>
        <v/>
      </c>
      <c r="CW439" s="123" t="str">
        <f t="shared" si="892"/>
        <v/>
      </c>
      <c r="CX439" s="123" t="str">
        <f t="shared" si="893"/>
        <v/>
      </c>
      <c r="CY439" s="123" t="str">
        <f t="shared" si="894"/>
        <v/>
      </c>
      <c r="CZ439" s="123" t="str">
        <f t="shared" si="895"/>
        <v/>
      </c>
      <c r="DA439" s="123" t="str">
        <f t="shared" si="896"/>
        <v/>
      </c>
      <c r="DB439" s="124" t="str">
        <f t="shared" si="897"/>
        <v/>
      </c>
      <c r="DC439" s="128" t="str">
        <f t="shared" si="898"/>
        <v/>
      </c>
      <c r="DD439" s="123" t="str">
        <f t="shared" si="899"/>
        <v/>
      </c>
      <c r="DE439" s="123" t="str">
        <f t="shared" si="900"/>
        <v/>
      </c>
      <c r="DF439" s="123" t="str">
        <f t="shared" si="901"/>
        <v/>
      </c>
      <c r="DG439" s="123" t="str">
        <f t="shared" si="902"/>
        <v/>
      </c>
      <c r="DH439" s="123" t="str">
        <f t="shared" si="903"/>
        <v/>
      </c>
      <c r="DI439" s="123" t="str">
        <f t="shared" si="904"/>
        <v/>
      </c>
      <c r="DJ439" s="129" t="str">
        <f t="shared" si="905"/>
        <v/>
      </c>
      <c r="DK439" s="98" t="s">
        <v>68</v>
      </c>
      <c r="DL439" s="130">
        <f t="shared" si="912"/>
        <v>433</v>
      </c>
      <c r="DM439" s="56"/>
    </row>
    <row r="440" spans="2:117" ht="22.5" customHeight="1">
      <c r="B440" s="98" t="s">
        <v>68</v>
      </c>
      <c r="C440" s="130">
        <f t="shared" si="906"/>
        <v>434</v>
      </c>
      <c r="D440" s="146">
        <v>45708</v>
      </c>
      <c r="E440" s="155" t="s">
        <v>79</v>
      </c>
      <c r="F440" s="170" t="s">
        <v>80</v>
      </c>
      <c r="G440" s="156" t="s">
        <v>30</v>
      </c>
      <c r="H440" s="131" t="s">
        <v>64</v>
      </c>
      <c r="I440" s="132"/>
      <c r="J440" s="106">
        <v>78650</v>
      </c>
      <c r="K440" s="107">
        <f t="shared" si="907"/>
        <v>4981614</v>
      </c>
      <c r="L440" s="646"/>
      <c r="M440" s="133"/>
      <c r="N440" s="167" t="str">
        <f>HYPERLINK("./領収書_公開用/外領収書Y3請求書Y3.pdf","請求書Y3")</f>
        <v>請求書Y3</v>
      </c>
      <c r="O440" s="134" t="str">
        <f t="shared" ref="O440:S440" si="1441">IF($H440=O$6,$I440,"")</f>
        <v/>
      </c>
      <c r="P440" s="135" t="str">
        <f t="shared" si="1441"/>
        <v/>
      </c>
      <c r="Q440" s="136" t="str">
        <f t="shared" si="1441"/>
        <v/>
      </c>
      <c r="R440" s="135" t="str">
        <f t="shared" si="1441"/>
        <v/>
      </c>
      <c r="S440" s="137" t="str">
        <f t="shared" si="1441"/>
        <v/>
      </c>
      <c r="T440" s="113" t="str">
        <f t="shared" ref="T440:AJ440" si="1442">IF($H440=T$6,$J440,"")</f>
        <v/>
      </c>
      <c r="U440" s="114" t="str">
        <f t="shared" si="1442"/>
        <v/>
      </c>
      <c r="V440" s="114" t="str">
        <f t="shared" si="1442"/>
        <v/>
      </c>
      <c r="W440" s="114" t="str">
        <f t="shared" si="1442"/>
        <v/>
      </c>
      <c r="X440" s="113" t="str">
        <f t="shared" si="1442"/>
        <v/>
      </c>
      <c r="Y440" s="114" t="str">
        <f t="shared" si="1442"/>
        <v/>
      </c>
      <c r="Z440" s="114" t="str">
        <f t="shared" si="1442"/>
        <v/>
      </c>
      <c r="AA440" s="114" t="str">
        <f t="shared" si="1442"/>
        <v/>
      </c>
      <c r="AB440" s="113" t="str">
        <f t="shared" si="1442"/>
        <v/>
      </c>
      <c r="AC440" s="114" t="str">
        <f t="shared" si="1442"/>
        <v/>
      </c>
      <c r="AD440" s="114" t="str">
        <f t="shared" si="1442"/>
        <v/>
      </c>
      <c r="AE440" s="114" t="str">
        <f t="shared" si="1442"/>
        <v/>
      </c>
      <c r="AF440" s="114" t="str">
        <f t="shared" si="1442"/>
        <v/>
      </c>
      <c r="AG440" s="114" t="str">
        <f t="shared" si="1442"/>
        <v/>
      </c>
      <c r="AH440" s="114" t="str">
        <f t="shared" si="1442"/>
        <v/>
      </c>
      <c r="AI440" s="113">
        <f t="shared" si="1442"/>
        <v>78650</v>
      </c>
      <c r="AJ440" s="115" t="str">
        <f t="shared" si="1442"/>
        <v/>
      </c>
      <c r="AK440" s="617"/>
      <c r="AL440" s="38"/>
      <c r="AM440" s="98" t="s">
        <v>68</v>
      </c>
      <c r="AN440" s="130">
        <f t="shared" si="910"/>
        <v>434</v>
      </c>
      <c r="AO440" s="138" t="str">
        <f t="shared" ref="AO440:AS440" si="1443">IF(AND($G440=AO$4,$H440=AO$6),$I440,"")</f>
        <v/>
      </c>
      <c r="AP440" s="139" t="str">
        <f t="shared" si="1443"/>
        <v/>
      </c>
      <c r="AQ440" s="139" t="str">
        <f t="shared" si="1443"/>
        <v/>
      </c>
      <c r="AR440" s="139" t="str">
        <f t="shared" si="1443"/>
        <v/>
      </c>
      <c r="AS440" s="139" t="str">
        <f t="shared" si="1443"/>
        <v/>
      </c>
      <c r="AT440" s="118"/>
      <c r="AU440" s="138" t="str">
        <f t="shared" si="839"/>
        <v/>
      </c>
      <c r="AV440" s="139" t="str">
        <f t="shared" si="840"/>
        <v/>
      </c>
      <c r="AW440" s="139" t="str">
        <f t="shared" si="841"/>
        <v/>
      </c>
      <c r="AX440" s="139" t="str">
        <f t="shared" si="842"/>
        <v/>
      </c>
      <c r="AY440" s="139" t="str">
        <f t="shared" si="843"/>
        <v/>
      </c>
      <c r="AZ440" s="140" t="str">
        <f t="shared" si="844"/>
        <v/>
      </c>
      <c r="BA440" s="141" t="str">
        <f t="shared" si="845"/>
        <v/>
      </c>
      <c r="BB440" s="139" t="str">
        <f t="shared" si="846"/>
        <v/>
      </c>
      <c r="BC440" s="139" t="str">
        <f t="shared" si="847"/>
        <v/>
      </c>
      <c r="BD440" s="139" t="str">
        <f t="shared" si="848"/>
        <v/>
      </c>
      <c r="BE440" s="140" t="str">
        <f t="shared" si="849"/>
        <v/>
      </c>
      <c r="BF440" s="122" t="str">
        <f t="shared" si="850"/>
        <v/>
      </c>
      <c r="BG440" s="123" t="str">
        <f t="shared" si="851"/>
        <v/>
      </c>
      <c r="BH440" s="123" t="str">
        <f t="shared" si="852"/>
        <v/>
      </c>
      <c r="BI440" s="123" t="str">
        <f t="shared" si="853"/>
        <v/>
      </c>
      <c r="BJ440" s="122" t="str">
        <f t="shared" si="854"/>
        <v/>
      </c>
      <c r="BK440" s="123" t="str">
        <f t="shared" si="855"/>
        <v/>
      </c>
      <c r="BL440" s="123" t="str">
        <f t="shared" si="856"/>
        <v/>
      </c>
      <c r="BM440" s="123" t="str">
        <f t="shared" si="857"/>
        <v/>
      </c>
      <c r="BN440" s="123" t="str">
        <f t="shared" si="858"/>
        <v/>
      </c>
      <c r="BO440" s="123" t="str">
        <f t="shared" si="859"/>
        <v/>
      </c>
      <c r="BP440" s="123" t="str">
        <f t="shared" si="860"/>
        <v/>
      </c>
      <c r="BQ440" s="123" t="str">
        <f t="shared" si="861"/>
        <v/>
      </c>
      <c r="BR440" s="124" t="str">
        <f t="shared" si="862"/>
        <v/>
      </c>
      <c r="BS440" s="142" t="str">
        <f t="shared" si="863"/>
        <v/>
      </c>
      <c r="BT440" s="143" t="str">
        <f t="shared" si="864"/>
        <v/>
      </c>
      <c r="BU440" s="143" t="str">
        <f t="shared" si="865"/>
        <v/>
      </c>
      <c r="BV440" s="143" t="str">
        <f t="shared" si="866"/>
        <v/>
      </c>
      <c r="BW440" s="143" t="str">
        <f t="shared" si="867"/>
        <v/>
      </c>
      <c r="BX440" s="144" t="str">
        <f t="shared" si="868"/>
        <v/>
      </c>
      <c r="BY440" s="141" t="str">
        <f t="shared" si="869"/>
        <v/>
      </c>
      <c r="BZ440" s="139" t="str">
        <f t="shared" si="870"/>
        <v/>
      </c>
      <c r="CA440" s="139" t="str">
        <f t="shared" si="871"/>
        <v/>
      </c>
      <c r="CB440" s="139" t="str">
        <f t="shared" si="872"/>
        <v/>
      </c>
      <c r="CC440" s="139" t="str">
        <f t="shared" si="873"/>
        <v/>
      </c>
      <c r="CD440" s="139" t="str">
        <f t="shared" si="874"/>
        <v/>
      </c>
      <c r="CE440" s="140" t="str">
        <f t="shared" si="875"/>
        <v/>
      </c>
      <c r="CF440" s="141" t="str">
        <f t="shared" si="876"/>
        <v/>
      </c>
      <c r="CG440" s="139" t="str">
        <f t="shared" si="877"/>
        <v/>
      </c>
      <c r="CH440" s="139" t="str">
        <f t="shared" si="878"/>
        <v/>
      </c>
      <c r="CI440" s="139" t="str">
        <f t="shared" si="879"/>
        <v/>
      </c>
      <c r="CJ440" s="139" t="str">
        <f t="shared" si="880"/>
        <v/>
      </c>
      <c r="CK440" s="139" t="str">
        <f t="shared" si="881"/>
        <v/>
      </c>
      <c r="CL440" s="140" t="str">
        <f t="shared" si="882"/>
        <v/>
      </c>
      <c r="CM440" s="142" t="str">
        <f t="shared" si="883"/>
        <v/>
      </c>
      <c r="CN440" s="143" t="str">
        <f t="shared" si="884"/>
        <v/>
      </c>
      <c r="CO440" s="143" t="str">
        <f t="shared" si="885"/>
        <v/>
      </c>
      <c r="CP440" s="143" t="str">
        <f t="shared" si="886"/>
        <v/>
      </c>
      <c r="CQ440" s="143" t="str">
        <f t="shared" si="887"/>
        <v/>
      </c>
      <c r="CR440" s="145" t="str">
        <f t="shared" si="888"/>
        <v/>
      </c>
      <c r="CS440" s="127"/>
      <c r="CT440" s="122" t="str">
        <f t="shared" si="889"/>
        <v/>
      </c>
      <c r="CU440" s="123" t="str">
        <f t="shared" si="890"/>
        <v/>
      </c>
      <c r="CV440" s="123" t="str">
        <f t="shared" si="891"/>
        <v/>
      </c>
      <c r="CW440" s="123" t="str">
        <f t="shared" si="892"/>
        <v/>
      </c>
      <c r="CX440" s="123" t="str">
        <f t="shared" si="893"/>
        <v/>
      </c>
      <c r="CY440" s="123" t="str">
        <f t="shared" si="894"/>
        <v/>
      </c>
      <c r="CZ440" s="123" t="str">
        <f t="shared" si="895"/>
        <v/>
      </c>
      <c r="DA440" s="123" t="str">
        <f t="shared" si="896"/>
        <v/>
      </c>
      <c r="DB440" s="124">
        <f t="shared" si="897"/>
        <v>78650</v>
      </c>
      <c r="DC440" s="128" t="str">
        <f t="shared" si="898"/>
        <v/>
      </c>
      <c r="DD440" s="123" t="str">
        <f t="shared" si="899"/>
        <v/>
      </c>
      <c r="DE440" s="123" t="str">
        <f t="shared" si="900"/>
        <v/>
      </c>
      <c r="DF440" s="123" t="str">
        <f t="shared" si="901"/>
        <v/>
      </c>
      <c r="DG440" s="123" t="str">
        <f t="shared" si="902"/>
        <v/>
      </c>
      <c r="DH440" s="123" t="str">
        <f t="shared" si="903"/>
        <v/>
      </c>
      <c r="DI440" s="123" t="str">
        <f t="shared" si="904"/>
        <v/>
      </c>
      <c r="DJ440" s="129" t="str">
        <f t="shared" si="905"/>
        <v/>
      </c>
      <c r="DK440" s="98" t="s">
        <v>68</v>
      </c>
      <c r="DL440" s="130">
        <f t="shared" si="912"/>
        <v>434</v>
      </c>
      <c r="DM440" s="56"/>
    </row>
    <row r="441" spans="2:117" ht="22.5" customHeight="1">
      <c r="B441" s="98" t="s">
        <v>68</v>
      </c>
      <c r="C441" s="130">
        <f t="shared" si="906"/>
        <v>435</v>
      </c>
      <c r="D441" s="146">
        <v>45708</v>
      </c>
      <c r="E441" s="155" t="s">
        <v>73</v>
      </c>
      <c r="F441" s="168" t="s">
        <v>74</v>
      </c>
      <c r="G441" s="103" t="s">
        <v>30</v>
      </c>
      <c r="H441" s="131" t="s">
        <v>55</v>
      </c>
      <c r="I441" s="132"/>
      <c r="J441" s="106">
        <v>440</v>
      </c>
      <c r="K441" s="107">
        <f t="shared" si="907"/>
        <v>4981174</v>
      </c>
      <c r="L441" s="647" t="str">
        <f>HYPERLINK("./通帳_公開用/外通帳Y435-457.pdf","通帳Y435-Y457")</f>
        <v>通帳Y435-Y457</v>
      </c>
      <c r="M441" s="133"/>
      <c r="N441" s="169"/>
      <c r="O441" s="134" t="str">
        <f t="shared" ref="O441:S441" si="1444">IF($H441=O$6,$I441,"")</f>
        <v/>
      </c>
      <c r="P441" s="135" t="str">
        <f t="shared" si="1444"/>
        <v/>
      </c>
      <c r="Q441" s="136" t="str">
        <f t="shared" si="1444"/>
        <v/>
      </c>
      <c r="R441" s="135" t="str">
        <f t="shared" si="1444"/>
        <v/>
      </c>
      <c r="S441" s="137" t="str">
        <f t="shared" si="1444"/>
        <v/>
      </c>
      <c r="T441" s="113" t="str">
        <f t="shared" ref="T441:AJ441" si="1445">IF($H441=T$6,$J441,"")</f>
        <v/>
      </c>
      <c r="U441" s="114" t="str">
        <f t="shared" si="1445"/>
        <v/>
      </c>
      <c r="V441" s="114" t="str">
        <f t="shared" si="1445"/>
        <v/>
      </c>
      <c r="W441" s="114" t="str">
        <f t="shared" si="1445"/>
        <v/>
      </c>
      <c r="X441" s="113" t="str">
        <f t="shared" si="1445"/>
        <v/>
      </c>
      <c r="Y441" s="114" t="str">
        <f t="shared" si="1445"/>
        <v/>
      </c>
      <c r="Z441" s="114">
        <f t="shared" si="1445"/>
        <v>440</v>
      </c>
      <c r="AA441" s="114" t="str">
        <f t="shared" si="1445"/>
        <v/>
      </c>
      <c r="AB441" s="113" t="str">
        <f t="shared" si="1445"/>
        <v/>
      </c>
      <c r="AC441" s="114" t="str">
        <f t="shared" si="1445"/>
        <v/>
      </c>
      <c r="AD441" s="114" t="str">
        <f t="shared" si="1445"/>
        <v/>
      </c>
      <c r="AE441" s="114" t="str">
        <f t="shared" si="1445"/>
        <v/>
      </c>
      <c r="AF441" s="114" t="str">
        <f t="shared" si="1445"/>
        <v/>
      </c>
      <c r="AG441" s="114" t="str">
        <f t="shared" si="1445"/>
        <v/>
      </c>
      <c r="AH441" s="114" t="str">
        <f t="shared" si="1445"/>
        <v/>
      </c>
      <c r="AI441" s="113" t="str">
        <f t="shared" si="1445"/>
        <v/>
      </c>
      <c r="AJ441" s="115" t="str">
        <f t="shared" si="1445"/>
        <v/>
      </c>
      <c r="AK441" s="617"/>
      <c r="AL441" s="38"/>
      <c r="AM441" s="98" t="s">
        <v>68</v>
      </c>
      <c r="AN441" s="130">
        <f t="shared" si="910"/>
        <v>435</v>
      </c>
      <c r="AO441" s="138" t="str">
        <f t="shared" ref="AO441:AS441" si="1446">IF(AND($G441=AO$4,$H441=AO$6),$I441,"")</f>
        <v/>
      </c>
      <c r="AP441" s="139" t="str">
        <f t="shared" si="1446"/>
        <v/>
      </c>
      <c r="AQ441" s="139" t="str">
        <f t="shared" si="1446"/>
        <v/>
      </c>
      <c r="AR441" s="139" t="str">
        <f t="shared" si="1446"/>
        <v/>
      </c>
      <c r="AS441" s="139" t="str">
        <f t="shared" si="1446"/>
        <v/>
      </c>
      <c r="AT441" s="118"/>
      <c r="AU441" s="138" t="str">
        <f t="shared" si="839"/>
        <v/>
      </c>
      <c r="AV441" s="139" t="str">
        <f t="shared" si="840"/>
        <v/>
      </c>
      <c r="AW441" s="139" t="str">
        <f t="shared" si="841"/>
        <v/>
      </c>
      <c r="AX441" s="139" t="str">
        <f t="shared" si="842"/>
        <v/>
      </c>
      <c r="AY441" s="139" t="str">
        <f t="shared" si="843"/>
        <v/>
      </c>
      <c r="AZ441" s="140" t="str">
        <f t="shared" si="844"/>
        <v/>
      </c>
      <c r="BA441" s="141" t="str">
        <f t="shared" si="845"/>
        <v/>
      </c>
      <c r="BB441" s="139" t="str">
        <f t="shared" si="846"/>
        <v/>
      </c>
      <c r="BC441" s="139" t="str">
        <f t="shared" si="847"/>
        <v/>
      </c>
      <c r="BD441" s="139" t="str">
        <f t="shared" si="848"/>
        <v/>
      </c>
      <c r="BE441" s="140" t="str">
        <f t="shared" si="849"/>
        <v/>
      </c>
      <c r="BF441" s="122" t="str">
        <f t="shared" si="850"/>
        <v/>
      </c>
      <c r="BG441" s="123" t="str">
        <f t="shared" si="851"/>
        <v/>
      </c>
      <c r="BH441" s="123" t="str">
        <f t="shared" si="852"/>
        <v/>
      </c>
      <c r="BI441" s="123" t="str">
        <f t="shared" si="853"/>
        <v/>
      </c>
      <c r="BJ441" s="122" t="str">
        <f t="shared" si="854"/>
        <v/>
      </c>
      <c r="BK441" s="123" t="str">
        <f t="shared" si="855"/>
        <v/>
      </c>
      <c r="BL441" s="123" t="str">
        <f t="shared" si="856"/>
        <v/>
      </c>
      <c r="BM441" s="123" t="str">
        <f t="shared" si="857"/>
        <v/>
      </c>
      <c r="BN441" s="123" t="str">
        <f t="shared" si="858"/>
        <v/>
      </c>
      <c r="BO441" s="123" t="str">
        <f t="shared" si="859"/>
        <v/>
      </c>
      <c r="BP441" s="123" t="str">
        <f t="shared" si="860"/>
        <v/>
      </c>
      <c r="BQ441" s="123" t="str">
        <f t="shared" si="861"/>
        <v/>
      </c>
      <c r="BR441" s="124" t="str">
        <f t="shared" si="862"/>
        <v/>
      </c>
      <c r="BS441" s="142" t="str">
        <f t="shared" si="863"/>
        <v/>
      </c>
      <c r="BT441" s="143" t="str">
        <f t="shared" si="864"/>
        <v/>
      </c>
      <c r="BU441" s="143" t="str">
        <f t="shared" si="865"/>
        <v/>
      </c>
      <c r="BV441" s="143" t="str">
        <f t="shared" si="866"/>
        <v/>
      </c>
      <c r="BW441" s="143" t="str">
        <f t="shared" si="867"/>
        <v/>
      </c>
      <c r="BX441" s="144" t="str">
        <f t="shared" si="868"/>
        <v/>
      </c>
      <c r="BY441" s="141" t="str">
        <f t="shared" si="869"/>
        <v/>
      </c>
      <c r="BZ441" s="139" t="str">
        <f t="shared" si="870"/>
        <v/>
      </c>
      <c r="CA441" s="139" t="str">
        <f t="shared" si="871"/>
        <v/>
      </c>
      <c r="CB441" s="139" t="str">
        <f t="shared" si="872"/>
        <v/>
      </c>
      <c r="CC441" s="139" t="str">
        <f t="shared" si="873"/>
        <v/>
      </c>
      <c r="CD441" s="139" t="str">
        <f t="shared" si="874"/>
        <v/>
      </c>
      <c r="CE441" s="140" t="str">
        <f t="shared" si="875"/>
        <v/>
      </c>
      <c r="CF441" s="141" t="str">
        <f t="shared" si="876"/>
        <v/>
      </c>
      <c r="CG441" s="139" t="str">
        <f t="shared" si="877"/>
        <v/>
      </c>
      <c r="CH441" s="139" t="str">
        <f t="shared" si="878"/>
        <v/>
      </c>
      <c r="CI441" s="139" t="str">
        <f t="shared" si="879"/>
        <v/>
      </c>
      <c r="CJ441" s="139" t="str">
        <f t="shared" si="880"/>
        <v/>
      </c>
      <c r="CK441" s="139" t="str">
        <f t="shared" si="881"/>
        <v/>
      </c>
      <c r="CL441" s="140" t="str">
        <f t="shared" si="882"/>
        <v/>
      </c>
      <c r="CM441" s="142" t="str">
        <f t="shared" si="883"/>
        <v/>
      </c>
      <c r="CN441" s="143" t="str">
        <f t="shared" si="884"/>
        <v/>
      </c>
      <c r="CO441" s="143" t="str">
        <f t="shared" si="885"/>
        <v/>
      </c>
      <c r="CP441" s="143" t="str">
        <f t="shared" si="886"/>
        <v/>
      </c>
      <c r="CQ441" s="143" t="str">
        <f t="shared" si="887"/>
        <v/>
      </c>
      <c r="CR441" s="145" t="str">
        <f t="shared" si="888"/>
        <v/>
      </c>
      <c r="CS441" s="127"/>
      <c r="CT441" s="122" t="str">
        <f t="shared" si="889"/>
        <v/>
      </c>
      <c r="CU441" s="123" t="str">
        <f t="shared" si="890"/>
        <v/>
      </c>
      <c r="CV441" s="123" t="str">
        <f t="shared" si="891"/>
        <v/>
      </c>
      <c r="CW441" s="123" t="str">
        <f t="shared" si="892"/>
        <v/>
      </c>
      <c r="CX441" s="123" t="str">
        <f t="shared" si="893"/>
        <v/>
      </c>
      <c r="CY441" s="123">
        <f t="shared" si="894"/>
        <v>440</v>
      </c>
      <c r="CZ441" s="123" t="str">
        <f t="shared" si="895"/>
        <v/>
      </c>
      <c r="DA441" s="123" t="str">
        <f t="shared" si="896"/>
        <v/>
      </c>
      <c r="DB441" s="124" t="str">
        <f t="shared" si="897"/>
        <v/>
      </c>
      <c r="DC441" s="128" t="str">
        <f t="shared" si="898"/>
        <v/>
      </c>
      <c r="DD441" s="123" t="str">
        <f t="shared" si="899"/>
        <v/>
      </c>
      <c r="DE441" s="123" t="str">
        <f t="shared" si="900"/>
        <v/>
      </c>
      <c r="DF441" s="123" t="str">
        <f t="shared" si="901"/>
        <v/>
      </c>
      <c r="DG441" s="123" t="str">
        <f t="shared" si="902"/>
        <v/>
      </c>
      <c r="DH441" s="123" t="str">
        <f t="shared" si="903"/>
        <v/>
      </c>
      <c r="DI441" s="123" t="str">
        <f t="shared" si="904"/>
        <v/>
      </c>
      <c r="DJ441" s="129" t="str">
        <f t="shared" si="905"/>
        <v/>
      </c>
      <c r="DK441" s="98" t="s">
        <v>68</v>
      </c>
      <c r="DL441" s="130">
        <f t="shared" si="912"/>
        <v>435</v>
      </c>
      <c r="DM441" s="56"/>
    </row>
    <row r="442" spans="2:117" ht="22.5" customHeight="1">
      <c r="B442" s="98" t="s">
        <v>68</v>
      </c>
      <c r="C442" s="130">
        <f t="shared" si="906"/>
        <v>436</v>
      </c>
      <c r="D442" s="146">
        <v>45708</v>
      </c>
      <c r="E442" s="155" t="s">
        <v>69</v>
      </c>
      <c r="F442" s="102" t="s">
        <v>70</v>
      </c>
      <c r="G442" s="156" t="s">
        <v>20</v>
      </c>
      <c r="H442" s="131" t="s">
        <v>46</v>
      </c>
      <c r="I442" s="132">
        <v>10000</v>
      </c>
      <c r="J442" s="106"/>
      <c r="K442" s="107">
        <f t="shared" si="907"/>
        <v>4991174</v>
      </c>
      <c r="L442" s="645"/>
      <c r="M442" s="133"/>
      <c r="N442" s="133"/>
      <c r="O442" s="134" t="str">
        <f t="shared" ref="O442:S442" si="1447">IF($H442=O$6,$I442,"")</f>
        <v/>
      </c>
      <c r="P442" s="135" t="str">
        <f t="shared" si="1447"/>
        <v/>
      </c>
      <c r="Q442" s="136">
        <f t="shared" si="1447"/>
        <v>10000</v>
      </c>
      <c r="R442" s="135" t="str">
        <f t="shared" si="1447"/>
        <v/>
      </c>
      <c r="S442" s="137" t="str">
        <f t="shared" si="1447"/>
        <v/>
      </c>
      <c r="T442" s="113" t="str">
        <f t="shared" ref="T442:AJ442" si="1448">IF($H442=T$6,$J442,"")</f>
        <v/>
      </c>
      <c r="U442" s="114" t="str">
        <f t="shared" si="1448"/>
        <v/>
      </c>
      <c r="V442" s="114" t="str">
        <f t="shared" si="1448"/>
        <v/>
      </c>
      <c r="W442" s="114" t="str">
        <f t="shared" si="1448"/>
        <v/>
      </c>
      <c r="X442" s="113" t="str">
        <f t="shared" si="1448"/>
        <v/>
      </c>
      <c r="Y442" s="114" t="str">
        <f t="shared" si="1448"/>
        <v/>
      </c>
      <c r="Z442" s="114" t="str">
        <f t="shared" si="1448"/>
        <v/>
      </c>
      <c r="AA442" s="114" t="str">
        <f t="shared" si="1448"/>
        <v/>
      </c>
      <c r="AB442" s="113" t="str">
        <f t="shared" si="1448"/>
        <v/>
      </c>
      <c r="AC442" s="114" t="str">
        <f t="shared" si="1448"/>
        <v/>
      </c>
      <c r="AD442" s="114" t="str">
        <f t="shared" si="1448"/>
        <v/>
      </c>
      <c r="AE442" s="114" t="str">
        <f t="shared" si="1448"/>
        <v/>
      </c>
      <c r="AF442" s="114" t="str">
        <f t="shared" si="1448"/>
        <v/>
      </c>
      <c r="AG442" s="114" t="str">
        <f t="shared" si="1448"/>
        <v/>
      </c>
      <c r="AH442" s="114" t="str">
        <f t="shared" si="1448"/>
        <v/>
      </c>
      <c r="AI442" s="113" t="str">
        <f t="shared" si="1448"/>
        <v/>
      </c>
      <c r="AJ442" s="115" t="str">
        <f t="shared" si="1448"/>
        <v/>
      </c>
      <c r="AK442" s="617"/>
      <c r="AL442" s="38"/>
      <c r="AM442" s="98" t="s">
        <v>68</v>
      </c>
      <c r="AN442" s="130">
        <f t="shared" si="910"/>
        <v>436</v>
      </c>
      <c r="AO442" s="138" t="str">
        <f t="shared" ref="AO442:AS442" si="1449">IF(AND($G442=AO$4,$H442=AO$6),$I442,"")</f>
        <v/>
      </c>
      <c r="AP442" s="139" t="str">
        <f t="shared" si="1449"/>
        <v/>
      </c>
      <c r="AQ442" s="139">
        <f t="shared" si="1449"/>
        <v>10000</v>
      </c>
      <c r="AR442" s="139" t="str">
        <f t="shared" si="1449"/>
        <v/>
      </c>
      <c r="AS442" s="139" t="str">
        <f t="shared" si="1449"/>
        <v/>
      </c>
      <c r="AT442" s="118"/>
      <c r="AU442" s="138" t="str">
        <f t="shared" si="839"/>
        <v/>
      </c>
      <c r="AV442" s="139" t="str">
        <f t="shared" si="840"/>
        <v/>
      </c>
      <c r="AW442" s="139" t="str">
        <f t="shared" si="841"/>
        <v/>
      </c>
      <c r="AX442" s="139" t="str">
        <f t="shared" si="842"/>
        <v/>
      </c>
      <c r="AY442" s="139" t="str">
        <f t="shared" si="843"/>
        <v/>
      </c>
      <c r="AZ442" s="140" t="str">
        <f t="shared" si="844"/>
        <v/>
      </c>
      <c r="BA442" s="141" t="str">
        <f t="shared" si="845"/>
        <v/>
      </c>
      <c r="BB442" s="139" t="str">
        <f t="shared" si="846"/>
        <v/>
      </c>
      <c r="BC442" s="139" t="str">
        <f t="shared" si="847"/>
        <v/>
      </c>
      <c r="BD442" s="139" t="str">
        <f t="shared" si="848"/>
        <v/>
      </c>
      <c r="BE442" s="140" t="str">
        <f t="shared" si="849"/>
        <v/>
      </c>
      <c r="BF442" s="122" t="str">
        <f t="shared" si="850"/>
        <v/>
      </c>
      <c r="BG442" s="123" t="str">
        <f t="shared" si="851"/>
        <v/>
      </c>
      <c r="BH442" s="123" t="str">
        <f t="shared" si="852"/>
        <v/>
      </c>
      <c r="BI442" s="123" t="str">
        <f t="shared" si="853"/>
        <v/>
      </c>
      <c r="BJ442" s="122" t="str">
        <f t="shared" si="854"/>
        <v/>
      </c>
      <c r="BK442" s="123" t="str">
        <f t="shared" si="855"/>
        <v/>
      </c>
      <c r="BL442" s="123" t="str">
        <f t="shared" si="856"/>
        <v/>
      </c>
      <c r="BM442" s="123" t="str">
        <f t="shared" si="857"/>
        <v/>
      </c>
      <c r="BN442" s="123" t="str">
        <f t="shared" si="858"/>
        <v/>
      </c>
      <c r="BO442" s="123" t="str">
        <f t="shared" si="859"/>
        <v/>
      </c>
      <c r="BP442" s="123" t="str">
        <f t="shared" si="860"/>
        <v/>
      </c>
      <c r="BQ442" s="123" t="str">
        <f t="shared" si="861"/>
        <v/>
      </c>
      <c r="BR442" s="124" t="str">
        <f t="shared" si="862"/>
        <v/>
      </c>
      <c r="BS442" s="142" t="str">
        <f t="shared" si="863"/>
        <v/>
      </c>
      <c r="BT442" s="143" t="str">
        <f t="shared" si="864"/>
        <v/>
      </c>
      <c r="BU442" s="143" t="str">
        <f t="shared" si="865"/>
        <v/>
      </c>
      <c r="BV442" s="143" t="str">
        <f t="shared" si="866"/>
        <v/>
      </c>
      <c r="BW442" s="143" t="str">
        <f t="shared" si="867"/>
        <v/>
      </c>
      <c r="BX442" s="144" t="str">
        <f t="shared" si="868"/>
        <v/>
      </c>
      <c r="BY442" s="141" t="str">
        <f t="shared" si="869"/>
        <v/>
      </c>
      <c r="BZ442" s="139" t="str">
        <f t="shared" si="870"/>
        <v/>
      </c>
      <c r="CA442" s="139" t="str">
        <f t="shared" si="871"/>
        <v/>
      </c>
      <c r="CB442" s="139" t="str">
        <f t="shared" si="872"/>
        <v/>
      </c>
      <c r="CC442" s="139" t="str">
        <f t="shared" si="873"/>
        <v/>
      </c>
      <c r="CD442" s="139" t="str">
        <f t="shared" si="874"/>
        <v/>
      </c>
      <c r="CE442" s="140" t="str">
        <f t="shared" si="875"/>
        <v/>
      </c>
      <c r="CF442" s="141" t="str">
        <f t="shared" si="876"/>
        <v/>
      </c>
      <c r="CG442" s="139" t="str">
        <f t="shared" si="877"/>
        <v/>
      </c>
      <c r="CH442" s="139" t="str">
        <f t="shared" si="878"/>
        <v/>
      </c>
      <c r="CI442" s="139" t="str">
        <f t="shared" si="879"/>
        <v/>
      </c>
      <c r="CJ442" s="139" t="str">
        <f t="shared" si="880"/>
        <v/>
      </c>
      <c r="CK442" s="139" t="str">
        <f t="shared" si="881"/>
        <v/>
      </c>
      <c r="CL442" s="140" t="str">
        <f t="shared" si="882"/>
        <v/>
      </c>
      <c r="CM442" s="142" t="str">
        <f t="shared" si="883"/>
        <v/>
      </c>
      <c r="CN442" s="143" t="str">
        <f t="shared" si="884"/>
        <v/>
      </c>
      <c r="CO442" s="143" t="str">
        <f t="shared" si="885"/>
        <v/>
      </c>
      <c r="CP442" s="143" t="str">
        <f t="shared" si="886"/>
        <v/>
      </c>
      <c r="CQ442" s="143" t="str">
        <f t="shared" si="887"/>
        <v/>
      </c>
      <c r="CR442" s="145" t="str">
        <f t="shared" si="888"/>
        <v/>
      </c>
      <c r="CS442" s="127"/>
      <c r="CT442" s="122" t="str">
        <f t="shared" si="889"/>
        <v/>
      </c>
      <c r="CU442" s="123" t="str">
        <f t="shared" si="890"/>
        <v/>
      </c>
      <c r="CV442" s="123" t="str">
        <f t="shared" si="891"/>
        <v/>
      </c>
      <c r="CW442" s="123" t="str">
        <f t="shared" si="892"/>
        <v/>
      </c>
      <c r="CX442" s="123" t="str">
        <f t="shared" si="893"/>
        <v/>
      </c>
      <c r="CY442" s="123" t="str">
        <f t="shared" si="894"/>
        <v/>
      </c>
      <c r="CZ442" s="123" t="str">
        <f t="shared" si="895"/>
        <v/>
      </c>
      <c r="DA442" s="123" t="str">
        <f t="shared" si="896"/>
        <v/>
      </c>
      <c r="DB442" s="124" t="str">
        <f t="shared" si="897"/>
        <v/>
      </c>
      <c r="DC442" s="128" t="str">
        <f t="shared" si="898"/>
        <v/>
      </c>
      <c r="DD442" s="123" t="str">
        <f t="shared" si="899"/>
        <v/>
      </c>
      <c r="DE442" s="123" t="str">
        <f t="shared" si="900"/>
        <v/>
      </c>
      <c r="DF442" s="123" t="str">
        <f t="shared" si="901"/>
        <v/>
      </c>
      <c r="DG442" s="123" t="str">
        <f t="shared" si="902"/>
        <v/>
      </c>
      <c r="DH442" s="123" t="str">
        <f t="shared" si="903"/>
        <v/>
      </c>
      <c r="DI442" s="123" t="str">
        <f t="shared" si="904"/>
        <v/>
      </c>
      <c r="DJ442" s="129" t="str">
        <f t="shared" si="905"/>
        <v/>
      </c>
      <c r="DK442" s="98" t="s">
        <v>68</v>
      </c>
      <c r="DL442" s="130">
        <f t="shared" si="912"/>
        <v>436</v>
      </c>
      <c r="DM442" s="56"/>
    </row>
    <row r="443" spans="2:117" ht="22.5" customHeight="1">
      <c r="B443" s="98" t="s">
        <v>68</v>
      </c>
      <c r="C443" s="130">
        <f t="shared" si="906"/>
        <v>437</v>
      </c>
      <c r="D443" s="146">
        <v>45708</v>
      </c>
      <c r="E443" s="155" t="s">
        <v>69</v>
      </c>
      <c r="F443" s="102" t="s">
        <v>70</v>
      </c>
      <c r="G443" s="103" t="s">
        <v>20</v>
      </c>
      <c r="H443" s="131" t="s">
        <v>46</v>
      </c>
      <c r="I443" s="132">
        <v>3000</v>
      </c>
      <c r="J443" s="106"/>
      <c r="K443" s="107">
        <f t="shared" si="907"/>
        <v>4994174</v>
      </c>
      <c r="L443" s="645"/>
      <c r="M443" s="133"/>
      <c r="N443" s="133"/>
      <c r="O443" s="134" t="str">
        <f t="shared" ref="O443:S443" si="1450">IF($H443=O$6,$I443,"")</f>
        <v/>
      </c>
      <c r="P443" s="135" t="str">
        <f t="shared" si="1450"/>
        <v/>
      </c>
      <c r="Q443" s="136">
        <f t="shared" si="1450"/>
        <v>3000</v>
      </c>
      <c r="R443" s="135" t="str">
        <f t="shared" si="1450"/>
        <v/>
      </c>
      <c r="S443" s="137" t="str">
        <f t="shared" si="1450"/>
        <v/>
      </c>
      <c r="T443" s="113" t="str">
        <f t="shared" ref="T443:AJ443" si="1451">IF($H443=T$6,$J443,"")</f>
        <v/>
      </c>
      <c r="U443" s="114" t="str">
        <f t="shared" si="1451"/>
        <v/>
      </c>
      <c r="V443" s="114" t="str">
        <f t="shared" si="1451"/>
        <v/>
      </c>
      <c r="W443" s="114" t="str">
        <f t="shared" si="1451"/>
        <v/>
      </c>
      <c r="X443" s="113" t="str">
        <f t="shared" si="1451"/>
        <v/>
      </c>
      <c r="Y443" s="114" t="str">
        <f t="shared" si="1451"/>
        <v/>
      </c>
      <c r="Z443" s="114" t="str">
        <f t="shared" si="1451"/>
        <v/>
      </c>
      <c r="AA443" s="114" t="str">
        <f t="shared" si="1451"/>
        <v/>
      </c>
      <c r="AB443" s="113" t="str">
        <f t="shared" si="1451"/>
        <v/>
      </c>
      <c r="AC443" s="114" t="str">
        <f t="shared" si="1451"/>
        <v/>
      </c>
      <c r="AD443" s="114" t="str">
        <f t="shared" si="1451"/>
        <v/>
      </c>
      <c r="AE443" s="114" t="str">
        <f t="shared" si="1451"/>
        <v/>
      </c>
      <c r="AF443" s="114" t="str">
        <f t="shared" si="1451"/>
        <v/>
      </c>
      <c r="AG443" s="114" t="str">
        <f t="shared" si="1451"/>
        <v/>
      </c>
      <c r="AH443" s="114" t="str">
        <f t="shared" si="1451"/>
        <v/>
      </c>
      <c r="AI443" s="113" t="str">
        <f t="shared" si="1451"/>
        <v/>
      </c>
      <c r="AJ443" s="115" t="str">
        <f t="shared" si="1451"/>
        <v/>
      </c>
      <c r="AK443" s="617"/>
      <c r="AL443" s="38"/>
      <c r="AM443" s="98" t="s">
        <v>68</v>
      </c>
      <c r="AN443" s="130">
        <f t="shared" si="910"/>
        <v>437</v>
      </c>
      <c r="AO443" s="138" t="str">
        <f t="shared" ref="AO443:AS443" si="1452">IF(AND($G443=AO$4,$H443=AO$6),$I443,"")</f>
        <v/>
      </c>
      <c r="AP443" s="139" t="str">
        <f t="shared" si="1452"/>
        <v/>
      </c>
      <c r="AQ443" s="139">
        <f t="shared" si="1452"/>
        <v>3000</v>
      </c>
      <c r="AR443" s="139" t="str">
        <f t="shared" si="1452"/>
        <v/>
      </c>
      <c r="AS443" s="139" t="str">
        <f t="shared" si="1452"/>
        <v/>
      </c>
      <c r="AT443" s="118"/>
      <c r="AU443" s="138" t="str">
        <f t="shared" si="839"/>
        <v/>
      </c>
      <c r="AV443" s="139" t="str">
        <f t="shared" si="840"/>
        <v/>
      </c>
      <c r="AW443" s="139" t="str">
        <f t="shared" si="841"/>
        <v/>
      </c>
      <c r="AX443" s="139" t="str">
        <f t="shared" si="842"/>
        <v/>
      </c>
      <c r="AY443" s="139" t="str">
        <f t="shared" si="843"/>
        <v/>
      </c>
      <c r="AZ443" s="140" t="str">
        <f t="shared" si="844"/>
        <v/>
      </c>
      <c r="BA443" s="141" t="str">
        <f t="shared" si="845"/>
        <v/>
      </c>
      <c r="BB443" s="139" t="str">
        <f t="shared" si="846"/>
        <v/>
      </c>
      <c r="BC443" s="139" t="str">
        <f t="shared" si="847"/>
        <v/>
      </c>
      <c r="BD443" s="139" t="str">
        <f t="shared" si="848"/>
        <v/>
      </c>
      <c r="BE443" s="140" t="str">
        <f t="shared" si="849"/>
        <v/>
      </c>
      <c r="BF443" s="122" t="str">
        <f t="shared" si="850"/>
        <v/>
      </c>
      <c r="BG443" s="123" t="str">
        <f t="shared" si="851"/>
        <v/>
      </c>
      <c r="BH443" s="123" t="str">
        <f t="shared" si="852"/>
        <v/>
      </c>
      <c r="BI443" s="123" t="str">
        <f t="shared" si="853"/>
        <v/>
      </c>
      <c r="BJ443" s="122" t="str">
        <f t="shared" si="854"/>
        <v/>
      </c>
      <c r="BK443" s="123" t="str">
        <f t="shared" si="855"/>
        <v/>
      </c>
      <c r="BL443" s="123" t="str">
        <f t="shared" si="856"/>
        <v/>
      </c>
      <c r="BM443" s="123" t="str">
        <f t="shared" si="857"/>
        <v/>
      </c>
      <c r="BN443" s="123" t="str">
        <f t="shared" si="858"/>
        <v/>
      </c>
      <c r="BO443" s="123" t="str">
        <f t="shared" si="859"/>
        <v/>
      </c>
      <c r="BP443" s="123" t="str">
        <f t="shared" si="860"/>
        <v/>
      </c>
      <c r="BQ443" s="123" t="str">
        <f t="shared" si="861"/>
        <v/>
      </c>
      <c r="BR443" s="124" t="str">
        <f t="shared" si="862"/>
        <v/>
      </c>
      <c r="BS443" s="142" t="str">
        <f t="shared" si="863"/>
        <v/>
      </c>
      <c r="BT443" s="143" t="str">
        <f t="shared" si="864"/>
        <v/>
      </c>
      <c r="BU443" s="143" t="str">
        <f t="shared" si="865"/>
        <v/>
      </c>
      <c r="BV443" s="143" t="str">
        <f t="shared" si="866"/>
        <v/>
      </c>
      <c r="BW443" s="143" t="str">
        <f t="shared" si="867"/>
        <v/>
      </c>
      <c r="BX443" s="144" t="str">
        <f t="shared" si="868"/>
        <v/>
      </c>
      <c r="BY443" s="141" t="str">
        <f t="shared" si="869"/>
        <v/>
      </c>
      <c r="BZ443" s="139" t="str">
        <f t="shared" si="870"/>
        <v/>
      </c>
      <c r="CA443" s="139" t="str">
        <f t="shared" si="871"/>
        <v/>
      </c>
      <c r="CB443" s="139" t="str">
        <f t="shared" si="872"/>
        <v/>
      </c>
      <c r="CC443" s="139" t="str">
        <f t="shared" si="873"/>
        <v/>
      </c>
      <c r="CD443" s="139" t="str">
        <f t="shared" si="874"/>
        <v/>
      </c>
      <c r="CE443" s="140" t="str">
        <f t="shared" si="875"/>
        <v/>
      </c>
      <c r="CF443" s="141" t="str">
        <f t="shared" si="876"/>
        <v/>
      </c>
      <c r="CG443" s="139" t="str">
        <f t="shared" si="877"/>
        <v/>
      </c>
      <c r="CH443" s="139" t="str">
        <f t="shared" si="878"/>
        <v/>
      </c>
      <c r="CI443" s="139" t="str">
        <f t="shared" si="879"/>
        <v/>
      </c>
      <c r="CJ443" s="139" t="str">
        <f t="shared" si="880"/>
        <v/>
      </c>
      <c r="CK443" s="139" t="str">
        <f t="shared" si="881"/>
        <v/>
      </c>
      <c r="CL443" s="140" t="str">
        <f t="shared" si="882"/>
        <v/>
      </c>
      <c r="CM443" s="142" t="str">
        <f t="shared" si="883"/>
        <v/>
      </c>
      <c r="CN443" s="143" t="str">
        <f t="shared" si="884"/>
        <v/>
      </c>
      <c r="CO443" s="143" t="str">
        <f t="shared" si="885"/>
        <v/>
      </c>
      <c r="CP443" s="143" t="str">
        <f t="shared" si="886"/>
        <v/>
      </c>
      <c r="CQ443" s="143" t="str">
        <f t="shared" si="887"/>
        <v/>
      </c>
      <c r="CR443" s="145" t="str">
        <f t="shared" si="888"/>
        <v/>
      </c>
      <c r="CS443" s="127"/>
      <c r="CT443" s="122" t="str">
        <f t="shared" si="889"/>
        <v/>
      </c>
      <c r="CU443" s="123" t="str">
        <f t="shared" si="890"/>
        <v/>
      </c>
      <c r="CV443" s="123" t="str">
        <f t="shared" si="891"/>
        <v/>
      </c>
      <c r="CW443" s="123" t="str">
        <f t="shared" si="892"/>
        <v/>
      </c>
      <c r="CX443" s="123" t="str">
        <f t="shared" si="893"/>
        <v/>
      </c>
      <c r="CY443" s="123" t="str">
        <f t="shared" si="894"/>
        <v/>
      </c>
      <c r="CZ443" s="123" t="str">
        <f t="shared" si="895"/>
        <v/>
      </c>
      <c r="DA443" s="123" t="str">
        <f t="shared" si="896"/>
        <v/>
      </c>
      <c r="DB443" s="124" t="str">
        <f t="shared" si="897"/>
        <v/>
      </c>
      <c r="DC443" s="128" t="str">
        <f t="shared" si="898"/>
        <v/>
      </c>
      <c r="DD443" s="123" t="str">
        <f t="shared" si="899"/>
        <v/>
      </c>
      <c r="DE443" s="123" t="str">
        <f t="shared" si="900"/>
        <v/>
      </c>
      <c r="DF443" s="123" t="str">
        <f t="shared" si="901"/>
        <v/>
      </c>
      <c r="DG443" s="123" t="str">
        <f t="shared" si="902"/>
        <v/>
      </c>
      <c r="DH443" s="123" t="str">
        <f t="shared" si="903"/>
        <v/>
      </c>
      <c r="DI443" s="123" t="str">
        <f t="shared" si="904"/>
        <v/>
      </c>
      <c r="DJ443" s="129" t="str">
        <f t="shared" si="905"/>
        <v/>
      </c>
      <c r="DK443" s="98" t="s">
        <v>68</v>
      </c>
      <c r="DL443" s="130">
        <f t="shared" si="912"/>
        <v>437</v>
      </c>
      <c r="DM443" s="56"/>
    </row>
    <row r="444" spans="2:117" ht="22.5" customHeight="1">
      <c r="B444" s="98" t="s">
        <v>68</v>
      </c>
      <c r="C444" s="130">
        <f t="shared" si="906"/>
        <v>438</v>
      </c>
      <c r="D444" s="146">
        <v>45708</v>
      </c>
      <c r="E444" s="155" t="s">
        <v>69</v>
      </c>
      <c r="F444" s="102" t="s">
        <v>70</v>
      </c>
      <c r="G444" s="103" t="s">
        <v>20</v>
      </c>
      <c r="H444" s="131" t="s">
        <v>46</v>
      </c>
      <c r="I444" s="132">
        <v>1000</v>
      </c>
      <c r="J444" s="106"/>
      <c r="K444" s="107">
        <f t="shared" si="907"/>
        <v>4995174</v>
      </c>
      <c r="L444" s="645"/>
      <c r="M444" s="133"/>
      <c r="N444" s="133"/>
      <c r="O444" s="134" t="str">
        <f t="shared" ref="O444:S444" si="1453">IF($H444=O$6,$I444,"")</f>
        <v/>
      </c>
      <c r="P444" s="135" t="str">
        <f t="shared" si="1453"/>
        <v/>
      </c>
      <c r="Q444" s="136">
        <f t="shared" si="1453"/>
        <v>1000</v>
      </c>
      <c r="R444" s="135" t="str">
        <f t="shared" si="1453"/>
        <v/>
      </c>
      <c r="S444" s="137" t="str">
        <f t="shared" si="1453"/>
        <v/>
      </c>
      <c r="T444" s="113" t="str">
        <f t="shared" ref="T444:AJ444" si="1454">IF($H444=T$6,$J444,"")</f>
        <v/>
      </c>
      <c r="U444" s="114" t="str">
        <f t="shared" si="1454"/>
        <v/>
      </c>
      <c r="V444" s="114" t="str">
        <f t="shared" si="1454"/>
        <v/>
      </c>
      <c r="W444" s="114" t="str">
        <f t="shared" si="1454"/>
        <v/>
      </c>
      <c r="X444" s="113" t="str">
        <f t="shared" si="1454"/>
        <v/>
      </c>
      <c r="Y444" s="114" t="str">
        <f t="shared" si="1454"/>
        <v/>
      </c>
      <c r="Z444" s="114" t="str">
        <f t="shared" si="1454"/>
        <v/>
      </c>
      <c r="AA444" s="114" t="str">
        <f t="shared" si="1454"/>
        <v/>
      </c>
      <c r="AB444" s="113" t="str">
        <f t="shared" si="1454"/>
        <v/>
      </c>
      <c r="AC444" s="114" t="str">
        <f t="shared" si="1454"/>
        <v/>
      </c>
      <c r="AD444" s="114" t="str">
        <f t="shared" si="1454"/>
        <v/>
      </c>
      <c r="AE444" s="114" t="str">
        <f t="shared" si="1454"/>
        <v/>
      </c>
      <c r="AF444" s="114" t="str">
        <f t="shared" si="1454"/>
        <v/>
      </c>
      <c r="AG444" s="114" t="str">
        <f t="shared" si="1454"/>
        <v/>
      </c>
      <c r="AH444" s="114" t="str">
        <f t="shared" si="1454"/>
        <v/>
      </c>
      <c r="AI444" s="113" t="str">
        <f t="shared" si="1454"/>
        <v/>
      </c>
      <c r="AJ444" s="115" t="str">
        <f t="shared" si="1454"/>
        <v/>
      </c>
      <c r="AK444" s="617"/>
      <c r="AL444" s="38"/>
      <c r="AM444" s="98" t="s">
        <v>68</v>
      </c>
      <c r="AN444" s="130">
        <f t="shared" si="910"/>
        <v>438</v>
      </c>
      <c r="AO444" s="138" t="str">
        <f t="shared" ref="AO444:AS444" si="1455">IF(AND($G444=AO$4,$H444=AO$6),$I444,"")</f>
        <v/>
      </c>
      <c r="AP444" s="139" t="str">
        <f t="shared" si="1455"/>
        <v/>
      </c>
      <c r="AQ444" s="139">
        <f t="shared" si="1455"/>
        <v>1000</v>
      </c>
      <c r="AR444" s="139" t="str">
        <f t="shared" si="1455"/>
        <v/>
      </c>
      <c r="AS444" s="139" t="str">
        <f t="shared" si="1455"/>
        <v/>
      </c>
      <c r="AT444" s="118"/>
      <c r="AU444" s="138" t="str">
        <f t="shared" si="839"/>
        <v/>
      </c>
      <c r="AV444" s="139" t="str">
        <f t="shared" si="840"/>
        <v/>
      </c>
      <c r="AW444" s="139" t="str">
        <f t="shared" si="841"/>
        <v/>
      </c>
      <c r="AX444" s="139" t="str">
        <f t="shared" si="842"/>
        <v/>
      </c>
      <c r="AY444" s="139" t="str">
        <f t="shared" si="843"/>
        <v/>
      </c>
      <c r="AZ444" s="140" t="str">
        <f t="shared" si="844"/>
        <v/>
      </c>
      <c r="BA444" s="141" t="str">
        <f t="shared" si="845"/>
        <v/>
      </c>
      <c r="BB444" s="139" t="str">
        <f t="shared" si="846"/>
        <v/>
      </c>
      <c r="BC444" s="139" t="str">
        <f t="shared" si="847"/>
        <v/>
      </c>
      <c r="BD444" s="139" t="str">
        <f t="shared" si="848"/>
        <v/>
      </c>
      <c r="BE444" s="140" t="str">
        <f t="shared" si="849"/>
        <v/>
      </c>
      <c r="BF444" s="122" t="str">
        <f t="shared" si="850"/>
        <v/>
      </c>
      <c r="BG444" s="123" t="str">
        <f t="shared" si="851"/>
        <v/>
      </c>
      <c r="BH444" s="123" t="str">
        <f t="shared" si="852"/>
        <v/>
      </c>
      <c r="BI444" s="123" t="str">
        <f t="shared" si="853"/>
        <v/>
      </c>
      <c r="BJ444" s="122" t="str">
        <f t="shared" si="854"/>
        <v/>
      </c>
      <c r="BK444" s="123" t="str">
        <f t="shared" si="855"/>
        <v/>
      </c>
      <c r="BL444" s="123" t="str">
        <f t="shared" si="856"/>
        <v/>
      </c>
      <c r="BM444" s="123" t="str">
        <f t="shared" si="857"/>
        <v/>
      </c>
      <c r="BN444" s="123" t="str">
        <f t="shared" si="858"/>
        <v/>
      </c>
      <c r="BO444" s="123" t="str">
        <f t="shared" si="859"/>
        <v/>
      </c>
      <c r="BP444" s="123" t="str">
        <f t="shared" si="860"/>
        <v/>
      </c>
      <c r="BQ444" s="123" t="str">
        <f t="shared" si="861"/>
        <v/>
      </c>
      <c r="BR444" s="124" t="str">
        <f t="shared" si="862"/>
        <v/>
      </c>
      <c r="BS444" s="142" t="str">
        <f t="shared" si="863"/>
        <v/>
      </c>
      <c r="BT444" s="143" t="str">
        <f t="shared" si="864"/>
        <v/>
      </c>
      <c r="BU444" s="143" t="str">
        <f t="shared" si="865"/>
        <v/>
      </c>
      <c r="BV444" s="143" t="str">
        <f t="shared" si="866"/>
        <v/>
      </c>
      <c r="BW444" s="143" t="str">
        <f t="shared" si="867"/>
        <v/>
      </c>
      <c r="BX444" s="144" t="str">
        <f t="shared" si="868"/>
        <v/>
      </c>
      <c r="BY444" s="141" t="str">
        <f t="shared" si="869"/>
        <v/>
      </c>
      <c r="BZ444" s="139" t="str">
        <f t="shared" si="870"/>
        <v/>
      </c>
      <c r="CA444" s="139" t="str">
        <f t="shared" si="871"/>
        <v/>
      </c>
      <c r="CB444" s="139" t="str">
        <f t="shared" si="872"/>
        <v/>
      </c>
      <c r="CC444" s="139" t="str">
        <f t="shared" si="873"/>
        <v/>
      </c>
      <c r="CD444" s="139" t="str">
        <f t="shared" si="874"/>
        <v/>
      </c>
      <c r="CE444" s="140" t="str">
        <f t="shared" si="875"/>
        <v/>
      </c>
      <c r="CF444" s="141" t="str">
        <f t="shared" si="876"/>
        <v/>
      </c>
      <c r="CG444" s="139" t="str">
        <f t="shared" si="877"/>
        <v/>
      </c>
      <c r="CH444" s="139" t="str">
        <f t="shared" si="878"/>
        <v/>
      </c>
      <c r="CI444" s="139" t="str">
        <f t="shared" si="879"/>
        <v/>
      </c>
      <c r="CJ444" s="139" t="str">
        <f t="shared" si="880"/>
        <v/>
      </c>
      <c r="CK444" s="139" t="str">
        <f t="shared" si="881"/>
        <v/>
      </c>
      <c r="CL444" s="140" t="str">
        <f t="shared" si="882"/>
        <v/>
      </c>
      <c r="CM444" s="142" t="str">
        <f t="shared" si="883"/>
        <v/>
      </c>
      <c r="CN444" s="143" t="str">
        <f t="shared" si="884"/>
        <v/>
      </c>
      <c r="CO444" s="143" t="str">
        <f t="shared" si="885"/>
        <v/>
      </c>
      <c r="CP444" s="143" t="str">
        <f t="shared" si="886"/>
        <v/>
      </c>
      <c r="CQ444" s="143" t="str">
        <f t="shared" si="887"/>
        <v/>
      </c>
      <c r="CR444" s="145" t="str">
        <f t="shared" si="888"/>
        <v/>
      </c>
      <c r="CS444" s="127"/>
      <c r="CT444" s="122" t="str">
        <f t="shared" si="889"/>
        <v/>
      </c>
      <c r="CU444" s="123" t="str">
        <f t="shared" si="890"/>
        <v/>
      </c>
      <c r="CV444" s="123" t="str">
        <f t="shared" si="891"/>
        <v/>
      </c>
      <c r="CW444" s="123" t="str">
        <f t="shared" si="892"/>
        <v/>
      </c>
      <c r="CX444" s="123" t="str">
        <f t="shared" si="893"/>
        <v/>
      </c>
      <c r="CY444" s="123" t="str">
        <f t="shared" si="894"/>
        <v/>
      </c>
      <c r="CZ444" s="123" t="str">
        <f t="shared" si="895"/>
        <v/>
      </c>
      <c r="DA444" s="123" t="str">
        <f t="shared" si="896"/>
        <v/>
      </c>
      <c r="DB444" s="124" t="str">
        <f t="shared" si="897"/>
        <v/>
      </c>
      <c r="DC444" s="128" t="str">
        <f t="shared" si="898"/>
        <v/>
      </c>
      <c r="DD444" s="123" t="str">
        <f t="shared" si="899"/>
        <v/>
      </c>
      <c r="DE444" s="123" t="str">
        <f t="shared" si="900"/>
        <v/>
      </c>
      <c r="DF444" s="123" t="str">
        <f t="shared" si="901"/>
        <v/>
      </c>
      <c r="DG444" s="123" t="str">
        <f t="shared" si="902"/>
        <v/>
      </c>
      <c r="DH444" s="123" t="str">
        <f t="shared" si="903"/>
        <v/>
      </c>
      <c r="DI444" s="123" t="str">
        <f t="shared" si="904"/>
        <v/>
      </c>
      <c r="DJ444" s="129" t="str">
        <f t="shared" si="905"/>
        <v/>
      </c>
      <c r="DK444" s="98" t="s">
        <v>68</v>
      </c>
      <c r="DL444" s="130">
        <f t="shared" si="912"/>
        <v>438</v>
      </c>
      <c r="DM444" s="56"/>
    </row>
    <row r="445" spans="2:117" ht="22.5" customHeight="1">
      <c r="B445" s="98" t="s">
        <v>68</v>
      </c>
      <c r="C445" s="130">
        <f t="shared" si="906"/>
        <v>439</v>
      </c>
      <c r="D445" s="146">
        <v>45708</v>
      </c>
      <c r="E445" s="155" t="s">
        <v>69</v>
      </c>
      <c r="F445" s="102" t="s">
        <v>70</v>
      </c>
      <c r="G445" s="103" t="s">
        <v>20</v>
      </c>
      <c r="H445" s="131" t="s">
        <v>46</v>
      </c>
      <c r="I445" s="132">
        <v>3000</v>
      </c>
      <c r="J445" s="106"/>
      <c r="K445" s="107">
        <f t="shared" si="907"/>
        <v>4998174</v>
      </c>
      <c r="L445" s="645"/>
      <c r="M445" s="133"/>
      <c r="N445" s="133"/>
      <c r="O445" s="134" t="str">
        <f t="shared" ref="O445:S445" si="1456">IF($H445=O$6,$I445,"")</f>
        <v/>
      </c>
      <c r="P445" s="135" t="str">
        <f t="shared" si="1456"/>
        <v/>
      </c>
      <c r="Q445" s="136">
        <f t="shared" si="1456"/>
        <v>3000</v>
      </c>
      <c r="R445" s="135" t="str">
        <f t="shared" si="1456"/>
        <v/>
      </c>
      <c r="S445" s="137" t="str">
        <f t="shared" si="1456"/>
        <v/>
      </c>
      <c r="T445" s="113" t="str">
        <f t="shared" ref="T445:AJ445" si="1457">IF($H445=T$6,$J445,"")</f>
        <v/>
      </c>
      <c r="U445" s="114" t="str">
        <f t="shared" si="1457"/>
        <v/>
      </c>
      <c r="V445" s="114" t="str">
        <f t="shared" si="1457"/>
        <v/>
      </c>
      <c r="W445" s="114" t="str">
        <f t="shared" si="1457"/>
        <v/>
      </c>
      <c r="X445" s="113" t="str">
        <f t="shared" si="1457"/>
        <v/>
      </c>
      <c r="Y445" s="114" t="str">
        <f t="shared" si="1457"/>
        <v/>
      </c>
      <c r="Z445" s="114" t="str">
        <f t="shared" si="1457"/>
        <v/>
      </c>
      <c r="AA445" s="114" t="str">
        <f t="shared" si="1457"/>
        <v/>
      </c>
      <c r="AB445" s="113" t="str">
        <f t="shared" si="1457"/>
        <v/>
      </c>
      <c r="AC445" s="114" t="str">
        <f t="shared" si="1457"/>
        <v/>
      </c>
      <c r="AD445" s="114" t="str">
        <f t="shared" si="1457"/>
        <v/>
      </c>
      <c r="AE445" s="114" t="str">
        <f t="shared" si="1457"/>
        <v/>
      </c>
      <c r="AF445" s="114" t="str">
        <f t="shared" si="1457"/>
        <v/>
      </c>
      <c r="AG445" s="114" t="str">
        <f t="shared" si="1457"/>
        <v/>
      </c>
      <c r="AH445" s="114" t="str">
        <f t="shared" si="1457"/>
        <v/>
      </c>
      <c r="AI445" s="113" t="str">
        <f t="shared" si="1457"/>
        <v/>
      </c>
      <c r="AJ445" s="115" t="str">
        <f t="shared" si="1457"/>
        <v/>
      </c>
      <c r="AK445" s="617"/>
      <c r="AL445" s="38"/>
      <c r="AM445" s="98" t="s">
        <v>68</v>
      </c>
      <c r="AN445" s="130">
        <f t="shared" si="910"/>
        <v>439</v>
      </c>
      <c r="AO445" s="138" t="str">
        <f t="shared" ref="AO445:AS445" si="1458">IF(AND($G445=AO$4,$H445=AO$6),$I445,"")</f>
        <v/>
      </c>
      <c r="AP445" s="139" t="str">
        <f t="shared" si="1458"/>
        <v/>
      </c>
      <c r="AQ445" s="139">
        <f t="shared" si="1458"/>
        <v>3000</v>
      </c>
      <c r="AR445" s="139" t="str">
        <f t="shared" si="1458"/>
        <v/>
      </c>
      <c r="AS445" s="139" t="str">
        <f t="shared" si="1458"/>
        <v/>
      </c>
      <c r="AT445" s="118"/>
      <c r="AU445" s="138" t="str">
        <f t="shared" si="839"/>
        <v/>
      </c>
      <c r="AV445" s="139" t="str">
        <f t="shared" si="840"/>
        <v/>
      </c>
      <c r="AW445" s="139" t="str">
        <f t="shared" si="841"/>
        <v/>
      </c>
      <c r="AX445" s="139" t="str">
        <f t="shared" si="842"/>
        <v/>
      </c>
      <c r="AY445" s="139" t="str">
        <f t="shared" si="843"/>
        <v/>
      </c>
      <c r="AZ445" s="140" t="str">
        <f t="shared" si="844"/>
        <v/>
      </c>
      <c r="BA445" s="141" t="str">
        <f t="shared" si="845"/>
        <v/>
      </c>
      <c r="BB445" s="139" t="str">
        <f t="shared" si="846"/>
        <v/>
      </c>
      <c r="BC445" s="139" t="str">
        <f t="shared" si="847"/>
        <v/>
      </c>
      <c r="BD445" s="139" t="str">
        <f t="shared" si="848"/>
        <v/>
      </c>
      <c r="BE445" s="140" t="str">
        <f t="shared" si="849"/>
        <v/>
      </c>
      <c r="BF445" s="122" t="str">
        <f t="shared" si="850"/>
        <v/>
      </c>
      <c r="BG445" s="123" t="str">
        <f t="shared" si="851"/>
        <v/>
      </c>
      <c r="BH445" s="123" t="str">
        <f t="shared" si="852"/>
        <v/>
      </c>
      <c r="BI445" s="123" t="str">
        <f t="shared" si="853"/>
        <v/>
      </c>
      <c r="BJ445" s="122" t="str">
        <f t="shared" si="854"/>
        <v/>
      </c>
      <c r="BK445" s="123" t="str">
        <f t="shared" si="855"/>
        <v/>
      </c>
      <c r="BL445" s="123" t="str">
        <f t="shared" si="856"/>
        <v/>
      </c>
      <c r="BM445" s="123" t="str">
        <f t="shared" si="857"/>
        <v/>
      </c>
      <c r="BN445" s="123" t="str">
        <f t="shared" si="858"/>
        <v/>
      </c>
      <c r="BO445" s="123" t="str">
        <f t="shared" si="859"/>
        <v/>
      </c>
      <c r="BP445" s="123" t="str">
        <f t="shared" si="860"/>
        <v/>
      </c>
      <c r="BQ445" s="123" t="str">
        <f t="shared" si="861"/>
        <v/>
      </c>
      <c r="BR445" s="124" t="str">
        <f t="shared" si="862"/>
        <v/>
      </c>
      <c r="BS445" s="142" t="str">
        <f t="shared" si="863"/>
        <v/>
      </c>
      <c r="BT445" s="143" t="str">
        <f t="shared" si="864"/>
        <v/>
      </c>
      <c r="BU445" s="143" t="str">
        <f t="shared" si="865"/>
        <v/>
      </c>
      <c r="BV445" s="143" t="str">
        <f t="shared" si="866"/>
        <v/>
      </c>
      <c r="BW445" s="143" t="str">
        <f t="shared" si="867"/>
        <v/>
      </c>
      <c r="BX445" s="144" t="str">
        <f t="shared" si="868"/>
        <v/>
      </c>
      <c r="BY445" s="141" t="str">
        <f t="shared" si="869"/>
        <v/>
      </c>
      <c r="BZ445" s="139" t="str">
        <f t="shared" si="870"/>
        <v/>
      </c>
      <c r="CA445" s="139" t="str">
        <f t="shared" si="871"/>
        <v/>
      </c>
      <c r="CB445" s="139" t="str">
        <f t="shared" si="872"/>
        <v/>
      </c>
      <c r="CC445" s="139" t="str">
        <f t="shared" si="873"/>
        <v/>
      </c>
      <c r="CD445" s="139" t="str">
        <f t="shared" si="874"/>
        <v/>
      </c>
      <c r="CE445" s="140" t="str">
        <f t="shared" si="875"/>
        <v/>
      </c>
      <c r="CF445" s="141" t="str">
        <f t="shared" si="876"/>
        <v/>
      </c>
      <c r="CG445" s="139" t="str">
        <f t="shared" si="877"/>
        <v/>
      </c>
      <c r="CH445" s="139" t="str">
        <f t="shared" si="878"/>
        <v/>
      </c>
      <c r="CI445" s="139" t="str">
        <f t="shared" si="879"/>
        <v/>
      </c>
      <c r="CJ445" s="139" t="str">
        <f t="shared" si="880"/>
        <v/>
      </c>
      <c r="CK445" s="139" t="str">
        <f t="shared" si="881"/>
        <v/>
      </c>
      <c r="CL445" s="140" t="str">
        <f t="shared" si="882"/>
        <v/>
      </c>
      <c r="CM445" s="142" t="str">
        <f t="shared" si="883"/>
        <v/>
      </c>
      <c r="CN445" s="143" t="str">
        <f t="shared" si="884"/>
        <v/>
      </c>
      <c r="CO445" s="143" t="str">
        <f t="shared" si="885"/>
        <v/>
      </c>
      <c r="CP445" s="143" t="str">
        <f t="shared" si="886"/>
        <v/>
      </c>
      <c r="CQ445" s="143" t="str">
        <f t="shared" si="887"/>
        <v/>
      </c>
      <c r="CR445" s="145" t="str">
        <f t="shared" si="888"/>
        <v/>
      </c>
      <c r="CS445" s="127"/>
      <c r="CT445" s="122" t="str">
        <f t="shared" si="889"/>
        <v/>
      </c>
      <c r="CU445" s="123" t="str">
        <f t="shared" si="890"/>
        <v/>
      </c>
      <c r="CV445" s="123" t="str">
        <f t="shared" si="891"/>
        <v/>
      </c>
      <c r="CW445" s="123" t="str">
        <f t="shared" si="892"/>
        <v/>
      </c>
      <c r="CX445" s="123" t="str">
        <f t="shared" si="893"/>
        <v/>
      </c>
      <c r="CY445" s="123" t="str">
        <f t="shared" si="894"/>
        <v/>
      </c>
      <c r="CZ445" s="123" t="str">
        <f t="shared" si="895"/>
        <v/>
      </c>
      <c r="DA445" s="123" t="str">
        <f t="shared" si="896"/>
        <v/>
      </c>
      <c r="DB445" s="124" t="str">
        <f t="shared" si="897"/>
        <v/>
      </c>
      <c r="DC445" s="128" t="str">
        <f t="shared" si="898"/>
        <v/>
      </c>
      <c r="DD445" s="123" t="str">
        <f t="shared" si="899"/>
        <v/>
      </c>
      <c r="DE445" s="123" t="str">
        <f t="shared" si="900"/>
        <v/>
      </c>
      <c r="DF445" s="123" t="str">
        <f t="shared" si="901"/>
        <v/>
      </c>
      <c r="DG445" s="123" t="str">
        <f t="shared" si="902"/>
        <v/>
      </c>
      <c r="DH445" s="123" t="str">
        <f t="shared" si="903"/>
        <v/>
      </c>
      <c r="DI445" s="123" t="str">
        <f t="shared" si="904"/>
        <v/>
      </c>
      <c r="DJ445" s="129" t="str">
        <f t="shared" si="905"/>
        <v/>
      </c>
      <c r="DK445" s="98" t="s">
        <v>68</v>
      </c>
      <c r="DL445" s="130">
        <f t="shared" si="912"/>
        <v>439</v>
      </c>
      <c r="DM445" s="56"/>
    </row>
    <row r="446" spans="2:117" ht="22.5" customHeight="1">
      <c r="B446" s="98" t="s">
        <v>68</v>
      </c>
      <c r="C446" s="130">
        <f t="shared" si="906"/>
        <v>440</v>
      </c>
      <c r="D446" s="146">
        <v>45708</v>
      </c>
      <c r="E446" s="155" t="s">
        <v>69</v>
      </c>
      <c r="F446" s="102" t="s">
        <v>70</v>
      </c>
      <c r="G446" s="103" t="s">
        <v>20</v>
      </c>
      <c r="H446" s="131" t="s">
        <v>46</v>
      </c>
      <c r="I446" s="132">
        <v>4000</v>
      </c>
      <c r="J446" s="106"/>
      <c r="K446" s="107">
        <f t="shared" si="907"/>
        <v>5002174</v>
      </c>
      <c r="L446" s="645"/>
      <c r="M446" s="133"/>
      <c r="N446" s="133"/>
      <c r="O446" s="134" t="str">
        <f t="shared" ref="O446:S446" si="1459">IF($H446=O$6,$I446,"")</f>
        <v/>
      </c>
      <c r="P446" s="135" t="str">
        <f t="shared" si="1459"/>
        <v/>
      </c>
      <c r="Q446" s="136">
        <f t="shared" si="1459"/>
        <v>4000</v>
      </c>
      <c r="R446" s="135" t="str">
        <f t="shared" si="1459"/>
        <v/>
      </c>
      <c r="S446" s="137" t="str">
        <f t="shared" si="1459"/>
        <v/>
      </c>
      <c r="T446" s="113" t="str">
        <f t="shared" ref="T446:AJ446" si="1460">IF($H446=T$6,$J446,"")</f>
        <v/>
      </c>
      <c r="U446" s="114" t="str">
        <f t="shared" si="1460"/>
        <v/>
      </c>
      <c r="V446" s="114" t="str">
        <f t="shared" si="1460"/>
        <v/>
      </c>
      <c r="W446" s="114" t="str">
        <f t="shared" si="1460"/>
        <v/>
      </c>
      <c r="X446" s="113" t="str">
        <f t="shared" si="1460"/>
        <v/>
      </c>
      <c r="Y446" s="114" t="str">
        <f t="shared" si="1460"/>
        <v/>
      </c>
      <c r="Z446" s="114" t="str">
        <f t="shared" si="1460"/>
        <v/>
      </c>
      <c r="AA446" s="114" t="str">
        <f t="shared" si="1460"/>
        <v/>
      </c>
      <c r="AB446" s="113" t="str">
        <f t="shared" si="1460"/>
        <v/>
      </c>
      <c r="AC446" s="114" t="str">
        <f t="shared" si="1460"/>
        <v/>
      </c>
      <c r="AD446" s="114" t="str">
        <f t="shared" si="1460"/>
        <v/>
      </c>
      <c r="AE446" s="114" t="str">
        <f t="shared" si="1460"/>
        <v/>
      </c>
      <c r="AF446" s="114" t="str">
        <f t="shared" si="1460"/>
        <v/>
      </c>
      <c r="AG446" s="114" t="str">
        <f t="shared" si="1460"/>
        <v/>
      </c>
      <c r="AH446" s="114" t="str">
        <f t="shared" si="1460"/>
        <v/>
      </c>
      <c r="AI446" s="113" t="str">
        <f t="shared" si="1460"/>
        <v/>
      </c>
      <c r="AJ446" s="115" t="str">
        <f t="shared" si="1460"/>
        <v/>
      </c>
      <c r="AK446" s="617"/>
      <c r="AL446" s="38"/>
      <c r="AM446" s="98" t="s">
        <v>68</v>
      </c>
      <c r="AN446" s="130">
        <f t="shared" si="910"/>
        <v>440</v>
      </c>
      <c r="AO446" s="138" t="str">
        <f t="shared" ref="AO446:AS446" si="1461">IF(AND($G446=AO$4,$H446=AO$6),$I446,"")</f>
        <v/>
      </c>
      <c r="AP446" s="139" t="str">
        <f t="shared" si="1461"/>
        <v/>
      </c>
      <c r="AQ446" s="139">
        <f t="shared" si="1461"/>
        <v>4000</v>
      </c>
      <c r="AR446" s="139" t="str">
        <f t="shared" si="1461"/>
        <v/>
      </c>
      <c r="AS446" s="139" t="str">
        <f t="shared" si="1461"/>
        <v/>
      </c>
      <c r="AT446" s="118"/>
      <c r="AU446" s="138" t="str">
        <f t="shared" si="839"/>
        <v/>
      </c>
      <c r="AV446" s="139" t="str">
        <f t="shared" si="840"/>
        <v/>
      </c>
      <c r="AW446" s="139" t="str">
        <f t="shared" si="841"/>
        <v/>
      </c>
      <c r="AX446" s="139" t="str">
        <f t="shared" si="842"/>
        <v/>
      </c>
      <c r="AY446" s="139" t="str">
        <f t="shared" si="843"/>
        <v/>
      </c>
      <c r="AZ446" s="140" t="str">
        <f t="shared" si="844"/>
        <v/>
      </c>
      <c r="BA446" s="141" t="str">
        <f t="shared" si="845"/>
        <v/>
      </c>
      <c r="BB446" s="139" t="str">
        <f t="shared" si="846"/>
        <v/>
      </c>
      <c r="BC446" s="139" t="str">
        <f t="shared" si="847"/>
        <v/>
      </c>
      <c r="BD446" s="139" t="str">
        <f t="shared" si="848"/>
        <v/>
      </c>
      <c r="BE446" s="140" t="str">
        <f t="shared" si="849"/>
        <v/>
      </c>
      <c r="BF446" s="122" t="str">
        <f t="shared" si="850"/>
        <v/>
      </c>
      <c r="BG446" s="123" t="str">
        <f t="shared" si="851"/>
        <v/>
      </c>
      <c r="BH446" s="123" t="str">
        <f t="shared" si="852"/>
        <v/>
      </c>
      <c r="BI446" s="123" t="str">
        <f t="shared" si="853"/>
        <v/>
      </c>
      <c r="BJ446" s="122" t="str">
        <f t="shared" si="854"/>
        <v/>
      </c>
      <c r="BK446" s="123" t="str">
        <f t="shared" si="855"/>
        <v/>
      </c>
      <c r="BL446" s="123" t="str">
        <f t="shared" si="856"/>
        <v/>
      </c>
      <c r="BM446" s="123" t="str">
        <f t="shared" si="857"/>
        <v/>
      </c>
      <c r="BN446" s="123" t="str">
        <f t="shared" si="858"/>
        <v/>
      </c>
      <c r="BO446" s="123" t="str">
        <f t="shared" si="859"/>
        <v/>
      </c>
      <c r="BP446" s="123" t="str">
        <f t="shared" si="860"/>
        <v/>
      </c>
      <c r="BQ446" s="123" t="str">
        <f t="shared" si="861"/>
        <v/>
      </c>
      <c r="BR446" s="124" t="str">
        <f t="shared" si="862"/>
        <v/>
      </c>
      <c r="BS446" s="142" t="str">
        <f t="shared" si="863"/>
        <v/>
      </c>
      <c r="BT446" s="143" t="str">
        <f t="shared" si="864"/>
        <v/>
      </c>
      <c r="BU446" s="143" t="str">
        <f t="shared" si="865"/>
        <v/>
      </c>
      <c r="BV446" s="143" t="str">
        <f t="shared" si="866"/>
        <v/>
      </c>
      <c r="BW446" s="143" t="str">
        <f t="shared" si="867"/>
        <v/>
      </c>
      <c r="BX446" s="144" t="str">
        <f t="shared" si="868"/>
        <v/>
      </c>
      <c r="BY446" s="141" t="str">
        <f t="shared" si="869"/>
        <v/>
      </c>
      <c r="BZ446" s="139" t="str">
        <f t="shared" si="870"/>
        <v/>
      </c>
      <c r="CA446" s="139" t="str">
        <f t="shared" si="871"/>
        <v/>
      </c>
      <c r="CB446" s="139" t="str">
        <f t="shared" si="872"/>
        <v/>
      </c>
      <c r="CC446" s="139" t="str">
        <f t="shared" si="873"/>
        <v/>
      </c>
      <c r="CD446" s="139" t="str">
        <f t="shared" si="874"/>
        <v/>
      </c>
      <c r="CE446" s="140" t="str">
        <f t="shared" si="875"/>
        <v/>
      </c>
      <c r="CF446" s="141" t="str">
        <f t="shared" si="876"/>
        <v/>
      </c>
      <c r="CG446" s="139" t="str">
        <f t="shared" si="877"/>
        <v/>
      </c>
      <c r="CH446" s="139" t="str">
        <f t="shared" si="878"/>
        <v/>
      </c>
      <c r="CI446" s="139" t="str">
        <f t="shared" si="879"/>
        <v/>
      </c>
      <c r="CJ446" s="139" t="str">
        <f t="shared" si="880"/>
        <v/>
      </c>
      <c r="CK446" s="139" t="str">
        <f t="shared" si="881"/>
        <v/>
      </c>
      <c r="CL446" s="140" t="str">
        <f t="shared" si="882"/>
        <v/>
      </c>
      <c r="CM446" s="142" t="str">
        <f t="shared" si="883"/>
        <v/>
      </c>
      <c r="CN446" s="143" t="str">
        <f t="shared" si="884"/>
        <v/>
      </c>
      <c r="CO446" s="143" t="str">
        <f t="shared" si="885"/>
        <v/>
      </c>
      <c r="CP446" s="143" t="str">
        <f t="shared" si="886"/>
        <v/>
      </c>
      <c r="CQ446" s="143" t="str">
        <f t="shared" si="887"/>
        <v/>
      </c>
      <c r="CR446" s="145" t="str">
        <f t="shared" si="888"/>
        <v/>
      </c>
      <c r="CS446" s="127"/>
      <c r="CT446" s="122" t="str">
        <f t="shared" si="889"/>
        <v/>
      </c>
      <c r="CU446" s="123" t="str">
        <f t="shared" si="890"/>
        <v/>
      </c>
      <c r="CV446" s="123" t="str">
        <f t="shared" si="891"/>
        <v/>
      </c>
      <c r="CW446" s="123" t="str">
        <f t="shared" si="892"/>
        <v/>
      </c>
      <c r="CX446" s="123" t="str">
        <f t="shared" si="893"/>
        <v/>
      </c>
      <c r="CY446" s="123" t="str">
        <f t="shared" si="894"/>
        <v/>
      </c>
      <c r="CZ446" s="123" t="str">
        <f t="shared" si="895"/>
        <v/>
      </c>
      <c r="DA446" s="123" t="str">
        <f t="shared" si="896"/>
        <v/>
      </c>
      <c r="DB446" s="124" t="str">
        <f t="shared" si="897"/>
        <v/>
      </c>
      <c r="DC446" s="128" t="str">
        <f t="shared" si="898"/>
        <v/>
      </c>
      <c r="DD446" s="123" t="str">
        <f t="shared" si="899"/>
        <v/>
      </c>
      <c r="DE446" s="123" t="str">
        <f t="shared" si="900"/>
        <v/>
      </c>
      <c r="DF446" s="123" t="str">
        <f t="shared" si="901"/>
        <v/>
      </c>
      <c r="DG446" s="123" t="str">
        <f t="shared" si="902"/>
        <v/>
      </c>
      <c r="DH446" s="123" t="str">
        <f t="shared" si="903"/>
        <v/>
      </c>
      <c r="DI446" s="123" t="str">
        <f t="shared" si="904"/>
        <v/>
      </c>
      <c r="DJ446" s="129" t="str">
        <f t="shared" si="905"/>
        <v/>
      </c>
      <c r="DK446" s="98" t="s">
        <v>68</v>
      </c>
      <c r="DL446" s="130">
        <f t="shared" si="912"/>
        <v>440</v>
      </c>
      <c r="DM446" s="56"/>
    </row>
    <row r="447" spans="2:117" ht="22.5" customHeight="1">
      <c r="B447" s="98" t="s">
        <v>68</v>
      </c>
      <c r="C447" s="130">
        <f t="shared" si="906"/>
        <v>441</v>
      </c>
      <c r="D447" s="146">
        <v>45708</v>
      </c>
      <c r="E447" s="155" t="s">
        <v>69</v>
      </c>
      <c r="F447" s="102" t="s">
        <v>70</v>
      </c>
      <c r="G447" s="103" t="s">
        <v>20</v>
      </c>
      <c r="H447" s="131" t="s">
        <v>46</v>
      </c>
      <c r="I447" s="132">
        <v>5000</v>
      </c>
      <c r="J447" s="106"/>
      <c r="K447" s="107">
        <f t="shared" si="907"/>
        <v>5007174</v>
      </c>
      <c r="L447" s="645"/>
      <c r="M447" s="133"/>
      <c r="N447" s="133"/>
      <c r="O447" s="134" t="str">
        <f t="shared" ref="O447:S447" si="1462">IF($H447=O$6,$I447,"")</f>
        <v/>
      </c>
      <c r="P447" s="135" t="str">
        <f t="shared" si="1462"/>
        <v/>
      </c>
      <c r="Q447" s="136">
        <f t="shared" si="1462"/>
        <v>5000</v>
      </c>
      <c r="R447" s="135" t="str">
        <f t="shared" si="1462"/>
        <v/>
      </c>
      <c r="S447" s="137" t="str">
        <f t="shared" si="1462"/>
        <v/>
      </c>
      <c r="T447" s="113" t="str">
        <f t="shared" ref="T447:AJ447" si="1463">IF($H447=T$6,$J447,"")</f>
        <v/>
      </c>
      <c r="U447" s="114" t="str">
        <f t="shared" si="1463"/>
        <v/>
      </c>
      <c r="V447" s="114" t="str">
        <f t="shared" si="1463"/>
        <v/>
      </c>
      <c r="W447" s="114" t="str">
        <f t="shared" si="1463"/>
        <v/>
      </c>
      <c r="X447" s="113" t="str">
        <f t="shared" si="1463"/>
        <v/>
      </c>
      <c r="Y447" s="114" t="str">
        <f t="shared" si="1463"/>
        <v/>
      </c>
      <c r="Z447" s="114" t="str">
        <f t="shared" si="1463"/>
        <v/>
      </c>
      <c r="AA447" s="114" t="str">
        <f t="shared" si="1463"/>
        <v/>
      </c>
      <c r="AB447" s="113" t="str">
        <f t="shared" si="1463"/>
        <v/>
      </c>
      <c r="AC447" s="114" t="str">
        <f t="shared" si="1463"/>
        <v/>
      </c>
      <c r="AD447" s="114" t="str">
        <f t="shared" si="1463"/>
        <v/>
      </c>
      <c r="AE447" s="114" t="str">
        <f t="shared" si="1463"/>
        <v/>
      </c>
      <c r="AF447" s="114" t="str">
        <f t="shared" si="1463"/>
        <v/>
      </c>
      <c r="AG447" s="114" t="str">
        <f t="shared" si="1463"/>
        <v/>
      </c>
      <c r="AH447" s="114" t="str">
        <f t="shared" si="1463"/>
        <v/>
      </c>
      <c r="AI447" s="113" t="str">
        <f t="shared" si="1463"/>
        <v/>
      </c>
      <c r="AJ447" s="115" t="str">
        <f t="shared" si="1463"/>
        <v/>
      </c>
      <c r="AK447" s="617"/>
      <c r="AL447" s="38"/>
      <c r="AM447" s="98" t="s">
        <v>68</v>
      </c>
      <c r="AN447" s="130">
        <f t="shared" si="910"/>
        <v>441</v>
      </c>
      <c r="AO447" s="138" t="str">
        <f t="shared" ref="AO447:AS447" si="1464">IF(AND($G447=AO$4,$H447=AO$6),$I447,"")</f>
        <v/>
      </c>
      <c r="AP447" s="139" t="str">
        <f t="shared" si="1464"/>
        <v/>
      </c>
      <c r="AQ447" s="139">
        <f t="shared" si="1464"/>
        <v>5000</v>
      </c>
      <c r="AR447" s="139" t="str">
        <f t="shared" si="1464"/>
        <v/>
      </c>
      <c r="AS447" s="139" t="str">
        <f t="shared" si="1464"/>
        <v/>
      </c>
      <c r="AT447" s="118"/>
      <c r="AU447" s="138" t="str">
        <f t="shared" si="839"/>
        <v/>
      </c>
      <c r="AV447" s="139" t="str">
        <f t="shared" si="840"/>
        <v/>
      </c>
      <c r="AW447" s="139" t="str">
        <f t="shared" si="841"/>
        <v/>
      </c>
      <c r="AX447" s="139" t="str">
        <f t="shared" si="842"/>
        <v/>
      </c>
      <c r="AY447" s="139" t="str">
        <f t="shared" si="843"/>
        <v/>
      </c>
      <c r="AZ447" s="140" t="str">
        <f t="shared" si="844"/>
        <v/>
      </c>
      <c r="BA447" s="141" t="str">
        <f t="shared" si="845"/>
        <v/>
      </c>
      <c r="BB447" s="139" t="str">
        <f t="shared" si="846"/>
        <v/>
      </c>
      <c r="BC447" s="139" t="str">
        <f t="shared" si="847"/>
        <v/>
      </c>
      <c r="BD447" s="139" t="str">
        <f t="shared" si="848"/>
        <v/>
      </c>
      <c r="BE447" s="140" t="str">
        <f t="shared" si="849"/>
        <v/>
      </c>
      <c r="BF447" s="122" t="str">
        <f t="shared" si="850"/>
        <v/>
      </c>
      <c r="BG447" s="123" t="str">
        <f t="shared" si="851"/>
        <v/>
      </c>
      <c r="BH447" s="123" t="str">
        <f t="shared" si="852"/>
        <v/>
      </c>
      <c r="BI447" s="123" t="str">
        <f t="shared" si="853"/>
        <v/>
      </c>
      <c r="BJ447" s="122" t="str">
        <f t="shared" si="854"/>
        <v/>
      </c>
      <c r="BK447" s="123" t="str">
        <f t="shared" si="855"/>
        <v/>
      </c>
      <c r="BL447" s="123" t="str">
        <f t="shared" si="856"/>
        <v/>
      </c>
      <c r="BM447" s="123" t="str">
        <f t="shared" si="857"/>
        <v/>
      </c>
      <c r="BN447" s="123" t="str">
        <f t="shared" si="858"/>
        <v/>
      </c>
      <c r="BO447" s="123" t="str">
        <f t="shared" si="859"/>
        <v/>
      </c>
      <c r="BP447" s="123" t="str">
        <f t="shared" si="860"/>
        <v/>
      </c>
      <c r="BQ447" s="123" t="str">
        <f t="shared" si="861"/>
        <v/>
      </c>
      <c r="BR447" s="124" t="str">
        <f t="shared" si="862"/>
        <v/>
      </c>
      <c r="BS447" s="142" t="str">
        <f t="shared" si="863"/>
        <v/>
      </c>
      <c r="BT447" s="143" t="str">
        <f t="shared" si="864"/>
        <v/>
      </c>
      <c r="BU447" s="143" t="str">
        <f t="shared" si="865"/>
        <v/>
      </c>
      <c r="BV447" s="143" t="str">
        <f t="shared" si="866"/>
        <v/>
      </c>
      <c r="BW447" s="143" t="str">
        <f t="shared" si="867"/>
        <v/>
      </c>
      <c r="BX447" s="144" t="str">
        <f t="shared" si="868"/>
        <v/>
      </c>
      <c r="BY447" s="141" t="str">
        <f t="shared" si="869"/>
        <v/>
      </c>
      <c r="BZ447" s="139" t="str">
        <f t="shared" si="870"/>
        <v/>
      </c>
      <c r="CA447" s="139" t="str">
        <f t="shared" si="871"/>
        <v/>
      </c>
      <c r="CB447" s="139" t="str">
        <f t="shared" si="872"/>
        <v/>
      </c>
      <c r="CC447" s="139" t="str">
        <f t="shared" si="873"/>
        <v/>
      </c>
      <c r="CD447" s="139" t="str">
        <f t="shared" si="874"/>
        <v/>
      </c>
      <c r="CE447" s="140" t="str">
        <f t="shared" si="875"/>
        <v/>
      </c>
      <c r="CF447" s="141" t="str">
        <f t="shared" si="876"/>
        <v/>
      </c>
      <c r="CG447" s="139" t="str">
        <f t="shared" si="877"/>
        <v/>
      </c>
      <c r="CH447" s="139" t="str">
        <f t="shared" si="878"/>
        <v/>
      </c>
      <c r="CI447" s="139" t="str">
        <f t="shared" si="879"/>
        <v/>
      </c>
      <c r="CJ447" s="139" t="str">
        <f t="shared" si="880"/>
        <v/>
      </c>
      <c r="CK447" s="139" t="str">
        <f t="shared" si="881"/>
        <v/>
      </c>
      <c r="CL447" s="140" t="str">
        <f t="shared" si="882"/>
        <v/>
      </c>
      <c r="CM447" s="142" t="str">
        <f t="shared" si="883"/>
        <v/>
      </c>
      <c r="CN447" s="143" t="str">
        <f t="shared" si="884"/>
        <v/>
      </c>
      <c r="CO447" s="143" t="str">
        <f t="shared" si="885"/>
        <v/>
      </c>
      <c r="CP447" s="143" t="str">
        <f t="shared" si="886"/>
        <v/>
      </c>
      <c r="CQ447" s="143" t="str">
        <f t="shared" si="887"/>
        <v/>
      </c>
      <c r="CR447" s="145" t="str">
        <f t="shared" si="888"/>
        <v/>
      </c>
      <c r="CS447" s="127"/>
      <c r="CT447" s="122" t="str">
        <f t="shared" si="889"/>
        <v/>
      </c>
      <c r="CU447" s="123" t="str">
        <f t="shared" si="890"/>
        <v/>
      </c>
      <c r="CV447" s="123" t="str">
        <f t="shared" si="891"/>
        <v/>
      </c>
      <c r="CW447" s="123" t="str">
        <f t="shared" si="892"/>
        <v/>
      </c>
      <c r="CX447" s="123" t="str">
        <f t="shared" si="893"/>
        <v/>
      </c>
      <c r="CY447" s="123" t="str">
        <f t="shared" si="894"/>
        <v/>
      </c>
      <c r="CZ447" s="123" t="str">
        <f t="shared" si="895"/>
        <v/>
      </c>
      <c r="DA447" s="123" t="str">
        <f t="shared" si="896"/>
        <v/>
      </c>
      <c r="DB447" s="124" t="str">
        <f t="shared" si="897"/>
        <v/>
      </c>
      <c r="DC447" s="128" t="str">
        <f t="shared" si="898"/>
        <v/>
      </c>
      <c r="DD447" s="123" t="str">
        <f t="shared" si="899"/>
        <v/>
      </c>
      <c r="DE447" s="123" t="str">
        <f t="shared" si="900"/>
        <v/>
      </c>
      <c r="DF447" s="123" t="str">
        <f t="shared" si="901"/>
        <v/>
      </c>
      <c r="DG447" s="123" t="str">
        <f t="shared" si="902"/>
        <v/>
      </c>
      <c r="DH447" s="123" t="str">
        <f t="shared" si="903"/>
        <v/>
      </c>
      <c r="DI447" s="123" t="str">
        <f t="shared" si="904"/>
        <v/>
      </c>
      <c r="DJ447" s="129" t="str">
        <f t="shared" si="905"/>
        <v/>
      </c>
      <c r="DK447" s="98" t="s">
        <v>68</v>
      </c>
      <c r="DL447" s="130">
        <f t="shared" si="912"/>
        <v>441</v>
      </c>
      <c r="DM447" s="56"/>
    </row>
    <row r="448" spans="2:117" ht="22.5" customHeight="1">
      <c r="B448" s="98" t="s">
        <v>68</v>
      </c>
      <c r="C448" s="130">
        <f t="shared" si="906"/>
        <v>442</v>
      </c>
      <c r="D448" s="146">
        <v>45708</v>
      </c>
      <c r="E448" s="155" t="s">
        <v>69</v>
      </c>
      <c r="F448" s="102" t="s">
        <v>70</v>
      </c>
      <c r="G448" s="156" t="s">
        <v>20</v>
      </c>
      <c r="H448" s="131" t="s">
        <v>46</v>
      </c>
      <c r="I448" s="132">
        <v>5000</v>
      </c>
      <c r="J448" s="106"/>
      <c r="K448" s="107">
        <f t="shared" si="907"/>
        <v>5012174</v>
      </c>
      <c r="L448" s="645"/>
      <c r="M448" s="133"/>
      <c r="N448" s="133"/>
      <c r="O448" s="134" t="str">
        <f t="shared" ref="O448:S448" si="1465">IF($H448=O$6,$I448,"")</f>
        <v/>
      </c>
      <c r="P448" s="135" t="str">
        <f t="shared" si="1465"/>
        <v/>
      </c>
      <c r="Q448" s="136">
        <f t="shared" si="1465"/>
        <v>5000</v>
      </c>
      <c r="R448" s="135" t="str">
        <f t="shared" si="1465"/>
        <v/>
      </c>
      <c r="S448" s="137" t="str">
        <f t="shared" si="1465"/>
        <v/>
      </c>
      <c r="T448" s="113" t="str">
        <f t="shared" ref="T448:AJ448" si="1466">IF($H448=T$6,$J448,"")</f>
        <v/>
      </c>
      <c r="U448" s="114" t="str">
        <f t="shared" si="1466"/>
        <v/>
      </c>
      <c r="V448" s="114" t="str">
        <f t="shared" si="1466"/>
        <v/>
      </c>
      <c r="W448" s="114" t="str">
        <f t="shared" si="1466"/>
        <v/>
      </c>
      <c r="X448" s="113" t="str">
        <f t="shared" si="1466"/>
        <v/>
      </c>
      <c r="Y448" s="114" t="str">
        <f t="shared" si="1466"/>
        <v/>
      </c>
      <c r="Z448" s="114" t="str">
        <f t="shared" si="1466"/>
        <v/>
      </c>
      <c r="AA448" s="114" t="str">
        <f t="shared" si="1466"/>
        <v/>
      </c>
      <c r="AB448" s="113" t="str">
        <f t="shared" si="1466"/>
        <v/>
      </c>
      <c r="AC448" s="114" t="str">
        <f t="shared" si="1466"/>
        <v/>
      </c>
      <c r="AD448" s="114" t="str">
        <f t="shared" si="1466"/>
        <v/>
      </c>
      <c r="AE448" s="114" t="str">
        <f t="shared" si="1466"/>
        <v/>
      </c>
      <c r="AF448" s="114" t="str">
        <f t="shared" si="1466"/>
        <v/>
      </c>
      <c r="AG448" s="114" t="str">
        <f t="shared" si="1466"/>
        <v/>
      </c>
      <c r="AH448" s="114" t="str">
        <f t="shared" si="1466"/>
        <v/>
      </c>
      <c r="AI448" s="113" t="str">
        <f t="shared" si="1466"/>
        <v/>
      </c>
      <c r="AJ448" s="115" t="str">
        <f t="shared" si="1466"/>
        <v/>
      </c>
      <c r="AK448" s="617"/>
      <c r="AL448" s="38"/>
      <c r="AM448" s="98" t="s">
        <v>68</v>
      </c>
      <c r="AN448" s="130">
        <f t="shared" si="910"/>
        <v>442</v>
      </c>
      <c r="AO448" s="138" t="str">
        <f t="shared" ref="AO448:AS448" si="1467">IF(AND($G448=AO$4,$H448=AO$6),$I448,"")</f>
        <v/>
      </c>
      <c r="AP448" s="139" t="str">
        <f t="shared" si="1467"/>
        <v/>
      </c>
      <c r="AQ448" s="139">
        <f t="shared" si="1467"/>
        <v>5000</v>
      </c>
      <c r="AR448" s="139" t="str">
        <f t="shared" si="1467"/>
        <v/>
      </c>
      <c r="AS448" s="139" t="str">
        <f t="shared" si="1467"/>
        <v/>
      </c>
      <c r="AT448" s="118"/>
      <c r="AU448" s="138" t="str">
        <f t="shared" si="839"/>
        <v/>
      </c>
      <c r="AV448" s="139" t="str">
        <f t="shared" si="840"/>
        <v/>
      </c>
      <c r="AW448" s="139" t="str">
        <f t="shared" si="841"/>
        <v/>
      </c>
      <c r="AX448" s="139" t="str">
        <f t="shared" si="842"/>
        <v/>
      </c>
      <c r="AY448" s="139" t="str">
        <f t="shared" si="843"/>
        <v/>
      </c>
      <c r="AZ448" s="140" t="str">
        <f t="shared" si="844"/>
        <v/>
      </c>
      <c r="BA448" s="141" t="str">
        <f t="shared" si="845"/>
        <v/>
      </c>
      <c r="BB448" s="139" t="str">
        <f t="shared" si="846"/>
        <v/>
      </c>
      <c r="BC448" s="139" t="str">
        <f t="shared" si="847"/>
        <v/>
      </c>
      <c r="BD448" s="139" t="str">
        <f t="shared" si="848"/>
        <v/>
      </c>
      <c r="BE448" s="140" t="str">
        <f t="shared" si="849"/>
        <v/>
      </c>
      <c r="BF448" s="122" t="str">
        <f t="shared" si="850"/>
        <v/>
      </c>
      <c r="BG448" s="123" t="str">
        <f t="shared" si="851"/>
        <v/>
      </c>
      <c r="BH448" s="123" t="str">
        <f t="shared" si="852"/>
        <v/>
      </c>
      <c r="BI448" s="123" t="str">
        <f t="shared" si="853"/>
        <v/>
      </c>
      <c r="BJ448" s="122" t="str">
        <f t="shared" si="854"/>
        <v/>
      </c>
      <c r="BK448" s="123" t="str">
        <f t="shared" si="855"/>
        <v/>
      </c>
      <c r="BL448" s="123" t="str">
        <f t="shared" si="856"/>
        <v/>
      </c>
      <c r="BM448" s="123" t="str">
        <f t="shared" si="857"/>
        <v/>
      </c>
      <c r="BN448" s="123" t="str">
        <f t="shared" si="858"/>
        <v/>
      </c>
      <c r="BO448" s="123" t="str">
        <f t="shared" si="859"/>
        <v/>
      </c>
      <c r="BP448" s="123" t="str">
        <f t="shared" si="860"/>
        <v/>
      </c>
      <c r="BQ448" s="123" t="str">
        <f t="shared" si="861"/>
        <v/>
      </c>
      <c r="BR448" s="124" t="str">
        <f t="shared" si="862"/>
        <v/>
      </c>
      <c r="BS448" s="142" t="str">
        <f t="shared" si="863"/>
        <v/>
      </c>
      <c r="BT448" s="143" t="str">
        <f t="shared" si="864"/>
        <v/>
      </c>
      <c r="BU448" s="143" t="str">
        <f t="shared" si="865"/>
        <v/>
      </c>
      <c r="BV448" s="143" t="str">
        <f t="shared" si="866"/>
        <v/>
      </c>
      <c r="BW448" s="143" t="str">
        <f t="shared" si="867"/>
        <v/>
      </c>
      <c r="BX448" s="144" t="str">
        <f t="shared" si="868"/>
        <v/>
      </c>
      <c r="BY448" s="141" t="str">
        <f t="shared" si="869"/>
        <v/>
      </c>
      <c r="BZ448" s="139" t="str">
        <f t="shared" si="870"/>
        <v/>
      </c>
      <c r="CA448" s="139" t="str">
        <f t="shared" si="871"/>
        <v/>
      </c>
      <c r="CB448" s="139" t="str">
        <f t="shared" si="872"/>
        <v/>
      </c>
      <c r="CC448" s="139" t="str">
        <f t="shared" si="873"/>
        <v/>
      </c>
      <c r="CD448" s="139" t="str">
        <f t="shared" si="874"/>
        <v/>
      </c>
      <c r="CE448" s="140" t="str">
        <f t="shared" si="875"/>
        <v/>
      </c>
      <c r="CF448" s="141" t="str">
        <f t="shared" si="876"/>
        <v/>
      </c>
      <c r="CG448" s="139" t="str">
        <f t="shared" si="877"/>
        <v/>
      </c>
      <c r="CH448" s="139" t="str">
        <f t="shared" si="878"/>
        <v/>
      </c>
      <c r="CI448" s="139" t="str">
        <f t="shared" si="879"/>
        <v/>
      </c>
      <c r="CJ448" s="139" t="str">
        <f t="shared" si="880"/>
        <v/>
      </c>
      <c r="CK448" s="139" t="str">
        <f t="shared" si="881"/>
        <v/>
      </c>
      <c r="CL448" s="140" t="str">
        <f t="shared" si="882"/>
        <v/>
      </c>
      <c r="CM448" s="142" t="str">
        <f t="shared" si="883"/>
        <v/>
      </c>
      <c r="CN448" s="143" t="str">
        <f t="shared" si="884"/>
        <v/>
      </c>
      <c r="CO448" s="143" t="str">
        <f t="shared" si="885"/>
        <v/>
      </c>
      <c r="CP448" s="143" t="str">
        <f t="shared" si="886"/>
        <v/>
      </c>
      <c r="CQ448" s="143" t="str">
        <f t="shared" si="887"/>
        <v/>
      </c>
      <c r="CR448" s="145" t="str">
        <f t="shared" si="888"/>
        <v/>
      </c>
      <c r="CS448" s="127"/>
      <c r="CT448" s="122" t="str">
        <f t="shared" si="889"/>
        <v/>
      </c>
      <c r="CU448" s="123" t="str">
        <f t="shared" si="890"/>
        <v/>
      </c>
      <c r="CV448" s="123" t="str">
        <f t="shared" si="891"/>
        <v/>
      </c>
      <c r="CW448" s="123" t="str">
        <f t="shared" si="892"/>
        <v/>
      </c>
      <c r="CX448" s="123" t="str">
        <f t="shared" si="893"/>
        <v/>
      </c>
      <c r="CY448" s="123" t="str">
        <f t="shared" si="894"/>
        <v/>
      </c>
      <c r="CZ448" s="123" t="str">
        <f t="shared" si="895"/>
        <v/>
      </c>
      <c r="DA448" s="123" t="str">
        <f t="shared" si="896"/>
        <v/>
      </c>
      <c r="DB448" s="124" t="str">
        <f t="shared" si="897"/>
        <v/>
      </c>
      <c r="DC448" s="128" t="str">
        <f t="shared" si="898"/>
        <v/>
      </c>
      <c r="DD448" s="123" t="str">
        <f t="shared" si="899"/>
        <v/>
      </c>
      <c r="DE448" s="123" t="str">
        <f t="shared" si="900"/>
        <v/>
      </c>
      <c r="DF448" s="123" t="str">
        <f t="shared" si="901"/>
        <v/>
      </c>
      <c r="DG448" s="123" t="str">
        <f t="shared" si="902"/>
        <v/>
      </c>
      <c r="DH448" s="123" t="str">
        <f t="shared" si="903"/>
        <v/>
      </c>
      <c r="DI448" s="123" t="str">
        <f t="shared" si="904"/>
        <v/>
      </c>
      <c r="DJ448" s="129" t="str">
        <f t="shared" si="905"/>
        <v/>
      </c>
      <c r="DK448" s="98" t="s">
        <v>68</v>
      </c>
      <c r="DL448" s="130">
        <f t="shared" si="912"/>
        <v>442</v>
      </c>
      <c r="DM448" s="56"/>
    </row>
    <row r="449" spans="2:117" ht="22.5" customHeight="1">
      <c r="B449" s="98" t="s">
        <v>68</v>
      </c>
      <c r="C449" s="130">
        <f t="shared" si="906"/>
        <v>443</v>
      </c>
      <c r="D449" s="146">
        <v>45708</v>
      </c>
      <c r="E449" s="155" t="s">
        <v>69</v>
      </c>
      <c r="F449" s="102" t="s">
        <v>70</v>
      </c>
      <c r="G449" s="103" t="s">
        <v>20</v>
      </c>
      <c r="H449" s="131" t="s">
        <v>46</v>
      </c>
      <c r="I449" s="132">
        <v>10000</v>
      </c>
      <c r="J449" s="106"/>
      <c r="K449" s="107">
        <f t="shared" si="907"/>
        <v>5022174</v>
      </c>
      <c r="L449" s="645"/>
      <c r="M449" s="133"/>
      <c r="N449" s="133"/>
      <c r="O449" s="134" t="str">
        <f t="shared" ref="O449:S449" si="1468">IF($H449=O$6,$I449,"")</f>
        <v/>
      </c>
      <c r="P449" s="135" t="str">
        <f t="shared" si="1468"/>
        <v/>
      </c>
      <c r="Q449" s="136">
        <f t="shared" si="1468"/>
        <v>10000</v>
      </c>
      <c r="R449" s="135" t="str">
        <f t="shared" si="1468"/>
        <v/>
      </c>
      <c r="S449" s="137" t="str">
        <f t="shared" si="1468"/>
        <v/>
      </c>
      <c r="T449" s="113" t="str">
        <f t="shared" ref="T449:AJ449" si="1469">IF($H449=T$6,$J449,"")</f>
        <v/>
      </c>
      <c r="U449" s="114" t="str">
        <f t="shared" si="1469"/>
        <v/>
      </c>
      <c r="V449" s="114" t="str">
        <f t="shared" si="1469"/>
        <v/>
      </c>
      <c r="W449" s="114" t="str">
        <f t="shared" si="1469"/>
        <v/>
      </c>
      <c r="X449" s="113" t="str">
        <f t="shared" si="1469"/>
        <v/>
      </c>
      <c r="Y449" s="114" t="str">
        <f t="shared" si="1469"/>
        <v/>
      </c>
      <c r="Z449" s="114" t="str">
        <f t="shared" si="1469"/>
        <v/>
      </c>
      <c r="AA449" s="114" t="str">
        <f t="shared" si="1469"/>
        <v/>
      </c>
      <c r="AB449" s="113" t="str">
        <f t="shared" si="1469"/>
        <v/>
      </c>
      <c r="AC449" s="114" t="str">
        <f t="shared" si="1469"/>
        <v/>
      </c>
      <c r="AD449" s="114" t="str">
        <f t="shared" si="1469"/>
        <v/>
      </c>
      <c r="AE449" s="114" t="str">
        <f t="shared" si="1469"/>
        <v/>
      </c>
      <c r="AF449" s="114" t="str">
        <f t="shared" si="1469"/>
        <v/>
      </c>
      <c r="AG449" s="114" t="str">
        <f t="shared" si="1469"/>
        <v/>
      </c>
      <c r="AH449" s="114" t="str">
        <f t="shared" si="1469"/>
        <v/>
      </c>
      <c r="AI449" s="113" t="str">
        <f t="shared" si="1469"/>
        <v/>
      </c>
      <c r="AJ449" s="115" t="str">
        <f t="shared" si="1469"/>
        <v/>
      </c>
      <c r="AK449" s="617"/>
      <c r="AL449" s="38"/>
      <c r="AM449" s="98" t="s">
        <v>68</v>
      </c>
      <c r="AN449" s="130">
        <f t="shared" si="910"/>
        <v>443</v>
      </c>
      <c r="AO449" s="138" t="str">
        <f t="shared" ref="AO449:AS449" si="1470">IF(AND($G449=AO$4,$H449=AO$6),$I449,"")</f>
        <v/>
      </c>
      <c r="AP449" s="139" t="str">
        <f t="shared" si="1470"/>
        <v/>
      </c>
      <c r="AQ449" s="139">
        <f t="shared" si="1470"/>
        <v>10000</v>
      </c>
      <c r="AR449" s="139" t="str">
        <f t="shared" si="1470"/>
        <v/>
      </c>
      <c r="AS449" s="139" t="str">
        <f t="shared" si="1470"/>
        <v/>
      </c>
      <c r="AT449" s="118"/>
      <c r="AU449" s="138" t="str">
        <f t="shared" si="839"/>
        <v/>
      </c>
      <c r="AV449" s="139" t="str">
        <f t="shared" si="840"/>
        <v/>
      </c>
      <c r="AW449" s="139" t="str">
        <f t="shared" si="841"/>
        <v/>
      </c>
      <c r="AX449" s="139" t="str">
        <f t="shared" si="842"/>
        <v/>
      </c>
      <c r="AY449" s="139" t="str">
        <f t="shared" si="843"/>
        <v/>
      </c>
      <c r="AZ449" s="140" t="str">
        <f t="shared" si="844"/>
        <v/>
      </c>
      <c r="BA449" s="141" t="str">
        <f t="shared" si="845"/>
        <v/>
      </c>
      <c r="BB449" s="139" t="str">
        <f t="shared" si="846"/>
        <v/>
      </c>
      <c r="BC449" s="139" t="str">
        <f t="shared" si="847"/>
        <v/>
      </c>
      <c r="BD449" s="139" t="str">
        <f t="shared" si="848"/>
        <v/>
      </c>
      <c r="BE449" s="140" t="str">
        <f t="shared" si="849"/>
        <v/>
      </c>
      <c r="BF449" s="122" t="str">
        <f t="shared" si="850"/>
        <v/>
      </c>
      <c r="BG449" s="123" t="str">
        <f t="shared" si="851"/>
        <v/>
      </c>
      <c r="BH449" s="123" t="str">
        <f t="shared" si="852"/>
        <v/>
      </c>
      <c r="BI449" s="123" t="str">
        <f t="shared" si="853"/>
        <v/>
      </c>
      <c r="BJ449" s="122" t="str">
        <f t="shared" si="854"/>
        <v/>
      </c>
      <c r="BK449" s="123" t="str">
        <f t="shared" si="855"/>
        <v/>
      </c>
      <c r="BL449" s="123" t="str">
        <f t="shared" si="856"/>
        <v/>
      </c>
      <c r="BM449" s="123" t="str">
        <f t="shared" si="857"/>
        <v/>
      </c>
      <c r="BN449" s="123" t="str">
        <f t="shared" si="858"/>
        <v/>
      </c>
      <c r="BO449" s="123" t="str">
        <f t="shared" si="859"/>
        <v/>
      </c>
      <c r="BP449" s="123" t="str">
        <f t="shared" si="860"/>
        <v/>
      </c>
      <c r="BQ449" s="123" t="str">
        <f t="shared" si="861"/>
        <v/>
      </c>
      <c r="BR449" s="124" t="str">
        <f t="shared" si="862"/>
        <v/>
      </c>
      <c r="BS449" s="142" t="str">
        <f t="shared" si="863"/>
        <v/>
      </c>
      <c r="BT449" s="143" t="str">
        <f t="shared" si="864"/>
        <v/>
      </c>
      <c r="BU449" s="143" t="str">
        <f t="shared" si="865"/>
        <v/>
      </c>
      <c r="BV449" s="143" t="str">
        <f t="shared" si="866"/>
        <v/>
      </c>
      <c r="BW449" s="143" t="str">
        <f t="shared" si="867"/>
        <v/>
      </c>
      <c r="BX449" s="144" t="str">
        <f t="shared" si="868"/>
        <v/>
      </c>
      <c r="BY449" s="141" t="str">
        <f t="shared" si="869"/>
        <v/>
      </c>
      <c r="BZ449" s="139" t="str">
        <f t="shared" si="870"/>
        <v/>
      </c>
      <c r="CA449" s="139" t="str">
        <f t="shared" si="871"/>
        <v/>
      </c>
      <c r="CB449" s="139" t="str">
        <f t="shared" si="872"/>
        <v/>
      </c>
      <c r="CC449" s="139" t="str">
        <f t="shared" si="873"/>
        <v/>
      </c>
      <c r="CD449" s="139" t="str">
        <f t="shared" si="874"/>
        <v/>
      </c>
      <c r="CE449" s="140" t="str">
        <f t="shared" si="875"/>
        <v/>
      </c>
      <c r="CF449" s="141" t="str">
        <f t="shared" si="876"/>
        <v/>
      </c>
      <c r="CG449" s="139" t="str">
        <f t="shared" si="877"/>
        <v/>
      </c>
      <c r="CH449" s="139" t="str">
        <f t="shared" si="878"/>
        <v/>
      </c>
      <c r="CI449" s="139" t="str">
        <f t="shared" si="879"/>
        <v/>
      </c>
      <c r="CJ449" s="139" t="str">
        <f t="shared" si="880"/>
        <v/>
      </c>
      <c r="CK449" s="139" t="str">
        <f t="shared" si="881"/>
        <v/>
      </c>
      <c r="CL449" s="140" t="str">
        <f t="shared" si="882"/>
        <v/>
      </c>
      <c r="CM449" s="142" t="str">
        <f t="shared" si="883"/>
        <v/>
      </c>
      <c r="CN449" s="143" t="str">
        <f t="shared" si="884"/>
        <v/>
      </c>
      <c r="CO449" s="143" t="str">
        <f t="shared" si="885"/>
        <v/>
      </c>
      <c r="CP449" s="143" t="str">
        <f t="shared" si="886"/>
        <v/>
      </c>
      <c r="CQ449" s="143" t="str">
        <f t="shared" si="887"/>
        <v/>
      </c>
      <c r="CR449" s="145" t="str">
        <f t="shared" si="888"/>
        <v/>
      </c>
      <c r="CS449" s="127"/>
      <c r="CT449" s="122" t="str">
        <f t="shared" si="889"/>
        <v/>
      </c>
      <c r="CU449" s="123" t="str">
        <f t="shared" si="890"/>
        <v/>
      </c>
      <c r="CV449" s="123" t="str">
        <f t="shared" si="891"/>
        <v/>
      </c>
      <c r="CW449" s="123" t="str">
        <f t="shared" si="892"/>
        <v/>
      </c>
      <c r="CX449" s="123" t="str">
        <f t="shared" si="893"/>
        <v/>
      </c>
      <c r="CY449" s="123" t="str">
        <f t="shared" si="894"/>
        <v/>
      </c>
      <c r="CZ449" s="123" t="str">
        <f t="shared" si="895"/>
        <v/>
      </c>
      <c r="DA449" s="123" t="str">
        <f t="shared" si="896"/>
        <v/>
      </c>
      <c r="DB449" s="124" t="str">
        <f t="shared" si="897"/>
        <v/>
      </c>
      <c r="DC449" s="128" t="str">
        <f t="shared" si="898"/>
        <v/>
      </c>
      <c r="DD449" s="123" t="str">
        <f t="shared" si="899"/>
        <v/>
      </c>
      <c r="DE449" s="123" t="str">
        <f t="shared" si="900"/>
        <v/>
      </c>
      <c r="DF449" s="123" t="str">
        <f t="shared" si="901"/>
        <v/>
      </c>
      <c r="DG449" s="123" t="str">
        <f t="shared" si="902"/>
        <v/>
      </c>
      <c r="DH449" s="123" t="str">
        <f t="shared" si="903"/>
        <v/>
      </c>
      <c r="DI449" s="123" t="str">
        <f t="shared" si="904"/>
        <v/>
      </c>
      <c r="DJ449" s="129" t="str">
        <f t="shared" si="905"/>
        <v/>
      </c>
      <c r="DK449" s="98" t="s">
        <v>68</v>
      </c>
      <c r="DL449" s="130">
        <f t="shared" si="912"/>
        <v>443</v>
      </c>
      <c r="DM449" s="56"/>
    </row>
    <row r="450" spans="2:117" ht="22.5" customHeight="1">
      <c r="B450" s="98" t="s">
        <v>68</v>
      </c>
      <c r="C450" s="130">
        <f t="shared" si="906"/>
        <v>444</v>
      </c>
      <c r="D450" s="146">
        <v>45708</v>
      </c>
      <c r="E450" s="155" t="s">
        <v>69</v>
      </c>
      <c r="F450" s="102" t="s">
        <v>70</v>
      </c>
      <c r="G450" s="103" t="s">
        <v>20</v>
      </c>
      <c r="H450" s="131" t="s">
        <v>46</v>
      </c>
      <c r="I450" s="132">
        <v>50000</v>
      </c>
      <c r="J450" s="106"/>
      <c r="K450" s="107">
        <f t="shared" si="907"/>
        <v>5072174</v>
      </c>
      <c r="L450" s="645"/>
      <c r="M450" s="133"/>
      <c r="N450" s="133"/>
      <c r="O450" s="134" t="str">
        <f t="shared" ref="O450:S450" si="1471">IF($H450=O$6,$I450,"")</f>
        <v/>
      </c>
      <c r="P450" s="135" t="str">
        <f t="shared" si="1471"/>
        <v/>
      </c>
      <c r="Q450" s="136">
        <f t="shared" si="1471"/>
        <v>50000</v>
      </c>
      <c r="R450" s="135" t="str">
        <f t="shared" si="1471"/>
        <v/>
      </c>
      <c r="S450" s="137" t="str">
        <f t="shared" si="1471"/>
        <v/>
      </c>
      <c r="T450" s="113" t="str">
        <f t="shared" ref="T450:AJ450" si="1472">IF($H450=T$6,$J450,"")</f>
        <v/>
      </c>
      <c r="U450" s="114" t="str">
        <f t="shared" si="1472"/>
        <v/>
      </c>
      <c r="V450" s="114" t="str">
        <f t="shared" si="1472"/>
        <v/>
      </c>
      <c r="W450" s="114" t="str">
        <f t="shared" si="1472"/>
        <v/>
      </c>
      <c r="X450" s="113" t="str">
        <f t="shared" si="1472"/>
        <v/>
      </c>
      <c r="Y450" s="114" t="str">
        <f t="shared" si="1472"/>
        <v/>
      </c>
      <c r="Z450" s="114" t="str">
        <f t="shared" si="1472"/>
        <v/>
      </c>
      <c r="AA450" s="114" t="str">
        <f t="shared" si="1472"/>
        <v/>
      </c>
      <c r="AB450" s="113" t="str">
        <f t="shared" si="1472"/>
        <v/>
      </c>
      <c r="AC450" s="114" t="str">
        <f t="shared" si="1472"/>
        <v/>
      </c>
      <c r="AD450" s="114" t="str">
        <f t="shared" si="1472"/>
        <v/>
      </c>
      <c r="AE450" s="114" t="str">
        <f t="shared" si="1472"/>
        <v/>
      </c>
      <c r="AF450" s="114" t="str">
        <f t="shared" si="1472"/>
        <v/>
      </c>
      <c r="AG450" s="114" t="str">
        <f t="shared" si="1472"/>
        <v/>
      </c>
      <c r="AH450" s="114" t="str">
        <f t="shared" si="1472"/>
        <v/>
      </c>
      <c r="AI450" s="113" t="str">
        <f t="shared" si="1472"/>
        <v/>
      </c>
      <c r="AJ450" s="115" t="str">
        <f t="shared" si="1472"/>
        <v/>
      </c>
      <c r="AK450" s="617"/>
      <c r="AL450" s="38"/>
      <c r="AM450" s="98" t="s">
        <v>68</v>
      </c>
      <c r="AN450" s="130">
        <f t="shared" si="910"/>
        <v>444</v>
      </c>
      <c r="AO450" s="138" t="str">
        <f t="shared" ref="AO450:AS450" si="1473">IF(AND($G450=AO$4,$H450=AO$6),$I450,"")</f>
        <v/>
      </c>
      <c r="AP450" s="139" t="str">
        <f t="shared" si="1473"/>
        <v/>
      </c>
      <c r="AQ450" s="139">
        <f t="shared" si="1473"/>
        <v>50000</v>
      </c>
      <c r="AR450" s="139" t="str">
        <f t="shared" si="1473"/>
        <v/>
      </c>
      <c r="AS450" s="139" t="str">
        <f t="shared" si="1473"/>
        <v/>
      </c>
      <c r="AT450" s="118"/>
      <c r="AU450" s="138" t="str">
        <f t="shared" si="839"/>
        <v/>
      </c>
      <c r="AV450" s="139" t="str">
        <f t="shared" si="840"/>
        <v/>
      </c>
      <c r="AW450" s="139" t="str">
        <f t="shared" si="841"/>
        <v/>
      </c>
      <c r="AX450" s="139" t="str">
        <f t="shared" si="842"/>
        <v/>
      </c>
      <c r="AY450" s="139" t="str">
        <f t="shared" si="843"/>
        <v/>
      </c>
      <c r="AZ450" s="140" t="str">
        <f t="shared" si="844"/>
        <v/>
      </c>
      <c r="BA450" s="141" t="str">
        <f t="shared" si="845"/>
        <v/>
      </c>
      <c r="BB450" s="139" t="str">
        <f t="shared" si="846"/>
        <v/>
      </c>
      <c r="BC450" s="139" t="str">
        <f t="shared" si="847"/>
        <v/>
      </c>
      <c r="BD450" s="139" t="str">
        <f t="shared" si="848"/>
        <v/>
      </c>
      <c r="BE450" s="140" t="str">
        <f t="shared" si="849"/>
        <v/>
      </c>
      <c r="BF450" s="122" t="str">
        <f t="shared" si="850"/>
        <v/>
      </c>
      <c r="BG450" s="123" t="str">
        <f t="shared" si="851"/>
        <v/>
      </c>
      <c r="BH450" s="123" t="str">
        <f t="shared" si="852"/>
        <v/>
      </c>
      <c r="BI450" s="123" t="str">
        <f t="shared" si="853"/>
        <v/>
      </c>
      <c r="BJ450" s="122" t="str">
        <f t="shared" si="854"/>
        <v/>
      </c>
      <c r="BK450" s="123" t="str">
        <f t="shared" si="855"/>
        <v/>
      </c>
      <c r="BL450" s="123" t="str">
        <f t="shared" si="856"/>
        <v/>
      </c>
      <c r="BM450" s="123" t="str">
        <f t="shared" si="857"/>
        <v/>
      </c>
      <c r="BN450" s="123" t="str">
        <f t="shared" si="858"/>
        <v/>
      </c>
      <c r="BO450" s="123" t="str">
        <f t="shared" si="859"/>
        <v/>
      </c>
      <c r="BP450" s="123" t="str">
        <f t="shared" si="860"/>
        <v/>
      </c>
      <c r="BQ450" s="123" t="str">
        <f t="shared" si="861"/>
        <v/>
      </c>
      <c r="BR450" s="124" t="str">
        <f t="shared" si="862"/>
        <v/>
      </c>
      <c r="BS450" s="142" t="str">
        <f t="shared" si="863"/>
        <v/>
      </c>
      <c r="BT450" s="143" t="str">
        <f t="shared" si="864"/>
        <v/>
      </c>
      <c r="BU450" s="143" t="str">
        <f t="shared" si="865"/>
        <v/>
      </c>
      <c r="BV450" s="143" t="str">
        <f t="shared" si="866"/>
        <v/>
      </c>
      <c r="BW450" s="143" t="str">
        <f t="shared" si="867"/>
        <v/>
      </c>
      <c r="BX450" s="144" t="str">
        <f t="shared" si="868"/>
        <v/>
      </c>
      <c r="BY450" s="141" t="str">
        <f t="shared" si="869"/>
        <v/>
      </c>
      <c r="BZ450" s="139" t="str">
        <f t="shared" si="870"/>
        <v/>
      </c>
      <c r="CA450" s="139" t="str">
        <f t="shared" si="871"/>
        <v/>
      </c>
      <c r="CB450" s="139" t="str">
        <f t="shared" si="872"/>
        <v/>
      </c>
      <c r="CC450" s="139" t="str">
        <f t="shared" si="873"/>
        <v/>
      </c>
      <c r="CD450" s="139" t="str">
        <f t="shared" si="874"/>
        <v/>
      </c>
      <c r="CE450" s="140" t="str">
        <f t="shared" si="875"/>
        <v/>
      </c>
      <c r="CF450" s="141" t="str">
        <f t="shared" si="876"/>
        <v/>
      </c>
      <c r="CG450" s="139" t="str">
        <f t="shared" si="877"/>
        <v/>
      </c>
      <c r="CH450" s="139" t="str">
        <f t="shared" si="878"/>
        <v/>
      </c>
      <c r="CI450" s="139" t="str">
        <f t="shared" si="879"/>
        <v/>
      </c>
      <c r="CJ450" s="139" t="str">
        <f t="shared" si="880"/>
        <v/>
      </c>
      <c r="CK450" s="139" t="str">
        <f t="shared" si="881"/>
        <v/>
      </c>
      <c r="CL450" s="140" t="str">
        <f t="shared" si="882"/>
        <v/>
      </c>
      <c r="CM450" s="142" t="str">
        <f t="shared" si="883"/>
        <v/>
      </c>
      <c r="CN450" s="143" t="str">
        <f t="shared" si="884"/>
        <v/>
      </c>
      <c r="CO450" s="143" t="str">
        <f t="shared" si="885"/>
        <v/>
      </c>
      <c r="CP450" s="143" t="str">
        <f t="shared" si="886"/>
        <v/>
      </c>
      <c r="CQ450" s="143" t="str">
        <f t="shared" si="887"/>
        <v/>
      </c>
      <c r="CR450" s="145" t="str">
        <f t="shared" si="888"/>
        <v/>
      </c>
      <c r="CS450" s="127"/>
      <c r="CT450" s="122" t="str">
        <f t="shared" si="889"/>
        <v/>
      </c>
      <c r="CU450" s="123" t="str">
        <f t="shared" si="890"/>
        <v/>
      </c>
      <c r="CV450" s="123" t="str">
        <f t="shared" si="891"/>
        <v/>
      </c>
      <c r="CW450" s="123" t="str">
        <f t="shared" si="892"/>
        <v/>
      </c>
      <c r="CX450" s="123" t="str">
        <f t="shared" si="893"/>
        <v/>
      </c>
      <c r="CY450" s="123" t="str">
        <f t="shared" si="894"/>
        <v/>
      </c>
      <c r="CZ450" s="123" t="str">
        <f t="shared" si="895"/>
        <v/>
      </c>
      <c r="DA450" s="123" t="str">
        <f t="shared" si="896"/>
        <v/>
      </c>
      <c r="DB450" s="124" t="str">
        <f t="shared" si="897"/>
        <v/>
      </c>
      <c r="DC450" s="128" t="str">
        <f t="shared" si="898"/>
        <v/>
      </c>
      <c r="DD450" s="123" t="str">
        <f t="shared" si="899"/>
        <v/>
      </c>
      <c r="DE450" s="123" t="str">
        <f t="shared" si="900"/>
        <v/>
      </c>
      <c r="DF450" s="123" t="str">
        <f t="shared" si="901"/>
        <v/>
      </c>
      <c r="DG450" s="123" t="str">
        <f t="shared" si="902"/>
        <v/>
      </c>
      <c r="DH450" s="123" t="str">
        <f t="shared" si="903"/>
        <v/>
      </c>
      <c r="DI450" s="123" t="str">
        <f t="shared" si="904"/>
        <v/>
      </c>
      <c r="DJ450" s="129" t="str">
        <f t="shared" si="905"/>
        <v/>
      </c>
      <c r="DK450" s="98" t="s">
        <v>68</v>
      </c>
      <c r="DL450" s="130">
        <f t="shared" si="912"/>
        <v>444</v>
      </c>
      <c r="DM450" s="56"/>
    </row>
    <row r="451" spans="2:117" ht="22.5" customHeight="1">
      <c r="B451" s="98" t="s">
        <v>68</v>
      </c>
      <c r="C451" s="130">
        <f t="shared" si="906"/>
        <v>445</v>
      </c>
      <c r="D451" s="146">
        <v>45708</v>
      </c>
      <c r="E451" s="155" t="s">
        <v>69</v>
      </c>
      <c r="F451" s="102" t="s">
        <v>70</v>
      </c>
      <c r="G451" s="103" t="s">
        <v>20</v>
      </c>
      <c r="H451" s="131" t="s">
        <v>46</v>
      </c>
      <c r="I451" s="132">
        <v>3000</v>
      </c>
      <c r="J451" s="106"/>
      <c r="K451" s="107">
        <f t="shared" si="907"/>
        <v>5075174</v>
      </c>
      <c r="L451" s="645"/>
      <c r="M451" s="133"/>
      <c r="N451" s="133"/>
      <c r="O451" s="134" t="str">
        <f t="shared" ref="O451:S451" si="1474">IF($H451=O$6,$I451,"")</f>
        <v/>
      </c>
      <c r="P451" s="135" t="str">
        <f t="shared" si="1474"/>
        <v/>
      </c>
      <c r="Q451" s="136">
        <f t="shared" si="1474"/>
        <v>3000</v>
      </c>
      <c r="R451" s="135" t="str">
        <f t="shared" si="1474"/>
        <v/>
      </c>
      <c r="S451" s="137" t="str">
        <f t="shared" si="1474"/>
        <v/>
      </c>
      <c r="T451" s="113" t="str">
        <f t="shared" ref="T451:AJ451" si="1475">IF($H451=T$6,$J451,"")</f>
        <v/>
      </c>
      <c r="U451" s="114" t="str">
        <f t="shared" si="1475"/>
        <v/>
      </c>
      <c r="V451" s="114" t="str">
        <f t="shared" si="1475"/>
        <v/>
      </c>
      <c r="W451" s="114" t="str">
        <f t="shared" si="1475"/>
        <v/>
      </c>
      <c r="X451" s="113" t="str">
        <f t="shared" si="1475"/>
        <v/>
      </c>
      <c r="Y451" s="114" t="str">
        <f t="shared" si="1475"/>
        <v/>
      </c>
      <c r="Z451" s="114" t="str">
        <f t="shared" si="1475"/>
        <v/>
      </c>
      <c r="AA451" s="114" t="str">
        <f t="shared" si="1475"/>
        <v/>
      </c>
      <c r="AB451" s="113" t="str">
        <f t="shared" si="1475"/>
        <v/>
      </c>
      <c r="AC451" s="114" t="str">
        <f t="shared" si="1475"/>
        <v/>
      </c>
      <c r="AD451" s="114" t="str">
        <f t="shared" si="1475"/>
        <v/>
      </c>
      <c r="AE451" s="114" t="str">
        <f t="shared" si="1475"/>
        <v/>
      </c>
      <c r="AF451" s="114" t="str">
        <f t="shared" si="1475"/>
        <v/>
      </c>
      <c r="AG451" s="114" t="str">
        <f t="shared" si="1475"/>
        <v/>
      </c>
      <c r="AH451" s="114" t="str">
        <f t="shared" si="1475"/>
        <v/>
      </c>
      <c r="AI451" s="113" t="str">
        <f t="shared" si="1475"/>
        <v/>
      </c>
      <c r="AJ451" s="115" t="str">
        <f t="shared" si="1475"/>
        <v/>
      </c>
      <c r="AK451" s="617"/>
      <c r="AL451" s="38"/>
      <c r="AM451" s="98" t="s">
        <v>68</v>
      </c>
      <c r="AN451" s="130">
        <f t="shared" si="910"/>
        <v>445</v>
      </c>
      <c r="AO451" s="138" t="str">
        <f t="shared" ref="AO451:AS451" si="1476">IF(AND($G451=AO$4,$H451=AO$6),$I451,"")</f>
        <v/>
      </c>
      <c r="AP451" s="139" t="str">
        <f t="shared" si="1476"/>
        <v/>
      </c>
      <c r="AQ451" s="139">
        <f t="shared" si="1476"/>
        <v>3000</v>
      </c>
      <c r="AR451" s="139" t="str">
        <f t="shared" si="1476"/>
        <v/>
      </c>
      <c r="AS451" s="139" t="str">
        <f t="shared" si="1476"/>
        <v/>
      </c>
      <c r="AT451" s="118"/>
      <c r="AU451" s="138" t="str">
        <f t="shared" si="839"/>
        <v/>
      </c>
      <c r="AV451" s="139" t="str">
        <f t="shared" si="840"/>
        <v/>
      </c>
      <c r="AW451" s="139" t="str">
        <f t="shared" si="841"/>
        <v/>
      </c>
      <c r="AX451" s="139" t="str">
        <f t="shared" si="842"/>
        <v/>
      </c>
      <c r="AY451" s="139" t="str">
        <f t="shared" si="843"/>
        <v/>
      </c>
      <c r="AZ451" s="140" t="str">
        <f t="shared" si="844"/>
        <v/>
      </c>
      <c r="BA451" s="141" t="str">
        <f t="shared" si="845"/>
        <v/>
      </c>
      <c r="BB451" s="139" t="str">
        <f t="shared" si="846"/>
        <v/>
      </c>
      <c r="BC451" s="139" t="str">
        <f t="shared" si="847"/>
        <v/>
      </c>
      <c r="BD451" s="139" t="str">
        <f t="shared" si="848"/>
        <v/>
      </c>
      <c r="BE451" s="140" t="str">
        <f t="shared" si="849"/>
        <v/>
      </c>
      <c r="BF451" s="122" t="str">
        <f t="shared" si="850"/>
        <v/>
      </c>
      <c r="BG451" s="123" t="str">
        <f t="shared" si="851"/>
        <v/>
      </c>
      <c r="BH451" s="123" t="str">
        <f t="shared" si="852"/>
        <v/>
      </c>
      <c r="BI451" s="123" t="str">
        <f t="shared" si="853"/>
        <v/>
      </c>
      <c r="BJ451" s="122" t="str">
        <f t="shared" si="854"/>
        <v/>
      </c>
      <c r="BK451" s="123" t="str">
        <f t="shared" si="855"/>
        <v/>
      </c>
      <c r="BL451" s="123" t="str">
        <f t="shared" si="856"/>
        <v/>
      </c>
      <c r="BM451" s="123" t="str">
        <f t="shared" si="857"/>
        <v/>
      </c>
      <c r="BN451" s="123" t="str">
        <f t="shared" si="858"/>
        <v/>
      </c>
      <c r="BO451" s="123" t="str">
        <f t="shared" si="859"/>
        <v/>
      </c>
      <c r="BP451" s="123" t="str">
        <f t="shared" si="860"/>
        <v/>
      </c>
      <c r="BQ451" s="123" t="str">
        <f t="shared" si="861"/>
        <v/>
      </c>
      <c r="BR451" s="124" t="str">
        <f t="shared" si="862"/>
        <v/>
      </c>
      <c r="BS451" s="142" t="str">
        <f t="shared" si="863"/>
        <v/>
      </c>
      <c r="BT451" s="143" t="str">
        <f t="shared" si="864"/>
        <v/>
      </c>
      <c r="BU451" s="143" t="str">
        <f t="shared" si="865"/>
        <v/>
      </c>
      <c r="BV451" s="143" t="str">
        <f t="shared" si="866"/>
        <v/>
      </c>
      <c r="BW451" s="143" t="str">
        <f t="shared" si="867"/>
        <v/>
      </c>
      <c r="BX451" s="144" t="str">
        <f t="shared" si="868"/>
        <v/>
      </c>
      <c r="BY451" s="141" t="str">
        <f t="shared" si="869"/>
        <v/>
      </c>
      <c r="BZ451" s="139" t="str">
        <f t="shared" si="870"/>
        <v/>
      </c>
      <c r="CA451" s="139" t="str">
        <f t="shared" si="871"/>
        <v/>
      </c>
      <c r="CB451" s="139" t="str">
        <f t="shared" si="872"/>
        <v/>
      </c>
      <c r="CC451" s="139" t="str">
        <f t="shared" si="873"/>
        <v/>
      </c>
      <c r="CD451" s="139" t="str">
        <f t="shared" si="874"/>
        <v/>
      </c>
      <c r="CE451" s="140" t="str">
        <f t="shared" si="875"/>
        <v/>
      </c>
      <c r="CF451" s="141" t="str">
        <f t="shared" si="876"/>
        <v/>
      </c>
      <c r="CG451" s="139" t="str">
        <f t="shared" si="877"/>
        <v/>
      </c>
      <c r="CH451" s="139" t="str">
        <f t="shared" si="878"/>
        <v/>
      </c>
      <c r="CI451" s="139" t="str">
        <f t="shared" si="879"/>
        <v/>
      </c>
      <c r="CJ451" s="139" t="str">
        <f t="shared" si="880"/>
        <v/>
      </c>
      <c r="CK451" s="139" t="str">
        <f t="shared" si="881"/>
        <v/>
      </c>
      <c r="CL451" s="140" t="str">
        <f t="shared" si="882"/>
        <v/>
      </c>
      <c r="CM451" s="142" t="str">
        <f t="shared" si="883"/>
        <v/>
      </c>
      <c r="CN451" s="143" t="str">
        <f t="shared" si="884"/>
        <v/>
      </c>
      <c r="CO451" s="143" t="str">
        <f t="shared" si="885"/>
        <v/>
      </c>
      <c r="CP451" s="143" t="str">
        <f t="shared" si="886"/>
        <v/>
      </c>
      <c r="CQ451" s="143" t="str">
        <f t="shared" si="887"/>
        <v/>
      </c>
      <c r="CR451" s="145" t="str">
        <f t="shared" si="888"/>
        <v/>
      </c>
      <c r="CS451" s="127"/>
      <c r="CT451" s="122" t="str">
        <f t="shared" si="889"/>
        <v/>
      </c>
      <c r="CU451" s="123" t="str">
        <f t="shared" si="890"/>
        <v/>
      </c>
      <c r="CV451" s="123" t="str">
        <f t="shared" si="891"/>
        <v/>
      </c>
      <c r="CW451" s="123" t="str">
        <f t="shared" si="892"/>
        <v/>
      </c>
      <c r="CX451" s="123" t="str">
        <f t="shared" si="893"/>
        <v/>
      </c>
      <c r="CY451" s="123" t="str">
        <f t="shared" si="894"/>
        <v/>
      </c>
      <c r="CZ451" s="123" t="str">
        <f t="shared" si="895"/>
        <v/>
      </c>
      <c r="DA451" s="123" t="str">
        <f t="shared" si="896"/>
        <v/>
      </c>
      <c r="DB451" s="124" t="str">
        <f t="shared" si="897"/>
        <v/>
      </c>
      <c r="DC451" s="128" t="str">
        <f t="shared" si="898"/>
        <v/>
      </c>
      <c r="DD451" s="123" t="str">
        <f t="shared" si="899"/>
        <v/>
      </c>
      <c r="DE451" s="123" t="str">
        <f t="shared" si="900"/>
        <v/>
      </c>
      <c r="DF451" s="123" t="str">
        <f t="shared" si="901"/>
        <v/>
      </c>
      <c r="DG451" s="123" t="str">
        <f t="shared" si="902"/>
        <v/>
      </c>
      <c r="DH451" s="123" t="str">
        <f t="shared" si="903"/>
        <v/>
      </c>
      <c r="DI451" s="123" t="str">
        <f t="shared" si="904"/>
        <v/>
      </c>
      <c r="DJ451" s="129" t="str">
        <f t="shared" si="905"/>
        <v/>
      </c>
      <c r="DK451" s="98" t="s">
        <v>68</v>
      </c>
      <c r="DL451" s="130">
        <f t="shared" si="912"/>
        <v>445</v>
      </c>
      <c r="DM451" s="56"/>
    </row>
    <row r="452" spans="2:117" ht="22.5" customHeight="1">
      <c r="B452" s="98" t="s">
        <v>68</v>
      </c>
      <c r="C452" s="130">
        <f t="shared" si="906"/>
        <v>446</v>
      </c>
      <c r="D452" s="146">
        <v>45708</v>
      </c>
      <c r="E452" s="155" t="s">
        <v>69</v>
      </c>
      <c r="F452" s="102" t="s">
        <v>70</v>
      </c>
      <c r="G452" s="103" t="s">
        <v>20</v>
      </c>
      <c r="H452" s="131" t="s">
        <v>46</v>
      </c>
      <c r="I452" s="132">
        <v>10000</v>
      </c>
      <c r="J452" s="106"/>
      <c r="K452" s="107">
        <f t="shared" si="907"/>
        <v>5085174</v>
      </c>
      <c r="L452" s="645"/>
      <c r="M452" s="133"/>
      <c r="N452" s="133"/>
      <c r="O452" s="134" t="str">
        <f t="shared" ref="O452:S452" si="1477">IF($H452=O$6,$I452,"")</f>
        <v/>
      </c>
      <c r="P452" s="135" t="str">
        <f t="shared" si="1477"/>
        <v/>
      </c>
      <c r="Q452" s="136">
        <f t="shared" si="1477"/>
        <v>10000</v>
      </c>
      <c r="R452" s="135" t="str">
        <f t="shared" si="1477"/>
        <v/>
      </c>
      <c r="S452" s="137" t="str">
        <f t="shared" si="1477"/>
        <v/>
      </c>
      <c r="T452" s="113" t="str">
        <f t="shared" ref="T452:AJ452" si="1478">IF($H452=T$6,$J452,"")</f>
        <v/>
      </c>
      <c r="U452" s="114" t="str">
        <f t="shared" si="1478"/>
        <v/>
      </c>
      <c r="V452" s="114" t="str">
        <f t="shared" si="1478"/>
        <v/>
      </c>
      <c r="W452" s="114" t="str">
        <f t="shared" si="1478"/>
        <v/>
      </c>
      <c r="X452" s="113" t="str">
        <f t="shared" si="1478"/>
        <v/>
      </c>
      <c r="Y452" s="114" t="str">
        <f t="shared" si="1478"/>
        <v/>
      </c>
      <c r="Z452" s="114" t="str">
        <f t="shared" si="1478"/>
        <v/>
      </c>
      <c r="AA452" s="114" t="str">
        <f t="shared" si="1478"/>
        <v/>
      </c>
      <c r="AB452" s="113" t="str">
        <f t="shared" si="1478"/>
        <v/>
      </c>
      <c r="AC452" s="114" t="str">
        <f t="shared" si="1478"/>
        <v/>
      </c>
      <c r="AD452" s="114" t="str">
        <f t="shared" si="1478"/>
        <v/>
      </c>
      <c r="AE452" s="114" t="str">
        <f t="shared" si="1478"/>
        <v/>
      </c>
      <c r="AF452" s="114" t="str">
        <f t="shared" si="1478"/>
        <v/>
      </c>
      <c r="AG452" s="114" t="str">
        <f t="shared" si="1478"/>
        <v/>
      </c>
      <c r="AH452" s="114" t="str">
        <f t="shared" si="1478"/>
        <v/>
      </c>
      <c r="AI452" s="113" t="str">
        <f t="shared" si="1478"/>
        <v/>
      </c>
      <c r="AJ452" s="115" t="str">
        <f t="shared" si="1478"/>
        <v/>
      </c>
      <c r="AK452" s="617"/>
      <c r="AL452" s="38"/>
      <c r="AM452" s="98" t="s">
        <v>68</v>
      </c>
      <c r="AN452" s="130">
        <f t="shared" si="910"/>
        <v>446</v>
      </c>
      <c r="AO452" s="138" t="str">
        <f t="shared" ref="AO452:AS452" si="1479">IF(AND($G452=AO$4,$H452=AO$6),$I452,"")</f>
        <v/>
      </c>
      <c r="AP452" s="139" t="str">
        <f t="shared" si="1479"/>
        <v/>
      </c>
      <c r="AQ452" s="139">
        <f t="shared" si="1479"/>
        <v>10000</v>
      </c>
      <c r="AR452" s="139" t="str">
        <f t="shared" si="1479"/>
        <v/>
      </c>
      <c r="AS452" s="139" t="str">
        <f t="shared" si="1479"/>
        <v/>
      </c>
      <c r="AT452" s="118"/>
      <c r="AU452" s="138" t="str">
        <f t="shared" si="839"/>
        <v/>
      </c>
      <c r="AV452" s="139" t="str">
        <f t="shared" si="840"/>
        <v/>
      </c>
      <c r="AW452" s="139" t="str">
        <f t="shared" si="841"/>
        <v/>
      </c>
      <c r="AX452" s="139" t="str">
        <f t="shared" si="842"/>
        <v/>
      </c>
      <c r="AY452" s="139" t="str">
        <f t="shared" si="843"/>
        <v/>
      </c>
      <c r="AZ452" s="140" t="str">
        <f t="shared" si="844"/>
        <v/>
      </c>
      <c r="BA452" s="141" t="str">
        <f t="shared" si="845"/>
        <v/>
      </c>
      <c r="BB452" s="139" t="str">
        <f t="shared" si="846"/>
        <v/>
      </c>
      <c r="BC452" s="139" t="str">
        <f t="shared" si="847"/>
        <v/>
      </c>
      <c r="BD452" s="139" t="str">
        <f t="shared" si="848"/>
        <v/>
      </c>
      <c r="BE452" s="140" t="str">
        <f t="shared" si="849"/>
        <v/>
      </c>
      <c r="BF452" s="122" t="str">
        <f t="shared" si="850"/>
        <v/>
      </c>
      <c r="BG452" s="123" t="str">
        <f t="shared" si="851"/>
        <v/>
      </c>
      <c r="BH452" s="123" t="str">
        <f t="shared" si="852"/>
        <v/>
      </c>
      <c r="BI452" s="123" t="str">
        <f t="shared" si="853"/>
        <v/>
      </c>
      <c r="BJ452" s="122" t="str">
        <f t="shared" si="854"/>
        <v/>
      </c>
      <c r="BK452" s="123" t="str">
        <f t="shared" si="855"/>
        <v/>
      </c>
      <c r="BL452" s="123" t="str">
        <f t="shared" si="856"/>
        <v/>
      </c>
      <c r="BM452" s="123" t="str">
        <f t="shared" si="857"/>
        <v/>
      </c>
      <c r="BN452" s="123" t="str">
        <f t="shared" si="858"/>
        <v/>
      </c>
      <c r="BO452" s="123" t="str">
        <f t="shared" si="859"/>
        <v/>
      </c>
      <c r="BP452" s="123" t="str">
        <f t="shared" si="860"/>
        <v/>
      </c>
      <c r="BQ452" s="123" t="str">
        <f t="shared" si="861"/>
        <v/>
      </c>
      <c r="BR452" s="124" t="str">
        <f t="shared" si="862"/>
        <v/>
      </c>
      <c r="BS452" s="142" t="str">
        <f t="shared" si="863"/>
        <v/>
      </c>
      <c r="BT452" s="143" t="str">
        <f t="shared" si="864"/>
        <v/>
      </c>
      <c r="BU452" s="143" t="str">
        <f t="shared" si="865"/>
        <v/>
      </c>
      <c r="BV452" s="143" t="str">
        <f t="shared" si="866"/>
        <v/>
      </c>
      <c r="BW452" s="143" t="str">
        <f t="shared" si="867"/>
        <v/>
      </c>
      <c r="BX452" s="144" t="str">
        <f t="shared" si="868"/>
        <v/>
      </c>
      <c r="BY452" s="141" t="str">
        <f t="shared" si="869"/>
        <v/>
      </c>
      <c r="BZ452" s="139" t="str">
        <f t="shared" si="870"/>
        <v/>
      </c>
      <c r="CA452" s="139" t="str">
        <f t="shared" si="871"/>
        <v/>
      </c>
      <c r="CB452" s="139" t="str">
        <f t="shared" si="872"/>
        <v/>
      </c>
      <c r="CC452" s="139" t="str">
        <f t="shared" si="873"/>
        <v/>
      </c>
      <c r="CD452" s="139" t="str">
        <f t="shared" si="874"/>
        <v/>
      </c>
      <c r="CE452" s="140" t="str">
        <f t="shared" si="875"/>
        <v/>
      </c>
      <c r="CF452" s="141" t="str">
        <f t="shared" si="876"/>
        <v/>
      </c>
      <c r="CG452" s="139" t="str">
        <f t="shared" si="877"/>
        <v/>
      </c>
      <c r="CH452" s="139" t="str">
        <f t="shared" si="878"/>
        <v/>
      </c>
      <c r="CI452" s="139" t="str">
        <f t="shared" si="879"/>
        <v/>
      </c>
      <c r="CJ452" s="139" t="str">
        <f t="shared" si="880"/>
        <v/>
      </c>
      <c r="CK452" s="139" t="str">
        <f t="shared" si="881"/>
        <v/>
      </c>
      <c r="CL452" s="140" t="str">
        <f t="shared" si="882"/>
        <v/>
      </c>
      <c r="CM452" s="142" t="str">
        <f t="shared" si="883"/>
        <v/>
      </c>
      <c r="CN452" s="143" t="str">
        <f t="shared" si="884"/>
        <v/>
      </c>
      <c r="CO452" s="143" t="str">
        <f t="shared" si="885"/>
        <v/>
      </c>
      <c r="CP452" s="143" t="str">
        <f t="shared" si="886"/>
        <v/>
      </c>
      <c r="CQ452" s="143" t="str">
        <f t="shared" si="887"/>
        <v/>
      </c>
      <c r="CR452" s="145" t="str">
        <f t="shared" si="888"/>
        <v/>
      </c>
      <c r="CS452" s="127"/>
      <c r="CT452" s="122" t="str">
        <f t="shared" si="889"/>
        <v/>
      </c>
      <c r="CU452" s="123" t="str">
        <f t="shared" si="890"/>
        <v/>
      </c>
      <c r="CV452" s="123" t="str">
        <f t="shared" si="891"/>
        <v/>
      </c>
      <c r="CW452" s="123" t="str">
        <f t="shared" si="892"/>
        <v/>
      </c>
      <c r="CX452" s="123" t="str">
        <f t="shared" si="893"/>
        <v/>
      </c>
      <c r="CY452" s="123" t="str">
        <f t="shared" si="894"/>
        <v/>
      </c>
      <c r="CZ452" s="123" t="str">
        <f t="shared" si="895"/>
        <v/>
      </c>
      <c r="DA452" s="123" t="str">
        <f t="shared" si="896"/>
        <v/>
      </c>
      <c r="DB452" s="124" t="str">
        <f t="shared" si="897"/>
        <v/>
      </c>
      <c r="DC452" s="128" t="str">
        <f t="shared" si="898"/>
        <v/>
      </c>
      <c r="DD452" s="123" t="str">
        <f t="shared" si="899"/>
        <v/>
      </c>
      <c r="DE452" s="123" t="str">
        <f t="shared" si="900"/>
        <v/>
      </c>
      <c r="DF452" s="123" t="str">
        <f t="shared" si="901"/>
        <v/>
      </c>
      <c r="DG452" s="123" t="str">
        <f t="shared" si="902"/>
        <v/>
      </c>
      <c r="DH452" s="123" t="str">
        <f t="shared" si="903"/>
        <v/>
      </c>
      <c r="DI452" s="123" t="str">
        <f t="shared" si="904"/>
        <v/>
      </c>
      <c r="DJ452" s="129" t="str">
        <f t="shared" si="905"/>
        <v/>
      </c>
      <c r="DK452" s="98" t="s">
        <v>68</v>
      </c>
      <c r="DL452" s="130">
        <f t="shared" si="912"/>
        <v>446</v>
      </c>
      <c r="DM452" s="56"/>
    </row>
    <row r="453" spans="2:117" ht="22.5" customHeight="1">
      <c r="B453" s="98" t="s">
        <v>68</v>
      </c>
      <c r="C453" s="130">
        <f t="shared" si="906"/>
        <v>447</v>
      </c>
      <c r="D453" s="146">
        <v>45708</v>
      </c>
      <c r="E453" s="155" t="s">
        <v>69</v>
      </c>
      <c r="F453" s="102" t="s">
        <v>70</v>
      </c>
      <c r="G453" s="103" t="s">
        <v>20</v>
      </c>
      <c r="H453" s="131" t="s">
        <v>46</v>
      </c>
      <c r="I453" s="132">
        <v>10000</v>
      </c>
      <c r="J453" s="106"/>
      <c r="K453" s="107">
        <f t="shared" si="907"/>
        <v>5095174</v>
      </c>
      <c r="L453" s="645"/>
      <c r="M453" s="133"/>
      <c r="N453" s="133"/>
      <c r="O453" s="134" t="str">
        <f t="shared" ref="O453:S453" si="1480">IF($H453=O$6,$I453,"")</f>
        <v/>
      </c>
      <c r="P453" s="135" t="str">
        <f t="shared" si="1480"/>
        <v/>
      </c>
      <c r="Q453" s="136">
        <f t="shared" si="1480"/>
        <v>10000</v>
      </c>
      <c r="R453" s="135" t="str">
        <f t="shared" si="1480"/>
        <v/>
      </c>
      <c r="S453" s="137" t="str">
        <f t="shared" si="1480"/>
        <v/>
      </c>
      <c r="T453" s="113" t="str">
        <f t="shared" ref="T453:AJ453" si="1481">IF($H453=T$6,$J453,"")</f>
        <v/>
      </c>
      <c r="U453" s="114" t="str">
        <f t="shared" si="1481"/>
        <v/>
      </c>
      <c r="V453" s="114" t="str">
        <f t="shared" si="1481"/>
        <v/>
      </c>
      <c r="W453" s="114" t="str">
        <f t="shared" si="1481"/>
        <v/>
      </c>
      <c r="X453" s="113" t="str">
        <f t="shared" si="1481"/>
        <v/>
      </c>
      <c r="Y453" s="114" t="str">
        <f t="shared" si="1481"/>
        <v/>
      </c>
      <c r="Z453" s="114" t="str">
        <f t="shared" si="1481"/>
        <v/>
      </c>
      <c r="AA453" s="114" t="str">
        <f t="shared" si="1481"/>
        <v/>
      </c>
      <c r="AB453" s="113" t="str">
        <f t="shared" si="1481"/>
        <v/>
      </c>
      <c r="AC453" s="114" t="str">
        <f t="shared" si="1481"/>
        <v/>
      </c>
      <c r="AD453" s="114" t="str">
        <f t="shared" si="1481"/>
        <v/>
      </c>
      <c r="AE453" s="114" t="str">
        <f t="shared" si="1481"/>
        <v/>
      </c>
      <c r="AF453" s="114" t="str">
        <f t="shared" si="1481"/>
        <v/>
      </c>
      <c r="AG453" s="114" t="str">
        <f t="shared" si="1481"/>
        <v/>
      </c>
      <c r="AH453" s="114" t="str">
        <f t="shared" si="1481"/>
        <v/>
      </c>
      <c r="AI453" s="113" t="str">
        <f t="shared" si="1481"/>
        <v/>
      </c>
      <c r="AJ453" s="115" t="str">
        <f t="shared" si="1481"/>
        <v/>
      </c>
      <c r="AK453" s="617"/>
      <c r="AL453" s="38"/>
      <c r="AM453" s="98" t="s">
        <v>68</v>
      </c>
      <c r="AN453" s="130">
        <f t="shared" si="910"/>
        <v>447</v>
      </c>
      <c r="AO453" s="138" t="str">
        <f t="shared" ref="AO453:AS453" si="1482">IF(AND($G453=AO$4,$H453=AO$6),$I453,"")</f>
        <v/>
      </c>
      <c r="AP453" s="139" t="str">
        <f t="shared" si="1482"/>
        <v/>
      </c>
      <c r="AQ453" s="139">
        <f t="shared" si="1482"/>
        <v>10000</v>
      </c>
      <c r="AR453" s="139" t="str">
        <f t="shared" si="1482"/>
        <v/>
      </c>
      <c r="AS453" s="139" t="str">
        <f t="shared" si="1482"/>
        <v/>
      </c>
      <c r="AT453" s="118"/>
      <c r="AU453" s="138" t="str">
        <f t="shared" si="839"/>
        <v/>
      </c>
      <c r="AV453" s="139" t="str">
        <f t="shared" si="840"/>
        <v/>
      </c>
      <c r="AW453" s="139" t="str">
        <f t="shared" si="841"/>
        <v/>
      </c>
      <c r="AX453" s="139" t="str">
        <f t="shared" si="842"/>
        <v/>
      </c>
      <c r="AY453" s="139" t="str">
        <f t="shared" si="843"/>
        <v/>
      </c>
      <c r="AZ453" s="140" t="str">
        <f t="shared" si="844"/>
        <v/>
      </c>
      <c r="BA453" s="141" t="str">
        <f t="shared" si="845"/>
        <v/>
      </c>
      <c r="BB453" s="139" t="str">
        <f t="shared" si="846"/>
        <v/>
      </c>
      <c r="BC453" s="139" t="str">
        <f t="shared" si="847"/>
        <v/>
      </c>
      <c r="BD453" s="139" t="str">
        <f t="shared" si="848"/>
        <v/>
      </c>
      <c r="BE453" s="140" t="str">
        <f t="shared" si="849"/>
        <v/>
      </c>
      <c r="BF453" s="122" t="str">
        <f t="shared" si="850"/>
        <v/>
      </c>
      <c r="BG453" s="123" t="str">
        <f t="shared" si="851"/>
        <v/>
      </c>
      <c r="BH453" s="123" t="str">
        <f t="shared" si="852"/>
        <v/>
      </c>
      <c r="BI453" s="123" t="str">
        <f t="shared" si="853"/>
        <v/>
      </c>
      <c r="BJ453" s="122" t="str">
        <f t="shared" si="854"/>
        <v/>
      </c>
      <c r="BK453" s="123" t="str">
        <f t="shared" si="855"/>
        <v/>
      </c>
      <c r="BL453" s="123" t="str">
        <f t="shared" si="856"/>
        <v/>
      </c>
      <c r="BM453" s="123" t="str">
        <f t="shared" si="857"/>
        <v/>
      </c>
      <c r="BN453" s="123" t="str">
        <f t="shared" si="858"/>
        <v/>
      </c>
      <c r="BO453" s="123" t="str">
        <f t="shared" si="859"/>
        <v/>
      </c>
      <c r="BP453" s="123" t="str">
        <f t="shared" si="860"/>
        <v/>
      </c>
      <c r="BQ453" s="123" t="str">
        <f t="shared" si="861"/>
        <v/>
      </c>
      <c r="BR453" s="124" t="str">
        <f t="shared" si="862"/>
        <v/>
      </c>
      <c r="BS453" s="142" t="str">
        <f t="shared" si="863"/>
        <v/>
      </c>
      <c r="BT453" s="143" t="str">
        <f t="shared" si="864"/>
        <v/>
      </c>
      <c r="BU453" s="143" t="str">
        <f t="shared" si="865"/>
        <v/>
      </c>
      <c r="BV453" s="143" t="str">
        <f t="shared" si="866"/>
        <v/>
      </c>
      <c r="BW453" s="143" t="str">
        <f t="shared" si="867"/>
        <v/>
      </c>
      <c r="BX453" s="144" t="str">
        <f t="shared" si="868"/>
        <v/>
      </c>
      <c r="BY453" s="141" t="str">
        <f t="shared" si="869"/>
        <v/>
      </c>
      <c r="BZ453" s="139" t="str">
        <f t="shared" si="870"/>
        <v/>
      </c>
      <c r="CA453" s="139" t="str">
        <f t="shared" si="871"/>
        <v/>
      </c>
      <c r="CB453" s="139" t="str">
        <f t="shared" si="872"/>
        <v/>
      </c>
      <c r="CC453" s="139" t="str">
        <f t="shared" si="873"/>
        <v/>
      </c>
      <c r="CD453" s="139" t="str">
        <f t="shared" si="874"/>
        <v/>
      </c>
      <c r="CE453" s="140" t="str">
        <f t="shared" si="875"/>
        <v/>
      </c>
      <c r="CF453" s="141" t="str">
        <f t="shared" si="876"/>
        <v/>
      </c>
      <c r="CG453" s="139" t="str">
        <f t="shared" si="877"/>
        <v/>
      </c>
      <c r="CH453" s="139" t="str">
        <f t="shared" si="878"/>
        <v/>
      </c>
      <c r="CI453" s="139" t="str">
        <f t="shared" si="879"/>
        <v/>
      </c>
      <c r="CJ453" s="139" t="str">
        <f t="shared" si="880"/>
        <v/>
      </c>
      <c r="CK453" s="139" t="str">
        <f t="shared" si="881"/>
        <v/>
      </c>
      <c r="CL453" s="140" t="str">
        <f t="shared" si="882"/>
        <v/>
      </c>
      <c r="CM453" s="142" t="str">
        <f t="shared" si="883"/>
        <v/>
      </c>
      <c r="CN453" s="143" t="str">
        <f t="shared" si="884"/>
        <v/>
      </c>
      <c r="CO453" s="143" t="str">
        <f t="shared" si="885"/>
        <v/>
      </c>
      <c r="CP453" s="143" t="str">
        <f t="shared" si="886"/>
        <v/>
      </c>
      <c r="CQ453" s="143" t="str">
        <f t="shared" si="887"/>
        <v/>
      </c>
      <c r="CR453" s="145" t="str">
        <f t="shared" si="888"/>
        <v/>
      </c>
      <c r="CS453" s="127"/>
      <c r="CT453" s="122" t="str">
        <f t="shared" si="889"/>
        <v/>
      </c>
      <c r="CU453" s="123" t="str">
        <f t="shared" si="890"/>
        <v/>
      </c>
      <c r="CV453" s="123" t="str">
        <f t="shared" si="891"/>
        <v/>
      </c>
      <c r="CW453" s="123" t="str">
        <f t="shared" si="892"/>
        <v/>
      </c>
      <c r="CX453" s="123" t="str">
        <f t="shared" si="893"/>
        <v/>
      </c>
      <c r="CY453" s="123" t="str">
        <f t="shared" si="894"/>
        <v/>
      </c>
      <c r="CZ453" s="123" t="str">
        <f t="shared" si="895"/>
        <v/>
      </c>
      <c r="DA453" s="123" t="str">
        <f t="shared" si="896"/>
        <v/>
      </c>
      <c r="DB453" s="124" t="str">
        <f t="shared" si="897"/>
        <v/>
      </c>
      <c r="DC453" s="128" t="str">
        <f t="shared" si="898"/>
        <v/>
      </c>
      <c r="DD453" s="123" t="str">
        <f t="shared" si="899"/>
        <v/>
      </c>
      <c r="DE453" s="123" t="str">
        <f t="shared" si="900"/>
        <v/>
      </c>
      <c r="DF453" s="123" t="str">
        <f t="shared" si="901"/>
        <v/>
      </c>
      <c r="DG453" s="123" t="str">
        <f t="shared" si="902"/>
        <v/>
      </c>
      <c r="DH453" s="123" t="str">
        <f t="shared" si="903"/>
        <v/>
      </c>
      <c r="DI453" s="123" t="str">
        <f t="shared" si="904"/>
        <v/>
      </c>
      <c r="DJ453" s="129" t="str">
        <f t="shared" si="905"/>
        <v/>
      </c>
      <c r="DK453" s="98" t="s">
        <v>68</v>
      </c>
      <c r="DL453" s="130">
        <f t="shared" si="912"/>
        <v>447</v>
      </c>
      <c r="DM453" s="56"/>
    </row>
    <row r="454" spans="2:117" ht="22.5" customHeight="1">
      <c r="B454" s="98" t="s">
        <v>68</v>
      </c>
      <c r="C454" s="130">
        <f t="shared" si="906"/>
        <v>448</v>
      </c>
      <c r="D454" s="146">
        <v>45708</v>
      </c>
      <c r="E454" s="155" t="s">
        <v>69</v>
      </c>
      <c r="F454" s="102" t="s">
        <v>70</v>
      </c>
      <c r="G454" s="103" t="s">
        <v>20</v>
      </c>
      <c r="H454" s="131" t="s">
        <v>46</v>
      </c>
      <c r="I454" s="132">
        <v>5000</v>
      </c>
      <c r="J454" s="106"/>
      <c r="K454" s="107">
        <f t="shared" si="907"/>
        <v>5100174</v>
      </c>
      <c r="L454" s="645"/>
      <c r="M454" s="133"/>
      <c r="N454" s="133"/>
      <c r="O454" s="134" t="str">
        <f t="shared" ref="O454:S454" si="1483">IF($H454=O$6,$I454,"")</f>
        <v/>
      </c>
      <c r="P454" s="135" t="str">
        <f t="shared" si="1483"/>
        <v/>
      </c>
      <c r="Q454" s="136">
        <f t="shared" si="1483"/>
        <v>5000</v>
      </c>
      <c r="R454" s="135" t="str">
        <f t="shared" si="1483"/>
        <v/>
      </c>
      <c r="S454" s="137" t="str">
        <f t="shared" si="1483"/>
        <v/>
      </c>
      <c r="T454" s="113" t="str">
        <f t="shared" ref="T454:AJ454" si="1484">IF($H454=T$6,$J454,"")</f>
        <v/>
      </c>
      <c r="U454" s="114" t="str">
        <f t="shared" si="1484"/>
        <v/>
      </c>
      <c r="V454" s="114" t="str">
        <f t="shared" si="1484"/>
        <v/>
      </c>
      <c r="W454" s="114" t="str">
        <f t="shared" si="1484"/>
        <v/>
      </c>
      <c r="X454" s="113" t="str">
        <f t="shared" si="1484"/>
        <v/>
      </c>
      <c r="Y454" s="114" t="str">
        <f t="shared" si="1484"/>
        <v/>
      </c>
      <c r="Z454" s="114" t="str">
        <f t="shared" si="1484"/>
        <v/>
      </c>
      <c r="AA454" s="114" t="str">
        <f t="shared" si="1484"/>
        <v/>
      </c>
      <c r="AB454" s="113" t="str">
        <f t="shared" si="1484"/>
        <v/>
      </c>
      <c r="AC454" s="114" t="str">
        <f t="shared" si="1484"/>
        <v/>
      </c>
      <c r="AD454" s="114" t="str">
        <f t="shared" si="1484"/>
        <v/>
      </c>
      <c r="AE454" s="114" t="str">
        <f t="shared" si="1484"/>
        <v/>
      </c>
      <c r="AF454" s="114" t="str">
        <f t="shared" si="1484"/>
        <v/>
      </c>
      <c r="AG454" s="114" t="str">
        <f t="shared" si="1484"/>
        <v/>
      </c>
      <c r="AH454" s="114" t="str">
        <f t="shared" si="1484"/>
        <v/>
      </c>
      <c r="AI454" s="113" t="str">
        <f t="shared" si="1484"/>
        <v/>
      </c>
      <c r="AJ454" s="115" t="str">
        <f t="shared" si="1484"/>
        <v/>
      </c>
      <c r="AK454" s="617"/>
      <c r="AL454" s="38"/>
      <c r="AM454" s="98" t="s">
        <v>68</v>
      </c>
      <c r="AN454" s="130">
        <f t="shared" si="910"/>
        <v>448</v>
      </c>
      <c r="AO454" s="138" t="str">
        <f t="shared" ref="AO454:AS454" si="1485">IF(AND($G454=AO$4,$H454=AO$6),$I454,"")</f>
        <v/>
      </c>
      <c r="AP454" s="139" t="str">
        <f t="shared" si="1485"/>
        <v/>
      </c>
      <c r="AQ454" s="139">
        <f t="shared" si="1485"/>
        <v>5000</v>
      </c>
      <c r="AR454" s="139" t="str">
        <f t="shared" si="1485"/>
        <v/>
      </c>
      <c r="AS454" s="139" t="str">
        <f t="shared" si="1485"/>
        <v/>
      </c>
      <c r="AT454" s="118"/>
      <c r="AU454" s="138" t="str">
        <f t="shared" si="839"/>
        <v/>
      </c>
      <c r="AV454" s="139" t="str">
        <f t="shared" si="840"/>
        <v/>
      </c>
      <c r="AW454" s="139" t="str">
        <f t="shared" si="841"/>
        <v/>
      </c>
      <c r="AX454" s="139" t="str">
        <f t="shared" si="842"/>
        <v/>
      </c>
      <c r="AY454" s="139" t="str">
        <f t="shared" si="843"/>
        <v/>
      </c>
      <c r="AZ454" s="140" t="str">
        <f t="shared" si="844"/>
        <v/>
      </c>
      <c r="BA454" s="141" t="str">
        <f t="shared" si="845"/>
        <v/>
      </c>
      <c r="BB454" s="139" t="str">
        <f t="shared" si="846"/>
        <v/>
      </c>
      <c r="BC454" s="139" t="str">
        <f t="shared" si="847"/>
        <v/>
      </c>
      <c r="BD454" s="139" t="str">
        <f t="shared" si="848"/>
        <v/>
      </c>
      <c r="BE454" s="140" t="str">
        <f t="shared" si="849"/>
        <v/>
      </c>
      <c r="BF454" s="122" t="str">
        <f t="shared" si="850"/>
        <v/>
      </c>
      <c r="BG454" s="123" t="str">
        <f t="shared" si="851"/>
        <v/>
      </c>
      <c r="BH454" s="123" t="str">
        <f t="shared" si="852"/>
        <v/>
      </c>
      <c r="BI454" s="123" t="str">
        <f t="shared" si="853"/>
        <v/>
      </c>
      <c r="BJ454" s="122" t="str">
        <f t="shared" si="854"/>
        <v/>
      </c>
      <c r="BK454" s="123" t="str">
        <f t="shared" si="855"/>
        <v/>
      </c>
      <c r="BL454" s="123" t="str">
        <f t="shared" si="856"/>
        <v/>
      </c>
      <c r="BM454" s="123" t="str">
        <f t="shared" si="857"/>
        <v/>
      </c>
      <c r="BN454" s="123" t="str">
        <f t="shared" si="858"/>
        <v/>
      </c>
      <c r="BO454" s="123" t="str">
        <f t="shared" si="859"/>
        <v/>
      </c>
      <c r="BP454" s="123" t="str">
        <f t="shared" si="860"/>
        <v/>
      </c>
      <c r="BQ454" s="123" t="str">
        <f t="shared" si="861"/>
        <v/>
      </c>
      <c r="BR454" s="124" t="str">
        <f t="shared" si="862"/>
        <v/>
      </c>
      <c r="BS454" s="142" t="str">
        <f t="shared" si="863"/>
        <v/>
      </c>
      <c r="BT454" s="143" t="str">
        <f t="shared" si="864"/>
        <v/>
      </c>
      <c r="BU454" s="143" t="str">
        <f t="shared" si="865"/>
        <v/>
      </c>
      <c r="BV454" s="143" t="str">
        <f t="shared" si="866"/>
        <v/>
      </c>
      <c r="BW454" s="143" t="str">
        <f t="shared" si="867"/>
        <v/>
      </c>
      <c r="BX454" s="144" t="str">
        <f t="shared" si="868"/>
        <v/>
      </c>
      <c r="BY454" s="141" t="str">
        <f t="shared" si="869"/>
        <v/>
      </c>
      <c r="BZ454" s="139" t="str">
        <f t="shared" si="870"/>
        <v/>
      </c>
      <c r="CA454" s="139" t="str">
        <f t="shared" si="871"/>
        <v/>
      </c>
      <c r="CB454" s="139" t="str">
        <f t="shared" si="872"/>
        <v/>
      </c>
      <c r="CC454" s="139" t="str">
        <f t="shared" si="873"/>
        <v/>
      </c>
      <c r="CD454" s="139" t="str">
        <f t="shared" si="874"/>
        <v/>
      </c>
      <c r="CE454" s="140" t="str">
        <f t="shared" si="875"/>
        <v/>
      </c>
      <c r="CF454" s="141" t="str">
        <f t="shared" si="876"/>
        <v/>
      </c>
      <c r="CG454" s="139" t="str">
        <f t="shared" si="877"/>
        <v/>
      </c>
      <c r="CH454" s="139" t="str">
        <f t="shared" si="878"/>
        <v/>
      </c>
      <c r="CI454" s="139" t="str">
        <f t="shared" si="879"/>
        <v/>
      </c>
      <c r="CJ454" s="139" t="str">
        <f t="shared" si="880"/>
        <v/>
      </c>
      <c r="CK454" s="139" t="str">
        <f t="shared" si="881"/>
        <v/>
      </c>
      <c r="CL454" s="140" t="str">
        <f t="shared" si="882"/>
        <v/>
      </c>
      <c r="CM454" s="142" t="str">
        <f t="shared" si="883"/>
        <v/>
      </c>
      <c r="CN454" s="143" t="str">
        <f t="shared" si="884"/>
        <v/>
      </c>
      <c r="CO454" s="143" t="str">
        <f t="shared" si="885"/>
        <v/>
      </c>
      <c r="CP454" s="143" t="str">
        <f t="shared" si="886"/>
        <v/>
      </c>
      <c r="CQ454" s="143" t="str">
        <f t="shared" si="887"/>
        <v/>
      </c>
      <c r="CR454" s="145" t="str">
        <f t="shared" si="888"/>
        <v/>
      </c>
      <c r="CS454" s="127"/>
      <c r="CT454" s="122" t="str">
        <f t="shared" si="889"/>
        <v/>
      </c>
      <c r="CU454" s="123" t="str">
        <f t="shared" si="890"/>
        <v/>
      </c>
      <c r="CV454" s="123" t="str">
        <f t="shared" si="891"/>
        <v/>
      </c>
      <c r="CW454" s="123" t="str">
        <f t="shared" si="892"/>
        <v/>
      </c>
      <c r="CX454" s="123" t="str">
        <f t="shared" si="893"/>
        <v/>
      </c>
      <c r="CY454" s="123" t="str">
        <f t="shared" si="894"/>
        <v/>
      </c>
      <c r="CZ454" s="123" t="str">
        <f t="shared" si="895"/>
        <v/>
      </c>
      <c r="DA454" s="123" t="str">
        <f t="shared" si="896"/>
        <v/>
      </c>
      <c r="DB454" s="124" t="str">
        <f t="shared" si="897"/>
        <v/>
      </c>
      <c r="DC454" s="128" t="str">
        <f t="shared" si="898"/>
        <v/>
      </c>
      <c r="DD454" s="123" t="str">
        <f t="shared" si="899"/>
        <v/>
      </c>
      <c r="DE454" s="123" t="str">
        <f t="shared" si="900"/>
        <v/>
      </c>
      <c r="DF454" s="123" t="str">
        <f t="shared" si="901"/>
        <v/>
      </c>
      <c r="DG454" s="123" t="str">
        <f t="shared" si="902"/>
        <v/>
      </c>
      <c r="DH454" s="123" t="str">
        <f t="shared" si="903"/>
        <v/>
      </c>
      <c r="DI454" s="123" t="str">
        <f t="shared" si="904"/>
        <v/>
      </c>
      <c r="DJ454" s="129" t="str">
        <f t="shared" si="905"/>
        <v/>
      </c>
      <c r="DK454" s="98" t="s">
        <v>68</v>
      </c>
      <c r="DL454" s="130">
        <f t="shared" si="912"/>
        <v>448</v>
      </c>
      <c r="DM454" s="56"/>
    </row>
    <row r="455" spans="2:117" ht="22.5" customHeight="1">
      <c r="B455" s="98" t="s">
        <v>68</v>
      </c>
      <c r="C455" s="130">
        <f t="shared" si="906"/>
        <v>449</v>
      </c>
      <c r="D455" s="146">
        <v>45708</v>
      </c>
      <c r="E455" s="155" t="s">
        <v>69</v>
      </c>
      <c r="F455" s="102" t="s">
        <v>70</v>
      </c>
      <c r="G455" s="103" t="s">
        <v>20</v>
      </c>
      <c r="H455" s="131" t="s">
        <v>46</v>
      </c>
      <c r="I455" s="132">
        <v>3000</v>
      </c>
      <c r="J455" s="106"/>
      <c r="K455" s="107">
        <f t="shared" si="907"/>
        <v>5103174</v>
      </c>
      <c r="L455" s="645"/>
      <c r="M455" s="133"/>
      <c r="N455" s="133"/>
      <c r="O455" s="134" t="str">
        <f t="shared" ref="O455:S455" si="1486">IF($H455=O$6,$I455,"")</f>
        <v/>
      </c>
      <c r="P455" s="135" t="str">
        <f t="shared" si="1486"/>
        <v/>
      </c>
      <c r="Q455" s="136">
        <f t="shared" si="1486"/>
        <v>3000</v>
      </c>
      <c r="R455" s="135" t="str">
        <f t="shared" si="1486"/>
        <v/>
      </c>
      <c r="S455" s="137" t="str">
        <f t="shared" si="1486"/>
        <v/>
      </c>
      <c r="T455" s="113" t="str">
        <f t="shared" ref="T455:AJ455" si="1487">IF($H455=T$6,$J455,"")</f>
        <v/>
      </c>
      <c r="U455" s="114" t="str">
        <f t="shared" si="1487"/>
        <v/>
      </c>
      <c r="V455" s="114" t="str">
        <f t="shared" si="1487"/>
        <v/>
      </c>
      <c r="W455" s="114" t="str">
        <f t="shared" si="1487"/>
        <v/>
      </c>
      <c r="X455" s="113" t="str">
        <f t="shared" si="1487"/>
        <v/>
      </c>
      <c r="Y455" s="114" t="str">
        <f t="shared" si="1487"/>
        <v/>
      </c>
      <c r="Z455" s="114" t="str">
        <f t="shared" si="1487"/>
        <v/>
      </c>
      <c r="AA455" s="114" t="str">
        <f t="shared" si="1487"/>
        <v/>
      </c>
      <c r="AB455" s="113" t="str">
        <f t="shared" si="1487"/>
        <v/>
      </c>
      <c r="AC455" s="114" t="str">
        <f t="shared" si="1487"/>
        <v/>
      </c>
      <c r="AD455" s="114" t="str">
        <f t="shared" si="1487"/>
        <v/>
      </c>
      <c r="AE455" s="114" t="str">
        <f t="shared" si="1487"/>
        <v/>
      </c>
      <c r="AF455" s="114" t="str">
        <f t="shared" si="1487"/>
        <v/>
      </c>
      <c r="AG455" s="114" t="str">
        <f t="shared" si="1487"/>
        <v/>
      </c>
      <c r="AH455" s="114" t="str">
        <f t="shared" si="1487"/>
        <v/>
      </c>
      <c r="AI455" s="113" t="str">
        <f t="shared" si="1487"/>
        <v/>
      </c>
      <c r="AJ455" s="115" t="str">
        <f t="shared" si="1487"/>
        <v/>
      </c>
      <c r="AK455" s="617"/>
      <c r="AL455" s="38"/>
      <c r="AM455" s="98" t="s">
        <v>68</v>
      </c>
      <c r="AN455" s="130">
        <f t="shared" si="910"/>
        <v>449</v>
      </c>
      <c r="AO455" s="138" t="str">
        <f t="shared" ref="AO455:AS455" si="1488">IF(AND($G455=AO$4,$H455=AO$6),$I455,"")</f>
        <v/>
      </c>
      <c r="AP455" s="139" t="str">
        <f t="shared" si="1488"/>
        <v/>
      </c>
      <c r="AQ455" s="139">
        <f t="shared" si="1488"/>
        <v>3000</v>
      </c>
      <c r="AR455" s="139" t="str">
        <f t="shared" si="1488"/>
        <v/>
      </c>
      <c r="AS455" s="139" t="str">
        <f t="shared" si="1488"/>
        <v/>
      </c>
      <c r="AT455" s="118"/>
      <c r="AU455" s="138" t="str">
        <f t="shared" si="839"/>
        <v/>
      </c>
      <c r="AV455" s="139" t="str">
        <f t="shared" si="840"/>
        <v/>
      </c>
      <c r="AW455" s="139" t="str">
        <f t="shared" si="841"/>
        <v/>
      </c>
      <c r="AX455" s="139" t="str">
        <f t="shared" si="842"/>
        <v/>
      </c>
      <c r="AY455" s="139" t="str">
        <f t="shared" si="843"/>
        <v/>
      </c>
      <c r="AZ455" s="140" t="str">
        <f t="shared" si="844"/>
        <v/>
      </c>
      <c r="BA455" s="141" t="str">
        <f t="shared" si="845"/>
        <v/>
      </c>
      <c r="BB455" s="139" t="str">
        <f t="shared" si="846"/>
        <v/>
      </c>
      <c r="BC455" s="139" t="str">
        <f t="shared" si="847"/>
        <v/>
      </c>
      <c r="BD455" s="139" t="str">
        <f t="shared" si="848"/>
        <v/>
      </c>
      <c r="BE455" s="140" t="str">
        <f t="shared" si="849"/>
        <v/>
      </c>
      <c r="BF455" s="122" t="str">
        <f t="shared" si="850"/>
        <v/>
      </c>
      <c r="BG455" s="123" t="str">
        <f t="shared" si="851"/>
        <v/>
      </c>
      <c r="BH455" s="123" t="str">
        <f t="shared" si="852"/>
        <v/>
      </c>
      <c r="BI455" s="123" t="str">
        <f t="shared" si="853"/>
        <v/>
      </c>
      <c r="BJ455" s="122" t="str">
        <f t="shared" si="854"/>
        <v/>
      </c>
      <c r="BK455" s="123" t="str">
        <f t="shared" si="855"/>
        <v/>
      </c>
      <c r="BL455" s="123" t="str">
        <f t="shared" si="856"/>
        <v/>
      </c>
      <c r="BM455" s="123" t="str">
        <f t="shared" si="857"/>
        <v/>
      </c>
      <c r="BN455" s="123" t="str">
        <f t="shared" si="858"/>
        <v/>
      </c>
      <c r="BO455" s="123" t="str">
        <f t="shared" si="859"/>
        <v/>
      </c>
      <c r="BP455" s="123" t="str">
        <f t="shared" si="860"/>
        <v/>
      </c>
      <c r="BQ455" s="123" t="str">
        <f t="shared" si="861"/>
        <v/>
      </c>
      <c r="BR455" s="124" t="str">
        <f t="shared" si="862"/>
        <v/>
      </c>
      <c r="BS455" s="142" t="str">
        <f t="shared" si="863"/>
        <v/>
      </c>
      <c r="BT455" s="143" t="str">
        <f t="shared" si="864"/>
        <v/>
      </c>
      <c r="BU455" s="143" t="str">
        <f t="shared" si="865"/>
        <v/>
      </c>
      <c r="BV455" s="143" t="str">
        <f t="shared" si="866"/>
        <v/>
      </c>
      <c r="BW455" s="143" t="str">
        <f t="shared" si="867"/>
        <v/>
      </c>
      <c r="BX455" s="144" t="str">
        <f t="shared" si="868"/>
        <v/>
      </c>
      <c r="BY455" s="141" t="str">
        <f t="shared" si="869"/>
        <v/>
      </c>
      <c r="BZ455" s="139" t="str">
        <f t="shared" si="870"/>
        <v/>
      </c>
      <c r="CA455" s="139" t="str">
        <f t="shared" si="871"/>
        <v/>
      </c>
      <c r="CB455" s="139" t="str">
        <f t="shared" si="872"/>
        <v/>
      </c>
      <c r="CC455" s="139" t="str">
        <f t="shared" si="873"/>
        <v/>
      </c>
      <c r="CD455" s="139" t="str">
        <f t="shared" si="874"/>
        <v/>
      </c>
      <c r="CE455" s="140" t="str">
        <f t="shared" si="875"/>
        <v/>
      </c>
      <c r="CF455" s="141" t="str">
        <f t="shared" si="876"/>
        <v/>
      </c>
      <c r="CG455" s="139" t="str">
        <f t="shared" si="877"/>
        <v/>
      </c>
      <c r="CH455" s="139" t="str">
        <f t="shared" si="878"/>
        <v/>
      </c>
      <c r="CI455" s="139" t="str">
        <f t="shared" si="879"/>
        <v/>
      </c>
      <c r="CJ455" s="139" t="str">
        <f t="shared" si="880"/>
        <v/>
      </c>
      <c r="CK455" s="139" t="str">
        <f t="shared" si="881"/>
        <v/>
      </c>
      <c r="CL455" s="140" t="str">
        <f t="shared" si="882"/>
        <v/>
      </c>
      <c r="CM455" s="142" t="str">
        <f t="shared" si="883"/>
        <v/>
      </c>
      <c r="CN455" s="143" t="str">
        <f t="shared" si="884"/>
        <v/>
      </c>
      <c r="CO455" s="143" t="str">
        <f t="shared" si="885"/>
        <v/>
      </c>
      <c r="CP455" s="143" t="str">
        <f t="shared" si="886"/>
        <v/>
      </c>
      <c r="CQ455" s="143" t="str">
        <f t="shared" si="887"/>
        <v/>
      </c>
      <c r="CR455" s="145" t="str">
        <f t="shared" si="888"/>
        <v/>
      </c>
      <c r="CS455" s="127"/>
      <c r="CT455" s="122" t="str">
        <f t="shared" si="889"/>
        <v/>
      </c>
      <c r="CU455" s="123" t="str">
        <f t="shared" si="890"/>
        <v/>
      </c>
      <c r="CV455" s="123" t="str">
        <f t="shared" si="891"/>
        <v/>
      </c>
      <c r="CW455" s="123" t="str">
        <f t="shared" si="892"/>
        <v/>
      </c>
      <c r="CX455" s="123" t="str">
        <f t="shared" si="893"/>
        <v/>
      </c>
      <c r="CY455" s="123" t="str">
        <f t="shared" si="894"/>
        <v/>
      </c>
      <c r="CZ455" s="123" t="str">
        <f t="shared" si="895"/>
        <v/>
      </c>
      <c r="DA455" s="123" t="str">
        <f t="shared" si="896"/>
        <v/>
      </c>
      <c r="DB455" s="124" t="str">
        <f t="shared" si="897"/>
        <v/>
      </c>
      <c r="DC455" s="128" t="str">
        <f t="shared" si="898"/>
        <v/>
      </c>
      <c r="DD455" s="123" t="str">
        <f t="shared" si="899"/>
        <v/>
      </c>
      <c r="DE455" s="123" t="str">
        <f t="shared" si="900"/>
        <v/>
      </c>
      <c r="DF455" s="123" t="str">
        <f t="shared" si="901"/>
        <v/>
      </c>
      <c r="DG455" s="123" t="str">
        <f t="shared" si="902"/>
        <v/>
      </c>
      <c r="DH455" s="123" t="str">
        <f t="shared" si="903"/>
        <v/>
      </c>
      <c r="DI455" s="123" t="str">
        <f t="shared" si="904"/>
        <v/>
      </c>
      <c r="DJ455" s="129" t="str">
        <f t="shared" si="905"/>
        <v/>
      </c>
      <c r="DK455" s="98" t="s">
        <v>68</v>
      </c>
      <c r="DL455" s="130">
        <f t="shared" si="912"/>
        <v>449</v>
      </c>
      <c r="DM455" s="56"/>
    </row>
    <row r="456" spans="2:117" ht="22.5" customHeight="1">
      <c r="B456" s="98" t="s">
        <v>68</v>
      </c>
      <c r="C456" s="130">
        <f t="shared" si="906"/>
        <v>450</v>
      </c>
      <c r="D456" s="146">
        <v>45708</v>
      </c>
      <c r="E456" s="155" t="s">
        <v>69</v>
      </c>
      <c r="F456" s="102" t="s">
        <v>70</v>
      </c>
      <c r="G456" s="156" t="s">
        <v>20</v>
      </c>
      <c r="H456" s="131" t="s">
        <v>46</v>
      </c>
      <c r="I456" s="132">
        <v>1000</v>
      </c>
      <c r="J456" s="106"/>
      <c r="K456" s="107">
        <f t="shared" si="907"/>
        <v>5104174</v>
      </c>
      <c r="L456" s="645"/>
      <c r="M456" s="133"/>
      <c r="N456" s="133"/>
      <c r="O456" s="134" t="str">
        <f t="shared" ref="O456:S456" si="1489">IF($H456=O$6,$I456,"")</f>
        <v/>
      </c>
      <c r="P456" s="135" t="str">
        <f t="shared" si="1489"/>
        <v/>
      </c>
      <c r="Q456" s="136">
        <f t="shared" si="1489"/>
        <v>1000</v>
      </c>
      <c r="R456" s="135" t="str">
        <f t="shared" si="1489"/>
        <v/>
      </c>
      <c r="S456" s="137" t="str">
        <f t="shared" si="1489"/>
        <v/>
      </c>
      <c r="T456" s="113" t="str">
        <f t="shared" ref="T456:AJ456" si="1490">IF($H456=T$6,$J456,"")</f>
        <v/>
      </c>
      <c r="U456" s="114" t="str">
        <f t="shared" si="1490"/>
        <v/>
      </c>
      <c r="V456" s="114" t="str">
        <f t="shared" si="1490"/>
        <v/>
      </c>
      <c r="W456" s="114" t="str">
        <f t="shared" si="1490"/>
        <v/>
      </c>
      <c r="X456" s="113" t="str">
        <f t="shared" si="1490"/>
        <v/>
      </c>
      <c r="Y456" s="114" t="str">
        <f t="shared" si="1490"/>
        <v/>
      </c>
      <c r="Z456" s="114" t="str">
        <f t="shared" si="1490"/>
        <v/>
      </c>
      <c r="AA456" s="114" t="str">
        <f t="shared" si="1490"/>
        <v/>
      </c>
      <c r="AB456" s="113" t="str">
        <f t="shared" si="1490"/>
        <v/>
      </c>
      <c r="AC456" s="114" t="str">
        <f t="shared" si="1490"/>
        <v/>
      </c>
      <c r="AD456" s="114" t="str">
        <f t="shared" si="1490"/>
        <v/>
      </c>
      <c r="AE456" s="114" t="str">
        <f t="shared" si="1490"/>
        <v/>
      </c>
      <c r="AF456" s="114" t="str">
        <f t="shared" si="1490"/>
        <v/>
      </c>
      <c r="AG456" s="114" t="str">
        <f t="shared" si="1490"/>
        <v/>
      </c>
      <c r="AH456" s="114" t="str">
        <f t="shared" si="1490"/>
        <v/>
      </c>
      <c r="AI456" s="113" t="str">
        <f t="shared" si="1490"/>
        <v/>
      </c>
      <c r="AJ456" s="115" t="str">
        <f t="shared" si="1490"/>
        <v/>
      </c>
      <c r="AK456" s="617"/>
      <c r="AL456" s="38"/>
      <c r="AM456" s="98" t="s">
        <v>68</v>
      </c>
      <c r="AN456" s="130">
        <f t="shared" si="910"/>
        <v>450</v>
      </c>
      <c r="AO456" s="138" t="str">
        <f t="shared" ref="AO456:AS456" si="1491">IF(AND($G456=AO$4,$H456=AO$6),$I456,"")</f>
        <v/>
      </c>
      <c r="AP456" s="139" t="str">
        <f t="shared" si="1491"/>
        <v/>
      </c>
      <c r="AQ456" s="139">
        <f t="shared" si="1491"/>
        <v>1000</v>
      </c>
      <c r="AR456" s="139" t="str">
        <f t="shared" si="1491"/>
        <v/>
      </c>
      <c r="AS456" s="139" t="str">
        <f t="shared" si="1491"/>
        <v/>
      </c>
      <c r="AT456" s="118"/>
      <c r="AU456" s="138" t="str">
        <f t="shared" si="839"/>
        <v/>
      </c>
      <c r="AV456" s="139" t="str">
        <f t="shared" si="840"/>
        <v/>
      </c>
      <c r="AW456" s="139" t="str">
        <f t="shared" si="841"/>
        <v/>
      </c>
      <c r="AX456" s="139" t="str">
        <f t="shared" si="842"/>
        <v/>
      </c>
      <c r="AY456" s="139" t="str">
        <f t="shared" si="843"/>
        <v/>
      </c>
      <c r="AZ456" s="140" t="str">
        <f t="shared" si="844"/>
        <v/>
      </c>
      <c r="BA456" s="141" t="str">
        <f t="shared" si="845"/>
        <v/>
      </c>
      <c r="BB456" s="139" t="str">
        <f t="shared" si="846"/>
        <v/>
      </c>
      <c r="BC456" s="139" t="str">
        <f t="shared" si="847"/>
        <v/>
      </c>
      <c r="BD456" s="139" t="str">
        <f t="shared" si="848"/>
        <v/>
      </c>
      <c r="BE456" s="140" t="str">
        <f t="shared" si="849"/>
        <v/>
      </c>
      <c r="BF456" s="122" t="str">
        <f t="shared" si="850"/>
        <v/>
      </c>
      <c r="BG456" s="123" t="str">
        <f t="shared" si="851"/>
        <v/>
      </c>
      <c r="BH456" s="123" t="str">
        <f t="shared" si="852"/>
        <v/>
      </c>
      <c r="BI456" s="123" t="str">
        <f t="shared" si="853"/>
        <v/>
      </c>
      <c r="BJ456" s="122" t="str">
        <f t="shared" si="854"/>
        <v/>
      </c>
      <c r="BK456" s="123" t="str">
        <f t="shared" si="855"/>
        <v/>
      </c>
      <c r="BL456" s="123" t="str">
        <f t="shared" si="856"/>
        <v/>
      </c>
      <c r="BM456" s="123" t="str">
        <f t="shared" si="857"/>
        <v/>
      </c>
      <c r="BN456" s="123" t="str">
        <f t="shared" si="858"/>
        <v/>
      </c>
      <c r="BO456" s="123" t="str">
        <f t="shared" si="859"/>
        <v/>
      </c>
      <c r="BP456" s="123" t="str">
        <f t="shared" si="860"/>
        <v/>
      </c>
      <c r="BQ456" s="123" t="str">
        <f t="shared" si="861"/>
        <v/>
      </c>
      <c r="BR456" s="124" t="str">
        <f t="shared" si="862"/>
        <v/>
      </c>
      <c r="BS456" s="142" t="str">
        <f t="shared" si="863"/>
        <v/>
      </c>
      <c r="BT456" s="143" t="str">
        <f t="shared" si="864"/>
        <v/>
      </c>
      <c r="BU456" s="143" t="str">
        <f t="shared" si="865"/>
        <v/>
      </c>
      <c r="BV456" s="143" t="str">
        <f t="shared" si="866"/>
        <v/>
      </c>
      <c r="BW456" s="143" t="str">
        <f t="shared" si="867"/>
        <v/>
      </c>
      <c r="BX456" s="144" t="str">
        <f t="shared" si="868"/>
        <v/>
      </c>
      <c r="BY456" s="141" t="str">
        <f t="shared" si="869"/>
        <v/>
      </c>
      <c r="BZ456" s="139" t="str">
        <f t="shared" si="870"/>
        <v/>
      </c>
      <c r="CA456" s="139" t="str">
        <f t="shared" si="871"/>
        <v/>
      </c>
      <c r="CB456" s="139" t="str">
        <f t="shared" si="872"/>
        <v/>
      </c>
      <c r="CC456" s="139" t="str">
        <f t="shared" si="873"/>
        <v/>
      </c>
      <c r="CD456" s="139" t="str">
        <f t="shared" si="874"/>
        <v/>
      </c>
      <c r="CE456" s="140" t="str">
        <f t="shared" si="875"/>
        <v/>
      </c>
      <c r="CF456" s="141" t="str">
        <f t="shared" si="876"/>
        <v/>
      </c>
      <c r="CG456" s="139" t="str">
        <f t="shared" si="877"/>
        <v/>
      </c>
      <c r="CH456" s="139" t="str">
        <f t="shared" si="878"/>
        <v/>
      </c>
      <c r="CI456" s="139" t="str">
        <f t="shared" si="879"/>
        <v/>
      </c>
      <c r="CJ456" s="139" t="str">
        <f t="shared" si="880"/>
        <v/>
      </c>
      <c r="CK456" s="139" t="str">
        <f t="shared" si="881"/>
        <v/>
      </c>
      <c r="CL456" s="140" t="str">
        <f t="shared" si="882"/>
        <v/>
      </c>
      <c r="CM456" s="142" t="str">
        <f t="shared" si="883"/>
        <v/>
      </c>
      <c r="CN456" s="143" t="str">
        <f t="shared" si="884"/>
        <v/>
      </c>
      <c r="CO456" s="143" t="str">
        <f t="shared" si="885"/>
        <v/>
      </c>
      <c r="CP456" s="143" t="str">
        <f t="shared" si="886"/>
        <v/>
      </c>
      <c r="CQ456" s="143" t="str">
        <f t="shared" si="887"/>
        <v/>
      </c>
      <c r="CR456" s="145" t="str">
        <f t="shared" si="888"/>
        <v/>
      </c>
      <c r="CS456" s="127"/>
      <c r="CT456" s="122" t="str">
        <f t="shared" si="889"/>
        <v/>
      </c>
      <c r="CU456" s="123" t="str">
        <f t="shared" si="890"/>
        <v/>
      </c>
      <c r="CV456" s="123" t="str">
        <f t="shared" si="891"/>
        <v/>
      </c>
      <c r="CW456" s="123" t="str">
        <f t="shared" si="892"/>
        <v/>
      </c>
      <c r="CX456" s="123" t="str">
        <f t="shared" si="893"/>
        <v/>
      </c>
      <c r="CY456" s="123" t="str">
        <f t="shared" si="894"/>
        <v/>
      </c>
      <c r="CZ456" s="123" t="str">
        <f t="shared" si="895"/>
        <v/>
      </c>
      <c r="DA456" s="123" t="str">
        <f t="shared" si="896"/>
        <v/>
      </c>
      <c r="DB456" s="124" t="str">
        <f t="shared" si="897"/>
        <v/>
      </c>
      <c r="DC456" s="128" t="str">
        <f t="shared" si="898"/>
        <v/>
      </c>
      <c r="DD456" s="123" t="str">
        <f t="shared" si="899"/>
        <v/>
      </c>
      <c r="DE456" s="123" t="str">
        <f t="shared" si="900"/>
        <v/>
      </c>
      <c r="DF456" s="123" t="str">
        <f t="shared" si="901"/>
        <v/>
      </c>
      <c r="DG456" s="123" t="str">
        <f t="shared" si="902"/>
        <v/>
      </c>
      <c r="DH456" s="123" t="str">
        <f t="shared" si="903"/>
        <v/>
      </c>
      <c r="DI456" s="123" t="str">
        <f t="shared" si="904"/>
        <v/>
      </c>
      <c r="DJ456" s="129" t="str">
        <f t="shared" si="905"/>
        <v/>
      </c>
      <c r="DK456" s="98" t="s">
        <v>68</v>
      </c>
      <c r="DL456" s="130">
        <f t="shared" si="912"/>
        <v>450</v>
      </c>
      <c r="DM456" s="56"/>
    </row>
    <row r="457" spans="2:117" ht="22.5" customHeight="1">
      <c r="B457" s="98" t="s">
        <v>68</v>
      </c>
      <c r="C457" s="130">
        <f t="shared" si="906"/>
        <v>451</v>
      </c>
      <c r="D457" s="146">
        <v>45708</v>
      </c>
      <c r="E457" s="155" t="s">
        <v>69</v>
      </c>
      <c r="F457" s="102" t="s">
        <v>70</v>
      </c>
      <c r="G457" s="103" t="s">
        <v>20</v>
      </c>
      <c r="H457" s="131" t="s">
        <v>46</v>
      </c>
      <c r="I457" s="132">
        <v>20000</v>
      </c>
      <c r="J457" s="106"/>
      <c r="K457" s="107">
        <f t="shared" si="907"/>
        <v>5124174</v>
      </c>
      <c r="L457" s="645"/>
      <c r="M457" s="133"/>
      <c r="N457" s="133"/>
      <c r="O457" s="134" t="str">
        <f t="shared" ref="O457:S457" si="1492">IF($H457=O$6,$I457,"")</f>
        <v/>
      </c>
      <c r="P457" s="135" t="str">
        <f t="shared" si="1492"/>
        <v/>
      </c>
      <c r="Q457" s="136">
        <f t="shared" si="1492"/>
        <v>20000</v>
      </c>
      <c r="R457" s="135" t="str">
        <f t="shared" si="1492"/>
        <v/>
      </c>
      <c r="S457" s="137" t="str">
        <f t="shared" si="1492"/>
        <v/>
      </c>
      <c r="T457" s="113" t="str">
        <f t="shared" ref="T457:AJ457" si="1493">IF($H457=T$6,$J457,"")</f>
        <v/>
      </c>
      <c r="U457" s="114" t="str">
        <f t="shared" si="1493"/>
        <v/>
      </c>
      <c r="V457" s="114" t="str">
        <f t="shared" si="1493"/>
        <v/>
      </c>
      <c r="W457" s="114" t="str">
        <f t="shared" si="1493"/>
        <v/>
      </c>
      <c r="X457" s="113" t="str">
        <f t="shared" si="1493"/>
        <v/>
      </c>
      <c r="Y457" s="114" t="str">
        <f t="shared" si="1493"/>
        <v/>
      </c>
      <c r="Z457" s="114" t="str">
        <f t="shared" si="1493"/>
        <v/>
      </c>
      <c r="AA457" s="114" t="str">
        <f t="shared" si="1493"/>
        <v/>
      </c>
      <c r="AB457" s="113" t="str">
        <f t="shared" si="1493"/>
        <v/>
      </c>
      <c r="AC457" s="114" t="str">
        <f t="shared" si="1493"/>
        <v/>
      </c>
      <c r="AD457" s="114" t="str">
        <f t="shared" si="1493"/>
        <v/>
      </c>
      <c r="AE457" s="114" t="str">
        <f t="shared" si="1493"/>
        <v/>
      </c>
      <c r="AF457" s="114" t="str">
        <f t="shared" si="1493"/>
        <v/>
      </c>
      <c r="AG457" s="114" t="str">
        <f t="shared" si="1493"/>
        <v/>
      </c>
      <c r="AH457" s="114" t="str">
        <f t="shared" si="1493"/>
        <v/>
      </c>
      <c r="AI457" s="113" t="str">
        <f t="shared" si="1493"/>
        <v/>
      </c>
      <c r="AJ457" s="115" t="str">
        <f t="shared" si="1493"/>
        <v/>
      </c>
      <c r="AK457" s="617"/>
      <c r="AL457" s="38"/>
      <c r="AM457" s="98" t="s">
        <v>68</v>
      </c>
      <c r="AN457" s="130">
        <f t="shared" si="910"/>
        <v>451</v>
      </c>
      <c r="AO457" s="138" t="str">
        <f t="shared" ref="AO457:AS457" si="1494">IF(AND($G457=AO$4,$H457=AO$6),$I457,"")</f>
        <v/>
      </c>
      <c r="AP457" s="139" t="str">
        <f t="shared" si="1494"/>
        <v/>
      </c>
      <c r="AQ457" s="139">
        <f t="shared" si="1494"/>
        <v>20000</v>
      </c>
      <c r="AR457" s="139" t="str">
        <f t="shared" si="1494"/>
        <v/>
      </c>
      <c r="AS457" s="139" t="str">
        <f t="shared" si="1494"/>
        <v/>
      </c>
      <c r="AT457" s="118"/>
      <c r="AU457" s="138" t="str">
        <f t="shared" si="839"/>
        <v/>
      </c>
      <c r="AV457" s="139" t="str">
        <f t="shared" si="840"/>
        <v/>
      </c>
      <c r="AW457" s="139" t="str">
        <f t="shared" si="841"/>
        <v/>
      </c>
      <c r="AX457" s="139" t="str">
        <f t="shared" si="842"/>
        <v/>
      </c>
      <c r="AY457" s="139" t="str">
        <f t="shared" si="843"/>
        <v/>
      </c>
      <c r="AZ457" s="140" t="str">
        <f t="shared" si="844"/>
        <v/>
      </c>
      <c r="BA457" s="141" t="str">
        <f t="shared" si="845"/>
        <v/>
      </c>
      <c r="BB457" s="139" t="str">
        <f t="shared" si="846"/>
        <v/>
      </c>
      <c r="BC457" s="139" t="str">
        <f t="shared" si="847"/>
        <v/>
      </c>
      <c r="BD457" s="139" t="str">
        <f t="shared" si="848"/>
        <v/>
      </c>
      <c r="BE457" s="140" t="str">
        <f t="shared" si="849"/>
        <v/>
      </c>
      <c r="BF457" s="122" t="str">
        <f t="shared" si="850"/>
        <v/>
      </c>
      <c r="BG457" s="123" t="str">
        <f t="shared" si="851"/>
        <v/>
      </c>
      <c r="BH457" s="123" t="str">
        <f t="shared" si="852"/>
        <v/>
      </c>
      <c r="BI457" s="123" t="str">
        <f t="shared" si="853"/>
        <v/>
      </c>
      <c r="BJ457" s="122" t="str">
        <f t="shared" si="854"/>
        <v/>
      </c>
      <c r="BK457" s="123" t="str">
        <f t="shared" si="855"/>
        <v/>
      </c>
      <c r="BL457" s="123" t="str">
        <f t="shared" si="856"/>
        <v/>
      </c>
      <c r="BM457" s="123" t="str">
        <f t="shared" si="857"/>
        <v/>
      </c>
      <c r="BN457" s="123" t="str">
        <f t="shared" si="858"/>
        <v/>
      </c>
      <c r="BO457" s="123" t="str">
        <f t="shared" si="859"/>
        <v/>
      </c>
      <c r="BP457" s="123" t="str">
        <f t="shared" si="860"/>
        <v/>
      </c>
      <c r="BQ457" s="123" t="str">
        <f t="shared" si="861"/>
        <v/>
      </c>
      <c r="BR457" s="124" t="str">
        <f t="shared" si="862"/>
        <v/>
      </c>
      <c r="BS457" s="142" t="str">
        <f t="shared" si="863"/>
        <v/>
      </c>
      <c r="BT457" s="143" t="str">
        <f t="shared" si="864"/>
        <v/>
      </c>
      <c r="BU457" s="143" t="str">
        <f t="shared" si="865"/>
        <v/>
      </c>
      <c r="BV457" s="143" t="str">
        <f t="shared" si="866"/>
        <v/>
      </c>
      <c r="BW457" s="143" t="str">
        <f t="shared" si="867"/>
        <v/>
      </c>
      <c r="BX457" s="144" t="str">
        <f t="shared" si="868"/>
        <v/>
      </c>
      <c r="BY457" s="141" t="str">
        <f t="shared" si="869"/>
        <v/>
      </c>
      <c r="BZ457" s="139" t="str">
        <f t="shared" si="870"/>
        <v/>
      </c>
      <c r="CA457" s="139" t="str">
        <f t="shared" si="871"/>
        <v/>
      </c>
      <c r="CB457" s="139" t="str">
        <f t="shared" si="872"/>
        <v/>
      </c>
      <c r="CC457" s="139" t="str">
        <f t="shared" si="873"/>
        <v/>
      </c>
      <c r="CD457" s="139" t="str">
        <f t="shared" si="874"/>
        <v/>
      </c>
      <c r="CE457" s="140" t="str">
        <f t="shared" si="875"/>
        <v/>
      </c>
      <c r="CF457" s="141" t="str">
        <f t="shared" si="876"/>
        <v/>
      </c>
      <c r="CG457" s="139" t="str">
        <f t="shared" si="877"/>
        <v/>
      </c>
      <c r="CH457" s="139" t="str">
        <f t="shared" si="878"/>
        <v/>
      </c>
      <c r="CI457" s="139" t="str">
        <f t="shared" si="879"/>
        <v/>
      </c>
      <c r="CJ457" s="139" t="str">
        <f t="shared" si="880"/>
        <v/>
      </c>
      <c r="CK457" s="139" t="str">
        <f t="shared" si="881"/>
        <v/>
      </c>
      <c r="CL457" s="140" t="str">
        <f t="shared" si="882"/>
        <v/>
      </c>
      <c r="CM457" s="142" t="str">
        <f t="shared" si="883"/>
        <v/>
      </c>
      <c r="CN457" s="143" t="str">
        <f t="shared" si="884"/>
        <v/>
      </c>
      <c r="CO457" s="143" t="str">
        <f t="shared" si="885"/>
        <v/>
      </c>
      <c r="CP457" s="143" t="str">
        <f t="shared" si="886"/>
        <v/>
      </c>
      <c r="CQ457" s="143" t="str">
        <f t="shared" si="887"/>
        <v/>
      </c>
      <c r="CR457" s="145" t="str">
        <f t="shared" si="888"/>
        <v/>
      </c>
      <c r="CS457" s="127"/>
      <c r="CT457" s="122" t="str">
        <f t="shared" si="889"/>
        <v/>
      </c>
      <c r="CU457" s="123" t="str">
        <f t="shared" si="890"/>
        <v/>
      </c>
      <c r="CV457" s="123" t="str">
        <f t="shared" si="891"/>
        <v/>
      </c>
      <c r="CW457" s="123" t="str">
        <f t="shared" si="892"/>
        <v/>
      </c>
      <c r="CX457" s="123" t="str">
        <f t="shared" si="893"/>
        <v/>
      </c>
      <c r="CY457" s="123" t="str">
        <f t="shared" si="894"/>
        <v/>
      </c>
      <c r="CZ457" s="123" t="str">
        <f t="shared" si="895"/>
        <v/>
      </c>
      <c r="DA457" s="123" t="str">
        <f t="shared" si="896"/>
        <v/>
      </c>
      <c r="DB457" s="124" t="str">
        <f t="shared" si="897"/>
        <v/>
      </c>
      <c r="DC457" s="128" t="str">
        <f t="shared" si="898"/>
        <v/>
      </c>
      <c r="DD457" s="123" t="str">
        <f t="shared" si="899"/>
        <v/>
      </c>
      <c r="DE457" s="123" t="str">
        <f t="shared" si="900"/>
        <v/>
      </c>
      <c r="DF457" s="123" t="str">
        <f t="shared" si="901"/>
        <v/>
      </c>
      <c r="DG457" s="123" t="str">
        <f t="shared" si="902"/>
        <v/>
      </c>
      <c r="DH457" s="123" t="str">
        <f t="shared" si="903"/>
        <v/>
      </c>
      <c r="DI457" s="123" t="str">
        <f t="shared" si="904"/>
        <v/>
      </c>
      <c r="DJ457" s="129" t="str">
        <f t="shared" si="905"/>
        <v/>
      </c>
      <c r="DK457" s="98" t="s">
        <v>68</v>
      </c>
      <c r="DL457" s="130">
        <f t="shared" si="912"/>
        <v>451</v>
      </c>
      <c r="DM457" s="56"/>
    </row>
    <row r="458" spans="2:117" ht="22.5" customHeight="1">
      <c r="B458" s="98" t="s">
        <v>68</v>
      </c>
      <c r="C458" s="130">
        <f t="shared" si="906"/>
        <v>452</v>
      </c>
      <c r="D458" s="146">
        <v>45708</v>
      </c>
      <c r="E458" s="155" t="s">
        <v>69</v>
      </c>
      <c r="F458" s="102" t="s">
        <v>70</v>
      </c>
      <c r="G458" s="103" t="s">
        <v>20</v>
      </c>
      <c r="H458" s="131" t="s">
        <v>46</v>
      </c>
      <c r="I458" s="132">
        <v>3000</v>
      </c>
      <c r="J458" s="106"/>
      <c r="K458" s="107">
        <f t="shared" si="907"/>
        <v>5127174</v>
      </c>
      <c r="L458" s="645"/>
      <c r="M458" s="133"/>
      <c r="N458" s="133"/>
      <c r="O458" s="134" t="str">
        <f t="shared" ref="O458:S458" si="1495">IF($H458=O$6,$I458,"")</f>
        <v/>
      </c>
      <c r="P458" s="135" t="str">
        <f t="shared" si="1495"/>
        <v/>
      </c>
      <c r="Q458" s="136">
        <f t="shared" si="1495"/>
        <v>3000</v>
      </c>
      <c r="R458" s="135" t="str">
        <f t="shared" si="1495"/>
        <v/>
      </c>
      <c r="S458" s="137" t="str">
        <f t="shared" si="1495"/>
        <v/>
      </c>
      <c r="T458" s="113" t="str">
        <f t="shared" ref="T458:AJ458" si="1496">IF($H458=T$6,$J458,"")</f>
        <v/>
      </c>
      <c r="U458" s="114" t="str">
        <f t="shared" si="1496"/>
        <v/>
      </c>
      <c r="V458" s="114" t="str">
        <f t="shared" si="1496"/>
        <v/>
      </c>
      <c r="W458" s="114" t="str">
        <f t="shared" si="1496"/>
        <v/>
      </c>
      <c r="X458" s="113" t="str">
        <f t="shared" si="1496"/>
        <v/>
      </c>
      <c r="Y458" s="114" t="str">
        <f t="shared" si="1496"/>
        <v/>
      </c>
      <c r="Z458" s="114" t="str">
        <f t="shared" si="1496"/>
        <v/>
      </c>
      <c r="AA458" s="114" t="str">
        <f t="shared" si="1496"/>
        <v/>
      </c>
      <c r="AB458" s="113" t="str">
        <f t="shared" si="1496"/>
        <v/>
      </c>
      <c r="AC458" s="114" t="str">
        <f t="shared" si="1496"/>
        <v/>
      </c>
      <c r="AD458" s="114" t="str">
        <f t="shared" si="1496"/>
        <v/>
      </c>
      <c r="AE458" s="114" t="str">
        <f t="shared" si="1496"/>
        <v/>
      </c>
      <c r="AF458" s="114" t="str">
        <f t="shared" si="1496"/>
        <v/>
      </c>
      <c r="AG458" s="114" t="str">
        <f t="shared" si="1496"/>
        <v/>
      </c>
      <c r="AH458" s="114" t="str">
        <f t="shared" si="1496"/>
        <v/>
      </c>
      <c r="AI458" s="113" t="str">
        <f t="shared" si="1496"/>
        <v/>
      </c>
      <c r="AJ458" s="115" t="str">
        <f t="shared" si="1496"/>
        <v/>
      </c>
      <c r="AK458" s="617"/>
      <c r="AL458" s="38"/>
      <c r="AM458" s="98" t="s">
        <v>68</v>
      </c>
      <c r="AN458" s="130">
        <f t="shared" si="910"/>
        <v>452</v>
      </c>
      <c r="AO458" s="138" t="str">
        <f t="shared" ref="AO458:AS458" si="1497">IF(AND($G458=AO$4,$H458=AO$6),$I458,"")</f>
        <v/>
      </c>
      <c r="AP458" s="139" t="str">
        <f t="shared" si="1497"/>
        <v/>
      </c>
      <c r="AQ458" s="139">
        <f t="shared" si="1497"/>
        <v>3000</v>
      </c>
      <c r="AR458" s="139" t="str">
        <f t="shared" si="1497"/>
        <v/>
      </c>
      <c r="AS458" s="139" t="str">
        <f t="shared" si="1497"/>
        <v/>
      </c>
      <c r="AT458" s="118"/>
      <c r="AU458" s="138" t="str">
        <f t="shared" si="839"/>
        <v/>
      </c>
      <c r="AV458" s="139" t="str">
        <f t="shared" si="840"/>
        <v/>
      </c>
      <c r="AW458" s="139" t="str">
        <f t="shared" si="841"/>
        <v/>
      </c>
      <c r="AX458" s="139" t="str">
        <f t="shared" si="842"/>
        <v/>
      </c>
      <c r="AY458" s="139" t="str">
        <f t="shared" si="843"/>
        <v/>
      </c>
      <c r="AZ458" s="140" t="str">
        <f t="shared" si="844"/>
        <v/>
      </c>
      <c r="BA458" s="141" t="str">
        <f t="shared" si="845"/>
        <v/>
      </c>
      <c r="BB458" s="139" t="str">
        <f t="shared" si="846"/>
        <v/>
      </c>
      <c r="BC458" s="139" t="str">
        <f t="shared" si="847"/>
        <v/>
      </c>
      <c r="BD458" s="139" t="str">
        <f t="shared" si="848"/>
        <v/>
      </c>
      <c r="BE458" s="140" t="str">
        <f t="shared" si="849"/>
        <v/>
      </c>
      <c r="BF458" s="122" t="str">
        <f t="shared" si="850"/>
        <v/>
      </c>
      <c r="BG458" s="123" t="str">
        <f t="shared" si="851"/>
        <v/>
      </c>
      <c r="BH458" s="123" t="str">
        <f t="shared" si="852"/>
        <v/>
      </c>
      <c r="BI458" s="123" t="str">
        <f t="shared" si="853"/>
        <v/>
      </c>
      <c r="BJ458" s="122" t="str">
        <f t="shared" si="854"/>
        <v/>
      </c>
      <c r="BK458" s="123" t="str">
        <f t="shared" si="855"/>
        <v/>
      </c>
      <c r="BL458" s="123" t="str">
        <f t="shared" si="856"/>
        <v/>
      </c>
      <c r="BM458" s="123" t="str">
        <f t="shared" si="857"/>
        <v/>
      </c>
      <c r="BN458" s="123" t="str">
        <f t="shared" si="858"/>
        <v/>
      </c>
      <c r="BO458" s="123" t="str">
        <f t="shared" si="859"/>
        <v/>
      </c>
      <c r="BP458" s="123" t="str">
        <f t="shared" si="860"/>
        <v/>
      </c>
      <c r="BQ458" s="123" t="str">
        <f t="shared" si="861"/>
        <v/>
      </c>
      <c r="BR458" s="124" t="str">
        <f t="shared" si="862"/>
        <v/>
      </c>
      <c r="BS458" s="142" t="str">
        <f t="shared" si="863"/>
        <v/>
      </c>
      <c r="BT458" s="143" t="str">
        <f t="shared" si="864"/>
        <v/>
      </c>
      <c r="BU458" s="143" t="str">
        <f t="shared" si="865"/>
        <v/>
      </c>
      <c r="BV458" s="143" t="str">
        <f t="shared" si="866"/>
        <v/>
      </c>
      <c r="BW458" s="143" t="str">
        <f t="shared" si="867"/>
        <v/>
      </c>
      <c r="BX458" s="144" t="str">
        <f t="shared" si="868"/>
        <v/>
      </c>
      <c r="BY458" s="141" t="str">
        <f t="shared" si="869"/>
        <v/>
      </c>
      <c r="BZ458" s="139" t="str">
        <f t="shared" si="870"/>
        <v/>
      </c>
      <c r="CA458" s="139" t="str">
        <f t="shared" si="871"/>
        <v/>
      </c>
      <c r="CB458" s="139" t="str">
        <f t="shared" si="872"/>
        <v/>
      </c>
      <c r="CC458" s="139" t="str">
        <f t="shared" si="873"/>
        <v/>
      </c>
      <c r="CD458" s="139" t="str">
        <f t="shared" si="874"/>
        <v/>
      </c>
      <c r="CE458" s="140" t="str">
        <f t="shared" si="875"/>
        <v/>
      </c>
      <c r="CF458" s="141" t="str">
        <f t="shared" si="876"/>
        <v/>
      </c>
      <c r="CG458" s="139" t="str">
        <f t="shared" si="877"/>
        <v/>
      </c>
      <c r="CH458" s="139" t="str">
        <f t="shared" si="878"/>
        <v/>
      </c>
      <c r="CI458" s="139" t="str">
        <f t="shared" si="879"/>
        <v/>
      </c>
      <c r="CJ458" s="139" t="str">
        <f t="shared" si="880"/>
        <v/>
      </c>
      <c r="CK458" s="139" t="str">
        <f t="shared" si="881"/>
        <v/>
      </c>
      <c r="CL458" s="140" t="str">
        <f t="shared" si="882"/>
        <v/>
      </c>
      <c r="CM458" s="142" t="str">
        <f t="shared" si="883"/>
        <v/>
      </c>
      <c r="CN458" s="143" t="str">
        <f t="shared" si="884"/>
        <v/>
      </c>
      <c r="CO458" s="143" t="str">
        <f t="shared" si="885"/>
        <v/>
      </c>
      <c r="CP458" s="143" t="str">
        <f t="shared" si="886"/>
        <v/>
      </c>
      <c r="CQ458" s="143" t="str">
        <f t="shared" si="887"/>
        <v/>
      </c>
      <c r="CR458" s="145" t="str">
        <f t="shared" si="888"/>
        <v/>
      </c>
      <c r="CS458" s="127"/>
      <c r="CT458" s="122" t="str">
        <f t="shared" si="889"/>
        <v/>
      </c>
      <c r="CU458" s="123" t="str">
        <f t="shared" si="890"/>
        <v/>
      </c>
      <c r="CV458" s="123" t="str">
        <f t="shared" si="891"/>
        <v/>
      </c>
      <c r="CW458" s="123" t="str">
        <f t="shared" si="892"/>
        <v/>
      </c>
      <c r="CX458" s="123" t="str">
        <f t="shared" si="893"/>
        <v/>
      </c>
      <c r="CY458" s="123" t="str">
        <f t="shared" si="894"/>
        <v/>
      </c>
      <c r="CZ458" s="123" t="str">
        <f t="shared" si="895"/>
        <v/>
      </c>
      <c r="DA458" s="123" t="str">
        <f t="shared" si="896"/>
        <v/>
      </c>
      <c r="DB458" s="124" t="str">
        <f t="shared" si="897"/>
        <v/>
      </c>
      <c r="DC458" s="128" t="str">
        <f t="shared" si="898"/>
        <v/>
      </c>
      <c r="DD458" s="123" t="str">
        <f t="shared" si="899"/>
        <v/>
      </c>
      <c r="DE458" s="123" t="str">
        <f t="shared" si="900"/>
        <v/>
      </c>
      <c r="DF458" s="123" t="str">
        <f t="shared" si="901"/>
        <v/>
      </c>
      <c r="DG458" s="123" t="str">
        <f t="shared" si="902"/>
        <v/>
      </c>
      <c r="DH458" s="123" t="str">
        <f t="shared" si="903"/>
        <v/>
      </c>
      <c r="DI458" s="123" t="str">
        <f t="shared" si="904"/>
        <v/>
      </c>
      <c r="DJ458" s="129" t="str">
        <f t="shared" si="905"/>
        <v/>
      </c>
      <c r="DK458" s="98" t="s">
        <v>68</v>
      </c>
      <c r="DL458" s="130">
        <f t="shared" si="912"/>
        <v>452</v>
      </c>
      <c r="DM458" s="56"/>
    </row>
    <row r="459" spans="2:117" ht="22.5" customHeight="1">
      <c r="B459" s="98" t="s">
        <v>68</v>
      </c>
      <c r="C459" s="130">
        <f t="shared" si="906"/>
        <v>453</v>
      </c>
      <c r="D459" s="146">
        <v>45708</v>
      </c>
      <c r="E459" s="155" t="s">
        <v>69</v>
      </c>
      <c r="F459" s="102" t="s">
        <v>70</v>
      </c>
      <c r="G459" s="103" t="s">
        <v>20</v>
      </c>
      <c r="H459" s="131" t="s">
        <v>46</v>
      </c>
      <c r="I459" s="132">
        <v>3000</v>
      </c>
      <c r="J459" s="106"/>
      <c r="K459" s="107">
        <f t="shared" si="907"/>
        <v>5130174</v>
      </c>
      <c r="L459" s="645"/>
      <c r="M459" s="133"/>
      <c r="N459" s="133"/>
      <c r="O459" s="134" t="str">
        <f t="shared" ref="O459:S459" si="1498">IF($H459=O$6,$I459,"")</f>
        <v/>
      </c>
      <c r="P459" s="135" t="str">
        <f t="shared" si="1498"/>
        <v/>
      </c>
      <c r="Q459" s="136">
        <f t="shared" si="1498"/>
        <v>3000</v>
      </c>
      <c r="R459" s="135" t="str">
        <f t="shared" si="1498"/>
        <v/>
      </c>
      <c r="S459" s="137" t="str">
        <f t="shared" si="1498"/>
        <v/>
      </c>
      <c r="T459" s="113" t="str">
        <f t="shared" ref="T459:AJ459" si="1499">IF($H459=T$6,$J459,"")</f>
        <v/>
      </c>
      <c r="U459" s="114" t="str">
        <f t="shared" si="1499"/>
        <v/>
      </c>
      <c r="V459" s="114" t="str">
        <f t="shared" si="1499"/>
        <v/>
      </c>
      <c r="W459" s="114" t="str">
        <f t="shared" si="1499"/>
        <v/>
      </c>
      <c r="X459" s="113" t="str">
        <f t="shared" si="1499"/>
        <v/>
      </c>
      <c r="Y459" s="114" t="str">
        <f t="shared" si="1499"/>
        <v/>
      </c>
      <c r="Z459" s="114" t="str">
        <f t="shared" si="1499"/>
        <v/>
      </c>
      <c r="AA459" s="114" t="str">
        <f t="shared" si="1499"/>
        <v/>
      </c>
      <c r="AB459" s="113" t="str">
        <f t="shared" si="1499"/>
        <v/>
      </c>
      <c r="AC459" s="114" t="str">
        <f t="shared" si="1499"/>
        <v/>
      </c>
      <c r="AD459" s="114" t="str">
        <f t="shared" si="1499"/>
        <v/>
      </c>
      <c r="AE459" s="114" t="str">
        <f t="shared" si="1499"/>
        <v/>
      </c>
      <c r="AF459" s="114" t="str">
        <f t="shared" si="1499"/>
        <v/>
      </c>
      <c r="AG459" s="114" t="str">
        <f t="shared" si="1499"/>
        <v/>
      </c>
      <c r="AH459" s="114" t="str">
        <f t="shared" si="1499"/>
        <v/>
      </c>
      <c r="AI459" s="113" t="str">
        <f t="shared" si="1499"/>
        <v/>
      </c>
      <c r="AJ459" s="115" t="str">
        <f t="shared" si="1499"/>
        <v/>
      </c>
      <c r="AK459" s="617"/>
      <c r="AL459" s="38"/>
      <c r="AM459" s="98" t="s">
        <v>68</v>
      </c>
      <c r="AN459" s="130">
        <f t="shared" si="910"/>
        <v>453</v>
      </c>
      <c r="AO459" s="138" t="str">
        <f t="shared" ref="AO459:AS459" si="1500">IF(AND($G459=AO$4,$H459=AO$6),$I459,"")</f>
        <v/>
      </c>
      <c r="AP459" s="139" t="str">
        <f t="shared" si="1500"/>
        <v/>
      </c>
      <c r="AQ459" s="139">
        <f t="shared" si="1500"/>
        <v>3000</v>
      </c>
      <c r="AR459" s="139" t="str">
        <f t="shared" si="1500"/>
        <v/>
      </c>
      <c r="AS459" s="139" t="str">
        <f t="shared" si="1500"/>
        <v/>
      </c>
      <c r="AT459" s="118"/>
      <c r="AU459" s="138" t="str">
        <f t="shared" si="839"/>
        <v/>
      </c>
      <c r="AV459" s="139" t="str">
        <f t="shared" si="840"/>
        <v/>
      </c>
      <c r="AW459" s="139" t="str">
        <f t="shared" si="841"/>
        <v/>
      </c>
      <c r="AX459" s="139" t="str">
        <f t="shared" si="842"/>
        <v/>
      </c>
      <c r="AY459" s="139" t="str">
        <f t="shared" si="843"/>
        <v/>
      </c>
      <c r="AZ459" s="140" t="str">
        <f t="shared" si="844"/>
        <v/>
      </c>
      <c r="BA459" s="141" t="str">
        <f t="shared" si="845"/>
        <v/>
      </c>
      <c r="BB459" s="139" t="str">
        <f t="shared" si="846"/>
        <v/>
      </c>
      <c r="BC459" s="139" t="str">
        <f t="shared" si="847"/>
        <v/>
      </c>
      <c r="BD459" s="139" t="str">
        <f t="shared" si="848"/>
        <v/>
      </c>
      <c r="BE459" s="140" t="str">
        <f t="shared" si="849"/>
        <v/>
      </c>
      <c r="BF459" s="122" t="str">
        <f t="shared" si="850"/>
        <v/>
      </c>
      <c r="BG459" s="123" t="str">
        <f t="shared" si="851"/>
        <v/>
      </c>
      <c r="BH459" s="123" t="str">
        <f t="shared" si="852"/>
        <v/>
      </c>
      <c r="BI459" s="123" t="str">
        <f t="shared" si="853"/>
        <v/>
      </c>
      <c r="BJ459" s="122" t="str">
        <f t="shared" si="854"/>
        <v/>
      </c>
      <c r="BK459" s="123" t="str">
        <f t="shared" si="855"/>
        <v/>
      </c>
      <c r="BL459" s="123" t="str">
        <f t="shared" si="856"/>
        <v/>
      </c>
      <c r="BM459" s="123" t="str">
        <f t="shared" si="857"/>
        <v/>
      </c>
      <c r="BN459" s="123" t="str">
        <f t="shared" si="858"/>
        <v/>
      </c>
      <c r="BO459" s="123" t="str">
        <f t="shared" si="859"/>
        <v/>
      </c>
      <c r="BP459" s="123" t="str">
        <f t="shared" si="860"/>
        <v/>
      </c>
      <c r="BQ459" s="123" t="str">
        <f t="shared" si="861"/>
        <v/>
      </c>
      <c r="BR459" s="124" t="str">
        <f t="shared" si="862"/>
        <v/>
      </c>
      <c r="BS459" s="142" t="str">
        <f t="shared" si="863"/>
        <v/>
      </c>
      <c r="BT459" s="143" t="str">
        <f t="shared" si="864"/>
        <v/>
      </c>
      <c r="BU459" s="143" t="str">
        <f t="shared" si="865"/>
        <v/>
      </c>
      <c r="BV459" s="143" t="str">
        <f t="shared" si="866"/>
        <v/>
      </c>
      <c r="BW459" s="143" t="str">
        <f t="shared" si="867"/>
        <v/>
      </c>
      <c r="BX459" s="144" t="str">
        <f t="shared" si="868"/>
        <v/>
      </c>
      <c r="BY459" s="141" t="str">
        <f t="shared" si="869"/>
        <v/>
      </c>
      <c r="BZ459" s="139" t="str">
        <f t="shared" si="870"/>
        <v/>
      </c>
      <c r="CA459" s="139" t="str">
        <f t="shared" si="871"/>
        <v/>
      </c>
      <c r="CB459" s="139" t="str">
        <f t="shared" si="872"/>
        <v/>
      </c>
      <c r="CC459" s="139" t="str">
        <f t="shared" si="873"/>
        <v/>
      </c>
      <c r="CD459" s="139" t="str">
        <f t="shared" si="874"/>
        <v/>
      </c>
      <c r="CE459" s="140" t="str">
        <f t="shared" si="875"/>
        <v/>
      </c>
      <c r="CF459" s="141" t="str">
        <f t="shared" si="876"/>
        <v/>
      </c>
      <c r="CG459" s="139" t="str">
        <f t="shared" si="877"/>
        <v/>
      </c>
      <c r="CH459" s="139" t="str">
        <f t="shared" si="878"/>
        <v/>
      </c>
      <c r="CI459" s="139" t="str">
        <f t="shared" si="879"/>
        <v/>
      </c>
      <c r="CJ459" s="139" t="str">
        <f t="shared" si="880"/>
        <v/>
      </c>
      <c r="CK459" s="139" t="str">
        <f t="shared" si="881"/>
        <v/>
      </c>
      <c r="CL459" s="140" t="str">
        <f t="shared" si="882"/>
        <v/>
      </c>
      <c r="CM459" s="142" t="str">
        <f t="shared" si="883"/>
        <v/>
      </c>
      <c r="CN459" s="143" t="str">
        <f t="shared" si="884"/>
        <v/>
      </c>
      <c r="CO459" s="143" t="str">
        <f t="shared" si="885"/>
        <v/>
      </c>
      <c r="CP459" s="143" t="str">
        <f t="shared" si="886"/>
        <v/>
      </c>
      <c r="CQ459" s="143" t="str">
        <f t="shared" si="887"/>
        <v/>
      </c>
      <c r="CR459" s="145" t="str">
        <f t="shared" si="888"/>
        <v/>
      </c>
      <c r="CS459" s="127"/>
      <c r="CT459" s="122" t="str">
        <f t="shared" si="889"/>
        <v/>
      </c>
      <c r="CU459" s="123" t="str">
        <f t="shared" si="890"/>
        <v/>
      </c>
      <c r="CV459" s="123" t="str">
        <f t="shared" si="891"/>
        <v/>
      </c>
      <c r="CW459" s="123" t="str">
        <f t="shared" si="892"/>
        <v/>
      </c>
      <c r="CX459" s="123" t="str">
        <f t="shared" si="893"/>
        <v/>
      </c>
      <c r="CY459" s="123" t="str">
        <f t="shared" si="894"/>
        <v/>
      </c>
      <c r="CZ459" s="123" t="str">
        <f t="shared" si="895"/>
        <v/>
      </c>
      <c r="DA459" s="123" t="str">
        <f t="shared" si="896"/>
        <v/>
      </c>
      <c r="DB459" s="124" t="str">
        <f t="shared" si="897"/>
        <v/>
      </c>
      <c r="DC459" s="128" t="str">
        <f t="shared" si="898"/>
        <v/>
      </c>
      <c r="DD459" s="123" t="str">
        <f t="shared" si="899"/>
        <v/>
      </c>
      <c r="DE459" s="123" t="str">
        <f t="shared" si="900"/>
        <v/>
      </c>
      <c r="DF459" s="123" t="str">
        <f t="shared" si="901"/>
        <v/>
      </c>
      <c r="DG459" s="123" t="str">
        <f t="shared" si="902"/>
        <v/>
      </c>
      <c r="DH459" s="123" t="str">
        <f t="shared" si="903"/>
        <v/>
      </c>
      <c r="DI459" s="123" t="str">
        <f t="shared" si="904"/>
        <v/>
      </c>
      <c r="DJ459" s="129" t="str">
        <f t="shared" si="905"/>
        <v/>
      </c>
      <c r="DK459" s="98" t="s">
        <v>68</v>
      </c>
      <c r="DL459" s="130">
        <f t="shared" si="912"/>
        <v>453</v>
      </c>
      <c r="DM459" s="56"/>
    </row>
    <row r="460" spans="2:117" ht="22.5" customHeight="1">
      <c r="B460" s="98" t="s">
        <v>68</v>
      </c>
      <c r="C460" s="130">
        <f t="shared" si="906"/>
        <v>454</v>
      </c>
      <c r="D460" s="146">
        <v>45708</v>
      </c>
      <c r="E460" s="155" t="s">
        <v>69</v>
      </c>
      <c r="F460" s="102" t="s">
        <v>70</v>
      </c>
      <c r="G460" s="103" t="s">
        <v>20</v>
      </c>
      <c r="H460" s="131" t="s">
        <v>46</v>
      </c>
      <c r="I460" s="132">
        <v>3000</v>
      </c>
      <c r="J460" s="106"/>
      <c r="K460" s="107">
        <f t="shared" si="907"/>
        <v>5133174</v>
      </c>
      <c r="L460" s="645"/>
      <c r="M460" s="133"/>
      <c r="N460" s="133"/>
      <c r="O460" s="134" t="str">
        <f t="shared" ref="O460:S460" si="1501">IF($H460=O$6,$I460,"")</f>
        <v/>
      </c>
      <c r="P460" s="135" t="str">
        <f t="shared" si="1501"/>
        <v/>
      </c>
      <c r="Q460" s="136">
        <f t="shared" si="1501"/>
        <v>3000</v>
      </c>
      <c r="R460" s="135" t="str">
        <f t="shared" si="1501"/>
        <v/>
      </c>
      <c r="S460" s="137" t="str">
        <f t="shared" si="1501"/>
        <v/>
      </c>
      <c r="T460" s="113" t="str">
        <f t="shared" ref="T460:AJ460" si="1502">IF($H460=T$6,$J460,"")</f>
        <v/>
      </c>
      <c r="U460" s="114" t="str">
        <f t="shared" si="1502"/>
        <v/>
      </c>
      <c r="V460" s="114" t="str">
        <f t="shared" si="1502"/>
        <v/>
      </c>
      <c r="W460" s="114" t="str">
        <f t="shared" si="1502"/>
        <v/>
      </c>
      <c r="X460" s="113" t="str">
        <f t="shared" si="1502"/>
        <v/>
      </c>
      <c r="Y460" s="114" t="str">
        <f t="shared" si="1502"/>
        <v/>
      </c>
      <c r="Z460" s="114" t="str">
        <f t="shared" si="1502"/>
        <v/>
      </c>
      <c r="AA460" s="114" t="str">
        <f t="shared" si="1502"/>
        <v/>
      </c>
      <c r="AB460" s="113" t="str">
        <f t="shared" si="1502"/>
        <v/>
      </c>
      <c r="AC460" s="114" t="str">
        <f t="shared" si="1502"/>
        <v/>
      </c>
      <c r="AD460" s="114" t="str">
        <f t="shared" si="1502"/>
        <v/>
      </c>
      <c r="AE460" s="114" t="str">
        <f t="shared" si="1502"/>
        <v/>
      </c>
      <c r="AF460" s="114" t="str">
        <f t="shared" si="1502"/>
        <v/>
      </c>
      <c r="AG460" s="114" t="str">
        <f t="shared" si="1502"/>
        <v/>
      </c>
      <c r="AH460" s="114" t="str">
        <f t="shared" si="1502"/>
        <v/>
      </c>
      <c r="AI460" s="113" t="str">
        <f t="shared" si="1502"/>
        <v/>
      </c>
      <c r="AJ460" s="115" t="str">
        <f t="shared" si="1502"/>
        <v/>
      </c>
      <c r="AK460" s="617"/>
      <c r="AL460" s="38"/>
      <c r="AM460" s="98" t="s">
        <v>68</v>
      </c>
      <c r="AN460" s="130">
        <f t="shared" si="910"/>
        <v>454</v>
      </c>
      <c r="AO460" s="138" t="str">
        <f t="shared" ref="AO460:AS460" si="1503">IF(AND($G460=AO$4,$H460=AO$6),$I460,"")</f>
        <v/>
      </c>
      <c r="AP460" s="139" t="str">
        <f t="shared" si="1503"/>
        <v/>
      </c>
      <c r="AQ460" s="139">
        <f t="shared" si="1503"/>
        <v>3000</v>
      </c>
      <c r="AR460" s="139" t="str">
        <f t="shared" si="1503"/>
        <v/>
      </c>
      <c r="AS460" s="139" t="str">
        <f t="shared" si="1503"/>
        <v/>
      </c>
      <c r="AT460" s="118"/>
      <c r="AU460" s="138" t="str">
        <f t="shared" si="839"/>
        <v/>
      </c>
      <c r="AV460" s="139" t="str">
        <f t="shared" si="840"/>
        <v/>
      </c>
      <c r="AW460" s="139" t="str">
        <f t="shared" si="841"/>
        <v/>
      </c>
      <c r="AX460" s="139" t="str">
        <f t="shared" si="842"/>
        <v/>
      </c>
      <c r="AY460" s="139" t="str">
        <f t="shared" si="843"/>
        <v/>
      </c>
      <c r="AZ460" s="140" t="str">
        <f t="shared" si="844"/>
        <v/>
      </c>
      <c r="BA460" s="141" t="str">
        <f t="shared" si="845"/>
        <v/>
      </c>
      <c r="BB460" s="139" t="str">
        <f t="shared" si="846"/>
        <v/>
      </c>
      <c r="BC460" s="139" t="str">
        <f t="shared" si="847"/>
        <v/>
      </c>
      <c r="BD460" s="139" t="str">
        <f t="shared" si="848"/>
        <v/>
      </c>
      <c r="BE460" s="140" t="str">
        <f t="shared" si="849"/>
        <v/>
      </c>
      <c r="BF460" s="122" t="str">
        <f t="shared" si="850"/>
        <v/>
      </c>
      <c r="BG460" s="123" t="str">
        <f t="shared" si="851"/>
        <v/>
      </c>
      <c r="BH460" s="123" t="str">
        <f t="shared" si="852"/>
        <v/>
      </c>
      <c r="BI460" s="123" t="str">
        <f t="shared" si="853"/>
        <v/>
      </c>
      <c r="BJ460" s="122" t="str">
        <f t="shared" si="854"/>
        <v/>
      </c>
      <c r="BK460" s="123" t="str">
        <f t="shared" si="855"/>
        <v/>
      </c>
      <c r="BL460" s="123" t="str">
        <f t="shared" si="856"/>
        <v/>
      </c>
      <c r="BM460" s="123" t="str">
        <f t="shared" si="857"/>
        <v/>
      </c>
      <c r="BN460" s="123" t="str">
        <f t="shared" si="858"/>
        <v/>
      </c>
      <c r="BO460" s="123" t="str">
        <f t="shared" si="859"/>
        <v/>
      </c>
      <c r="BP460" s="123" t="str">
        <f t="shared" si="860"/>
        <v/>
      </c>
      <c r="BQ460" s="123" t="str">
        <f t="shared" si="861"/>
        <v/>
      </c>
      <c r="BR460" s="124" t="str">
        <f t="shared" si="862"/>
        <v/>
      </c>
      <c r="BS460" s="142" t="str">
        <f t="shared" si="863"/>
        <v/>
      </c>
      <c r="BT460" s="143" t="str">
        <f t="shared" si="864"/>
        <v/>
      </c>
      <c r="BU460" s="143" t="str">
        <f t="shared" si="865"/>
        <v/>
      </c>
      <c r="BV460" s="143" t="str">
        <f t="shared" si="866"/>
        <v/>
      </c>
      <c r="BW460" s="143" t="str">
        <f t="shared" si="867"/>
        <v/>
      </c>
      <c r="BX460" s="144" t="str">
        <f t="shared" si="868"/>
        <v/>
      </c>
      <c r="BY460" s="141" t="str">
        <f t="shared" si="869"/>
        <v/>
      </c>
      <c r="BZ460" s="139" t="str">
        <f t="shared" si="870"/>
        <v/>
      </c>
      <c r="CA460" s="139" t="str">
        <f t="shared" si="871"/>
        <v/>
      </c>
      <c r="CB460" s="139" t="str">
        <f t="shared" si="872"/>
        <v/>
      </c>
      <c r="CC460" s="139" t="str">
        <f t="shared" si="873"/>
        <v/>
      </c>
      <c r="CD460" s="139" t="str">
        <f t="shared" si="874"/>
        <v/>
      </c>
      <c r="CE460" s="140" t="str">
        <f t="shared" si="875"/>
        <v/>
      </c>
      <c r="CF460" s="141" t="str">
        <f t="shared" si="876"/>
        <v/>
      </c>
      <c r="CG460" s="139" t="str">
        <f t="shared" si="877"/>
        <v/>
      </c>
      <c r="CH460" s="139" t="str">
        <f t="shared" si="878"/>
        <v/>
      </c>
      <c r="CI460" s="139" t="str">
        <f t="shared" si="879"/>
        <v/>
      </c>
      <c r="CJ460" s="139" t="str">
        <f t="shared" si="880"/>
        <v/>
      </c>
      <c r="CK460" s="139" t="str">
        <f t="shared" si="881"/>
        <v/>
      </c>
      <c r="CL460" s="140" t="str">
        <f t="shared" si="882"/>
        <v/>
      </c>
      <c r="CM460" s="142" t="str">
        <f t="shared" si="883"/>
        <v/>
      </c>
      <c r="CN460" s="143" t="str">
        <f t="shared" si="884"/>
        <v/>
      </c>
      <c r="CO460" s="143" t="str">
        <f t="shared" si="885"/>
        <v/>
      </c>
      <c r="CP460" s="143" t="str">
        <f t="shared" si="886"/>
        <v/>
      </c>
      <c r="CQ460" s="143" t="str">
        <f t="shared" si="887"/>
        <v/>
      </c>
      <c r="CR460" s="145" t="str">
        <f t="shared" si="888"/>
        <v/>
      </c>
      <c r="CS460" s="127"/>
      <c r="CT460" s="122" t="str">
        <f t="shared" si="889"/>
        <v/>
      </c>
      <c r="CU460" s="123" t="str">
        <f t="shared" si="890"/>
        <v/>
      </c>
      <c r="CV460" s="123" t="str">
        <f t="shared" si="891"/>
        <v/>
      </c>
      <c r="CW460" s="123" t="str">
        <f t="shared" si="892"/>
        <v/>
      </c>
      <c r="CX460" s="123" t="str">
        <f t="shared" si="893"/>
        <v/>
      </c>
      <c r="CY460" s="123" t="str">
        <f t="shared" si="894"/>
        <v/>
      </c>
      <c r="CZ460" s="123" t="str">
        <f t="shared" si="895"/>
        <v/>
      </c>
      <c r="DA460" s="123" t="str">
        <f t="shared" si="896"/>
        <v/>
      </c>
      <c r="DB460" s="124" t="str">
        <f t="shared" si="897"/>
        <v/>
      </c>
      <c r="DC460" s="128" t="str">
        <f t="shared" si="898"/>
        <v/>
      </c>
      <c r="DD460" s="123" t="str">
        <f t="shared" si="899"/>
        <v/>
      </c>
      <c r="DE460" s="123" t="str">
        <f t="shared" si="900"/>
        <v/>
      </c>
      <c r="DF460" s="123" t="str">
        <f t="shared" si="901"/>
        <v/>
      </c>
      <c r="DG460" s="123" t="str">
        <f t="shared" si="902"/>
        <v/>
      </c>
      <c r="DH460" s="123" t="str">
        <f t="shared" si="903"/>
        <v/>
      </c>
      <c r="DI460" s="123" t="str">
        <f t="shared" si="904"/>
        <v/>
      </c>
      <c r="DJ460" s="129" t="str">
        <f t="shared" si="905"/>
        <v/>
      </c>
      <c r="DK460" s="98" t="s">
        <v>68</v>
      </c>
      <c r="DL460" s="130">
        <f t="shared" si="912"/>
        <v>454</v>
      </c>
      <c r="DM460" s="56"/>
    </row>
    <row r="461" spans="2:117" ht="22.5" customHeight="1">
      <c r="B461" s="98" t="s">
        <v>68</v>
      </c>
      <c r="C461" s="130">
        <f t="shared" si="906"/>
        <v>455</v>
      </c>
      <c r="D461" s="146">
        <v>45708</v>
      </c>
      <c r="E461" s="155" t="s">
        <v>69</v>
      </c>
      <c r="F461" s="102" t="s">
        <v>70</v>
      </c>
      <c r="G461" s="156" t="s">
        <v>20</v>
      </c>
      <c r="H461" s="131" t="s">
        <v>46</v>
      </c>
      <c r="I461" s="132">
        <v>6000</v>
      </c>
      <c r="J461" s="106"/>
      <c r="K461" s="107">
        <f t="shared" si="907"/>
        <v>5139174</v>
      </c>
      <c r="L461" s="645"/>
      <c r="M461" s="133"/>
      <c r="N461" s="133"/>
      <c r="O461" s="134" t="str">
        <f t="shared" ref="O461:S461" si="1504">IF($H461=O$6,$I461,"")</f>
        <v/>
      </c>
      <c r="P461" s="135" t="str">
        <f t="shared" si="1504"/>
        <v/>
      </c>
      <c r="Q461" s="136">
        <f t="shared" si="1504"/>
        <v>6000</v>
      </c>
      <c r="R461" s="135" t="str">
        <f t="shared" si="1504"/>
        <v/>
      </c>
      <c r="S461" s="137" t="str">
        <f t="shared" si="1504"/>
        <v/>
      </c>
      <c r="T461" s="113" t="str">
        <f t="shared" ref="T461:AJ461" si="1505">IF($H461=T$6,$J461,"")</f>
        <v/>
      </c>
      <c r="U461" s="114" t="str">
        <f t="shared" si="1505"/>
        <v/>
      </c>
      <c r="V461" s="114" t="str">
        <f t="shared" si="1505"/>
        <v/>
      </c>
      <c r="W461" s="114" t="str">
        <f t="shared" si="1505"/>
        <v/>
      </c>
      <c r="X461" s="113" t="str">
        <f t="shared" si="1505"/>
        <v/>
      </c>
      <c r="Y461" s="114" t="str">
        <f t="shared" si="1505"/>
        <v/>
      </c>
      <c r="Z461" s="114" t="str">
        <f t="shared" si="1505"/>
        <v/>
      </c>
      <c r="AA461" s="114" t="str">
        <f t="shared" si="1505"/>
        <v/>
      </c>
      <c r="AB461" s="113" t="str">
        <f t="shared" si="1505"/>
        <v/>
      </c>
      <c r="AC461" s="114" t="str">
        <f t="shared" si="1505"/>
        <v/>
      </c>
      <c r="AD461" s="114" t="str">
        <f t="shared" si="1505"/>
        <v/>
      </c>
      <c r="AE461" s="114" t="str">
        <f t="shared" si="1505"/>
        <v/>
      </c>
      <c r="AF461" s="114" t="str">
        <f t="shared" si="1505"/>
        <v/>
      </c>
      <c r="AG461" s="114" t="str">
        <f t="shared" si="1505"/>
        <v/>
      </c>
      <c r="AH461" s="114" t="str">
        <f t="shared" si="1505"/>
        <v/>
      </c>
      <c r="AI461" s="113" t="str">
        <f t="shared" si="1505"/>
        <v/>
      </c>
      <c r="AJ461" s="115" t="str">
        <f t="shared" si="1505"/>
        <v/>
      </c>
      <c r="AK461" s="617"/>
      <c r="AL461" s="38"/>
      <c r="AM461" s="98" t="s">
        <v>68</v>
      </c>
      <c r="AN461" s="130">
        <f t="shared" si="910"/>
        <v>455</v>
      </c>
      <c r="AO461" s="138" t="str">
        <f t="shared" ref="AO461:AS461" si="1506">IF(AND($G461=AO$4,$H461=AO$6),$I461,"")</f>
        <v/>
      </c>
      <c r="AP461" s="139" t="str">
        <f t="shared" si="1506"/>
        <v/>
      </c>
      <c r="AQ461" s="139">
        <f t="shared" si="1506"/>
        <v>6000</v>
      </c>
      <c r="AR461" s="139" t="str">
        <f t="shared" si="1506"/>
        <v/>
      </c>
      <c r="AS461" s="139" t="str">
        <f t="shared" si="1506"/>
        <v/>
      </c>
      <c r="AT461" s="118"/>
      <c r="AU461" s="138" t="str">
        <f t="shared" si="839"/>
        <v/>
      </c>
      <c r="AV461" s="139" t="str">
        <f t="shared" si="840"/>
        <v/>
      </c>
      <c r="AW461" s="139" t="str">
        <f t="shared" si="841"/>
        <v/>
      </c>
      <c r="AX461" s="139" t="str">
        <f t="shared" si="842"/>
        <v/>
      </c>
      <c r="AY461" s="139" t="str">
        <f t="shared" si="843"/>
        <v/>
      </c>
      <c r="AZ461" s="140" t="str">
        <f t="shared" si="844"/>
        <v/>
      </c>
      <c r="BA461" s="141" t="str">
        <f t="shared" si="845"/>
        <v/>
      </c>
      <c r="BB461" s="139" t="str">
        <f t="shared" si="846"/>
        <v/>
      </c>
      <c r="BC461" s="139" t="str">
        <f t="shared" si="847"/>
        <v/>
      </c>
      <c r="BD461" s="139" t="str">
        <f t="shared" si="848"/>
        <v/>
      </c>
      <c r="BE461" s="140" t="str">
        <f t="shared" si="849"/>
        <v/>
      </c>
      <c r="BF461" s="122" t="str">
        <f t="shared" si="850"/>
        <v/>
      </c>
      <c r="BG461" s="123" t="str">
        <f t="shared" si="851"/>
        <v/>
      </c>
      <c r="BH461" s="123" t="str">
        <f t="shared" si="852"/>
        <v/>
      </c>
      <c r="BI461" s="123" t="str">
        <f t="shared" si="853"/>
        <v/>
      </c>
      <c r="BJ461" s="122" t="str">
        <f t="shared" si="854"/>
        <v/>
      </c>
      <c r="BK461" s="123" t="str">
        <f t="shared" si="855"/>
        <v/>
      </c>
      <c r="BL461" s="123" t="str">
        <f t="shared" si="856"/>
        <v/>
      </c>
      <c r="BM461" s="123" t="str">
        <f t="shared" si="857"/>
        <v/>
      </c>
      <c r="BN461" s="123" t="str">
        <f t="shared" si="858"/>
        <v/>
      </c>
      <c r="BO461" s="123" t="str">
        <f t="shared" si="859"/>
        <v/>
      </c>
      <c r="BP461" s="123" t="str">
        <f t="shared" si="860"/>
        <v/>
      </c>
      <c r="BQ461" s="123" t="str">
        <f t="shared" si="861"/>
        <v/>
      </c>
      <c r="BR461" s="124" t="str">
        <f t="shared" si="862"/>
        <v/>
      </c>
      <c r="BS461" s="142" t="str">
        <f t="shared" si="863"/>
        <v/>
      </c>
      <c r="BT461" s="143" t="str">
        <f t="shared" si="864"/>
        <v/>
      </c>
      <c r="BU461" s="143" t="str">
        <f t="shared" si="865"/>
        <v/>
      </c>
      <c r="BV461" s="143" t="str">
        <f t="shared" si="866"/>
        <v/>
      </c>
      <c r="BW461" s="143" t="str">
        <f t="shared" si="867"/>
        <v/>
      </c>
      <c r="BX461" s="144" t="str">
        <f t="shared" si="868"/>
        <v/>
      </c>
      <c r="BY461" s="141" t="str">
        <f t="shared" si="869"/>
        <v/>
      </c>
      <c r="BZ461" s="139" t="str">
        <f t="shared" si="870"/>
        <v/>
      </c>
      <c r="CA461" s="139" t="str">
        <f t="shared" si="871"/>
        <v/>
      </c>
      <c r="CB461" s="139" t="str">
        <f t="shared" si="872"/>
        <v/>
      </c>
      <c r="CC461" s="139" t="str">
        <f t="shared" si="873"/>
        <v/>
      </c>
      <c r="CD461" s="139" t="str">
        <f t="shared" si="874"/>
        <v/>
      </c>
      <c r="CE461" s="140" t="str">
        <f t="shared" si="875"/>
        <v/>
      </c>
      <c r="CF461" s="141" t="str">
        <f t="shared" si="876"/>
        <v/>
      </c>
      <c r="CG461" s="139" t="str">
        <f t="shared" si="877"/>
        <v/>
      </c>
      <c r="CH461" s="139" t="str">
        <f t="shared" si="878"/>
        <v/>
      </c>
      <c r="CI461" s="139" t="str">
        <f t="shared" si="879"/>
        <v/>
      </c>
      <c r="CJ461" s="139" t="str">
        <f t="shared" si="880"/>
        <v/>
      </c>
      <c r="CK461" s="139" t="str">
        <f t="shared" si="881"/>
        <v/>
      </c>
      <c r="CL461" s="140" t="str">
        <f t="shared" si="882"/>
        <v/>
      </c>
      <c r="CM461" s="142" t="str">
        <f t="shared" si="883"/>
        <v/>
      </c>
      <c r="CN461" s="143" t="str">
        <f t="shared" si="884"/>
        <v/>
      </c>
      <c r="CO461" s="143" t="str">
        <f t="shared" si="885"/>
        <v/>
      </c>
      <c r="CP461" s="143" t="str">
        <f t="shared" si="886"/>
        <v/>
      </c>
      <c r="CQ461" s="143" t="str">
        <f t="shared" si="887"/>
        <v/>
      </c>
      <c r="CR461" s="145" t="str">
        <f t="shared" si="888"/>
        <v/>
      </c>
      <c r="CS461" s="127"/>
      <c r="CT461" s="122" t="str">
        <f t="shared" si="889"/>
        <v/>
      </c>
      <c r="CU461" s="123" t="str">
        <f t="shared" si="890"/>
        <v/>
      </c>
      <c r="CV461" s="123" t="str">
        <f t="shared" si="891"/>
        <v/>
      </c>
      <c r="CW461" s="123" t="str">
        <f t="shared" si="892"/>
        <v/>
      </c>
      <c r="CX461" s="123" t="str">
        <f t="shared" si="893"/>
        <v/>
      </c>
      <c r="CY461" s="123" t="str">
        <f t="shared" si="894"/>
        <v/>
      </c>
      <c r="CZ461" s="123" t="str">
        <f t="shared" si="895"/>
        <v/>
      </c>
      <c r="DA461" s="123" t="str">
        <f t="shared" si="896"/>
        <v/>
      </c>
      <c r="DB461" s="124" t="str">
        <f t="shared" si="897"/>
        <v/>
      </c>
      <c r="DC461" s="128" t="str">
        <f t="shared" si="898"/>
        <v/>
      </c>
      <c r="DD461" s="123" t="str">
        <f t="shared" si="899"/>
        <v/>
      </c>
      <c r="DE461" s="123" t="str">
        <f t="shared" si="900"/>
        <v/>
      </c>
      <c r="DF461" s="123" t="str">
        <f t="shared" si="901"/>
        <v/>
      </c>
      <c r="DG461" s="123" t="str">
        <f t="shared" si="902"/>
        <v/>
      </c>
      <c r="DH461" s="123" t="str">
        <f t="shared" si="903"/>
        <v/>
      </c>
      <c r="DI461" s="123" t="str">
        <f t="shared" si="904"/>
        <v/>
      </c>
      <c r="DJ461" s="129" t="str">
        <f t="shared" si="905"/>
        <v/>
      </c>
      <c r="DK461" s="98" t="s">
        <v>68</v>
      </c>
      <c r="DL461" s="130">
        <f t="shared" si="912"/>
        <v>455</v>
      </c>
      <c r="DM461" s="56"/>
    </row>
    <row r="462" spans="2:117" ht="22.5" customHeight="1">
      <c r="B462" s="98" t="s">
        <v>68</v>
      </c>
      <c r="C462" s="130">
        <f t="shared" si="906"/>
        <v>456</v>
      </c>
      <c r="D462" s="146">
        <v>45708</v>
      </c>
      <c r="E462" s="155" t="s">
        <v>69</v>
      </c>
      <c r="F462" s="102" t="s">
        <v>70</v>
      </c>
      <c r="G462" s="103" t="s">
        <v>20</v>
      </c>
      <c r="H462" s="131" t="s">
        <v>46</v>
      </c>
      <c r="I462" s="132">
        <v>10000</v>
      </c>
      <c r="J462" s="106"/>
      <c r="K462" s="107">
        <f t="shared" si="907"/>
        <v>5149174</v>
      </c>
      <c r="L462" s="645"/>
      <c r="M462" s="133"/>
      <c r="N462" s="133"/>
      <c r="O462" s="134" t="str">
        <f t="shared" ref="O462:S462" si="1507">IF($H462=O$6,$I462,"")</f>
        <v/>
      </c>
      <c r="P462" s="135" t="str">
        <f t="shared" si="1507"/>
        <v/>
      </c>
      <c r="Q462" s="136">
        <f t="shared" si="1507"/>
        <v>10000</v>
      </c>
      <c r="R462" s="135" t="str">
        <f t="shared" si="1507"/>
        <v/>
      </c>
      <c r="S462" s="137" t="str">
        <f t="shared" si="1507"/>
        <v/>
      </c>
      <c r="T462" s="113" t="str">
        <f t="shared" ref="T462:AJ462" si="1508">IF($H462=T$6,$J462,"")</f>
        <v/>
      </c>
      <c r="U462" s="114" t="str">
        <f t="shared" si="1508"/>
        <v/>
      </c>
      <c r="V462" s="114" t="str">
        <f t="shared" si="1508"/>
        <v/>
      </c>
      <c r="W462" s="114" t="str">
        <f t="shared" si="1508"/>
        <v/>
      </c>
      <c r="X462" s="113" t="str">
        <f t="shared" si="1508"/>
        <v/>
      </c>
      <c r="Y462" s="114" t="str">
        <f t="shared" si="1508"/>
        <v/>
      </c>
      <c r="Z462" s="114" t="str">
        <f t="shared" si="1508"/>
        <v/>
      </c>
      <c r="AA462" s="114" t="str">
        <f t="shared" si="1508"/>
        <v/>
      </c>
      <c r="AB462" s="113" t="str">
        <f t="shared" si="1508"/>
        <v/>
      </c>
      <c r="AC462" s="114" t="str">
        <f t="shared" si="1508"/>
        <v/>
      </c>
      <c r="AD462" s="114" t="str">
        <f t="shared" si="1508"/>
        <v/>
      </c>
      <c r="AE462" s="114" t="str">
        <f t="shared" si="1508"/>
        <v/>
      </c>
      <c r="AF462" s="114" t="str">
        <f t="shared" si="1508"/>
        <v/>
      </c>
      <c r="AG462" s="114" t="str">
        <f t="shared" si="1508"/>
        <v/>
      </c>
      <c r="AH462" s="114" t="str">
        <f t="shared" si="1508"/>
        <v/>
      </c>
      <c r="AI462" s="113" t="str">
        <f t="shared" si="1508"/>
        <v/>
      </c>
      <c r="AJ462" s="115" t="str">
        <f t="shared" si="1508"/>
        <v/>
      </c>
      <c r="AK462" s="617"/>
      <c r="AL462" s="38"/>
      <c r="AM462" s="98" t="s">
        <v>68</v>
      </c>
      <c r="AN462" s="130">
        <f t="shared" si="910"/>
        <v>456</v>
      </c>
      <c r="AO462" s="138" t="str">
        <f t="shared" ref="AO462:AS462" si="1509">IF(AND($G462=AO$4,$H462=AO$6),$I462,"")</f>
        <v/>
      </c>
      <c r="AP462" s="139" t="str">
        <f t="shared" si="1509"/>
        <v/>
      </c>
      <c r="AQ462" s="139">
        <f t="shared" si="1509"/>
        <v>10000</v>
      </c>
      <c r="AR462" s="139" t="str">
        <f t="shared" si="1509"/>
        <v/>
      </c>
      <c r="AS462" s="139" t="str">
        <f t="shared" si="1509"/>
        <v/>
      </c>
      <c r="AT462" s="118"/>
      <c r="AU462" s="138" t="str">
        <f t="shared" si="839"/>
        <v/>
      </c>
      <c r="AV462" s="139" t="str">
        <f t="shared" si="840"/>
        <v/>
      </c>
      <c r="AW462" s="139" t="str">
        <f t="shared" si="841"/>
        <v/>
      </c>
      <c r="AX462" s="139" t="str">
        <f t="shared" si="842"/>
        <v/>
      </c>
      <c r="AY462" s="139" t="str">
        <f t="shared" si="843"/>
        <v/>
      </c>
      <c r="AZ462" s="140" t="str">
        <f t="shared" si="844"/>
        <v/>
      </c>
      <c r="BA462" s="141" t="str">
        <f t="shared" si="845"/>
        <v/>
      </c>
      <c r="BB462" s="139" t="str">
        <f t="shared" si="846"/>
        <v/>
      </c>
      <c r="BC462" s="139" t="str">
        <f t="shared" si="847"/>
        <v/>
      </c>
      <c r="BD462" s="139" t="str">
        <f t="shared" si="848"/>
        <v/>
      </c>
      <c r="BE462" s="140" t="str">
        <f t="shared" si="849"/>
        <v/>
      </c>
      <c r="BF462" s="122" t="str">
        <f t="shared" si="850"/>
        <v/>
      </c>
      <c r="BG462" s="123" t="str">
        <f t="shared" si="851"/>
        <v/>
      </c>
      <c r="BH462" s="123" t="str">
        <f t="shared" si="852"/>
        <v/>
      </c>
      <c r="BI462" s="123" t="str">
        <f t="shared" si="853"/>
        <v/>
      </c>
      <c r="BJ462" s="122" t="str">
        <f t="shared" si="854"/>
        <v/>
      </c>
      <c r="BK462" s="123" t="str">
        <f t="shared" si="855"/>
        <v/>
      </c>
      <c r="BL462" s="123" t="str">
        <f t="shared" si="856"/>
        <v/>
      </c>
      <c r="BM462" s="123" t="str">
        <f t="shared" si="857"/>
        <v/>
      </c>
      <c r="BN462" s="123" t="str">
        <f t="shared" si="858"/>
        <v/>
      </c>
      <c r="BO462" s="123" t="str">
        <f t="shared" si="859"/>
        <v/>
      </c>
      <c r="BP462" s="123" t="str">
        <f t="shared" si="860"/>
        <v/>
      </c>
      <c r="BQ462" s="123" t="str">
        <f t="shared" si="861"/>
        <v/>
      </c>
      <c r="BR462" s="124" t="str">
        <f t="shared" si="862"/>
        <v/>
      </c>
      <c r="BS462" s="142" t="str">
        <f t="shared" si="863"/>
        <v/>
      </c>
      <c r="BT462" s="143" t="str">
        <f t="shared" si="864"/>
        <v/>
      </c>
      <c r="BU462" s="143" t="str">
        <f t="shared" si="865"/>
        <v/>
      </c>
      <c r="BV462" s="143" t="str">
        <f t="shared" si="866"/>
        <v/>
      </c>
      <c r="BW462" s="143" t="str">
        <f t="shared" si="867"/>
        <v/>
      </c>
      <c r="BX462" s="144" t="str">
        <f t="shared" si="868"/>
        <v/>
      </c>
      <c r="BY462" s="141" t="str">
        <f t="shared" si="869"/>
        <v/>
      </c>
      <c r="BZ462" s="139" t="str">
        <f t="shared" si="870"/>
        <v/>
      </c>
      <c r="CA462" s="139" t="str">
        <f t="shared" si="871"/>
        <v/>
      </c>
      <c r="CB462" s="139" t="str">
        <f t="shared" si="872"/>
        <v/>
      </c>
      <c r="CC462" s="139" t="str">
        <f t="shared" si="873"/>
        <v/>
      </c>
      <c r="CD462" s="139" t="str">
        <f t="shared" si="874"/>
        <v/>
      </c>
      <c r="CE462" s="140" t="str">
        <f t="shared" si="875"/>
        <v/>
      </c>
      <c r="CF462" s="141" t="str">
        <f t="shared" si="876"/>
        <v/>
      </c>
      <c r="CG462" s="139" t="str">
        <f t="shared" si="877"/>
        <v/>
      </c>
      <c r="CH462" s="139" t="str">
        <f t="shared" si="878"/>
        <v/>
      </c>
      <c r="CI462" s="139" t="str">
        <f t="shared" si="879"/>
        <v/>
      </c>
      <c r="CJ462" s="139" t="str">
        <f t="shared" si="880"/>
        <v/>
      </c>
      <c r="CK462" s="139" t="str">
        <f t="shared" si="881"/>
        <v/>
      </c>
      <c r="CL462" s="140" t="str">
        <f t="shared" si="882"/>
        <v/>
      </c>
      <c r="CM462" s="142" t="str">
        <f t="shared" si="883"/>
        <v/>
      </c>
      <c r="CN462" s="143" t="str">
        <f t="shared" si="884"/>
        <v/>
      </c>
      <c r="CO462" s="143" t="str">
        <f t="shared" si="885"/>
        <v/>
      </c>
      <c r="CP462" s="143" t="str">
        <f t="shared" si="886"/>
        <v/>
      </c>
      <c r="CQ462" s="143" t="str">
        <f t="shared" si="887"/>
        <v/>
      </c>
      <c r="CR462" s="145" t="str">
        <f t="shared" si="888"/>
        <v/>
      </c>
      <c r="CS462" s="127"/>
      <c r="CT462" s="122" t="str">
        <f t="shared" si="889"/>
        <v/>
      </c>
      <c r="CU462" s="123" t="str">
        <f t="shared" si="890"/>
        <v/>
      </c>
      <c r="CV462" s="123" t="str">
        <f t="shared" si="891"/>
        <v/>
      </c>
      <c r="CW462" s="123" t="str">
        <f t="shared" si="892"/>
        <v/>
      </c>
      <c r="CX462" s="123" t="str">
        <f t="shared" si="893"/>
        <v/>
      </c>
      <c r="CY462" s="123" t="str">
        <f t="shared" si="894"/>
        <v/>
      </c>
      <c r="CZ462" s="123" t="str">
        <f t="shared" si="895"/>
        <v/>
      </c>
      <c r="DA462" s="123" t="str">
        <f t="shared" si="896"/>
        <v/>
      </c>
      <c r="DB462" s="124" t="str">
        <f t="shared" si="897"/>
        <v/>
      </c>
      <c r="DC462" s="128" t="str">
        <f t="shared" si="898"/>
        <v/>
      </c>
      <c r="DD462" s="123" t="str">
        <f t="shared" si="899"/>
        <v/>
      </c>
      <c r="DE462" s="123" t="str">
        <f t="shared" si="900"/>
        <v/>
      </c>
      <c r="DF462" s="123" t="str">
        <f t="shared" si="901"/>
        <v/>
      </c>
      <c r="DG462" s="123" t="str">
        <f t="shared" si="902"/>
        <v/>
      </c>
      <c r="DH462" s="123" t="str">
        <f t="shared" si="903"/>
        <v/>
      </c>
      <c r="DI462" s="123" t="str">
        <f t="shared" si="904"/>
        <v/>
      </c>
      <c r="DJ462" s="129" t="str">
        <f t="shared" si="905"/>
        <v/>
      </c>
      <c r="DK462" s="98" t="s">
        <v>68</v>
      </c>
      <c r="DL462" s="130">
        <f t="shared" si="912"/>
        <v>456</v>
      </c>
      <c r="DM462" s="56"/>
    </row>
    <row r="463" spans="2:117" ht="22.5" customHeight="1">
      <c r="B463" s="98" t="s">
        <v>68</v>
      </c>
      <c r="C463" s="130">
        <f t="shared" si="906"/>
        <v>457</v>
      </c>
      <c r="D463" s="146">
        <v>45708</v>
      </c>
      <c r="E463" s="155" t="s">
        <v>69</v>
      </c>
      <c r="F463" s="102" t="s">
        <v>70</v>
      </c>
      <c r="G463" s="103" t="s">
        <v>20</v>
      </c>
      <c r="H463" s="131" t="s">
        <v>46</v>
      </c>
      <c r="I463" s="132">
        <v>5000</v>
      </c>
      <c r="J463" s="106"/>
      <c r="K463" s="107">
        <f t="shared" si="907"/>
        <v>5154174</v>
      </c>
      <c r="L463" s="646"/>
      <c r="M463" s="133"/>
      <c r="N463" s="133"/>
      <c r="O463" s="134" t="str">
        <f t="shared" ref="O463:S463" si="1510">IF($H463=O$6,$I463,"")</f>
        <v/>
      </c>
      <c r="P463" s="135" t="str">
        <f t="shared" si="1510"/>
        <v/>
      </c>
      <c r="Q463" s="136">
        <f t="shared" si="1510"/>
        <v>5000</v>
      </c>
      <c r="R463" s="135" t="str">
        <f t="shared" si="1510"/>
        <v/>
      </c>
      <c r="S463" s="137" t="str">
        <f t="shared" si="1510"/>
        <v/>
      </c>
      <c r="T463" s="113" t="str">
        <f t="shared" ref="T463:AJ463" si="1511">IF($H463=T$6,$J463,"")</f>
        <v/>
      </c>
      <c r="U463" s="114" t="str">
        <f t="shared" si="1511"/>
        <v/>
      </c>
      <c r="V463" s="114" t="str">
        <f t="shared" si="1511"/>
        <v/>
      </c>
      <c r="W463" s="114" t="str">
        <f t="shared" si="1511"/>
        <v/>
      </c>
      <c r="X463" s="113" t="str">
        <f t="shared" si="1511"/>
        <v/>
      </c>
      <c r="Y463" s="114" t="str">
        <f t="shared" si="1511"/>
        <v/>
      </c>
      <c r="Z463" s="114" t="str">
        <f t="shared" si="1511"/>
        <v/>
      </c>
      <c r="AA463" s="114" t="str">
        <f t="shared" si="1511"/>
        <v/>
      </c>
      <c r="AB463" s="113" t="str">
        <f t="shared" si="1511"/>
        <v/>
      </c>
      <c r="AC463" s="114" t="str">
        <f t="shared" si="1511"/>
        <v/>
      </c>
      <c r="AD463" s="114" t="str">
        <f t="shared" si="1511"/>
        <v/>
      </c>
      <c r="AE463" s="114" t="str">
        <f t="shared" si="1511"/>
        <v/>
      </c>
      <c r="AF463" s="114" t="str">
        <f t="shared" si="1511"/>
        <v/>
      </c>
      <c r="AG463" s="114" t="str">
        <f t="shared" si="1511"/>
        <v/>
      </c>
      <c r="AH463" s="114" t="str">
        <f t="shared" si="1511"/>
        <v/>
      </c>
      <c r="AI463" s="113" t="str">
        <f t="shared" si="1511"/>
        <v/>
      </c>
      <c r="AJ463" s="115" t="str">
        <f t="shared" si="1511"/>
        <v/>
      </c>
      <c r="AK463" s="617"/>
      <c r="AL463" s="38"/>
      <c r="AM463" s="98" t="s">
        <v>68</v>
      </c>
      <c r="AN463" s="130">
        <f t="shared" si="910"/>
        <v>457</v>
      </c>
      <c r="AO463" s="138" t="str">
        <f t="shared" ref="AO463:AS463" si="1512">IF(AND($G463=AO$4,$H463=AO$6),$I463,"")</f>
        <v/>
      </c>
      <c r="AP463" s="139" t="str">
        <f t="shared" si="1512"/>
        <v/>
      </c>
      <c r="AQ463" s="139">
        <f t="shared" si="1512"/>
        <v>5000</v>
      </c>
      <c r="AR463" s="139" t="str">
        <f t="shared" si="1512"/>
        <v/>
      </c>
      <c r="AS463" s="139" t="str">
        <f t="shared" si="1512"/>
        <v/>
      </c>
      <c r="AT463" s="118"/>
      <c r="AU463" s="138" t="str">
        <f t="shared" si="839"/>
        <v/>
      </c>
      <c r="AV463" s="139" t="str">
        <f t="shared" si="840"/>
        <v/>
      </c>
      <c r="AW463" s="139" t="str">
        <f t="shared" si="841"/>
        <v/>
      </c>
      <c r="AX463" s="139" t="str">
        <f t="shared" si="842"/>
        <v/>
      </c>
      <c r="AY463" s="139" t="str">
        <f t="shared" si="843"/>
        <v/>
      </c>
      <c r="AZ463" s="140" t="str">
        <f t="shared" si="844"/>
        <v/>
      </c>
      <c r="BA463" s="141" t="str">
        <f t="shared" si="845"/>
        <v/>
      </c>
      <c r="BB463" s="139" t="str">
        <f t="shared" si="846"/>
        <v/>
      </c>
      <c r="BC463" s="139" t="str">
        <f t="shared" si="847"/>
        <v/>
      </c>
      <c r="BD463" s="139" t="str">
        <f t="shared" si="848"/>
        <v/>
      </c>
      <c r="BE463" s="140" t="str">
        <f t="shared" si="849"/>
        <v/>
      </c>
      <c r="BF463" s="122" t="str">
        <f t="shared" si="850"/>
        <v/>
      </c>
      <c r="BG463" s="123" t="str">
        <f t="shared" si="851"/>
        <v/>
      </c>
      <c r="BH463" s="123" t="str">
        <f t="shared" si="852"/>
        <v/>
      </c>
      <c r="BI463" s="123" t="str">
        <f t="shared" si="853"/>
        <v/>
      </c>
      <c r="BJ463" s="122" t="str">
        <f t="shared" si="854"/>
        <v/>
      </c>
      <c r="BK463" s="123" t="str">
        <f t="shared" si="855"/>
        <v/>
      </c>
      <c r="BL463" s="123" t="str">
        <f t="shared" si="856"/>
        <v/>
      </c>
      <c r="BM463" s="123" t="str">
        <f t="shared" si="857"/>
        <v/>
      </c>
      <c r="BN463" s="123" t="str">
        <f t="shared" si="858"/>
        <v/>
      </c>
      <c r="BO463" s="123" t="str">
        <f t="shared" si="859"/>
        <v/>
      </c>
      <c r="BP463" s="123" t="str">
        <f t="shared" si="860"/>
        <v/>
      </c>
      <c r="BQ463" s="123" t="str">
        <f t="shared" si="861"/>
        <v/>
      </c>
      <c r="BR463" s="124" t="str">
        <f t="shared" si="862"/>
        <v/>
      </c>
      <c r="BS463" s="142" t="str">
        <f t="shared" si="863"/>
        <v/>
      </c>
      <c r="BT463" s="143" t="str">
        <f t="shared" si="864"/>
        <v/>
      </c>
      <c r="BU463" s="143" t="str">
        <f t="shared" si="865"/>
        <v/>
      </c>
      <c r="BV463" s="143" t="str">
        <f t="shared" si="866"/>
        <v/>
      </c>
      <c r="BW463" s="143" t="str">
        <f t="shared" si="867"/>
        <v/>
      </c>
      <c r="BX463" s="144" t="str">
        <f t="shared" si="868"/>
        <v/>
      </c>
      <c r="BY463" s="141" t="str">
        <f t="shared" si="869"/>
        <v/>
      </c>
      <c r="BZ463" s="139" t="str">
        <f t="shared" si="870"/>
        <v/>
      </c>
      <c r="CA463" s="139" t="str">
        <f t="shared" si="871"/>
        <v/>
      </c>
      <c r="CB463" s="139" t="str">
        <f t="shared" si="872"/>
        <v/>
      </c>
      <c r="CC463" s="139" t="str">
        <f t="shared" si="873"/>
        <v/>
      </c>
      <c r="CD463" s="139" t="str">
        <f t="shared" si="874"/>
        <v/>
      </c>
      <c r="CE463" s="140" t="str">
        <f t="shared" si="875"/>
        <v/>
      </c>
      <c r="CF463" s="141" t="str">
        <f t="shared" si="876"/>
        <v/>
      </c>
      <c r="CG463" s="139" t="str">
        <f t="shared" si="877"/>
        <v/>
      </c>
      <c r="CH463" s="139" t="str">
        <f t="shared" si="878"/>
        <v/>
      </c>
      <c r="CI463" s="139" t="str">
        <f t="shared" si="879"/>
        <v/>
      </c>
      <c r="CJ463" s="139" t="str">
        <f t="shared" si="880"/>
        <v/>
      </c>
      <c r="CK463" s="139" t="str">
        <f t="shared" si="881"/>
        <v/>
      </c>
      <c r="CL463" s="140" t="str">
        <f t="shared" si="882"/>
        <v/>
      </c>
      <c r="CM463" s="142" t="str">
        <f t="shared" si="883"/>
        <v/>
      </c>
      <c r="CN463" s="143" t="str">
        <f t="shared" si="884"/>
        <v/>
      </c>
      <c r="CO463" s="143" t="str">
        <f t="shared" si="885"/>
        <v/>
      </c>
      <c r="CP463" s="143" t="str">
        <f t="shared" si="886"/>
        <v/>
      </c>
      <c r="CQ463" s="143" t="str">
        <f t="shared" si="887"/>
        <v/>
      </c>
      <c r="CR463" s="145" t="str">
        <f t="shared" si="888"/>
        <v/>
      </c>
      <c r="CS463" s="127"/>
      <c r="CT463" s="122" t="str">
        <f t="shared" si="889"/>
        <v/>
      </c>
      <c r="CU463" s="123" t="str">
        <f t="shared" si="890"/>
        <v/>
      </c>
      <c r="CV463" s="123" t="str">
        <f t="shared" si="891"/>
        <v/>
      </c>
      <c r="CW463" s="123" t="str">
        <f t="shared" si="892"/>
        <v/>
      </c>
      <c r="CX463" s="123" t="str">
        <f t="shared" si="893"/>
        <v/>
      </c>
      <c r="CY463" s="123" t="str">
        <f t="shared" si="894"/>
        <v/>
      </c>
      <c r="CZ463" s="123" t="str">
        <f t="shared" si="895"/>
        <v/>
      </c>
      <c r="DA463" s="123" t="str">
        <f t="shared" si="896"/>
        <v/>
      </c>
      <c r="DB463" s="124" t="str">
        <f t="shared" si="897"/>
        <v/>
      </c>
      <c r="DC463" s="128" t="str">
        <f t="shared" si="898"/>
        <v/>
      </c>
      <c r="DD463" s="123" t="str">
        <f t="shared" si="899"/>
        <v/>
      </c>
      <c r="DE463" s="123" t="str">
        <f t="shared" si="900"/>
        <v/>
      </c>
      <c r="DF463" s="123" t="str">
        <f t="shared" si="901"/>
        <v/>
      </c>
      <c r="DG463" s="123" t="str">
        <f t="shared" si="902"/>
        <v/>
      </c>
      <c r="DH463" s="123" t="str">
        <f t="shared" si="903"/>
        <v/>
      </c>
      <c r="DI463" s="123" t="str">
        <f t="shared" si="904"/>
        <v/>
      </c>
      <c r="DJ463" s="129" t="str">
        <f t="shared" si="905"/>
        <v/>
      </c>
      <c r="DK463" s="98" t="s">
        <v>68</v>
      </c>
      <c r="DL463" s="130">
        <f t="shared" si="912"/>
        <v>457</v>
      </c>
      <c r="DM463" s="56"/>
    </row>
    <row r="464" spans="2:117" ht="22.5" customHeight="1">
      <c r="B464" s="98" t="s">
        <v>68</v>
      </c>
      <c r="C464" s="130">
        <f t="shared" si="906"/>
        <v>458</v>
      </c>
      <c r="D464" s="146">
        <v>45708</v>
      </c>
      <c r="E464" s="155" t="s">
        <v>69</v>
      </c>
      <c r="F464" s="102" t="s">
        <v>70</v>
      </c>
      <c r="G464" s="103" t="s">
        <v>20</v>
      </c>
      <c r="H464" s="131" t="s">
        <v>46</v>
      </c>
      <c r="I464" s="132">
        <v>1000</v>
      </c>
      <c r="J464" s="106"/>
      <c r="K464" s="107">
        <f t="shared" si="907"/>
        <v>5155174</v>
      </c>
      <c r="L464" s="647" t="str">
        <f>HYPERLINK("./通帳_公開用/外通帳Y458-480.pdf","通帳Y458-Y480")</f>
        <v>通帳Y458-Y480</v>
      </c>
      <c r="M464" s="133"/>
      <c r="N464" s="133"/>
      <c r="O464" s="134" t="str">
        <f t="shared" ref="O464:S464" si="1513">IF($H464=O$6,$I464,"")</f>
        <v/>
      </c>
      <c r="P464" s="135" t="str">
        <f t="shared" si="1513"/>
        <v/>
      </c>
      <c r="Q464" s="136">
        <f t="shared" si="1513"/>
        <v>1000</v>
      </c>
      <c r="R464" s="135" t="str">
        <f t="shared" si="1513"/>
        <v/>
      </c>
      <c r="S464" s="137" t="str">
        <f t="shared" si="1513"/>
        <v/>
      </c>
      <c r="T464" s="113" t="str">
        <f t="shared" ref="T464:AJ464" si="1514">IF($H464=T$6,$J464,"")</f>
        <v/>
      </c>
      <c r="U464" s="114" t="str">
        <f t="shared" si="1514"/>
        <v/>
      </c>
      <c r="V464" s="114" t="str">
        <f t="shared" si="1514"/>
        <v/>
      </c>
      <c r="W464" s="114" t="str">
        <f t="shared" si="1514"/>
        <v/>
      </c>
      <c r="X464" s="113" t="str">
        <f t="shared" si="1514"/>
        <v/>
      </c>
      <c r="Y464" s="114" t="str">
        <f t="shared" si="1514"/>
        <v/>
      </c>
      <c r="Z464" s="114" t="str">
        <f t="shared" si="1514"/>
        <v/>
      </c>
      <c r="AA464" s="114" t="str">
        <f t="shared" si="1514"/>
        <v/>
      </c>
      <c r="AB464" s="113" t="str">
        <f t="shared" si="1514"/>
        <v/>
      </c>
      <c r="AC464" s="114" t="str">
        <f t="shared" si="1514"/>
        <v/>
      </c>
      <c r="AD464" s="114" t="str">
        <f t="shared" si="1514"/>
        <v/>
      </c>
      <c r="AE464" s="114" t="str">
        <f t="shared" si="1514"/>
        <v/>
      </c>
      <c r="AF464" s="114" t="str">
        <f t="shared" si="1514"/>
        <v/>
      </c>
      <c r="AG464" s="114" t="str">
        <f t="shared" si="1514"/>
        <v/>
      </c>
      <c r="AH464" s="114" t="str">
        <f t="shared" si="1514"/>
        <v/>
      </c>
      <c r="AI464" s="113" t="str">
        <f t="shared" si="1514"/>
        <v/>
      </c>
      <c r="AJ464" s="115" t="str">
        <f t="shared" si="1514"/>
        <v/>
      </c>
      <c r="AK464" s="617"/>
      <c r="AL464" s="38"/>
      <c r="AM464" s="98" t="s">
        <v>68</v>
      </c>
      <c r="AN464" s="130">
        <f t="shared" si="910"/>
        <v>458</v>
      </c>
      <c r="AO464" s="138" t="str">
        <f t="shared" ref="AO464:AS464" si="1515">IF(AND($G464=AO$4,$H464=AO$6),$I464,"")</f>
        <v/>
      </c>
      <c r="AP464" s="139" t="str">
        <f t="shared" si="1515"/>
        <v/>
      </c>
      <c r="AQ464" s="139">
        <f t="shared" si="1515"/>
        <v>1000</v>
      </c>
      <c r="AR464" s="139" t="str">
        <f t="shared" si="1515"/>
        <v/>
      </c>
      <c r="AS464" s="139" t="str">
        <f t="shared" si="1515"/>
        <v/>
      </c>
      <c r="AT464" s="118"/>
      <c r="AU464" s="138" t="str">
        <f t="shared" si="839"/>
        <v/>
      </c>
      <c r="AV464" s="139" t="str">
        <f t="shared" si="840"/>
        <v/>
      </c>
      <c r="AW464" s="139" t="str">
        <f t="shared" si="841"/>
        <v/>
      </c>
      <c r="AX464" s="139" t="str">
        <f t="shared" si="842"/>
        <v/>
      </c>
      <c r="AY464" s="139" t="str">
        <f t="shared" si="843"/>
        <v/>
      </c>
      <c r="AZ464" s="140" t="str">
        <f t="shared" si="844"/>
        <v/>
      </c>
      <c r="BA464" s="141" t="str">
        <f t="shared" si="845"/>
        <v/>
      </c>
      <c r="BB464" s="139" t="str">
        <f t="shared" si="846"/>
        <v/>
      </c>
      <c r="BC464" s="139" t="str">
        <f t="shared" si="847"/>
        <v/>
      </c>
      <c r="BD464" s="139" t="str">
        <f t="shared" si="848"/>
        <v/>
      </c>
      <c r="BE464" s="140" t="str">
        <f t="shared" si="849"/>
        <v/>
      </c>
      <c r="BF464" s="122" t="str">
        <f t="shared" si="850"/>
        <v/>
      </c>
      <c r="BG464" s="123" t="str">
        <f t="shared" si="851"/>
        <v/>
      </c>
      <c r="BH464" s="123" t="str">
        <f t="shared" si="852"/>
        <v/>
      </c>
      <c r="BI464" s="123" t="str">
        <f t="shared" si="853"/>
        <v/>
      </c>
      <c r="BJ464" s="122" t="str">
        <f t="shared" si="854"/>
        <v/>
      </c>
      <c r="BK464" s="123" t="str">
        <f t="shared" si="855"/>
        <v/>
      </c>
      <c r="BL464" s="123" t="str">
        <f t="shared" si="856"/>
        <v/>
      </c>
      <c r="BM464" s="123" t="str">
        <f t="shared" si="857"/>
        <v/>
      </c>
      <c r="BN464" s="123" t="str">
        <f t="shared" si="858"/>
        <v/>
      </c>
      <c r="BO464" s="123" t="str">
        <f t="shared" si="859"/>
        <v/>
      </c>
      <c r="BP464" s="123" t="str">
        <f t="shared" si="860"/>
        <v/>
      </c>
      <c r="BQ464" s="123" t="str">
        <f t="shared" si="861"/>
        <v/>
      </c>
      <c r="BR464" s="124" t="str">
        <f t="shared" si="862"/>
        <v/>
      </c>
      <c r="BS464" s="142" t="str">
        <f t="shared" si="863"/>
        <v/>
      </c>
      <c r="BT464" s="143" t="str">
        <f t="shared" si="864"/>
        <v/>
      </c>
      <c r="BU464" s="143" t="str">
        <f t="shared" si="865"/>
        <v/>
      </c>
      <c r="BV464" s="143" t="str">
        <f t="shared" si="866"/>
        <v/>
      </c>
      <c r="BW464" s="143" t="str">
        <f t="shared" si="867"/>
        <v/>
      </c>
      <c r="BX464" s="144" t="str">
        <f t="shared" si="868"/>
        <v/>
      </c>
      <c r="BY464" s="141" t="str">
        <f t="shared" si="869"/>
        <v/>
      </c>
      <c r="BZ464" s="139" t="str">
        <f t="shared" si="870"/>
        <v/>
      </c>
      <c r="CA464" s="139" t="str">
        <f t="shared" si="871"/>
        <v/>
      </c>
      <c r="CB464" s="139" t="str">
        <f t="shared" si="872"/>
        <v/>
      </c>
      <c r="CC464" s="139" t="str">
        <f t="shared" si="873"/>
        <v/>
      </c>
      <c r="CD464" s="139" t="str">
        <f t="shared" si="874"/>
        <v/>
      </c>
      <c r="CE464" s="140" t="str">
        <f t="shared" si="875"/>
        <v/>
      </c>
      <c r="CF464" s="141" t="str">
        <f t="shared" si="876"/>
        <v/>
      </c>
      <c r="CG464" s="139" t="str">
        <f t="shared" si="877"/>
        <v/>
      </c>
      <c r="CH464" s="139" t="str">
        <f t="shared" si="878"/>
        <v/>
      </c>
      <c r="CI464" s="139" t="str">
        <f t="shared" si="879"/>
        <v/>
      </c>
      <c r="CJ464" s="139" t="str">
        <f t="shared" si="880"/>
        <v/>
      </c>
      <c r="CK464" s="139" t="str">
        <f t="shared" si="881"/>
        <v/>
      </c>
      <c r="CL464" s="140" t="str">
        <f t="shared" si="882"/>
        <v/>
      </c>
      <c r="CM464" s="142" t="str">
        <f t="shared" si="883"/>
        <v/>
      </c>
      <c r="CN464" s="143" t="str">
        <f t="shared" si="884"/>
        <v/>
      </c>
      <c r="CO464" s="143" t="str">
        <f t="shared" si="885"/>
        <v/>
      </c>
      <c r="CP464" s="143" t="str">
        <f t="shared" si="886"/>
        <v/>
      </c>
      <c r="CQ464" s="143" t="str">
        <f t="shared" si="887"/>
        <v/>
      </c>
      <c r="CR464" s="145" t="str">
        <f t="shared" si="888"/>
        <v/>
      </c>
      <c r="CS464" s="127"/>
      <c r="CT464" s="122" t="str">
        <f t="shared" si="889"/>
        <v/>
      </c>
      <c r="CU464" s="123" t="str">
        <f t="shared" si="890"/>
        <v/>
      </c>
      <c r="CV464" s="123" t="str">
        <f t="shared" si="891"/>
        <v/>
      </c>
      <c r="CW464" s="123" t="str">
        <f t="shared" si="892"/>
        <v/>
      </c>
      <c r="CX464" s="123" t="str">
        <f t="shared" si="893"/>
        <v/>
      </c>
      <c r="CY464" s="123" t="str">
        <f t="shared" si="894"/>
        <v/>
      </c>
      <c r="CZ464" s="123" t="str">
        <f t="shared" si="895"/>
        <v/>
      </c>
      <c r="DA464" s="123" t="str">
        <f t="shared" si="896"/>
        <v/>
      </c>
      <c r="DB464" s="124" t="str">
        <f t="shared" si="897"/>
        <v/>
      </c>
      <c r="DC464" s="128" t="str">
        <f t="shared" si="898"/>
        <v/>
      </c>
      <c r="DD464" s="123" t="str">
        <f t="shared" si="899"/>
        <v/>
      </c>
      <c r="DE464" s="123" t="str">
        <f t="shared" si="900"/>
        <v/>
      </c>
      <c r="DF464" s="123" t="str">
        <f t="shared" si="901"/>
        <v/>
      </c>
      <c r="DG464" s="123" t="str">
        <f t="shared" si="902"/>
        <v/>
      </c>
      <c r="DH464" s="123" t="str">
        <f t="shared" si="903"/>
        <v/>
      </c>
      <c r="DI464" s="123" t="str">
        <f t="shared" si="904"/>
        <v/>
      </c>
      <c r="DJ464" s="129" t="str">
        <f t="shared" si="905"/>
        <v/>
      </c>
      <c r="DK464" s="98" t="s">
        <v>68</v>
      </c>
      <c r="DL464" s="130">
        <f t="shared" si="912"/>
        <v>458</v>
      </c>
      <c r="DM464" s="56"/>
    </row>
    <row r="465" spans="2:117" ht="22.5" customHeight="1">
      <c r="B465" s="98" t="s">
        <v>68</v>
      </c>
      <c r="C465" s="130">
        <f t="shared" si="906"/>
        <v>459</v>
      </c>
      <c r="D465" s="146">
        <v>45708</v>
      </c>
      <c r="E465" s="155" t="s">
        <v>81</v>
      </c>
      <c r="F465" s="168" t="s">
        <v>82</v>
      </c>
      <c r="G465" s="158" t="s">
        <v>30</v>
      </c>
      <c r="H465" s="131" t="s">
        <v>64</v>
      </c>
      <c r="I465" s="132"/>
      <c r="J465" s="106">
        <v>85000</v>
      </c>
      <c r="K465" s="107">
        <f t="shared" si="907"/>
        <v>5070174</v>
      </c>
      <c r="L465" s="645"/>
      <c r="M465" s="133"/>
      <c r="N465" s="167" t="str">
        <f>HYPERLINK("./領収書_公開用/外領収書Y4請求書Y4.pdf","請求書Y4")</f>
        <v>請求書Y4</v>
      </c>
      <c r="O465" s="134" t="str">
        <f t="shared" ref="O465:S465" si="1516">IF($H465=O$6,$I465,"")</f>
        <v/>
      </c>
      <c r="P465" s="135" t="str">
        <f t="shared" si="1516"/>
        <v/>
      </c>
      <c r="Q465" s="136" t="str">
        <f t="shared" si="1516"/>
        <v/>
      </c>
      <c r="R465" s="135" t="str">
        <f t="shared" si="1516"/>
        <v/>
      </c>
      <c r="S465" s="137" t="str">
        <f t="shared" si="1516"/>
        <v/>
      </c>
      <c r="T465" s="113" t="str">
        <f t="shared" ref="T465:AJ465" si="1517">IF($H465=T$6,$J465,"")</f>
        <v/>
      </c>
      <c r="U465" s="114" t="str">
        <f t="shared" si="1517"/>
        <v/>
      </c>
      <c r="V465" s="114" t="str">
        <f t="shared" si="1517"/>
        <v/>
      </c>
      <c r="W465" s="114" t="str">
        <f t="shared" si="1517"/>
        <v/>
      </c>
      <c r="X465" s="113" t="str">
        <f t="shared" si="1517"/>
        <v/>
      </c>
      <c r="Y465" s="114" t="str">
        <f t="shared" si="1517"/>
        <v/>
      </c>
      <c r="Z465" s="114" t="str">
        <f t="shared" si="1517"/>
        <v/>
      </c>
      <c r="AA465" s="114" t="str">
        <f t="shared" si="1517"/>
        <v/>
      </c>
      <c r="AB465" s="113" t="str">
        <f t="shared" si="1517"/>
        <v/>
      </c>
      <c r="AC465" s="114" t="str">
        <f t="shared" si="1517"/>
        <v/>
      </c>
      <c r="AD465" s="114" t="str">
        <f t="shared" si="1517"/>
        <v/>
      </c>
      <c r="AE465" s="114" t="str">
        <f t="shared" si="1517"/>
        <v/>
      </c>
      <c r="AF465" s="114" t="str">
        <f t="shared" si="1517"/>
        <v/>
      </c>
      <c r="AG465" s="114" t="str">
        <f t="shared" si="1517"/>
        <v/>
      </c>
      <c r="AH465" s="114" t="str">
        <f t="shared" si="1517"/>
        <v/>
      </c>
      <c r="AI465" s="113">
        <f t="shared" si="1517"/>
        <v>85000</v>
      </c>
      <c r="AJ465" s="115" t="str">
        <f t="shared" si="1517"/>
        <v/>
      </c>
      <c r="AK465" s="617"/>
      <c r="AL465" s="38"/>
      <c r="AM465" s="98" t="s">
        <v>68</v>
      </c>
      <c r="AN465" s="130">
        <f t="shared" si="910"/>
        <v>459</v>
      </c>
      <c r="AO465" s="138" t="str">
        <f t="shared" ref="AO465:AS465" si="1518">IF(AND($G465=AO$4,$H465=AO$6),$I465,"")</f>
        <v/>
      </c>
      <c r="AP465" s="139" t="str">
        <f t="shared" si="1518"/>
        <v/>
      </c>
      <c r="AQ465" s="139" t="str">
        <f t="shared" si="1518"/>
        <v/>
      </c>
      <c r="AR465" s="139" t="str">
        <f t="shared" si="1518"/>
        <v/>
      </c>
      <c r="AS465" s="139" t="str">
        <f t="shared" si="1518"/>
        <v/>
      </c>
      <c r="AT465" s="118"/>
      <c r="AU465" s="138" t="str">
        <f t="shared" si="839"/>
        <v/>
      </c>
      <c r="AV465" s="139" t="str">
        <f t="shared" si="840"/>
        <v/>
      </c>
      <c r="AW465" s="139" t="str">
        <f t="shared" si="841"/>
        <v/>
      </c>
      <c r="AX465" s="139" t="str">
        <f t="shared" si="842"/>
        <v/>
      </c>
      <c r="AY465" s="139" t="str">
        <f t="shared" si="843"/>
        <v/>
      </c>
      <c r="AZ465" s="140" t="str">
        <f t="shared" si="844"/>
        <v/>
      </c>
      <c r="BA465" s="141" t="str">
        <f t="shared" si="845"/>
        <v/>
      </c>
      <c r="BB465" s="139" t="str">
        <f t="shared" si="846"/>
        <v/>
      </c>
      <c r="BC465" s="139" t="str">
        <f t="shared" si="847"/>
        <v/>
      </c>
      <c r="BD465" s="139" t="str">
        <f t="shared" si="848"/>
        <v/>
      </c>
      <c r="BE465" s="140" t="str">
        <f t="shared" si="849"/>
        <v/>
      </c>
      <c r="BF465" s="122" t="str">
        <f t="shared" si="850"/>
        <v/>
      </c>
      <c r="BG465" s="123" t="str">
        <f t="shared" si="851"/>
        <v/>
      </c>
      <c r="BH465" s="123" t="str">
        <f t="shared" si="852"/>
        <v/>
      </c>
      <c r="BI465" s="123" t="str">
        <f t="shared" si="853"/>
        <v/>
      </c>
      <c r="BJ465" s="122" t="str">
        <f t="shared" si="854"/>
        <v/>
      </c>
      <c r="BK465" s="123" t="str">
        <f t="shared" si="855"/>
        <v/>
      </c>
      <c r="BL465" s="123" t="str">
        <f t="shared" si="856"/>
        <v/>
      </c>
      <c r="BM465" s="123" t="str">
        <f t="shared" si="857"/>
        <v/>
      </c>
      <c r="BN465" s="123" t="str">
        <f t="shared" si="858"/>
        <v/>
      </c>
      <c r="BO465" s="123" t="str">
        <f t="shared" si="859"/>
        <v/>
      </c>
      <c r="BP465" s="123" t="str">
        <f t="shared" si="860"/>
        <v/>
      </c>
      <c r="BQ465" s="123" t="str">
        <f t="shared" si="861"/>
        <v/>
      </c>
      <c r="BR465" s="124" t="str">
        <f t="shared" si="862"/>
        <v/>
      </c>
      <c r="BS465" s="142" t="str">
        <f t="shared" si="863"/>
        <v/>
      </c>
      <c r="BT465" s="143" t="str">
        <f t="shared" si="864"/>
        <v/>
      </c>
      <c r="BU465" s="143" t="str">
        <f t="shared" si="865"/>
        <v/>
      </c>
      <c r="BV465" s="143" t="str">
        <f t="shared" si="866"/>
        <v/>
      </c>
      <c r="BW465" s="143" t="str">
        <f t="shared" si="867"/>
        <v/>
      </c>
      <c r="BX465" s="144" t="str">
        <f t="shared" si="868"/>
        <v/>
      </c>
      <c r="BY465" s="141" t="str">
        <f t="shared" si="869"/>
        <v/>
      </c>
      <c r="BZ465" s="139" t="str">
        <f t="shared" si="870"/>
        <v/>
      </c>
      <c r="CA465" s="139" t="str">
        <f t="shared" si="871"/>
        <v/>
      </c>
      <c r="CB465" s="139" t="str">
        <f t="shared" si="872"/>
        <v/>
      </c>
      <c r="CC465" s="139" t="str">
        <f t="shared" si="873"/>
        <v/>
      </c>
      <c r="CD465" s="139" t="str">
        <f t="shared" si="874"/>
        <v/>
      </c>
      <c r="CE465" s="140" t="str">
        <f t="shared" si="875"/>
        <v/>
      </c>
      <c r="CF465" s="141" t="str">
        <f t="shared" si="876"/>
        <v/>
      </c>
      <c r="CG465" s="139" t="str">
        <f t="shared" si="877"/>
        <v/>
      </c>
      <c r="CH465" s="139" t="str">
        <f t="shared" si="878"/>
        <v/>
      </c>
      <c r="CI465" s="139" t="str">
        <f t="shared" si="879"/>
        <v/>
      </c>
      <c r="CJ465" s="139" t="str">
        <f t="shared" si="880"/>
        <v/>
      </c>
      <c r="CK465" s="139" t="str">
        <f t="shared" si="881"/>
        <v/>
      </c>
      <c r="CL465" s="140" t="str">
        <f t="shared" si="882"/>
        <v/>
      </c>
      <c r="CM465" s="142" t="str">
        <f t="shared" si="883"/>
        <v/>
      </c>
      <c r="CN465" s="143" t="str">
        <f t="shared" si="884"/>
        <v/>
      </c>
      <c r="CO465" s="143" t="str">
        <f t="shared" si="885"/>
        <v/>
      </c>
      <c r="CP465" s="143" t="str">
        <f t="shared" si="886"/>
        <v/>
      </c>
      <c r="CQ465" s="143" t="str">
        <f t="shared" si="887"/>
        <v/>
      </c>
      <c r="CR465" s="145" t="str">
        <f t="shared" si="888"/>
        <v/>
      </c>
      <c r="CS465" s="127"/>
      <c r="CT465" s="122" t="str">
        <f t="shared" si="889"/>
        <v/>
      </c>
      <c r="CU465" s="123" t="str">
        <f t="shared" si="890"/>
        <v/>
      </c>
      <c r="CV465" s="123" t="str">
        <f t="shared" si="891"/>
        <v/>
      </c>
      <c r="CW465" s="123" t="str">
        <f t="shared" si="892"/>
        <v/>
      </c>
      <c r="CX465" s="123" t="str">
        <f t="shared" si="893"/>
        <v/>
      </c>
      <c r="CY465" s="123" t="str">
        <f t="shared" si="894"/>
        <v/>
      </c>
      <c r="CZ465" s="123" t="str">
        <f t="shared" si="895"/>
        <v/>
      </c>
      <c r="DA465" s="123" t="str">
        <f t="shared" si="896"/>
        <v/>
      </c>
      <c r="DB465" s="124">
        <f t="shared" si="897"/>
        <v>85000</v>
      </c>
      <c r="DC465" s="128" t="str">
        <f t="shared" si="898"/>
        <v/>
      </c>
      <c r="DD465" s="123" t="str">
        <f t="shared" si="899"/>
        <v/>
      </c>
      <c r="DE465" s="123" t="str">
        <f t="shared" si="900"/>
        <v/>
      </c>
      <c r="DF465" s="123" t="str">
        <f t="shared" si="901"/>
        <v/>
      </c>
      <c r="DG465" s="123" t="str">
        <f t="shared" si="902"/>
        <v/>
      </c>
      <c r="DH465" s="123" t="str">
        <f t="shared" si="903"/>
        <v/>
      </c>
      <c r="DI465" s="123" t="str">
        <f t="shared" si="904"/>
        <v/>
      </c>
      <c r="DJ465" s="129" t="str">
        <f t="shared" si="905"/>
        <v/>
      </c>
      <c r="DK465" s="98" t="s">
        <v>68</v>
      </c>
      <c r="DL465" s="130">
        <f t="shared" si="912"/>
        <v>459</v>
      </c>
      <c r="DM465" s="56"/>
    </row>
    <row r="466" spans="2:117" ht="22.5" customHeight="1">
      <c r="B466" s="98" t="s">
        <v>68</v>
      </c>
      <c r="C466" s="130">
        <f t="shared" si="906"/>
        <v>460</v>
      </c>
      <c r="D466" s="146">
        <v>45708</v>
      </c>
      <c r="E466" s="155" t="s">
        <v>73</v>
      </c>
      <c r="F466" s="168" t="s">
        <v>74</v>
      </c>
      <c r="G466" s="158" t="s">
        <v>30</v>
      </c>
      <c r="H466" s="131" t="s">
        <v>55</v>
      </c>
      <c r="I466" s="132"/>
      <c r="J466" s="106">
        <v>770</v>
      </c>
      <c r="K466" s="107">
        <f t="shared" si="907"/>
        <v>5069404</v>
      </c>
      <c r="L466" s="645"/>
      <c r="M466" s="133"/>
      <c r="N466" s="169"/>
      <c r="O466" s="134" t="str">
        <f t="shared" ref="O466:S466" si="1519">IF($H466=O$6,$I466,"")</f>
        <v/>
      </c>
      <c r="P466" s="135" t="str">
        <f t="shared" si="1519"/>
        <v/>
      </c>
      <c r="Q466" s="136" t="str">
        <f t="shared" si="1519"/>
        <v/>
      </c>
      <c r="R466" s="135" t="str">
        <f t="shared" si="1519"/>
        <v/>
      </c>
      <c r="S466" s="137" t="str">
        <f t="shared" si="1519"/>
        <v/>
      </c>
      <c r="T466" s="113" t="str">
        <f t="shared" ref="T466:AJ466" si="1520">IF($H466=T$6,$J466,"")</f>
        <v/>
      </c>
      <c r="U466" s="114" t="str">
        <f t="shared" si="1520"/>
        <v/>
      </c>
      <c r="V466" s="114" t="str">
        <f t="shared" si="1520"/>
        <v/>
      </c>
      <c r="W466" s="114" t="str">
        <f t="shared" si="1520"/>
        <v/>
      </c>
      <c r="X466" s="113" t="str">
        <f t="shared" si="1520"/>
        <v/>
      </c>
      <c r="Y466" s="114" t="str">
        <f t="shared" si="1520"/>
        <v/>
      </c>
      <c r="Z466" s="114">
        <f t="shared" si="1520"/>
        <v>770</v>
      </c>
      <c r="AA466" s="114" t="str">
        <f t="shared" si="1520"/>
        <v/>
      </c>
      <c r="AB466" s="113" t="str">
        <f t="shared" si="1520"/>
        <v/>
      </c>
      <c r="AC466" s="114" t="str">
        <f t="shared" si="1520"/>
        <v/>
      </c>
      <c r="AD466" s="114" t="str">
        <f t="shared" si="1520"/>
        <v/>
      </c>
      <c r="AE466" s="114" t="str">
        <f t="shared" si="1520"/>
        <v/>
      </c>
      <c r="AF466" s="114" t="str">
        <f t="shared" si="1520"/>
        <v/>
      </c>
      <c r="AG466" s="114" t="str">
        <f t="shared" si="1520"/>
        <v/>
      </c>
      <c r="AH466" s="114" t="str">
        <f t="shared" si="1520"/>
        <v/>
      </c>
      <c r="AI466" s="113" t="str">
        <f t="shared" si="1520"/>
        <v/>
      </c>
      <c r="AJ466" s="115" t="str">
        <f t="shared" si="1520"/>
        <v/>
      </c>
      <c r="AK466" s="617"/>
      <c r="AL466" s="38"/>
      <c r="AM466" s="98" t="s">
        <v>68</v>
      </c>
      <c r="AN466" s="130">
        <f t="shared" si="910"/>
        <v>460</v>
      </c>
      <c r="AO466" s="138" t="str">
        <f t="shared" ref="AO466:AS466" si="1521">IF(AND($G466=AO$4,$H466=AO$6),$I466,"")</f>
        <v/>
      </c>
      <c r="AP466" s="139" t="str">
        <f t="shared" si="1521"/>
        <v/>
      </c>
      <c r="AQ466" s="139" t="str">
        <f t="shared" si="1521"/>
        <v/>
      </c>
      <c r="AR466" s="139" t="str">
        <f t="shared" si="1521"/>
        <v/>
      </c>
      <c r="AS466" s="139" t="str">
        <f t="shared" si="1521"/>
        <v/>
      </c>
      <c r="AT466" s="118"/>
      <c r="AU466" s="138" t="str">
        <f t="shared" si="839"/>
        <v/>
      </c>
      <c r="AV466" s="139" t="str">
        <f t="shared" si="840"/>
        <v/>
      </c>
      <c r="AW466" s="139" t="str">
        <f t="shared" si="841"/>
        <v/>
      </c>
      <c r="AX466" s="139" t="str">
        <f t="shared" si="842"/>
        <v/>
      </c>
      <c r="AY466" s="139" t="str">
        <f t="shared" si="843"/>
        <v/>
      </c>
      <c r="AZ466" s="140" t="str">
        <f t="shared" si="844"/>
        <v/>
      </c>
      <c r="BA466" s="141" t="str">
        <f t="shared" si="845"/>
        <v/>
      </c>
      <c r="BB466" s="139" t="str">
        <f t="shared" si="846"/>
        <v/>
      </c>
      <c r="BC466" s="139" t="str">
        <f t="shared" si="847"/>
        <v/>
      </c>
      <c r="BD466" s="139" t="str">
        <f t="shared" si="848"/>
        <v/>
      </c>
      <c r="BE466" s="140" t="str">
        <f t="shared" si="849"/>
        <v/>
      </c>
      <c r="BF466" s="122" t="str">
        <f t="shared" si="850"/>
        <v/>
      </c>
      <c r="BG466" s="123" t="str">
        <f t="shared" si="851"/>
        <v/>
      </c>
      <c r="BH466" s="123" t="str">
        <f t="shared" si="852"/>
        <v/>
      </c>
      <c r="BI466" s="123" t="str">
        <f t="shared" si="853"/>
        <v/>
      </c>
      <c r="BJ466" s="122" t="str">
        <f t="shared" si="854"/>
        <v/>
      </c>
      <c r="BK466" s="123" t="str">
        <f t="shared" si="855"/>
        <v/>
      </c>
      <c r="BL466" s="123" t="str">
        <f t="shared" si="856"/>
        <v/>
      </c>
      <c r="BM466" s="123" t="str">
        <f t="shared" si="857"/>
        <v/>
      </c>
      <c r="BN466" s="123" t="str">
        <f t="shared" si="858"/>
        <v/>
      </c>
      <c r="BO466" s="123" t="str">
        <f t="shared" si="859"/>
        <v/>
      </c>
      <c r="BP466" s="123" t="str">
        <f t="shared" si="860"/>
        <v/>
      </c>
      <c r="BQ466" s="123" t="str">
        <f t="shared" si="861"/>
        <v/>
      </c>
      <c r="BR466" s="124" t="str">
        <f t="shared" si="862"/>
        <v/>
      </c>
      <c r="BS466" s="142" t="str">
        <f t="shared" si="863"/>
        <v/>
      </c>
      <c r="BT466" s="143" t="str">
        <f t="shared" si="864"/>
        <v/>
      </c>
      <c r="BU466" s="143" t="str">
        <f t="shared" si="865"/>
        <v/>
      </c>
      <c r="BV466" s="143" t="str">
        <f t="shared" si="866"/>
        <v/>
      </c>
      <c r="BW466" s="143" t="str">
        <f t="shared" si="867"/>
        <v/>
      </c>
      <c r="BX466" s="144" t="str">
        <f t="shared" si="868"/>
        <v/>
      </c>
      <c r="BY466" s="141" t="str">
        <f t="shared" si="869"/>
        <v/>
      </c>
      <c r="BZ466" s="139" t="str">
        <f t="shared" si="870"/>
        <v/>
      </c>
      <c r="CA466" s="139" t="str">
        <f t="shared" si="871"/>
        <v/>
      </c>
      <c r="CB466" s="139" t="str">
        <f t="shared" si="872"/>
        <v/>
      </c>
      <c r="CC466" s="139" t="str">
        <f t="shared" si="873"/>
        <v/>
      </c>
      <c r="CD466" s="139" t="str">
        <f t="shared" si="874"/>
        <v/>
      </c>
      <c r="CE466" s="140" t="str">
        <f t="shared" si="875"/>
        <v/>
      </c>
      <c r="CF466" s="141" t="str">
        <f t="shared" si="876"/>
        <v/>
      </c>
      <c r="CG466" s="139" t="str">
        <f t="shared" si="877"/>
        <v/>
      </c>
      <c r="CH466" s="139" t="str">
        <f t="shared" si="878"/>
        <v/>
      </c>
      <c r="CI466" s="139" t="str">
        <f t="shared" si="879"/>
        <v/>
      </c>
      <c r="CJ466" s="139" t="str">
        <f t="shared" si="880"/>
        <v/>
      </c>
      <c r="CK466" s="139" t="str">
        <f t="shared" si="881"/>
        <v/>
      </c>
      <c r="CL466" s="140" t="str">
        <f t="shared" si="882"/>
        <v/>
      </c>
      <c r="CM466" s="142" t="str">
        <f t="shared" si="883"/>
        <v/>
      </c>
      <c r="CN466" s="143" t="str">
        <f t="shared" si="884"/>
        <v/>
      </c>
      <c r="CO466" s="143" t="str">
        <f t="shared" si="885"/>
        <v/>
      </c>
      <c r="CP466" s="143" t="str">
        <f t="shared" si="886"/>
        <v/>
      </c>
      <c r="CQ466" s="143" t="str">
        <f t="shared" si="887"/>
        <v/>
      </c>
      <c r="CR466" s="145" t="str">
        <f t="shared" si="888"/>
        <v/>
      </c>
      <c r="CS466" s="127"/>
      <c r="CT466" s="122" t="str">
        <f t="shared" si="889"/>
        <v/>
      </c>
      <c r="CU466" s="123" t="str">
        <f t="shared" si="890"/>
        <v/>
      </c>
      <c r="CV466" s="123" t="str">
        <f t="shared" si="891"/>
        <v/>
      </c>
      <c r="CW466" s="123" t="str">
        <f t="shared" si="892"/>
        <v/>
      </c>
      <c r="CX466" s="123" t="str">
        <f t="shared" si="893"/>
        <v/>
      </c>
      <c r="CY466" s="123">
        <f t="shared" si="894"/>
        <v>770</v>
      </c>
      <c r="CZ466" s="123" t="str">
        <f t="shared" si="895"/>
        <v/>
      </c>
      <c r="DA466" s="123" t="str">
        <f t="shared" si="896"/>
        <v/>
      </c>
      <c r="DB466" s="124" t="str">
        <f t="shared" si="897"/>
        <v/>
      </c>
      <c r="DC466" s="128" t="str">
        <f t="shared" si="898"/>
        <v/>
      </c>
      <c r="DD466" s="123" t="str">
        <f t="shared" si="899"/>
        <v/>
      </c>
      <c r="DE466" s="123" t="str">
        <f t="shared" si="900"/>
        <v/>
      </c>
      <c r="DF466" s="123" t="str">
        <f t="shared" si="901"/>
        <v/>
      </c>
      <c r="DG466" s="123" t="str">
        <f t="shared" si="902"/>
        <v/>
      </c>
      <c r="DH466" s="123" t="str">
        <f t="shared" si="903"/>
        <v/>
      </c>
      <c r="DI466" s="123" t="str">
        <f t="shared" si="904"/>
        <v/>
      </c>
      <c r="DJ466" s="129" t="str">
        <f t="shared" si="905"/>
        <v/>
      </c>
      <c r="DK466" s="98" t="s">
        <v>68</v>
      </c>
      <c r="DL466" s="130">
        <f t="shared" si="912"/>
        <v>460</v>
      </c>
      <c r="DM466" s="56"/>
    </row>
    <row r="467" spans="2:117" ht="22.5" customHeight="1">
      <c r="B467" s="98" t="s">
        <v>68</v>
      </c>
      <c r="C467" s="130">
        <f t="shared" si="906"/>
        <v>461</v>
      </c>
      <c r="D467" s="146">
        <v>45708</v>
      </c>
      <c r="E467" s="155" t="s">
        <v>69</v>
      </c>
      <c r="F467" s="102" t="s">
        <v>70</v>
      </c>
      <c r="G467" s="103" t="s">
        <v>20</v>
      </c>
      <c r="H467" s="131" t="s">
        <v>46</v>
      </c>
      <c r="I467" s="132">
        <v>1000</v>
      </c>
      <c r="J467" s="106"/>
      <c r="K467" s="107">
        <f t="shared" si="907"/>
        <v>5070404</v>
      </c>
      <c r="L467" s="645"/>
      <c r="M467" s="133"/>
      <c r="N467" s="133"/>
      <c r="O467" s="134" t="str">
        <f t="shared" ref="O467:S467" si="1522">IF($H467=O$6,$I467,"")</f>
        <v/>
      </c>
      <c r="P467" s="135" t="str">
        <f t="shared" si="1522"/>
        <v/>
      </c>
      <c r="Q467" s="136">
        <f t="shared" si="1522"/>
        <v>1000</v>
      </c>
      <c r="R467" s="135" t="str">
        <f t="shared" si="1522"/>
        <v/>
      </c>
      <c r="S467" s="137" t="str">
        <f t="shared" si="1522"/>
        <v/>
      </c>
      <c r="T467" s="113" t="str">
        <f t="shared" ref="T467:AJ467" si="1523">IF($H467=T$6,$J467,"")</f>
        <v/>
      </c>
      <c r="U467" s="114" t="str">
        <f t="shared" si="1523"/>
        <v/>
      </c>
      <c r="V467" s="114" t="str">
        <f t="shared" si="1523"/>
        <v/>
      </c>
      <c r="W467" s="114" t="str">
        <f t="shared" si="1523"/>
        <v/>
      </c>
      <c r="X467" s="113" t="str">
        <f t="shared" si="1523"/>
        <v/>
      </c>
      <c r="Y467" s="114" t="str">
        <f t="shared" si="1523"/>
        <v/>
      </c>
      <c r="Z467" s="114" t="str">
        <f t="shared" si="1523"/>
        <v/>
      </c>
      <c r="AA467" s="114" t="str">
        <f t="shared" si="1523"/>
        <v/>
      </c>
      <c r="AB467" s="113" t="str">
        <f t="shared" si="1523"/>
        <v/>
      </c>
      <c r="AC467" s="114" t="str">
        <f t="shared" si="1523"/>
        <v/>
      </c>
      <c r="AD467" s="114" t="str">
        <f t="shared" si="1523"/>
        <v/>
      </c>
      <c r="AE467" s="114" t="str">
        <f t="shared" si="1523"/>
        <v/>
      </c>
      <c r="AF467" s="114" t="str">
        <f t="shared" si="1523"/>
        <v/>
      </c>
      <c r="AG467" s="114" t="str">
        <f t="shared" si="1523"/>
        <v/>
      </c>
      <c r="AH467" s="114" t="str">
        <f t="shared" si="1523"/>
        <v/>
      </c>
      <c r="AI467" s="113" t="str">
        <f t="shared" si="1523"/>
        <v/>
      </c>
      <c r="AJ467" s="115" t="str">
        <f t="shared" si="1523"/>
        <v/>
      </c>
      <c r="AK467" s="617"/>
      <c r="AL467" s="38"/>
      <c r="AM467" s="98" t="s">
        <v>68</v>
      </c>
      <c r="AN467" s="130">
        <f t="shared" si="910"/>
        <v>461</v>
      </c>
      <c r="AO467" s="138" t="str">
        <f t="shared" ref="AO467:AS467" si="1524">IF(AND($G467=AO$4,$H467=AO$6),$I467,"")</f>
        <v/>
      </c>
      <c r="AP467" s="139" t="str">
        <f t="shared" si="1524"/>
        <v/>
      </c>
      <c r="AQ467" s="139">
        <f t="shared" si="1524"/>
        <v>1000</v>
      </c>
      <c r="AR467" s="139" t="str">
        <f t="shared" si="1524"/>
        <v/>
      </c>
      <c r="AS467" s="139" t="str">
        <f t="shared" si="1524"/>
        <v/>
      </c>
      <c r="AT467" s="118"/>
      <c r="AU467" s="138" t="str">
        <f t="shared" si="839"/>
        <v/>
      </c>
      <c r="AV467" s="139" t="str">
        <f t="shared" si="840"/>
        <v/>
      </c>
      <c r="AW467" s="139" t="str">
        <f t="shared" si="841"/>
        <v/>
      </c>
      <c r="AX467" s="139" t="str">
        <f t="shared" si="842"/>
        <v/>
      </c>
      <c r="AY467" s="139" t="str">
        <f t="shared" si="843"/>
        <v/>
      </c>
      <c r="AZ467" s="140" t="str">
        <f t="shared" si="844"/>
        <v/>
      </c>
      <c r="BA467" s="141" t="str">
        <f t="shared" si="845"/>
        <v/>
      </c>
      <c r="BB467" s="139" t="str">
        <f t="shared" si="846"/>
        <v/>
      </c>
      <c r="BC467" s="139" t="str">
        <f t="shared" si="847"/>
        <v/>
      </c>
      <c r="BD467" s="139" t="str">
        <f t="shared" si="848"/>
        <v/>
      </c>
      <c r="BE467" s="140" t="str">
        <f t="shared" si="849"/>
        <v/>
      </c>
      <c r="BF467" s="122" t="str">
        <f t="shared" si="850"/>
        <v/>
      </c>
      <c r="BG467" s="123" t="str">
        <f t="shared" si="851"/>
        <v/>
      </c>
      <c r="BH467" s="123" t="str">
        <f t="shared" si="852"/>
        <v/>
      </c>
      <c r="BI467" s="123" t="str">
        <f t="shared" si="853"/>
        <v/>
      </c>
      <c r="BJ467" s="122" t="str">
        <f t="shared" si="854"/>
        <v/>
      </c>
      <c r="BK467" s="123" t="str">
        <f t="shared" si="855"/>
        <v/>
      </c>
      <c r="BL467" s="123" t="str">
        <f t="shared" si="856"/>
        <v/>
      </c>
      <c r="BM467" s="123" t="str">
        <f t="shared" si="857"/>
        <v/>
      </c>
      <c r="BN467" s="123" t="str">
        <f t="shared" si="858"/>
        <v/>
      </c>
      <c r="BO467" s="123" t="str">
        <f t="shared" si="859"/>
        <v/>
      </c>
      <c r="BP467" s="123" t="str">
        <f t="shared" si="860"/>
        <v/>
      </c>
      <c r="BQ467" s="123" t="str">
        <f t="shared" si="861"/>
        <v/>
      </c>
      <c r="BR467" s="124" t="str">
        <f t="shared" si="862"/>
        <v/>
      </c>
      <c r="BS467" s="142" t="str">
        <f t="shared" si="863"/>
        <v/>
      </c>
      <c r="BT467" s="143" t="str">
        <f t="shared" si="864"/>
        <v/>
      </c>
      <c r="BU467" s="143" t="str">
        <f t="shared" si="865"/>
        <v/>
      </c>
      <c r="BV467" s="143" t="str">
        <f t="shared" si="866"/>
        <v/>
      </c>
      <c r="BW467" s="143" t="str">
        <f t="shared" si="867"/>
        <v/>
      </c>
      <c r="BX467" s="144" t="str">
        <f t="shared" si="868"/>
        <v/>
      </c>
      <c r="BY467" s="141" t="str">
        <f t="shared" si="869"/>
        <v/>
      </c>
      <c r="BZ467" s="139" t="str">
        <f t="shared" si="870"/>
        <v/>
      </c>
      <c r="CA467" s="139" t="str">
        <f t="shared" si="871"/>
        <v/>
      </c>
      <c r="CB467" s="139" t="str">
        <f t="shared" si="872"/>
        <v/>
      </c>
      <c r="CC467" s="139" t="str">
        <f t="shared" si="873"/>
        <v/>
      </c>
      <c r="CD467" s="139" t="str">
        <f t="shared" si="874"/>
        <v/>
      </c>
      <c r="CE467" s="140" t="str">
        <f t="shared" si="875"/>
        <v/>
      </c>
      <c r="CF467" s="141" t="str">
        <f t="shared" si="876"/>
        <v/>
      </c>
      <c r="CG467" s="139" t="str">
        <f t="shared" si="877"/>
        <v/>
      </c>
      <c r="CH467" s="139" t="str">
        <f t="shared" si="878"/>
        <v/>
      </c>
      <c r="CI467" s="139" t="str">
        <f t="shared" si="879"/>
        <v/>
      </c>
      <c r="CJ467" s="139" t="str">
        <f t="shared" si="880"/>
        <v/>
      </c>
      <c r="CK467" s="139" t="str">
        <f t="shared" si="881"/>
        <v/>
      </c>
      <c r="CL467" s="140" t="str">
        <f t="shared" si="882"/>
        <v/>
      </c>
      <c r="CM467" s="142" t="str">
        <f t="shared" si="883"/>
        <v/>
      </c>
      <c r="CN467" s="143" t="str">
        <f t="shared" si="884"/>
        <v/>
      </c>
      <c r="CO467" s="143" t="str">
        <f t="shared" si="885"/>
        <v/>
      </c>
      <c r="CP467" s="143" t="str">
        <f t="shared" si="886"/>
        <v/>
      </c>
      <c r="CQ467" s="143" t="str">
        <f t="shared" si="887"/>
        <v/>
      </c>
      <c r="CR467" s="145" t="str">
        <f t="shared" si="888"/>
        <v/>
      </c>
      <c r="CS467" s="127"/>
      <c r="CT467" s="122" t="str">
        <f t="shared" si="889"/>
        <v/>
      </c>
      <c r="CU467" s="123" t="str">
        <f t="shared" si="890"/>
        <v/>
      </c>
      <c r="CV467" s="123" t="str">
        <f t="shared" si="891"/>
        <v/>
      </c>
      <c r="CW467" s="123" t="str">
        <f t="shared" si="892"/>
        <v/>
      </c>
      <c r="CX467" s="123" t="str">
        <f t="shared" si="893"/>
        <v/>
      </c>
      <c r="CY467" s="123" t="str">
        <f t="shared" si="894"/>
        <v/>
      </c>
      <c r="CZ467" s="123" t="str">
        <f t="shared" si="895"/>
        <v/>
      </c>
      <c r="DA467" s="123" t="str">
        <f t="shared" si="896"/>
        <v/>
      </c>
      <c r="DB467" s="124" t="str">
        <f t="shared" si="897"/>
        <v/>
      </c>
      <c r="DC467" s="128" t="str">
        <f t="shared" si="898"/>
        <v/>
      </c>
      <c r="DD467" s="123" t="str">
        <f t="shared" si="899"/>
        <v/>
      </c>
      <c r="DE467" s="123" t="str">
        <f t="shared" si="900"/>
        <v/>
      </c>
      <c r="DF467" s="123" t="str">
        <f t="shared" si="901"/>
        <v/>
      </c>
      <c r="DG467" s="123" t="str">
        <f t="shared" si="902"/>
        <v/>
      </c>
      <c r="DH467" s="123" t="str">
        <f t="shared" si="903"/>
        <v/>
      </c>
      <c r="DI467" s="123" t="str">
        <f t="shared" si="904"/>
        <v/>
      </c>
      <c r="DJ467" s="129" t="str">
        <f t="shared" si="905"/>
        <v/>
      </c>
      <c r="DK467" s="98" t="s">
        <v>68</v>
      </c>
      <c r="DL467" s="130">
        <f t="shared" si="912"/>
        <v>461</v>
      </c>
      <c r="DM467" s="56"/>
    </row>
    <row r="468" spans="2:117" ht="22.5" customHeight="1">
      <c r="B468" s="98" t="s">
        <v>68</v>
      </c>
      <c r="C468" s="130">
        <f t="shared" si="906"/>
        <v>462</v>
      </c>
      <c r="D468" s="146">
        <v>45708</v>
      </c>
      <c r="E468" s="155" t="s">
        <v>69</v>
      </c>
      <c r="F468" s="102" t="s">
        <v>70</v>
      </c>
      <c r="G468" s="103" t="s">
        <v>20</v>
      </c>
      <c r="H468" s="131" t="s">
        <v>46</v>
      </c>
      <c r="I468" s="132">
        <v>1000</v>
      </c>
      <c r="J468" s="106"/>
      <c r="K468" s="107">
        <f t="shared" si="907"/>
        <v>5071404</v>
      </c>
      <c r="L468" s="645"/>
      <c r="M468" s="133"/>
      <c r="N468" s="133"/>
      <c r="O468" s="134" t="str">
        <f t="shared" ref="O468:S468" si="1525">IF($H468=O$6,$I468,"")</f>
        <v/>
      </c>
      <c r="P468" s="135" t="str">
        <f t="shared" si="1525"/>
        <v/>
      </c>
      <c r="Q468" s="136">
        <f t="shared" si="1525"/>
        <v>1000</v>
      </c>
      <c r="R468" s="135" t="str">
        <f t="shared" si="1525"/>
        <v/>
      </c>
      <c r="S468" s="137" t="str">
        <f t="shared" si="1525"/>
        <v/>
      </c>
      <c r="T468" s="113" t="str">
        <f t="shared" ref="T468:AJ468" si="1526">IF($H468=T$6,$J468,"")</f>
        <v/>
      </c>
      <c r="U468" s="114" t="str">
        <f t="shared" si="1526"/>
        <v/>
      </c>
      <c r="V468" s="114" t="str">
        <f t="shared" si="1526"/>
        <v/>
      </c>
      <c r="W468" s="114" t="str">
        <f t="shared" si="1526"/>
        <v/>
      </c>
      <c r="X468" s="113" t="str">
        <f t="shared" si="1526"/>
        <v/>
      </c>
      <c r="Y468" s="114" t="str">
        <f t="shared" si="1526"/>
        <v/>
      </c>
      <c r="Z468" s="114" t="str">
        <f t="shared" si="1526"/>
        <v/>
      </c>
      <c r="AA468" s="114" t="str">
        <f t="shared" si="1526"/>
        <v/>
      </c>
      <c r="AB468" s="113" t="str">
        <f t="shared" si="1526"/>
        <v/>
      </c>
      <c r="AC468" s="114" t="str">
        <f t="shared" si="1526"/>
        <v/>
      </c>
      <c r="AD468" s="114" t="str">
        <f t="shared" si="1526"/>
        <v/>
      </c>
      <c r="AE468" s="114" t="str">
        <f t="shared" si="1526"/>
        <v/>
      </c>
      <c r="AF468" s="114" t="str">
        <f t="shared" si="1526"/>
        <v/>
      </c>
      <c r="AG468" s="114" t="str">
        <f t="shared" si="1526"/>
        <v/>
      </c>
      <c r="AH468" s="114" t="str">
        <f t="shared" si="1526"/>
        <v/>
      </c>
      <c r="AI468" s="113" t="str">
        <f t="shared" si="1526"/>
        <v/>
      </c>
      <c r="AJ468" s="115" t="str">
        <f t="shared" si="1526"/>
        <v/>
      </c>
      <c r="AK468" s="617"/>
      <c r="AL468" s="38"/>
      <c r="AM468" s="98" t="s">
        <v>68</v>
      </c>
      <c r="AN468" s="130">
        <f t="shared" si="910"/>
        <v>462</v>
      </c>
      <c r="AO468" s="138" t="str">
        <f t="shared" ref="AO468:AS468" si="1527">IF(AND($G468=AO$4,$H468=AO$6),$I468,"")</f>
        <v/>
      </c>
      <c r="AP468" s="139" t="str">
        <f t="shared" si="1527"/>
        <v/>
      </c>
      <c r="AQ468" s="139">
        <f t="shared" si="1527"/>
        <v>1000</v>
      </c>
      <c r="AR468" s="139" t="str">
        <f t="shared" si="1527"/>
        <v/>
      </c>
      <c r="AS468" s="139" t="str">
        <f t="shared" si="1527"/>
        <v/>
      </c>
      <c r="AT468" s="118"/>
      <c r="AU468" s="138" t="str">
        <f t="shared" si="839"/>
        <v/>
      </c>
      <c r="AV468" s="139" t="str">
        <f t="shared" si="840"/>
        <v/>
      </c>
      <c r="AW468" s="139" t="str">
        <f t="shared" si="841"/>
        <v/>
      </c>
      <c r="AX468" s="139" t="str">
        <f t="shared" si="842"/>
        <v/>
      </c>
      <c r="AY468" s="139" t="str">
        <f t="shared" si="843"/>
        <v/>
      </c>
      <c r="AZ468" s="140" t="str">
        <f t="shared" si="844"/>
        <v/>
      </c>
      <c r="BA468" s="141" t="str">
        <f t="shared" si="845"/>
        <v/>
      </c>
      <c r="BB468" s="139" t="str">
        <f t="shared" si="846"/>
        <v/>
      </c>
      <c r="BC468" s="139" t="str">
        <f t="shared" si="847"/>
        <v/>
      </c>
      <c r="BD468" s="139" t="str">
        <f t="shared" si="848"/>
        <v/>
      </c>
      <c r="BE468" s="140" t="str">
        <f t="shared" si="849"/>
        <v/>
      </c>
      <c r="BF468" s="122" t="str">
        <f t="shared" si="850"/>
        <v/>
      </c>
      <c r="BG468" s="123" t="str">
        <f t="shared" si="851"/>
        <v/>
      </c>
      <c r="BH468" s="123" t="str">
        <f t="shared" si="852"/>
        <v/>
      </c>
      <c r="BI468" s="123" t="str">
        <f t="shared" si="853"/>
        <v/>
      </c>
      <c r="BJ468" s="122" t="str">
        <f t="shared" si="854"/>
        <v/>
      </c>
      <c r="BK468" s="123" t="str">
        <f t="shared" si="855"/>
        <v/>
      </c>
      <c r="BL468" s="123" t="str">
        <f t="shared" si="856"/>
        <v/>
      </c>
      <c r="BM468" s="123" t="str">
        <f t="shared" si="857"/>
        <v/>
      </c>
      <c r="BN468" s="123" t="str">
        <f t="shared" si="858"/>
        <v/>
      </c>
      <c r="BO468" s="123" t="str">
        <f t="shared" si="859"/>
        <v/>
      </c>
      <c r="BP468" s="123" t="str">
        <f t="shared" si="860"/>
        <v/>
      </c>
      <c r="BQ468" s="123" t="str">
        <f t="shared" si="861"/>
        <v/>
      </c>
      <c r="BR468" s="124" t="str">
        <f t="shared" si="862"/>
        <v/>
      </c>
      <c r="BS468" s="142" t="str">
        <f t="shared" si="863"/>
        <v/>
      </c>
      <c r="BT468" s="143" t="str">
        <f t="shared" si="864"/>
        <v/>
      </c>
      <c r="BU468" s="143" t="str">
        <f t="shared" si="865"/>
        <v/>
      </c>
      <c r="BV468" s="143" t="str">
        <f t="shared" si="866"/>
        <v/>
      </c>
      <c r="BW468" s="143" t="str">
        <f t="shared" si="867"/>
        <v/>
      </c>
      <c r="BX468" s="144" t="str">
        <f t="shared" si="868"/>
        <v/>
      </c>
      <c r="BY468" s="141" t="str">
        <f t="shared" si="869"/>
        <v/>
      </c>
      <c r="BZ468" s="139" t="str">
        <f t="shared" si="870"/>
        <v/>
      </c>
      <c r="CA468" s="139" t="str">
        <f t="shared" si="871"/>
        <v/>
      </c>
      <c r="CB468" s="139" t="str">
        <f t="shared" si="872"/>
        <v/>
      </c>
      <c r="CC468" s="139" t="str">
        <f t="shared" si="873"/>
        <v/>
      </c>
      <c r="CD468" s="139" t="str">
        <f t="shared" si="874"/>
        <v/>
      </c>
      <c r="CE468" s="140" t="str">
        <f t="shared" si="875"/>
        <v/>
      </c>
      <c r="CF468" s="141" t="str">
        <f t="shared" si="876"/>
        <v/>
      </c>
      <c r="CG468" s="139" t="str">
        <f t="shared" si="877"/>
        <v/>
      </c>
      <c r="CH468" s="139" t="str">
        <f t="shared" si="878"/>
        <v/>
      </c>
      <c r="CI468" s="139" t="str">
        <f t="shared" si="879"/>
        <v/>
      </c>
      <c r="CJ468" s="139" t="str">
        <f t="shared" si="880"/>
        <v/>
      </c>
      <c r="CK468" s="139" t="str">
        <f t="shared" si="881"/>
        <v/>
      </c>
      <c r="CL468" s="140" t="str">
        <f t="shared" si="882"/>
        <v/>
      </c>
      <c r="CM468" s="142" t="str">
        <f t="shared" si="883"/>
        <v/>
      </c>
      <c r="CN468" s="143" t="str">
        <f t="shared" si="884"/>
        <v/>
      </c>
      <c r="CO468" s="143" t="str">
        <f t="shared" si="885"/>
        <v/>
      </c>
      <c r="CP468" s="143" t="str">
        <f t="shared" si="886"/>
        <v/>
      </c>
      <c r="CQ468" s="143" t="str">
        <f t="shared" si="887"/>
        <v/>
      </c>
      <c r="CR468" s="145" t="str">
        <f t="shared" si="888"/>
        <v/>
      </c>
      <c r="CS468" s="127"/>
      <c r="CT468" s="122" t="str">
        <f t="shared" si="889"/>
        <v/>
      </c>
      <c r="CU468" s="123" t="str">
        <f t="shared" si="890"/>
        <v/>
      </c>
      <c r="CV468" s="123" t="str">
        <f t="shared" si="891"/>
        <v/>
      </c>
      <c r="CW468" s="123" t="str">
        <f t="shared" si="892"/>
        <v/>
      </c>
      <c r="CX468" s="123" t="str">
        <f t="shared" si="893"/>
        <v/>
      </c>
      <c r="CY468" s="123" t="str">
        <f t="shared" si="894"/>
        <v/>
      </c>
      <c r="CZ468" s="123" t="str">
        <f t="shared" si="895"/>
        <v/>
      </c>
      <c r="DA468" s="123" t="str">
        <f t="shared" si="896"/>
        <v/>
      </c>
      <c r="DB468" s="124" t="str">
        <f t="shared" si="897"/>
        <v/>
      </c>
      <c r="DC468" s="128" t="str">
        <f t="shared" si="898"/>
        <v/>
      </c>
      <c r="DD468" s="123" t="str">
        <f t="shared" si="899"/>
        <v/>
      </c>
      <c r="DE468" s="123" t="str">
        <f t="shared" si="900"/>
        <v/>
      </c>
      <c r="DF468" s="123" t="str">
        <f t="shared" si="901"/>
        <v/>
      </c>
      <c r="DG468" s="123" t="str">
        <f t="shared" si="902"/>
        <v/>
      </c>
      <c r="DH468" s="123" t="str">
        <f t="shared" si="903"/>
        <v/>
      </c>
      <c r="DI468" s="123" t="str">
        <f t="shared" si="904"/>
        <v/>
      </c>
      <c r="DJ468" s="129" t="str">
        <f t="shared" si="905"/>
        <v/>
      </c>
      <c r="DK468" s="98" t="s">
        <v>68</v>
      </c>
      <c r="DL468" s="130">
        <f t="shared" si="912"/>
        <v>462</v>
      </c>
      <c r="DM468" s="56"/>
    </row>
    <row r="469" spans="2:117" ht="22.5" customHeight="1">
      <c r="B469" s="98" t="s">
        <v>68</v>
      </c>
      <c r="C469" s="130">
        <f t="shared" si="906"/>
        <v>463</v>
      </c>
      <c r="D469" s="146">
        <v>45708</v>
      </c>
      <c r="E469" s="155" t="s">
        <v>69</v>
      </c>
      <c r="F469" s="102" t="s">
        <v>70</v>
      </c>
      <c r="G469" s="103" t="s">
        <v>20</v>
      </c>
      <c r="H469" s="131" t="s">
        <v>46</v>
      </c>
      <c r="I469" s="132">
        <v>5000</v>
      </c>
      <c r="J469" s="106"/>
      <c r="K469" s="107">
        <f t="shared" si="907"/>
        <v>5076404</v>
      </c>
      <c r="L469" s="645"/>
      <c r="M469" s="133"/>
      <c r="N469" s="133"/>
      <c r="O469" s="134" t="str">
        <f t="shared" ref="O469:S469" si="1528">IF($H469=O$6,$I469,"")</f>
        <v/>
      </c>
      <c r="P469" s="135" t="str">
        <f t="shared" si="1528"/>
        <v/>
      </c>
      <c r="Q469" s="136">
        <f t="shared" si="1528"/>
        <v>5000</v>
      </c>
      <c r="R469" s="135" t="str">
        <f t="shared" si="1528"/>
        <v/>
      </c>
      <c r="S469" s="137" t="str">
        <f t="shared" si="1528"/>
        <v/>
      </c>
      <c r="T469" s="113" t="str">
        <f t="shared" ref="T469:AJ469" si="1529">IF($H469=T$6,$J469,"")</f>
        <v/>
      </c>
      <c r="U469" s="114" t="str">
        <f t="shared" si="1529"/>
        <v/>
      </c>
      <c r="V469" s="114" t="str">
        <f t="shared" si="1529"/>
        <v/>
      </c>
      <c r="W469" s="114" t="str">
        <f t="shared" si="1529"/>
        <v/>
      </c>
      <c r="X469" s="113" t="str">
        <f t="shared" si="1529"/>
        <v/>
      </c>
      <c r="Y469" s="114" t="str">
        <f t="shared" si="1529"/>
        <v/>
      </c>
      <c r="Z469" s="114" t="str">
        <f t="shared" si="1529"/>
        <v/>
      </c>
      <c r="AA469" s="114" t="str">
        <f t="shared" si="1529"/>
        <v/>
      </c>
      <c r="AB469" s="113" t="str">
        <f t="shared" si="1529"/>
        <v/>
      </c>
      <c r="AC469" s="114" t="str">
        <f t="shared" si="1529"/>
        <v/>
      </c>
      <c r="AD469" s="114" t="str">
        <f t="shared" si="1529"/>
        <v/>
      </c>
      <c r="AE469" s="114" t="str">
        <f t="shared" si="1529"/>
        <v/>
      </c>
      <c r="AF469" s="114" t="str">
        <f t="shared" si="1529"/>
        <v/>
      </c>
      <c r="AG469" s="114" t="str">
        <f t="shared" si="1529"/>
        <v/>
      </c>
      <c r="AH469" s="114" t="str">
        <f t="shared" si="1529"/>
        <v/>
      </c>
      <c r="AI469" s="113" t="str">
        <f t="shared" si="1529"/>
        <v/>
      </c>
      <c r="AJ469" s="115" t="str">
        <f t="shared" si="1529"/>
        <v/>
      </c>
      <c r="AK469" s="617"/>
      <c r="AL469" s="38"/>
      <c r="AM469" s="98" t="s">
        <v>68</v>
      </c>
      <c r="AN469" s="130">
        <f t="shared" si="910"/>
        <v>463</v>
      </c>
      <c r="AO469" s="138" t="str">
        <f t="shared" ref="AO469:AS469" si="1530">IF(AND($G469=AO$4,$H469=AO$6),$I469,"")</f>
        <v/>
      </c>
      <c r="AP469" s="139" t="str">
        <f t="shared" si="1530"/>
        <v/>
      </c>
      <c r="AQ469" s="139">
        <f t="shared" si="1530"/>
        <v>5000</v>
      </c>
      <c r="AR469" s="139" t="str">
        <f t="shared" si="1530"/>
        <v/>
      </c>
      <c r="AS469" s="139" t="str">
        <f t="shared" si="1530"/>
        <v/>
      </c>
      <c r="AT469" s="118"/>
      <c r="AU469" s="138" t="str">
        <f t="shared" si="839"/>
        <v/>
      </c>
      <c r="AV469" s="139" t="str">
        <f t="shared" si="840"/>
        <v/>
      </c>
      <c r="AW469" s="139" t="str">
        <f t="shared" si="841"/>
        <v/>
      </c>
      <c r="AX469" s="139" t="str">
        <f t="shared" si="842"/>
        <v/>
      </c>
      <c r="AY469" s="139" t="str">
        <f t="shared" si="843"/>
        <v/>
      </c>
      <c r="AZ469" s="140" t="str">
        <f t="shared" si="844"/>
        <v/>
      </c>
      <c r="BA469" s="141" t="str">
        <f t="shared" si="845"/>
        <v/>
      </c>
      <c r="BB469" s="139" t="str">
        <f t="shared" si="846"/>
        <v/>
      </c>
      <c r="BC469" s="139" t="str">
        <f t="shared" si="847"/>
        <v/>
      </c>
      <c r="BD469" s="139" t="str">
        <f t="shared" si="848"/>
        <v/>
      </c>
      <c r="BE469" s="140" t="str">
        <f t="shared" si="849"/>
        <v/>
      </c>
      <c r="BF469" s="122" t="str">
        <f t="shared" si="850"/>
        <v/>
      </c>
      <c r="BG469" s="123" t="str">
        <f t="shared" si="851"/>
        <v/>
      </c>
      <c r="BH469" s="123" t="str">
        <f t="shared" si="852"/>
        <v/>
      </c>
      <c r="BI469" s="123" t="str">
        <f t="shared" si="853"/>
        <v/>
      </c>
      <c r="BJ469" s="122" t="str">
        <f t="shared" si="854"/>
        <v/>
      </c>
      <c r="BK469" s="123" t="str">
        <f t="shared" si="855"/>
        <v/>
      </c>
      <c r="BL469" s="123" t="str">
        <f t="shared" si="856"/>
        <v/>
      </c>
      <c r="BM469" s="123" t="str">
        <f t="shared" si="857"/>
        <v/>
      </c>
      <c r="BN469" s="123" t="str">
        <f t="shared" si="858"/>
        <v/>
      </c>
      <c r="BO469" s="123" t="str">
        <f t="shared" si="859"/>
        <v/>
      </c>
      <c r="BP469" s="123" t="str">
        <f t="shared" si="860"/>
        <v/>
      </c>
      <c r="BQ469" s="123" t="str">
        <f t="shared" si="861"/>
        <v/>
      </c>
      <c r="BR469" s="124" t="str">
        <f t="shared" si="862"/>
        <v/>
      </c>
      <c r="BS469" s="142" t="str">
        <f t="shared" si="863"/>
        <v/>
      </c>
      <c r="BT469" s="143" t="str">
        <f t="shared" si="864"/>
        <v/>
      </c>
      <c r="BU469" s="143" t="str">
        <f t="shared" si="865"/>
        <v/>
      </c>
      <c r="BV469" s="143" t="str">
        <f t="shared" si="866"/>
        <v/>
      </c>
      <c r="BW469" s="143" t="str">
        <f t="shared" si="867"/>
        <v/>
      </c>
      <c r="BX469" s="144" t="str">
        <f t="shared" si="868"/>
        <v/>
      </c>
      <c r="BY469" s="141" t="str">
        <f t="shared" si="869"/>
        <v/>
      </c>
      <c r="BZ469" s="139" t="str">
        <f t="shared" si="870"/>
        <v/>
      </c>
      <c r="CA469" s="139" t="str">
        <f t="shared" si="871"/>
        <v/>
      </c>
      <c r="CB469" s="139" t="str">
        <f t="shared" si="872"/>
        <v/>
      </c>
      <c r="CC469" s="139" t="str">
        <f t="shared" si="873"/>
        <v/>
      </c>
      <c r="CD469" s="139" t="str">
        <f t="shared" si="874"/>
        <v/>
      </c>
      <c r="CE469" s="140" t="str">
        <f t="shared" si="875"/>
        <v/>
      </c>
      <c r="CF469" s="141" t="str">
        <f t="shared" si="876"/>
        <v/>
      </c>
      <c r="CG469" s="139" t="str">
        <f t="shared" si="877"/>
        <v/>
      </c>
      <c r="CH469" s="139" t="str">
        <f t="shared" si="878"/>
        <v/>
      </c>
      <c r="CI469" s="139" t="str">
        <f t="shared" si="879"/>
        <v/>
      </c>
      <c r="CJ469" s="139" t="str">
        <f t="shared" si="880"/>
        <v/>
      </c>
      <c r="CK469" s="139" t="str">
        <f t="shared" si="881"/>
        <v/>
      </c>
      <c r="CL469" s="140" t="str">
        <f t="shared" si="882"/>
        <v/>
      </c>
      <c r="CM469" s="142" t="str">
        <f t="shared" si="883"/>
        <v/>
      </c>
      <c r="CN469" s="143" t="str">
        <f t="shared" si="884"/>
        <v/>
      </c>
      <c r="CO469" s="143" t="str">
        <f t="shared" si="885"/>
        <v/>
      </c>
      <c r="CP469" s="143" t="str">
        <f t="shared" si="886"/>
        <v/>
      </c>
      <c r="CQ469" s="143" t="str">
        <f t="shared" si="887"/>
        <v/>
      </c>
      <c r="CR469" s="145" t="str">
        <f t="shared" si="888"/>
        <v/>
      </c>
      <c r="CS469" s="127"/>
      <c r="CT469" s="122" t="str">
        <f t="shared" si="889"/>
        <v/>
      </c>
      <c r="CU469" s="123" t="str">
        <f t="shared" si="890"/>
        <v/>
      </c>
      <c r="CV469" s="123" t="str">
        <f t="shared" si="891"/>
        <v/>
      </c>
      <c r="CW469" s="123" t="str">
        <f t="shared" si="892"/>
        <v/>
      </c>
      <c r="CX469" s="123" t="str">
        <f t="shared" si="893"/>
        <v/>
      </c>
      <c r="CY469" s="123" t="str">
        <f t="shared" si="894"/>
        <v/>
      </c>
      <c r="CZ469" s="123" t="str">
        <f t="shared" si="895"/>
        <v/>
      </c>
      <c r="DA469" s="123" t="str">
        <f t="shared" si="896"/>
        <v/>
      </c>
      <c r="DB469" s="124" t="str">
        <f t="shared" si="897"/>
        <v/>
      </c>
      <c r="DC469" s="128" t="str">
        <f t="shared" si="898"/>
        <v/>
      </c>
      <c r="DD469" s="123" t="str">
        <f t="shared" si="899"/>
        <v/>
      </c>
      <c r="DE469" s="123" t="str">
        <f t="shared" si="900"/>
        <v/>
      </c>
      <c r="DF469" s="123" t="str">
        <f t="shared" si="901"/>
        <v/>
      </c>
      <c r="DG469" s="123" t="str">
        <f t="shared" si="902"/>
        <v/>
      </c>
      <c r="DH469" s="123" t="str">
        <f t="shared" si="903"/>
        <v/>
      </c>
      <c r="DI469" s="123" t="str">
        <f t="shared" si="904"/>
        <v/>
      </c>
      <c r="DJ469" s="129" t="str">
        <f t="shared" si="905"/>
        <v/>
      </c>
      <c r="DK469" s="98" t="s">
        <v>68</v>
      </c>
      <c r="DL469" s="130">
        <f t="shared" si="912"/>
        <v>463</v>
      </c>
      <c r="DM469" s="56"/>
    </row>
    <row r="470" spans="2:117" ht="22.5" customHeight="1">
      <c r="B470" s="98" t="s">
        <v>68</v>
      </c>
      <c r="C470" s="130">
        <f t="shared" si="906"/>
        <v>464</v>
      </c>
      <c r="D470" s="146">
        <v>45708</v>
      </c>
      <c r="E470" s="155" t="s">
        <v>69</v>
      </c>
      <c r="F470" s="102" t="s">
        <v>70</v>
      </c>
      <c r="G470" s="103" t="s">
        <v>20</v>
      </c>
      <c r="H470" s="131" t="s">
        <v>46</v>
      </c>
      <c r="I470" s="132">
        <v>1000</v>
      </c>
      <c r="J470" s="106"/>
      <c r="K470" s="107">
        <f t="shared" si="907"/>
        <v>5077404</v>
      </c>
      <c r="L470" s="645"/>
      <c r="M470" s="133"/>
      <c r="N470" s="133"/>
      <c r="O470" s="134" t="str">
        <f t="shared" ref="O470:S470" si="1531">IF($H470=O$6,$I470,"")</f>
        <v/>
      </c>
      <c r="P470" s="135" t="str">
        <f t="shared" si="1531"/>
        <v/>
      </c>
      <c r="Q470" s="136">
        <f t="shared" si="1531"/>
        <v>1000</v>
      </c>
      <c r="R470" s="135" t="str">
        <f t="shared" si="1531"/>
        <v/>
      </c>
      <c r="S470" s="137" t="str">
        <f t="shared" si="1531"/>
        <v/>
      </c>
      <c r="T470" s="113" t="str">
        <f t="shared" ref="T470:AJ470" si="1532">IF($H470=T$6,$J470,"")</f>
        <v/>
      </c>
      <c r="U470" s="114" t="str">
        <f t="shared" si="1532"/>
        <v/>
      </c>
      <c r="V470" s="114" t="str">
        <f t="shared" si="1532"/>
        <v/>
      </c>
      <c r="W470" s="114" t="str">
        <f t="shared" si="1532"/>
        <v/>
      </c>
      <c r="X470" s="113" t="str">
        <f t="shared" si="1532"/>
        <v/>
      </c>
      <c r="Y470" s="114" t="str">
        <f t="shared" si="1532"/>
        <v/>
      </c>
      <c r="Z470" s="114" t="str">
        <f t="shared" si="1532"/>
        <v/>
      </c>
      <c r="AA470" s="114" t="str">
        <f t="shared" si="1532"/>
        <v/>
      </c>
      <c r="AB470" s="113" t="str">
        <f t="shared" si="1532"/>
        <v/>
      </c>
      <c r="AC470" s="114" t="str">
        <f t="shared" si="1532"/>
        <v/>
      </c>
      <c r="AD470" s="114" t="str">
        <f t="shared" si="1532"/>
        <v/>
      </c>
      <c r="AE470" s="114" t="str">
        <f t="shared" si="1532"/>
        <v/>
      </c>
      <c r="AF470" s="114" t="str">
        <f t="shared" si="1532"/>
        <v/>
      </c>
      <c r="AG470" s="114" t="str">
        <f t="shared" si="1532"/>
        <v/>
      </c>
      <c r="AH470" s="114" t="str">
        <f t="shared" si="1532"/>
        <v/>
      </c>
      <c r="AI470" s="113" t="str">
        <f t="shared" si="1532"/>
        <v/>
      </c>
      <c r="AJ470" s="115" t="str">
        <f t="shared" si="1532"/>
        <v/>
      </c>
      <c r="AK470" s="617"/>
      <c r="AL470" s="38"/>
      <c r="AM470" s="98" t="s">
        <v>68</v>
      </c>
      <c r="AN470" s="130">
        <f t="shared" si="910"/>
        <v>464</v>
      </c>
      <c r="AO470" s="138" t="str">
        <f t="shared" ref="AO470:AS470" si="1533">IF(AND($G470=AO$4,$H470=AO$6),$I470,"")</f>
        <v/>
      </c>
      <c r="AP470" s="139" t="str">
        <f t="shared" si="1533"/>
        <v/>
      </c>
      <c r="AQ470" s="139">
        <f t="shared" si="1533"/>
        <v>1000</v>
      </c>
      <c r="AR470" s="139" t="str">
        <f t="shared" si="1533"/>
        <v/>
      </c>
      <c r="AS470" s="139" t="str">
        <f t="shared" si="1533"/>
        <v/>
      </c>
      <c r="AT470" s="118"/>
      <c r="AU470" s="138" t="str">
        <f t="shared" si="839"/>
        <v/>
      </c>
      <c r="AV470" s="139" t="str">
        <f t="shared" si="840"/>
        <v/>
      </c>
      <c r="AW470" s="139" t="str">
        <f t="shared" si="841"/>
        <v/>
      </c>
      <c r="AX470" s="139" t="str">
        <f t="shared" si="842"/>
        <v/>
      </c>
      <c r="AY470" s="139" t="str">
        <f t="shared" si="843"/>
        <v/>
      </c>
      <c r="AZ470" s="140" t="str">
        <f t="shared" si="844"/>
        <v/>
      </c>
      <c r="BA470" s="141" t="str">
        <f t="shared" si="845"/>
        <v/>
      </c>
      <c r="BB470" s="139" t="str">
        <f t="shared" si="846"/>
        <v/>
      </c>
      <c r="BC470" s="139" t="str">
        <f t="shared" si="847"/>
        <v/>
      </c>
      <c r="BD470" s="139" t="str">
        <f t="shared" si="848"/>
        <v/>
      </c>
      <c r="BE470" s="140" t="str">
        <f t="shared" si="849"/>
        <v/>
      </c>
      <c r="BF470" s="122" t="str">
        <f t="shared" si="850"/>
        <v/>
      </c>
      <c r="BG470" s="123" t="str">
        <f t="shared" si="851"/>
        <v/>
      </c>
      <c r="BH470" s="123" t="str">
        <f t="shared" si="852"/>
        <v/>
      </c>
      <c r="BI470" s="123" t="str">
        <f t="shared" si="853"/>
        <v/>
      </c>
      <c r="BJ470" s="122" t="str">
        <f t="shared" si="854"/>
        <v/>
      </c>
      <c r="BK470" s="123" t="str">
        <f t="shared" si="855"/>
        <v/>
      </c>
      <c r="BL470" s="123" t="str">
        <f t="shared" si="856"/>
        <v/>
      </c>
      <c r="BM470" s="123" t="str">
        <f t="shared" si="857"/>
        <v/>
      </c>
      <c r="BN470" s="123" t="str">
        <f t="shared" si="858"/>
        <v/>
      </c>
      <c r="BO470" s="123" t="str">
        <f t="shared" si="859"/>
        <v/>
      </c>
      <c r="BP470" s="123" t="str">
        <f t="shared" si="860"/>
        <v/>
      </c>
      <c r="BQ470" s="123" t="str">
        <f t="shared" si="861"/>
        <v/>
      </c>
      <c r="BR470" s="124" t="str">
        <f t="shared" si="862"/>
        <v/>
      </c>
      <c r="BS470" s="142" t="str">
        <f t="shared" si="863"/>
        <v/>
      </c>
      <c r="BT470" s="143" t="str">
        <f t="shared" si="864"/>
        <v/>
      </c>
      <c r="BU470" s="143" t="str">
        <f t="shared" si="865"/>
        <v/>
      </c>
      <c r="BV470" s="143" t="str">
        <f t="shared" si="866"/>
        <v/>
      </c>
      <c r="BW470" s="143" t="str">
        <f t="shared" si="867"/>
        <v/>
      </c>
      <c r="BX470" s="144" t="str">
        <f t="shared" si="868"/>
        <v/>
      </c>
      <c r="BY470" s="141" t="str">
        <f t="shared" si="869"/>
        <v/>
      </c>
      <c r="BZ470" s="139" t="str">
        <f t="shared" si="870"/>
        <v/>
      </c>
      <c r="CA470" s="139" t="str">
        <f t="shared" si="871"/>
        <v/>
      </c>
      <c r="CB470" s="139" t="str">
        <f t="shared" si="872"/>
        <v/>
      </c>
      <c r="CC470" s="139" t="str">
        <f t="shared" si="873"/>
        <v/>
      </c>
      <c r="CD470" s="139" t="str">
        <f t="shared" si="874"/>
        <v/>
      </c>
      <c r="CE470" s="140" t="str">
        <f t="shared" si="875"/>
        <v/>
      </c>
      <c r="CF470" s="141" t="str">
        <f t="shared" si="876"/>
        <v/>
      </c>
      <c r="CG470" s="139" t="str">
        <f t="shared" si="877"/>
        <v/>
      </c>
      <c r="CH470" s="139" t="str">
        <f t="shared" si="878"/>
        <v/>
      </c>
      <c r="CI470" s="139" t="str">
        <f t="shared" si="879"/>
        <v/>
      </c>
      <c r="CJ470" s="139" t="str">
        <f t="shared" si="880"/>
        <v/>
      </c>
      <c r="CK470" s="139" t="str">
        <f t="shared" si="881"/>
        <v/>
      </c>
      <c r="CL470" s="140" t="str">
        <f t="shared" si="882"/>
        <v/>
      </c>
      <c r="CM470" s="142" t="str">
        <f t="shared" si="883"/>
        <v/>
      </c>
      <c r="CN470" s="143" t="str">
        <f t="shared" si="884"/>
        <v/>
      </c>
      <c r="CO470" s="143" t="str">
        <f t="shared" si="885"/>
        <v/>
      </c>
      <c r="CP470" s="143" t="str">
        <f t="shared" si="886"/>
        <v/>
      </c>
      <c r="CQ470" s="143" t="str">
        <f t="shared" si="887"/>
        <v/>
      </c>
      <c r="CR470" s="145" t="str">
        <f t="shared" si="888"/>
        <v/>
      </c>
      <c r="CS470" s="127"/>
      <c r="CT470" s="122" t="str">
        <f t="shared" si="889"/>
        <v/>
      </c>
      <c r="CU470" s="123" t="str">
        <f t="shared" si="890"/>
        <v/>
      </c>
      <c r="CV470" s="123" t="str">
        <f t="shared" si="891"/>
        <v/>
      </c>
      <c r="CW470" s="123" t="str">
        <f t="shared" si="892"/>
        <v/>
      </c>
      <c r="CX470" s="123" t="str">
        <f t="shared" si="893"/>
        <v/>
      </c>
      <c r="CY470" s="123" t="str">
        <f t="shared" si="894"/>
        <v/>
      </c>
      <c r="CZ470" s="123" t="str">
        <f t="shared" si="895"/>
        <v/>
      </c>
      <c r="DA470" s="123" t="str">
        <f t="shared" si="896"/>
        <v/>
      </c>
      <c r="DB470" s="124" t="str">
        <f t="shared" si="897"/>
        <v/>
      </c>
      <c r="DC470" s="128" t="str">
        <f t="shared" si="898"/>
        <v/>
      </c>
      <c r="DD470" s="123" t="str">
        <f t="shared" si="899"/>
        <v/>
      </c>
      <c r="DE470" s="123" t="str">
        <f t="shared" si="900"/>
        <v/>
      </c>
      <c r="DF470" s="123" t="str">
        <f t="shared" si="901"/>
        <v/>
      </c>
      <c r="DG470" s="123" t="str">
        <f t="shared" si="902"/>
        <v/>
      </c>
      <c r="DH470" s="123" t="str">
        <f t="shared" si="903"/>
        <v/>
      </c>
      <c r="DI470" s="123" t="str">
        <f t="shared" si="904"/>
        <v/>
      </c>
      <c r="DJ470" s="129" t="str">
        <f t="shared" si="905"/>
        <v/>
      </c>
      <c r="DK470" s="98" t="s">
        <v>68</v>
      </c>
      <c r="DL470" s="130">
        <f t="shared" si="912"/>
        <v>464</v>
      </c>
      <c r="DM470" s="56"/>
    </row>
    <row r="471" spans="2:117" ht="22.5" customHeight="1">
      <c r="B471" s="98" t="s">
        <v>68</v>
      </c>
      <c r="C471" s="130">
        <f t="shared" si="906"/>
        <v>465</v>
      </c>
      <c r="D471" s="146">
        <v>45708</v>
      </c>
      <c r="E471" s="155" t="s">
        <v>69</v>
      </c>
      <c r="F471" s="102" t="s">
        <v>70</v>
      </c>
      <c r="G471" s="103" t="s">
        <v>20</v>
      </c>
      <c r="H471" s="131" t="s">
        <v>46</v>
      </c>
      <c r="I471" s="132">
        <v>5000</v>
      </c>
      <c r="J471" s="106"/>
      <c r="K471" s="107">
        <f t="shared" si="907"/>
        <v>5082404</v>
      </c>
      <c r="L471" s="645"/>
      <c r="M471" s="133"/>
      <c r="N471" s="133"/>
      <c r="O471" s="134" t="str">
        <f t="shared" ref="O471:S471" si="1534">IF($H471=O$6,$I471,"")</f>
        <v/>
      </c>
      <c r="P471" s="135" t="str">
        <f t="shared" si="1534"/>
        <v/>
      </c>
      <c r="Q471" s="136">
        <f t="shared" si="1534"/>
        <v>5000</v>
      </c>
      <c r="R471" s="135" t="str">
        <f t="shared" si="1534"/>
        <v/>
      </c>
      <c r="S471" s="137" t="str">
        <f t="shared" si="1534"/>
        <v/>
      </c>
      <c r="T471" s="113" t="str">
        <f t="shared" ref="T471:AJ471" si="1535">IF($H471=T$6,$J471,"")</f>
        <v/>
      </c>
      <c r="U471" s="114" t="str">
        <f t="shared" si="1535"/>
        <v/>
      </c>
      <c r="V471" s="114" t="str">
        <f t="shared" si="1535"/>
        <v/>
      </c>
      <c r="W471" s="114" t="str">
        <f t="shared" si="1535"/>
        <v/>
      </c>
      <c r="X471" s="113" t="str">
        <f t="shared" si="1535"/>
        <v/>
      </c>
      <c r="Y471" s="114" t="str">
        <f t="shared" si="1535"/>
        <v/>
      </c>
      <c r="Z471" s="114" t="str">
        <f t="shared" si="1535"/>
        <v/>
      </c>
      <c r="AA471" s="114" t="str">
        <f t="shared" si="1535"/>
        <v/>
      </c>
      <c r="AB471" s="113" t="str">
        <f t="shared" si="1535"/>
        <v/>
      </c>
      <c r="AC471" s="114" t="str">
        <f t="shared" si="1535"/>
        <v/>
      </c>
      <c r="AD471" s="114" t="str">
        <f t="shared" si="1535"/>
        <v/>
      </c>
      <c r="AE471" s="114" t="str">
        <f t="shared" si="1535"/>
        <v/>
      </c>
      <c r="AF471" s="114" t="str">
        <f t="shared" si="1535"/>
        <v/>
      </c>
      <c r="AG471" s="114" t="str">
        <f t="shared" si="1535"/>
        <v/>
      </c>
      <c r="AH471" s="114" t="str">
        <f t="shared" si="1535"/>
        <v/>
      </c>
      <c r="AI471" s="113" t="str">
        <f t="shared" si="1535"/>
        <v/>
      </c>
      <c r="AJ471" s="115" t="str">
        <f t="shared" si="1535"/>
        <v/>
      </c>
      <c r="AK471" s="617"/>
      <c r="AL471" s="38"/>
      <c r="AM471" s="98" t="s">
        <v>68</v>
      </c>
      <c r="AN471" s="130">
        <f t="shared" si="910"/>
        <v>465</v>
      </c>
      <c r="AO471" s="138" t="str">
        <f t="shared" ref="AO471:AS471" si="1536">IF(AND($G471=AO$4,$H471=AO$6),$I471,"")</f>
        <v/>
      </c>
      <c r="AP471" s="139" t="str">
        <f t="shared" si="1536"/>
        <v/>
      </c>
      <c r="AQ471" s="139">
        <f t="shared" si="1536"/>
        <v>5000</v>
      </c>
      <c r="AR471" s="139" t="str">
        <f t="shared" si="1536"/>
        <v/>
      </c>
      <c r="AS471" s="139" t="str">
        <f t="shared" si="1536"/>
        <v/>
      </c>
      <c r="AT471" s="118"/>
      <c r="AU471" s="138" t="str">
        <f t="shared" si="839"/>
        <v/>
      </c>
      <c r="AV471" s="139" t="str">
        <f t="shared" si="840"/>
        <v/>
      </c>
      <c r="AW471" s="139" t="str">
        <f t="shared" si="841"/>
        <v/>
      </c>
      <c r="AX471" s="139" t="str">
        <f t="shared" si="842"/>
        <v/>
      </c>
      <c r="AY471" s="139" t="str">
        <f t="shared" si="843"/>
        <v/>
      </c>
      <c r="AZ471" s="140" t="str">
        <f t="shared" si="844"/>
        <v/>
      </c>
      <c r="BA471" s="141" t="str">
        <f t="shared" si="845"/>
        <v/>
      </c>
      <c r="BB471" s="139" t="str">
        <f t="shared" si="846"/>
        <v/>
      </c>
      <c r="BC471" s="139" t="str">
        <f t="shared" si="847"/>
        <v/>
      </c>
      <c r="BD471" s="139" t="str">
        <f t="shared" si="848"/>
        <v/>
      </c>
      <c r="BE471" s="140" t="str">
        <f t="shared" si="849"/>
        <v/>
      </c>
      <c r="BF471" s="122" t="str">
        <f t="shared" si="850"/>
        <v/>
      </c>
      <c r="BG471" s="123" t="str">
        <f t="shared" si="851"/>
        <v/>
      </c>
      <c r="BH471" s="123" t="str">
        <f t="shared" si="852"/>
        <v/>
      </c>
      <c r="BI471" s="123" t="str">
        <f t="shared" si="853"/>
        <v/>
      </c>
      <c r="BJ471" s="122" t="str">
        <f t="shared" si="854"/>
        <v/>
      </c>
      <c r="BK471" s="123" t="str">
        <f t="shared" si="855"/>
        <v/>
      </c>
      <c r="BL471" s="123" t="str">
        <f t="shared" si="856"/>
        <v/>
      </c>
      <c r="BM471" s="123" t="str">
        <f t="shared" si="857"/>
        <v/>
      </c>
      <c r="BN471" s="123" t="str">
        <f t="shared" si="858"/>
        <v/>
      </c>
      <c r="BO471" s="123" t="str">
        <f t="shared" si="859"/>
        <v/>
      </c>
      <c r="BP471" s="123" t="str">
        <f t="shared" si="860"/>
        <v/>
      </c>
      <c r="BQ471" s="123" t="str">
        <f t="shared" si="861"/>
        <v/>
      </c>
      <c r="BR471" s="124" t="str">
        <f t="shared" si="862"/>
        <v/>
      </c>
      <c r="BS471" s="142" t="str">
        <f t="shared" si="863"/>
        <v/>
      </c>
      <c r="BT471" s="143" t="str">
        <f t="shared" si="864"/>
        <v/>
      </c>
      <c r="BU471" s="143" t="str">
        <f t="shared" si="865"/>
        <v/>
      </c>
      <c r="BV471" s="143" t="str">
        <f t="shared" si="866"/>
        <v/>
      </c>
      <c r="BW471" s="143" t="str">
        <f t="shared" si="867"/>
        <v/>
      </c>
      <c r="BX471" s="144" t="str">
        <f t="shared" si="868"/>
        <v/>
      </c>
      <c r="BY471" s="141" t="str">
        <f t="shared" si="869"/>
        <v/>
      </c>
      <c r="BZ471" s="139" t="str">
        <f t="shared" si="870"/>
        <v/>
      </c>
      <c r="CA471" s="139" t="str">
        <f t="shared" si="871"/>
        <v/>
      </c>
      <c r="CB471" s="139" t="str">
        <f t="shared" si="872"/>
        <v/>
      </c>
      <c r="CC471" s="139" t="str">
        <f t="shared" si="873"/>
        <v/>
      </c>
      <c r="CD471" s="139" t="str">
        <f t="shared" si="874"/>
        <v/>
      </c>
      <c r="CE471" s="140" t="str">
        <f t="shared" si="875"/>
        <v/>
      </c>
      <c r="CF471" s="141" t="str">
        <f t="shared" si="876"/>
        <v/>
      </c>
      <c r="CG471" s="139" t="str">
        <f t="shared" si="877"/>
        <v/>
      </c>
      <c r="CH471" s="139" t="str">
        <f t="shared" si="878"/>
        <v/>
      </c>
      <c r="CI471" s="139" t="str">
        <f t="shared" si="879"/>
        <v/>
      </c>
      <c r="CJ471" s="139" t="str">
        <f t="shared" si="880"/>
        <v/>
      </c>
      <c r="CK471" s="139" t="str">
        <f t="shared" si="881"/>
        <v/>
      </c>
      <c r="CL471" s="140" t="str">
        <f t="shared" si="882"/>
        <v/>
      </c>
      <c r="CM471" s="142" t="str">
        <f t="shared" si="883"/>
        <v/>
      </c>
      <c r="CN471" s="143" t="str">
        <f t="shared" si="884"/>
        <v/>
      </c>
      <c r="CO471" s="143" t="str">
        <f t="shared" si="885"/>
        <v/>
      </c>
      <c r="CP471" s="143" t="str">
        <f t="shared" si="886"/>
        <v/>
      </c>
      <c r="CQ471" s="143" t="str">
        <f t="shared" si="887"/>
        <v/>
      </c>
      <c r="CR471" s="145" t="str">
        <f t="shared" si="888"/>
        <v/>
      </c>
      <c r="CS471" s="127"/>
      <c r="CT471" s="122" t="str">
        <f t="shared" si="889"/>
        <v/>
      </c>
      <c r="CU471" s="123" t="str">
        <f t="shared" si="890"/>
        <v/>
      </c>
      <c r="CV471" s="123" t="str">
        <f t="shared" si="891"/>
        <v/>
      </c>
      <c r="CW471" s="123" t="str">
        <f t="shared" si="892"/>
        <v/>
      </c>
      <c r="CX471" s="123" t="str">
        <f t="shared" si="893"/>
        <v/>
      </c>
      <c r="CY471" s="123" t="str">
        <f t="shared" si="894"/>
        <v/>
      </c>
      <c r="CZ471" s="123" t="str">
        <f t="shared" si="895"/>
        <v/>
      </c>
      <c r="DA471" s="123" t="str">
        <f t="shared" si="896"/>
        <v/>
      </c>
      <c r="DB471" s="124" t="str">
        <f t="shared" si="897"/>
        <v/>
      </c>
      <c r="DC471" s="128" t="str">
        <f t="shared" si="898"/>
        <v/>
      </c>
      <c r="DD471" s="123" t="str">
        <f t="shared" si="899"/>
        <v/>
      </c>
      <c r="DE471" s="123" t="str">
        <f t="shared" si="900"/>
        <v/>
      </c>
      <c r="DF471" s="123" t="str">
        <f t="shared" si="901"/>
        <v/>
      </c>
      <c r="DG471" s="123" t="str">
        <f t="shared" si="902"/>
        <v/>
      </c>
      <c r="DH471" s="123" t="str">
        <f t="shared" si="903"/>
        <v/>
      </c>
      <c r="DI471" s="123" t="str">
        <f t="shared" si="904"/>
        <v/>
      </c>
      <c r="DJ471" s="129" t="str">
        <f t="shared" si="905"/>
        <v/>
      </c>
      <c r="DK471" s="98" t="s">
        <v>68</v>
      </c>
      <c r="DL471" s="130">
        <f t="shared" si="912"/>
        <v>465</v>
      </c>
      <c r="DM471" s="56"/>
    </row>
    <row r="472" spans="2:117" ht="22.5" customHeight="1">
      <c r="B472" s="98" t="s">
        <v>68</v>
      </c>
      <c r="C472" s="130">
        <f t="shared" si="906"/>
        <v>466</v>
      </c>
      <c r="D472" s="146">
        <v>45708</v>
      </c>
      <c r="E472" s="155" t="s">
        <v>69</v>
      </c>
      <c r="F472" s="102" t="s">
        <v>70</v>
      </c>
      <c r="G472" s="156" t="s">
        <v>20</v>
      </c>
      <c r="H472" s="131" t="s">
        <v>46</v>
      </c>
      <c r="I472" s="132">
        <v>10000</v>
      </c>
      <c r="J472" s="106"/>
      <c r="K472" s="107">
        <f t="shared" si="907"/>
        <v>5092404</v>
      </c>
      <c r="L472" s="645"/>
      <c r="M472" s="133"/>
      <c r="N472" s="133"/>
      <c r="O472" s="134" t="str">
        <f t="shared" ref="O472:S472" si="1537">IF($H472=O$6,$I472,"")</f>
        <v/>
      </c>
      <c r="P472" s="135" t="str">
        <f t="shared" si="1537"/>
        <v/>
      </c>
      <c r="Q472" s="136">
        <f t="shared" si="1537"/>
        <v>10000</v>
      </c>
      <c r="R472" s="135" t="str">
        <f t="shared" si="1537"/>
        <v/>
      </c>
      <c r="S472" s="137" t="str">
        <f t="shared" si="1537"/>
        <v/>
      </c>
      <c r="T472" s="113" t="str">
        <f t="shared" ref="T472:AJ472" si="1538">IF($H472=T$6,$J472,"")</f>
        <v/>
      </c>
      <c r="U472" s="114" t="str">
        <f t="shared" si="1538"/>
        <v/>
      </c>
      <c r="V472" s="114" t="str">
        <f t="shared" si="1538"/>
        <v/>
      </c>
      <c r="W472" s="114" t="str">
        <f t="shared" si="1538"/>
        <v/>
      </c>
      <c r="X472" s="113" t="str">
        <f t="shared" si="1538"/>
        <v/>
      </c>
      <c r="Y472" s="114" t="str">
        <f t="shared" si="1538"/>
        <v/>
      </c>
      <c r="Z472" s="114" t="str">
        <f t="shared" si="1538"/>
        <v/>
      </c>
      <c r="AA472" s="114" t="str">
        <f t="shared" si="1538"/>
        <v/>
      </c>
      <c r="AB472" s="113" t="str">
        <f t="shared" si="1538"/>
        <v/>
      </c>
      <c r="AC472" s="114" t="str">
        <f t="shared" si="1538"/>
        <v/>
      </c>
      <c r="AD472" s="114" t="str">
        <f t="shared" si="1538"/>
        <v/>
      </c>
      <c r="AE472" s="114" t="str">
        <f t="shared" si="1538"/>
        <v/>
      </c>
      <c r="AF472" s="114" t="str">
        <f t="shared" si="1538"/>
        <v/>
      </c>
      <c r="AG472" s="114" t="str">
        <f t="shared" si="1538"/>
        <v/>
      </c>
      <c r="AH472" s="114" t="str">
        <f t="shared" si="1538"/>
        <v/>
      </c>
      <c r="AI472" s="113" t="str">
        <f t="shared" si="1538"/>
        <v/>
      </c>
      <c r="AJ472" s="115" t="str">
        <f t="shared" si="1538"/>
        <v/>
      </c>
      <c r="AK472" s="617"/>
      <c r="AL472" s="38"/>
      <c r="AM472" s="98" t="s">
        <v>68</v>
      </c>
      <c r="AN472" s="130">
        <f t="shared" si="910"/>
        <v>466</v>
      </c>
      <c r="AO472" s="138" t="str">
        <f t="shared" ref="AO472:AS472" si="1539">IF(AND($G472=AO$4,$H472=AO$6),$I472,"")</f>
        <v/>
      </c>
      <c r="AP472" s="139" t="str">
        <f t="shared" si="1539"/>
        <v/>
      </c>
      <c r="AQ472" s="139">
        <f t="shared" si="1539"/>
        <v>10000</v>
      </c>
      <c r="AR472" s="139" t="str">
        <f t="shared" si="1539"/>
        <v/>
      </c>
      <c r="AS472" s="139" t="str">
        <f t="shared" si="1539"/>
        <v/>
      </c>
      <c r="AT472" s="118"/>
      <c r="AU472" s="138" t="str">
        <f t="shared" si="839"/>
        <v/>
      </c>
      <c r="AV472" s="139" t="str">
        <f t="shared" si="840"/>
        <v/>
      </c>
      <c r="AW472" s="139" t="str">
        <f t="shared" si="841"/>
        <v/>
      </c>
      <c r="AX472" s="139" t="str">
        <f t="shared" si="842"/>
        <v/>
      </c>
      <c r="AY472" s="139" t="str">
        <f t="shared" si="843"/>
        <v/>
      </c>
      <c r="AZ472" s="140" t="str">
        <f t="shared" si="844"/>
        <v/>
      </c>
      <c r="BA472" s="141" t="str">
        <f t="shared" si="845"/>
        <v/>
      </c>
      <c r="BB472" s="139" t="str">
        <f t="shared" si="846"/>
        <v/>
      </c>
      <c r="BC472" s="139" t="str">
        <f t="shared" si="847"/>
        <v/>
      </c>
      <c r="BD472" s="139" t="str">
        <f t="shared" si="848"/>
        <v/>
      </c>
      <c r="BE472" s="140" t="str">
        <f t="shared" si="849"/>
        <v/>
      </c>
      <c r="BF472" s="122" t="str">
        <f t="shared" si="850"/>
        <v/>
      </c>
      <c r="BG472" s="123" t="str">
        <f t="shared" si="851"/>
        <v/>
      </c>
      <c r="BH472" s="123" t="str">
        <f t="shared" si="852"/>
        <v/>
      </c>
      <c r="BI472" s="123" t="str">
        <f t="shared" si="853"/>
        <v/>
      </c>
      <c r="BJ472" s="122" t="str">
        <f t="shared" si="854"/>
        <v/>
      </c>
      <c r="BK472" s="123" t="str">
        <f t="shared" si="855"/>
        <v/>
      </c>
      <c r="BL472" s="123" t="str">
        <f t="shared" si="856"/>
        <v/>
      </c>
      <c r="BM472" s="123" t="str">
        <f t="shared" si="857"/>
        <v/>
      </c>
      <c r="BN472" s="123" t="str">
        <f t="shared" si="858"/>
        <v/>
      </c>
      <c r="BO472" s="123" t="str">
        <f t="shared" si="859"/>
        <v/>
      </c>
      <c r="BP472" s="123" t="str">
        <f t="shared" si="860"/>
        <v/>
      </c>
      <c r="BQ472" s="123" t="str">
        <f t="shared" si="861"/>
        <v/>
      </c>
      <c r="BR472" s="124" t="str">
        <f t="shared" si="862"/>
        <v/>
      </c>
      <c r="BS472" s="142" t="str">
        <f t="shared" si="863"/>
        <v/>
      </c>
      <c r="BT472" s="143" t="str">
        <f t="shared" si="864"/>
        <v/>
      </c>
      <c r="BU472" s="143" t="str">
        <f t="shared" si="865"/>
        <v/>
      </c>
      <c r="BV472" s="143" t="str">
        <f t="shared" si="866"/>
        <v/>
      </c>
      <c r="BW472" s="143" t="str">
        <f t="shared" si="867"/>
        <v/>
      </c>
      <c r="BX472" s="144" t="str">
        <f t="shared" si="868"/>
        <v/>
      </c>
      <c r="BY472" s="141" t="str">
        <f t="shared" si="869"/>
        <v/>
      </c>
      <c r="BZ472" s="139" t="str">
        <f t="shared" si="870"/>
        <v/>
      </c>
      <c r="CA472" s="139" t="str">
        <f t="shared" si="871"/>
        <v/>
      </c>
      <c r="CB472" s="139" t="str">
        <f t="shared" si="872"/>
        <v/>
      </c>
      <c r="CC472" s="139" t="str">
        <f t="shared" si="873"/>
        <v/>
      </c>
      <c r="CD472" s="139" t="str">
        <f t="shared" si="874"/>
        <v/>
      </c>
      <c r="CE472" s="140" t="str">
        <f t="shared" si="875"/>
        <v/>
      </c>
      <c r="CF472" s="141" t="str">
        <f t="shared" si="876"/>
        <v/>
      </c>
      <c r="CG472" s="139" t="str">
        <f t="shared" si="877"/>
        <v/>
      </c>
      <c r="CH472" s="139" t="str">
        <f t="shared" si="878"/>
        <v/>
      </c>
      <c r="CI472" s="139" t="str">
        <f t="shared" si="879"/>
        <v/>
      </c>
      <c r="CJ472" s="139" t="str">
        <f t="shared" si="880"/>
        <v/>
      </c>
      <c r="CK472" s="139" t="str">
        <f t="shared" si="881"/>
        <v/>
      </c>
      <c r="CL472" s="140" t="str">
        <f t="shared" si="882"/>
        <v/>
      </c>
      <c r="CM472" s="142" t="str">
        <f t="shared" si="883"/>
        <v/>
      </c>
      <c r="CN472" s="143" t="str">
        <f t="shared" si="884"/>
        <v/>
      </c>
      <c r="CO472" s="143" t="str">
        <f t="shared" si="885"/>
        <v/>
      </c>
      <c r="CP472" s="143" t="str">
        <f t="shared" si="886"/>
        <v/>
      </c>
      <c r="CQ472" s="143" t="str">
        <f t="shared" si="887"/>
        <v/>
      </c>
      <c r="CR472" s="145" t="str">
        <f t="shared" si="888"/>
        <v/>
      </c>
      <c r="CS472" s="127"/>
      <c r="CT472" s="122" t="str">
        <f t="shared" si="889"/>
        <v/>
      </c>
      <c r="CU472" s="123" t="str">
        <f t="shared" si="890"/>
        <v/>
      </c>
      <c r="CV472" s="123" t="str">
        <f t="shared" si="891"/>
        <v/>
      </c>
      <c r="CW472" s="123" t="str">
        <f t="shared" si="892"/>
        <v/>
      </c>
      <c r="CX472" s="123" t="str">
        <f t="shared" si="893"/>
        <v/>
      </c>
      <c r="CY472" s="123" t="str">
        <f t="shared" si="894"/>
        <v/>
      </c>
      <c r="CZ472" s="123" t="str">
        <f t="shared" si="895"/>
        <v/>
      </c>
      <c r="DA472" s="123" t="str">
        <f t="shared" si="896"/>
        <v/>
      </c>
      <c r="DB472" s="124" t="str">
        <f t="shared" si="897"/>
        <v/>
      </c>
      <c r="DC472" s="128" t="str">
        <f t="shared" si="898"/>
        <v/>
      </c>
      <c r="DD472" s="123" t="str">
        <f t="shared" si="899"/>
        <v/>
      </c>
      <c r="DE472" s="123" t="str">
        <f t="shared" si="900"/>
        <v/>
      </c>
      <c r="DF472" s="123" t="str">
        <f t="shared" si="901"/>
        <v/>
      </c>
      <c r="DG472" s="123" t="str">
        <f t="shared" si="902"/>
        <v/>
      </c>
      <c r="DH472" s="123" t="str">
        <f t="shared" si="903"/>
        <v/>
      </c>
      <c r="DI472" s="123" t="str">
        <f t="shared" si="904"/>
        <v/>
      </c>
      <c r="DJ472" s="129" t="str">
        <f t="shared" si="905"/>
        <v/>
      </c>
      <c r="DK472" s="98" t="s">
        <v>68</v>
      </c>
      <c r="DL472" s="130">
        <f t="shared" si="912"/>
        <v>466</v>
      </c>
      <c r="DM472" s="56"/>
    </row>
    <row r="473" spans="2:117" ht="22.5" customHeight="1">
      <c r="B473" s="98" t="s">
        <v>68</v>
      </c>
      <c r="C473" s="130">
        <f t="shared" si="906"/>
        <v>467</v>
      </c>
      <c r="D473" s="146">
        <v>45708</v>
      </c>
      <c r="E473" s="155" t="s">
        <v>69</v>
      </c>
      <c r="F473" s="102" t="s">
        <v>70</v>
      </c>
      <c r="G473" s="103" t="s">
        <v>20</v>
      </c>
      <c r="H473" s="131" t="s">
        <v>46</v>
      </c>
      <c r="I473" s="132">
        <v>3000</v>
      </c>
      <c r="J473" s="106"/>
      <c r="K473" s="107">
        <f t="shared" si="907"/>
        <v>5095404</v>
      </c>
      <c r="L473" s="645"/>
      <c r="M473" s="133"/>
      <c r="N473" s="133"/>
      <c r="O473" s="134" t="str">
        <f t="shared" ref="O473:S473" si="1540">IF($H473=O$6,$I473,"")</f>
        <v/>
      </c>
      <c r="P473" s="135" t="str">
        <f t="shared" si="1540"/>
        <v/>
      </c>
      <c r="Q473" s="136">
        <f t="shared" si="1540"/>
        <v>3000</v>
      </c>
      <c r="R473" s="135" t="str">
        <f t="shared" si="1540"/>
        <v/>
      </c>
      <c r="S473" s="137" t="str">
        <f t="shared" si="1540"/>
        <v/>
      </c>
      <c r="T473" s="113" t="str">
        <f t="shared" ref="T473:AJ473" si="1541">IF($H473=T$6,$J473,"")</f>
        <v/>
      </c>
      <c r="U473" s="114" t="str">
        <f t="shared" si="1541"/>
        <v/>
      </c>
      <c r="V473" s="114" t="str">
        <f t="shared" si="1541"/>
        <v/>
      </c>
      <c r="W473" s="114" t="str">
        <f t="shared" si="1541"/>
        <v/>
      </c>
      <c r="X473" s="113" t="str">
        <f t="shared" si="1541"/>
        <v/>
      </c>
      <c r="Y473" s="114" t="str">
        <f t="shared" si="1541"/>
        <v/>
      </c>
      <c r="Z473" s="114" t="str">
        <f t="shared" si="1541"/>
        <v/>
      </c>
      <c r="AA473" s="114" t="str">
        <f t="shared" si="1541"/>
        <v/>
      </c>
      <c r="AB473" s="113" t="str">
        <f t="shared" si="1541"/>
        <v/>
      </c>
      <c r="AC473" s="114" t="str">
        <f t="shared" si="1541"/>
        <v/>
      </c>
      <c r="AD473" s="114" t="str">
        <f t="shared" si="1541"/>
        <v/>
      </c>
      <c r="AE473" s="114" t="str">
        <f t="shared" si="1541"/>
        <v/>
      </c>
      <c r="AF473" s="114" t="str">
        <f t="shared" si="1541"/>
        <v/>
      </c>
      <c r="AG473" s="114" t="str">
        <f t="shared" si="1541"/>
        <v/>
      </c>
      <c r="AH473" s="114" t="str">
        <f t="shared" si="1541"/>
        <v/>
      </c>
      <c r="AI473" s="113" t="str">
        <f t="shared" si="1541"/>
        <v/>
      </c>
      <c r="AJ473" s="115" t="str">
        <f t="shared" si="1541"/>
        <v/>
      </c>
      <c r="AK473" s="617"/>
      <c r="AL473" s="38"/>
      <c r="AM473" s="98" t="s">
        <v>68</v>
      </c>
      <c r="AN473" s="130">
        <f t="shared" si="910"/>
        <v>467</v>
      </c>
      <c r="AO473" s="138" t="str">
        <f t="shared" ref="AO473:AS473" si="1542">IF(AND($G473=AO$4,$H473=AO$6),$I473,"")</f>
        <v/>
      </c>
      <c r="AP473" s="139" t="str">
        <f t="shared" si="1542"/>
        <v/>
      </c>
      <c r="AQ473" s="139">
        <f t="shared" si="1542"/>
        <v>3000</v>
      </c>
      <c r="AR473" s="139" t="str">
        <f t="shared" si="1542"/>
        <v/>
      </c>
      <c r="AS473" s="139" t="str">
        <f t="shared" si="1542"/>
        <v/>
      </c>
      <c r="AT473" s="118"/>
      <c r="AU473" s="138" t="str">
        <f t="shared" si="839"/>
        <v/>
      </c>
      <c r="AV473" s="139" t="str">
        <f t="shared" si="840"/>
        <v/>
      </c>
      <c r="AW473" s="139" t="str">
        <f t="shared" si="841"/>
        <v/>
      </c>
      <c r="AX473" s="139" t="str">
        <f t="shared" si="842"/>
        <v/>
      </c>
      <c r="AY473" s="139" t="str">
        <f t="shared" si="843"/>
        <v/>
      </c>
      <c r="AZ473" s="140" t="str">
        <f t="shared" si="844"/>
        <v/>
      </c>
      <c r="BA473" s="141" t="str">
        <f t="shared" si="845"/>
        <v/>
      </c>
      <c r="BB473" s="139" t="str">
        <f t="shared" si="846"/>
        <v/>
      </c>
      <c r="BC473" s="139" t="str">
        <f t="shared" si="847"/>
        <v/>
      </c>
      <c r="BD473" s="139" t="str">
        <f t="shared" si="848"/>
        <v/>
      </c>
      <c r="BE473" s="140" t="str">
        <f t="shared" si="849"/>
        <v/>
      </c>
      <c r="BF473" s="122" t="str">
        <f t="shared" si="850"/>
        <v/>
      </c>
      <c r="BG473" s="123" t="str">
        <f t="shared" si="851"/>
        <v/>
      </c>
      <c r="BH473" s="123" t="str">
        <f t="shared" si="852"/>
        <v/>
      </c>
      <c r="BI473" s="123" t="str">
        <f t="shared" si="853"/>
        <v/>
      </c>
      <c r="BJ473" s="122" t="str">
        <f t="shared" si="854"/>
        <v/>
      </c>
      <c r="BK473" s="123" t="str">
        <f t="shared" si="855"/>
        <v/>
      </c>
      <c r="BL473" s="123" t="str">
        <f t="shared" si="856"/>
        <v/>
      </c>
      <c r="BM473" s="123" t="str">
        <f t="shared" si="857"/>
        <v/>
      </c>
      <c r="BN473" s="123" t="str">
        <f t="shared" si="858"/>
        <v/>
      </c>
      <c r="BO473" s="123" t="str">
        <f t="shared" si="859"/>
        <v/>
      </c>
      <c r="BP473" s="123" t="str">
        <f t="shared" si="860"/>
        <v/>
      </c>
      <c r="BQ473" s="123" t="str">
        <f t="shared" si="861"/>
        <v/>
      </c>
      <c r="BR473" s="124" t="str">
        <f t="shared" si="862"/>
        <v/>
      </c>
      <c r="BS473" s="142" t="str">
        <f t="shared" si="863"/>
        <v/>
      </c>
      <c r="BT473" s="143" t="str">
        <f t="shared" si="864"/>
        <v/>
      </c>
      <c r="BU473" s="143" t="str">
        <f t="shared" si="865"/>
        <v/>
      </c>
      <c r="BV473" s="143" t="str">
        <f t="shared" si="866"/>
        <v/>
      </c>
      <c r="BW473" s="143" t="str">
        <f t="shared" si="867"/>
        <v/>
      </c>
      <c r="BX473" s="144" t="str">
        <f t="shared" si="868"/>
        <v/>
      </c>
      <c r="BY473" s="141" t="str">
        <f t="shared" si="869"/>
        <v/>
      </c>
      <c r="BZ473" s="139" t="str">
        <f t="shared" si="870"/>
        <v/>
      </c>
      <c r="CA473" s="139" t="str">
        <f t="shared" si="871"/>
        <v/>
      </c>
      <c r="CB473" s="139" t="str">
        <f t="shared" si="872"/>
        <v/>
      </c>
      <c r="CC473" s="139" t="str">
        <f t="shared" si="873"/>
        <v/>
      </c>
      <c r="CD473" s="139" t="str">
        <f t="shared" si="874"/>
        <v/>
      </c>
      <c r="CE473" s="140" t="str">
        <f t="shared" si="875"/>
        <v/>
      </c>
      <c r="CF473" s="141" t="str">
        <f t="shared" si="876"/>
        <v/>
      </c>
      <c r="CG473" s="139" t="str">
        <f t="shared" si="877"/>
        <v/>
      </c>
      <c r="CH473" s="139" t="str">
        <f t="shared" si="878"/>
        <v/>
      </c>
      <c r="CI473" s="139" t="str">
        <f t="shared" si="879"/>
        <v/>
      </c>
      <c r="CJ473" s="139" t="str">
        <f t="shared" si="880"/>
        <v/>
      </c>
      <c r="CK473" s="139" t="str">
        <f t="shared" si="881"/>
        <v/>
      </c>
      <c r="CL473" s="140" t="str">
        <f t="shared" si="882"/>
        <v/>
      </c>
      <c r="CM473" s="142" t="str">
        <f t="shared" si="883"/>
        <v/>
      </c>
      <c r="CN473" s="143" t="str">
        <f t="shared" si="884"/>
        <v/>
      </c>
      <c r="CO473" s="143" t="str">
        <f t="shared" si="885"/>
        <v/>
      </c>
      <c r="CP473" s="143" t="str">
        <f t="shared" si="886"/>
        <v/>
      </c>
      <c r="CQ473" s="143" t="str">
        <f t="shared" si="887"/>
        <v/>
      </c>
      <c r="CR473" s="145" t="str">
        <f t="shared" si="888"/>
        <v/>
      </c>
      <c r="CS473" s="127"/>
      <c r="CT473" s="122" t="str">
        <f t="shared" si="889"/>
        <v/>
      </c>
      <c r="CU473" s="123" t="str">
        <f t="shared" si="890"/>
        <v/>
      </c>
      <c r="CV473" s="123" t="str">
        <f t="shared" si="891"/>
        <v/>
      </c>
      <c r="CW473" s="123" t="str">
        <f t="shared" si="892"/>
        <v/>
      </c>
      <c r="CX473" s="123" t="str">
        <f t="shared" si="893"/>
        <v/>
      </c>
      <c r="CY473" s="123" t="str">
        <f t="shared" si="894"/>
        <v/>
      </c>
      <c r="CZ473" s="123" t="str">
        <f t="shared" si="895"/>
        <v/>
      </c>
      <c r="DA473" s="123" t="str">
        <f t="shared" si="896"/>
        <v/>
      </c>
      <c r="DB473" s="124" t="str">
        <f t="shared" si="897"/>
        <v/>
      </c>
      <c r="DC473" s="128" t="str">
        <f t="shared" si="898"/>
        <v/>
      </c>
      <c r="DD473" s="123" t="str">
        <f t="shared" si="899"/>
        <v/>
      </c>
      <c r="DE473" s="123" t="str">
        <f t="shared" si="900"/>
        <v/>
      </c>
      <c r="DF473" s="123" t="str">
        <f t="shared" si="901"/>
        <v/>
      </c>
      <c r="DG473" s="123" t="str">
        <f t="shared" si="902"/>
        <v/>
      </c>
      <c r="DH473" s="123" t="str">
        <f t="shared" si="903"/>
        <v/>
      </c>
      <c r="DI473" s="123" t="str">
        <f t="shared" si="904"/>
        <v/>
      </c>
      <c r="DJ473" s="129" t="str">
        <f t="shared" si="905"/>
        <v/>
      </c>
      <c r="DK473" s="98" t="s">
        <v>68</v>
      </c>
      <c r="DL473" s="130">
        <f t="shared" si="912"/>
        <v>467</v>
      </c>
      <c r="DM473" s="56"/>
    </row>
    <row r="474" spans="2:117" ht="22.5" customHeight="1">
      <c r="B474" s="98" t="s">
        <v>68</v>
      </c>
      <c r="C474" s="130">
        <f t="shared" si="906"/>
        <v>468</v>
      </c>
      <c r="D474" s="146">
        <v>45708</v>
      </c>
      <c r="E474" s="155" t="s">
        <v>69</v>
      </c>
      <c r="F474" s="102" t="s">
        <v>70</v>
      </c>
      <c r="G474" s="103" t="s">
        <v>20</v>
      </c>
      <c r="H474" s="131" t="s">
        <v>46</v>
      </c>
      <c r="I474" s="132">
        <v>10000</v>
      </c>
      <c r="J474" s="106"/>
      <c r="K474" s="107">
        <f t="shared" si="907"/>
        <v>5105404</v>
      </c>
      <c r="L474" s="645"/>
      <c r="M474" s="133"/>
      <c r="N474" s="133"/>
      <c r="O474" s="134" t="str">
        <f t="shared" ref="O474:S474" si="1543">IF($H474=O$6,$I474,"")</f>
        <v/>
      </c>
      <c r="P474" s="135" t="str">
        <f t="shared" si="1543"/>
        <v/>
      </c>
      <c r="Q474" s="136">
        <f t="shared" si="1543"/>
        <v>10000</v>
      </c>
      <c r="R474" s="135" t="str">
        <f t="shared" si="1543"/>
        <v/>
      </c>
      <c r="S474" s="137" t="str">
        <f t="shared" si="1543"/>
        <v/>
      </c>
      <c r="T474" s="113" t="str">
        <f t="shared" ref="T474:AJ474" si="1544">IF($H474=T$6,$J474,"")</f>
        <v/>
      </c>
      <c r="U474" s="114" t="str">
        <f t="shared" si="1544"/>
        <v/>
      </c>
      <c r="V474" s="114" t="str">
        <f t="shared" si="1544"/>
        <v/>
      </c>
      <c r="W474" s="114" t="str">
        <f t="shared" si="1544"/>
        <v/>
      </c>
      <c r="X474" s="113" t="str">
        <f t="shared" si="1544"/>
        <v/>
      </c>
      <c r="Y474" s="114" t="str">
        <f t="shared" si="1544"/>
        <v/>
      </c>
      <c r="Z474" s="114" t="str">
        <f t="shared" si="1544"/>
        <v/>
      </c>
      <c r="AA474" s="114" t="str">
        <f t="shared" si="1544"/>
        <v/>
      </c>
      <c r="AB474" s="113" t="str">
        <f t="shared" si="1544"/>
        <v/>
      </c>
      <c r="AC474" s="114" t="str">
        <f t="shared" si="1544"/>
        <v/>
      </c>
      <c r="AD474" s="114" t="str">
        <f t="shared" si="1544"/>
        <v/>
      </c>
      <c r="AE474" s="114" t="str">
        <f t="shared" si="1544"/>
        <v/>
      </c>
      <c r="AF474" s="114" t="str">
        <f t="shared" si="1544"/>
        <v/>
      </c>
      <c r="AG474" s="114" t="str">
        <f t="shared" si="1544"/>
        <v/>
      </c>
      <c r="AH474" s="114" t="str">
        <f t="shared" si="1544"/>
        <v/>
      </c>
      <c r="AI474" s="113" t="str">
        <f t="shared" si="1544"/>
        <v/>
      </c>
      <c r="AJ474" s="115" t="str">
        <f t="shared" si="1544"/>
        <v/>
      </c>
      <c r="AK474" s="617"/>
      <c r="AL474" s="38"/>
      <c r="AM474" s="98" t="s">
        <v>68</v>
      </c>
      <c r="AN474" s="130">
        <f t="shared" si="910"/>
        <v>468</v>
      </c>
      <c r="AO474" s="138" t="str">
        <f t="shared" ref="AO474:AS474" si="1545">IF(AND($G474=AO$4,$H474=AO$6),$I474,"")</f>
        <v/>
      </c>
      <c r="AP474" s="139" t="str">
        <f t="shared" si="1545"/>
        <v/>
      </c>
      <c r="AQ474" s="139">
        <f t="shared" si="1545"/>
        <v>10000</v>
      </c>
      <c r="AR474" s="139" t="str">
        <f t="shared" si="1545"/>
        <v/>
      </c>
      <c r="AS474" s="139" t="str">
        <f t="shared" si="1545"/>
        <v/>
      </c>
      <c r="AT474" s="118"/>
      <c r="AU474" s="138" t="str">
        <f t="shared" si="839"/>
        <v/>
      </c>
      <c r="AV474" s="139" t="str">
        <f t="shared" si="840"/>
        <v/>
      </c>
      <c r="AW474" s="139" t="str">
        <f t="shared" si="841"/>
        <v/>
      </c>
      <c r="AX474" s="139" t="str">
        <f t="shared" si="842"/>
        <v/>
      </c>
      <c r="AY474" s="139" t="str">
        <f t="shared" si="843"/>
        <v/>
      </c>
      <c r="AZ474" s="140" t="str">
        <f t="shared" si="844"/>
        <v/>
      </c>
      <c r="BA474" s="141" t="str">
        <f t="shared" si="845"/>
        <v/>
      </c>
      <c r="BB474" s="139" t="str">
        <f t="shared" si="846"/>
        <v/>
      </c>
      <c r="BC474" s="139" t="str">
        <f t="shared" si="847"/>
        <v/>
      </c>
      <c r="BD474" s="139" t="str">
        <f t="shared" si="848"/>
        <v/>
      </c>
      <c r="BE474" s="140" t="str">
        <f t="shared" si="849"/>
        <v/>
      </c>
      <c r="BF474" s="122" t="str">
        <f t="shared" si="850"/>
        <v/>
      </c>
      <c r="BG474" s="123" t="str">
        <f t="shared" si="851"/>
        <v/>
      </c>
      <c r="BH474" s="123" t="str">
        <f t="shared" si="852"/>
        <v/>
      </c>
      <c r="BI474" s="123" t="str">
        <f t="shared" si="853"/>
        <v/>
      </c>
      <c r="BJ474" s="122" t="str">
        <f t="shared" si="854"/>
        <v/>
      </c>
      <c r="BK474" s="123" t="str">
        <f t="shared" si="855"/>
        <v/>
      </c>
      <c r="BL474" s="123" t="str">
        <f t="shared" si="856"/>
        <v/>
      </c>
      <c r="BM474" s="123" t="str">
        <f t="shared" si="857"/>
        <v/>
      </c>
      <c r="BN474" s="123" t="str">
        <f t="shared" si="858"/>
        <v/>
      </c>
      <c r="BO474" s="123" t="str">
        <f t="shared" si="859"/>
        <v/>
      </c>
      <c r="BP474" s="123" t="str">
        <f t="shared" si="860"/>
        <v/>
      </c>
      <c r="BQ474" s="123" t="str">
        <f t="shared" si="861"/>
        <v/>
      </c>
      <c r="BR474" s="124" t="str">
        <f t="shared" si="862"/>
        <v/>
      </c>
      <c r="BS474" s="142" t="str">
        <f t="shared" si="863"/>
        <v/>
      </c>
      <c r="BT474" s="143" t="str">
        <f t="shared" si="864"/>
        <v/>
      </c>
      <c r="BU474" s="143" t="str">
        <f t="shared" si="865"/>
        <v/>
      </c>
      <c r="BV474" s="143" t="str">
        <f t="shared" si="866"/>
        <v/>
      </c>
      <c r="BW474" s="143" t="str">
        <f t="shared" si="867"/>
        <v/>
      </c>
      <c r="BX474" s="144" t="str">
        <f t="shared" si="868"/>
        <v/>
      </c>
      <c r="BY474" s="141" t="str">
        <f t="shared" si="869"/>
        <v/>
      </c>
      <c r="BZ474" s="139" t="str">
        <f t="shared" si="870"/>
        <v/>
      </c>
      <c r="CA474" s="139" t="str">
        <f t="shared" si="871"/>
        <v/>
      </c>
      <c r="CB474" s="139" t="str">
        <f t="shared" si="872"/>
        <v/>
      </c>
      <c r="CC474" s="139" t="str">
        <f t="shared" si="873"/>
        <v/>
      </c>
      <c r="CD474" s="139" t="str">
        <f t="shared" si="874"/>
        <v/>
      </c>
      <c r="CE474" s="140" t="str">
        <f t="shared" si="875"/>
        <v/>
      </c>
      <c r="CF474" s="141" t="str">
        <f t="shared" si="876"/>
        <v/>
      </c>
      <c r="CG474" s="139" t="str">
        <f t="shared" si="877"/>
        <v/>
      </c>
      <c r="CH474" s="139" t="str">
        <f t="shared" si="878"/>
        <v/>
      </c>
      <c r="CI474" s="139" t="str">
        <f t="shared" si="879"/>
        <v/>
      </c>
      <c r="CJ474" s="139" t="str">
        <f t="shared" si="880"/>
        <v/>
      </c>
      <c r="CK474" s="139" t="str">
        <f t="shared" si="881"/>
        <v/>
      </c>
      <c r="CL474" s="140" t="str">
        <f t="shared" si="882"/>
        <v/>
      </c>
      <c r="CM474" s="142" t="str">
        <f t="shared" si="883"/>
        <v/>
      </c>
      <c r="CN474" s="143" t="str">
        <f t="shared" si="884"/>
        <v/>
      </c>
      <c r="CO474" s="143" t="str">
        <f t="shared" si="885"/>
        <v/>
      </c>
      <c r="CP474" s="143" t="str">
        <f t="shared" si="886"/>
        <v/>
      </c>
      <c r="CQ474" s="143" t="str">
        <f t="shared" si="887"/>
        <v/>
      </c>
      <c r="CR474" s="145" t="str">
        <f t="shared" si="888"/>
        <v/>
      </c>
      <c r="CS474" s="127"/>
      <c r="CT474" s="122" t="str">
        <f t="shared" si="889"/>
        <v/>
      </c>
      <c r="CU474" s="123" t="str">
        <f t="shared" si="890"/>
        <v/>
      </c>
      <c r="CV474" s="123" t="str">
        <f t="shared" si="891"/>
        <v/>
      </c>
      <c r="CW474" s="123" t="str">
        <f t="shared" si="892"/>
        <v/>
      </c>
      <c r="CX474" s="123" t="str">
        <f t="shared" si="893"/>
        <v/>
      </c>
      <c r="CY474" s="123" t="str">
        <f t="shared" si="894"/>
        <v/>
      </c>
      <c r="CZ474" s="123" t="str">
        <f t="shared" si="895"/>
        <v/>
      </c>
      <c r="DA474" s="123" t="str">
        <f t="shared" si="896"/>
        <v/>
      </c>
      <c r="DB474" s="124" t="str">
        <f t="shared" si="897"/>
        <v/>
      </c>
      <c r="DC474" s="128" t="str">
        <f t="shared" si="898"/>
        <v/>
      </c>
      <c r="DD474" s="123" t="str">
        <f t="shared" si="899"/>
        <v/>
      </c>
      <c r="DE474" s="123" t="str">
        <f t="shared" si="900"/>
        <v/>
      </c>
      <c r="DF474" s="123" t="str">
        <f t="shared" si="901"/>
        <v/>
      </c>
      <c r="DG474" s="123" t="str">
        <f t="shared" si="902"/>
        <v/>
      </c>
      <c r="DH474" s="123" t="str">
        <f t="shared" si="903"/>
        <v/>
      </c>
      <c r="DI474" s="123" t="str">
        <f t="shared" si="904"/>
        <v/>
      </c>
      <c r="DJ474" s="129" t="str">
        <f t="shared" si="905"/>
        <v/>
      </c>
      <c r="DK474" s="98" t="s">
        <v>68</v>
      </c>
      <c r="DL474" s="130">
        <f t="shared" si="912"/>
        <v>468</v>
      </c>
      <c r="DM474" s="56"/>
    </row>
    <row r="475" spans="2:117" ht="22.5" customHeight="1">
      <c r="B475" s="98" t="s">
        <v>68</v>
      </c>
      <c r="C475" s="130">
        <f t="shared" si="906"/>
        <v>469</v>
      </c>
      <c r="D475" s="146">
        <v>45708</v>
      </c>
      <c r="E475" s="155" t="s">
        <v>69</v>
      </c>
      <c r="F475" s="102" t="s">
        <v>70</v>
      </c>
      <c r="G475" s="103" t="s">
        <v>20</v>
      </c>
      <c r="H475" s="131" t="s">
        <v>46</v>
      </c>
      <c r="I475" s="132">
        <v>30000</v>
      </c>
      <c r="J475" s="106"/>
      <c r="K475" s="107">
        <f t="shared" si="907"/>
        <v>5135404</v>
      </c>
      <c r="L475" s="645"/>
      <c r="M475" s="133"/>
      <c r="N475" s="133"/>
      <c r="O475" s="134" t="str">
        <f t="shared" ref="O475:S475" si="1546">IF($H475=O$6,$I475,"")</f>
        <v/>
      </c>
      <c r="P475" s="135" t="str">
        <f t="shared" si="1546"/>
        <v/>
      </c>
      <c r="Q475" s="136">
        <f t="shared" si="1546"/>
        <v>30000</v>
      </c>
      <c r="R475" s="135" t="str">
        <f t="shared" si="1546"/>
        <v/>
      </c>
      <c r="S475" s="137" t="str">
        <f t="shared" si="1546"/>
        <v/>
      </c>
      <c r="T475" s="113" t="str">
        <f t="shared" ref="T475:AJ475" si="1547">IF($H475=T$6,$J475,"")</f>
        <v/>
      </c>
      <c r="U475" s="114" t="str">
        <f t="shared" si="1547"/>
        <v/>
      </c>
      <c r="V475" s="114" t="str">
        <f t="shared" si="1547"/>
        <v/>
      </c>
      <c r="W475" s="114" t="str">
        <f t="shared" si="1547"/>
        <v/>
      </c>
      <c r="X475" s="113" t="str">
        <f t="shared" si="1547"/>
        <v/>
      </c>
      <c r="Y475" s="114" t="str">
        <f t="shared" si="1547"/>
        <v/>
      </c>
      <c r="Z475" s="114" t="str">
        <f t="shared" si="1547"/>
        <v/>
      </c>
      <c r="AA475" s="114" t="str">
        <f t="shared" si="1547"/>
        <v/>
      </c>
      <c r="AB475" s="113" t="str">
        <f t="shared" si="1547"/>
        <v/>
      </c>
      <c r="AC475" s="114" t="str">
        <f t="shared" si="1547"/>
        <v/>
      </c>
      <c r="AD475" s="114" t="str">
        <f t="shared" si="1547"/>
        <v/>
      </c>
      <c r="AE475" s="114" t="str">
        <f t="shared" si="1547"/>
        <v/>
      </c>
      <c r="AF475" s="114" t="str">
        <f t="shared" si="1547"/>
        <v/>
      </c>
      <c r="AG475" s="114" t="str">
        <f t="shared" si="1547"/>
        <v/>
      </c>
      <c r="AH475" s="114" t="str">
        <f t="shared" si="1547"/>
        <v/>
      </c>
      <c r="AI475" s="113" t="str">
        <f t="shared" si="1547"/>
        <v/>
      </c>
      <c r="AJ475" s="115" t="str">
        <f t="shared" si="1547"/>
        <v/>
      </c>
      <c r="AK475" s="617"/>
      <c r="AL475" s="38"/>
      <c r="AM475" s="98" t="s">
        <v>68</v>
      </c>
      <c r="AN475" s="130">
        <f t="shared" si="910"/>
        <v>469</v>
      </c>
      <c r="AO475" s="138" t="str">
        <f t="shared" ref="AO475:AS475" si="1548">IF(AND($G475=AO$4,$H475=AO$6),$I475,"")</f>
        <v/>
      </c>
      <c r="AP475" s="139" t="str">
        <f t="shared" si="1548"/>
        <v/>
      </c>
      <c r="AQ475" s="139">
        <f t="shared" si="1548"/>
        <v>30000</v>
      </c>
      <c r="AR475" s="139" t="str">
        <f t="shared" si="1548"/>
        <v/>
      </c>
      <c r="AS475" s="139" t="str">
        <f t="shared" si="1548"/>
        <v/>
      </c>
      <c r="AT475" s="118"/>
      <c r="AU475" s="138" t="str">
        <f t="shared" si="839"/>
        <v/>
      </c>
      <c r="AV475" s="139" t="str">
        <f t="shared" si="840"/>
        <v/>
      </c>
      <c r="AW475" s="139" t="str">
        <f t="shared" si="841"/>
        <v/>
      </c>
      <c r="AX475" s="139" t="str">
        <f t="shared" si="842"/>
        <v/>
      </c>
      <c r="AY475" s="139" t="str">
        <f t="shared" si="843"/>
        <v/>
      </c>
      <c r="AZ475" s="140" t="str">
        <f t="shared" si="844"/>
        <v/>
      </c>
      <c r="BA475" s="141" t="str">
        <f t="shared" si="845"/>
        <v/>
      </c>
      <c r="BB475" s="139" t="str">
        <f t="shared" si="846"/>
        <v/>
      </c>
      <c r="BC475" s="139" t="str">
        <f t="shared" si="847"/>
        <v/>
      </c>
      <c r="BD475" s="139" t="str">
        <f t="shared" si="848"/>
        <v/>
      </c>
      <c r="BE475" s="140" t="str">
        <f t="shared" si="849"/>
        <v/>
      </c>
      <c r="BF475" s="122" t="str">
        <f t="shared" si="850"/>
        <v/>
      </c>
      <c r="BG475" s="123" t="str">
        <f t="shared" si="851"/>
        <v/>
      </c>
      <c r="BH475" s="123" t="str">
        <f t="shared" si="852"/>
        <v/>
      </c>
      <c r="BI475" s="123" t="str">
        <f t="shared" si="853"/>
        <v/>
      </c>
      <c r="BJ475" s="122" t="str">
        <f t="shared" si="854"/>
        <v/>
      </c>
      <c r="BK475" s="123" t="str">
        <f t="shared" si="855"/>
        <v/>
      </c>
      <c r="BL475" s="123" t="str">
        <f t="shared" si="856"/>
        <v/>
      </c>
      <c r="BM475" s="123" t="str">
        <f t="shared" si="857"/>
        <v/>
      </c>
      <c r="BN475" s="123" t="str">
        <f t="shared" si="858"/>
        <v/>
      </c>
      <c r="BO475" s="123" t="str">
        <f t="shared" si="859"/>
        <v/>
      </c>
      <c r="BP475" s="123" t="str">
        <f t="shared" si="860"/>
        <v/>
      </c>
      <c r="BQ475" s="123" t="str">
        <f t="shared" si="861"/>
        <v/>
      </c>
      <c r="BR475" s="124" t="str">
        <f t="shared" si="862"/>
        <v/>
      </c>
      <c r="BS475" s="142" t="str">
        <f t="shared" si="863"/>
        <v/>
      </c>
      <c r="BT475" s="143" t="str">
        <f t="shared" si="864"/>
        <v/>
      </c>
      <c r="BU475" s="143" t="str">
        <f t="shared" si="865"/>
        <v/>
      </c>
      <c r="BV475" s="143" t="str">
        <f t="shared" si="866"/>
        <v/>
      </c>
      <c r="BW475" s="143" t="str">
        <f t="shared" si="867"/>
        <v/>
      </c>
      <c r="BX475" s="144" t="str">
        <f t="shared" si="868"/>
        <v/>
      </c>
      <c r="BY475" s="141" t="str">
        <f t="shared" si="869"/>
        <v/>
      </c>
      <c r="BZ475" s="139" t="str">
        <f t="shared" si="870"/>
        <v/>
      </c>
      <c r="CA475" s="139" t="str">
        <f t="shared" si="871"/>
        <v/>
      </c>
      <c r="CB475" s="139" t="str">
        <f t="shared" si="872"/>
        <v/>
      </c>
      <c r="CC475" s="139" t="str">
        <f t="shared" si="873"/>
        <v/>
      </c>
      <c r="CD475" s="139" t="str">
        <f t="shared" si="874"/>
        <v/>
      </c>
      <c r="CE475" s="140" t="str">
        <f t="shared" si="875"/>
        <v/>
      </c>
      <c r="CF475" s="141" t="str">
        <f t="shared" si="876"/>
        <v/>
      </c>
      <c r="CG475" s="139" t="str">
        <f t="shared" si="877"/>
        <v/>
      </c>
      <c r="CH475" s="139" t="str">
        <f t="shared" si="878"/>
        <v/>
      </c>
      <c r="CI475" s="139" t="str">
        <f t="shared" si="879"/>
        <v/>
      </c>
      <c r="CJ475" s="139" t="str">
        <f t="shared" si="880"/>
        <v/>
      </c>
      <c r="CK475" s="139" t="str">
        <f t="shared" si="881"/>
        <v/>
      </c>
      <c r="CL475" s="140" t="str">
        <f t="shared" si="882"/>
        <v/>
      </c>
      <c r="CM475" s="142" t="str">
        <f t="shared" si="883"/>
        <v/>
      </c>
      <c r="CN475" s="143" t="str">
        <f t="shared" si="884"/>
        <v/>
      </c>
      <c r="CO475" s="143" t="str">
        <f t="shared" si="885"/>
        <v/>
      </c>
      <c r="CP475" s="143" t="str">
        <f t="shared" si="886"/>
        <v/>
      </c>
      <c r="CQ475" s="143" t="str">
        <f t="shared" si="887"/>
        <v/>
      </c>
      <c r="CR475" s="145" t="str">
        <f t="shared" si="888"/>
        <v/>
      </c>
      <c r="CS475" s="127"/>
      <c r="CT475" s="122" t="str">
        <f t="shared" si="889"/>
        <v/>
      </c>
      <c r="CU475" s="123" t="str">
        <f t="shared" si="890"/>
        <v/>
      </c>
      <c r="CV475" s="123" t="str">
        <f t="shared" si="891"/>
        <v/>
      </c>
      <c r="CW475" s="123" t="str">
        <f t="shared" si="892"/>
        <v/>
      </c>
      <c r="CX475" s="123" t="str">
        <f t="shared" si="893"/>
        <v/>
      </c>
      <c r="CY475" s="123" t="str">
        <f t="shared" si="894"/>
        <v/>
      </c>
      <c r="CZ475" s="123" t="str">
        <f t="shared" si="895"/>
        <v/>
      </c>
      <c r="DA475" s="123" t="str">
        <f t="shared" si="896"/>
        <v/>
      </c>
      <c r="DB475" s="124" t="str">
        <f t="shared" si="897"/>
        <v/>
      </c>
      <c r="DC475" s="128" t="str">
        <f t="shared" si="898"/>
        <v/>
      </c>
      <c r="DD475" s="123" t="str">
        <f t="shared" si="899"/>
        <v/>
      </c>
      <c r="DE475" s="123" t="str">
        <f t="shared" si="900"/>
        <v/>
      </c>
      <c r="DF475" s="123" t="str">
        <f t="shared" si="901"/>
        <v/>
      </c>
      <c r="DG475" s="123" t="str">
        <f t="shared" si="902"/>
        <v/>
      </c>
      <c r="DH475" s="123" t="str">
        <f t="shared" si="903"/>
        <v/>
      </c>
      <c r="DI475" s="123" t="str">
        <f t="shared" si="904"/>
        <v/>
      </c>
      <c r="DJ475" s="129" t="str">
        <f t="shared" si="905"/>
        <v/>
      </c>
      <c r="DK475" s="98" t="s">
        <v>68</v>
      </c>
      <c r="DL475" s="130">
        <f t="shared" si="912"/>
        <v>469</v>
      </c>
      <c r="DM475" s="56"/>
    </row>
    <row r="476" spans="2:117" ht="22.5" customHeight="1">
      <c r="B476" s="98" t="s">
        <v>68</v>
      </c>
      <c r="C476" s="130">
        <f t="shared" si="906"/>
        <v>470</v>
      </c>
      <c r="D476" s="146">
        <v>45708</v>
      </c>
      <c r="E476" s="155" t="s">
        <v>69</v>
      </c>
      <c r="F476" s="102" t="s">
        <v>70</v>
      </c>
      <c r="G476" s="103" t="s">
        <v>20</v>
      </c>
      <c r="H476" s="131" t="s">
        <v>46</v>
      </c>
      <c r="I476" s="132">
        <v>3000</v>
      </c>
      <c r="J476" s="106"/>
      <c r="K476" s="107">
        <f t="shared" si="907"/>
        <v>5138404</v>
      </c>
      <c r="L476" s="645"/>
      <c r="M476" s="133"/>
      <c r="N476" s="133"/>
      <c r="O476" s="134" t="str">
        <f t="shared" ref="O476:S476" si="1549">IF($H476=O$6,$I476,"")</f>
        <v/>
      </c>
      <c r="P476" s="135" t="str">
        <f t="shared" si="1549"/>
        <v/>
      </c>
      <c r="Q476" s="136">
        <f t="shared" si="1549"/>
        <v>3000</v>
      </c>
      <c r="R476" s="135" t="str">
        <f t="shared" si="1549"/>
        <v/>
      </c>
      <c r="S476" s="137" t="str">
        <f t="shared" si="1549"/>
        <v/>
      </c>
      <c r="T476" s="113" t="str">
        <f t="shared" ref="T476:AJ476" si="1550">IF($H476=T$6,$J476,"")</f>
        <v/>
      </c>
      <c r="U476" s="114" t="str">
        <f t="shared" si="1550"/>
        <v/>
      </c>
      <c r="V476" s="114" t="str">
        <f t="shared" si="1550"/>
        <v/>
      </c>
      <c r="W476" s="114" t="str">
        <f t="shared" si="1550"/>
        <v/>
      </c>
      <c r="X476" s="113" t="str">
        <f t="shared" si="1550"/>
        <v/>
      </c>
      <c r="Y476" s="114" t="str">
        <f t="shared" si="1550"/>
        <v/>
      </c>
      <c r="Z476" s="114" t="str">
        <f t="shared" si="1550"/>
        <v/>
      </c>
      <c r="AA476" s="114" t="str">
        <f t="shared" si="1550"/>
        <v/>
      </c>
      <c r="AB476" s="113" t="str">
        <f t="shared" si="1550"/>
        <v/>
      </c>
      <c r="AC476" s="114" t="str">
        <f t="shared" si="1550"/>
        <v/>
      </c>
      <c r="AD476" s="114" t="str">
        <f t="shared" si="1550"/>
        <v/>
      </c>
      <c r="AE476" s="114" t="str">
        <f t="shared" si="1550"/>
        <v/>
      </c>
      <c r="AF476" s="114" t="str">
        <f t="shared" si="1550"/>
        <v/>
      </c>
      <c r="AG476" s="114" t="str">
        <f t="shared" si="1550"/>
        <v/>
      </c>
      <c r="AH476" s="114" t="str">
        <f t="shared" si="1550"/>
        <v/>
      </c>
      <c r="AI476" s="113" t="str">
        <f t="shared" si="1550"/>
        <v/>
      </c>
      <c r="AJ476" s="115" t="str">
        <f t="shared" si="1550"/>
        <v/>
      </c>
      <c r="AK476" s="617"/>
      <c r="AL476" s="38"/>
      <c r="AM476" s="98" t="s">
        <v>68</v>
      </c>
      <c r="AN476" s="130">
        <f t="shared" si="910"/>
        <v>470</v>
      </c>
      <c r="AO476" s="138" t="str">
        <f t="shared" ref="AO476:AS476" si="1551">IF(AND($G476=AO$4,$H476=AO$6),$I476,"")</f>
        <v/>
      </c>
      <c r="AP476" s="139" t="str">
        <f t="shared" si="1551"/>
        <v/>
      </c>
      <c r="AQ476" s="139">
        <f t="shared" si="1551"/>
        <v>3000</v>
      </c>
      <c r="AR476" s="139" t="str">
        <f t="shared" si="1551"/>
        <v/>
      </c>
      <c r="AS476" s="139" t="str">
        <f t="shared" si="1551"/>
        <v/>
      </c>
      <c r="AT476" s="118"/>
      <c r="AU476" s="138" t="str">
        <f t="shared" si="839"/>
        <v/>
      </c>
      <c r="AV476" s="139" t="str">
        <f t="shared" si="840"/>
        <v/>
      </c>
      <c r="AW476" s="139" t="str">
        <f t="shared" si="841"/>
        <v/>
      </c>
      <c r="AX476" s="139" t="str">
        <f t="shared" si="842"/>
        <v/>
      </c>
      <c r="AY476" s="139" t="str">
        <f t="shared" si="843"/>
        <v/>
      </c>
      <c r="AZ476" s="140" t="str">
        <f t="shared" si="844"/>
        <v/>
      </c>
      <c r="BA476" s="141" t="str">
        <f t="shared" si="845"/>
        <v/>
      </c>
      <c r="BB476" s="139" t="str">
        <f t="shared" si="846"/>
        <v/>
      </c>
      <c r="BC476" s="139" t="str">
        <f t="shared" si="847"/>
        <v/>
      </c>
      <c r="BD476" s="139" t="str">
        <f t="shared" si="848"/>
        <v/>
      </c>
      <c r="BE476" s="140" t="str">
        <f t="shared" si="849"/>
        <v/>
      </c>
      <c r="BF476" s="122" t="str">
        <f t="shared" si="850"/>
        <v/>
      </c>
      <c r="BG476" s="123" t="str">
        <f t="shared" si="851"/>
        <v/>
      </c>
      <c r="BH476" s="123" t="str">
        <f t="shared" si="852"/>
        <v/>
      </c>
      <c r="BI476" s="123" t="str">
        <f t="shared" si="853"/>
        <v/>
      </c>
      <c r="BJ476" s="122" t="str">
        <f t="shared" si="854"/>
        <v/>
      </c>
      <c r="BK476" s="123" t="str">
        <f t="shared" si="855"/>
        <v/>
      </c>
      <c r="BL476" s="123" t="str">
        <f t="shared" si="856"/>
        <v/>
      </c>
      <c r="BM476" s="123" t="str">
        <f t="shared" si="857"/>
        <v/>
      </c>
      <c r="BN476" s="123" t="str">
        <f t="shared" si="858"/>
        <v/>
      </c>
      <c r="BO476" s="123" t="str">
        <f t="shared" si="859"/>
        <v/>
      </c>
      <c r="BP476" s="123" t="str">
        <f t="shared" si="860"/>
        <v/>
      </c>
      <c r="BQ476" s="123" t="str">
        <f t="shared" si="861"/>
        <v/>
      </c>
      <c r="BR476" s="124" t="str">
        <f t="shared" si="862"/>
        <v/>
      </c>
      <c r="BS476" s="142" t="str">
        <f t="shared" si="863"/>
        <v/>
      </c>
      <c r="BT476" s="143" t="str">
        <f t="shared" si="864"/>
        <v/>
      </c>
      <c r="BU476" s="143" t="str">
        <f t="shared" si="865"/>
        <v/>
      </c>
      <c r="BV476" s="143" t="str">
        <f t="shared" si="866"/>
        <v/>
      </c>
      <c r="BW476" s="143" t="str">
        <f t="shared" si="867"/>
        <v/>
      </c>
      <c r="BX476" s="144" t="str">
        <f t="shared" si="868"/>
        <v/>
      </c>
      <c r="BY476" s="141" t="str">
        <f t="shared" si="869"/>
        <v/>
      </c>
      <c r="BZ476" s="139" t="str">
        <f t="shared" si="870"/>
        <v/>
      </c>
      <c r="CA476" s="139" t="str">
        <f t="shared" si="871"/>
        <v/>
      </c>
      <c r="CB476" s="139" t="str">
        <f t="shared" si="872"/>
        <v/>
      </c>
      <c r="CC476" s="139" t="str">
        <f t="shared" si="873"/>
        <v/>
      </c>
      <c r="CD476" s="139" t="str">
        <f t="shared" si="874"/>
        <v/>
      </c>
      <c r="CE476" s="140" t="str">
        <f t="shared" si="875"/>
        <v/>
      </c>
      <c r="CF476" s="141" t="str">
        <f t="shared" si="876"/>
        <v/>
      </c>
      <c r="CG476" s="139" t="str">
        <f t="shared" si="877"/>
        <v/>
      </c>
      <c r="CH476" s="139" t="str">
        <f t="shared" si="878"/>
        <v/>
      </c>
      <c r="CI476" s="139" t="str">
        <f t="shared" si="879"/>
        <v/>
      </c>
      <c r="CJ476" s="139" t="str">
        <f t="shared" si="880"/>
        <v/>
      </c>
      <c r="CK476" s="139" t="str">
        <f t="shared" si="881"/>
        <v/>
      </c>
      <c r="CL476" s="140" t="str">
        <f t="shared" si="882"/>
        <v/>
      </c>
      <c r="CM476" s="142" t="str">
        <f t="shared" si="883"/>
        <v/>
      </c>
      <c r="CN476" s="143" t="str">
        <f t="shared" si="884"/>
        <v/>
      </c>
      <c r="CO476" s="143" t="str">
        <f t="shared" si="885"/>
        <v/>
      </c>
      <c r="CP476" s="143" t="str">
        <f t="shared" si="886"/>
        <v/>
      </c>
      <c r="CQ476" s="143" t="str">
        <f t="shared" si="887"/>
        <v/>
      </c>
      <c r="CR476" s="145" t="str">
        <f t="shared" si="888"/>
        <v/>
      </c>
      <c r="CS476" s="127"/>
      <c r="CT476" s="122" t="str">
        <f t="shared" si="889"/>
        <v/>
      </c>
      <c r="CU476" s="123" t="str">
        <f t="shared" si="890"/>
        <v/>
      </c>
      <c r="CV476" s="123" t="str">
        <f t="shared" si="891"/>
        <v/>
      </c>
      <c r="CW476" s="123" t="str">
        <f t="shared" si="892"/>
        <v/>
      </c>
      <c r="CX476" s="123" t="str">
        <f t="shared" si="893"/>
        <v/>
      </c>
      <c r="CY476" s="123" t="str">
        <f t="shared" si="894"/>
        <v/>
      </c>
      <c r="CZ476" s="123" t="str">
        <f t="shared" si="895"/>
        <v/>
      </c>
      <c r="DA476" s="123" t="str">
        <f t="shared" si="896"/>
        <v/>
      </c>
      <c r="DB476" s="124" t="str">
        <f t="shared" si="897"/>
        <v/>
      </c>
      <c r="DC476" s="128" t="str">
        <f t="shared" si="898"/>
        <v/>
      </c>
      <c r="DD476" s="123" t="str">
        <f t="shared" si="899"/>
        <v/>
      </c>
      <c r="DE476" s="123" t="str">
        <f t="shared" si="900"/>
        <v/>
      </c>
      <c r="DF476" s="123" t="str">
        <f t="shared" si="901"/>
        <v/>
      </c>
      <c r="DG476" s="123" t="str">
        <f t="shared" si="902"/>
        <v/>
      </c>
      <c r="DH476" s="123" t="str">
        <f t="shared" si="903"/>
        <v/>
      </c>
      <c r="DI476" s="123" t="str">
        <f t="shared" si="904"/>
        <v/>
      </c>
      <c r="DJ476" s="129" t="str">
        <f t="shared" si="905"/>
        <v/>
      </c>
      <c r="DK476" s="98" t="s">
        <v>68</v>
      </c>
      <c r="DL476" s="130">
        <f t="shared" si="912"/>
        <v>470</v>
      </c>
      <c r="DM476" s="56"/>
    </row>
    <row r="477" spans="2:117" ht="22.5" customHeight="1">
      <c r="B477" s="98" t="s">
        <v>68</v>
      </c>
      <c r="C477" s="130">
        <f t="shared" si="906"/>
        <v>471</v>
      </c>
      <c r="D477" s="146">
        <v>45708</v>
      </c>
      <c r="E477" s="155" t="s">
        <v>69</v>
      </c>
      <c r="F477" s="102" t="s">
        <v>70</v>
      </c>
      <c r="G477" s="156" t="s">
        <v>20</v>
      </c>
      <c r="H477" s="131" t="s">
        <v>46</v>
      </c>
      <c r="I477" s="132">
        <v>3000</v>
      </c>
      <c r="J477" s="106"/>
      <c r="K477" s="107">
        <f t="shared" si="907"/>
        <v>5141404</v>
      </c>
      <c r="L477" s="645"/>
      <c r="M477" s="133"/>
      <c r="N477" s="133"/>
      <c r="O477" s="134" t="str">
        <f t="shared" ref="O477:S477" si="1552">IF($H477=O$6,$I477,"")</f>
        <v/>
      </c>
      <c r="P477" s="135" t="str">
        <f t="shared" si="1552"/>
        <v/>
      </c>
      <c r="Q477" s="136">
        <f t="shared" si="1552"/>
        <v>3000</v>
      </c>
      <c r="R477" s="135" t="str">
        <f t="shared" si="1552"/>
        <v/>
      </c>
      <c r="S477" s="137" t="str">
        <f t="shared" si="1552"/>
        <v/>
      </c>
      <c r="T477" s="113" t="str">
        <f t="shared" ref="T477:AJ477" si="1553">IF($H477=T$6,$J477,"")</f>
        <v/>
      </c>
      <c r="U477" s="114" t="str">
        <f t="shared" si="1553"/>
        <v/>
      </c>
      <c r="V477" s="114" t="str">
        <f t="shared" si="1553"/>
        <v/>
      </c>
      <c r="W477" s="114" t="str">
        <f t="shared" si="1553"/>
        <v/>
      </c>
      <c r="X477" s="113" t="str">
        <f t="shared" si="1553"/>
        <v/>
      </c>
      <c r="Y477" s="114" t="str">
        <f t="shared" si="1553"/>
        <v/>
      </c>
      <c r="Z477" s="114" t="str">
        <f t="shared" si="1553"/>
        <v/>
      </c>
      <c r="AA477" s="114" t="str">
        <f t="shared" si="1553"/>
        <v/>
      </c>
      <c r="AB477" s="113" t="str">
        <f t="shared" si="1553"/>
        <v/>
      </c>
      <c r="AC477" s="114" t="str">
        <f t="shared" si="1553"/>
        <v/>
      </c>
      <c r="AD477" s="114" t="str">
        <f t="shared" si="1553"/>
        <v/>
      </c>
      <c r="AE477" s="114" t="str">
        <f t="shared" si="1553"/>
        <v/>
      </c>
      <c r="AF477" s="114" t="str">
        <f t="shared" si="1553"/>
        <v/>
      </c>
      <c r="AG477" s="114" t="str">
        <f t="shared" si="1553"/>
        <v/>
      </c>
      <c r="AH477" s="114" t="str">
        <f t="shared" si="1553"/>
        <v/>
      </c>
      <c r="AI477" s="113" t="str">
        <f t="shared" si="1553"/>
        <v/>
      </c>
      <c r="AJ477" s="115" t="str">
        <f t="shared" si="1553"/>
        <v/>
      </c>
      <c r="AK477" s="617"/>
      <c r="AL477" s="38"/>
      <c r="AM477" s="98" t="s">
        <v>68</v>
      </c>
      <c r="AN477" s="130">
        <f t="shared" si="910"/>
        <v>471</v>
      </c>
      <c r="AO477" s="138" t="str">
        <f t="shared" ref="AO477:AS477" si="1554">IF(AND($G477=AO$4,$H477=AO$6),$I477,"")</f>
        <v/>
      </c>
      <c r="AP477" s="139" t="str">
        <f t="shared" si="1554"/>
        <v/>
      </c>
      <c r="AQ477" s="139">
        <f t="shared" si="1554"/>
        <v>3000</v>
      </c>
      <c r="AR477" s="139" t="str">
        <f t="shared" si="1554"/>
        <v/>
      </c>
      <c r="AS477" s="139" t="str">
        <f t="shared" si="1554"/>
        <v/>
      </c>
      <c r="AT477" s="118"/>
      <c r="AU477" s="138" t="str">
        <f t="shared" si="839"/>
        <v/>
      </c>
      <c r="AV477" s="139" t="str">
        <f t="shared" si="840"/>
        <v/>
      </c>
      <c r="AW477" s="139" t="str">
        <f t="shared" si="841"/>
        <v/>
      </c>
      <c r="AX477" s="139" t="str">
        <f t="shared" si="842"/>
        <v/>
      </c>
      <c r="AY477" s="139" t="str">
        <f t="shared" si="843"/>
        <v/>
      </c>
      <c r="AZ477" s="140" t="str">
        <f t="shared" si="844"/>
        <v/>
      </c>
      <c r="BA477" s="141" t="str">
        <f t="shared" si="845"/>
        <v/>
      </c>
      <c r="BB477" s="139" t="str">
        <f t="shared" si="846"/>
        <v/>
      </c>
      <c r="BC477" s="139" t="str">
        <f t="shared" si="847"/>
        <v/>
      </c>
      <c r="BD477" s="139" t="str">
        <f t="shared" si="848"/>
        <v/>
      </c>
      <c r="BE477" s="140" t="str">
        <f t="shared" si="849"/>
        <v/>
      </c>
      <c r="BF477" s="122" t="str">
        <f t="shared" si="850"/>
        <v/>
      </c>
      <c r="BG477" s="123" t="str">
        <f t="shared" si="851"/>
        <v/>
      </c>
      <c r="BH477" s="123" t="str">
        <f t="shared" si="852"/>
        <v/>
      </c>
      <c r="BI477" s="123" t="str">
        <f t="shared" si="853"/>
        <v/>
      </c>
      <c r="BJ477" s="122" t="str">
        <f t="shared" si="854"/>
        <v/>
      </c>
      <c r="BK477" s="123" t="str">
        <f t="shared" si="855"/>
        <v/>
      </c>
      <c r="BL477" s="123" t="str">
        <f t="shared" si="856"/>
        <v/>
      </c>
      <c r="BM477" s="123" t="str">
        <f t="shared" si="857"/>
        <v/>
      </c>
      <c r="BN477" s="123" t="str">
        <f t="shared" si="858"/>
        <v/>
      </c>
      <c r="BO477" s="123" t="str">
        <f t="shared" si="859"/>
        <v/>
      </c>
      <c r="BP477" s="123" t="str">
        <f t="shared" si="860"/>
        <v/>
      </c>
      <c r="BQ477" s="123" t="str">
        <f t="shared" si="861"/>
        <v/>
      </c>
      <c r="BR477" s="124" t="str">
        <f t="shared" si="862"/>
        <v/>
      </c>
      <c r="BS477" s="142" t="str">
        <f t="shared" si="863"/>
        <v/>
      </c>
      <c r="BT477" s="143" t="str">
        <f t="shared" si="864"/>
        <v/>
      </c>
      <c r="BU477" s="143" t="str">
        <f t="shared" si="865"/>
        <v/>
      </c>
      <c r="BV477" s="143" t="str">
        <f t="shared" si="866"/>
        <v/>
      </c>
      <c r="BW477" s="143" t="str">
        <f t="shared" si="867"/>
        <v/>
      </c>
      <c r="BX477" s="144" t="str">
        <f t="shared" si="868"/>
        <v/>
      </c>
      <c r="BY477" s="141" t="str">
        <f t="shared" si="869"/>
        <v/>
      </c>
      <c r="BZ477" s="139" t="str">
        <f t="shared" si="870"/>
        <v/>
      </c>
      <c r="CA477" s="139" t="str">
        <f t="shared" si="871"/>
        <v/>
      </c>
      <c r="CB477" s="139" t="str">
        <f t="shared" si="872"/>
        <v/>
      </c>
      <c r="CC477" s="139" t="str">
        <f t="shared" si="873"/>
        <v/>
      </c>
      <c r="CD477" s="139" t="str">
        <f t="shared" si="874"/>
        <v/>
      </c>
      <c r="CE477" s="140" t="str">
        <f t="shared" si="875"/>
        <v/>
      </c>
      <c r="CF477" s="141" t="str">
        <f t="shared" si="876"/>
        <v/>
      </c>
      <c r="CG477" s="139" t="str">
        <f t="shared" si="877"/>
        <v/>
      </c>
      <c r="CH477" s="139" t="str">
        <f t="shared" si="878"/>
        <v/>
      </c>
      <c r="CI477" s="139" t="str">
        <f t="shared" si="879"/>
        <v/>
      </c>
      <c r="CJ477" s="139" t="str">
        <f t="shared" si="880"/>
        <v/>
      </c>
      <c r="CK477" s="139" t="str">
        <f t="shared" si="881"/>
        <v/>
      </c>
      <c r="CL477" s="140" t="str">
        <f t="shared" si="882"/>
        <v/>
      </c>
      <c r="CM477" s="142" t="str">
        <f t="shared" si="883"/>
        <v/>
      </c>
      <c r="CN477" s="143" t="str">
        <f t="shared" si="884"/>
        <v/>
      </c>
      <c r="CO477" s="143" t="str">
        <f t="shared" si="885"/>
        <v/>
      </c>
      <c r="CP477" s="143" t="str">
        <f t="shared" si="886"/>
        <v/>
      </c>
      <c r="CQ477" s="143" t="str">
        <f t="shared" si="887"/>
        <v/>
      </c>
      <c r="CR477" s="145" t="str">
        <f t="shared" si="888"/>
        <v/>
      </c>
      <c r="CS477" s="127"/>
      <c r="CT477" s="122" t="str">
        <f t="shared" si="889"/>
        <v/>
      </c>
      <c r="CU477" s="123" t="str">
        <f t="shared" si="890"/>
        <v/>
      </c>
      <c r="CV477" s="123" t="str">
        <f t="shared" si="891"/>
        <v/>
      </c>
      <c r="CW477" s="123" t="str">
        <f t="shared" si="892"/>
        <v/>
      </c>
      <c r="CX477" s="123" t="str">
        <f t="shared" si="893"/>
        <v/>
      </c>
      <c r="CY477" s="123" t="str">
        <f t="shared" si="894"/>
        <v/>
      </c>
      <c r="CZ477" s="123" t="str">
        <f t="shared" si="895"/>
        <v/>
      </c>
      <c r="DA477" s="123" t="str">
        <f t="shared" si="896"/>
        <v/>
      </c>
      <c r="DB477" s="124" t="str">
        <f t="shared" si="897"/>
        <v/>
      </c>
      <c r="DC477" s="128" t="str">
        <f t="shared" si="898"/>
        <v/>
      </c>
      <c r="DD477" s="123" t="str">
        <f t="shared" si="899"/>
        <v/>
      </c>
      <c r="DE477" s="123" t="str">
        <f t="shared" si="900"/>
        <v/>
      </c>
      <c r="DF477" s="123" t="str">
        <f t="shared" si="901"/>
        <v/>
      </c>
      <c r="DG477" s="123" t="str">
        <f t="shared" si="902"/>
        <v/>
      </c>
      <c r="DH477" s="123" t="str">
        <f t="shared" si="903"/>
        <v/>
      </c>
      <c r="DI477" s="123" t="str">
        <f t="shared" si="904"/>
        <v/>
      </c>
      <c r="DJ477" s="129" t="str">
        <f t="shared" si="905"/>
        <v/>
      </c>
      <c r="DK477" s="98" t="s">
        <v>68</v>
      </c>
      <c r="DL477" s="130">
        <f t="shared" si="912"/>
        <v>471</v>
      </c>
      <c r="DM477" s="56"/>
    </row>
    <row r="478" spans="2:117" ht="22.5" customHeight="1">
      <c r="B478" s="98" t="s">
        <v>68</v>
      </c>
      <c r="C478" s="130">
        <f t="shared" si="906"/>
        <v>472</v>
      </c>
      <c r="D478" s="146">
        <v>45708</v>
      </c>
      <c r="E478" s="155" t="s">
        <v>69</v>
      </c>
      <c r="F478" s="102" t="s">
        <v>70</v>
      </c>
      <c r="G478" s="103" t="s">
        <v>20</v>
      </c>
      <c r="H478" s="131" t="s">
        <v>46</v>
      </c>
      <c r="I478" s="132">
        <v>10000</v>
      </c>
      <c r="J478" s="106"/>
      <c r="K478" s="107">
        <f t="shared" si="907"/>
        <v>5151404</v>
      </c>
      <c r="L478" s="645"/>
      <c r="M478" s="133"/>
      <c r="N478" s="133"/>
      <c r="O478" s="134" t="str">
        <f t="shared" ref="O478:S478" si="1555">IF($H478=O$6,$I478,"")</f>
        <v/>
      </c>
      <c r="P478" s="135" t="str">
        <f t="shared" si="1555"/>
        <v/>
      </c>
      <c r="Q478" s="136">
        <f t="shared" si="1555"/>
        <v>10000</v>
      </c>
      <c r="R478" s="135" t="str">
        <f t="shared" si="1555"/>
        <v/>
      </c>
      <c r="S478" s="137" t="str">
        <f t="shared" si="1555"/>
        <v/>
      </c>
      <c r="T478" s="113" t="str">
        <f t="shared" ref="T478:AJ478" si="1556">IF($H478=T$6,$J478,"")</f>
        <v/>
      </c>
      <c r="U478" s="114" t="str">
        <f t="shared" si="1556"/>
        <v/>
      </c>
      <c r="V478" s="114" t="str">
        <f t="shared" si="1556"/>
        <v/>
      </c>
      <c r="W478" s="114" t="str">
        <f t="shared" si="1556"/>
        <v/>
      </c>
      <c r="X478" s="113" t="str">
        <f t="shared" si="1556"/>
        <v/>
      </c>
      <c r="Y478" s="114" t="str">
        <f t="shared" si="1556"/>
        <v/>
      </c>
      <c r="Z478" s="114" t="str">
        <f t="shared" si="1556"/>
        <v/>
      </c>
      <c r="AA478" s="114" t="str">
        <f t="shared" si="1556"/>
        <v/>
      </c>
      <c r="AB478" s="113" t="str">
        <f t="shared" si="1556"/>
        <v/>
      </c>
      <c r="AC478" s="114" t="str">
        <f t="shared" si="1556"/>
        <v/>
      </c>
      <c r="AD478" s="114" t="str">
        <f t="shared" si="1556"/>
        <v/>
      </c>
      <c r="AE478" s="114" t="str">
        <f t="shared" si="1556"/>
        <v/>
      </c>
      <c r="AF478" s="114" t="str">
        <f t="shared" si="1556"/>
        <v/>
      </c>
      <c r="AG478" s="114" t="str">
        <f t="shared" si="1556"/>
        <v/>
      </c>
      <c r="AH478" s="114" t="str">
        <f t="shared" si="1556"/>
        <v/>
      </c>
      <c r="AI478" s="113" t="str">
        <f t="shared" si="1556"/>
        <v/>
      </c>
      <c r="AJ478" s="115" t="str">
        <f t="shared" si="1556"/>
        <v/>
      </c>
      <c r="AK478" s="617"/>
      <c r="AL478" s="38"/>
      <c r="AM478" s="98" t="s">
        <v>68</v>
      </c>
      <c r="AN478" s="130">
        <f t="shared" si="910"/>
        <v>472</v>
      </c>
      <c r="AO478" s="138" t="str">
        <f t="shared" ref="AO478:AS478" si="1557">IF(AND($G478=AO$4,$H478=AO$6),$I478,"")</f>
        <v/>
      </c>
      <c r="AP478" s="139" t="str">
        <f t="shared" si="1557"/>
        <v/>
      </c>
      <c r="AQ478" s="139">
        <f t="shared" si="1557"/>
        <v>10000</v>
      </c>
      <c r="AR478" s="139" t="str">
        <f t="shared" si="1557"/>
        <v/>
      </c>
      <c r="AS478" s="139" t="str">
        <f t="shared" si="1557"/>
        <v/>
      </c>
      <c r="AT478" s="118"/>
      <c r="AU478" s="138" t="str">
        <f t="shared" si="839"/>
        <v/>
      </c>
      <c r="AV478" s="139" t="str">
        <f t="shared" si="840"/>
        <v/>
      </c>
      <c r="AW478" s="139" t="str">
        <f t="shared" si="841"/>
        <v/>
      </c>
      <c r="AX478" s="139" t="str">
        <f t="shared" si="842"/>
        <v/>
      </c>
      <c r="AY478" s="139" t="str">
        <f t="shared" si="843"/>
        <v/>
      </c>
      <c r="AZ478" s="140" t="str">
        <f t="shared" si="844"/>
        <v/>
      </c>
      <c r="BA478" s="141" t="str">
        <f t="shared" si="845"/>
        <v/>
      </c>
      <c r="BB478" s="139" t="str">
        <f t="shared" si="846"/>
        <v/>
      </c>
      <c r="BC478" s="139" t="str">
        <f t="shared" si="847"/>
        <v/>
      </c>
      <c r="BD478" s="139" t="str">
        <f t="shared" si="848"/>
        <v/>
      </c>
      <c r="BE478" s="140" t="str">
        <f t="shared" si="849"/>
        <v/>
      </c>
      <c r="BF478" s="122" t="str">
        <f t="shared" si="850"/>
        <v/>
      </c>
      <c r="BG478" s="123" t="str">
        <f t="shared" si="851"/>
        <v/>
      </c>
      <c r="BH478" s="123" t="str">
        <f t="shared" si="852"/>
        <v/>
      </c>
      <c r="BI478" s="123" t="str">
        <f t="shared" si="853"/>
        <v/>
      </c>
      <c r="BJ478" s="122" t="str">
        <f t="shared" si="854"/>
        <v/>
      </c>
      <c r="BK478" s="123" t="str">
        <f t="shared" si="855"/>
        <v/>
      </c>
      <c r="BL478" s="123" t="str">
        <f t="shared" si="856"/>
        <v/>
      </c>
      <c r="BM478" s="123" t="str">
        <f t="shared" si="857"/>
        <v/>
      </c>
      <c r="BN478" s="123" t="str">
        <f t="shared" si="858"/>
        <v/>
      </c>
      <c r="BO478" s="123" t="str">
        <f t="shared" si="859"/>
        <v/>
      </c>
      <c r="BP478" s="123" t="str">
        <f t="shared" si="860"/>
        <v/>
      </c>
      <c r="BQ478" s="123" t="str">
        <f t="shared" si="861"/>
        <v/>
      </c>
      <c r="BR478" s="124" t="str">
        <f t="shared" si="862"/>
        <v/>
      </c>
      <c r="BS478" s="142" t="str">
        <f t="shared" si="863"/>
        <v/>
      </c>
      <c r="BT478" s="143" t="str">
        <f t="shared" si="864"/>
        <v/>
      </c>
      <c r="BU478" s="143" t="str">
        <f t="shared" si="865"/>
        <v/>
      </c>
      <c r="BV478" s="143" t="str">
        <f t="shared" si="866"/>
        <v/>
      </c>
      <c r="BW478" s="143" t="str">
        <f t="shared" si="867"/>
        <v/>
      </c>
      <c r="BX478" s="144" t="str">
        <f t="shared" si="868"/>
        <v/>
      </c>
      <c r="BY478" s="141" t="str">
        <f t="shared" si="869"/>
        <v/>
      </c>
      <c r="BZ478" s="139" t="str">
        <f t="shared" si="870"/>
        <v/>
      </c>
      <c r="CA478" s="139" t="str">
        <f t="shared" si="871"/>
        <v/>
      </c>
      <c r="CB478" s="139" t="str">
        <f t="shared" si="872"/>
        <v/>
      </c>
      <c r="CC478" s="139" t="str">
        <f t="shared" si="873"/>
        <v/>
      </c>
      <c r="CD478" s="139" t="str">
        <f t="shared" si="874"/>
        <v/>
      </c>
      <c r="CE478" s="140" t="str">
        <f t="shared" si="875"/>
        <v/>
      </c>
      <c r="CF478" s="141" t="str">
        <f t="shared" si="876"/>
        <v/>
      </c>
      <c r="CG478" s="139" t="str">
        <f t="shared" si="877"/>
        <v/>
      </c>
      <c r="CH478" s="139" t="str">
        <f t="shared" si="878"/>
        <v/>
      </c>
      <c r="CI478" s="139" t="str">
        <f t="shared" si="879"/>
        <v/>
      </c>
      <c r="CJ478" s="139" t="str">
        <f t="shared" si="880"/>
        <v/>
      </c>
      <c r="CK478" s="139" t="str">
        <f t="shared" si="881"/>
        <v/>
      </c>
      <c r="CL478" s="140" t="str">
        <f t="shared" si="882"/>
        <v/>
      </c>
      <c r="CM478" s="142" t="str">
        <f t="shared" si="883"/>
        <v/>
      </c>
      <c r="CN478" s="143" t="str">
        <f t="shared" si="884"/>
        <v/>
      </c>
      <c r="CO478" s="143" t="str">
        <f t="shared" si="885"/>
        <v/>
      </c>
      <c r="CP478" s="143" t="str">
        <f t="shared" si="886"/>
        <v/>
      </c>
      <c r="CQ478" s="143" t="str">
        <f t="shared" si="887"/>
        <v/>
      </c>
      <c r="CR478" s="145" t="str">
        <f t="shared" si="888"/>
        <v/>
      </c>
      <c r="CS478" s="127"/>
      <c r="CT478" s="122" t="str">
        <f t="shared" si="889"/>
        <v/>
      </c>
      <c r="CU478" s="123" t="str">
        <f t="shared" si="890"/>
        <v/>
      </c>
      <c r="CV478" s="123" t="str">
        <f t="shared" si="891"/>
        <v/>
      </c>
      <c r="CW478" s="123" t="str">
        <f t="shared" si="892"/>
        <v/>
      </c>
      <c r="CX478" s="123" t="str">
        <f t="shared" si="893"/>
        <v/>
      </c>
      <c r="CY478" s="123" t="str">
        <f t="shared" si="894"/>
        <v/>
      </c>
      <c r="CZ478" s="123" t="str">
        <f t="shared" si="895"/>
        <v/>
      </c>
      <c r="DA478" s="123" t="str">
        <f t="shared" si="896"/>
        <v/>
      </c>
      <c r="DB478" s="124" t="str">
        <f t="shared" si="897"/>
        <v/>
      </c>
      <c r="DC478" s="128" t="str">
        <f t="shared" si="898"/>
        <v/>
      </c>
      <c r="DD478" s="123" t="str">
        <f t="shared" si="899"/>
        <v/>
      </c>
      <c r="DE478" s="123" t="str">
        <f t="shared" si="900"/>
        <v/>
      </c>
      <c r="DF478" s="123" t="str">
        <f t="shared" si="901"/>
        <v/>
      </c>
      <c r="DG478" s="123" t="str">
        <f t="shared" si="902"/>
        <v/>
      </c>
      <c r="DH478" s="123" t="str">
        <f t="shared" si="903"/>
        <v/>
      </c>
      <c r="DI478" s="123" t="str">
        <f t="shared" si="904"/>
        <v/>
      </c>
      <c r="DJ478" s="129" t="str">
        <f t="shared" si="905"/>
        <v/>
      </c>
      <c r="DK478" s="98" t="s">
        <v>68</v>
      </c>
      <c r="DL478" s="130">
        <f t="shared" si="912"/>
        <v>472</v>
      </c>
      <c r="DM478" s="56"/>
    </row>
    <row r="479" spans="2:117" ht="22.5" customHeight="1">
      <c r="B479" s="98" t="s">
        <v>68</v>
      </c>
      <c r="C479" s="130">
        <f t="shared" si="906"/>
        <v>473</v>
      </c>
      <c r="D479" s="146">
        <v>45708</v>
      </c>
      <c r="E479" s="155" t="s">
        <v>69</v>
      </c>
      <c r="F479" s="102" t="s">
        <v>70</v>
      </c>
      <c r="G479" s="103" t="s">
        <v>20</v>
      </c>
      <c r="H479" s="131" t="s">
        <v>46</v>
      </c>
      <c r="I479" s="132">
        <v>5000</v>
      </c>
      <c r="J479" s="106"/>
      <c r="K479" s="107">
        <f t="shared" si="907"/>
        <v>5156404</v>
      </c>
      <c r="L479" s="645"/>
      <c r="M479" s="133"/>
      <c r="N479" s="133"/>
      <c r="O479" s="134" t="str">
        <f t="shared" ref="O479:S479" si="1558">IF($H479=O$6,$I479,"")</f>
        <v/>
      </c>
      <c r="P479" s="135" t="str">
        <f t="shared" si="1558"/>
        <v/>
      </c>
      <c r="Q479" s="136">
        <f t="shared" si="1558"/>
        <v>5000</v>
      </c>
      <c r="R479" s="135" t="str">
        <f t="shared" si="1558"/>
        <v/>
      </c>
      <c r="S479" s="137" t="str">
        <f t="shared" si="1558"/>
        <v/>
      </c>
      <c r="T479" s="113" t="str">
        <f t="shared" ref="T479:AJ479" si="1559">IF($H479=T$6,$J479,"")</f>
        <v/>
      </c>
      <c r="U479" s="114" t="str">
        <f t="shared" si="1559"/>
        <v/>
      </c>
      <c r="V479" s="114" t="str">
        <f t="shared" si="1559"/>
        <v/>
      </c>
      <c r="W479" s="114" t="str">
        <f t="shared" si="1559"/>
        <v/>
      </c>
      <c r="X479" s="113" t="str">
        <f t="shared" si="1559"/>
        <v/>
      </c>
      <c r="Y479" s="114" t="str">
        <f t="shared" si="1559"/>
        <v/>
      </c>
      <c r="Z479" s="114" t="str">
        <f t="shared" si="1559"/>
        <v/>
      </c>
      <c r="AA479" s="114" t="str">
        <f t="shared" si="1559"/>
        <v/>
      </c>
      <c r="AB479" s="113" t="str">
        <f t="shared" si="1559"/>
        <v/>
      </c>
      <c r="AC479" s="114" t="str">
        <f t="shared" si="1559"/>
        <v/>
      </c>
      <c r="AD479" s="114" t="str">
        <f t="shared" si="1559"/>
        <v/>
      </c>
      <c r="AE479" s="114" t="str">
        <f t="shared" si="1559"/>
        <v/>
      </c>
      <c r="AF479" s="114" t="str">
        <f t="shared" si="1559"/>
        <v/>
      </c>
      <c r="AG479" s="114" t="str">
        <f t="shared" si="1559"/>
        <v/>
      </c>
      <c r="AH479" s="114" t="str">
        <f t="shared" si="1559"/>
        <v/>
      </c>
      <c r="AI479" s="113" t="str">
        <f t="shared" si="1559"/>
        <v/>
      </c>
      <c r="AJ479" s="115" t="str">
        <f t="shared" si="1559"/>
        <v/>
      </c>
      <c r="AK479" s="617"/>
      <c r="AL479" s="38"/>
      <c r="AM479" s="98" t="s">
        <v>68</v>
      </c>
      <c r="AN479" s="130">
        <f t="shared" si="910"/>
        <v>473</v>
      </c>
      <c r="AO479" s="138" t="str">
        <f t="shared" ref="AO479:AS479" si="1560">IF(AND($G479=AO$4,$H479=AO$6),$I479,"")</f>
        <v/>
      </c>
      <c r="AP479" s="139" t="str">
        <f t="shared" si="1560"/>
        <v/>
      </c>
      <c r="AQ479" s="139">
        <f t="shared" si="1560"/>
        <v>5000</v>
      </c>
      <c r="AR479" s="139" t="str">
        <f t="shared" si="1560"/>
        <v/>
      </c>
      <c r="AS479" s="139" t="str">
        <f t="shared" si="1560"/>
        <v/>
      </c>
      <c r="AT479" s="118"/>
      <c r="AU479" s="138" t="str">
        <f t="shared" si="839"/>
        <v/>
      </c>
      <c r="AV479" s="139" t="str">
        <f t="shared" si="840"/>
        <v/>
      </c>
      <c r="AW479" s="139" t="str">
        <f t="shared" si="841"/>
        <v/>
      </c>
      <c r="AX479" s="139" t="str">
        <f t="shared" si="842"/>
        <v/>
      </c>
      <c r="AY479" s="139" t="str">
        <f t="shared" si="843"/>
        <v/>
      </c>
      <c r="AZ479" s="140" t="str">
        <f t="shared" si="844"/>
        <v/>
      </c>
      <c r="BA479" s="141" t="str">
        <f t="shared" si="845"/>
        <v/>
      </c>
      <c r="BB479" s="139" t="str">
        <f t="shared" si="846"/>
        <v/>
      </c>
      <c r="BC479" s="139" t="str">
        <f t="shared" si="847"/>
        <v/>
      </c>
      <c r="BD479" s="139" t="str">
        <f t="shared" si="848"/>
        <v/>
      </c>
      <c r="BE479" s="140" t="str">
        <f t="shared" si="849"/>
        <v/>
      </c>
      <c r="BF479" s="122" t="str">
        <f t="shared" si="850"/>
        <v/>
      </c>
      <c r="BG479" s="123" t="str">
        <f t="shared" si="851"/>
        <v/>
      </c>
      <c r="BH479" s="123" t="str">
        <f t="shared" si="852"/>
        <v/>
      </c>
      <c r="BI479" s="123" t="str">
        <f t="shared" si="853"/>
        <v/>
      </c>
      <c r="BJ479" s="122" t="str">
        <f t="shared" si="854"/>
        <v/>
      </c>
      <c r="BK479" s="123" t="str">
        <f t="shared" si="855"/>
        <v/>
      </c>
      <c r="BL479" s="123" t="str">
        <f t="shared" si="856"/>
        <v/>
      </c>
      <c r="BM479" s="123" t="str">
        <f t="shared" si="857"/>
        <v/>
      </c>
      <c r="BN479" s="123" t="str">
        <f t="shared" si="858"/>
        <v/>
      </c>
      <c r="BO479" s="123" t="str">
        <f t="shared" si="859"/>
        <v/>
      </c>
      <c r="BP479" s="123" t="str">
        <f t="shared" si="860"/>
        <v/>
      </c>
      <c r="BQ479" s="123" t="str">
        <f t="shared" si="861"/>
        <v/>
      </c>
      <c r="BR479" s="124" t="str">
        <f t="shared" si="862"/>
        <v/>
      </c>
      <c r="BS479" s="142" t="str">
        <f t="shared" si="863"/>
        <v/>
      </c>
      <c r="BT479" s="143" t="str">
        <f t="shared" si="864"/>
        <v/>
      </c>
      <c r="BU479" s="143" t="str">
        <f t="shared" si="865"/>
        <v/>
      </c>
      <c r="BV479" s="143" t="str">
        <f t="shared" si="866"/>
        <v/>
      </c>
      <c r="BW479" s="143" t="str">
        <f t="shared" si="867"/>
        <v/>
      </c>
      <c r="BX479" s="144" t="str">
        <f t="shared" si="868"/>
        <v/>
      </c>
      <c r="BY479" s="141" t="str">
        <f t="shared" si="869"/>
        <v/>
      </c>
      <c r="BZ479" s="139" t="str">
        <f t="shared" si="870"/>
        <v/>
      </c>
      <c r="CA479" s="139" t="str">
        <f t="shared" si="871"/>
        <v/>
      </c>
      <c r="CB479" s="139" t="str">
        <f t="shared" si="872"/>
        <v/>
      </c>
      <c r="CC479" s="139" t="str">
        <f t="shared" si="873"/>
        <v/>
      </c>
      <c r="CD479" s="139" t="str">
        <f t="shared" si="874"/>
        <v/>
      </c>
      <c r="CE479" s="140" t="str">
        <f t="shared" si="875"/>
        <v/>
      </c>
      <c r="CF479" s="141" t="str">
        <f t="shared" si="876"/>
        <v/>
      </c>
      <c r="CG479" s="139" t="str">
        <f t="shared" si="877"/>
        <v/>
      </c>
      <c r="CH479" s="139" t="str">
        <f t="shared" si="878"/>
        <v/>
      </c>
      <c r="CI479" s="139" t="str">
        <f t="shared" si="879"/>
        <v/>
      </c>
      <c r="CJ479" s="139" t="str">
        <f t="shared" si="880"/>
        <v/>
      </c>
      <c r="CK479" s="139" t="str">
        <f t="shared" si="881"/>
        <v/>
      </c>
      <c r="CL479" s="140" t="str">
        <f t="shared" si="882"/>
        <v/>
      </c>
      <c r="CM479" s="142" t="str">
        <f t="shared" si="883"/>
        <v/>
      </c>
      <c r="CN479" s="143" t="str">
        <f t="shared" si="884"/>
        <v/>
      </c>
      <c r="CO479" s="143" t="str">
        <f t="shared" si="885"/>
        <v/>
      </c>
      <c r="CP479" s="143" t="str">
        <f t="shared" si="886"/>
        <v/>
      </c>
      <c r="CQ479" s="143" t="str">
        <f t="shared" si="887"/>
        <v/>
      </c>
      <c r="CR479" s="145" t="str">
        <f t="shared" si="888"/>
        <v/>
      </c>
      <c r="CS479" s="127"/>
      <c r="CT479" s="122" t="str">
        <f t="shared" si="889"/>
        <v/>
      </c>
      <c r="CU479" s="123" t="str">
        <f t="shared" si="890"/>
        <v/>
      </c>
      <c r="CV479" s="123" t="str">
        <f t="shared" si="891"/>
        <v/>
      </c>
      <c r="CW479" s="123" t="str">
        <f t="shared" si="892"/>
        <v/>
      </c>
      <c r="CX479" s="123" t="str">
        <f t="shared" si="893"/>
        <v/>
      </c>
      <c r="CY479" s="123" t="str">
        <f t="shared" si="894"/>
        <v/>
      </c>
      <c r="CZ479" s="123" t="str">
        <f t="shared" si="895"/>
        <v/>
      </c>
      <c r="DA479" s="123" t="str">
        <f t="shared" si="896"/>
        <v/>
      </c>
      <c r="DB479" s="124" t="str">
        <f t="shared" si="897"/>
        <v/>
      </c>
      <c r="DC479" s="128" t="str">
        <f t="shared" si="898"/>
        <v/>
      </c>
      <c r="DD479" s="123" t="str">
        <f t="shared" si="899"/>
        <v/>
      </c>
      <c r="DE479" s="123" t="str">
        <f t="shared" si="900"/>
        <v/>
      </c>
      <c r="DF479" s="123" t="str">
        <f t="shared" si="901"/>
        <v/>
      </c>
      <c r="DG479" s="123" t="str">
        <f t="shared" si="902"/>
        <v/>
      </c>
      <c r="DH479" s="123" t="str">
        <f t="shared" si="903"/>
        <v/>
      </c>
      <c r="DI479" s="123" t="str">
        <f t="shared" si="904"/>
        <v/>
      </c>
      <c r="DJ479" s="129" t="str">
        <f t="shared" si="905"/>
        <v/>
      </c>
      <c r="DK479" s="98" t="s">
        <v>68</v>
      </c>
      <c r="DL479" s="130">
        <f t="shared" si="912"/>
        <v>473</v>
      </c>
      <c r="DM479" s="56"/>
    </row>
    <row r="480" spans="2:117" ht="22.5" customHeight="1">
      <c r="B480" s="98" t="s">
        <v>68</v>
      </c>
      <c r="C480" s="130">
        <f t="shared" si="906"/>
        <v>474</v>
      </c>
      <c r="D480" s="146">
        <v>45708</v>
      </c>
      <c r="E480" s="155" t="s">
        <v>69</v>
      </c>
      <c r="F480" s="102" t="s">
        <v>70</v>
      </c>
      <c r="G480" s="103" t="s">
        <v>20</v>
      </c>
      <c r="H480" s="131" t="s">
        <v>46</v>
      </c>
      <c r="I480" s="132">
        <v>1000</v>
      </c>
      <c r="J480" s="106"/>
      <c r="K480" s="107">
        <f t="shared" si="907"/>
        <v>5157404</v>
      </c>
      <c r="L480" s="645"/>
      <c r="M480" s="133"/>
      <c r="N480" s="133"/>
      <c r="O480" s="134" t="str">
        <f t="shared" ref="O480:S480" si="1561">IF($H480=O$6,$I480,"")</f>
        <v/>
      </c>
      <c r="P480" s="135" t="str">
        <f t="shared" si="1561"/>
        <v/>
      </c>
      <c r="Q480" s="136">
        <f t="shared" si="1561"/>
        <v>1000</v>
      </c>
      <c r="R480" s="135" t="str">
        <f t="shared" si="1561"/>
        <v/>
      </c>
      <c r="S480" s="137" t="str">
        <f t="shared" si="1561"/>
        <v/>
      </c>
      <c r="T480" s="113" t="str">
        <f t="shared" ref="T480:AJ480" si="1562">IF($H480=T$6,$J480,"")</f>
        <v/>
      </c>
      <c r="U480" s="114" t="str">
        <f t="shared" si="1562"/>
        <v/>
      </c>
      <c r="V480" s="114" t="str">
        <f t="shared" si="1562"/>
        <v/>
      </c>
      <c r="W480" s="114" t="str">
        <f t="shared" si="1562"/>
        <v/>
      </c>
      <c r="X480" s="113" t="str">
        <f t="shared" si="1562"/>
        <v/>
      </c>
      <c r="Y480" s="114" t="str">
        <f t="shared" si="1562"/>
        <v/>
      </c>
      <c r="Z480" s="114" t="str">
        <f t="shared" si="1562"/>
        <v/>
      </c>
      <c r="AA480" s="114" t="str">
        <f t="shared" si="1562"/>
        <v/>
      </c>
      <c r="AB480" s="113" t="str">
        <f t="shared" si="1562"/>
        <v/>
      </c>
      <c r="AC480" s="114" t="str">
        <f t="shared" si="1562"/>
        <v/>
      </c>
      <c r="AD480" s="114" t="str">
        <f t="shared" si="1562"/>
        <v/>
      </c>
      <c r="AE480" s="114" t="str">
        <f t="shared" si="1562"/>
        <v/>
      </c>
      <c r="AF480" s="114" t="str">
        <f t="shared" si="1562"/>
        <v/>
      </c>
      <c r="AG480" s="114" t="str">
        <f t="shared" si="1562"/>
        <v/>
      </c>
      <c r="AH480" s="114" t="str">
        <f t="shared" si="1562"/>
        <v/>
      </c>
      <c r="AI480" s="113" t="str">
        <f t="shared" si="1562"/>
        <v/>
      </c>
      <c r="AJ480" s="115" t="str">
        <f t="shared" si="1562"/>
        <v/>
      </c>
      <c r="AK480" s="617"/>
      <c r="AL480" s="38"/>
      <c r="AM480" s="98" t="s">
        <v>68</v>
      </c>
      <c r="AN480" s="130">
        <f t="shared" si="910"/>
        <v>474</v>
      </c>
      <c r="AO480" s="138" t="str">
        <f t="shared" ref="AO480:AS480" si="1563">IF(AND($G480=AO$4,$H480=AO$6),$I480,"")</f>
        <v/>
      </c>
      <c r="AP480" s="139" t="str">
        <f t="shared" si="1563"/>
        <v/>
      </c>
      <c r="AQ480" s="139">
        <f t="shared" si="1563"/>
        <v>1000</v>
      </c>
      <c r="AR480" s="139" t="str">
        <f t="shared" si="1563"/>
        <v/>
      </c>
      <c r="AS480" s="139" t="str">
        <f t="shared" si="1563"/>
        <v/>
      </c>
      <c r="AT480" s="118"/>
      <c r="AU480" s="138" t="str">
        <f t="shared" si="839"/>
        <v/>
      </c>
      <c r="AV480" s="139" t="str">
        <f t="shared" si="840"/>
        <v/>
      </c>
      <c r="AW480" s="139" t="str">
        <f t="shared" si="841"/>
        <v/>
      </c>
      <c r="AX480" s="139" t="str">
        <f t="shared" si="842"/>
        <v/>
      </c>
      <c r="AY480" s="139" t="str">
        <f t="shared" si="843"/>
        <v/>
      </c>
      <c r="AZ480" s="140" t="str">
        <f t="shared" si="844"/>
        <v/>
      </c>
      <c r="BA480" s="141" t="str">
        <f t="shared" si="845"/>
        <v/>
      </c>
      <c r="BB480" s="139" t="str">
        <f t="shared" si="846"/>
        <v/>
      </c>
      <c r="BC480" s="139" t="str">
        <f t="shared" si="847"/>
        <v/>
      </c>
      <c r="BD480" s="139" t="str">
        <f t="shared" si="848"/>
        <v/>
      </c>
      <c r="BE480" s="140" t="str">
        <f t="shared" si="849"/>
        <v/>
      </c>
      <c r="BF480" s="122" t="str">
        <f t="shared" si="850"/>
        <v/>
      </c>
      <c r="BG480" s="123" t="str">
        <f t="shared" si="851"/>
        <v/>
      </c>
      <c r="BH480" s="123" t="str">
        <f t="shared" si="852"/>
        <v/>
      </c>
      <c r="BI480" s="123" t="str">
        <f t="shared" si="853"/>
        <v/>
      </c>
      <c r="BJ480" s="122" t="str">
        <f t="shared" si="854"/>
        <v/>
      </c>
      <c r="BK480" s="123" t="str">
        <f t="shared" si="855"/>
        <v/>
      </c>
      <c r="BL480" s="123" t="str">
        <f t="shared" si="856"/>
        <v/>
      </c>
      <c r="BM480" s="123" t="str">
        <f t="shared" si="857"/>
        <v/>
      </c>
      <c r="BN480" s="123" t="str">
        <f t="shared" si="858"/>
        <v/>
      </c>
      <c r="BO480" s="123" t="str">
        <f t="shared" si="859"/>
        <v/>
      </c>
      <c r="BP480" s="123" t="str">
        <f t="shared" si="860"/>
        <v/>
      </c>
      <c r="BQ480" s="123" t="str">
        <f t="shared" si="861"/>
        <v/>
      </c>
      <c r="BR480" s="124" t="str">
        <f t="shared" si="862"/>
        <v/>
      </c>
      <c r="BS480" s="142" t="str">
        <f t="shared" si="863"/>
        <v/>
      </c>
      <c r="BT480" s="143" t="str">
        <f t="shared" si="864"/>
        <v/>
      </c>
      <c r="BU480" s="143" t="str">
        <f t="shared" si="865"/>
        <v/>
      </c>
      <c r="BV480" s="143" t="str">
        <f t="shared" si="866"/>
        <v/>
      </c>
      <c r="BW480" s="143" t="str">
        <f t="shared" si="867"/>
        <v/>
      </c>
      <c r="BX480" s="144" t="str">
        <f t="shared" si="868"/>
        <v/>
      </c>
      <c r="BY480" s="141" t="str">
        <f t="shared" si="869"/>
        <v/>
      </c>
      <c r="BZ480" s="139" t="str">
        <f t="shared" si="870"/>
        <v/>
      </c>
      <c r="CA480" s="139" t="str">
        <f t="shared" si="871"/>
        <v/>
      </c>
      <c r="CB480" s="139" t="str">
        <f t="shared" si="872"/>
        <v/>
      </c>
      <c r="CC480" s="139" t="str">
        <f t="shared" si="873"/>
        <v/>
      </c>
      <c r="CD480" s="139" t="str">
        <f t="shared" si="874"/>
        <v/>
      </c>
      <c r="CE480" s="140" t="str">
        <f t="shared" si="875"/>
        <v/>
      </c>
      <c r="CF480" s="141" t="str">
        <f t="shared" si="876"/>
        <v/>
      </c>
      <c r="CG480" s="139" t="str">
        <f t="shared" si="877"/>
        <v/>
      </c>
      <c r="CH480" s="139" t="str">
        <f t="shared" si="878"/>
        <v/>
      </c>
      <c r="CI480" s="139" t="str">
        <f t="shared" si="879"/>
        <v/>
      </c>
      <c r="CJ480" s="139" t="str">
        <f t="shared" si="880"/>
        <v/>
      </c>
      <c r="CK480" s="139" t="str">
        <f t="shared" si="881"/>
        <v/>
      </c>
      <c r="CL480" s="140" t="str">
        <f t="shared" si="882"/>
        <v/>
      </c>
      <c r="CM480" s="142" t="str">
        <f t="shared" si="883"/>
        <v/>
      </c>
      <c r="CN480" s="143" t="str">
        <f t="shared" si="884"/>
        <v/>
      </c>
      <c r="CO480" s="143" t="str">
        <f t="shared" si="885"/>
        <v/>
      </c>
      <c r="CP480" s="143" t="str">
        <f t="shared" si="886"/>
        <v/>
      </c>
      <c r="CQ480" s="143" t="str">
        <f t="shared" si="887"/>
        <v/>
      </c>
      <c r="CR480" s="145" t="str">
        <f t="shared" si="888"/>
        <v/>
      </c>
      <c r="CS480" s="127"/>
      <c r="CT480" s="122" t="str">
        <f t="shared" si="889"/>
        <v/>
      </c>
      <c r="CU480" s="123" t="str">
        <f t="shared" si="890"/>
        <v/>
      </c>
      <c r="CV480" s="123" t="str">
        <f t="shared" si="891"/>
        <v/>
      </c>
      <c r="CW480" s="123" t="str">
        <f t="shared" si="892"/>
        <v/>
      </c>
      <c r="CX480" s="123" t="str">
        <f t="shared" si="893"/>
        <v/>
      </c>
      <c r="CY480" s="123" t="str">
        <f t="shared" si="894"/>
        <v/>
      </c>
      <c r="CZ480" s="123" t="str">
        <f t="shared" si="895"/>
        <v/>
      </c>
      <c r="DA480" s="123" t="str">
        <f t="shared" si="896"/>
        <v/>
      </c>
      <c r="DB480" s="124" t="str">
        <f t="shared" si="897"/>
        <v/>
      </c>
      <c r="DC480" s="128" t="str">
        <f t="shared" si="898"/>
        <v/>
      </c>
      <c r="DD480" s="123" t="str">
        <f t="shared" si="899"/>
        <v/>
      </c>
      <c r="DE480" s="123" t="str">
        <f t="shared" si="900"/>
        <v/>
      </c>
      <c r="DF480" s="123" t="str">
        <f t="shared" si="901"/>
        <v/>
      </c>
      <c r="DG480" s="123" t="str">
        <f t="shared" si="902"/>
        <v/>
      </c>
      <c r="DH480" s="123" t="str">
        <f t="shared" si="903"/>
        <v/>
      </c>
      <c r="DI480" s="123" t="str">
        <f t="shared" si="904"/>
        <v/>
      </c>
      <c r="DJ480" s="129" t="str">
        <f t="shared" si="905"/>
        <v/>
      </c>
      <c r="DK480" s="98" t="s">
        <v>68</v>
      </c>
      <c r="DL480" s="130">
        <f t="shared" si="912"/>
        <v>474</v>
      </c>
      <c r="DM480" s="56"/>
    </row>
    <row r="481" spans="2:117" ht="22.5" customHeight="1">
      <c r="B481" s="98" t="s">
        <v>68</v>
      </c>
      <c r="C481" s="130">
        <f t="shared" si="906"/>
        <v>475</v>
      </c>
      <c r="D481" s="146">
        <v>45708</v>
      </c>
      <c r="E481" s="155" t="s">
        <v>69</v>
      </c>
      <c r="F481" s="102" t="s">
        <v>70</v>
      </c>
      <c r="G481" s="103" t="s">
        <v>20</v>
      </c>
      <c r="H481" s="131" t="s">
        <v>46</v>
      </c>
      <c r="I481" s="132">
        <v>5000</v>
      </c>
      <c r="J481" s="106"/>
      <c r="K481" s="107">
        <f t="shared" si="907"/>
        <v>5162404</v>
      </c>
      <c r="L481" s="645"/>
      <c r="M481" s="133"/>
      <c r="N481" s="133"/>
      <c r="O481" s="134" t="str">
        <f t="shared" ref="O481:S481" si="1564">IF($H481=O$6,$I481,"")</f>
        <v/>
      </c>
      <c r="P481" s="135" t="str">
        <f t="shared" si="1564"/>
        <v/>
      </c>
      <c r="Q481" s="136">
        <f t="shared" si="1564"/>
        <v>5000</v>
      </c>
      <c r="R481" s="135" t="str">
        <f t="shared" si="1564"/>
        <v/>
      </c>
      <c r="S481" s="137" t="str">
        <f t="shared" si="1564"/>
        <v/>
      </c>
      <c r="T481" s="113" t="str">
        <f t="shared" ref="T481:AJ481" si="1565">IF($H481=T$6,$J481,"")</f>
        <v/>
      </c>
      <c r="U481" s="114" t="str">
        <f t="shared" si="1565"/>
        <v/>
      </c>
      <c r="V481" s="114" t="str">
        <f t="shared" si="1565"/>
        <v/>
      </c>
      <c r="W481" s="114" t="str">
        <f t="shared" si="1565"/>
        <v/>
      </c>
      <c r="X481" s="113" t="str">
        <f t="shared" si="1565"/>
        <v/>
      </c>
      <c r="Y481" s="114" t="str">
        <f t="shared" si="1565"/>
        <v/>
      </c>
      <c r="Z481" s="114" t="str">
        <f t="shared" si="1565"/>
        <v/>
      </c>
      <c r="AA481" s="114" t="str">
        <f t="shared" si="1565"/>
        <v/>
      </c>
      <c r="AB481" s="113" t="str">
        <f t="shared" si="1565"/>
        <v/>
      </c>
      <c r="AC481" s="114" t="str">
        <f t="shared" si="1565"/>
        <v/>
      </c>
      <c r="AD481" s="114" t="str">
        <f t="shared" si="1565"/>
        <v/>
      </c>
      <c r="AE481" s="114" t="str">
        <f t="shared" si="1565"/>
        <v/>
      </c>
      <c r="AF481" s="114" t="str">
        <f t="shared" si="1565"/>
        <v/>
      </c>
      <c r="AG481" s="114" t="str">
        <f t="shared" si="1565"/>
        <v/>
      </c>
      <c r="AH481" s="114" t="str">
        <f t="shared" si="1565"/>
        <v/>
      </c>
      <c r="AI481" s="113" t="str">
        <f t="shared" si="1565"/>
        <v/>
      </c>
      <c r="AJ481" s="115" t="str">
        <f t="shared" si="1565"/>
        <v/>
      </c>
      <c r="AK481" s="617"/>
      <c r="AL481" s="38"/>
      <c r="AM481" s="98" t="s">
        <v>68</v>
      </c>
      <c r="AN481" s="130">
        <f t="shared" si="910"/>
        <v>475</v>
      </c>
      <c r="AO481" s="138" t="str">
        <f t="shared" ref="AO481:AS481" si="1566">IF(AND($G481=AO$4,$H481=AO$6),$I481,"")</f>
        <v/>
      </c>
      <c r="AP481" s="139" t="str">
        <f t="shared" si="1566"/>
        <v/>
      </c>
      <c r="AQ481" s="139">
        <f t="shared" si="1566"/>
        <v>5000</v>
      </c>
      <c r="AR481" s="139" t="str">
        <f t="shared" si="1566"/>
        <v/>
      </c>
      <c r="AS481" s="139" t="str">
        <f t="shared" si="1566"/>
        <v/>
      </c>
      <c r="AT481" s="118"/>
      <c r="AU481" s="138" t="str">
        <f t="shared" si="839"/>
        <v/>
      </c>
      <c r="AV481" s="139" t="str">
        <f t="shared" si="840"/>
        <v/>
      </c>
      <c r="AW481" s="139" t="str">
        <f t="shared" si="841"/>
        <v/>
      </c>
      <c r="AX481" s="139" t="str">
        <f t="shared" si="842"/>
        <v/>
      </c>
      <c r="AY481" s="139" t="str">
        <f t="shared" si="843"/>
        <v/>
      </c>
      <c r="AZ481" s="140" t="str">
        <f t="shared" si="844"/>
        <v/>
      </c>
      <c r="BA481" s="141" t="str">
        <f t="shared" si="845"/>
        <v/>
      </c>
      <c r="BB481" s="139" t="str">
        <f t="shared" si="846"/>
        <v/>
      </c>
      <c r="BC481" s="139" t="str">
        <f t="shared" si="847"/>
        <v/>
      </c>
      <c r="BD481" s="139" t="str">
        <f t="shared" si="848"/>
        <v/>
      </c>
      <c r="BE481" s="140" t="str">
        <f t="shared" si="849"/>
        <v/>
      </c>
      <c r="BF481" s="122" t="str">
        <f t="shared" si="850"/>
        <v/>
      </c>
      <c r="BG481" s="123" t="str">
        <f t="shared" si="851"/>
        <v/>
      </c>
      <c r="BH481" s="123" t="str">
        <f t="shared" si="852"/>
        <v/>
      </c>
      <c r="BI481" s="123" t="str">
        <f t="shared" si="853"/>
        <v/>
      </c>
      <c r="BJ481" s="122" t="str">
        <f t="shared" si="854"/>
        <v/>
      </c>
      <c r="BK481" s="123" t="str">
        <f t="shared" si="855"/>
        <v/>
      </c>
      <c r="BL481" s="123" t="str">
        <f t="shared" si="856"/>
        <v/>
      </c>
      <c r="BM481" s="123" t="str">
        <f t="shared" si="857"/>
        <v/>
      </c>
      <c r="BN481" s="123" t="str">
        <f t="shared" si="858"/>
        <v/>
      </c>
      <c r="BO481" s="123" t="str">
        <f t="shared" si="859"/>
        <v/>
      </c>
      <c r="BP481" s="123" t="str">
        <f t="shared" si="860"/>
        <v/>
      </c>
      <c r="BQ481" s="123" t="str">
        <f t="shared" si="861"/>
        <v/>
      </c>
      <c r="BR481" s="124" t="str">
        <f t="shared" si="862"/>
        <v/>
      </c>
      <c r="BS481" s="142" t="str">
        <f t="shared" si="863"/>
        <v/>
      </c>
      <c r="BT481" s="143" t="str">
        <f t="shared" si="864"/>
        <v/>
      </c>
      <c r="BU481" s="143" t="str">
        <f t="shared" si="865"/>
        <v/>
      </c>
      <c r="BV481" s="143" t="str">
        <f t="shared" si="866"/>
        <v/>
      </c>
      <c r="BW481" s="143" t="str">
        <f t="shared" si="867"/>
        <v/>
      </c>
      <c r="BX481" s="144" t="str">
        <f t="shared" si="868"/>
        <v/>
      </c>
      <c r="BY481" s="141" t="str">
        <f t="shared" si="869"/>
        <v/>
      </c>
      <c r="BZ481" s="139" t="str">
        <f t="shared" si="870"/>
        <v/>
      </c>
      <c r="CA481" s="139" t="str">
        <f t="shared" si="871"/>
        <v/>
      </c>
      <c r="CB481" s="139" t="str">
        <f t="shared" si="872"/>
        <v/>
      </c>
      <c r="CC481" s="139" t="str">
        <f t="shared" si="873"/>
        <v/>
      </c>
      <c r="CD481" s="139" t="str">
        <f t="shared" si="874"/>
        <v/>
      </c>
      <c r="CE481" s="140" t="str">
        <f t="shared" si="875"/>
        <v/>
      </c>
      <c r="CF481" s="141" t="str">
        <f t="shared" si="876"/>
        <v/>
      </c>
      <c r="CG481" s="139" t="str">
        <f t="shared" si="877"/>
        <v/>
      </c>
      <c r="CH481" s="139" t="str">
        <f t="shared" si="878"/>
        <v/>
      </c>
      <c r="CI481" s="139" t="str">
        <f t="shared" si="879"/>
        <v/>
      </c>
      <c r="CJ481" s="139" t="str">
        <f t="shared" si="880"/>
        <v/>
      </c>
      <c r="CK481" s="139" t="str">
        <f t="shared" si="881"/>
        <v/>
      </c>
      <c r="CL481" s="140" t="str">
        <f t="shared" si="882"/>
        <v/>
      </c>
      <c r="CM481" s="142" t="str">
        <f t="shared" si="883"/>
        <v/>
      </c>
      <c r="CN481" s="143" t="str">
        <f t="shared" si="884"/>
        <v/>
      </c>
      <c r="CO481" s="143" t="str">
        <f t="shared" si="885"/>
        <v/>
      </c>
      <c r="CP481" s="143" t="str">
        <f t="shared" si="886"/>
        <v/>
      </c>
      <c r="CQ481" s="143" t="str">
        <f t="shared" si="887"/>
        <v/>
      </c>
      <c r="CR481" s="145" t="str">
        <f t="shared" si="888"/>
        <v/>
      </c>
      <c r="CS481" s="127"/>
      <c r="CT481" s="122" t="str">
        <f t="shared" si="889"/>
        <v/>
      </c>
      <c r="CU481" s="123" t="str">
        <f t="shared" si="890"/>
        <v/>
      </c>
      <c r="CV481" s="123" t="str">
        <f t="shared" si="891"/>
        <v/>
      </c>
      <c r="CW481" s="123" t="str">
        <f t="shared" si="892"/>
        <v/>
      </c>
      <c r="CX481" s="123" t="str">
        <f t="shared" si="893"/>
        <v/>
      </c>
      <c r="CY481" s="123" t="str">
        <f t="shared" si="894"/>
        <v/>
      </c>
      <c r="CZ481" s="123" t="str">
        <f t="shared" si="895"/>
        <v/>
      </c>
      <c r="DA481" s="123" t="str">
        <f t="shared" si="896"/>
        <v/>
      </c>
      <c r="DB481" s="124" t="str">
        <f t="shared" si="897"/>
        <v/>
      </c>
      <c r="DC481" s="128" t="str">
        <f t="shared" si="898"/>
        <v/>
      </c>
      <c r="DD481" s="123" t="str">
        <f t="shared" si="899"/>
        <v/>
      </c>
      <c r="DE481" s="123" t="str">
        <f t="shared" si="900"/>
        <v/>
      </c>
      <c r="DF481" s="123" t="str">
        <f t="shared" si="901"/>
        <v/>
      </c>
      <c r="DG481" s="123" t="str">
        <f t="shared" si="902"/>
        <v/>
      </c>
      <c r="DH481" s="123" t="str">
        <f t="shared" si="903"/>
        <v/>
      </c>
      <c r="DI481" s="123" t="str">
        <f t="shared" si="904"/>
        <v/>
      </c>
      <c r="DJ481" s="129" t="str">
        <f t="shared" si="905"/>
        <v/>
      </c>
      <c r="DK481" s="98" t="s">
        <v>68</v>
      </c>
      <c r="DL481" s="130">
        <f t="shared" si="912"/>
        <v>475</v>
      </c>
      <c r="DM481" s="56"/>
    </row>
    <row r="482" spans="2:117" ht="22.5" customHeight="1">
      <c r="B482" s="98" t="s">
        <v>68</v>
      </c>
      <c r="C482" s="130">
        <f t="shared" si="906"/>
        <v>476</v>
      </c>
      <c r="D482" s="146">
        <v>45708</v>
      </c>
      <c r="E482" s="155" t="s">
        <v>69</v>
      </c>
      <c r="F482" s="102" t="s">
        <v>70</v>
      </c>
      <c r="G482" s="103" t="s">
        <v>20</v>
      </c>
      <c r="H482" s="131" t="s">
        <v>46</v>
      </c>
      <c r="I482" s="132">
        <v>10000</v>
      </c>
      <c r="J482" s="106"/>
      <c r="K482" s="107">
        <f t="shared" si="907"/>
        <v>5172404</v>
      </c>
      <c r="L482" s="645"/>
      <c r="M482" s="133"/>
      <c r="N482" s="133"/>
      <c r="O482" s="134" t="str">
        <f t="shared" ref="O482:S482" si="1567">IF($H482=O$6,$I482,"")</f>
        <v/>
      </c>
      <c r="P482" s="135" t="str">
        <f t="shared" si="1567"/>
        <v/>
      </c>
      <c r="Q482" s="136">
        <f t="shared" si="1567"/>
        <v>10000</v>
      </c>
      <c r="R482" s="135" t="str">
        <f t="shared" si="1567"/>
        <v/>
      </c>
      <c r="S482" s="137" t="str">
        <f t="shared" si="1567"/>
        <v/>
      </c>
      <c r="T482" s="113" t="str">
        <f t="shared" ref="T482:AJ482" si="1568">IF($H482=T$6,$J482,"")</f>
        <v/>
      </c>
      <c r="U482" s="114" t="str">
        <f t="shared" si="1568"/>
        <v/>
      </c>
      <c r="V482" s="114" t="str">
        <f t="shared" si="1568"/>
        <v/>
      </c>
      <c r="W482" s="114" t="str">
        <f t="shared" si="1568"/>
        <v/>
      </c>
      <c r="X482" s="113" t="str">
        <f t="shared" si="1568"/>
        <v/>
      </c>
      <c r="Y482" s="114" t="str">
        <f t="shared" si="1568"/>
        <v/>
      </c>
      <c r="Z482" s="114" t="str">
        <f t="shared" si="1568"/>
        <v/>
      </c>
      <c r="AA482" s="114" t="str">
        <f t="shared" si="1568"/>
        <v/>
      </c>
      <c r="AB482" s="113" t="str">
        <f t="shared" si="1568"/>
        <v/>
      </c>
      <c r="AC482" s="114" t="str">
        <f t="shared" si="1568"/>
        <v/>
      </c>
      <c r="AD482" s="114" t="str">
        <f t="shared" si="1568"/>
        <v/>
      </c>
      <c r="AE482" s="114" t="str">
        <f t="shared" si="1568"/>
        <v/>
      </c>
      <c r="AF482" s="114" t="str">
        <f t="shared" si="1568"/>
        <v/>
      </c>
      <c r="AG482" s="114" t="str">
        <f t="shared" si="1568"/>
        <v/>
      </c>
      <c r="AH482" s="114" t="str">
        <f t="shared" si="1568"/>
        <v/>
      </c>
      <c r="AI482" s="113" t="str">
        <f t="shared" si="1568"/>
        <v/>
      </c>
      <c r="AJ482" s="115" t="str">
        <f t="shared" si="1568"/>
        <v/>
      </c>
      <c r="AK482" s="617"/>
      <c r="AL482" s="38"/>
      <c r="AM482" s="98" t="s">
        <v>68</v>
      </c>
      <c r="AN482" s="130">
        <f t="shared" si="910"/>
        <v>476</v>
      </c>
      <c r="AO482" s="138" t="str">
        <f t="shared" ref="AO482:AS482" si="1569">IF(AND($G482=AO$4,$H482=AO$6),$I482,"")</f>
        <v/>
      </c>
      <c r="AP482" s="139" t="str">
        <f t="shared" si="1569"/>
        <v/>
      </c>
      <c r="AQ482" s="139">
        <f t="shared" si="1569"/>
        <v>10000</v>
      </c>
      <c r="AR482" s="139" t="str">
        <f t="shared" si="1569"/>
        <v/>
      </c>
      <c r="AS482" s="139" t="str">
        <f t="shared" si="1569"/>
        <v/>
      </c>
      <c r="AT482" s="118"/>
      <c r="AU482" s="138" t="str">
        <f t="shared" si="839"/>
        <v/>
      </c>
      <c r="AV482" s="139" t="str">
        <f t="shared" si="840"/>
        <v/>
      </c>
      <c r="AW482" s="139" t="str">
        <f t="shared" si="841"/>
        <v/>
      </c>
      <c r="AX482" s="139" t="str">
        <f t="shared" si="842"/>
        <v/>
      </c>
      <c r="AY482" s="139" t="str">
        <f t="shared" si="843"/>
        <v/>
      </c>
      <c r="AZ482" s="140" t="str">
        <f t="shared" si="844"/>
        <v/>
      </c>
      <c r="BA482" s="141" t="str">
        <f t="shared" si="845"/>
        <v/>
      </c>
      <c r="BB482" s="139" t="str">
        <f t="shared" si="846"/>
        <v/>
      </c>
      <c r="BC482" s="139" t="str">
        <f t="shared" si="847"/>
        <v/>
      </c>
      <c r="BD482" s="139" t="str">
        <f t="shared" si="848"/>
        <v/>
      </c>
      <c r="BE482" s="140" t="str">
        <f t="shared" si="849"/>
        <v/>
      </c>
      <c r="BF482" s="122" t="str">
        <f t="shared" si="850"/>
        <v/>
      </c>
      <c r="BG482" s="123" t="str">
        <f t="shared" si="851"/>
        <v/>
      </c>
      <c r="BH482" s="123" t="str">
        <f t="shared" si="852"/>
        <v/>
      </c>
      <c r="BI482" s="123" t="str">
        <f t="shared" si="853"/>
        <v/>
      </c>
      <c r="BJ482" s="122" t="str">
        <f t="shared" si="854"/>
        <v/>
      </c>
      <c r="BK482" s="123" t="str">
        <f t="shared" si="855"/>
        <v/>
      </c>
      <c r="BL482" s="123" t="str">
        <f t="shared" si="856"/>
        <v/>
      </c>
      <c r="BM482" s="123" t="str">
        <f t="shared" si="857"/>
        <v/>
      </c>
      <c r="BN482" s="123" t="str">
        <f t="shared" si="858"/>
        <v/>
      </c>
      <c r="BO482" s="123" t="str">
        <f t="shared" si="859"/>
        <v/>
      </c>
      <c r="BP482" s="123" t="str">
        <f t="shared" si="860"/>
        <v/>
      </c>
      <c r="BQ482" s="123" t="str">
        <f t="shared" si="861"/>
        <v/>
      </c>
      <c r="BR482" s="124" t="str">
        <f t="shared" si="862"/>
        <v/>
      </c>
      <c r="BS482" s="142" t="str">
        <f t="shared" si="863"/>
        <v/>
      </c>
      <c r="BT482" s="143" t="str">
        <f t="shared" si="864"/>
        <v/>
      </c>
      <c r="BU482" s="143" t="str">
        <f t="shared" si="865"/>
        <v/>
      </c>
      <c r="BV482" s="143" t="str">
        <f t="shared" si="866"/>
        <v/>
      </c>
      <c r="BW482" s="143" t="str">
        <f t="shared" si="867"/>
        <v/>
      </c>
      <c r="BX482" s="144" t="str">
        <f t="shared" si="868"/>
        <v/>
      </c>
      <c r="BY482" s="141" t="str">
        <f t="shared" si="869"/>
        <v/>
      </c>
      <c r="BZ482" s="139" t="str">
        <f t="shared" si="870"/>
        <v/>
      </c>
      <c r="CA482" s="139" t="str">
        <f t="shared" si="871"/>
        <v/>
      </c>
      <c r="CB482" s="139" t="str">
        <f t="shared" si="872"/>
        <v/>
      </c>
      <c r="CC482" s="139" t="str">
        <f t="shared" si="873"/>
        <v/>
      </c>
      <c r="CD482" s="139" t="str">
        <f t="shared" si="874"/>
        <v/>
      </c>
      <c r="CE482" s="140" t="str">
        <f t="shared" si="875"/>
        <v/>
      </c>
      <c r="CF482" s="141" t="str">
        <f t="shared" si="876"/>
        <v/>
      </c>
      <c r="CG482" s="139" t="str">
        <f t="shared" si="877"/>
        <v/>
      </c>
      <c r="CH482" s="139" t="str">
        <f t="shared" si="878"/>
        <v/>
      </c>
      <c r="CI482" s="139" t="str">
        <f t="shared" si="879"/>
        <v/>
      </c>
      <c r="CJ482" s="139" t="str">
        <f t="shared" si="880"/>
        <v/>
      </c>
      <c r="CK482" s="139" t="str">
        <f t="shared" si="881"/>
        <v/>
      </c>
      <c r="CL482" s="140" t="str">
        <f t="shared" si="882"/>
        <v/>
      </c>
      <c r="CM482" s="142" t="str">
        <f t="shared" si="883"/>
        <v/>
      </c>
      <c r="CN482" s="143" t="str">
        <f t="shared" si="884"/>
        <v/>
      </c>
      <c r="CO482" s="143" t="str">
        <f t="shared" si="885"/>
        <v/>
      </c>
      <c r="CP482" s="143" t="str">
        <f t="shared" si="886"/>
        <v/>
      </c>
      <c r="CQ482" s="143" t="str">
        <f t="shared" si="887"/>
        <v/>
      </c>
      <c r="CR482" s="145" t="str">
        <f t="shared" si="888"/>
        <v/>
      </c>
      <c r="CS482" s="127"/>
      <c r="CT482" s="122" t="str">
        <f t="shared" si="889"/>
        <v/>
      </c>
      <c r="CU482" s="123" t="str">
        <f t="shared" si="890"/>
        <v/>
      </c>
      <c r="CV482" s="123" t="str">
        <f t="shared" si="891"/>
        <v/>
      </c>
      <c r="CW482" s="123" t="str">
        <f t="shared" si="892"/>
        <v/>
      </c>
      <c r="CX482" s="123" t="str">
        <f t="shared" si="893"/>
        <v/>
      </c>
      <c r="CY482" s="123" t="str">
        <f t="shared" si="894"/>
        <v/>
      </c>
      <c r="CZ482" s="123" t="str">
        <f t="shared" si="895"/>
        <v/>
      </c>
      <c r="DA482" s="123" t="str">
        <f t="shared" si="896"/>
        <v/>
      </c>
      <c r="DB482" s="124" t="str">
        <f t="shared" si="897"/>
        <v/>
      </c>
      <c r="DC482" s="128" t="str">
        <f t="shared" si="898"/>
        <v/>
      </c>
      <c r="DD482" s="123" t="str">
        <f t="shared" si="899"/>
        <v/>
      </c>
      <c r="DE482" s="123" t="str">
        <f t="shared" si="900"/>
        <v/>
      </c>
      <c r="DF482" s="123" t="str">
        <f t="shared" si="901"/>
        <v/>
      </c>
      <c r="DG482" s="123" t="str">
        <f t="shared" si="902"/>
        <v/>
      </c>
      <c r="DH482" s="123" t="str">
        <f t="shared" si="903"/>
        <v/>
      </c>
      <c r="DI482" s="123" t="str">
        <f t="shared" si="904"/>
        <v/>
      </c>
      <c r="DJ482" s="129" t="str">
        <f t="shared" si="905"/>
        <v/>
      </c>
      <c r="DK482" s="98" t="s">
        <v>68</v>
      </c>
      <c r="DL482" s="130">
        <f t="shared" si="912"/>
        <v>476</v>
      </c>
      <c r="DM482" s="56"/>
    </row>
    <row r="483" spans="2:117" ht="22.5" customHeight="1">
      <c r="B483" s="98" t="s">
        <v>68</v>
      </c>
      <c r="C483" s="130">
        <f t="shared" si="906"/>
        <v>477</v>
      </c>
      <c r="D483" s="146">
        <v>45708</v>
      </c>
      <c r="E483" s="155" t="s">
        <v>69</v>
      </c>
      <c r="F483" s="102" t="s">
        <v>70</v>
      </c>
      <c r="G483" s="103" t="s">
        <v>20</v>
      </c>
      <c r="H483" s="131" t="s">
        <v>46</v>
      </c>
      <c r="I483" s="132">
        <v>3000</v>
      </c>
      <c r="J483" s="106"/>
      <c r="K483" s="107">
        <f t="shared" si="907"/>
        <v>5175404</v>
      </c>
      <c r="L483" s="645"/>
      <c r="M483" s="133"/>
      <c r="N483" s="133"/>
      <c r="O483" s="134" t="str">
        <f t="shared" ref="O483:S483" si="1570">IF($H483=O$6,$I483,"")</f>
        <v/>
      </c>
      <c r="P483" s="135" t="str">
        <f t="shared" si="1570"/>
        <v/>
      </c>
      <c r="Q483" s="136">
        <f t="shared" si="1570"/>
        <v>3000</v>
      </c>
      <c r="R483" s="135" t="str">
        <f t="shared" si="1570"/>
        <v/>
      </c>
      <c r="S483" s="137" t="str">
        <f t="shared" si="1570"/>
        <v/>
      </c>
      <c r="T483" s="113" t="str">
        <f t="shared" ref="T483:AJ483" si="1571">IF($H483=T$6,$J483,"")</f>
        <v/>
      </c>
      <c r="U483" s="114" t="str">
        <f t="shared" si="1571"/>
        <v/>
      </c>
      <c r="V483" s="114" t="str">
        <f t="shared" si="1571"/>
        <v/>
      </c>
      <c r="W483" s="114" t="str">
        <f t="shared" si="1571"/>
        <v/>
      </c>
      <c r="X483" s="113" t="str">
        <f t="shared" si="1571"/>
        <v/>
      </c>
      <c r="Y483" s="114" t="str">
        <f t="shared" si="1571"/>
        <v/>
      </c>
      <c r="Z483" s="114" t="str">
        <f t="shared" si="1571"/>
        <v/>
      </c>
      <c r="AA483" s="114" t="str">
        <f t="shared" si="1571"/>
        <v/>
      </c>
      <c r="AB483" s="113" t="str">
        <f t="shared" si="1571"/>
        <v/>
      </c>
      <c r="AC483" s="114" t="str">
        <f t="shared" si="1571"/>
        <v/>
      </c>
      <c r="AD483" s="114" t="str">
        <f t="shared" si="1571"/>
        <v/>
      </c>
      <c r="AE483" s="114" t="str">
        <f t="shared" si="1571"/>
        <v/>
      </c>
      <c r="AF483" s="114" t="str">
        <f t="shared" si="1571"/>
        <v/>
      </c>
      <c r="AG483" s="114" t="str">
        <f t="shared" si="1571"/>
        <v/>
      </c>
      <c r="AH483" s="114" t="str">
        <f t="shared" si="1571"/>
        <v/>
      </c>
      <c r="AI483" s="113" t="str">
        <f t="shared" si="1571"/>
        <v/>
      </c>
      <c r="AJ483" s="115" t="str">
        <f t="shared" si="1571"/>
        <v/>
      </c>
      <c r="AK483" s="617"/>
      <c r="AL483" s="38"/>
      <c r="AM483" s="98" t="s">
        <v>68</v>
      </c>
      <c r="AN483" s="130">
        <f t="shared" si="910"/>
        <v>477</v>
      </c>
      <c r="AO483" s="138" t="str">
        <f t="shared" ref="AO483:AS483" si="1572">IF(AND($G483=AO$4,$H483=AO$6),$I483,"")</f>
        <v/>
      </c>
      <c r="AP483" s="139" t="str">
        <f t="shared" si="1572"/>
        <v/>
      </c>
      <c r="AQ483" s="139">
        <f t="shared" si="1572"/>
        <v>3000</v>
      </c>
      <c r="AR483" s="139" t="str">
        <f t="shared" si="1572"/>
        <v/>
      </c>
      <c r="AS483" s="139" t="str">
        <f t="shared" si="1572"/>
        <v/>
      </c>
      <c r="AT483" s="118"/>
      <c r="AU483" s="138" t="str">
        <f t="shared" si="839"/>
        <v/>
      </c>
      <c r="AV483" s="139" t="str">
        <f t="shared" si="840"/>
        <v/>
      </c>
      <c r="AW483" s="139" t="str">
        <f t="shared" si="841"/>
        <v/>
      </c>
      <c r="AX483" s="139" t="str">
        <f t="shared" si="842"/>
        <v/>
      </c>
      <c r="AY483" s="139" t="str">
        <f t="shared" si="843"/>
        <v/>
      </c>
      <c r="AZ483" s="140" t="str">
        <f t="shared" si="844"/>
        <v/>
      </c>
      <c r="BA483" s="141" t="str">
        <f t="shared" si="845"/>
        <v/>
      </c>
      <c r="BB483" s="139" t="str">
        <f t="shared" si="846"/>
        <v/>
      </c>
      <c r="BC483" s="139" t="str">
        <f t="shared" si="847"/>
        <v/>
      </c>
      <c r="BD483" s="139" t="str">
        <f t="shared" si="848"/>
        <v/>
      </c>
      <c r="BE483" s="140" t="str">
        <f t="shared" si="849"/>
        <v/>
      </c>
      <c r="BF483" s="122" t="str">
        <f t="shared" si="850"/>
        <v/>
      </c>
      <c r="BG483" s="123" t="str">
        <f t="shared" si="851"/>
        <v/>
      </c>
      <c r="BH483" s="123" t="str">
        <f t="shared" si="852"/>
        <v/>
      </c>
      <c r="BI483" s="123" t="str">
        <f t="shared" si="853"/>
        <v/>
      </c>
      <c r="BJ483" s="122" t="str">
        <f t="shared" si="854"/>
        <v/>
      </c>
      <c r="BK483" s="123" t="str">
        <f t="shared" si="855"/>
        <v/>
      </c>
      <c r="BL483" s="123" t="str">
        <f t="shared" si="856"/>
        <v/>
      </c>
      <c r="BM483" s="123" t="str">
        <f t="shared" si="857"/>
        <v/>
      </c>
      <c r="BN483" s="123" t="str">
        <f t="shared" si="858"/>
        <v/>
      </c>
      <c r="BO483" s="123" t="str">
        <f t="shared" si="859"/>
        <v/>
      </c>
      <c r="BP483" s="123" t="str">
        <f t="shared" si="860"/>
        <v/>
      </c>
      <c r="BQ483" s="123" t="str">
        <f t="shared" si="861"/>
        <v/>
      </c>
      <c r="BR483" s="124" t="str">
        <f t="shared" si="862"/>
        <v/>
      </c>
      <c r="BS483" s="142" t="str">
        <f t="shared" si="863"/>
        <v/>
      </c>
      <c r="BT483" s="143" t="str">
        <f t="shared" si="864"/>
        <v/>
      </c>
      <c r="BU483" s="143" t="str">
        <f t="shared" si="865"/>
        <v/>
      </c>
      <c r="BV483" s="143" t="str">
        <f t="shared" si="866"/>
        <v/>
      </c>
      <c r="BW483" s="143" t="str">
        <f t="shared" si="867"/>
        <v/>
      </c>
      <c r="BX483" s="144" t="str">
        <f t="shared" si="868"/>
        <v/>
      </c>
      <c r="BY483" s="141" t="str">
        <f t="shared" si="869"/>
        <v/>
      </c>
      <c r="BZ483" s="139" t="str">
        <f t="shared" si="870"/>
        <v/>
      </c>
      <c r="CA483" s="139" t="str">
        <f t="shared" si="871"/>
        <v/>
      </c>
      <c r="CB483" s="139" t="str">
        <f t="shared" si="872"/>
        <v/>
      </c>
      <c r="CC483" s="139" t="str">
        <f t="shared" si="873"/>
        <v/>
      </c>
      <c r="CD483" s="139" t="str">
        <f t="shared" si="874"/>
        <v/>
      </c>
      <c r="CE483" s="140" t="str">
        <f t="shared" si="875"/>
        <v/>
      </c>
      <c r="CF483" s="141" t="str">
        <f t="shared" si="876"/>
        <v/>
      </c>
      <c r="CG483" s="139" t="str">
        <f t="shared" si="877"/>
        <v/>
      </c>
      <c r="CH483" s="139" t="str">
        <f t="shared" si="878"/>
        <v/>
      </c>
      <c r="CI483" s="139" t="str">
        <f t="shared" si="879"/>
        <v/>
      </c>
      <c r="CJ483" s="139" t="str">
        <f t="shared" si="880"/>
        <v/>
      </c>
      <c r="CK483" s="139" t="str">
        <f t="shared" si="881"/>
        <v/>
      </c>
      <c r="CL483" s="140" t="str">
        <f t="shared" si="882"/>
        <v/>
      </c>
      <c r="CM483" s="142" t="str">
        <f t="shared" si="883"/>
        <v/>
      </c>
      <c r="CN483" s="143" t="str">
        <f t="shared" si="884"/>
        <v/>
      </c>
      <c r="CO483" s="143" t="str">
        <f t="shared" si="885"/>
        <v/>
      </c>
      <c r="CP483" s="143" t="str">
        <f t="shared" si="886"/>
        <v/>
      </c>
      <c r="CQ483" s="143" t="str">
        <f t="shared" si="887"/>
        <v/>
      </c>
      <c r="CR483" s="145" t="str">
        <f t="shared" si="888"/>
        <v/>
      </c>
      <c r="CS483" s="127"/>
      <c r="CT483" s="122" t="str">
        <f t="shared" si="889"/>
        <v/>
      </c>
      <c r="CU483" s="123" t="str">
        <f t="shared" si="890"/>
        <v/>
      </c>
      <c r="CV483" s="123" t="str">
        <f t="shared" si="891"/>
        <v/>
      </c>
      <c r="CW483" s="123" t="str">
        <f t="shared" si="892"/>
        <v/>
      </c>
      <c r="CX483" s="123" t="str">
        <f t="shared" si="893"/>
        <v/>
      </c>
      <c r="CY483" s="123" t="str">
        <f t="shared" si="894"/>
        <v/>
      </c>
      <c r="CZ483" s="123" t="str">
        <f t="shared" si="895"/>
        <v/>
      </c>
      <c r="DA483" s="123" t="str">
        <f t="shared" si="896"/>
        <v/>
      </c>
      <c r="DB483" s="124" t="str">
        <f t="shared" si="897"/>
        <v/>
      </c>
      <c r="DC483" s="128" t="str">
        <f t="shared" si="898"/>
        <v/>
      </c>
      <c r="DD483" s="123" t="str">
        <f t="shared" si="899"/>
        <v/>
      </c>
      <c r="DE483" s="123" t="str">
        <f t="shared" si="900"/>
        <v/>
      </c>
      <c r="DF483" s="123" t="str">
        <f t="shared" si="901"/>
        <v/>
      </c>
      <c r="DG483" s="123" t="str">
        <f t="shared" si="902"/>
        <v/>
      </c>
      <c r="DH483" s="123" t="str">
        <f t="shared" si="903"/>
        <v/>
      </c>
      <c r="DI483" s="123" t="str">
        <f t="shared" si="904"/>
        <v/>
      </c>
      <c r="DJ483" s="129" t="str">
        <f t="shared" si="905"/>
        <v/>
      </c>
      <c r="DK483" s="98" t="s">
        <v>68</v>
      </c>
      <c r="DL483" s="130">
        <f t="shared" si="912"/>
        <v>477</v>
      </c>
      <c r="DM483" s="56"/>
    </row>
    <row r="484" spans="2:117" ht="22.5" customHeight="1">
      <c r="B484" s="98" t="s">
        <v>68</v>
      </c>
      <c r="C484" s="130">
        <f t="shared" si="906"/>
        <v>478</v>
      </c>
      <c r="D484" s="146">
        <v>45708</v>
      </c>
      <c r="E484" s="155" t="s">
        <v>69</v>
      </c>
      <c r="F484" s="102" t="s">
        <v>70</v>
      </c>
      <c r="G484" s="103" t="s">
        <v>20</v>
      </c>
      <c r="H484" s="131" t="s">
        <v>46</v>
      </c>
      <c r="I484" s="132">
        <v>5000</v>
      </c>
      <c r="J484" s="106"/>
      <c r="K484" s="107">
        <f t="shared" si="907"/>
        <v>5180404</v>
      </c>
      <c r="L484" s="645"/>
      <c r="M484" s="133"/>
      <c r="N484" s="133"/>
      <c r="O484" s="134" t="str">
        <f t="shared" ref="O484:S484" si="1573">IF($H484=O$6,$I484,"")</f>
        <v/>
      </c>
      <c r="P484" s="135" t="str">
        <f t="shared" si="1573"/>
        <v/>
      </c>
      <c r="Q484" s="136">
        <f t="shared" si="1573"/>
        <v>5000</v>
      </c>
      <c r="R484" s="135" t="str">
        <f t="shared" si="1573"/>
        <v/>
      </c>
      <c r="S484" s="137" t="str">
        <f t="shared" si="1573"/>
        <v/>
      </c>
      <c r="T484" s="113" t="str">
        <f t="shared" ref="T484:AJ484" si="1574">IF($H484=T$6,$J484,"")</f>
        <v/>
      </c>
      <c r="U484" s="114" t="str">
        <f t="shared" si="1574"/>
        <v/>
      </c>
      <c r="V484" s="114" t="str">
        <f t="shared" si="1574"/>
        <v/>
      </c>
      <c r="W484" s="114" t="str">
        <f t="shared" si="1574"/>
        <v/>
      </c>
      <c r="X484" s="113" t="str">
        <f t="shared" si="1574"/>
        <v/>
      </c>
      <c r="Y484" s="114" t="str">
        <f t="shared" si="1574"/>
        <v/>
      </c>
      <c r="Z484" s="114" t="str">
        <f t="shared" si="1574"/>
        <v/>
      </c>
      <c r="AA484" s="114" t="str">
        <f t="shared" si="1574"/>
        <v/>
      </c>
      <c r="AB484" s="113" t="str">
        <f t="shared" si="1574"/>
        <v/>
      </c>
      <c r="AC484" s="114" t="str">
        <f t="shared" si="1574"/>
        <v/>
      </c>
      <c r="AD484" s="114" t="str">
        <f t="shared" si="1574"/>
        <v/>
      </c>
      <c r="AE484" s="114" t="str">
        <f t="shared" si="1574"/>
        <v/>
      </c>
      <c r="AF484" s="114" t="str">
        <f t="shared" si="1574"/>
        <v/>
      </c>
      <c r="AG484" s="114" t="str">
        <f t="shared" si="1574"/>
        <v/>
      </c>
      <c r="AH484" s="114" t="str">
        <f t="shared" si="1574"/>
        <v/>
      </c>
      <c r="AI484" s="113" t="str">
        <f t="shared" si="1574"/>
        <v/>
      </c>
      <c r="AJ484" s="115" t="str">
        <f t="shared" si="1574"/>
        <v/>
      </c>
      <c r="AK484" s="617"/>
      <c r="AL484" s="38"/>
      <c r="AM484" s="98" t="s">
        <v>68</v>
      </c>
      <c r="AN484" s="130">
        <f t="shared" si="910"/>
        <v>478</v>
      </c>
      <c r="AO484" s="138" t="str">
        <f t="shared" ref="AO484:AS484" si="1575">IF(AND($G484=AO$4,$H484=AO$6),$I484,"")</f>
        <v/>
      </c>
      <c r="AP484" s="139" t="str">
        <f t="shared" si="1575"/>
        <v/>
      </c>
      <c r="AQ484" s="139">
        <f t="shared" si="1575"/>
        <v>5000</v>
      </c>
      <c r="AR484" s="139" t="str">
        <f t="shared" si="1575"/>
        <v/>
      </c>
      <c r="AS484" s="139" t="str">
        <f t="shared" si="1575"/>
        <v/>
      </c>
      <c r="AT484" s="118"/>
      <c r="AU484" s="138" t="str">
        <f t="shared" si="839"/>
        <v/>
      </c>
      <c r="AV484" s="139" t="str">
        <f t="shared" si="840"/>
        <v/>
      </c>
      <c r="AW484" s="139" t="str">
        <f t="shared" si="841"/>
        <v/>
      </c>
      <c r="AX484" s="139" t="str">
        <f t="shared" si="842"/>
        <v/>
      </c>
      <c r="AY484" s="139" t="str">
        <f t="shared" si="843"/>
        <v/>
      </c>
      <c r="AZ484" s="140" t="str">
        <f t="shared" si="844"/>
        <v/>
      </c>
      <c r="BA484" s="141" t="str">
        <f t="shared" si="845"/>
        <v/>
      </c>
      <c r="BB484" s="139" t="str">
        <f t="shared" si="846"/>
        <v/>
      </c>
      <c r="BC484" s="139" t="str">
        <f t="shared" si="847"/>
        <v/>
      </c>
      <c r="BD484" s="139" t="str">
        <f t="shared" si="848"/>
        <v/>
      </c>
      <c r="BE484" s="140" t="str">
        <f t="shared" si="849"/>
        <v/>
      </c>
      <c r="BF484" s="122" t="str">
        <f t="shared" si="850"/>
        <v/>
      </c>
      <c r="BG484" s="123" t="str">
        <f t="shared" si="851"/>
        <v/>
      </c>
      <c r="BH484" s="123" t="str">
        <f t="shared" si="852"/>
        <v/>
      </c>
      <c r="BI484" s="123" t="str">
        <f t="shared" si="853"/>
        <v/>
      </c>
      <c r="BJ484" s="122" t="str">
        <f t="shared" si="854"/>
        <v/>
      </c>
      <c r="BK484" s="123" t="str">
        <f t="shared" si="855"/>
        <v/>
      </c>
      <c r="BL484" s="123" t="str">
        <f t="shared" si="856"/>
        <v/>
      </c>
      <c r="BM484" s="123" t="str">
        <f t="shared" si="857"/>
        <v/>
      </c>
      <c r="BN484" s="123" t="str">
        <f t="shared" si="858"/>
        <v/>
      </c>
      <c r="BO484" s="123" t="str">
        <f t="shared" si="859"/>
        <v/>
      </c>
      <c r="BP484" s="123" t="str">
        <f t="shared" si="860"/>
        <v/>
      </c>
      <c r="BQ484" s="123" t="str">
        <f t="shared" si="861"/>
        <v/>
      </c>
      <c r="BR484" s="124" t="str">
        <f t="shared" si="862"/>
        <v/>
      </c>
      <c r="BS484" s="142" t="str">
        <f t="shared" si="863"/>
        <v/>
      </c>
      <c r="BT484" s="143" t="str">
        <f t="shared" si="864"/>
        <v/>
      </c>
      <c r="BU484" s="143" t="str">
        <f t="shared" si="865"/>
        <v/>
      </c>
      <c r="BV484" s="143" t="str">
        <f t="shared" si="866"/>
        <v/>
      </c>
      <c r="BW484" s="143" t="str">
        <f t="shared" si="867"/>
        <v/>
      </c>
      <c r="BX484" s="144" t="str">
        <f t="shared" si="868"/>
        <v/>
      </c>
      <c r="BY484" s="141" t="str">
        <f t="shared" si="869"/>
        <v/>
      </c>
      <c r="BZ484" s="139" t="str">
        <f t="shared" si="870"/>
        <v/>
      </c>
      <c r="CA484" s="139" t="str">
        <f t="shared" si="871"/>
        <v/>
      </c>
      <c r="CB484" s="139" t="str">
        <f t="shared" si="872"/>
        <v/>
      </c>
      <c r="CC484" s="139" t="str">
        <f t="shared" si="873"/>
        <v/>
      </c>
      <c r="CD484" s="139" t="str">
        <f t="shared" si="874"/>
        <v/>
      </c>
      <c r="CE484" s="140" t="str">
        <f t="shared" si="875"/>
        <v/>
      </c>
      <c r="CF484" s="141" t="str">
        <f t="shared" si="876"/>
        <v/>
      </c>
      <c r="CG484" s="139" t="str">
        <f t="shared" si="877"/>
        <v/>
      </c>
      <c r="CH484" s="139" t="str">
        <f t="shared" si="878"/>
        <v/>
      </c>
      <c r="CI484" s="139" t="str">
        <f t="shared" si="879"/>
        <v/>
      </c>
      <c r="CJ484" s="139" t="str">
        <f t="shared" si="880"/>
        <v/>
      </c>
      <c r="CK484" s="139" t="str">
        <f t="shared" si="881"/>
        <v/>
      </c>
      <c r="CL484" s="140" t="str">
        <f t="shared" si="882"/>
        <v/>
      </c>
      <c r="CM484" s="142" t="str">
        <f t="shared" si="883"/>
        <v/>
      </c>
      <c r="CN484" s="143" t="str">
        <f t="shared" si="884"/>
        <v/>
      </c>
      <c r="CO484" s="143" t="str">
        <f t="shared" si="885"/>
        <v/>
      </c>
      <c r="CP484" s="143" t="str">
        <f t="shared" si="886"/>
        <v/>
      </c>
      <c r="CQ484" s="143" t="str">
        <f t="shared" si="887"/>
        <v/>
      </c>
      <c r="CR484" s="145" t="str">
        <f t="shared" si="888"/>
        <v/>
      </c>
      <c r="CS484" s="127"/>
      <c r="CT484" s="122" t="str">
        <f t="shared" si="889"/>
        <v/>
      </c>
      <c r="CU484" s="123" t="str">
        <f t="shared" si="890"/>
        <v/>
      </c>
      <c r="CV484" s="123" t="str">
        <f t="shared" si="891"/>
        <v/>
      </c>
      <c r="CW484" s="123" t="str">
        <f t="shared" si="892"/>
        <v/>
      </c>
      <c r="CX484" s="123" t="str">
        <f t="shared" si="893"/>
        <v/>
      </c>
      <c r="CY484" s="123" t="str">
        <f t="shared" si="894"/>
        <v/>
      </c>
      <c r="CZ484" s="123" t="str">
        <f t="shared" si="895"/>
        <v/>
      </c>
      <c r="DA484" s="123" t="str">
        <f t="shared" si="896"/>
        <v/>
      </c>
      <c r="DB484" s="124" t="str">
        <f t="shared" si="897"/>
        <v/>
      </c>
      <c r="DC484" s="128" t="str">
        <f t="shared" si="898"/>
        <v/>
      </c>
      <c r="DD484" s="123" t="str">
        <f t="shared" si="899"/>
        <v/>
      </c>
      <c r="DE484" s="123" t="str">
        <f t="shared" si="900"/>
        <v/>
      </c>
      <c r="DF484" s="123" t="str">
        <f t="shared" si="901"/>
        <v/>
      </c>
      <c r="DG484" s="123" t="str">
        <f t="shared" si="902"/>
        <v/>
      </c>
      <c r="DH484" s="123" t="str">
        <f t="shared" si="903"/>
        <v/>
      </c>
      <c r="DI484" s="123" t="str">
        <f t="shared" si="904"/>
        <v/>
      </c>
      <c r="DJ484" s="129" t="str">
        <f t="shared" si="905"/>
        <v/>
      </c>
      <c r="DK484" s="98" t="s">
        <v>68</v>
      </c>
      <c r="DL484" s="130">
        <f t="shared" si="912"/>
        <v>478</v>
      </c>
      <c r="DM484" s="56"/>
    </row>
    <row r="485" spans="2:117" ht="22.5" customHeight="1">
      <c r="B485" s="98" t="s">
        <v>68</v>
      </c>
      <c r="C485" s="130">
        <f t="shared" si="906"/>
        <v>479</v>
      </c>
      <c r="D485" s="146">
        <v>45708</v>
      </c>
      <c r="E485" s="155" t="s">
        <v>69</v>
      </c>
      <c r="F485" s="102" t="s">
        <v>70</v>
      </c>
      <c r="G485" s="156" t="s">
        <v>20</v>
      </c>
      <c r="H485" s="131" t="s">
        <v>46</v>
      </c>
      <c r="I485" s="132">
        <v>3000</v>
      </c>
      <c r="J485" s="106"/>
      <c r="K485" s="107">
        <f t="shared" si="907"/>
        <v>5183404</v>
      </c>
      <c r="L485" s="645"/>
      <c r="M485" s="133"/>
      <c r="N485" s="133"/>
      <c r="O485" s="134" t="str">
        <f t="shared" ref="O485:S485" si="1576">IF($H485=O$6,$I485,"")</f>
        <v/>
      </c>
      <c r="P485" s="135" t="str">
        <f t="shared" si="1576"/>
        <v/>
      </c>
      <c r="Q485" s="136">
        <f t="shared" si="1576"/>
        <v>3000</v>
      </c>
      <c r="R485" s="135" t="str">
        <f t="shared" si="1576"/>
        <v/>
      </c>
      <c r="S485" s="137" t="str">
        <f t="shared" si="1576"/>
        <v/>
      </c>
      <c r="T485" s="113" t="str">
        <f t="shared" ref="T485:AJ485" si="1577">IF($H485=T$6,$J485,"")</f>
        <v/>
      </c>
      <c r="U485" s="114" t="str">
        <f t="shared" si="1577"/>
        <v/>
      </c>
      <c r="V485" s="114" t="str">
        <f t="shared" si="1577"/>
        <v/>
      </c>
      <c r="W485" s="114" t="str">
        <f t="shared" si="1577"/>
        <v/>
      </c>
      <c r="X485" s="113" t="str">
        <f t="shared" si="1577"/>
        <v/>
      </c>
      <c r="Y485" s="114" t="str">
        <f t="shared" si="1577"/>
        <v/>
      </c>
      <c r="Z485" s="114" t="str">
        <f t="shared" si="1577"/>
        <v/>
      </c>
      <c r="AA485" s="114" t="str">
        <f t="shared" si="1577"/>
        <v/>
      </c>
      <c r="AB485" s="113" t="str">
        <f t="shared" si="1577"/>
        <v/>
      </c>
      <c r="AC485" s="114" t="str">
        <f t="shared" si="1577"/>
        <v/>
      </c>
      <c r="AD485" s="114" t="str">
        <f t="shared" si="1577"/>
        <v/>
      </c>
      <c r="AE485" s="114" t="str">
        <f t="shared" si="1577"/>
        <v/>
      </c>
      <c r="AF485" s="114" t="str">
        <f t="shared" si="1577"/>
        <v/>
      </c>
      <c r="AG485" s="114" t="str">
        <f t="shared" si="1577"/>
        <v/>
      </c>
      <c r="AH485" s="114" t="str">
        <f t="shared" si="1577"/>
        <v/>
      </c>
      <c r="AI485" s="113" t="str">
        <f t="shared" si="1577"/>
        <v/>
      </c>
      <c r="AJ485" s="115" t="str">
        <f t="shared" si="1577"/>
        <v/>
      </c>
      <c r="AK485" s="617"/>
      <c r="AL485" s="38"/>
      <c r="AM485" s="98" t="s">
        <v>68</v>
      </c>
      <c r="AN485" s="130">
        <f t="shared" si="910"/>
        <v>479</v>
      </c>
      <c r="AO485" s="138" t="str">
        <f t="shared" ref="AO485:AS485" si="1578">IF(AND($G485=AO$4,$H485=AO$6),$I485,"")</f>
        <v/>
      </c>
      <c r="AP485" s="139" t="str">
        <f t="shared" si="1578"/>
        <v/>
      </c>
      <c r="AQ485" s="139">
        <f t="shared" si="1578"/>
        <v>3000</v>
      </c>
      <c r="AR485" s="139" t="str">
        <f t="shared" si="1578"/>
        <v/>
      </c>
      <c r="AS485" s="139" t="str">
        <f t="shared" si="1578"/>
        <v/>
      </c>
      <c r="AT485" s="118"/>
      <c r="AU485" s="138" t="str">
        <f t="shared" si="839"/>
        <v/>
      </c>
      <c r="AV485" s="139" t="str">
        <f t="shared" si="840"/>
        <v/>
      </c>
      <c r="AW485" s="139" t="str">
        <f t="shared" si="841"/>
        <v/>
      </c>
      <c r="AX485" s="139" t="str">
        <f t="shared" si="842"/>
        <v/>
      </c>
      <c r="AY485" s="139" t="str">
        <f t="shared" si="843"/>
        <v/>
      </c>
      <c r="AZ485" s="140" t="str">
        <f t="shared" si="844"/>
        <v/>
      </c>
      <c r="BA485" s="141" t="str">
        <f t="shared" si="845"/>
        <v/>
      </c>
      <c r="BB485" s="139" t="str">
        <f t="shared" si="846"/>
        <v/>
      </c>
      <c r="BC485" s="139" t="str">
        <f t="shared" si="847"/>
        <v/>
      </c>
      <c r="BD485" s="139" t="str">
        <f t="shared" si="848"/>
        <v/>
      </c>
      <c r="BE485" s="140" t="str">
        <f t="shared" si="849"/>
        <v/>
      </c>
      <c r="BF485" s="122" t="str">
        <f t="shared" si="850"/>
        <v/>
      </c>
      <c r="BG485" s="123" t="str">
        <f t="shared" si="851"/>
        <v/>
      </c>
      <c r="BH485" s="123" t="str">
        <f t="shared" si="852"/>
        <v/>
      </c>
      <c r="BI485" s="123" t="str">
        <f t="shared" si="853"/>
        <v/>
      </c>
      <c r="BJ485" s="122" t="str">
        <f t="shared" si="854"/>
        <v/>
      </c>
      <c r="BK485" s="123" t="str">
        <f t="shared" si="855"/>
        <v/>
      </c>
      <c r="BL485" s="123" t="str">
        <f t="shared" si="856"/>
        <v/>
      </c>
      <c r="BM485" s="123" t="str">
        <f t="shared" si="857"/>
        <v/>
      </c>
      <c r="BN485" s="123" t="str">
        <f t="shared" si="858"/>
        <v/>
      </c>
      <c r="BO485" s="123" t="str">
        <f t="shared" si="859"/>
        <v/>
      </c>
      <c r="BP485" s="123" t="str">
        <f t="shared" si="860"/>
        <v/>
      </c>
      <c r="BQ485" s="123" t="str">
        <f t="shared" si="861"/>
        <v/>
      </c>
      <c r="BR485" s="124" t="str">
        <f t="shared" si="862"/>
        <v/>
      </c>
      <c r="BS485" s="142" t="str">
        <f t="shared" si="863"/>
        <v/>
      </c>
      <c r="BT485" s="143" t="str">
        <f t="shared" si="864"/>
        <v/>
      </c>
      <c r="BU485" s="143" t="str">
        <f t="shared" si="865"/>
        <v/>
      </c>
      <c r="BV485" s="143" t="str">
        <f t="shared" si="866"/>
        <v/>
      </c>
      <c r="BW485" s="143" t="str">
        <f t="shared" si="867"/>
        <v/>
      </c>
      <c r="BX485" s="144" t="str">
        <f t="shared" si="868"/>
        <v/>
      </c>
      <c r="BY485" s="141" t="str">
        <f t="shared" si="869"/>
        <v/>
      </c>
      <c r="BZ485" s="139" t="str">
        <f t="shared" si="870"/>
        <v/>
      </c>
      <c r="CA485" s="139" t="str">
        <f t="shared" si="871"/>
        <v/>
      </c>
      <c r="CB485" s="139" t="str">
        <f t="shared" si="872"/>
        <v/>
      </c>
      <c r="CC485" s="139" t="str">
        <f t="shared" si="873"/>
        <v/>
      </c>
      <c r="CD485" s="139" t="str">
        <f t="shared" si="874"/>
        <v/>
      </c>
      <c r="CE485" s="140" t="str">
        <f t="shared" si="875"/>
        <v/>
      </c>
      <c r="CF485" s="141" t="str">
        <f t="shared" si="876"/>
        <v/>
      </c>
      <c r="CG485" s="139" t="str">
        <f t="shared" si="877"/>
        <v/>
      </c>
      <c r="CH485" s="139" t="str">
        <f t="shared" si="878"/>
        <v/>
      </c>
      <c r="CI485" s="139" t="str">
        <f t="shared" si="879"/>
        <v/>
      </c>
      <c r="CJ485" s="139" t="str">
        <f t="shared" si="880"/>
        <v/>
      </c>
      <c r="CK485" s="139" t="str">
        <f t="shared" si="881"/>
        <v/>
      </c>
      <c r="CL485" s="140" t="str">
        <f t="shared" si="882"/>
        <v/>
      </c>
      <c r="CM485" s="142" t="str">
        <f t="shared" si="883"/>
        <v/>
      </c>
      <c r="CN485" s="143" t="str">
        <f t="shared" si="884"/>
        <v/>
      </c>
      <c r="CO485" s="143" t="str">
        <f t="shared" si="885"/>
        <v/>
      </c>
      <c r="CP485" s="143" t="str">
        <f t="shared" si="886"/>
        <v/>
      </c>
      <c r="CQ485" s="143" t="str">
        <f t="shared" si="887"/>
        <v/>
      </c>
      <c r="CR485" s="145" t="str">
        <f t="shared" si="888"/>
        <v/>
      </c>
      <c r="CS485" s="127"/>
      <c r="CT485" s="122" t="str">
        <f t="shared" si="889"/>
        <v/>
      </c>
      <c r="CU485" s="123" t="str">
        <f t="shared" si="890"/>
        <v/>
      </c>
      <c r="CV485" s="123" t="str">
        <f t="shared" si="891"/>
        <v/>
      </c>
      <c r="CW485" s="123" t="str">
        <f t="shared" si="892"/>
        <v/>
      </c>
      <c r="CX485" s="123" t="str">
        <f t="shared" si="893"/>
        <v/>
      </c>
      <c r="CY485" s="123" t="str">
        <f t="shared" si="894"/>
        <v/>
      </c>
      <c r="CZ485" s="123" t="str">
        <f t="shared" si="895"/>
        <v/>
      </c>
      <c r="DA485" s="123" t="str">
        <f t="shared" si="896"/>
        <v/>
      </c>
      <c r="DB485" s="124" t="str">
        <f t="shared" si="897"/>
        <v/>
      </c>
      <c r="DC485" s="128" t="str">
        <f t="shared" si="898"/>
        <v/>
      </c>
      <c r="DD485" s="123" t="str">
        <f t="shared" si="899"/>
        <v/>
      </c>
      <c r="DE485" s="123" t="str">
        <f t="shared" si="900"/>
        <v/>
      </c>
      <c r="DF485" s="123" t="str">
        <f t="shared" si="901"/>
        <v/>
      </c>
      <c r="DG485" s="123" t="str">
        <f t="shared" si="902"/>
        <v/>
      </c>
      <c r="DH485" s="123" t="str">
        <f t="shared" si="903"/>
        <v/>
      </c>
      <c r="DI485" s="123" t="str">
        <f t="shared" si="904"/>
        <v/>
      </c>
      <c r="DJ485" s="129" t="str">
        <f t="shared" si="905"/>
        <v/>
      </c>
      <c r="DK485" s="98" t="s">
        <v>68</v>
      </c>
      <c r="DL485" s="130">
        <f t="shared" si="912"/>
        <v>479</v>
      </c>
      <c r="DM485" s="56"/>
    </row>
    <row r="486" spans="2:117" ht="22.5" customHeight="1">
      <c r="B486" s="98" t="s">
        <v>68</v>
      </c>
      <c r="C486" s="130">
        <f t="shared" si="906"/>
        <v>480</v>
      </c>
      <c r="D486" s="146">
        <v>45708</v>
      </c>
      <c r="E486" s="155" t="s">
        <v>69</v>
      </c>
      <c r="F486" s="102" t="s">
        <v>70</v>
      </c>
      <c r="G486" s="103" t="s">
        <v>20</v>
      </c>
      <c r="H486" s="131" t="s">
        <v>46</v>
      </c>
      <c r="I486" s="132">
        <v>5000</v>
      </c>
      <c r="J486" s="106"/>
      <c r="K486" s="107">
        <f t="shared" si="907"/>
        <v>5188404</v>
      </c>
      <c r="L486" s="646"/>
      <c r="M486" s="133"/>
      <c r="N486" s="133"/>
      <c r="O486" s="134" t="str">
        <f t="shared" ref="O486:S486" si="1579">IF($H486=O$6,$I486,"")</f>
        <v/>
      </c>
      <c r="P486" s="135" t="str">
        <f t="shared" si="1579"/>
        <v/>
      </c>
      <c r="Q486" s="136">
        <f t="shared" si="1579"/>
        <v>5000</v>
      </c>
      <c r="R486" s="135" t="str">
        <f t="shared" si="1579"/>
        <v/>
      </c>
      <c r="S486" s="137" t="str">
        <f t="shared" si="1579"/>
        <v/>
      </c>
      <c r="T486" s="113" t="str">
        <f t="shared" ref="T486:AJ486" si="1580">IF($H486=T$6,$J486,"")</f>
        <v/>
      </c>
      <c r="U486" s="114" t="str">
        <f t="shared" si="1580"/>
        <v/>
      </c>
      <c r="V486" s="114" t="str">
        <f t="shared" si="1580"/>
        <v/>
      </c>
      <c r="W486" s="114" t="str">
        <f t="shared" si="1580"/>
        <v/>
      </c>
      <c r="X486" s="113" t="str">
        <f t="shared" si="1580"/>
        <v/>
      </c>
      <c r="Y486" s="114" t="str">
        <f t="shared" si="1580"/>
        <v/>
      </c>
      <c r="Z486" s="114" t="str">
        <f t="shared" si="1580"/>
        <v/>
      </c>
      <c r="AA486" s="114" t="str">
        <f t="shared" si="1580"/>
        <v/>
      </c>
      <c r="AB486" s="113" t="str">
        <f t="shared" si="1580"/>
        <v/>
      </c>
      <c r="AC486" s="114" t="str">
        <f t="shared" si="1580"/>
        <v/>
      </c>
      <c r="AD486" s="114" t="str">
        <f t="shared" si="1580"/>
        <v/>
      </c>
      <c r="AE486" s="114" t="str">
        <f t="shared" si="1580"/>
        <v/>
      </c>
      <c r="AF486" s="114" t="str">
        <f t="shared" si="1580"/>
        <v/>
      </c>
      <c r="AG486" s="114" t="str">
        <f t="shared" si="1580"/>
        <v/>
      </c>
      <c r="AH486" s="114" t="str">
        <f t="shared" si="1580"/>
        <v/>
      </c>
      <c r="AI486" s="113" t="str">
        <f t="shared" si="1580"/>
        <v/>
      </c>
      <c r="AJ486" s="115" t="str">
        <f t="shared" si="1580"/>
        <v/>
      </c>
      <c r="AK486" s="617"/>
      <c r="AL486" s="38"/>
      <c r="AM486" s="98" t="s">
        <v>68</v>
      </c>
      <c r="AN486" s="130">
        <f t="shared" si="910"/>
        <v>480</v>
      </c>
      <c r="AO486" s="138" t="str">
        <f t="shared" ref="AO486:AS486" si="1581">IF(AND($G486=AO$4,$H486=AO$6),$I486,"")</f>
        <v/>
      </c>
      <c r="AP486" s="139" t="str">
        <f t="shared" si="1581"/>
        <v/>
      </c>
      <c r="AQ486" s="139">
        <f t="shared" si="1581"/>
        <v>5000</v>
      </c>
      <c r="AR486" s="139" t="str">
        <f t="shared" si="1581"/>
        <v/>
      </c>
      <c r="AS486" s="139" t="str">
        <f t="shared" si="1581"/>
        <v/>
      </c>
      <c r="AT486" s="118"/>
      <c r="AU486" s="138" t="str">
        <f t="shared" si="839"/>
        <v/>
      </c>
      <c r="AV486" s="139" t="str">
        <f t="shared" si="840"/>
        <v/>
      </c>
      <c r="AW486" s="139" t="str">
        <f t="shared" si="841"/>
        <v/>
      </c>
      <c r="AX486" s="139" t="str">
        <f t="shared" si="842"/>
        <v/>
      </c>
      <c r="AY486" s="139" t="str">
        <f t="shared" si="843"/>
        <v/>
      </c>
      <c r="AZ486" s="140" t="str">
        <f t="shared" si="844"/>
        <v/>
      </c>
      <c r="BA486" s="141" t="str">
        <f t="shared" si="845"/>
        <v/>
      </c>
      <c r="BB486" s="139" t="str">
        <f t="shared" si="846"/>
        <v/>
      </c>
      <c r="BC486" s="139" t="str">
        <f t="shared" si="847"/>
        <v/>
      </c>
      <c r="BD486" s="139" t="str">
        <f t="shared" si="848"/>
        <v/>
      </c>
      <c r="BE486" s="140" t="str">
        <f t="shared" si="849"/>
        <v/>
      </c>
      <c r="BF486" s="122" t="str">
        <f t="shared" si="850"/>
        <v/>
      </c>
      <c r="BG486" s="123" t="str">
        <f t="shared" si="851"/>
        <v/>
      </c>
      <c r="BH486" s="123" t="str">
        <f t="shared" si="852"/>
        <v/>
      </c>
      <c r="BI486" s="123" t="str">
        <f t="shared" si="853"/>
        <v/>
      </c>
      <c r="BJ486" s="122" t="str">
        <f t="shared" si="854"/>
        <v/>
      </c>
      <c r="BK486" s="123" t="str">
        <f t="shared" si="855"/>
        <v/>
      </c>
      <c r="BL486" s="123" t="str">
        <f t="shared" si="856"/>
        <v/>
      </c>
      <c r="BM486" s="123" t="str">
        <f t="shared" si="857"/>
        <v/>
      </c>
      <c r="BN486" s="123" t="str">
        <f t="shared" si="858"/>
        <v/>
      </c>
      <c r="BO486" s="123" t="str">
        <f t="shared" si="859"/>
        <v/>
      </c>
      <c r="BP486" s="123" t="str">
        <f t="shared" si="860"/>
        <v/>
      </c>
      <c r="BQ486" s="123" t="str">
        <f t="shared" si="861"/>
        <v/>
      </c>
      <c r="BR486" s="124" t="str">
        <f t="shared" si="862"/>
        <v/>
      </c>
      <c r="BS486" s="142" t="str">
        <f t="shared" si="863"/>
        <v/>
      </c>
      <c r="BT486" s="143" t="str">
        <f t="shared" si="864"/>
        <v/>
      </c>
      <c r="BU486" s="143" t="str">
        <f t="shared" si="865"/>
        <v/>
      </c>
      <c r="BV486" s="143" t="str">
        <f t="shared" si="866"/>
        <v/>
      </c>
      <c r="BW486" s="143" t="str">
        <f t="shared" si="867"/>
        <v/>
      </c>
      <c r="BX486" s="144" t="str">
        <f t="shared" si="868"/>
        <v/>
      </c>
      <c r="BY486" s="141" t="str">
        <f t="shared" si="869"/>
        <v/>
      </c>
      <c r="BZ486" s="139" t="str">
        <f t="shared" si="870"/>
        <v/>
      </c>
      <c r="CA486" s="139" t="str">
        <f t="shared" si="871"/>
        <v/>
      </c>
      <c r="CB486" s="139" t="str">
        <f t="shared" si="872"/>
        <v/>
      </c>
      <c r="CC486" s="139" t="str">
        <f t="shared" si="873"/>
        <v/>
      </c>
      <c r="CD486" s="139" t="str">
        <f t="shared" si="874"/>
        <v/>
      </c>
      <c r="CE486" s="140" t="str">
        <f t="shared" si="875"/>
        <v/>
      </c>
      <c r="CF486" s="141" t="str">
        <f t="shared" si="876"/>
        <v/>
      </c>
      <c r="CG486" s="139" t="str">
        <f t="shared" si="877"/>
        <v/>
      </c>
      <c r="CH486" s="139" t="str">
        <f t="shared" si="878"/>
        <v/>
      </c>
      <c r="CI486" s="139" t="str">
        <f t="shared" si="879"/>
        <v/>
      </c>
      <c r="CJ486" s="139" t="str">
        <f t="shared" si="880"/>
        <v/>
      </c>
      <c r="CK486" s="139" t="str">
        <f t="shared" si="881"/>
        <v/>
      </c>
      <c r="CL486" s="140" t="str">
        <f t="shared" si="882"/>
        <v/>
      </c>
      <c r="CM486" s="142" t="str">
        <f t="shared" si="883"/>
        <v/>
      </c>
      <c r="CN486" s="143" t="str">
        <f t="shared" si="884"/>
        <v/>
      </c>
      <c r="CO486" s="143" t="str">
        <f t="shared" si="885"/>
        <v/>
      </c>
      <c r="CP486" s="143" t="str">
        <f t="shared" si="886"/>
        <v/>
      </c>
      <c r="CQ486" s="143" t="str">
        <f t="shared" si="887"/>
        <v/>
      </c>
      <c r="CR486" s="145" t="str">
        <f t="shared" si="888"/>
        <v/>
      </c>
      <c r="CS486" s="127"/>
      <c r="CT486" s="122" t="str">
        <f t="shared" si="889"/>
        <v/>
      </c>
      <c r="CU486" s="123" t="str">
        <f t="shared" si="890"/>
        <v/>
      </c>
      <c r="CV486" s="123" t="str">
        <f t="shared" si="891"/>
        <v/>
      </c>
      <c r="CW486" s="123" t="str">
        <f t="shared" si="892"/>
        <v/>
      </c>
      <c r="CX486" s="123" t="str">
        <f t="shared" si="893"/>
        <v/>
      </c>
      <c r="CY486" s="123" t="str">
        <f t="shared" si="894"/>
        <v/>
      </c>
      <c r="CZ486" s="123" t="str">
        <f t="shared" si="895"/>
        <v/>
      </c>
      <c r="DA486" s="123" t="str">
        <f t="shared" si="896"/>
        <v/>
      </c>
      <c r="DB486" s="124" t="str">
        <f t="shared" si="897"/>
        <v/>
      </c>
      <c r="DC486" s="128" t="str">
        <f t="shared" si="898"/>
        <v/>
      </c>
      <c r="DD486" s="123" t="str">
        <f t="shared" si="899"/>
        <v/>
      </c>
      <c r="DE486" s="123" t="str">
        <f t="shared" si="900"/>
        <v/>
      </c>
      <c r="DF486" s="123" t="str">
        <f t="shared" si="901"/>
        <v/>
      </c>
      <c r="DG486" s="123" t="str">
        <f t="shared" si="902"/>
        <v/>
      </c>
      <c r="DH486" s="123" t="str">
        <f t="shared" si="903"/>
        <v/>
      </c>
      <c r="DI486" s="123" t="str">
        <f t="shared" si="904"/>
        <v/>
      </c>
      <c r="DJ486" s="129" t="str">
        <f t="shared" si="905"/>
        <v/>
      </c>
      <c r="DK486" s="98" t="s">
        <v>68</v>
      </c>
      <c r="DL486" s="130">
        <f t="shared" si="912"/>
        <v>480</v>
      </c>
      <c r="DM486" s="56"/>
    </row>
    <row r="487" spans="2:117" ht="22.5" customHeight="1">
      <c r="B487" s="98" t="s">
        <v>68</v>
      </c>
      <c r="C487" s="130">
        <f t="shared" si="906"/>
        <v>481</v>
      </c>
      <c r="D487" s="146">
        <v>45709</v>
      </c>
      <c r="E487" s="155" t="s">
        <v>69</v>
      </c>
      <c r="F487" s="102" t="s">
        <v>70</v>
      </c>
      <c r="G487" s="103" t="s">
        <v>20</v>
      </c>
      <c r="H487" s="131" t="s">
        <v>46</v>
      </c>
      <c r="I487" s="132">
        <v>100000</v>
      </c>
      <c r="J487" s="106"/>
      <c r="K487" s="107">
        <f t="shared" si="907"/>
        <v>5288404</v>
      </c>
      <c r="L487" s="647" t="str">
        <f>HYPERLINK("./通帳_公開用/外通帳Y481-503.pdf","通帳Y481-Y503")</f>
        <v>通帳Y481-Y503</v>
      </c>
      <c r="M487" s="133"/>
      <c r="N487" s="133"/>
      <c r="O487" s="134" t="str">
        <f t="shared" ref="O487:S487" si="1582">IF($H487=O$6,$I487,"")</f>
        <v/>
      </c>
      <c r="P487" s="135" t="str">
        <f t="shared" si="1582"/>
        <v/>
      </c>
      <c r="Q487" s="136">
        <f t="shared" si="1582"/>
        <v>100000</v>
      </c>
      <c r="R487" s="135" t="str">
        <f t="shared" si="1582"/>
        <v/>
      </c>
      <c r="S487" s="137" t="str">
        <f t="shared" si="1582"/>
        <v/>
      </c>
      <c r="T487" s="113" t="str">
        <f t="shared" ref="T487:AJ487" si="1583">IF($H487=T$6,$J487,"")</f>
        <v/>
      </c>
      <c r="U487" s="114" t="str">
        <f t="shared" si="1583"/>
        <v/>
      </c>
      <c r="V487" s="114" t="str">
        <f t="shared" si="1583"/>
        <v/>
      </c>
      <c r="W487" s="114" t="str">
        <f t="shared" si="1583"/>
        <v/>
      </c>
      <c r="X487" s="113" t="str">
        <f t="shared" si="1583"/>
        <v/>
      </c>
      <c r="Y487" s="114" t="str">
        <f t="shared" si="1583"/>
        <v/>
      </c>
      <c r="Z487" s="114" t="str">
        <f t="shared" si="1583"/>
        <v/>
      </c>
      <c r="AA487" s="114" t="str">
        <f t="shared" si="1583"/>
        <v/>
      </c>
      <c r="AB487" s="113" t="str">
        <f t="shared" si="1583"/>
        <v/>
      </c>
      <c r="AC487" s="114" t="str">
        <f t="shared" si="1583"/>
        <v/>
      </c>
      <c r="AD487" s="114" t="str">
        <f t="shared" si="1583"/>
        <v/>
      </c>
      <c r="AE487" s="114" t="str">
        <f t="shared" si="1583"/>
        <v/>
      </c>
      <c r="AF487" s="114" t="str">
        <f t="shared" si="1583"/>
        <v/>
      </c>
      <c r="AG487" s="114" t="str">
        <f t="shared" si="1583"/>
        <v/>
      </c>
      <c r="AH487" s="114" t="str">
        <f t="shared" si="1583"/>
        <v/>
      </c>
      <c r="AI487" s="113" t="str">
        <f t="shared" si="1583"/>
        <v/>
      </c>
      <c r="AJ487" s="115" t="str">
        <f t="shared" si="1583"/>
        <v/>
      </c>
      <c r="AK487" s="617"/>
      <c r="AL487" s="38"/>
      <c r="AM487" s="98" t="s">
        <v>68</v>
      </c>
      <c r="AN487" s="130">
        <f t="shared" si="910"/>
        <v>481</v>
      </c>
      <c r="AO487" s="138" t="str">
        <f t="shared" ref="AO487:AS487" si="1584">IF(AND($G487=AO$4,$H487=AO$6),$I487,"")</f>
        <v/>
      </c>
      <c r="AP487" s="139" t="str">
        <f t="shared" si="1584"/>
        <v/>
      </c>
      <c r="AQ487" s="139">
        <f t="shared" si="1584"/>
        <v>100000</v>
      </c>
      <c r="AR487" s="139" t="str">
        <f t="shared" si="1584"/>
        <v/>
      </c>
      <c r="AS487" s="139" t="str">
        <f t="shared" si="1584"/>
        <v/>
      </c>
      <c r="AT487" s="118"/>
      <c r="AU487" s="138" t="str">
        <f t="shared" si="839"/>
        <v/>
      </c>
      <c r="AV487" s="139" t="str">
        <f t="shared" si="840"/>
        <v/>
      </c>
      <c r="AW487" s="139" t="str">
        <f t="shared" si="841"/>
        <v/>
      </c>
      <c r="AX487" s="139" t="str">
        <f t="shared" si="842"/>
        <v/>
      </c>
      <c r="AY487" s="139" t="str">
        <f t="shared" si="843"/>
        <v/>
      </c>
      <c r="AZ487" s="140" t="str">
        <f t="shared" si="844"/>
        <v/>
      </c>
      <c r="BA487" s="141" t="str">
        <f t="shared" si="845"/>
        <v/>
      </c>
      <c r="BB487" s="139" t="str">
        <f t="shared" si="846"/>
        <v/>
      </c>
      <c r="BC487" s="139" t="str">
        <f t="shared" si="847"/>
        <v/>
      </c>
      <c r="BD487" s="139" t="str">
        <f t="shared" si="848"/>
        <v/>
      </c>
      <c r="BE487" s="140" t="str">
        <f t="shared" si="849"/>
        <v/>
      </c>
      <c r="BF487" s="122" t="str">
        <f t="shared" si="850"/>
        <v/>
      </c>
      <c r="BG487" s="123" t="str">
        <f t="shared" si="851"/>
        <v/>
      </c>
      <c r="BH487" s="123" t="str">
        <f t="shared" si="852"/>
        <v/>
      </c>
      <c r="BI487" s="123" t="str">
        <f t="shared" si="853"/>
        <v/>
      </c>
      <c r="BJ487" s="122" t="str">
        <f t="shared" si="854"/>
        <v/>
      </c>
      <c r="BK487" s="123" t="str">
        <f t="shared" si="855"/>
        <v/>
      </c>
      <c r="BL487" s="123" t="str">
        <f t="shared" si="856"/>
        <v/>
      </c>
      <c r="BM487" s="123" t="str">
        <f t="shared" si="857"/>
        <v/>
      </c>
      <c r="BN487" s="123" t="str">
        <f t="shared" si="858"/>
        <v/>
      </c>
      <c r="BO487" s="123" t="str">
        <f t="shared" si="859"/>
        <v/>
      </c>
      <c r="BP487" s="123" t="str">
        <f t="shared" si="860"/>
        <v/>
      </c>
      <c r="BQ487" s="123" t="str">
        <f t="shared" si="861"/>
        <v/>
      </c>
      <c r="BR487" s="124" t="str">
        <f t="shared" si="862"/>
        <v/>
      </c>
      <c r="BS487" s="142" t="str">
        <f t="shared" si="863"/>
        <v/>
      </c>
      <c r="BT487" s="143" t="str">
        <f t="shared" si="864"/>
        <v/>
      </c>
      <c r="BU487" s="143" t="str">
        <f t="shared" si="865"/>
        <v/>
      </c>
      <c r="BV487" s="143" t="str">
        <f t="shared" si="866"/>
        <v/>
      </c>
      <c r="BW487" s="143" t="str">
        <f t="shared" si="867"/>
        <v/>
      </c>
      <c r="BX487" s="144" t="str">
        <f t="shared" si="868"/>
        <v/>
      </c>
      <c r="BY487" s="141" t="str">
        <f t="shared" si="869"/>
        <v/>
      </c>
      <c r="BZ487" s="139" t="str">
        <f t="shared" si="870"/>
        <v/>
      </c>
      <c r="CA487" s="139" t="str">
        <f t="shared" si="871"/>
        <v/>
      </c>
      <c r="CB487" s="139" t="str">
        <f t="shared" si="872"/>
        <v/>
      </c>
      <c r="CC487" s="139" t="str">
        <f t="shared" si="873"/>
        <v/>
      </c>
      <c r="CD487" s="139" t="str">
        <f t="shared" si="874"/>
        <v/>
      </c>
      <c r="CE487" s="140" t="str">
        <f t="shared" si="875"/>
        <v/>
      </c>
      <c r="CF487" s="141" t="str">
        <f t="shared" si="876"/>
        <v/>
      </c>
      <c r="CG487" s="139" t="str">
        <f t="shared" si="877"/>
        <v/>
      </c>
      <c r="CH487" s="139" t="str">
        <f t="shared" si="878"/>
        <v/>
      </c>
      <c r="CI487" s="139" t="str">
        <f t="shared" si="879"/>
        <v/>
      </c>
      <c r="CJ487" s="139" t="str">
        <f t="shared" si="880"/>
        <v/>
      </c>
      <c r="CK487" s="139" t="str">
        <f t="shared" si="881"/>
        <v/>
      </c>
      <c r="CL487" s="140" t="str">
        <f t="shared" si="882"/>
        <v/>
      </c>
      <c r="CM487" s="142" t="str">
        <f t="shared" si="883"/>
        <v/>
      </c>
      <c r="CN487" s="143" t="str">
        <f t="shared" si="884"/>
        <v/>
      </c>
      <c r="CO487" s="143" t="str">
        <f t="shared" si="885"/>
        <v/>
      </c>
      <c r="CP487" s="143" t="str">
        <f t="shared" si="886"/>
        <v/>
      </c>
      <c r="CQ487" s="143" t="str">
        <f t="shared" si="887"/>
        <v/>
      </c>
      <c r="CR487" s="145" t="str">
        <f t="shared" si="888"/>
        <v/>
      </c>
      <c r="CS487" s="127"/>
      <c r="CT487" s="122" t="str">
        <f t="shared" si="889"/>
        <v/>
      </c>
      <c r="CU487" s="123" t="str">
        <f t="shared" si="890"/>
        <v/>
      </c>
      <c r="CV487" s="123" t="str">
        <f t="shared" si="891"/>
        <v/>
      </c>
      <c r="CW487" s="123" t="str">
        <f t="shared" si="892"/>
        <v/>
      </c>
      <c r="CX487" s="123" t="str">
        <f t="shared" si="893"/>
        <v/>
      </c>
      <c r="CY487" s="123" t="str">
        <f t="shared" si="894"/>
        <v/>
      </c>
      <c r="CZ487" s="123" t="str">
        <f t="shared" si="895"/>
        <v/>
      </c>
      <c r="DA487" s="123" t="str">
        <f t="shared" si="896"/>
        <v/>
      </c>
      <c r="DB487" s="124" t="str">
        <f t="shared" si="897"/>
        <v/>
      </c>
      <c r="DC487" s="128" t="str">
        <f t="shared" si="898"/>
        <v/>
      </c>
      <c r="DD487" s="123" t="str">
        <f t="shared" si="899"/>
        <v/>
      </c>
      <c r="DE487" s="123" t="str">
        <f t="shared" si="900"/>
        <v/>
      </c>
      <c r="DF487" s="123" t="str">
        <f t="shared" si="901"/>
        <v/>
      </c>
      <c r="DG487" s="123" t="str">
        <f t="shared" si="902"/>
        <v/>
      </c>
      <c r="DH487" s="123" t="str">
        <f t="shared" si="903"/>
        <v/>
      </c>
      <c r="DI487" s="123" t="str">
        <f t="shared" si="904"/>
        <v/>
      </c>
      <c r="DJ487" s="129" t="str">
        <f t="shared" si="905"/>
        <v/>
      </c>
      <c r="DK487" s="98" t="s">
        <v>68</v>
      </c>
      <c r="DL487" s="130">
        <f t="shared" si="912"/>
        <v>481</v>
      </c>
      <c r="DM487" s="56"/>
    </row>
    <row r="488" spans="2:117" ht="22.5" customHeight="1">
      <c r="B488" s="98" t="s">
        <v>68</v>
      </c>
      <c r="C488" s="130">
        <f t="shared" si="906"/>
        <v>482</v>
      </c>
      <c r="D488" s="146">
        <v>45709</v>
      </c>
      <c r="E488" s="155" t="s">
        <v>69</v>
      </c>
      <c r="F488" s="102" t="s">
        <v>70</v>
      </c>
      <c r="G488" s="103" t="s">
        <v>20</v>
      </c>
      <c r="H488" s="131" t="s">
        <v>46</v>
      </c>
      <c r="I488" s="132">
        <v>10000</v>
      </c>
      <c r="J488" s="106"/>
      <c r="K488" s="107">
        <f t="shared" si="907"/>
        <v>5298404</v>
      </c>
      <c r="L488" s="645"/>
      <c r="M488" s="133"/>
      <c r="N488" s="133"/>
      <c r="O488" s="134" t="str">
        <f t="shared" ref="O488:S488" si="1585">IF($H488=O$6,$I488,"")</f>
        <v/>
      </c>
      <c r="P488" s="135" t="str">
        <f t="shared" si="1585"/>
        <v/>
      </c>
      <c r="Q488" s="136">
        <f t="shared" si="1585"/>
        <v>10000</v>
      </c>
      <c r="R488" s="135" t="str">
        <f t="shared" si="1585"/>
        <v/>
      </c>
      <c r="S488" s="137" t="str">
        <f t="shared" si="1585"/>
        <v/>
      </c>
      <c r="T488" s="113" t="str">
        <f t="shared" ref="T488:AJ488" si="1586">IF($H488=T$6,$J488,"")</f>
        <v/>
      </c>
      <c r="U488" s="114" t="str">
        <f t="shared" si="1586"/>
        <v/>
      </c>
      <c r="V488" s="114" t="str">
        <f t="shared" si="1586"/>
        <v/>
      </c>
      <c r="W488" s="114" t="str">
        <f t="shared" si="1586"/>
        <v/>
      </c>
      <c r="X488" s="113" t="str">
        <f t="shared" si="1586"/>
        <v/>
      </c>
      <c r="Y488" s="114" t="str">
        <f t="shared" si="1586"/>
        <v/>
      </c>
      <c r="Z488" s="114" t="str">
        <f t="shared" si="1586"/>
        <v/>
      </c>
      <c r="AA488" s="114" t="str">
        <f t="shared" si="1586"/>
        <v/>
      </c>
      <c r="AB488" s="113" t="str">
        <f t="shared" si="1586"/>
        <v/>
      </c>
      <c r="AC488" s="114" t="str">
        <f t="shared" si="1586"/>
        <v/>
      </c>
      <c r="AD488" s="114" t="str">
        <f t="shared" si="1586"/>
        <v/>
      </c>
      <c r="AE488" s="114" t="str">
        <f t="shared" si="1586"/>
        <v/>
      </c>
      <c r="AF488" s="114" t="str">
        <f t="shared" si="1586"/>
        <v/>
      </c>
      <c r="AG488" s="114" t="str">
        <f t="shared" si="1586"/>
        <v/>
      </c>
      <c r="AH488" s="114" t="str">
        <f t="shared" si="1586"/>
        <v/>
      </c>
      <c r="AI488" s="113" t="str">
        <f t="shared" si="1586"/>
        <v/>
      </c>
      <c r="AJ488" s="115" t="str">
        <f t="shared" si="1586"/>
        <v/>
      </c>
      <c r="AK488" s="617"/>
      <c r="AL488" s="38"/>
      <c r="AM488" s="98" t="s">
        <v>68</v>
      </c>
      <c r="AN488" s="130">
        <f t="shared" si="910"/>
        <v>482</v>
      </c>
      <c r="AO488" s="138" t="str">
        <f t="shared" ref="AO488:AS488" si="1587">IF(AND($G488=AO$4,$H488=AO$6),$I488,"")</f>
        <v/>
      </c>
      <c r="AP488" s="139" t="str">
        <f t="shared" si="1587"/>
        <v/>
      </c>
      <c r="AQ488" s="139">
        <f t="shared" si="1587"/>
        <v>10000</v>
      </c>
      <c r="AR488" s="139" t="str">
        <f t="shared" si="1587"/>
        <v/>
      </c>
      <c r="AS488" s="139" t="str">
        <f t="shared" si="1587"/>
        <v/>
      </c>
      <c r="AT488" s="118"/>
      <c r="AU488" s="138" t="str">
        <f t="shared" si="839"/>
        <v/>
      </c>
      <c r="AV488" s="139" t="str">
        <f t="shared" si="840"/>
        <v/>
      </c>
      <c r="AW488" s="139" t="str">
        <f t="shared" si="841"/>
        <v/>
      </c>
      <c r="AX488" s="139" t="str">
        <f t="shared" si="842"/>
        <v/>
      </c>
      <c r="AY488" s="139" t="str">
        <f t="shared" si="843"/>
        <v/>
      </c>
      <c r="AZ488" s="140" t="str">
        <f t="shared" si="844"/>
        <v/>
      </c>
      <c r="BA488" s="141" t="str">
        <f t="shared" si="845"/>
        <v/>
      </c>
      <c r="BB488" s="139" t="str">
        <f t="shared" si="846"/>
        <v/>
      </c>
      <c r="BC488" s="139" t="str">
        <f t="shared" si="847"/>
        <v/>
      </c>
      <c r="BD488" s="139" t="str">
        <f t="shared" si="848"/>
        <v/>
      </c>
      <c r="BE488" s="140" t="str">
        <f t="shared" si="849"/>
        <v/>
      </c>
      <c r="BF488" s="122" t="str">
        <f t="shared" si="850"/>
        <v/>
      </c>
      <c r="BG488" s="123" t="str">
        <f t="shared" si="851"/>
        <v/>
      </c>
      <c r="BH488" s="123" t="str">
        <f t="shared" si="852"/>
        <v/>
      </c>
      <c r="BI488" s="123" t="str">
        <f t="shared" si="853"/>
        <v/>
      </c>
      <c r="BJ488" s="122" t="str">
        <f t="shared" si="854"/>
        <v/>
      </c>
      <c r="BK488" s="123" t="str">
        <f t="shared" si="855"/>
        <v/>
      </c>
      <c r="BL488" s="123" t="str">
        <f t="shared" si="856"/>
        <v/>
      </c>
      <c r="BM488" s="123" t="str">
        <f t="shared" si="857"/>
        <v/>
      </c>
      <c r="BN488" s="123" t="str">
        <f t="shared" si="858"/>
        <v/>
      </c>
      <c r="BO488" s="123" t="str">
        <f t="shared" si="859"/>
        <v/>
      </c>
      <c r="BP488" s="123" t="str">
        <f t="shared" si="860"/>
        <v/>
      </c>
      <c r="BQ488" s="123" t="str">
        <f t="shared" si="861"/>
        <v/>
      </c>
      <c r="BR488" s="124" t="str">
        <f t="shared" si="862"/>
        <v/>
      </c>
      <c r="BS488" s="142" t="str">
        <f t="shared" si="863"/>
        <v/>
      </c>
      <c r="BT488" s="143" t="str">
        <f t="shared" si="864"/>
        <v/>
      </c>
      <c r="BU488" s="143" t="str">
        <f t="shared" si="865"/>
        <v/>
      </c>
      <c r="BV488" s="143" t="str">
        <f t="shared" si="866"/>
        <v/>
      </c>
      <c r="BW488" s="143" t="str">
        <f t="shared" si="867"/>
        <v/>
      </c>
      <c r="BX488" s="144" t="str">
        <f t="shared" si="868"/>
        <v/>
      </c>
      <c r="BY488" s="141" t="str">
        <f t="shared" si="869"/>
        <v/>
      </c>
      <c r="BZ488" s="139" t="str">
        <f t="shared" si="870"/>
        <v/>
      </c>
      <c r="CA488" s="139" t="str">
        <f t="shared" si="871"/>
        <v/>
      </c>
      <c r="CB488" s="139" t="str">
        <f t="shared" si="872"/>
        <v/>
      </c>
      <c r="CC488" s="139" t="str">
        <f t="shared" si="873"/>
        <v/>
      </c>
      <c r="CD488" s="139" t="str">
        <f t="shared" si="874"/>
        <v/>
      </c>
      <c r="CE488" s="140" t="str">
        <f t="shared" si="875"/>
        <v/>
      </c>
      <c r="CF488" s="141" t="str">
        <f t="shared" si="876"/>
        <v/>
      </c>
      <c r="CG488" s="139" t="str">
        <f t="shared" si="877"/>
        <v/>
      </c>
      <c r="CH488" s="139" t="str">
        <f t="shared" si="878"/>
        <v/>
      </c>
      <c r="CI488" s="139" t="str">
        <f t="shared" si="879"/>
        <v/>
      </c>
      <c r="CJ488" s="139" t="str">
        <f t="shared" si="880"/>
        <v/>
      </c>
      <c r="CK488" s="139" t="str">
        <f t="shared" si="881"/>
        <v/>
      </c>
      <c r="CL488" s="140" t="str">
        <f t="shared" si="882"/>
        <v/>
      </c>
      <c r="CM488" s="142" t="str">
        <f t="shared" si="883"/>
        <v/>
      </c>
      <c r="CN488" s="143" t="str">
        <f t="shared" si="884"/>
        <v/>
      </c>
      <c r="CO488" s="143" t="str">
        <f t="shared" si="885"/>
        <v/>
      </c>
      <c r="CP488" s="143" t="str">
        <f t="shared" si="886"/>
        <v/>
      </c>
      <c r="CQ488" s="143" t="str">
        <f t="shared" si="887"/>
        <v/>
      </c>
      <c r="CR488" s="145" t="str">
        <f t="shared" si="888"/>
        <v/>
      </c>
      <c r="CS488" s="127"/>
      <c r="CT488" s="122" t="str">
        <f t="shared" si="889"/>
        <v/>
      </c>
      <c r="CU488" s="123" t="str">
        <f t="shared" si="890"/>
        <v/>
      </c>
      <c r="CV488" s="123" t="str">
        <f t="shared" si="891"/>
        <v/>
      </c>
      <c r="CW488" s="123" t="str">
        <f t="shared" si="892"/>
        <v/>
      </c>
      <c r="CX488" s="123" t="str">
        <f t="shared" si="893"/>
        <v/>
      </c>
      <c r="CY488" s="123" t="str">
        <f t="shared" si="894"/>
        <v/>
      </c>
      <c r="CZ488" s="123" t="str">
        <f t="shared" si="895"/>
        <v/>
      </c>
      <c r="DA488" s="123" t="str">
        <f t="shared" si="896"/>
        <v/>
      </c>
      <c r="DB488" s="124" t="str">
        <f t="shared" si="897"/>
        <v/>
      </c>
      <c r="DC488" s="128" t="str">
        <f t="shared" si="898"/>
        <v/>
      </c>
      <c r="DD488" s="123" t="str">
        <f t="shared" si="899"/>
        <v/>
      </c>
      <c r="DE488" s="123" t="str">
        <f t="shared" si="900"/>
        <v/>
      </c>
      <c r="DF488" s="123" t="str">
        <f t="shared" si="901"/>
        <v/>
      </c>
      <c r="DG488" s="123" t="str">
        <f t="shared" si="902"/>
        <v/>
      </c>
      <c r="DH488" s="123" t="str">
        <f t="shared" si="903"/>
        <v/>
      </c>
      <c r="DI488" s="123" t="str">
        <f t="shared" si="904"/>
        <v/>
      </c>
      <c r="DJ488" s="129" t="str">
        <f t="shared" si="905"/>
        <v/>
      </c>
      <c r="DK488" s="98" t="s">
        <v>68</v>
      </c>
      <c r="DL488" s="130">
        <f t="shared" si="912"/>
        <v>482</v>
      </c>
      <c r="DM488" s="56"/>
    </row>
    <row r="489" spans="2:117" ht="22.5" customHeight="1">
      <c r="B489" s="98" t="s">
        <v>68</v>
      </c>
      <c r="C489" s="130">
        <f t="shared" si="906"/>
        <v>483</v>
      </c>
      <c r="D489" s="146">
        <v>45709</v>
      </c>
      <c r="E489" s="155" t="s">
        <v>69</v>
      </c>
      <c r="F489" s="102" t="s">
        <v>70</v>
      </c>
      <c r="G489" s="103" t="s">
        <v>20</v>
      </c>
      <c r="H489" s="131" t="s">
        <v>46</v>
      </c>
      <c r="I489" s="132">
        <v>10000</v>
      </c>
      <c r="J489" s="106"/>
      <c r="K489" s="107">
        <f t="shared" si="907"/>
        <v>5308404</v>
      </c>
      <c r="L489" s="645"/>
      <c r="M489" s="133"/>
      <c r="N489" s="133"/>
      <c r="O489" s="134" t="str">
        <f t="shared" ref="O489:S489" si="1588">IF($H489=O$6,$I489,"")</f>
        <v/>
      </c>
      <c r="P489" s="135" t="str">
        <f t="shared" si="1588"/>
        <v/>
      </c>
      <c r="Q489" s="136">
        <f t="shared" si="1588"/>
        <v>10000</v>
      </c>
      <c r="R489" s="135" t="str">
        <f t="shared" si="1588"/>
        <v/>
      </c>
      <c r="S489" s="137" t="str">
        <f t="shared" si="1588"/>
        <v/>
      </c>
      <c r="T489" s="113" t="str">
        <f t="shared" ref="T489:AJ489" si="1589">IF($H489=T$6,$J489,"")</f>
        <v/>
      </c>
      <c r="U489" s="114" t="str">
        <f t="shared" si="1589"/>
        <v/>
      </c>
      <c r="V489" s="114" t="str">
        <f t="shared" si="1589"/>
        <v/>
      </c>
      <c r="W489" s="114" t="str">
        <f t="shared" si="1589"/>
        <v/>
      </c>
      <c r="X489" s="113" t="str">
        <f t="shared" si="1589"/>
        <v/>
      </c>
      <c r="Y489" s="114" t="str">
        <f t="shared" si="1589"/>
        <v/>
      </c>
      <c r="Z489" s="114" t="str">
        <f t="shared" si="1589"/>
        <v/>
      </c>
      <c r="AA489" s="114" t="str">
        <f t="shared" si="1589"/>
        <v/>
      </c>
      <c r="AB489" s="113" t="str">
        <f t="shared" si="1589"/>
        <v/>
      </c>
      <c r="AC489" s="114" t="str">
        <f t="shared" si="1589"/>
        <v/>
      </c>
      <c r="AD489" s="114" t="str">
        <f t="shared" si="1589"/>
        <v/>
      </c>
      <c r="AE489" s="114" t="str">
        <f t="shared" si="1589"/>
        <v/>
      </c>
      <c r="AF489" s="114" t="str">
        <f t="shared" si="1589"/>
        <v/>
      </c>
      <c r="AG489" s="114" t="str">
        <f t="shared" si="1589"/>
        <v/>
      </c>
      <c r="AH489" s="114" t="str">
        <f t="shared" si="1589"/>
        <v/>
      </c>
      <c r="AI489" s="113" t="str">
        <f t="shared" si="1589"/>
        <v/>
      </c>
      <c r="AJ489" s="115" t="str">
        <f t="shared" si="1589"/>
        <v/>
      </c>
      <c r="AK489" s="617"/>
      <c r="AL489" s="38"/>
      <c r="AM489" s="98" t="s">
        <v>68</v>
      </c>
      <c r="AN489" s="130">
        <f t="shared" si="910"/>
        <v>483</v>
      </c>
      <c r="AO489" s="138" t="str">
        <f t="shared" ref="AO489:AS489" si="1590">IF(AND($G489=AO$4,$H489=AO$6),$I489,"")</f>
        <v/>
      </c>
      <c r="AP489" s="139" t="str">
        <f t="shared" si="1590"/>
        <v/>
      </c>
      <c r="AQ489" s="139">
        <f t="shared" si="1590"/>
        <v>10000</v>
      </c>
      <c r="AR489" s="139" t="str">
        <f t="shared" si="1590"/>
        <v/>
      </c>
      <c r="AS489" s="139" t="str">
        <f t="shared" si="1590"/>
        <v/>
      </c>
      <c r="AT489" s="118"/>
      <c r="AU489" s="138" t="str">
        <f t="shared" si="839"/>
        <v/>
      </c>
      <c r="AV489" s="139" t="str">
        <f t="shared" si="840"/>
        <v/>
      </c>
      <c r="AW489" s="139" t="str">
        <f t="shared" si="841"/>
        <v/>
      </c>
      <c r="AX489" s="139" t="str">
        <f t="shared" si="842"/>
        <v/>
      </c>
      <c r="AY489" s="139" t="str">
        <f t="shared" si="843"/>
        <v/>
      </c>
      <c r="AZ489" s="140" t="str">
        <f t="shared" si="844"/>
        <v/>
      </c>
      <c r="BA489" s="141" t="str">
        <f t="shared" si="845"/>
        <v/>
      </c>
      <c r="BB489" s="139" t="str">
        <f t="shared" si="846"/>
        <v/>
      </c>
      <c r="BC489" s="139" t="str">
        <f t="shared" si="847"/>
        <v/>
      </c>
      <c r="BD489" s="139" t="str">
        <f t="shared" si="848"/>
        <v/>
      </c>
      <c r="BE489" s="140" t="str">
        <f t="shared" si="849"/>
        <v/>
      </c>
      <c r="BF489" s="122" t="str">
        <f t="shared" si="850"/>
        <v/>
      </c>
      <c r="BG489" s="123" t="str">
        <f t="shared" si="851"/>
        <v/>
      </c>
      <c r="BH489" s="123" t="str">
        <f t="shared" si="852"/>
        <v/>
      </c>
      <c r="BI489" s="123" t="str">
        <f t="shared" si="853"/>
        <v/>
      </c>
      <c r="BJ489" s="122" t="str">
        <f t="shared" si="854"/>
        <v/>
      </c>
      <c r="BK489" s="123" t="str">
        <f t="shared" si="855"/>
        <v/>
      </c>
      <c r="BL489" s="123" t="str">
        <f t="shared" si="856"/>
        <v/>
      </c>
      <c r="BM489" s="123" t="str">
        <f t="shared" si="857"/>
        <v/>
      </c>
      <c r="BN489" s="123" t="str">
        <f t="shared" si="858"/>
        <v/>
      </c>
      <c r="BO489" s="123" t="str">
        <f t="shared" si="859"/>
        <v/>
      </c>
      <c r="BP489" s="123" t="str">
        <f t="shared" si="860"/>
        <v/>
      </c>
      <c r="BQ489" s="123" t="str">
        <f t="shared" si="861"/>
        <v/>
      </c>
      <c r="BR489" s="124" t="str">
        <f t="shared" si="862"/>
        <v/>
      </c>
      <c r="BS489" s="142" t="str">
        <f t="shared" si="863"/>
        <v/>
      </c>
      <c r="BT489" s="143" t="str">
        <f t="shared" si="864"/>
        <v/>
      </c>
      <c r="BU489" s="143" t="str">
        <f t="shared" si="865"/>
        <v/>
      </c>
      <c r="BV489" s="143" t="str">
        <f t="shared" si="866"/>
        <v/>
      </c>
      <c r="BW489" s="143" t="str">
        <f t="shared" si="867"/>
        <v/>
      </c>
      <c r="BX489" s="144" t="str">
        <f t="shared" si="868"/>
        <v/>
      </c>
      <c r="BY489" s="141" t="str">
        <f t="shared" si="869"/>
        <v/>
      </c>
      <c r="BZ489" s="139" t="str">
        <f t="shared" si="870"/>
        <v/>
      </c>
      <c r="CA489" s="139" t="str">
        <f t="shared" si="871"/>
        <v/>
      </c>
      <c r="CB489" s="139" t="str">
        <f t="shared" si="872"/>
        <v/>
      </c>
      <c r="CC489" s="139" t="str">
        <f t="shared" si="873"/>
        <v/>
      </c>
      <c r="CD489" s="139" t="str">
        <f t="shared" si="874"/>
        <v/>
      </c>
      <c r="CE489" s="140" t="str">
        <f t="shared" si="875"/>
        <v/>
      </c>
      <c r="CF489" s="141" t="str">
        <f t="shared" si="876"/>
        <v/>
      </c>
      <c r="CG489" s="139" t="str">
        <f t="shared" si="877"/>
        <v/>
      </c>
      <c r="CH489" s="139" t="str">
        <f t="shared" si="878"/>
        <v/>
      </c>
      <c r="CI489" s="139" t="str">
        <f t="shared" si="879"/>
        <v/>
      </c>
      <c r="CJ489" s="139" t="str">
        <f t="shared" si="880"/>
        <v/>
      </c>
      <c r="CK489" s="139" t="str">
        <f t="shared" si="881"/>
        <v/>
      </c>
      <c r="CL489" s="140" t="str">
        <f t="shared" si="882"/>
        <v/>
      </c>
      <c r="CM489" s="142" t="str">
        <f t="shared" si="883"/>
        <v/>
      </c>
      <c r="CN489" s="143" t="str">
        <f t="shared" si="884"/>
        <v/>
      </c>
      <c r="CO489" s="143" t="str">
        <f t="shared" si="885"/>
        <v/>
      </c>
      <c r="CP489" s="143" t="str">
        <f t="shared" si="886"/>
        <v/>
      </c>
      <c r="CQ489" s="143" t="str">
        <f t="shared" si="887"/>
        <v/>
      </c>
      <c r="CR489" s="145" t="str">
        <f t="shared" si="888"/>
        <v/>
      </c>
      <c r="CS489" s="127"/>
      <c r="CT489" s="122" t="str">
        <f t="shared" si="889"/>
        <v/>
      </c>
      <c r="CU489" s="123" t="str">
        <f t="shared" si="890"/>
        <v/>
      </c>
      <c r="CV489" s="123" t="str">
        <f t="shared" si="891"/>
        <v/>
      </c>
      <c r="CW489" s="123" t="str">
        <f t="shared" si="892"/>
        <v/>
      </c>
      <c r="CX489" s="123" t="str">
        <f t="shared" si="893"/>
        <v/>
      </c>
      <c r="CY489" s="123" t="str">
        <f t="shared" si="894"/>
        <v/>
      </c>
      <c r="CZ489" s="123" t="str">
        <f t="shared" si="895"/>
        <v/>
      </c>
      <c r="DA489" s="123" t="str">
        <f t="shared" si="896"/>
        <v/>
      </c>
      <c r="DB489" s="124" t="str">
        <f t="shared" si="897"/>
        <v/>
      </c>
      <c r="DC489" s="128" t="str">
        <f t="shared" si="898"/>
        <v/>
      </c>
      <c r="DD489" s="123" t="str">
        <f t="shared" si="899"/>
        <v/>
      </c>
      <c r="DE489" s="123" t="str">
        <f t="shared" si="900"/>
        <v/>
      </c>
      <c r="DF489" s="123" t="str">
        <f t="shared" si="901"/>
        <v/>
      </c>
      <c r="DG489" s="123" t="str">
        <f t="shared" si="902"/>
        <v/>
      </c>
      <c r="DH489" s="123" t="str">
        <f t="shared" si="903"/>
        <v/>
      </c>
      <c r="DI489" s="123" t="str">
        <f t="shared" si="904"/>
        <v/>
      </c>
      <c r="DJ489" s="129" t="str">
        <f t="shared" si="905"/>
        <v/>
      </c>
      <c r="DK489" s="98" t="s">
        <v>68</v>
      </c>
      <c r="DL489" s="130">
        <f t="shared" si="912"/>
        <v>483</v>
      </c>
      <c r="DM489" s="56"/>
    </row>
    <row r="490" spans="2:117" ht="22.5" customHeight="1">
      <c r="B490" s="98" t="s">
        <v>68</v>
      </c>
      <c r="C490" s="130">
        <f t="shared" si="906"/>
        <v>484</v>
      </c>
      <c r="D490" s="146">
        <v>45709</v>
      </c>
      <c r="E490" s="155" t="s">
        <v>69</v>
      </c>
      <c r="F490" s="102" t="s">
        <v>70</v>
      </c>
      <c r="G490" s="156" t="s">
        <v>20</v>
      </c>
      <c r="H490" s="131" t="s">
        <v>46</v>
      </c>
      <c r="I490" s="132">
        <v>2000</v>
      </c>
      <c r="J490" s="106"/>
      <c r="K490" s="107">
        <f t="shared" si="907"/>
        <v>5310404</v>
      </c>
      <c r="L490" s="645"/>
      <c r="M490" s="133"/>
      <c r="N490" s="133"/>
      <c r="O490" s="134" t="str">
        <f t="shared" ref="O490:S490" si="1591">IF($H490=O$6,$I490,"")</f>
        <v/>
      </c>
      <c r="P490" s="135" t="str">
        <f t="shared" si="1591"/>
        <v/>
      </c>
      <c r="Q490" s="136">
        <f t="shared" si="1591"/>
        <v>2000</v>
      </c>
      <c r="R490" s="135" t="str">
        <f t="shared" si="1591"/>
        <v/>
      </c>
      <c r="S490" s="137" t="str">
        <f t="shared" si="1591"/>
        <v/>
      </c>
      <c r="T490" s="113" t="str">
        <f t="shared" ref="T490:AJ490" si="1592">IF($H490=T$6,$J490,"")</f>
        <v/>
      </c>
      <c r="U490" s="114" t="str">
        <f t="shared" si="1592"/>
        <v/>
      </c>
      <c r="V490" s="114" t="str">
        <f t="shared" si="1592"/>
        <v/>
      </c>
      <c r="W490" s="114" t="str">
        <f t="shared" si="1592"/>
        <v/>
      </c>
      <c r="X490" s="113" t="str">
        <f t="shared" si="1592"/>
        <v/>
      </c>
      <c r="Y490" s="114" t="str">
        <f t="shared" si="1592"/>
        <v/>
      </c>
      <c r="Z490" s="114" t="str">
        <f t="shared" si="1592"/>
        <v/>
      </c>
      <c r="AA490" s="114" t="str">
        <f t="shared" si="1592"/>
        <v/>
      </c>
      <c r="AB490" s="113" t="str">
        <f t="shared" si="1592"/>
        <v/>
      </c>
      <c r="AC490" s="114" t="str">
        <f t="shared" si="1592"/>
        <v/>
      </c>
      <c r="AD490" s="114" t="str">
        <f t="shared" si="1592"/>
        <v/>
      </c>
      <c r="AE490" s="114" t="str">
        <f t="shared" si="1592"/>
        <v/>
      </c>
      <c r="AF490" s="114" t="str">
        <f t="shared" si="1592"/>
        <v/>
      </c>
      <c r="AG490" s="114" t="str">
        <f t="shared" si="1592"/>
        <v/>
      </c>
      <c r="AH490" s="114" t="str">
        <f t="shared" si="1592"/>
        <v/>
      </c>
      <c r="AI490" s="113" t="str">
        <f t="shared" si="1592"/>
        <v/>
      </c>
      <c r="AJ490" s="115" t="str">
        <f t="shared" si="1592"/>
        <v/>
      </c>
      <c r="AK490" s="617"/>
      <c r="AL490" s="38"/>
      <c r="AM490" s="98" t="s">
        <v>68</v>
      </c>
      <c r="AN490" s="130">
        <f t="shared" si="910"/>
        <v>484</v>
      </c>
      <c r="AO490" s="138" t="str">
        <f t="shared" ref="AO490:AS490" si="1593">IF(AND($G490=AO$4,$H490=AO$6),$I490,"")</f>
        <v/>
      </c>
      <c r="AP490" s="139" t="str">
        <f t="shared" si="1593"/>
        <v/>
      </c>
      <c r="AQ490" s="139">
        <f t="shared" si="1593"/>
        <v>2000</v>
      </c>
      <c r="AR490" s="139" t="str">
        <f t="shared" si="1593"/>
        <v/>
      </c>
      <c r="AS490" s="139" t="str">
        <f t="shared" si="1593"/>
        <v/>
      </c>
      <c r="AT490" s="118"/>
      <c r="AU490" s="138" t="str">
        <f t="shared" si="839"/>
        <v/>
      </c>
      <c r="AV490" s="139" t="str">
        <f t="shared" si="840"/>
        <v/>
      </c>
      <c r="AW490" s="139" t="str">
        <f t="shared" si="841"/>
        <v/>
      </c>
      <c r="AX490" s="139" t="str">
        <f t="shared" si="842"/>
        <v/>
      </c>
      <c r="AY490" s="139" t="str">
        <f t="shared" si="843"/>
        <v/>
      </c>
      <c r="AZ490" s="140" t="str">
        <f t="shared" si="844"/>
        <v/>
      </c>
      <c r="BA490" s="141" t="str">
        <f t="shared" si="845"/>
        <v/>
      </c>
      <c r="BB490" s="139" t="str">
        <f t="shared" si="846"/>
        <v/>
      </c>
      <c r="BC490" s="139" t="str">
        <f t="shared" si="847"/>
        <v/>
      </c>
      <c r="BD490" s="139" t="str">
        <f t="shared" si="848"/>
        <v/>
      </c>
      <c r="BE490" s="140" t="str">
        <f t="shared" si="849"/>
        <v/>
      </c>
      <c r="BF490" s="122" t="str">
        <f t="shared" si="850"/>
        <v/>
      </c>
      <c r="BG490" s="123" t="str">
        <f t="shared" si="851"/>
        <v/>
      </c>
      <c r="BH490" s="123" t="str">
        <f t="shared" si="852"/>
        <v/>
      </c>
      <c r="BI490" s="123" t="str">
        <f t="shared" si="853"/>
        <v/>
      </c>
      <c r="BJ490" s="122" t="str">
        <f t="shared" si="854"/>
        <v/>
      </c>
      <c r="BK490" s="123" t="str">
        <f t="shared" si="855"/>
        <v/>
      </c>
      <c r="BL490" s="123" t="str">
        <f t="shared" si="856"/>
        <v/>
      </c>
      <c r="BM490" s="123" t="str">
        <f t="shared" si="857"/>
        <v/>
      </c>
      <c r="BN490" s="123" t="str">
        <f t="shared" si="858"/>
        <v/>
      </c>
      <c r="BO490" s="123" t="str">
        <f t="shared" si="859"/>
        <v/>
      </c>
      <c r="BP490" s="123" t="str">
        <f t="shared" si="860"/>
        <v/>
      </c>
      <c r="BQ490" s="123" t="str">
        <f t="shared" si="861"/>
        <v/>
      </c>
      <c r="BR490" s="124" t="str">
        <f t="shared" si="862"/>
        <v/>
      </c>
      <c r="BS490" s="142" t="str">
        <f t="shared" si="863"/>
        <v/>
      </c>
      <c r="BT490" s="143" t="str">
        <f t="shared" si="864"/>
        <v/>
      </c>
      <c r="BU490" s="143" t="str">
        <f t="shared" si="865"/>
        <v/>
      </c>
      <c r="BV490" s="143" t="str">
        <f t="shared" si="866"/>
        <v/>
      </c>
      <c r="BW490" s="143" t="str">
        <f t="shared" si="867"/>
        <v/>
      </c>
      <c r="BX490" s="144" t="str">
        <f t="shared" si="868"/>
        <v/>
      </c>
      <c r="BY490" s="141" t="str">
        <f t="shared" si="869"/>
        <v/>
      </c>
      <c r="BZ490" s="139" t="str">
        <f t="shared" si="870"/>
        <v/>
      </c>
      <c r="CA490" s="139" t="str">
        <f t="shared" si="871"/>
        <v/>
      </c>
      <c r="CB490" s="139" t="str">
        <f t="shared" si="872"/>
        <v/>
      </c>
      <c r="CC490" s="139" t="str">
        <f t="shared" si="873"/>
        <v/>
      </c>
      <c r="CD490" s="139" t="str">
        <f t="shared" si="874"/>
        <v/>
      </c>
      <c r="CE490" s="140" t="str">
        <f t="shared" si="875"/>
        <v/>
      </c>
      <c r="CF490" s="141" t="str">
        <f t="shared" si="876"/>
        <v/>
      </c>
      <c r="CG490" s="139" t="str">
        <f t="shared" si="877"/>
        <v/>
      </c>
      <c r="CH490" s="139" t="str">
        <f t="shared" si="878"/>
        <v/>
      </c>
      <c r="CI490" s="139" t="str">
        <f t="shared" si="879"/>
        <v/>
      </c>
      <c r="CJ490" s="139" t="str">
        <f t="shared" si="880"/>
        <v/>
      </c>
      <c r="CK490" s="139" t="str">
        <f t="shared" si="881"/>
        <v/>
      </c>
      <c r="CL490" s="140" t="str">
        <f t="shared" si="882"/>
        <v/>
      </c>
      <c r="CM490" s="142" t="str">
        <f t="shared" si="883"/>
        <v/>
      </c>
      <c r="CN490" s="143" t="str">
        <f t="shared" si="884"/>
        <v/>
      </c>
      <c r="CO490" s="143" t="str">
        <f t="shared" si="885"/>
        <v/>
      </c>
      <c r="CP490" s="143" t="str">
        <f t="shared" si="886"/>
        <v/>
      </c>
      <c r="CQ490" s="143" t="str">
        <f t="shared" si="887"/>
        <v/>
      </c>
      <c r="CR490" s="145" t="str">
        <f t="shared" si="888"/>
        <v/>
      </c>
      <c r="CS490" s="127"/>
      <c r="CT490" s="122" t="str">
        <f t="shared" si="889"/>
        <v/>
      </c>
      <c r="CU490" s="123" t="str">
        <f t="shared" si="890"/>
        <v/>
      </c>
      <c r="CV490" s="123" t="str">
        <f t="shared" si="891"/>
        <v/>
      </c>
      <c r="CW490" s="123" t="str">
        <f t="shared" si="892"/>
        <v/>
      </c>
      <c r="CX490" s="123" t="str">
        <f t="shared" si="893"/>
        <v/>
      </c>
      <c r="CY490" s="123" t="str">
        <f t="shared" si="894"/>
        <v/>
      </c>
      <c r="CZ490" s="123" t="str">
        <f t="shared" si="895"/>
        <v/>
      </c>
      <c r="DA490" s="123" t="str">
        <f t="shared" si="896"/>
        <v/>
      </c>
      <c r="DB490" s="124" t="str">
        <f t="shared" si="897"/>
        <v/>
      </c>
      <c r="DC490" s="128" t="str">
        <f t="shared" si="898"/>
        <v/>
      </c>
      <c r="DD490" s="123" t="str">
        <f t="shared" si="899"/>
        <v/>
      </c>
      <c r="DE490" s="123" t="str">
        <f t="shared" si="900"/>
        <v/>
      </c>
      <c r="DF490" s="123" t="str">
        <f t="shared" si="901"/>
        <v/>
      </c>
      <c r="DG490" s="123" t="str">
        <f t="shared" si="902"/>
        <v/>
      </c>
      <c r="DH490" s="123" t="str">
        <f t="shared" si="903"/>
        <v/>
      </c>
      <c r="DI490" s="123" t="str">
        <f t="shared" si="904"/>
        <v/>
      </c>
      <c r="DJ490" s="129" t="str">
        <f t="shared" si="905"/>
        <v/>
      </c>
      <c r="DK490" s="98" t="s">
        <v>68</v>
      </c>
      <c r="DL490" s="130">
        <f t="shared" si="912"/>
        <v>484</v>
      </c>
      <c r="DM490" s="56"/>
    </row>
    <row r="491" spans="2:117" ht="22.5" customHeight="1">
      <c r="B491" s="98" t="s">
        <v>68</v>
      </c>
      <c r="C491" s="130">
        <f t="shared" si="906"/>
        <v>485</v>
      </c>
      <c r="D491" s="146">
        <v>45709</v>
      </c>
      <c r="E491" s="155" t="s">
        <v>69</v>
      </c>
      <c r="F491" s="102" t="s">
        <v>70</v>
      </c>
      <c r="G491" s="103" t="s">
        <v>20</v>
      </c>
      <c r="H491" s="131" t="s">
        <v>46</v>
      </c>
      <c r="I491" s="132">
        <v>10000</v>
      </c>
      <c r="J491" s="106"/>
      <c r="K491" s="107">
        <f t="shared" si="907"/>
        <v>5320404</v>
      </c>
      <c r="L491" s="645"/>
      <c r="M491" s="133"/>
      <c r="N491" s="133"/>
      <c r="O491" s="134" t="str">
        <f t="shared" ref="O491:S491" si="1594">IF($H491=O$6,$I491,"")</f>
        <v/>
      </c>
      <c r="P491" s="135" t="str">
        <f t="shared" si="1594"/>
        <v/>
      </c>
      <c r="Q491" s="136">
        <f t="shared" si="1594"/>
        <v>10000</v>
      </c>
      <c r="R491" s="135" t="str">
        <f t="shared" si="1594"/>
        <v/>
      </c>
      <c r="S491" s="137" t="str">
        <f t="shared" si="1594"/>
        <v/>
      </c>
      <c r="T491" s="113" t="str">
        <f t="shared" ref="T491:AJ491" si="1595">IF($H491=T$6,$J491,"")</f>
        <v/>
      </c>
      <c r="U491" s="114" t="str">
        <f t="shared" si="1595"/>
        <v/>
      </c>
      <c r="V491" s="114" t="str">
        <f t="shared" si="1595"/>
        <v/>
      </c>
      <c r="W491" s="114" t="str">
        <f t="shared" si="1595"/>
        <v/>
      </c>
      <c r="X491" s="113" t="str">
        <f t="shared" si="1595"/>
        <v/>
      </c>
      <c r="Y491" s="114" t="str">
        <f t="shared" si="1595"/>
        <v/>
      </c>
      <c r="Z491" s="114" t="str">
        <f t="shared" si="1595"/>
        <v/>
      </c>
      <c r="AA491" s="114" t="str">
        <f t="shared" si="1595"/>
        <v/>
      </c>
      <c r="AB491" s="113" t="str">
        <f t="shared" si="1595"/>
        <v/>
      </c>
      <c r="AC491" s="114" t="str">
        <f t="shared" si="1595"/>
        <v/>
      </c>
      <c r="AD491" s="114" t="str">
        <f t="shared" si="1595"/>
        <v/>
      </c>
      <c r="AE491" s="114" t="str">
        <f t="shared" si="1595"/>
        <v/>
      </c>
      <c r="AF491" s="114" t="str">
        <f t="shared" si="1595"/>
        <v/>
      </c>
      <c r="AG491" s="114" t="str">
        <f t="shared" si="1595"/>
        <v/>
      </c>
      <c r="AH491" s="114" t="str">
        <f t="shared" si="1595"/>
        <v/>
      </c>
      <c r="AI491" s="113" t="str">
        <f t="shared" si="1595"/>
        <v/>
      </c>
      <c r="AJ491" s="115" t="str">
        <f t="shared" si="1595"/>
        <v/>
      </c>
      <c r="AK491" s="617"/>
      <c r="AL491" s="38"/>
      <c r="AM491" s="98" t="s">
        <v>68</v>
      </c>
      <c r="AN491" s="130">
        <f t="shared" si="910"/>
        <v>485</v>
      </c>
      <c r="AO491" s="138" t="str">
        <f t="shared" ref="AO491:AS491" si="1596">IF(AND($G491=AO$4,$H491=AO$6),$I491,"")</f>
        <v/>
      </c>
      <c r="AP491" s="139" t="str">
        <f t="shared" si="1596"/>
        <v/>
      </c>
      <c r="AQ491" s="139">
        <f t="shared" si="1596"/>
        <v>10000</v>
      </c>
      <c r="AR491" s="139" t="str">
        <f t="shared" si="1596"/>
        <v/>
      </c>
      <c r="AS491" s="139" t="str">
        <f t="shared" si="1596"/>
        <v/>
      </c>
      <c r="AT491" s="118"/>
      <c r="AU491" s="138" t="str">
        <f t="shared" si="839"/>
        <v/>
      </c>
      <c r="AV491" s="139" t="str">
        <f t="shared" si="840"/>
        <v/>
      </c>
      <c r="AW491" s="139" t="str">
        <f t="shared" si="841"/>
        <v/>
      </c>
      <c r="AX491" s="139" t="str">
        <f t="shared" si="842"/>
        <v/>
      </c>
      <c r="AY491" s="139" t="str">
        <f t="shared" si="843"/>
        <v/>
      </c>
      <c r="AZ491" s="140" t="str">
        <f t="shared" si="844"/>
        <v/>
      </c>
      <c r="BA491" s="141" t="str">
        <f t="shared" si="845"/>
        <v/>
      </c>
      <c r="BB491" s="139" t="str">
        <f t="shared" si="846"/>
        <v/>
      </c>
      <c r="BC491" s="139" t="str">
        <f t="shared" si="847"/>
        <v/>
      </c>
      <c r="BD491" s="139" t="str">
        <f t="shared" si="848"/>
        <v/>
      </c>
      <c r="BE491" s="140" t="str">
        <f t="shared" si="849"/>
        <v/>
      </c>
      <c r="BF491" s="122" t="str">
        <f t="shared" si="850"/>
        <v/>
      </c>
      <c r="BG491" s="123" t="str">
        <f t="shared" si="851"/>
        <v/>
      </c>
      <c r="BH491" s="123" t="str">
        <f t="shared" si="852"/>
        <v/>
      </c>
      <c r="BI491" s="123" t="str">
        <f t="shared" si="853"/>
        <v/>
      </c>
      <c r="BJ491" s="122" t="str">
        <f t="shared" si="854"/>
        <v/>
      </c>
      <c r="BK491" s="123" t="str">
        <f t="shared" si="855"/>
        <v/>
      </c>
      <c r="BL491" s="123" t="str">
        <f t="shared" si="856"/>
        <v/>
      </c>
      <c r="BM491" s="123" t="str">
        <f t="shared" si="857"/>
        <v/>
      </c>
      <c r="BN491" s="123" t="str">
        <f t="shared" si="858"/>
        <v/>
      </c>
      <c r="BO491" s="123" t="str">
        <f t="shared" si="859"/>
        <v/>
      </c>
      <c r="BP491" s="123" t="str">
        <f t="shared" si="860"/>
        <v/>
      </c>
      <c r="BQ491" s="123" t="str">
        <f t="shared" si="861"/>
        <v/>
      </c>
      <c r="BR491" s="124" t="str">
        <f t="shared" si="862"/>
        <v/>
      </c>
      <c r="BS491" s="142" t="str">
        <f t="shared" si="863"/>
        <v/>
      </c>
      <c r="BT491" s="143" t="str">
        <f t="shared" si="864"/>
        <v/>
      </c>
      <c r="BU491" s="143" t="str">
        <f t="shared" si="865"/>
        <v/>
      </c>
      <c r="BV491" s="143" t="str">
        <f t="shared" si="866"/>
        <v/>
      </c>
      <c r="BW491" s="143" t="str">
        <f t="shared" si="867"/>
        <v/>
      </c>
      <c r="BX491" s="144" t="str">
        <f t="shared" si="868"/>
        <v/>
      </c>
      <c r="BY491" s="141" t="str">
        <f t="shared" si="869"/>
        <v/>
      </c>
      <c r="BZ491" s="139" t="str">
        <f t="shared" si="870"/>
        <v/>
      </c>
      <c r="CA491" s="139" t="str">
        <f t="shared" si="871"/>
        <v/>
      </c>
      <c r="CB491" s="139" t="str">
        <f t="shared" si="872"/>
        <v/>
      </c>
      <c r="CC491" s="139" t="str">
        <f t="shared" si="873"/>
        <v/>
      </c>
      <c r="CD491" s="139" t="str">
        <f t="shared" si="874"/>
        <v/>
      </c>
      <c r="CE491" s="140" t="str">
        <f t="shared" si="875"/>
        <v/>
      </c>
      <c r="CF491" s="141" t="str">
        <f t="shared" si="876"/>
        <v/>
      </c>
      <c r="CG491" s="139" t="str">
        <f t="shared" si="877"/>
        <v/>
      </c>
      <c r="CH491" s="139" t="str">
        <f t="shared" si="878"/>
        <v/>
      </c>
      <c r="CI491" s="139" t="str">
        <f t="shared" si="879"/>
        <v/>
      </c>
      <c r="CJ491" s="139" t="str">
        <f t="shared" si="880"/>
        <v/>
      </c>
      <c r="CK491" s="139" t="str">
        <f t="shared" si="881"/>
        <v/>
      </c>
      <c r="CL491" s="140" t="str">
        <f t="shared" si="882"/>
        <v/>
      </c>
      <c r="CM491" s="142" t="str">
        <f t="shared" si="883"/>
        <v/>
      </c>
      <c r="CN491" s="143" t="str">
        <f t="shared" si="884"/>
        <v/>
      </c>
      <c r="CO491" s="143" t="str">
        <f t="shared" si="885"/>
        <v/>
      </c>
      <c r="CP491" s="143" t="str">
        <f t="shared" si="886"/>
        <v/>
      </c>
      <c r="CQ491" s="143" t="str">
        <f t="shared" si="887"/>
        <v/>
      </c>
      <c r="CR491" s="145" t="str">
        <f t="shared" si="888"/>
        <v/>
      </c>
      <c r="CS491" s="127"/>
      <c r="CT491" s="122" t="str">
        <f t="shared" si="889"/>
        <v/>
      </c>
      <c r="CU491" s="123" t="str">
        <f t="shared" si="890"/>
        <v/>
      </c>
      <c r="CV491" s="123" t="str">
        <f t="shared" si="891"/>
        <v/>
      </c>
      <c r="CW491" s="123" t="str">
        <f t="shared" si="892"/>
        <v/>
      </c>
      <c r="CX491" s="123" t="str">
        <f t="shared" si="893"/>
        <v/>
      </c>
      <c r="CY491" s="123" t="str">
        <f t="shared" si="894"/>
        <v/>
      </c>
      <c r="CZ491" s="123" t="str">
        <f t="shared" si="895"/>
        <v/>
      </c>
      <c r="DA491" s="123" t="str">
        <f t="shared" si="896"/>
        <v/>
      </c>
      <c r="DB491" s="124" t="str">
        <f t="shared" si="897"/>
        <v/>
      </c>
      <c r="DC491" s="128" t="str">
        <f t="shared" si="898"/>
        <v/>
      </c>
      <c r="DD491" s="123" t="str">
        <f t="shared" si="899"/>
        <v/>
      </c>
      <c r="DE491" s="123" t="str">
        <f t="shared" si="900"/>
        <v/>
      </c>
      <c r="DF491" s="123" t="str">
        <f t="shared" si="901"/>
        <v/>
      </c>
      <c r="DG491" s="123" t="str">
        <f t="shared" si="902"/>
        <v/>
      </c>
      <c r="DH491" s="123" t="str">
        <f t="shared" si="903"/>
        <v/>
      </c>
      <c r="DI491" s="123" t="str">
        <f t="shared" si="904"/>
        <v/>
      </c>
      <c r="DJ491" s="129" t="str">
        <f t="shared" si="905"/>
        <v/>
      </c>
      <c r="DK491" s="98" t="s">
        <v>68</v>
      </c>
      <c r="DL491" s="130">
        <f t="shared" si="912"/>
        <v>485</v>
      </c>
      <c r="DM491" s="56"/>
    </row>
    <row r="492" spans="2:117" ht="22.5" customHeight="1">
      <c r="B492" s="98" t="s">
        <v>68</v>
      </c>
      <c r="C492" s="130">
        <f t="shared" si="906"/>
        <v>486</v>
      </c>
      <c r="D492" s="146">
        <v>45709</v>
      </c>
      <c r="E492" s="155" t="s">
        <v>69</v>
      </c>
      <c r="F492" s="102" t="s">
        <v>70</v>
      </c>
      <c r="G492" s="103" t="s">
        <v>20</v>
      </c>
      <c r="H492" s="131" t="s">
        <v>46</v>
      </c>
      <c r="I492" s="132">
        <v>10000</v>
      </c>
      <c r="J492" s="106"/>
      <c r="K492" s="107">
        <f t="shared" si="907"/>
        <v>5330404</v>
      </c>
      <c r="L492" s="645"/>
      <c r="M492" s="133"/>
      <c r="N492" s="133"/>
      <c r="O492" s="134" t="str">
        <f t="shared" ref="O492:S492" si="1597">IF($H492=O$6,$I492,"")</f>
        <v/>
      </c>
      <c r="P492" s="135" t="str">
        <f t="shared" si="1597"/>
        <v/>
      </c>
      <c r="Q492" s="136">
        <f t="shared" si="1597"/>
        <v>10000</v>
      </c>
      <c r="R492" s="135" t="str">
        <f t="shared" si="1597"/>
        <v/>
      </c>
      <c r="S492" s="137" t="str">
        <f t="shared" si="1597"/>
        <v/>
      </c>
      <c r="T492" s="113" t="str">
        <f t="shared" ref="T492:AJ492" si="1598">IF($H492=T$6,$J492,"")</f>
        <v/>
      </c>
      <c r="U492" s="114" t="str">
        <f t="shared" si="1598"/>
        <v/>
      </c>
      <c r="V492" s="114" t="str">
        <f t="shared" si="1598"/>
        <v/>
      </c>
      <c r="W492" s="114" t="str">
        <f t="shared" si="1598"/>
        <v/>
      </c>
      <c r="X492" s="113" t="str">
        <f t="shared" si="1598"/>
        <v/>
      </c>
      <c r="Y492" s="114" t="str">
        <f t="shared" si="1598"/>
        <v/>
      </c>
      <c r="Z492" s="114" t="str">
        <f t="shared" si="1598"/>
        <v/>
      </c>
      <c r="AA492" s="114" t="str">
        <f t="shared" si="1598"/>
        <v/>
      </c>
      <c r="AB492" s="113" t="str">
        <f t="shared" si="1598"/>
        <v/>
      </c>
      <c r="AC492" s="114" t="str">
        <f t="shared" si="1598"/>
        <v/>
      </c>
      <c r="AD492" s="114" t="str">
        <f t="shared" si="1598"/>
        <v/>
      </c>
      <c r="AE492" s="114" t="str">
        <f t="shared" si="1598"/>
        <v/>
      </c>
      <c r="AF492" s="114" t="str">
        <f t="shared" si="1598"/>
        <v/>
      </c>
      <c r="AG492" s="114" t="str">
        <f t="shared" si="1598"/>
        <v/>
      </c>
      <c r="AH492" s="114" t="str">
        <f t="shared" si="1598"/>
        <v/>
      </c>
      <c r="AI492" s="113" t="str">
        <f t="shared" si="1598"/>
        <v/>
      </c>
      <c r="AJ492" s="115" t="str">
        <f t="shared" si="1598"/>
        <v/>
      </c>
      <c r="AK492" s="617"/>
      <c r="AL492" s="38"/>
      <c r="AM492" s="98" t="s">
        <v>68</v>
      </c>
      <c r="AN492" s="130">
        <f t="shared" si="910"/>
        <v>486</v>
      </c>
      <c r="AO492" s="138" t="str">
        <f t="shared" ref="AO492:AS492" si="1599">IF(AND($G492=AO$4,$H492=AO$6),$I492,"")</f>
        <v/>
      </c>
      <c r="AP492" s="139" t="str">
        <f t="shared" si="1599"/>
        <v/>
      </c>
      <c r="AQ492" s="139">
        <f t="shared" si="1599"/>
        <v>10000</v>
      </c>
      <c r="AR492" s="139" t="str">
        <f t="shared" si="1599"/>
        <v/>
      </c>
      <c r="AS492" s="139" t="str">
        <f t="shared" si="1599"/>
        <v/>
      </c>
      <c r="AT492" s="118"/>
      <c r="AU492" s="138" t="str">
        <f t="shared" si="839"/>
        <v/>
      </c>
      <c r="AV492" s="139" t="str">
        <f t="shared" si="840"/>
        <v/>
      </c>
      <c r="AW492" s="139" t="str">
        <f t="shared" si="841"/>
        <v/>
      </c>
      <c r="AX492" s="139" t="str">
        <f t="shared" si="842"/>
        <v/>
      </c>
      <c r="AY492" s="139" t="str">
        <f t="shared" si="843"/>
        <v/>
      </c>
      <c r="AZ492" s="140" t="str">
        <f t="shared" si="844"/>
        <v/>
      </c>
      <c r="BA492" s="141" t="str">
        <f t="shared" si="845"/>
        <v/>
      </c>
      <c r="BB492" s="139" t="str">
        <f t="shared" si="846"/>
        <v/>
      </c>
      <c r="BC492" s="139" t="str">
        <f t="shared" si="847"/>
        <v/>
      </c>
      <c r="BD492" s="139" t="str">
        <f t="shared" si="848"/>
        <v/>
      </c>
      <c r="BE492" s="140" t="str">
        <f t="shared" si="849"/>
        <v/>
      </c>
      <c r="BF492" s="122" t="str">
        <f t="shared" si="850"/>
        <v/>
      </c>
      <c r="BG492" s="123" t="str">
        <f t="shared" si="851"/>
        <v/>
      </c>
      <c r="BH492" s="123" t="str">
        <f t="shared" si="852"/>
        <v/>
      </c>
      <c r="BI492" s="123" t="str">
        <f t="shared" si="853"/>
        <v/>
      </c>
      <c r="BJ492" s="122" t="str">
        <f t="shared" si="854"/>
        <v/>
      </c>
      <c r="BK492" s="123" t="str">
        <f t="shared" si="855"/>
        <v/>
      </c>
      <c r="BL492" s="123" t="str">
        <f t="shared" si="856"/>
        <v/>
      </c>
      <c r="BM492" s="123" t="str">
        <f t="shared" si="857"/>
        <v/>
      </c>
      <c r="BN492" s="123" t="str">
        <f t="shared" si="858"/>
        <v/>
      </c>
      <c r="BO492" s="123" t="str">
        <f t="shared" si="859"/>
        <v/>
      </c>
      <c r="BP492" s="123" t="str">
        <f t="shared" si="860"/>
        <v/>
      </c>
      <c r="BQ492" s="123" t="str">
        <f t="shared" si="861"/>
        <v/>
      </c>
      <c r="BR492" s="124" t="str">
        <f t="shared" si="862"/>
        <v/>
      </c>
      <c r="BS492" s="142" t="str">
        <f t="shared" si="863"/>
        <v/>
      </c>
      <c r="BT492" s="143" t="str">
        <f t="shared" si="864"/>
        <v/>
      </c>
      <c r="BU492" s="143" t="str">
        <f t="shared" si="865"/>
        <v/>
      </c>
      <c r="BV492" s="143" t="str">
        <f t="shared" si="866"/>
        <v/>
      </c>
      <c r="BW492" s="143" t="str">
        <f t="shared" si="867"/>
        <v/>
      </c>
      <c r="BX492" s="144" t="str">
        <f t="shared" si="868"/>
        <v/>
      </c>
      <c r="BY492" s="141" t="str">
        <f t="shared" si="869"/>
        <v/>
      </c>
      <c r="BZ492" s="139" t="str">
        <f t="shared" si="870"/>
        <v/>
      </c>
      <c r="CA492" s="139" t="str">
        <f t="shared" si="871"/>
        <v/>
      </c>
      <c r="CB492" s="139" t="str">
        <f t="shared" si="872"/>
        <v/>
      </c>
      <c r="CC492" s="139" t="str">
        <f t="shared" si="873"/>
        <v/>
      </c>
      <c r="CD492" s="139" t="str">
        <f t="shared" si="874"/>
        <v/>
      </c>
      <c r="CE492" s="140" t="str">
        <f t="shared" si="875"/>
        <v/>
      </c>
      <c r="CF492" s="141" t="str">
        <f t="shared" si="876"/>
        <v/>
      </c>
      <c r="CG492" s="139" t="str">
        <f t="shared" si="877"/>
        <v/>
      </c>
      <c r="CH492" s="139" t="str">
        <f t="shared" si="878"/>
        <v/>
      </c>
      <c r="CI492" s="139" t="str">
        <f t="shared" si="879"/>
        <v/>
      </c>
      <c r="CJ492" s="139" t="str">
        <f t="shared" si="880"/>
        <v/>
      </c>
      <c r="CK492" s="139" t="str">
        <f t="shared" si="881"/>
        <v/>
      </c>
      <c r="CL492" s="140" t="str">
        <f t="shared" si="882"/>
        <v/>
      </c>
      <c r="CM492" s="142" t="str">
        <f t="shared" si="883"/>
        <v/>
      </c>
      <c r="CN492" s="143" t="str">
        <f t="shared" si="884"/>
        <v/>
      </c>
      <c r="CO492" s="143" t="str">
        <f t="shared" si="885"/>
        <v/>
      </c>
      <c r="CP492" s="143" t="str">
        <f t="shared" si="886"/>
        <v/>
      </c>
      <c r="CQ492" s="143" t="str">
        <f t="shared" si="887"/>
        <v/>
      </c>
      <c r="CR492" s="145" t="str">
        <f t="shared" si="888"/>
        <v/>
      </c>
      <c r="CS492" s="127"/>
      <c r="CT492" s="122" t="str">
        <f t="shared" si="889"/>
        <v/>
      </c>
      <c r="CU492" s="123" t="str">
        <f t="shared" si="890"/>
        <v/>
      </c>
      <c r="CV492" s="123" t="str">
        <f t="shared" si="891"/>
        <v/>
      </c>
      <c r="CW492" s="123" t="str">
        <f t="shared" si="892"/>
        <v/>
      </c>
      <c r="CX492" s="123" t="str">
        <f t="shared" si="893"/>
        <v/>
      </c>
      <c r="CY492" s="123" t="str">
        <f t="shared" si="894"/>
        <v/>
      </c>
      <c r="CZ492" s="123" t="str">
        <f t="shared" si="895"/>
        <v/>
      </c>
      <c r="DA492" s="123" t="str">
        <f t="shared" si="896"/>
        <v/>
      </c>
      <c r="DB492" s="124" t="str">
        <f t="shared" si="897"/>
        <v/>
      </c>
      <c r="DC492" s="128" t="str">
        <f t="shared" si="898"/>
        <v/>
      </c>
      <c r="DD492" s="123" t="str">
        <f t="shared" si="899"/>
        <v/>
      </c>
      <c r="DE492" s="123" t="str">
        <f t="shared" si="900"/>
        <v/>
      </c>
      <c r="DF492" s="123" t="str">
        <f t="shared" si="901"/>
        <v/>
      </c>
      <c r="DG492" s="123" t="str">
        <f t="shared" si="902"/>
        <v/>
      </c>
      <c r="DH492" s="123" t="str">
        <f t="shared" si="903"/>
        <v/>
      </c>
      <c r="DI492" s="123" t="str">
        <f t="shared" si="904"/>
        <v/>
      </c>
      <c r="DJ492" s="129" t="str">
        <f t="shared" si="905"/>
        <v/>
      </c>
      <c r="DK492" s="98" t="s">
        <v>68</v>
      </c>
      <c r="DL492" s="130">
        <f t="shared" si="912"/>
        <v>486</v>
      </c>
      <c r="DM492" s="56"/>
    </row>
    <row r="493" spans="2:117" ht="22.5" customHeight="1">
      <c r="B493" s="98" t="s">
        <v>68</v>
      </c>
      <c r="C493" s="130">
        <f t="shared" si="906"/>
        <v>487</v>
      </c>
      <c r="D493" s="146">
        <v>45709</v>
      </c>
      <c r="E493" s="155" t="s">
        <v>69</v>
      </c>
      <c r="F493" s="102" t="s">
        <v>70</v>
      </c>
      <c r="G493" s="103" t="s">
        <v>20</v>
      </c>
      <c r="H493" s="131" t="s">
        <v>46</v>
      </c>
      <c r="I493" s="132">
        <v>10000</v>
      </c>
      <c r="J493" s="106"/>
      <c r="K493" s="107">
        <f t="shared" si="907"/>
        <v>5340404</v>
      </c>
      <c r="L493" s="645"/>
      <c r="M493" s="133"/>
      <c r="N493" s="133"/>
      <c r="O493" s="134" t="str">
        <f t="shared" ref="O493:S493" si="1600">IF($H493=O$6,$I493,"")</f>
        <v/>
      </c>
      <c r="P493" s="135" t="str">
        <f t="shared" si="1600"/>
        <v/>
      </c>
      <c r="Q493" s="136">
        <f t="shared" si="1600"/>
        <v>10000</v>
      </c>
      <c r="R493" s="135" t="str">
        <f t="shared" si="1600"/>
        <v/>
      </c>
      <c r="S493" s="137" t="str">
        <f t="shared" si="1600"/>
        <v/>
      </c>
      <c r="T493" s="113" t="str">
        <f t="shared" ref="T493:AJ493" si="1601">IF($H493=T$6,$J493,"")</f>
        <v/>
      </c>
      <c r="U493" s="114" t="str">
        <f t="shared" si="1601"/>
        <v/>
      </c>
      <c r="V493" s="114" t="str">
        <f t="shared" si="1601"/>
        <v/>
      </c>
      <c r="W493" s="114" t="str">
        <f t="shared" si="1601"/>
        <v/>
      </c>
      <c r="X493" s="113" t="str">
        <f t="shared" si="1601"/>
        <v/>
      </c>
      <c r="Y493" s="114" t="str">
        <f t="shared" si="1601"/>
        <v/>
      </c>
      <c r="Z493" s="114" t="str">
        <f t="shared" si="1601"/>
        <v/>
      </c>
      <c r="AA493" s="114" t="str">
        <f t="shared" si="1601"/>
        <v/>
      </c>
      <c r="AB493" s="113" t="str">
        <f t="shared" si="1601"/>
        <v/>
      </c>
      <c r="AC493" s="114" t="str">
        <f t="shared" si="1601"/>
        <v/>
      </c>
      <c r="AD493" s="114" t="str">
        <f t="shared" si="1601"/>
        <v/>
      </c>
      <c r="AE493" s="114" t="str">
        <f t="shared" si="1601"/>
        <v/>
      </c>
      <c r="AF493" s="114" t="str">
        <f t="shared" si="1601"/>
        <v/>
      </c>
      <c r="AG493" s="114" t="str">
        <f t="shared" si="1601"/>
        <v/>
      </c>
      <c r="AH493" s="114" t="str">
        <f t="shared" si="1601"/>
        <v/>
      </c>
      <c r="AI493" s="113" t="str">
        <f t="shared" si="1601"/>
        <v/>
      </c>
      <c r="AJ493" s="115" t="str">
        <f t="shared" si="1601"/>
        <v/>
      </c>
      <c r="AK493" s="617"/>
      <c r="AL493" s="38"/>
      <c r="AM493" s="98" t="s">
        <v>68</v>
      </c>
      <c r="AN493" s="130">
        <f t="shared" si="910"/>
        <v>487</v>
      </c>
      <c r="AO493" s="138" t="str">
        <f t="shared" ref="AO493:AS493" si="1602">IF(AND($G493=AO$4,$H493=AO$6),$I493,"")</f>
        <v/>
      </c>
      <c r="AP493" s="139" t="str">
        <f t="shared" si="1602"/>
        <v/>
      </c>
      <c r="AQ493" s="139">
        <f t="shared" si="1602"/>
        <v>10000</v>
      </c>
      <c r="AR493" s="139" t="str">
        <f t="shared" si="1602"/>
        <v/>
      </c>
      <c r="AS493" s="139" t="str">
        <f t="shared" si="1602"/>
        <v/>
      </c>
      <c r="AT493" s="118"/>
      <c r="AU493" s="138" t="str">
        <f t="shared" si="839"/>
        <v/>
      </c>
      <c r="AV493" s="139" t="str">
        <f t="shared" si="840"/>
        <v/>
      </c>
      <c r="AW493" s="139" t="str">
        <f t="shared" si="841"/>
        <v/>
      </c>
      <c r="AX493" s="139" t="str">
        <f t="shared" si="842"/>
        <v/>
      </c>
      <c r="AY493" s="139" t="str">
        <f t="shared" si="843"/>
        <v/>
      </c>
      <c r="AZ493" s="140" t="str">
        <f t="shared" si="844"/>
        <v/>
      </c>
      <c r="BA493" s="141" t="str">
        <f t="shared" si="845"/>
        <v/>
      </c>
      <c r="BB493" s="139" t="str">
        <f t="shared" si="846"/>
        <v/>
      </c>
      <c r="BC493" s="139" t="str">
        <f t="shared" si="847"/>
        <v/>
      </c>
      <c r="BD493" s="139" t="str">
        <f t="shared" si="848"/>
        <v/>
      </c>
      <c r="BE493" s="140" t="str">
        <f t="shared" si="849"/>
        <v/>
      </c>
      <c r="BF493" s="122" t="str">
        <f t="shared" si="850"/>
        <v/>
      </c>
      <c r="BG493" s="123" t="str">
        <f t="shared" si="851"/>
        <v/>
      </c>
      <c r="BH493" s="123" t="str">
        <f t="shared" si="852"/>
        <v/>
      </c>
      <c r="BI493" s="123" t="str">
        <f t="shared" si="853"/>
        <v/>
      </c>
      <c r="BJ493" s="122" t="str">
        <f t="shared" si="854"/>
        <v/>
      </c>
      <c r="BK493" s="123" t="str">
        <f t="shared" si="855"/>
        <v/>
      </c>
      <c r="BL493" s="123" t="str">
        <f t="shared" si="856"/>
        <v/>
      </c>
      <c r="BM493" s="123" t="str">
        <f t="shared" si="857"/>
        <v/>
      </c>
      <c r="BN493" s="123" t="str">
        <f t="shared" si="858"/>
        <v/>
      </c>
      <c r="BO493" s="123" t="str">
        <f t="shared" si="859"/>
        <v/>
      </c>
      <c r="BP493" s="123" t="str">
        <f t="shared" si="860"/>
        <v/>
      </c>
      <c r="BQ493" s="123" t="str">
        <f t="shared" si="861"/>
        <v/>
      </c>
      <c r="BR493" s="124" t="str">
        <f t="shared" si="862"/>
        <v/>
      </c>
      <c r="BS493" s="142" t="str">
        <f t="shared" si="863"/>
        <v/>
      </c>
      <c r="BT493" s="143" t="str">
        <f t="shared" si="864"/>
        <v/>
      </c>
      <c r="BU493" s="143" t="str">
        <f t="shared" si="865"/>
        <v/>
      </c>
      <c r="BV493" s="143" t="str">
        <f t="shared" si="866"/>
        <v/>
      </c>
      <c r="BW493" s="143" t="str">
        <f t="shared" si="867"/>
        <v/>
      </c>
      <c r="BX493" s="144" t="str">
        <f t="shared" si="868"/>
        <v/>
      </c>
      <c r="BY493" s="141" t="str">
        <f t="shared" si="869"/>
        <v/>
      </c>
      <c r="BZ493" s="139" t="str">
        <f t="shared" si="870"/>
        <v/>
      </c>
      <c r="CA493" s="139" t="str">
        <f t="shared" si="871"/>
        <v/>
      </c>
      <c r="CB493" s="139" t="str">
        <f t="shared" si="872"/>
        <v/>
      </c>
      <c r="CC493" s="139" t="str">
        <f t="shared" si="873"/>
        <v/>
      </c>
      <c r="CD493" s="139" t="str">
        <f t="shared" si="874"/>
        <v/>
      </c>
      <c r="CE493" s="140" t="str">
        <f t="shared" si="875"/>
        <v/>
      </c>
      <c r="CF493" s="141" t="str">
        <f t="shared" si="876"/>
        <v/>
      </c>
      <c r="CG493" s="139" t="str">
        <f t="shared" si="877"/>
        <v/>
      </c>
      <c r="CH493" s="139" t="str">
        <f t="shared" si="878"/>
        <v/>
      </c>
      <c r="CI493" s="139" t="str">
        <f t="shared" si="879"/>
        <v/>
      </c>
      <c r="CJ493" s="139" t="str">
        <f t="shared" si="880"/>
        <v/>
      </c>
      <c r="CK493" s="139" t="str">
        <f t="shared" si="881"/>
        <v/>
      </c>
      <c r="CL493" s="140" t="str">
        <f t="shared" si="882"/>
        <v/>
      </c>
      <c r="CM493" s="142" t="str">
        <f t="shared" si="883"/>
        <v/>
      </c>
      <c r="CN493" s="143" t="str">
        <f t="shared" si="884"/>
        <v/>
      </c>
      <c r="CO493" s="143" t="str">
        <f t="shared" si="885"/>
        <v/>
      </c>
      <c r="CP493" s="143" t="str">
        <f t="shared" si="886"/>
        <v/>
      </c>
      <c r="CQ493" s="143" t="str">
        <f t="shared" si="887"/>
        <v/>
      </c>
      <c r="CR493" s="145" t="str">
        <f t="shared" si="888"/>
        <v/>
      </c>
      <c r="CS493" s="127"/>
      <c r="CT493" s="122" t="str">
        <f t="shared" si="889"/>
        <v/>
      </c>
      <c r="CU493" s="123" t="str">
        <f t="shared" si="890"/>
        <v/>
      </c>
      <c r="CV493" s="123" t="str">
        <f t="shared" si="891"/>
        <v/>
      </c>
      <c r="CW493" s="123" t="str">
        <f t="shared" si="892"/>
        <v/>
      </c>
      <c r="CX493" s="123" t="str">
        <f t="shared" si="893"/>
        <v/>
      </c>
      <c r="CY493" s="123" t="str">
        <f t="shared" si="894"/>
        <v/>
      </c>
      <c r="CZ493" s="123" t="str">
        <f t="shared" si="895"/>
        <v/>
      </c>
      <c r="DA493" s="123" t="str">
        <f t="shared" si="896"/>
        <v/>
      </c>
      <c r="DB493" s="124" t="str">
        <f t="shared" si="897"/>
        <v/>
      </c>
      <c r="DC493" s="128" t="str">
        <f t="shared" si="898"/>
        <v/>
      </c>
      <c r="DD493" s="123" t="str">
        <f t="shared" si="899"/>
        <v/>
      </c>
      <c r="DE493" s="123" t="str">
        <f t="shared" si="900"/>
        <v/>
      </c>
      <c r="DF493" s="123" t="str">
        <f t="shared" si="901"/>
        <v/>
      </c>
      <c r="DG493" s="123" t="str">
        <f t="shared" si="902"/>
        <v/>
      </c>
      <c r="DH493" s="123" t="str">
        <f t="shared" si="903"/>
        <v/>
      </c>
      <c r="DI493" s="123" t="str">
        <f t="shared" si="904"/>
        <v/>
      </c>
      <c r="DJ493" s="129" t="str">
        <f t="shared" si="905"/>
        <v/>
      </c>
      <c r="DK493" s="98" t="s">
        <v>68</v>
      </c>
      <c r="DL493" s="130">
        <f t="shared" si="912"/>
        <v>487</v>
      </c>
      <c r="DM493" s="56"/>
    </row>
    <row r="494" spans="2:117" ht="22.5" customHeight="1">
      <c r="B494" s="98" t="s">
        <v>68</v>
      </c>
      <c r="C494" s="130">
        <f t="shared" si="906"/>
        <v>488</v>
      </c>
      <c r="D494" s="146">
        <v>45709</v>
      </c>
      <c r="E494" s="155" t="s">
        <v>69</v>
      </c>
      <c r="F494" s="102" t="s">
        <v>70</v>
      </c>
      <c r="G494" s="103" t="s">
        <v>20</v>
      </c>
      <c r="H494" s="131" t="s">
        <v>46</v>
      </c>
      <c r="I494" s="132">
        <v>3000</v>
      </c>
      <c r="J494" s="106"/>
      <c r="K494" s="107">
        <f t="shared" si="907"/>
        <v>5343404</v>
      </c>
      <c r="L494" s="645"/>
      <c r="M494" s="133"/>
      <c r="N494" s="133"/>
      <c r="O494" s="134" t="str">
        <f t="shared" ref="O494:S494" si="1603">IF($H494=O$6,$I494,"")</f>
        <v/>
      </c>
      <c r="P494" s="135" t="str">
        <f t="shared" si="1603"/>
        <v/>
      </c>
      <c r="Q494" s="136">
        <f t="shared" si="1603"/>
        <v>3000</v>
      </c>
      <c r="R494" s="135" t="str">
        <f t="shared" si="1603"/>
        <v/>
      </c>
      <c r="S494" s="137" t="str">
        <f t="shared" si="1603"/>
        <v/>
      </c>
      <c r="T494" s="113" t="str">
        <f t="shared" ref="T494:AJ494" si="1604">IF($H494=T$6,$J494,"")</f>
        <v/>
      </c>
      <c r="U494" s="114" t="str">
        <f t="shared" si="1604"/>
        <v/>
      </c>
      <c r="V494" s="114" t="str">
        <f t="shared" si="1604"/>
        <v/>
      </c>
      <c r="W494" s="114" t="str">
        <f t="shared" si="1604"/>
        <v/>
      </c>
      <c r="X494" s="113" t="str">
        <f t="shared" si="1604"/>
        <v/>
      </c>
      <c r="Y494" s="114" t="str">
        <f t="shared" si="1604"/>
        <v/>
      </c>
      <c r="Z494" s="114" t="str">
        <f t="shared" si="1604"/>
        <v/>
      </c>
      <c r="AA494" s="114" t="str">
        <f t="shared" si="1604"/>
        <v/>
      </c>
      <c r="AB494" s="113" t="str">
        <f t="shared" si="1604"/>
        <v/>
      </c>
      <c r="AC494" s="114" t="str">
        <f t="shared" si="1604"/>
        <v/>
      </c>
      <c r="AD494" s="114" t="str">
        <f t="shared" si="1604"/>
        <v/>
      </c>
      <c r="AE494" s="114" t="str">
        <f t="shared" si="1604"/>
        <v/>
      </c>
      <c r="AF494" s="114" t="str">
        <f t="shared" si="1604"/>
        <v/>
      </c>
      <c r="AG494" s="114" t="str">
        <f t="shared" si="1604"/>
        <v/>
      </c>
      <c r="AH494" s="114" t="str">
        <f t="shared" si="1604"/>
        <v/>
      </c>
      <c r="AI494" s="113" t="str">
        <f t="shared" si="1604"/>
        <v/>
      </c>
      <c r="AJ494" s="115" t="str">
        <f t="shared" si="1604"/>
        <v/>
      </c>
      <c r="AK494" s="617"/>
      <c r="AL494" s="38"/>
      <c r="AM494" s="98" t="s">
        <v>68</v>
      </c>
      <c r="AN494" s="130">
        <f t="shared" si="910"/>
        <v>488</v>
      </c>
      <c r="AO494" s="138" t="str">
        <f t="shared" ref="AO494:AS494" si="1605">IF(AND($G494=AO$4,$H494=AO$6),$I494,"")</f>
        <v/>
      </c>
      <c r="AP494" s="139" t="str">
        <f t="shared" si="1605"/>
        <v/>
      </c>
      <c r="AQ494" s="139">
        <f t="shared" si="1605"/>
        <v>3000</v>
      </c>
      <c r="AR494" s="139" t="str">
        <f t="shared" si="1605"/>
        <v/>
      </c>
      <c r="AS494" s="139" t="str">
        <f t="shared" si="1605"/>
        <v/>
      </c>
      <c r="AT494" s="118"/>
      <c r="AU494" s="138" t="str">
        <f t="shared" si="839"/>
        <v/>
      </c>
      <c r="AV494" s="139" t="str">
        <f t="shared" si="840"/>
        <v/>
      </c>
      <c r="AW494" s="139" t="str">
        <f t="shared" si="841"/>
        <v/>
      </c>
      <c r="AX494" s="139" t="str">
        <f t="shared" si="842"/>
        <v/>
      </c>
      <c r="AY494" s="139" t="str">
        <f t="shared" si="843"/>
        <v/>
      </c>
      <c r="AZ494" s="140" t="str">
        <f t="shared" si="844"/>
        <v/>
      </c>
      <c r="BA494" s="141" t="str">
        <f t="shared" si="845"/>
        <v/>
      </c>
      <c r="BB494" s="139" t="str">
        <f t="shared" si="846"/>
        <v/>
      </c>
      <c r="BC494" s="139" t="str">
        <f t="shared" si="847"/>
        <v/>
      </c>
      <c r="BD494" s="139" t="str">
        <f t="shared" si="848"/>
        <v/>
      </c>
      <c r="BE494" s="140" t="str">
        <f t="shared" si="849"/>
        <v/>
      </c>
      <c r="BF494" s="122" t="str">
        <f t="shared" si="850"/>
        <v/>
      </c>
      <c r="BG494" s="123" t="str">
        <f t="shared" si="851"/>
        <v/>
      </c>
      <c r="BH494" s="123" t="str">
        <f t="shared" si="852"/>
        <v/>
      </c>
      <c r="BI494" s="123" t="str">
        <f t="shared" si="853"/>
        <v/>
      </c>
      <c r="BJ494" s="122" t="str">
        <f t="shared" si="854"/>
        <v/>
      </c>
      <c r="BK494" s="123" t="str">
        <f t="shared" si="855"/>
        <v/>
      </c>
      <c r="BL494" s="123" t="str">
        <f t="shared" si="856"/>
        <v/>
      </c>
      <c r="BM494" s="123" t="str">
        <f t="shared" si="857"/>
        <v/>
      </c>
      <c r="BN494" s="123" t="str">
        <f t="shared" si="858"/>
        <v/>
      </c>
      <c r="BO494" s="123" t="str">
        <f t="shared" si="859"/>
        <v/>
      </c>
      <c r="BP494" s="123" t="str">
        <f t="shared" si="860"/>
        <v/>
      </c>
      <c r="BQ494" s="123" t="str">
        <f t="shared" si="861"/>
        <v/>
      </c>
      <c r="BR494" s="124" t="str">
        <f t="shared" si="862"/>
        <v/>
      </c>
      <c r="BS494" s="142" t="str">
        <f t="shared" si="863"/>
        <v/>
      </c>
      <c r="BT494" s="143" t="str">
        <f t="shared" si="864"/>
        <v/>
      </c>
      <c r="BU494" s="143" t="str">
        <f t="shared" si="865"/>
        <v/>
      </c>
      <c r="BV494" s="143" t="str">
        <f t="shared" si="866"/>
        <v/>
      </c>
      <c r="BW494" s="143" t="str">
        <f t="shared" si="867"/>
        <v/>
      </c>
      <c r="BX494" s="144" t="str">
        <f t="shared" si="868"/>
        <v/>
      </c>
      <c r="BY494" s="141" t="str">
        <f t="shared" si="869"/>
        <v/>
      </c>
      <c r="BZ494" s="139" t="str">
        <f t="shared" si="870"/>
        <v/>
      </c>
      <c r="CA494" s="139" t="str">
        <f t="shared" si="871"/>
        <v/>
      </c>
      <c r="CB494" s="139" t="str">
        <f t="shared" si="872"/>
        <v/>
      </c>
      <c r="CC494" s="139" t="str">
        <f t="shared" si="873"/>
        <v/>
      </c>
      <c r="CD494" s="139" t="str">
        <f t="shared" si="874"/>
        <v/>
      </c>
      <c r="CE494" s="140" t="str">
        <f t="shared" si="875"/>
        <v/>
      </c>
      <c r="CF494" s="141" t="str">
        <f t="shared" si="876"/>
        <v/>
      </c>
      <c r="CG494" s="139" t="str">
        <f t="shared" si="877"/>
        <v/>
      </c>
      <c r="CH494" s="139" t="str">
        <f t="shared" si="878"/>
        <v/>
      </c>
      <c r="CI494" s="139" t="str">
        <f t="shared" si="879"/>
        <v/>
      </c>
      <c r="CJ494" s="139" t="str">
        <f t="shared" si="880"/>
        <v/>
      </c>
      <c r="CK494" s="139" t="str">
        <f t="shared" si="881"/>
        <v/>
      </c>
      <c r="CL494" s="140" t="str">
        <f t="shared" si="882"/>
        <v/>
      </c>
      <c r="CM494" s="142" t="str">
        <f t="shared" si="883"/>
        <v/>
      </c>
      <c r="CN494" s="143" t="str">
        <f t="shared" si="884"/>
        <v/>
      </c>
      <c r="CO494" s="143" t="str">
        <f t="shared" si="885"/>
        <v/>
      </c>
      <c r="CP494" s="143" t="str">
        <f t="shared" si="886"/>
        <v/>
      </c>
      <c r="CQ494" s="143" t="str">
        <f t="shared" si="887"/>
        <v/>
      </c>
      <c r="CR494" s="145" t="str">
        <f t="shared" si="888"/>
        <v/>
      </c>
      <c r="CS494" s="127"/>
      <c r="CT494" s="122" t="str">
        <f t="shared" si="889"/>
        <v/>
      </c>
      <c r="CU494" s="123" t="str">
        <f t="shared" si="890"/>
        <v/>
      </c>
      <c r="CV494" s="123" t="str">
        <f t="shared" si="891"/>
        <v/>
      </c>
      <c r="CW494" s="123" t="str">
        <f t="shared" si="892"/>
        <v/>
      </c>
      <c r="CX494" s="123" t="str">
        <f t="shared" si="893"/>
        <v/>
      </c>
      <c r="CY494" s="123" t="str">
        <f t="shared" si="894"/>
        <v/>
      </c>
      <c r="CZ494" s="123" t="str">
        <f t="shared" si="895"/>
        <v/>
      </c>
      <c r="DA494" s="123" t="str">
        <f t="shared" si="896"/>
        <v/>
      </c>
      <c r="DB494" s="124" t="str">
        <f t="shared" si="897"/>
        <v/>
      </c>
      <c r="DC494" s="128" t="str">
        <f t="shared" si="898"/>
        <v/>
      </c>
      <c r="DD494" s="123" t="str">
        <f t="shared" si="899"/>
        <v/>
      </c>
      <c r="DE494" s="123" t="str">
        <f t="shared" si="900"/>
        <v/>
      </c>
      <c r="DF494" s="123" t="str">
        <f t="shared" si="901"/>
        <v/>
      </c>
      <c r="DG494" s="123" t="str">
        <f t="shared" si="902"/>
        <v/>
      </c>
      <c r="DH494" s="123" t="str">
        <f t="shared" si="903"/>
        <v/>
      </c>
      <c r="DI494" s="123" t="str">
        <f t="shared" si="904"/>
        <v/>
      </c>
      <c r="DJ494" s="129" t="str">
        <f t="shared" si="905"/>
        <v/>
      </c>
      <c r="DK494" s="98" t="s">
        <v>68</v>
      </c>
      <c r="DL494" s="130">
        <f t="shared" si="912"/>
        <v>488</v>
      </c>
      <c r="DM494" s="56"/>
    </row>
    <row r="495" spans="2:117" ht="22.5" customHeight="1">
      <c r="B495" s="98" t="s">
        <v>68</v>
      </c>
      <c r="C495" s="130">
        <f t="shared" si="906"/>
        <v>489</v>
      </c>
      <c r="D495" s="146">
        <v>45709</v>
      </c>
      <c r="E495" s="155" t="s">
        <v>69</v>
      </c>
      <c r="F495" s="102" t="s">
        <v>70</v>
      </c>
      <c r="G495" s="103" t="s">
        <v>20</v>
      </c>
      <c r="H495" s="131" t="s">
        <v>46</v>
      </c>
      <c r="I495" s="132">
        <v>1000</v>
      </c>
      <c r="J495" s="106"/>
      <c r="K495" s="107">
        <f t="shared" si="907"/>
        <v>5344404</v>
      </c>
      <c r="L495" s="645"/>
      <c r="M495" s="133"/>
      <c r="N495" s="133"/>
      <c r="O495" s="134" t="str">
        <f t="shared" ref="O495:S495" si="1606">IF($H495=O$6,$I495,"")</f>
        <v/>
      </c>
      <c r="P495" s="135" t="str">
        <f t="shared" si="1606"/>
        <v/>
      </c>
      <c r="Q495" s="136">
        <f t="shared" si="1606"/>
        <v>1000</v>
      </c>
      <c r="R495" s="135" t="str">
        <f t="shared" si="1606"/>
        <v/>
      </c>
      <c r="S495" s="137" t="str">
        <f t="shared" si="1606"/>
        <v/>
      </c>
      <c r="T495" s="113" t="str">
        <f t="shared" ref="T495:AJ495" si="1607">IF($H495=T$6,$J495,"")</f>
        <v/>
      </c>
      <c r="U495" s="114" t="str">
        <f t="shared" si="1607"/>
        <v/>
      </c>
      <c r="V495" s="114" t="str">
        <f t="shared" si="1607"/>
        <v/>
      </c>
      <c r="W495" s="114" t="str">
        <f t="shared" si="1607"/>
        <v/>
      </c>
      <c r="X495" s="113" t="str">
        <f t="shared" si="1607"/>
        <v/>
      </c>
      <c r="Y495" s="114" t="str">
        <f t="shared" si="1607"/>
        <v/>
      </c>
      <c r="Z495" s="114" t="str">
        <f t="shared" si="1607"/>
        <v/>
      </c>
      <c r="AA495" s="114" t="str">
        <f t="shared" si="1607"/>
        <v/>
      </c>
      <c r="AB495" s="113" t="str">
        <f t="shared" si="1607"/>
        <v/>
      </c>
      <c r="AC495" s="114" t="str">
        <f t="shared" si="1607"/>
        <v/>
      </c>
      <c r="AD495" s="114" t="str">
        <f t="shared" si="1607"/>
        <v/>
      </c>
      <c r="AE495" s="114" t="str">
        <f t="shared" si="1607"/>
        <v/>
      </c>
      <c r="AF495" s="114" t="str">
        <f t="shared" si="1607"/>
        <v/>
      </c>
      <c r="AG495" s="114" t="str">
        <f t="shared" si="1607"/>
        <v/>
      </c>
      <c r="AH495" s="114" t="str">
        <f t="shared" si="1607"/>
        <v/>
      </c>
      <c r="AI495" s="113" t="str">
        <f t="shared" si="1607"/>
        <v/>
      </c>
      <c r="AJ495" s="115" t="str">
        <f t="shared" si="1607"/>
        <v/>
      </c>
      <c r="AK495" s="617"/>
      <c r="AL495" s="38"/>
      <c r="AM495" s="98" t="s">
        <v>68</v>
      </c>
      <c r="AN495" s="130">
        <f t="shared" si="910"/>
        <v>489</v>
      </c>
      <c r="AO495" s="138" t="str">
        <f t="shared" ref="AO495:AS495" si="1608">IF(AND($G495=AO$4,$H495=AO$6),$I495,"")</f>
        <v/>
      </c>
      <c r="AP495" s="139" t="str">
        <f t="shared" si="1608"/>
        <v/>
      </c>
      <c r="AQ495" s="139">
        <f t="shared" si="1608"/>
        <v>1000</v>
      </c>
      <c r="AR495" s="139" t="str">
        <f t="shared" si="1608"/>
        <v/>
      </c>
      <c r="AS495" s="139" t="str">
        <f t="shared" si="1608"/>
        <v/>
      </c>
      <c r="AT495" s="118"/>
      <c r="AU495" s="138" t="str">
        <f t="shared" si="839"/>
        <v/>
      </c>
      <c r="AV495" s="139" t="str">
        <f t="shared" si="840"/>
        <v/>
      </c>
      <c r="AW495" s="139" t="str">
        <f t="shared" si="841"/>
        <v/>
      </c>
      <c r="AX495" s="139" t="str">
        <f t="shared" si="842"/>
        <v/>
      </c>
      <c r="AY495" s="139" t="str">
        <f t="shared" si="843"/>
        <v/>
      </c>
      <c r="AZ495" s="140" t="str">
        <f t="shared" si="844"/>
        <v/>
      </c>
      <c r="BA495" s="141" t="str">
        <f t="shared" si="845"/>
        <v/>
      </c>
      <c r="BB495" s="139" t="str">
        <f t="shared" si="846"/>
        <v/>
      </c>
      <c r="BC495" s="139" t="str">
        <f t="shared" si="847"/>
        <v/>
      </c>
      <c r="BD495" s="139" t="str">
        <f t="shared" si="848"/>
        <v/>
      </c>
      <c r="BE495" s="140" t="str">
        <f t="shared" si="849"/>
        <v/>
      </c>
      <c r="BF495" s="122" t="str">
        <f t="shared" si="850"/>
        <v/>
      </c>
      <c r="BG495" s="123" t="str">
        <f t="shared" si="851"/>
        <v/>
      </c>
      <c r="BH495" s="123" t="str">
        <f t="shared" si="852"/>
        <v/>
      </c>
      <c r="BI495" s="123" t="str">
        <f t="shared" si="853"/>
        <v/>
      </c>
      <c r="BJ495" s="122" t="str">
        <f t="shared" si="854"/>
        <v/>
      </c>
      <c r="BK495" s="123" t="str">
        <f t="shared" si="855"/>
        <v/>
      </c>
      <c r="BL495" s="123" t="str">
        <f t="shared" si="856"/>
        <v/>
      </c>
      <c r="BM495" s="123" t="str">
        <f t="shared" si="857"/>
        <v/>
      </c>
      <c r="BN495" s="123" t="str">
        <f t="shared" si="858"/>
        <v/>
      </c>
      <c r="BO495" s="123" t="str">
        <f t="shared" si="859"/>
        <v/>
      </c>
      <c r="BP495" s="123" t="str">
        <f t="shared" si="860"/>
        <v/>
      </c>
      <c r="BQ495" s="123" t="str">
        <f t="shared" si="861"/>
        <v/>
      </c>
      <c r="BR495" s="124" t="str">
        <f t="shared" si="862"/>
        <v/>
      </c>
      <c r="BS495" s="142" t="str">
        <f t="shared" si="863"/>
        <v/>
      </c>
      <c r="BT495" s="143" t="str">
        <f t="shared" si="864"/>
        <v/>
      </c>
      <c r="BU495" s="143" t="str">
        <f t="shared" si="865"/>
        <v/>
      </c>
      <c r="BV495" s="143" t="str">
        <f t="shared" si="866"/>
        <v/>
      </c>
      <c r="BW495" s="143" t="str">
        <f t="shared" si="867"/>
        <v/>
      </c>
      <c r="BX495" s="144" t="str">
        <f t="shared" si="868"/>
        <v/>
      </c>
      <c r="BY495" s="141" t="str">
        <f t="shared" si="869"/>
        <v/>
      </c>
      <c r="BZ495" s="139" t="str">
        <f t="shared" si="870"/>
        <v/>
      </c>
      <c r="CA495" s="139" t="str">
        <f t="shared" si="871"/>
        <v/>
      </c>
      <c r="CB495" s="139" t="str">
        <f t="shared" si="872"/>
        <v/>
      </c>
      <c r="CC495" s="139" t="str">
        <f t="shared" si="873"/>
        <v/>
      </c>
      <c r="CD495" s="139" t="str">
        <f t="shared" si="874"/>
        <v/>
      </c>
      <c r="CE495" s="140" t="str">
        <f t="shared" si="875"/>
        <v/>
      </c>
      <c r="CF495" s="141" t="str">
        <f t="shared" si="876"/>
        <v/>
      </c>
      <c r="CG495" s="139" t="str">
        <f t="shared" si="877"/>
        <v/>
      </c>
      <c r="CH495" s="139" t="str">
        <f t="shared" si="878"/>
        <v/>
      </c>
      <c r="CI495" s="139" t="str">
        <f t="shared" si="879"/>
        <v/>
      </c>
      <c r="CJ495" s="139" t="str">
        <f t="shared" si="880"/>
        <v/>
      </c>
      <c r="CK495" s="139" t="str">
        <f t="shared" si="881"/>
        <v/>
      </c>
      <c r="CL495" s="140" t="str">
        <f t="shared" si="882"/>
        <v/>
      </c>
      <c r="CM495" s="142" t="str">
        <f t="shared" si="883"/>
        <v/>
      </c>
      <c r="CN495" s="143" t="str">
        <f t="shared" si="884"/>
        <v/>
      </c>
      <c r="CO495" s="143" t="str">
        <f t="shared" si="885"/>
        <v/>
      </c>
      <c r="CP495" s="143" t="str">
        <f t="shared" si="886"/>
        <v/>
      </c>
      <c r="CQ495" s="143" t="str">
        <f t="shared" si="887"/>
        <v/>
      </c>
      <c r="CR495" s="145" t="str">
        <f t="shared" si="888"/>
        <v/>
      </c>
      <c r="CS495" s="127"/>
      <c r="CT495" s="122" t="str">
        <f t="shared" si="889"/>
        <v/>
      </c>
      <c r="CU495" s="123" t="str">
        <f t="shared" si="890"/>
        <v/>
      </c>
      <c r="CV495" s="123" t="str">
        <f t="shared" si="891"/>
        <v/>
      </c>
      <c r="CW495" s="123" t="str">
        <f t="shared" si="892"/>
        <v/>
      </c>
      <c r="CX495" s="123" t="str">
        <f t="shared" si="893"/>
        <v/>
      </c>
      <c r="CY495" s="123" t="str">
        <f t="shared" si="894"/>
        <v/>
      </c>
      <c r="CZ495" s="123" t="str">
        <f t="shared" si="895"/>
        <v/>
      </c>
      <c r="DA495" s="123" t="str">
        <f t="shared" si="896"/>
        <v/>
      </c>
      <c r="DB495" s="124" t="str">
        <f t="shared" si="897"/>
        <v/>
      </c>
      <c r="DC495" s="128" t="str">
        <f t="shared" si="898"/>
        <v/>
      </c>
      <c r="DD495" s="123" t="str">
        <f t="shared" si="899"/>
        <v/>
      </c>
      <c r="DE495" s="123" t="str">
        <f t="shared" si="900"/>
        <v/>
      </c>
      <c r="DF495" s="123" t="str">
        <f t="shared" si="901"/>
        <v/>
      </c>
      <c r="DG495" s="123" t="str">
        <f t="shared" si="902"/>
        <v/>
      </c>
      <c r="DH495" s="123" t="str">
        <f t="shared" si="903"/>
        <v/>
      </c>
      <c r="DI495" s="123" t="str">
        <f t="shared" si="904"/>
        <v/>
      </c>
      <c r="DJ495" s="129" t="str">
        <f t="shared" si="905"/>
        <v/>
      </c>
      <c r="DK495" s="98" t="s">
        <v>68</v>
      </c>
      <c r="DL495" s="130">
        <f t="shared" si="912"/>
        <v>489</v>
      </c>
      <c r="DM495" s="56"/>
    </row>
    <row r="496" spans="2:117" ht="22.5" customHeight="1">
      <c r="B496" s="98" t="s">
        <v>68</v>
      </c>
      <c r="C496" s="130">
        <f t="shared" si="906"/>
        <v>490</v>
      </c>
      <c r="D496" s="146">
        <v>45709</v>
      </c>
      <c r="E496" s="155" t="s">
        <v>69</v>
      </c>
      <c r="F496" s="102" t="s">
        <v>70</v>
      </c>
      <c r="G496" s="103" t="s">
        <v>20</v>
      </c>
      <c r="H496" s="131" t="s">
        <v>46</v>
      </c>
      <c r="I496" s="132">
        <v>10000</v>
      </c>
      <c r="J496" s="106"/>
      <c r="K496" s="107">
        <f t="shared" si="907"/>
        <v>5354404</v>
      </c>
      <c r="L496" s="645"/>
      <c r="M496" s="133"/>
      <c r="N496" s="133"/>
      <c r="O496" s="134" t="str">
        <f t="shared" ref="O496:S496" si="1609">IF($H496=O$6,$I496,"")</f>
        <v/>
      </c>
      <c r="P496" s="135" t="str">
        <f t="shared" si="1609"/>
        <v/>
      </c>
      <c r="Q496" s="136">
        <f t="shared" si="1609"/>
        <v>10000</v>
      </c>
      <c r="R496" s="135" t="str">
        <f t="shared" si="1609"/>
        <v/>
      </c>
      <c r="S496" s="137" t="str">
        <f t="shared" si="1609"/>
        <v/>
      </c>
      <c r="T496" s="113" t="str">
        <f t="shared" ref="T496:AJ496" si="1610">IF($H496=T$6,$J496,"")</f>
        <v/>
      </c>
      <c r="U496" s="114" t="str">
        <f t="shared" si="1610"/>
        <v/>
      </c>
      <c r="V496" s="114" t="str">
        <f t="shared" si="1610"/>
        <v/>
      </c>
      <c r="W496" s="114" t="str">
        <f t="shared" si="1610"/>
        <v/>
      </c>
      <c r="X496" s="113" t="str">
        <f t="shared" si="1610"/>
        <v/>
      </c>
      <c r="Y496" s="114" t="str">
        <f t="shared" si="1610"/>
        <v/>
      </c>
      <c r="Z496" s="114" t="str">
        <f t="shared" si="1610"/>
        <v/>
      </c>
      <c r="AA496" s="114" t="str">
        <f t="shared" si="1610"/>
        <v/>
      </c>
      <c r="AB496" s="113" t="str">
        <f t="shared" si="1610"/>
        <v/>
      </c>
      <c r="AC496" s="114" t="str">
        <f t="shared" si="1610"/>
        <v/>
      </c>
      <c r="AD496" s="114" t="str">
        <f t="shared" si="1610"/>
        <v/>
      </c>
      <c r="AE496" s="114" t="str">
        <f t="shared" si="1610"/>
        <v/>
      </c>
      <c r="AF496" s="114" t="str">
        <f t="shared" si="1610"/>
        <v/>
      </c>
      <c r="AG496" s="114" t="str">
        <f t="shared" si="1610"/>
        <v/>
      </c>
      <c r="AH496" s="114" t="str">
        <f t="shared" si="1610"/>
        <v/>
      </c>
      <c r="AI496" s="113" t="str">
        <f t="shared" si="1610"/>
        <v/>
      </c>
      <c r="AJ496" s="115" t="str">
        <f t="shared" si="1610"/>
        <v/>
      </c>
      <c r="AK496" s="617"/>
      <c r="AL496" s="38"/>
      <c r="AM496" s="98" t="s">
        <v>68</v>
      </c>
      <c r="AN496" s="130">
        <f t="shared" si="910"/>
        <v>490</v>
      </c>
      <c r="AO496" s="138" t="str">
        <f t="shared" ref="AO496:AS496" si="1611">IF(AND($G496=AO$4,$H496=AO$6),$I496,"")</f>
        <v/>
      </c>
      <c r="AP496" s="139" t="str">
        <f t="shared" si="1611"/>
        <v/>
      </c>
      <c r="AQ496" s="139">
        <f t="shared" si="1611"/>
        <v>10000</v>
      </c>
      <c r="AR496" s="139" t="str">
        <f t="shared" si="1611"/>
        <v/>
      </c>
      <c r="AS496" s="139" t="str">
        <f t="shared" si="1611"/>
        <v/>
      </c>
      <c r="AT496" s="118"/>
      <c r="AU496" s="138" t="str">
        <f t="shared" si="839"/>
        <v/>
      </c>
      <c r="AV496" s="139" t="str">
        <f t="shared" si="840"/>
        <v/>
      </c>
      <c r="AW496" s="139" t="str">
        <f t="shared" si="841"/>
        <v/>
      </c>
      <c r="AX496" s="139" t="str">
        <f t="shared" si="842"/>
        <v/>
      </c>
      <c r="AY496" s="139" t="str">
        <f t="shared" si="843"/>
        <v/>
      </c>
      <c r="AZ496" s="140" t="str">
        <f t="shared" si="844"/>
        <v/>
      </c>
      <c r="BA496" s="141" t="str">
        <f t="shared" si="845"/>
        <v/>
      </c>
      <c r="BB496" s="139" t="str">
        <f t="shared" si="846"/>
        <v/>
      </c>
      <c r="BC496" s="139" t="str">
        <f t="shared" si="847"/>
        <v/>
      </c>
      <c r="BD496" s="139" t="str">
        <f t="shared" si="848"/>
        <v/>
      </c>
      <c r="BE496" s="140" t="str">
        <f t="shared" si="849"/>
        <v/>
      </c>
      <c r="BF496" s="122" t="str">
        <f t="shared" si="850"/>
        <v/>
      </c>
      <c r="BG496" s="123" t="str">
        <f t="shared" si="851"/>
        <v/>
      </c>
      <c r="BH496" s="123" t="str">
        <f t="shared" si="852"/>
        <v/>
      </c>
      <c r="BI496" s="123" t="str">
        <f t="shared" si="853"/>
        <v/>
      </c>
      <c r="BJ496" s="122" t="str">
        <f t="shared" si="854"/>
        <v/>
      </c>
      <c r="BK496" s="123" t="str">
        <f t="shared" si="855"/>
        <v/>
      </c>
      <c r="BL496" s="123" t="str">
        <f t="shared" si="856"/>
        <v/>
      </c>
      <c r="BM496" s="123" t="str">
        <f t="shared" si="857"/>
        <v/>
      </c>
      <c r="BN496" s="123" t="str">
        <f t="shared" si="858"/>
        <v/>
      </c>
      <c r="BO496" s="123" t="str">
        <f t="shared" si="859"/>
        <v/>
      </c>
      <c r="BP496" s="123" t="str">
        <f t="shared" si="860"/>
        <v/>
      </c>
      <c r="BQ496" s="123" t="str">
        <f t="shared" si="861"/>
        <v/>
      </c>
      <c r="BR496" s="124" t="str">
        <f t="shared" si="862"/>
        <v/>
      </c>
      <c r="BS496" s="142" t="str">
        <f t="shared" si="863"/>
        <v/>
      </c>
      <c r="BT496" s="143" t="str">
        <f t="shared" si="864"/>
        <v/>
      </c>
      <c r="BU496" s="143" t="str">
        <f t="shared" si="865"/>
        <v/>
      </c>
      <c r="BV496" s="143" t="str">
        <f t="shared" si="866"/>
        <v/>
      </c>
      <c r="BW496" s="143" t="str">
        <f t="shared" si="867"/>
        <v/>
      </c>
      <c r="BX496" s="144" t="str">
        <f t="shared" si="868"/>
        <v/>
      </c>
      <c r="BY496" s="141" t="str">
        <f t="shared" si="869"/>
        <v/>
      </c>
      <c r="BZ496" s="139" t="str">
        <f t="shared" si="870"/>
        <v/>
      </c>
      <c r="CA496" s="139" t="str">
        <f t="shared" si="871"/>
        <v/>
      </c>
      <c r="CB496" s="139" t="str">
        <f t="shared" si="872"/>
        <v/>
      </c>
      <c r="CC496" s="139" t="str">
        <f t="shared" si="873"/>
        <v/>
      </c>
      <c r="CD496" s="139" t="str">
        <f t="shared" si="874"/>
        <v/>
      </c>
      <c r="CE496" s="140" t="str">
        <f t="shared" si="875"/>
        <v/>
      </c>
      <c r="CF496" s="141" t="str">
        <f t="shared" si="876"/>
        <v/>
      </c>
      <c r="CG496" s="139" t="str">
        <f t="shared" si="877"/>
        <v/>
      </c>
      <c r="CH496" s="139" t="str">
        <f t="shared" si="878"/>
        <v/>
      </c>
      <c r="CI496" s="139" t="str">
        <f t="shared" si="879"/>
        <v/>
      </c>
      <c r="CJ496" s="139" t="str">
        <f t="shared" si="880"/>
        <v/>
      </c>
      <c r="CK496" s="139" t="str">
        <f t="shared" si="881"/>
        <v/>
      </c>
      <c r="CL496" s="140" t="str">
        <f t="shared" si="882"/>
        <v/>
      </c>
      <c r="CM496" s="142" t="str">
        <f t="shared" si="883"/>
        <v/>
      </c>
      <c r="CN496" s="143" t="str">
        <f t="shared" si="884"/>
        <v/>
      </c>
      <c r="CO496" s="143" t="str">
        <f t="shared" si="885"/>
        <v/>
      </c>
      <c r="CP496" s="143" t="str">
        <f t="shared" si="886"/>
        <v/>
      </c>
      <c r="CQ496" s="143" t="str">
        <f t="shared" si="887"/>
        <v/>
      </c>
      <c r="CR496" s="145" t="str">
        <f t="shared" si="888"/>
        <v/>
      </c>
      <c r="CS496" s="127"/>
      <c r="CT496" s="122" t="str">
        <f t="shared" si="889"/>
        <v/>
      </c>
      <c r="CU496" s="123" t="str">
        <f t="shared" si="890"/>
        <v/>
      </c>
      <c r="CV496" s="123" t="str">
        <f t="shared" si="891"/>
        <v/>
      </c>
      <c r="CW496" s="123" t="str">
        <f t="shared" si="892"/>
        <v/>
      </c>
      <c r="CX496" s="123" t="str">
        <f t="shared" si="893"/>
        <v/>
      </c>
      <c r="CY496" s="123" t="str">
        <f t="shared" si="894"/>
        <v/>
      </c>
      <c r="CZ496" s="123" t="str">
        <f t="shared" si="895"/>
        <v/>
      </c>
      <c r="DA496" s="123" t="str">
        <f t="shared" si="896"/>
        <v/>
      </c>
      <c r="DB496" s="124" t="str">
        <f t="shared" si="897"/>
        <v/>
      </c>
      <c r="DC496" s="128" t="str">
        <f t="shared" si="898"/>
        <v/>
      </c>
      <c r="DD496" s="123" t="str">
        <f t="shared" si="899"/>
        <v/>
      </c>
      <c r="DE496" s="123" t="str">
        <f t="shared" si="900"/>
        <v/>
      </c>
      <c r="DF496" s="123" t="str">
        <f t="shared" si="901"/>
        <v/>
      </c>
      <c r="DG496" s="123" t="str">
        <f t="shared" si="902"/>
        <v/>
      </c>
      <c r="DH496" s="123" t="str">
        <f t="shared" si="903"/>
        <v/>
      </c>
      <c r="DI496" s="123" t="str">
        <f t="shared" si="904"/>
        <v/>
      </c>
      <c r="DJ496" s="129" t="str">
        <f t="shared" si="905"/>
        <v/>
      </c>
      <c r="DK496" s="98" t="s">
        <v>68</v>
      </c>
      <c r="DL496" s="130">
        <f t="shared" si="912"/>
        <v>490</v>
      </c>
      <c r="DM496" s="56"/>
    </row>
    <row r="497" spans="2:117" ht="22.5" customHeight="1">
      <c r="B497" s="98" t="s">
        <v>68</v>
      </c>
      <c r="C497" s="130">
        <f t="shared" si="906"/>
        <v>491</v>
      </c>
      <c r="D497" s="146">
        <v>45709</v>
      </c>
      <c r="E497" s="155" t="s">
        <v>69</v>
      </c>
      <c r="F497" s="102" t="s">
        <v>70</v>
      </c>
      <c r="G497" s="103" t="s">
        <v>20</v>
      </c>
      <c r="H497" s="131" t="s">
        <v>46</v>
      </c>
      <c r="I497" s="132">
        <v>5000</v>
      </c>
      <c r="J497" s="106"/>
      <c r="K497" s="107">
        <f t="shared" si="907"/>
        <v>5359404</v>
      </c>
      <c r="L497" s="645"/>
      <c r="M497" s="133"/>
      <c r="N497" s="133"/>
      <c r="O497" s="134" t="str">
        <f t="shared" ref="O497:S497" si="1612">IF($H497=O$6,$I497,"")</f>
        <v/>
      </c>
      <c r="P497" s="135" t="str">
        <f t="shared" si="1612"/>
        <v/>
      </c>
      <c r="Q497" s="136">
        <f t="shared" si="1612"/>
        <v>5000</v>
      </c>
      <c r="R497" s="135" t="str">
        <f t="shared" si="1612"/>
        <v/>
      </c>
      <c r="S497" s="137" t="str">
        <f t="shared" si="1612"/>
        <v/>
      </c>
      <c r="T497" s="113" t="str">
        <f t="shared" ref="T497:AJ497" si="1613">IF($H497=T$6,$J497,"")</f>
        <v/>
      </c>
      <c r="U497" s="114" t="str">
        <f t="shared" si="1613"/>
        <v/>
      </c>
      <c r="V497" s="114" t="str">
        <f t="shared" si="1613"/>
        <v/>
      </c>
      <c r="W497" s="114" t="str">
        <f t="shared" si="1613"/>
        <v/>
      </c>
      <c r="X497" s="113" t="str">
        <f t="shared" si="1613"/>
        <v/>
      </c>
      <c r="Y497" s="114" t="str">
        <f t="shared" si="1613"/>
        <v/>
      </c>
      <c r="Z497" s="114" t="str">
        <f t="shared" si="1613"/>
        <v/>
      </c>
      <c r="AA497" s="114" t="str">
        <f t="shared" si="1613"/>
        <v/>
      </c>
      <c r="AB497" s="113" t="str">
        <f t="shared" si="1613"/>
        <v/>
      </c>
      <c r="AC497" s="114" t="str">
        <f t="shared" si="1613"/>
        <v/>
      </c>
      <c r="AD497" s="114" t="str">
        <f t="shared" si="1613"/>
        <v/>
      </c>
      <c r="AE497" s="114" t="str">
        <f t="shared" si="1613"/>
        <v/>
      </c>
      <c r="AF497" s="114" t="str">
        <f t="shared" si="1613"/>
        <v/>
      </c>
      <c r="AG497" s="114" t="str">
        <f t="shared" si="1613"/>
        <v/>
      </c>
      <c r="AH497" s="114" t="str">
        <f t="shared" si="1613"/>
        <v/>
      </c>
      <c r="AI497" s="113" t="str">
        <f t="shared" si="1613"/>
        <v/>
      </c>
      <c r="AJ497" s="115" t="str">
        <f t="shared" si="1613"/>
        <v/>
      </c>
      <c r="AK497" s="617"/>
      <c r="AL497" s="38"/>
      <c r="AM497" s="98" t="s">
        <v>68</v>
      </c>
      <c r="AN497" s="130">
        <f t="shared" si="910"/>
        <v>491</v>
      </c>
      <c r="AO497" s="138" t="str">
        <f t="shared" ref="AO497:AS497" si="1614">IF(AND($G497=AO$4,$H497=AO$6),$I497,"")</f>
        <v/>
      </c>
      <c r="AP497" s="139" t="str">
        <f t="shared" si="1614"/>
        <v/>
      </c>
      <c r="AQ497" s="139">
        <f t="shared" si="1614"/>
        <v>5000</v>
      </c>
      <c r="AR497" s="139" t="str">
        <f t="shared" si="1614"/>
        <v/>
      </c>
      <c r="AS497" s="139" t="str">
        <f t="shared" si="1614"/>
        <v/>
      </c>
      <c r="AT497" s="118"/>
      <c r="AU497" s="138" t="str">
        <f t="shared" si="839"/>
        <v/>
      </c>
      <c r="AV497" s="139" t="str">
        <f t="shared" si="840"/>
        <v/>
      </c>
      <c r="AW497" s="139" t="str">
        <f t="shared" si="841"/>
        <v/>
      </c>
      <c r="AX497" s="139" t="str">
        <f t="shared" si="842"/>
        <v/>
      </c>
      <c r="AY497" s="139" t="str">
        <f t="shared" si="843"/>
        <v/>
      </c>
      <c r="AZ497" s="140" t="str">
        <f t="shared" si="844"/>
        <v/>
      </c>
      <c r="BA497" s="141" t="str">
        <f t="shared" si="845"/>
        <v/>
      </c>
      <c r="BB497" s="139" t="str">
        <f t="shared" si="846"/>
        <v/>
      </c>
      <c r="BC497" s="139" t="str">
        <f t="shared" si="847"/>
        <v/>
      </c>
      <c r="BD497" s="139" t="str">
        <f t="shared" si="848"/>
        <v/>
      </c>
      <c r="BE497" s="140" t="str">
        <f t="shared" si="849"/>
        <v/>
      </c>
      <c r="BF497" s="122" t="str">
        <f t="shared" si="850"/>
        <v/>
      </c>
      <c r="BG497" s="123" t="str">
        <f t="shared" si="851"/>
        <v/>
      </c>
      <c r="BH497" s="123" t="str">
        <f t="shared" si="852"/>
        <v/>
      </c>
      <c r="BI497" s="123" t="str">
        <f t="shared" si="853"/>
        <v/>
      </c>
      <c r="BJ497" s="122" t="str">
        <f t="shared" si="854"/>
        <v/>
      </c>
      <c r="BK497" s="123" t="str">
        <f t="shared" si="855"/>
        <v/>
      </c>
      <c r="BL497" s="123" t="str">
        <f t="shared" si="856"/>
        <v/>
      </c>
      <c r="BM497" s="123" t="str">
        <f t="shared" si="857"/>
        <v/>
      </c>
      <c r="BN497" s="123" t="str">
        <f t="shared" si="858"/>
        <v/>
      </c>
      <c r="BO497" s="123" t="str">
        <f t="shared" si="859"/>
        <v/>
      </c>
      <c r="BP497" s="123" t="str">
        <f t="shared" si="860"/>
        <v/>
      </c>
      <c r="BQ497" s="123" t="str">
        <f t="shared" si="861"/>
        <v/>
      </c>
      <c r="BR497" s="124" t="str">
        <f t="shared" si="862"/>
        <v/>
      </c>
      <c r="BS497" s="142" t="str">
        <f t="shared" si="863"/>
        <v/>
      </c>
      <c r="BT497" s="143" t="str">
        <f t="shared" si="864"/>
        <v/>
      </c>
      <c r="BU497" s="143" t="str">
        <f t="shared" si="865"/>
        <v/>
      </c>
      <c r="BV497" s="143" t="str">
        <f t="shared" si="866"/>
        <v/>
      </c>
      <c r="BW497" s="143" t="str">
        <f t="shared" si="867"/>
        <v/>
      </c>
      <c r="BX497" s="144" t="str">
        <f t="shared" si="868"/>
        <v/>
      </c>
      <c r="BY497" s="141" t="str">
        <f t="shared" si="869"/>
        <v/>
      </c>
      <c r="BZ497" s="139" t="str">
        <f t="shared" si="870"/>
        <v/>
      </c>
      <c r="CA497" s="139" t="str">
        <f t="shared" si="871"/>
        <v/>
      </c>
      <c r="CB497" s="139" t="str">
        <f t="shared" si="872"/>
        <v/>
      </c>
      <c r="CC497" s="139" t="str">
        <f t="shared" si="873"/>
        <v/>
      </c>
      <c r="CD497" s="139" t="str">
        <f t="shared" si="874"/>
        <v/>
      </c>
      <c r="CE497" s="140" t="str">
        <f t="shared" si="875"/>
        <v/>
      </c>
      <c r="CF497" s="141" t="str">
        <f t="shared" si="876"/>
        <v/>
      </c>
      <c r="CG497" s="139" t="str">
        <f t="shared" si="877"/>
        <v/>
      </c>
      <c r="CH497" s="139" t="str">
        <f t="shared" si="878"/>
        <v/>
      </c>
      <c r="CI497" s="139" t="str">
        <f t="shared" si="879"/>
        <v/>
      </c>
      <c r="CJ497" s="139" t="str">
        <f t="shared" si="880"/>
        <v/>
      </c>
      <c r="CK497" s="139" t="str">
        <f t="shared" si="881"/>
        <v/>
      </c>
      <c r="CL497" s="140" t="str">
        <f t="shared" si="882"/>
        <v/>
      </c>
      <c r="CM497" s="142" t="str">
        <f t="shared" si="883"/>
        <v/>
      </c>
      <c r="CN497" s="143" t="str">
        <f t="shared" si="884"/>
        <v/>
      </c>
      <c r="CO497" s="143" t="str">
        <f t="shared" si="885"/>
        <v/>
      </c>
      <c r="CP497" s="143" t="str">
        <f t="shared" si="886"/>
        <v/>
      </c>
      <c r="CQ497" s="143" t="str">
        <f t="shared" si="887"/>
        <v/>
      </c>
      <c r="CR497" s="145" t="str">
        <f t="shared" si="888"/>
        <v/>
      </c>
      <c r="CS497" s="127"/>
      <c r="CT497" s="122" t="str">
        <f t="shared" si="889"/>
        <v/>
      </c>
      <c r="CU497" s="123" t="str">
        <f t="shared" si="890"/>
        <v/>
      </c>
      <c r="CV497" s="123" t="str">
        <f t="shared" si="891"/>
        <v/>
      </c>
      <c r="CW497" s="123" t="str">
        <f t="shared" si="892"/>
        <v/>
      </c>
      <c r="CX497" s="123" t="str">
        <f t="shared" si="893"/>
        <v/>
      </c>
      <c r="CY497" s="123" t="str">
        <f t="shared" si="894"/>
        <v/>
      </c>
      <c r="CZ497" s="123" t="str">
        <f t="shared" si="895"/>
        <v/>
      </c>
      <c r="DA497" s="123" t="str">
        <f t="shared" si="896"/>
        <v/>
      </c>
      <c r="DB497" s="124" t="str">
        <f t="shared" si="897"/>
        <v/>
      </c>
      <c r="DC497" s="128" t="str">
        <f t="shared" si="898"/>
        <v/>
      </c>
      <c r="DD497" s="123" t="str">
        <f t="shared" si="899"/>
        <v/>
      </c>
      <c r="DE497" s="123" t="str">
        <f t="shared" si="900"/>
        <v/>
      </c>
      <c r="DF497" s="123" t="str">
        <f t="shared" si="901"/>
        <v/>
      </c>
      <c r="DG497" s="123" t="str">
        <f t="shared" si="902"/>
        <v/>
      </c>
      <c r="DH497" s="123" t="str">
        <f t="shared" si="903"/>
        <v/>
      </c>
      <c r="DI497" s="123" t="str">
        <f t="shared" si="904"/>
        <v/>
      </c>
      <c r="DJ497" s="129" t="str">
        <f t="shared" si="905"/>
        <v/>
      </c>
      <c r="DK497" s="98" t="s">
        <v>68</v>
      </c>
      <c r="DL497" s="130">
        <f t="shared" si="912"/>
        <v>491</v>
      </c>
      <c r="DM497" s="56"/>
    </row>
    <row r="498" spans="2:117" ht="22.5" customHeight="1">
      <c r="B498" s="98" t="s">
        <v>68</v>
      </c>
      <c r="C498" s="130">
        <f t="shared" si="906"/>
        <v>492</v>
      </c>
      <c r="D498" s="146">
        <v>45709</v>
      </c>
      <c r="E498" s="155" t="s">
        <v>69</v>
      </c>
      <c r="F498" s="102" t="s">
        <v>70</v>
      </c>
      <c r="G498" s="156" t="s">
        <v>20</v>
      </c>
      <c r="H498" s="131" t="s">
        <v>46</v>
      </c>
      <c r="I498" s="132">
        <v>5000</v>
      </c>
      <c r="J498" s="106"/>
      <c r="K498" s="107">
        <f t="shared" si="907"/>
        <v>5364404</v>
      </c>
      <c r="L498" s="645"/>
      <c r="M498" s="133"/>
      <c r="N498" s="133"/>
      <c r="O498" s="134" t="str">
        <f t="shared" ref="O498:S498" si="1615">IF($H498=O$6,$I498,"")</f>
        <v/>
      </c>
      <c r="P498" s="135" t="str">
        <f t="shared" si="1615"/>
        <v/>
      </c>
      <c r="Q498" s="136">
        <f t="shared" si="1615"/>
        <v>5000</v>
      </c>
      <c r="R498" s="135" t="str">
        <f t="shared" si="1615"/>
        <v/>
      </c>
      <c r="S498" s="137" t="str">
        <f t="shared" si="1615"/>
        <v/>
      </c>
      <c r="T498" s="113" t="str">
        <f t="shared" ref="T498:AJ498" si="1616">IF($H498=T$6,$J498,"")</f>
        <v/>
      </c>
      <c r="U498" s="114" t="str">
        <f t="shared" si="1616"/>
        <v/>
      </c>
      <c r="V498" s="114" t="str">
        <f t="shared" si="1616"/>
        <v/>
      </c>
      <c r="W498" s="114" t="str">
        <f t="shared" si="1616"/>
        <v/>
      </c>
      <c r="X498" s="113" t="str">
        <f t="shared" si="1616"/>
        <v/>
      </c>
      <c r="Y498" s="114" t="str">
        <f t="shared" si="1616"/>
        <v/>
      </c>
      <c r="Z498" s="114" t="str">
        <f t="shared" si="1616"/>
        <v/>
      </c>
      <c r="AA498" s="114" t="str">
        <f t="shared" si="1616"/>
        <v/>
      </c>
      <c r="AB498" s="113" t="str">
        <f t="shared" si="1616"/>
        <v/>
      </c>
      <c r="AC498" s="114" t="str">
        <f t="shared" si="1616"/>
        <v/>
      </c>
      <c r="AD498" s="114" t="str">
        <f t="shared" si="1616"/>
        <v/>
      </c>
      <c r="AE498" s="114" t="str">
        <f t="shared" si="1616"/>
        <v/>
      </c>
      <c r="AF498" s="114" t="str">
        <f t="shared" si="1616"/>
        <v/>
      </c>
      <c r="AG498" s="114" t="str">
        <f t="shared" si="1616"/>
        <v/>
      </c>
      <c r="AH498" s="114" t="str">
        <f t="shared" si="1616"/>
        <v/>
      </c>
      <c r="AI498" s="113" t="str">
        <f t="shared" si="1616"/>
        <v/>
      </c>
      <c r="AJ498" s="115" t="str">
        <f t="shared" si="1616"/>
        <v/>
      </c>
      <c r="AK498" s="617"/>
      <c r="AL498" s="38"/>
      <c r="AM498" s="98" t="s">
        <v>68</v>
      </c>
      <c r="AN498" s="130">
        <f t="shared" si="910"/>
        <v>492</v>
      </c>
      <c r="AO498" s="138" t="str">
        <f t="shared" ref="AO498:AS498" si="1617">IF(AND($G498=AO$4,$H498=AO$6),$I498,"")</f>
        <v/>
      </c>
      <c r="AP498" s="139" t="str">
        <f t="shared" si="1617"/>
        <v/>
      </c>
      <c r="AQ498" s="139">
        <f t="shared" si="1617"/>
        <v>5000</v>
      </c>
      <c r="AR498" s="139" t="str">
        <f t="shared" si="1617"/>
        <v/>
      </c>
      <c r="AS498" s="139" t="str">
        <f t="shared" si="1617"/>
        <v/>
      </c>
      <c r="AT498" s="118"/>
      <c r="AU498" s="138" t="str">
        <f t="shared" si="839"/>
        <v/>
      </c>
      <c r="AV498" s="139" t="str">
        <f t="shared" si="840"/>
        <v/>
      </c>
      <c r="AW498" s="139" t="str">
        <f t="shared" si="841"/>
        <v/>
      </c>
      <c r="AX498" s="139" t="str">
        <f t="shared" si="842"/>
        <v/>
      </c>
      <c r="AY498" s="139" t="str">
        <f t="shared" si="843"/>
        <v/>
      </c>
      <c r="AZ498" s="140" t="str">
        <f t="shared" si="844"/>
        <v/>
      </c>
      <c r="BA498" s="141" t="str">
        <f t="shared" si="845"/>
        <v/>
      </c>
      <c r="BB498" s="139" t="str">
        <f t="shared" si="846"/>
        <v/>
      </c>
      <c r="BC498" s="139" t="str">
        <f t="shared" si="847"/>
        <v/>
      </c>
      <c r="BD498" s="139" t="str">
        <f t="shared" si="848"/>
        <v/>
      </c>
      <c r="BE498" s="140" t="str">
        <f t="shared" si="849"/>
        <v/>
      </c>
      <c r="BF498" s="122" t="str">
        <f t="shared" si="850"/>
        <v/>
      </c>
      <c r="BG498" s="123" t="str">
        <f t="shared" si="851"/>
        <v/>
      </c>
      <c r="BH498" s="123" t="str">
        <f t="shared" si="852"/>
        <v/>
      </c>
      <c r="BI498" s="123" t="str">
        <f t="shared" si="853"/>
        <v/>
      </c>
      <c r="BJ498" s="122" t="str">
        <f t="shared" si="854"/>
        <v/>
      </c>
      <c r="BK498" s="123" t="str">
        <f t="shared" si="855"/>
        <v/>
      </c>
      <c r="BL498" s="123" t="str">
        <f t="shared" si="856"/>
        <v/>
      </c>
      <c r="BM498" s="123" t="str">
        <f t="shared" si="857"/>
        <v/>
      </c>
      <c r="BN498" s="123" t="str">
        <f t="shared" si="858"/>
        <v/>
      </c>
      <c r="BO498" s="123" t="str">
        <f t="shared" si="859"/>
        <v/>
      </c>
      <c r="BP498" s="123" t="str">
        <f t="shared" si="860"/>
        <v/>
      </c>
      <c r="BQ498" s="123" t="str">
        <f t="shared" si="861"/>
        <v/>
      </c>
      <c r="BR498" s="124" t="str">
        <f t="shared" si="862"/>
        <v/>
      </c>
      <c r="BS498" s="142" t="str">
        <f t="shared" si="863"/>
        <v/>
      </c>
      <c r="BT498" s="143" t="str">
        <f t="shared" si="864"/>
        <v/>
      </c>
      <c r="BU498" s="143" t="str">
        <f t="shared" si="865"/>
        <v/>
      </c>
      <c r="BV498" s="143" t="str">
        <f t="shared" si="866"/>
        <v/>
      </c>
      <c r="BW498" s="143" t="str">
        <f t="shared" si="867"/>
        <v/>
      </c>
      <c r="BX498" s="144" t="str">
        <f t="shared" si="868"/>
        <v/>
      </c>
      <c r="BY498" s="141" t="str">
        <f t="shared" si="869"/>
        <v/>
      </c>
      <c r="BZ498" s="139" t="str">
        <f t="shared" si="870"/>
        <v/>
      </c>
      <c r="CA498" s="139" t="str">
        <f t="shared" si="871"/>
        <v/>
      </c>
      <c r="CB498" s="139" t="str">
        <f t="shared" si="872"/>
        <v/>
      </c>
      <c r="CC498" s="139" t="str">
        <f t="shared" si="873"/>
        <v/>
      </c>
      <c r="CD498" s="139" t="str">
        <f t="shared" si="874"/>
        <v/>
      </c>
      <c r="CE498" s="140" t="str">
        <f t="shared" si="875"/>
        <v/>
      </c>
      <c r="CF498" s="141" t="str">
        <f t="shared" si="876"/>
        <v/>
      </c>
      <c r="CG498" s="139" t="str">
        <f t="shared" si="877"/>
        <v/>
      </c>
      <c r="CH498" s="139" t="str">
        <f t="shared" si="878"/>
        <v/>
      </c>
      <c r="CI498" s="139" t="str">
        <f t="shared" si="879"/>
        <v/>
      </c>
      <c r="CJ498" s="139" t="str">
        <f t="shared" si="880"/>
        <v/>
      </c>
      <c r="CK498" s="139" t="str">
        <f t="shared" si="881"/>
        <v/>
      </c>
      <c r="CL498" s="140" t="str">
        <f t="shared" si="882"/>
        <v/>
      </c>
      <c r="CM498" s="142" t="str">
        <f t="shared" si="883"/>
        <v/>
      </c>
      <c r="CN498" s="143" t="str">
        <f t="shared" si="884"/>
        <v/>
      </c>
      <c r="CO498" s="143" t="str">
        <f t="shared" si="885"/>
        <v/>
      </c>
      <c r="CP498" s="143" t="str">
        <f t="shared" si="886"/>
        <v/>
      </c>
      <c r="CQ498" s="143" t="str">
        <f t="shared" si="887"/>
        <v/>
      </c>
      <c r="CR498" s="145" t="str">
        <f t="shared" si="888"/>
        <v/>
      </c>
      <c r="CS498" s="127"/>
      <c r="CT498" s="122" t="str">
        <f t="shared" si="889"/>
        <v/>
      </c>
      <c r="CU498" s="123" t="str">
        <f t="shared" si="890"/>
        <v/>
      </c>
      <c r="CV498" s="123" t="str">
        <f t="shared" si="891"/>
        <v/>
      </c>
      <c r="CW498" s="123" t="str">
        <f t="shared" si="892"/>
        <v/>
      </c>
      <c r="CX498" s="123" t="str">
        <f t="shared" si="893"/>
        <v/>
      </c>
      <c r="CY498" s="123" t="str">
        <f t="shared" si="894"/>
        <v/>
      </c>
      <c r="CZ498" s="123" t="str">
        <f t="shared" si="895"/>
        <v/>
      </c>
      <c r="DA498" s="123" t="str">
        <f t="shared" si="896"/>
        <v/>
      </c>
      <c r="DB498" s="124" t="str">
        <f t="shared" si="897"/>
        <v/>
      </c>
      <c r="DC498" s="128" t="str">
        <f t="shared" si="898"/>
        <v/>
      </c>
      <c r="DD498" s="123" t="str">
        <f t="shared" si="899"/>
        <v/>
      </c>
      <c r="DE498" s="123" t="str">
        <f t="shared" si="900"/>
        <v/>
      </c>
      <c r="DF498" s="123" t="str">
        <f t="shared" si="901"/>
        <v/>
      </c>
      <c r="DG498" s="123" t="str">
        <f t="shared" si="902"/>
        <v/>
      </c>
      <c r="DH498" s="123" t="str">
        <f t="shared" si="903"/>
        <v/>
      </c>
      <c r="DI498" s="123" t="str">
        <f t="shared" si="904"/>
        <v/>
      </c>
      <c r="DJ498" s="129" t="str">
        <f t="shared" si="905"/>
        <v/>
      </c>
      <c r="DK498" s="98" t="s">
        <v>68</v>
      </c>
      <c r="DL498" s="130">
        <f t="shared" si="912"/>
        <v>492</v>
      </c>
      <c r="DM498" s="56"/>
    </row>
    <row r="499" spans="2:117" ht="22.5" customHeight="1">
      <c r="B499" s="98" t="s">
        <v>68</v>
      </c>
      <c r="C499" s="130">
        <f t="shared" si="906"/>
        <v>493</v>
      </c>
      <c r="D499" s="146">
        <v>45709</v>
      </c>
      <c r="E499" s="155" t="s">
        <v>69</v>
      </c>
      <c r="F499" s="102" t="s">
        <v>70</v>
      </c>
      <c r="G499" s="103" t="s">
        <v>20</v>
      </c>
      <c r="H499" s="131" t="s">
        <v>46</v>
      </c>
      <c r="I499" s="132">
        <v>2000</v>
      </c>
      <c r="J499" s="106"/>
      <c r="K499" s="107">
        <f t="shared" si="907"/>
        <v>5366404</v>
      </c>
      <c r="L499" s="645"/>
      <c r="M499" s="133"/>
      <c r="N499" s="133"/>
      <c r="O499" s="134" t="str">
        <f t="shared" ref="O499:S499" si="1618">IF($H499=O$6,$I499,"")</f>
        <v/>
      </c>
      <c r="P499" s="135" t="str">
        <f t="shared" si="1618"/>
        <v/>
      </c>
      <c r="Q499" s="136">
        <f t="shared" si="1618"/>
        <v>2000</v>
      </c>
      <c r="R499" s="135" t="str">
        <f t="shared" si="1618"/>
        <v/>
      </c>
      <c r="S499" s="137" t="str">
        <f t="shared" si="1618"/>
        <v/>
      </c>
      <c r="T499" s="113" t="str">
        <f t="shared" ref="T499:AJ499" si="1619">IF($H499=T$6,$J499,"")</f>
        <v/>
      </c>
      <c r="U499" s="114" t="str">
        <f t="shared" si="1619"/>
        <v/>
      </c>
      <c r="V499" s="114" t="str">
        <f t="shared" si="1619"/>
        <v/>
      </c>
      <c r="W499" s="114" t="str">
        <f t="shared" si="1619"/>
        <v/>
      </c>
      <c r="X499" s="113" t="str">
        <f t="shared" si="1619"/>
        <v/>
      </c>
      <c r="Y499" s="114" t="str">
        <f t="shared" si="1619"/>
        <v/>
      </c>
      <c r="Z499" s="114" t="str">
        <f t="shared" si="1619"/>
        <v/>
      </c>
      <c r="AA499" s="114" t="str">
        <f t="shared" si="1619"/>
        <v/>
      </c>
      <c r="AB499" s="113" t="str">
        <f t="shared" si="1619"/>
        <v/>
      </c>
      <c r="AC499" s="114" t="str">
        <f t="shared" si="1619"/>
        <v/>
      </c>
      <c r="AD499" s="114" t="str">
        <f t="shared" si="1619"/>
        <v/>
      </c>
      <c r="AE499" s="114" t="str">
        <f t="shared" si="1619"/>
        <v/>
      </c>
      <c r="AF499" s="114" t="str">
        <f t="shared" si="1619"/>
        <v/>
      </c>
      <c r="AG499" s="114" t="str">
        <f t="shared" si="1619"/>
        <v/>
      </c>
      <c r="AH499" s="114" t="str">
        <f t="shared" si="1619"/>
        <v/>
      </c>
      <c r="AI499" s="113" t="str">
        <f t="shared" si="1619"/>
        <v/>
      </c>
      <c r="AJ499" s="115" t="str">
        <f t="shared" si="1619"/>
        <v/>
      </c>
      <c r="AK499" s="617"/>
      <c r="AL499" s="38"/>
      <c r="AM499" s="98" t="s">
        <v>68</v>
      </c>
      <c r="AN499" s="130">
        <f t="shared" si="910"/>
        <v>493</v>
      </c>
      <c r="AO499" s="138" t="str">
        <f t="shared" ref="AO499:AS499" si="1620">IF(AND($G499=AO$4,$H499=AO$6),$I499,"")</f>
        <v/>
      </c>
      <c r="AP499" s="139" t="str">
        <f t="shared" si="1620"/>
        <v/>
      </c>
      <c r="AQ499" s="139">
        <f t="shared" si="1620"/>
        <v>2000</v>
      </c>
      <c r="AR499" s="139" t="str">
        <f t="shared" si="1620"/>
        <v/>
      </c>
      <c r="AS499" s="139" t="str">
        <f t="shared" si="1620"/>
        <v/>
      </c>
      <c r="AT499" s="118"/>
      <c r="AU499" s="138" t="str">
        <f t="shared" si="839"/>
        <v/>
      </c>
      <c r="AV499" s="139" t="str">
        <f t="shared" si="840"/>
        <v/>
      </c>
      <c r="AW499" s="139" t="str">
        <f t="shared" si="841"/>
        <v/>
      </c>
      <c r="AX499" s="139" t="str">
        <f t="shared" si="842"/>
        <v/>
      </c>
      <c r="AY499" s="139" t="str">
        <f t="shared" si="843"/>
        <v/>
      </c>
      <c r="AZ499" s="140" t="str">
        <f t="shared" si="844"/>
        <v/>
      </c>
      <c r="BA499" s="141" t="str">
        <f t="shared" si="845"/>
        <v/>
      </c>
      <c r="BB499" s="139" t="str">
        <f t="shared" si="846"/>
        <v/>
      </c>
      <c r="BC499" s="139" t="str">
        <f t="shared" si="847"/>
        <v/>
      </c>
      <c r="BD499" s="139" t="str">
        <f t="shared" si="848"/>
        <v/>
      </c>
      <c r="BE499" s="140" t="str">
        <f t="shared" si="849"/>
        <v/>
      </c>
      <c r="BF499" s="122" t="str">
        <f t="shared" si="850"/>
        <v/>
      </c>
      <c r="BG499" s="123" t="str">
        <f t="shared" si="851"/>
        <v/>
      </c>
      <c r="BH499" s="123" t="str">
        <f t="shared" si="852"/>
        <v/>
      </c>
      <c r="BI499" s="123" t="str">
        <f t="shared" si="853"/>
        <v/>
      </c>
      <c r="BJ499" s="122" t="str">
        <f t="shared" si="854"/>
        <v/>
      </c>
      <c r="BK499" s="123" t="str">
        <f t="shared" si="855"/>
        <v/>
      </c>
      <c r="BL499" s="123" t="str">
        <f t="shared" si="856"/>
        <v/>
      </c>
      <c r="BM499" s="123" t="str">
        <f t="shared" si="857"/>
        <v/>
      </c>
      <c r="BN499" s="123" t="str">
        <f t="shared" si="858"/>
        <v/>
      </c>
      <c r="BO499" s="123" t="str">
        <f t="shared" si="859"/>
        <v/>
      </c>
      <c r="BP499" s="123" t="str">
        <f t="shared" si="860"/>
        <v/>
      </c>
      <c r="BQ499" s="123" t="str">
        <f t="shared" si="861"/>
        <v/>
      </c>
      <c r="BR499" s="124" t="str">
        <f t="shared" si="862"/>
        <v/>
      </c>
      <c r="BS499" s="142" t="str">
        <f t="shared" si="863"/>
        <v/>
      </c>
      <c r="BT499" s="143" t="str">
        <f t="shared" si="864"/>
        <v/>
      </c>
      <c r="BU499" s="143" t="str">
        <f t="shared" si="865"/>
        <v/>
      </c>
      <c r="BV499" s="143" t="str">
        <f t="shared" si="866"/>
        <v/>
      </c>
      <c r="BW499" s="143" t="str">
        <f t="shared" si="867"/>
        <v/>
      </c>
      <c r="BX499" s="144" t="str">
        <f t="shared" si="868"/>
        <v/>
      </c>
      <c r="BY499" s="141" t="str">
        <f t="shared" si="869"/>
        <v/>
      </c>
      <c r="BZ499" s="139" t="str">
        <f t="shared" si="870"/>
        <v/>
      </c>
      <c r="CA499" s="139" t="str">
        <f t="shared" si="871"/>
        <v/>
      </c>
      <c r="CB499" s="139" t="str">
        <f t="shared" si="872"/>
        <v/>
      </c>
      <c r="CC499" s="139" t="str">
        <f t="shared" si="873"/>
        <v/>
      </c>
      <c r="CD499" s="139" t="str">
        <f t="shared" si="874"/>
        <v/>
      </c>
      <c r="CE499" s="140" t="str">
        <f t="shared" si="875"/>
        <v/>
      </c>
      <c r="CF499" s="141" t="str">
        <f t="shared" si="876"/>
        <v/>
      </c>
      <c r="CG499" s="139" t="str">
        <f t="shared" si="877"/>
        <v/>
      </c>
      <c r="CH499" s="139" t="str">
        <f t="shared" si="878"/>
        <v/>
      </c>
      <c r="CI499" s="139" t="str">
        <f t="shared" si="879"/>
        <v/>
      </c>
      <c r="CJ499" s="139" t="str">
        <f t="shared" si="880"/>
        <v/>
      </c>
      <c r="CK499" s="139" t="str">
        <f t="shared" si="881"/>
        <v/>
      </c>
      <c r="CL499" s="140" t="str">
        <f t="shared" si="882"/>
        <v/>
      </c>
      <c r="CM499" s="142" t="str">
        <f t="shared" si="883"/>
        <v/>
      </c>
      <c r="CN499" s="143" t="str">
        <f t="shared" si="884"/>
        <v/>
      </c>
      <c r="CO499" s="143" t="str">
        <f t="shared" si="885"/>
        <v/>
      </c>
      <c r="CP499" s="143" t="str">
        <f t="shared" si="886"/>
        <v/>
      </c>
      <c r="CQ499" s="143" t="str">
        <f t="shared" si="887"/>
        <v/>
      </c>
      <c r="CR499" s="145" t="str">
        <f t="shared" si="888"/>
        <v/>
      </c>
      <c r="CS499" s="127"/>
      <c r="CT499" s="122" t="str">
        <f t="shared" si="889"/>
        <v/>
      </c>
      <c r="CU499" s="123" t="str">
        <f t="shared" si="890"/>
        <v/>
      </c>
      <c r="CV499" s="123" t="str">
        <f t="shared" si="891"/>
        <v/>
      </c>
      <c r="CW499" s="123" t="str">
        <f t="shared" si="892"/>
        <v/>
      </c>
      <c r="CX499" s="123" t="str">
        <f t="shared" si="893"/>
        <v/>
      </c>
      <c r="CY499" s="123" t="str">
        <f t="shared" si="894"/>
        <v/>
      </c>
      <c r="CZ499" s="123" t="str">
        <f t="shared" si="895"/>
        <v/>
      </c>
      <c r="DA499" s="123" t="str">
        <f t="shared" si="896"/>
        <v/>
      </c>
      <c r="DB499" s="124" t="str">
        <f t="shared" si="897"/>
        <v/>
      </c>
      <c r="DC499" s="128" t="str">
        <f t="shared" si="898"/>
        <v/>
      </c>
      <c r="DD499" s="123" t="str">
        <f t="shared" si="899"/>
        <v/>
      </c>
      <c r="DE499" s="123" t="str">
        <f t="shared" si="900"/>
        <v/>
      </c>
      <c r="DF499" s="123" t="str">
        <f t="shared" si="901"/>
        <v/>
      </c>
      <c r="DG499" s="123" t="str">
        <f t="shared" si="902"/>
        <v/>
      </c>
      <c r="DH499" s="123" t="str">
        <f t="shared" si="903"/>
        <v/>
      </c>
      <c r="DI499" s="123" t="str">
        <f t="shared" si="904"/>
        <v/>
      </c>
      <c r="DJ499" s="129" t="str">
        <f t="shared" si="905"/>
        <v/>
      </c>
      <c r="DK499" s="98" t="s">
        <v>68</v>
      </c>
      <c r="DL499" s="130">
        <f t="shared" si="912"/>
        <v>493</v>
      </c>
      <c r="DM499" s="56"/>
    </row>
    <row r="500" spans="2:117" ht="22.5" customHeight="1">
      <c r="B500" s="98" t="s">
        <v>68</v>
      </c>
      <c r="C500" s="130">
        <f t="shared" si="906"/>
        <v>494</v>
      </c>
      <c r="D500" s="146">
        <v>45709</v>
      </c>
      <c r="E500" s="155" t="s">
        <v>69</v>
      </c>
      <c r="F500" s="102" t="s">
        <v>70</v>
      </c>
      <c r="G500" s="103" t="s">
        <v>20</v>
      </c>
      <c r="H500" s="131" t="s">
        <v>46</v>
      </c>
      <c r="I500" s="132">
        <v>5000</v>
      </c>
      <c r="J500" s="106"/>
      <c r="K500" s="107">
        <f t="shared" si="907"/>
        <v>5371404</v>
      </c>
      <c r="L500" s="645"/>
      <c r="M500" s="133"/>
      <c r="N500" s="133"/>
      <c r="O500" s="134" t="str">
        <f t="shared" ref="O500:S500" si="1621">IF($H500=O$6,$I500,"")</f>
        <v/>
      </c>
      <c r="P500" s="135" t="str">
        <f t="shared" si="1621"/>
        <v/>
      </c>
      <c r="Q500" s="136">
        <f t="shared" si="1621"/>
        <v>5000</v>
      </c>
      <c r="R500" s="135" t="str">
        <f t="shared" si="1621"/>
        <v/>
      </c>
      <c r="S500" s="137" t="str">
        <f t="shared" si="1621"/>
        <v/>
      </c>
      <c r="T500" s="113" t="str">
        <f t="shared" ref="T500:AJ500" si="1622">IF($H500=T$6,$J500,"")</f>
        <v/>
      </c>
      <c r="U500" s="114" t="str">
        <f t="shared" si="1622"/>
        <v/>
      </c>
      <c r="V500" s="114" t="str">
        <f t="shared" si="1622"/>
        <v/>
      </c>
      <c r="W500" s="114" t="str">
        <f t="shared" si="1622"/>
        <v/>
      </c>
      <c r="X500" s="113" t="str">
        <f t="shared" si="1622"/>
        <v/>
      </c>
      <c r="Y500" s="114" t="str">
        <f t="shared" si="1622"/>
        <v/>
      </c>
      <c r="Z500" s="114" t="str">
        <f t="shared" si="1622"/>
        <v/>
      </c>
      <c r="AA500" s="114" t="str">
        <f t="shared" si="1622"/>
        <v/>
      </c>
      <c r="AB500" s="113" t="str">
        <f t="shared" si="1622"/>
        <v/>
      </c>
      <c r="AC500" s="114" t="str">
        <f t="shared" si="1622"/>
        <v/>
      </c>
      <c r="AD500" s="114" t="str">
        <f t="shared" si="1622"/>
        <v/>
      </c>
      <c r="AE500" s="114" t="str">
        <f t="shared" si="1622"/>
        <v/>
      </c>
      <c r="AF500" s="114" t="str">
        <f t="shared" si="1622"/>
        <v/>
      </c>
      <c r="AG500" s="114" t="str">
        <f t="shared" si="1622"/>
        <v/>
      </c>
      <c r="AH500" s="114" t="str">
        <f t="shared" si="1622"/>
        <v/>
      </c>
      <c r="AI500" s="113" t="str">
        <f t="shared" si="1622"/>
        <v/>
      </c>
      <c r="AJ500" s="115" t="str">
        <f t="shared" si="1622"/>
        <v/>
      </c>
      <c r="AK500" s="617"/>
      <c r="AL500" s="38"/>
      <c r="AM500" s="98" t="s">
        <v>68</v>
      </c>
      <c r="AN500" s="130">
        <f t="shared" si="910"/>
        <v>494</v>
      </c>
      <c r="AO500" s="138" t="str">
        <f t="shared" ref="AO500:AS500" si="1623">IF(AND($G500=AO$4,$H500=AO$6),$I500,"")</f>
        <v/>
      </c>
      <c r="AP500" s="139" t="str">
        <f t="shared" si="1623"/>
        <v/>
      </c>
      <c r="AQ500" s="139">
        <f t="shared" si="1623"/>
        <v>5000</v>
      </c>
      <c r="AR500" s="139" t="str">
        <f t="shared" si="1623"/>
        <v/>
      </c>
      <c r="AS500" s="139" t="str">
        <f t="shared" si="1623"/>
        <v/>
      </c>
      <c r="AT500" s="118"/>
      <c r="AU500" s="138" t="str">
        <f t="shared" si="839"/>
        <v/>
      </c>
      <c r="AV500" s="139" t="str">
        <f t="shared" si="840"/>
        <v/>
      </c>
      <c r="AW500" s="139" t="str">
        <f t="shared" si="841"/>
        <v/>
      </c>
      <c r="AX500" s="139" t="str">
        <f t="shared" si="842"/>
        <v/>
      </c>
      <c r="AY500" s="139" t="str">
        <f t="shared" si="843"/>
        <v/>
      </c>
      <c r="AZ500" s="140" t="str">
        <f t="shared" si="844"/>
        <v/>
      </c>
      <c r="BA500" s="141" t="str">
        <f t="shared" si="845"/>
        <v/>
      </c>
      <c r="BB500" s="139" t="str">
        <f t="shared" si="846"/>
        <v/>
      </c>
      <c r="BC500" s="139" t="str">
        <f t="shared" si="847"/>
        <v/>
      </c>
      <c r="BD500" s="139" t="str">
        <f t="shared" si="848"/>
        <v/>
      </c>
      <c r="BE500" s="140" t="str">
        <f t="shared" si="849"/>
        <v/>
      </c>
      <c r="BF500" s="122" t="str">
        <f t="shared" si="850"/>
        <v/>
      </c>
      <c r="BG500" s="123" t="str">
        <f t="shared" si="851"/>
        <v/>
      </c>
      <c r="BH500" s="123" t="str">
        <f t="shared" si="852"/>
        <v/>
      </c>
      <c r="BI500" s="123" t="str">
        <f t="shared" si="853"/>
        <v/>
      </c>
      <c r="BJ500" s="122" t="str">
        <f t="shared" si="854"/>
        <v/>
      </c>
      <c r="BK500" s="123" t="str">
        <f t="shared" si="855"/>
        <v/>
      </c>
      <c r="BL500" s="123" t="str">
        <f t="shared" si="856"/>
        <v/>
      </c>
      <c r="BM500" s="123" t="str">
        <f t="shared" si="857"/>
        <v/>
      </c>
      <c r="BN500" s="123" t="str">
        <f t="shared" si="858"/>
        <v/>
      </c>
      <c r="BO500" s="123" t="str">
        <f t="shared" si="859"/>
        <v/>
      </c>
      <c r="BP500" s="123" t="str">
        <f t="shared" si="860"/>
        <v/>
      </c>
      <c r="BQ500" s="123" t="str">
        <f t="shared" si="861"/>
        <v/>
      </c>
      <c r="BR500" s="124" t="str">
        <f t="shared" si="862"/>
        <v/>
      </c>
      <c r="BS500" s="142" t="str">
        <f t="shared" si="863"/>
        <v/>
      </c>
      <c r="BT500" s="143" t="str">
        <f t="shared" si="864"/>
        <v/>
      </c>
      <c r="BU500" s="143" t="str">
        <f t="shared" si="865"/>
        <v/>
      </c>
      <c r="BV500" s="143" t="str">
        <f t="shared" si="866"/>
        <v/>
      </c>
      <c r="BW500" s="143" t="str">
        <f t="shared" si="867"/>
        <v/>
      </c>
      <c r="BX500" s="144" t="str">
        <f t="shared" si="868"/>
        <v/>
      </c>
      <c r="BY500" s="141" t="str">
        <f t="shared" si="869"/>
        <v/>
      </c>
      <c r="BZ500" s="139" t="str">
        <f t="shared" si="870"/>
        <v/>
      </c>
      <c r="CA500" s="139" t="str">
        <f t="shared" si="871"/>
        <v/>
      </c>
      <c r="CB500" s="139" t="str">
        <f t="shared" si="872"/>
        <v/>
      </c>
      <c r="CC500" s="139" t="str">
        <f t="shared" si="873"/>
        <v/>
      </c>
      <c r="CD500" s="139" t="str">
        <f t="shared" si="874"/>
        <v/>
      </c>
      <c r="CE500" s="140" t="str">
        <f t="shared" si="875"/>
        <v/>
      </c>
      <c r="CF500" s="141" t="str">
        <f t="shared" si="876"/>
        <v/>
      </c>
      <c r="CG500" s="139" t="str">
        <f t="shared" si="877"/>
        <v/>
      </c>
      <c r="CH500" s="139" t="str">
        <f t="shared" si="878"/>
        <v/>
      </c>
      <c r="CI500" s="139" t="str">
        <f t="shared" si="879"/>
        <v/>
      </c>
      <c r="CJ500" s="139" t="str">
        <f t="shared" si="880"/>
        <v/>
      </c>
      <c r="CK500" s="139" t="str">
        <f t="shared" si="881"/>
        <v/>
      </c>
      <c r="CL500" s="140" t="str">
        <f t="shared" si="882"/>
        <v/>
      </c>
      <c r="CM500" s="142" t="str">
        <f t="shared" si="883"/>
        <v/>
      </c>
      <c r="CN500" s="143" t="str">
        <f t="shared" si="884"/>
        <v/>
      </c>
      <c r="CO500" s="143" t="str">
        <f t="shared" si="885"/>
        <v/>
      </c>
      <c r="CP500" s="143" t="str">
        <f t="shared" si="886"/>
        <v/>
      </c>
      <c r="CQ500" s="143" t="str">
        <f t="shared" si="887"/>
        <v/>
      </c>
      <c r="CR500" s="145" t="str">
        <f t="shared" si="888"/>
        <v/>
      </c>
      <c r="CS500" s="127"/>
      <c r="CT500" s="122" t="str">
        <f t="shared" si="889"/>
        <v/>
      </c>
      <c r="CU500" s="123" t="str">
        <f t="shared" si="890"/>
        <v/>
      </c>
      <c r="CV500" s="123" t="str">
        <f t="shared" si="891"/>
        <v/>
      </c>
      <c r="CW500" s="123" t="str">
        <f t="shared" si="892"/>
        <v/>
      </c>
      <c r="CX500" s="123" t="str">
        <f t="shared" si="893"/>
        <v/>
      </c>
      <c r="CY500" s="123" t="str">
        <f t="shared" si="894"/>
        <v/>
      </c>
      <c r="CZ500" s="123" t="str">
        <f t="shared" si="895"/>
        <v/>
      </c>
      <c r="DA500" s="123" t="str">
        <f t="shared" si="896"/>
        <v/>
      </c>
      <c r="DB500" s="124" t="str">
        <f t="shared" si="897"/>
        <v/>
      </c>
      <c r="DC500" s="128" t="str">
        <f t="shared" si="898"/>
        <v/>
      </c>
      <c r="DD500" s="123" t="str">
        <f t="shared" si="899"/>
        <v/>
      </c>
      <c r="DE500" s="123" t="str">
        <f t="shared" si="900"/>
        <v/>
      </c>
      <c r="DF500" s="123" t="str">
        <f t="shared" si="901"/>
        <v/>
      </c>
      <c r="DG500" s="123" t="str">
        <f t="shared" si="902"/>
        <v/>
      </c>
      <c r="DH500" s="123" t="str">
        <f t="shared" si="903"/>
        <v/>
      </c>
      <c r="DI500" s="123" t="str">
        <f t="shared" si="904"/>
        <v/>
      </c>
      <c r="DJ500" s="129" t="str">
        <f t="shared" si="905"/>
        <v/>
      </c>
      <c r="DK500" s="98" t="s">
        <v>68</v>
      </c>
      <c r="DL500" s="130">
        <f t="shared" si="912"/>
        <v>494</v>
      </c>
      <c r="DM500" s="56"/>
    </row>
    <row r="501" spans="2:117" ht="22.5" customHeight="1">
      <c r="B501" s="98" t="s">
        <v>68</v>
      </c>
      <c r="C501" s="130">
        <f t="shared" si="906"/>
        <v>495</v>
      </c>
      <c r="D501" s="146">
        <v>45709</v>
      </c>
      <c r="E501" s="155" t="s">
        <v>69</v>
      </c>
      <c r="F501" s="102" t="s">
        <v>70</v>
      </c>
      <c r="G501" s="103" t="s">
        <v>20</v>
      </c>
      <c r="H501" s="131" t="s">
        <v>46</v>
      </c>
      <c r="I501" s="132">
        <v>5000</v>
      </c>
      <c r="J501" s="106"/>
      <c r="K501" s="107">
        <f t="shared" si="907"/>
        <v>5376404</v>
      </c>
      <c r="L501" s="645"/>
      <c r="M501" s="133"/>
      <c r="N501" s="133"/>
      <c r="O501" s="134" t="str">
        <f t="shared" ref="O501:S501" si="1624">IF($H501=O$6,$I501,"")</f>
        <v/>
      </c>
      <c r="P501" s="135" t="str">
        <f t="shared" si="1624"/>
        <v/>
      </c>
      <c r="Q501" s="136">
        <f t="shared" si="1624"/>
        <v>5000</v>
      </c>
      <c r="R501" s="135" t="str">
        <f t="shared" si="1624"/>
        <v/>
      </c>
      <c r="S501" s="137" t="str">
        <f t="shared" si="1624"/>
        <v/>
      </c>
      <c r="T501" s="113" t="str">
        <f t="shared" ref="T501:AJ501" si="1625">IF($H501=T$6,$J501,"")</f>
        <v/>
      </c>
      <c r="U501" s="114" t="str">
        <f t="shared" si="1625"/>
        <v/>
      </c>
      <c r="V501" s="114" t="str">
        <f t="shared" si="1625"/>
        <v/>
      </c>
      <c r="W501" s="114" t="str">
        <f t="shared" si="1625"/>
        <v/>
      </c>
      <c r="X501" s="113" t="str">
        <f t="shared" si="1625"/>
        <v/>
      </c>
      <c r="Y501" s="114" t="str">
        <f t="shared" si="1625"/>
        <v/>
      </c>
      <c r="Z501" s="114" t="str">
        <f t="shared" si="1625"/>
        <v/>
      </c>
      <c r="AA501" s="114" t="str">
        <f t="shared" si="1625"/>
        <v/>
      </c>
      <c r="AB501" s="113" t="str">
        <f t="shared" si="1625"/>
        <v/>
      </c>
      <c r="AC501" s="114" t="str">
        <f t="shared" si="1625"/>
        <v/>
      </c>
      <c r="AD501" s="114" t="str">
        <f t="shared" si="1625"/>
        <v/>
      </c>
      <c r="AE501" s="114" t="str">
        <f t="shared" si="1625"/>
        <v/>
      </c>
      <c r="AF501" s="114" t="str">
        <f t="shared" si="1625"/>
        <v/>
      </c>
      <c r="AG501" s="114" t="str">
        <f t="shared" si="1625"/>
        <v/>
      </c>
      <c r="AH501" s="114" t="str">
        <f t="shared" si="1625"/>
        <v/>
      </c>
      <c r="AI501" s="113" t="str">
        <f t="shared" si="1625"/>
        <v/>
      </c>
      <c r="AJ501" s="115" t="str">
        <f t="shared" si="1625"/>
        <v/>
      </c>
      <c r="AK501" s="617"/>
      <c r="AL501" s="38"/>
      <c r="AM501" s="98" t="s">
        <v>68</v>
      </c>
      <c r="AN501" s="130">
        <f t="shared" si="910"/>
        <v>495</v>
      </c>
      <c r="AO501" s="138" t="str">
        <f t="shared" ref="AO501:AS501" si="1626">IF(AND($G501=AO$4,$H501=AO$6),$I501,"")</f>
        <v/>
      </c>
      <c r="AP501" s="139" t="str">
        <f t="shared" si="1626"/>
        <v/>
      </c>
      <c r="AQ501" s="139">
        <f t="shared" si="1626"/>
        <v>5000</v>
      </c>
      <c r="AR501" s="139" t="str">
        <f t="shared" si="1626"/>
        <v/>
      </c>
      <c r="AS501" s="139" t="str">
        <f t="shared" si="1626"/>
        <v/>
      </c>
      <c r="AT501" s="118"/>
      <c r="AU501" s="138" t="str">
        <f t="shared" si="839"/>
        <v/>
      </c>
      <c r="AV501" s="139" t="str">
        <f t="shared" si="840"/>
        <v/>
      </c>
      <c r="AW501" s="139" t="str">
        <f t="shared" si="841"/>
        <v/>
      </c>
      <c r="AX501" s="139" t="str">
        <f t="shared" si="842"/>
        <v/>
      </c>
      <c r="AY501" s="139" t="str">
        <f t="shared" si="843"/>
        <v/>
      </c>
      <c r="AZ501" s="140" t="str">
        <f t="shared" si="844"/>
        <v/>
      </c>
      <c r="BA501" s="141" t="str">
        <f t="shared" si="845"/>
        <v/>
      </c>
      <c r="BB501" s="139" t="str">
        <f t="shared" si="846"/>
        <v/>
      </c>
      <c r="BC501" s="139" t="str">
        <f t="shared" si="847"/>
        <v/>
      </c>
      <c r="BD501" s="139" t="str">
        <f t="shared" si="848"/>
        <v/>
      </c>
      <c r="BE501" s="140" t="str">
        <f t="shared" si="849"/>
        <v/>
      </c>
      <c r="BF501" s="122" t="str">
        <f t="shared" si="850"/>
        <v/>
      </c>
      <c r="BG501" s="123" t="str">
        <f t="shared" si="851"/>
        <v/>
      </c>
      <c r="BH501" s="123" t="str">
        <f t="shared" si="852"/>
        <v/>
      </c>
      <c r="BI501" s="123" t="str">
        <f t="shared" si="853"/>
        <v/>
      </c>
      <c r="BJ501" s="122" t="str">
        <f t="shared" si="854"/>
        <v/>
      </c>
      <c r="BK501" s="123" t="str">
        <f t="shared" si="855"/>
        <v/>
      </c>
      <c r="BL501" s="123" t="str">
        <f t="shared" si="856"/>
        <v/>
      </c>
      <c r="BM501" s="123" t="str">
        <f t="shared" si="857"/>
        <v/>
      </c>
      <c r="BN501" s="123" t="str">
        <f t="shared" si="858"/>
        <v/>
      </c>
      <c r="BO501" s="123" t="str">
        <f t="shared" si="859"/>
        <v/>
      </c>
      <c r="BP501" s="123" t="str">
        <f t="shared" si="860"/>
        <v/>
      </c>
      <c r="BQ501" s="123" t="str">
        <f t="shared" si="861"/>
        <v/>
      </c>
      <c r="BR501" s="124" t="str">
        <f t="shared" si="862"/>
        <v/>
      </c>
      <c r="BS501" s="142" t="str">
        <f t="shared" si="863"/>
        <v/>
      </c>
      <c r="BT501" s="143" t="str">
        <f t="shared" si="864"/>
        <v/>
      </c>
      <c r="BU501" s="143" t="str">
        <f t="shared" si="865"/>
        <v/>
      </c>
      <c r="BV501" s="143" t="str">
        <f t="shared" si="866"/>
        <v/>
      </c>
      <c r="BW501" s="143" t="str">
        <f t="shared" si="867"/>
        <v/>
      </c>
      <c r="BX501" s="144" t="str">
        <f t="shared" si="868"/>
        <v/>
      </c>
      <c r="BY501" s="141" t="str">
        <f t="shared" si="869"/>
        <v/>
      </c>
      <c r="BZ501" s="139" t="str">
        <f t="shared" si="870"/>
        <v/>
      </c>
      <c r="CA501" s="139" t="str">
        <f t="shared" si="871"/>
        <v/>
      </c>
      <c r="CB501" s="139" t="str">
        <f t="shared" si="872"/>
        <v/>
      </c>
      <c r="CC501" s="139" t="str">
        <f t="shared" si="873"/>
        <v/>
      </c>
      <c r="CD501" s="139" t="str">
        <f t="shared" si="874"/>
        <v/>
      </c>
      <c r="CE501" s="140" t="str">
        <f t="shared" si="875"/>
        <v/>
      </c>
      <c r="CF501" s="141" t="str">
        <f t="shared" si="876"/>
        <v/>
      </c>
      <c r="CG501" s="139" t="str">
        <f t="shared" si="877"/>
        <v/>
      </c>
      <c r="CH501" s="139" t="str">
        <f t="shared" si="878"/>
        <v/>
      </c>
      <c r="CI501" s="139" t="str">
        <f t="shared" si="879"/>
        <v/>
      </c>
      <c r="CJ501" s="139" t="str">
        <f t="shared" si="880"/>
        <v/>
      </c>
      <c r="CK501" s="139" t="str">
        <f t="shared" si="881"/>
        <v/>
      </c>
      <c r="CL501" s="140" t="str">
        <f t="shared" si="882"/>
        <v/>
      </c>
      <c r="CM501" s="142" t="str">
        <f t="shared" si="883"/>
        <v/>
      </c>
      <c r="CN501" s="143" t="str">
        <f t="shared" si="884"/>
        <v/>
      </c>
      <c r="CO501" s="143" t="str">
        <f t="shared" si="885"/>
        <v/>
      </c>
      <c r="CP501" s="143" t="str">
        <f t="shared" si="886"/>
        <v/>
      </c>
      <c r="CQ501" s="143" t="str">
        <f t="shared" si="887"/>
        <v/>
      </c>
      <c r="CR501" s="145" t="str">
        <f t="shared" si="888"/>
        <v/>
      </c>
      <c r="CS501" s="127"/>
      <c r="CT501" s="122" t="str">
        <f t="shared" si="889"/>
        <v/>
      </c>
      <c r="CU501" s="123" t="str">
        <f t="shared" si="890"/>
        <v/>
      </c>
      <c r="CV501" s="123" t="str">
        <f t="shared" si="891"/>
        <v/>
      </c>
      <c r="CW501" s="123" t="str">
        <f t="shared" si="892"/>
        <v/>
      </c>
      <c r="CX501" s="123" t="str">
        <f t="shared" si="893"/>
        <v/>
      </c>
      <c r="CY501" s="123" t="str">
        <f t="shared" si="894"/>
        <v/>
      </c>
      <c r="CZ501" s="123" t="str">
        <f t="shared" si="895"/>
        <v/>
      </c>
      <c r="DA501" s="123" t="str">
        <f t="shared" si="896"/>
        <v/>
      </c>
      <c r="DB501" s="124" t="str">
        <f t="shared" si="897"/>
        <v/>
      </c>
      <c r="DC501" s="128" t="str">
        <f t="shared" si="898"/>
        <v/>
      </c>
      <c r="DD501" s="123" t="str">
        <f t="shared" si="899"/>
        <v/>
      </c>
      <c r="DE501" s="123" t="str">
        <f t="shared" si="900"/>
        <v/>
      </c>
      <c r="DF501" s="123" t="str">
        <f t="shared" si="901"/>
        <v/>
      </c>
      <c r="DG501" s="123" t="str">
        <f t="shared" si="902"/>
        <v/>
      </c>
      <c r="DH501" s="123" t="str">
        <f t="shared" si="903"/>
        <v/>
      </c>
      <c r="DI501" s="123" t="str">
        <f t="shared" si="904"/>
        <v/>
      </c>
      <c r="DJ501" s="129" t="str">
        <f t="shared" si="905"/>
        <v/>
      </c>
      <c r="DK501" s="98" t="s">
        <v>68</v>
      </c>
      <c r="DL501" s="130">
        <f t="shared" si="912"/>
        <v>495</v>
      </c>
      <c r="DM501" s="56"/>
    </row>
    <row r="502" spans="2:117" ht="22.5" customHeight="1">
      <c r="B502" s="98" t="s">
        <v>68</v>
      </c>
      <c r="C502" s="130">
        <f t="shared" si="906"/>
        <v>496</v>
      </c>
      <c r="D502" s="146">
        <v>45709</v>
      </c>
      <c r="E502" s="155" t="s">
        <v>69</v>
      </c>
      <c r="F502" s="102" t="s">
        <v>70</v>
      </c>
      <c r="G502" s="103" t="s">
        <v>20</v>
      </c>
      <c r="H502" s="131" t="s">
        <v>46</v>
      </c>
      <c r="I502" s="132">
        <v>5000</v>
      </c>
      <c r="J502" s="106"/>
      <c r="K502" s="107">
        <f t="shared" si="907"/>
        <v>5381404</v>
      </c>
      <c r="L502" s="645"/>
      <c r="M502" s="133"/>
      <c r="N502" s="133"/>
      <c r="O502" s="134" t="str">
        <f t="shared" ref="O502:S502" si="1627">IF($H502=O$6,$I502,"")</f>
        <v/>
      </c>
      <c r="P502" s="135" t="str">
        <f t="shared" si="1627"/>
        <v/>
      </c>
      <c r="Q502" s="136">
        <f t="shared" si="1627"/>
        <v>5000</v>
      </c>
      <c r="R502" s="135" t="str">
        <f t="shared" si="1627"/>
        <v/>
      </c>
      <c r="S502" s="137" t="str">
        <f t="shared" si="1627"/>
        <v/>
      </c>
      <c r="T502" s="113" t="str">
        <f t="shared" ref="T502:AJ502" si="1628">IF($H502=T$6,$J502,"")</f>
        <v/>
      </c>
      <c r="U502" s="114" t="str">
        <f t="shared" si="1628"/>
        <v/>
      </c>
      <c r="V502" s="114" t="str">
        <f t="shared" si="1628"/>
        <v/>
      </c>
      <c r="W502" s="114" t="str">
        <f t="shared" si="1628"/>
        <v/>
      </c>
      <c r="X502" s="113" t="str">
        <f t="shared" si="1628"/>
        <v/>
      </c>
      <c r="Y502" s="114" t="str">
        <f t="shared" si="1628"/>
        <v/>
      </c>
      <c r="Z502" s="114" t="str">
        <f t="shared" si="1628"/>
        <v/>
      </c>
      <c r="AA502" s="114" t="str">
        <f t="shared" si="1628"/>
        <v/>
      </c>
      <c r="AB502" s="113" t="str">
        <f t="shared" si="1628"/>
        <v/>
      </c>
      <c r="AC502" s="114" t="str">
        <f t="shared" si="1628"/>
        <v/>
      </c>
      <c r="AD502" s="114" t="str">
        <f t="shared" si="1628"/>
        <v/>
      </c>
      <c r="AE502" s="114" t="str">
        <f t="shared" si="1628"/>
        <v/>
      </c>
      <c r="AF502" s="114" t="str">
        <f t="shared" si="1628"/>
        <v/>
      </c>
      <c r="AG502" s="114" t="str">
        <f t="shared" si="1628"/>
        <v/>
      </c>
      <c r="AH502" s="114" t="str">
        <f t="shared" si="1628"/>
        <v/>
      </c>
      <c r="AI502" s="113" t="str">
        <f t="shared" si="1628"/>
        <v/>
      </c>
      <c r="AJ502" s="115" t="str">
        <f t="shared" si="1628"/>
        <v/>
      </c>
      <c r="AK502" s="617"/>
      <c r="AL502" s="38"/>
      <c r="AM502" s="98" t="s">
        <v>68</v>
      </c>
      <c r="AN502" s="130">
        <f t="shared" si="910"/>
        <v>496</v>
      </c>
      <c r="AO502" s="138" t="str">
        <f t="shared" ref="AO502:AS502" si="1629">IF(AND($G502=AO$4,$H502=AO$6),$I502,"")</f>
        <v/>
      </c>
      <c r="AP502" s="139" t="str">
        <f t="shared" si="1629"/>
        <v/>
      </c>
      <c r="AQ502" s="139">
        <f t="shared" si="1629"/>
        <v>5000</v>
      </c>
      <c r="AR502" s="139" t="str">
        <f t="shared" si="1629"/>
        <v/>
      </c>
      <c r="AS502" s="139" t="str">
        <f t="shared" si="1629"/>
        <v/>
      </c>
      <c r="AT502" s="118"/>
      <c r="AU502" s="138" t="str">
        <f t="shared" si="839"/>
        <v/>
      </c>
      <c r="AV502" s="139" t="str">
        <f t="shared" si="840"/>
        <v/>
      </c>
      <c r="AW502" s="139" t="str">
        <f t="shared" si="841"/>
        <v/>
      </c>
      <c r="AX502" s="139" t="str">
        <f t="shared" si="842"/>
        <v/>
      </c>
      <c r="AY502" s="139" t="str">
        <f t="shared" si="843"/>
        <v/>
      </c>
      <c r="AZ502" s="140" t="str">
        <f t="shared" si="844"/>
        <v/>
      </c>
      <c r="BA502" s="141" t="str">
        <f t="shared" si="845"/>
        <v/>
      </c>
      <c r="BB502" s="139" t="str">
        <f t="shared" si="846"/>
        <v/>
      </c>
      <c r="BC502" s="139" t="str">
        <f t="shared" si="847"/>
        <v/>
      </c>
      <c r="BD502" s="139" t="str">
        <f t="shared" si="848"/>
        <v/>
      </c>
      <c r="BE502" s="140" t="str">
        <f t="shared" si="849"/>
        <v/>
      </c>
      <c r="BF502" s="122" t="str">
        <f t="shared" si="850"/>
        <v/>
      </c>
      <c r="BG502" s="123" t="str">
        <f t="shared" si="851"/>
        <v/>
      </c>
      <c r="BH502" s="123" t="str">
        <f t="shared" si="852"/>
        <v/>
      </c>
      <c r="BI502" s="123" t="str">
        <f t="shared" si="853"/>
        <v/>
      </c>
      <c r="BJ502" s="122" t="str">
        <f t="shared" si="854"/>
        <v/>
      </c>
      <c r="BK502" s="123" t="str">
        <f t="shared" si="855"/>
        <v/>
      </c>
      <c r="BL502" s="123" t="str">
        <f t="shared" si="856"/>
        <v/>
      </c>
      <c r="BM502" s="123" t="str">
        <f t="shared" si="857"/>
        <v/>
      </c>
      <c r="BN502" s="123" t="str">
        <f t="shared" si="858"/>
        <v/>
      </c>
      <c r="BO502" s="123" t="str">
        <f t="shared" si="859"/>
        <v/>
      </c>
      <c r="BP502" s="123" t="str">
        <f t="shared" si="860"/>
        <v/>
      </c>
      <c r="BQ502" s="123" t="str">
        <f t="shared" si="861"/>
        <v/>
      </c>
      <c r="BR502" s="124" t="str">
        <f t="shared" si="862"/>
        <v/>
      </c>
      <c r="BS502" s="142" t="str">
        <f t="shared" si="863"/>
        <v/>
      </c>
      <c r="BT502" s="143" t="str">
        <f t="shared" si="864"/>
        <v/>
      </c>
      <c r="BU502" s="143" t="str">
        <f t="shared" si="865"/>
        <v/>
      </c>
      <c r="BV502" s="143" t="str">
        <f t="shared" si="866"/>
        <v/>
      </c>
      <c r="BW502" s="143" t="str">
        <f t="shared" si="867"/>
        <v/>
      </c>
      <c r="BX502" s="144" t="str">
        <f t="shared" si="868"/>
        <v/>
      </c>
      <c r="BY502" s="141" t="str">
        <f t="shared" si="869"/>
        <v/>
      </c>
      <c r="BZ502" s="139" t="str">
        <f t="shared" si="870"/>
        <v/>
      </c>
      <c r="CA502" s="139" t="str">
        <f t="shared" si="871"/>
        <v/>
      </c>
      <c r="CB502" s="139" t="str">
        <f t="shared" si="872"/>
        <v/>
      </c>
      <c r="CC502" s="139" t="str">
        <f t="shared" si="873"/>
        <v/>
      </c>
      <c r="CD502" s="139" t="str">
        <f t="shared" si="874"/>
        <v/>
      </c>
      <c r="CE502" s="140" t="str">
        <f t="shared" si="875"/>
        <v/>
      </c>
      <c r="CF502" s="141" t="str">
        <f t="shared" si="876"/>
        <v/>
      </c>
      <c r="CG502" s="139" t="str">
        <f t="shared" si="877"/>
        <v/>
      </c>
      <c r="CH502" s="139" t="str">
        <f t="shared" si="878"/>
        <v/>
      </c>
      <c r="CI502" s="139" t="str">
        <f t="shared" si="879"/>
        <v/>
      </c>
      <c r="CJ502" s="139" t="str">
        <f t="shared" si="880"/>
        <v/>
      </c>
      <c r="CK502" s="139" t="str">
        <f t="shared" si="881"/>
        <v/>
      </c>
      <c r="CL502" s="140" t="str">
        <f t="shared" si="882"/>
        <v/>
      </c>
      <c r="CM502" s="142" t="str">
        <f t="shared" si="883"/>
        <v/>
      </c>
      <c r="CN502" s="143" t="str">
        <f t="shared" si="884"/>
        <v/>
      </c>
      <c r="CO502" s="143" t="str">
        <f t="shared" si="885"/>
        <v/>
      </c>
      <c r="CP502" s="143" t="str">
        <f t="shared" si="886"/>
        <v/>
      </c>
      <c r="CQ502" s="143" t="str">
        <f t="shared" si="887"/>
        <v/>
      </c>
      <c r="CR502" s="145" t="str">
        <f t="shared" si="888"/>
        <v/>
      </c>
      <c r="CS502" s="127"/>
      <c r="CT502" s="122" t="str">
        <f t="shared" si="889"/>
        <v/>
      </c>
      <c r="CU502" s="123" t="str">
        <f t="shared" si="890"/>
        <v/>
      </c>
      <c r="CV502" s="123" t="str">
        <f t="shared" si="891"/>
        <v/>
      </c>
      <c r="CW502" s="123" t="str">
        <f t="shared" si="892"/>
        <v/>
      </c>
      <c r="CX502" s="123" t="str">
        <f t="shared" si="893"/>
        <v/>
      </c>
      <c r="CY502" s="123" t="str">
        <f t="shared" si="894"/>
        <v/>
      </c>
      <c r="CZ502" s="123" t="str">
        <f t="shared" si="895"/>
        <v/>
      </c>
      <c r="DA502" s="123" t="str">
        <f t="shared" si="896"/>
        <v/>
      </c>
      <c r="DB502" s="124" t="str">
        <f t="shared" si="897"/>
        <v/>
      </c>
      <c r="DC502" s="128" t="str">
        <f t="shared" si="898"/>
        <v/>
      </c>
      <c r="DD502" s="123" t="str">
        <f t="shared" si="899"/>
        <v/>
      </c>
      <c r="DE502" s="123" t="str">
        <f t="shared" si="900"/>
        <v/>
      </c>
      <c r="DF502" s="123" t="str">
        <f t="shared" si="901"/>
        <v/>
      </c>
      <c r="DG502" s="123" t="str">
        <f t="shared" si="902"/>
        <v/>
      </c>
      <c r="DH502" s="123" t="str">
        <f t="shared" si="903"/>
        <v/>
      </c>
      <c r="DI502" s="123" t="str">
        <f t="shared" si="904"/>
        <v/>
      </c>
      <c r="DJ502" s="129" t="str">
        <f t="shared" si="905"/>
        <v/>
      </c>
      <c r="DK502" s="98" t="s">
        <v>68</v>
      </c>
      <c r="DL502" s="130">
        <f t="shared" si="912"/>
        <v>496</v>
      </c>
      <c r="DM502" s="56"/>
    </row>
    <row r="503" spans="2:117" ht="22.5" customHeight="1">
      <c r="B503" s="98" t="s">
        <v>68</v>
      </c>
      <c r="C503" s="130">
        <f t="shared" si="906"/>
        <v>497</v>
      </c>
      <c r="D503" s="146">
        <v>45709</v>
      </c>
      <c r="E503" s="155" t="s">
        <v>69</v>
      </c>
      <c r="F503" s="102" t="s">
        <v>70</v>
      </c>
      <c r="G503" s="156" t="s">
        <v>20</v>
      </c>
      <c r="H503" s="131" t="s">
        <v>46</v>
      </c>
      <c r="I503" s="132">
        <v>30000</v>
      </c>
      <c r="J503" s="106"/>
      <c r="K503" s="107">
        <f t="shared" si="907"/>
        <v>5411404</v>
      </c>
      <c r="L503" s="645"/>
      <c r="M503" s="133"/>
      <c r="N503" s="133"/>
      <c r="O503" s="134" t="str">
        <f t="shared" ref="O503:S503" si="1630">IF($H503=O$6,$I503,"")</f>
        <v/>
      </c>
      <c r="P503" s="135" t="str">
        <f t="shared" si="1630"/>
        <v/>
      </c>
      <c r="Q503" s="136">
        <f t="shared" si="1630"/>
        <v>30000</v>
      </c>
      <c r="R503" s="135" t="str">
        <f t="shared" si="1630"/>
        <v/>
      </c>
      <c r="S503" s="137" t="str">
        <f t="shared" si="1630"/>
        <v/>
      </c>
      <c r="T503" s="113" t="str">
        <f t="shared" ref="T503:AJ503" si="1631">IF($H503=T$6,$J503,"")</f>
        <v/>
      </c>
      <c r="U503" s="114" t="str">
        <f t="shared" si="1631"/>
        <v/>
      </c>
      <c r="V503" s="114" t="str">
        <f t="shared" si="1631"/>
        <v/>
      </c>
      <c r="W503" s="114" t="str">
        <f t="shared" si="1631"/>
        <v/>
      </c>
      <c r="X503" s="113" t="str">
        <f t="shared" si="1631"/>
        <v/>
      </c>
      <c r="Y503" s="114" t="str">
        <f t="shared" si="1631"/>
        <v/>
      </c>
      <c r="Z503" s="114" t="str">
        <f t="shared" si="1631"/>
        <v/>
      </c>
      <c r="AA503" s="114" t="str">
        <f t="shared" si="1631"/>
        <v/>
      </c>
      <c r="AB503" s="113" t="str">
        <f t="shared" si="1631"/>
        <v/>
      </c>
      <c r="AC503" s="114" t="str">
        <f t="shared" si="1631"/>
        <v/>
      </c>
      <c r="AD503" s="114" t="str">
        <f t="shared" si="1631"/>
        <v/>
      </c>
      <c r="AE503" s="114" t="str">
        <f t="shared" si="1631"/>
        <v/>
      </c>
      <c r="AF503" s="114" t="str">
        <f t="shared" si="1631"/>
        <v/>
      </c>
      <c r="AG503" s="114" t="str">
        <f t="shared" si="1631"/>
        <v/>
      </c>
      <c r="AH503" s="114" t="str">
        <f t="shared" si="1631"/>
        <v/>
      </c>
      <c r="AI503" s="113" t="str">
        <f t="shared" si="1631"/>
        <v/>
      </c>
      <c r="AJ503" s="115" t="str">
        <f t="shared" si="1631"/>
        <v/>
      </c>
      <c r="AK503" s="617"/>
      <c r="AL503" s="38"/>
      <c r="AM503" s="98" t="s">
        <v>68</v>
      </c>
      <c r="AN503" s="130">
        <f t="shared" si="910"/>
        <v>497</v>
      </c>
      <c r="AO503" s="138" t="str">
        <f t="shared" ref="AO503:AS503" si="1632">IF(AND($G503=AO$4,$H503=AO$6),$I503,"")</f>
        <v/>
      </c>
      <c r="AP503" s="139" t="str">
        <f t="shared" si="1632"/>
        <v/>
      </c>
      <c r="AQ503" s="139">
        <f t="shared" si="1632"/>
        <v>30000</v>
      </c>
      <c r="AR503" s="139" t="str">
        <f t="shared" si="1632"/>
        <v/>
      </c>
      <c r="AS503" s="139" t="str">
        <f t="shared" si="1632"/>
        <v/>
      </c>
      <c r="AT503" s="118"/>
      <c r="AU503" s="138" t="str">
        <f t="shared" si="839"/>
        <v/>
      </c>
      <c r="AV503" s="139" t="str">
        <f t="shared" si="840"/>
        <v/>
      </c>
      <c r="AW503" s="139" t="str">
        <f t="shared" si="841"/>
        <v/>
      </c>
      <c r="AX503" s="139" t="str">
        <f t="shared" si="842"/>
        <v/>
      </c>
      <c r="AY503" s="139" t="str">
        <f t="shared" si="843"/>
        <v/>
      </c>
      <c r="AZ503" s="140" t="str">
        <f t="shared" si="844"/>
        <v/>
      </c>
      <c r="BA503" s="141" t="str">
        <f t="shared" si="845"/>
        <v/>
      </c>
      <c r="BB503" s="139" t="str">
        <f t="shared" si="846"/>
        <v/>
      </c>
      <c r="BC503" s="139" t="str">
        <f t="shared" si="847"/>
        <v/>
      </c>
      <c r="BD503" s="139" t="str">
        <f t="shared" si="848"/>
        <v/>
      </c>
      <c r="BE503" s="140" t="str">
        <f t="shared" si="849"/>
        <v/>
      </c>
      <c r="BF503" s="122" t="str">
        <f t="shared" si="850"/>
        <v/>
      </c>
      <c r="BG503" s="123" t="str">
        <f t="shared" si="851"/>
        <v/>
      </c>
      <c r="BH503" s="123" t="str">
        <f t="shared" si="852"/>
        <v/>
      </c>
      <c r="BI503" s="123" t="str">
        <f t="shared" si="853"/>
        <v/>
      </c>
      <c r="BJ503" s="122" t="str">
        <f t="shared" si="854"/>
        <v/>
      </c>
      <c r="BK503" s="123" t="str">
        <f t="shared" si="855"/>
        <v/>
      </c>
      <c r="BL503" s="123" t="str">
        <f t="shared" si="856"/>
        <v/>
      </c>
      <c r="BM503" s="123" t="str">
        <f t="shared" si="857"/>
        <v/>
      </c>
      <c r="BN503" s="123" t="str">
        <f t="shared" si="858"/>
        <v/>
      </c>
      <c r="BO503" s="123" t="str">
        <f t="shared" si="859"/>
        <v/>
      </c>
      <c r="BP503" s="123" t="str">
        <f t="shared" si="860"/>
        <v/>
      </c>
      <c r="BQ503" s="123" t="str">
        <f t="shared" si="861"/>
        <v/>
      </c>
      <c r="BR503" s="124" t="str">
        <f t="shared" si="862"/>
        <v/>
      </c>
      <c r="BS503" s="142" t="str">
        <f t="shared" si="863"/>
        <v/>
      </c>
      <c r="BT503" s="143" t="str">
        <f t="shared" si="864"/>
        <v/>
      </c>
      <c r="BU503" s="143" t="str">
        <f t="shared" si="865"/>
        <v/>
      </c>
      <c r="BV503" s="143" t="str">
        <f t="shared" si="866"/>
        <v/>
      </c>
      <c r="BW503" s="143" t="str">
        <f t="shared" si="867"/>
        <v/>
      </c>
      <c r="BX503" s="144" t="str">
        <f t="shared" si="868"/>
        <v/>
      </c>
      <c r="BY503" s="141" t="str">
        <f t="shared" si="869"/>
        <v/>
      </c>
      <c r="BZ503" s="139" t="str">
        <f t="shared" si="870"/>
        <v/>
      </c>
      <c r="CA503" s="139" t="str">
        <f t="shared" si="871"/>
        <v/>
      </c>
      <c r="CB503" s="139" t="str">
        <f t="shared" si="872"/>
        <v/>
      </c>
      <c r="CC503" s="139" t="str">
        <f t="shared" si="873"/>
        <v/>
      </c>
      <c r="CD503" s="139" t="str">
        <f t="shared" si="874"/>
        <v/>
      </c>
      <c r="CE503" s="140" t="str">
        <f t="shared" si="875"/>
        <v/>
      </c>
      <c r="CF503" s="141" t="str">
        <f t="shared" si="876"/>
        <v/>
      </c>
      <c r="CG503" s="139" t="str">
        <f t="shared" si="877"/>
        <v/>
      </c>
      <c r="CH503" s="139" t="str">
        <f t="shared" si="878"/>
        <v/>
      </c>
      <c r="CI503" s="139" t="str">
        <f t="shared" si="879"/>
        <v/>
      </c>
      <c r="CJ503" s="139" t="str">
        <f t="shared" si="880"/>
        <v/>
      </c>
      <c r="CK503" s="139" t="str">
        <f t="shared" si="881"/>
        <v/>
      </c>
      <c r="CL503" s="140" t="str">
        <f t="shared" si="882"/>
        <v/>
      </c>
      <c r="CM503" s="142" t="str">
        <f t="shared" si="883"/>
        <v/>
      </c>
      <c r="CN503" s="143" t="str">
        <f t="shared" si="884"/>
        <v/>
      </c>
      <c r="CO503" s="143" t="str">
        <f t="shared" si="885"/>
        <v/>
      </c>
      <c r="CP503" s="143" t="str">
        <f t="shared" si="886"/>
        <v/>
      </c>
      <c r="CQ503" s="143" t="str">
        <f t="shared" si="887"/>
        <v/>
      </c>
      <c r="CR503" s="145" t="str">
        <f t="shared" si="888"/>
        <v/>
      </c>
      <c r="CS503" s="127"/>
      <c r="CT503" s="122" t="str">
        <f t="shared" si="889"/>
        <v/>
      </c>
      <c r="CU503" s="123" t="str">
        <f t="shared" si="890"/>
        <v/>
      </c>
      <c r="CV503" s="123" t="str">
        <f t="shared" si="891"/>
        <v/>
      </c>
      <c r="CW503" s="123" t="str">
        <f t="shared" si="892"/>
        <v/>
      </c>
      <c r="CX503" s="123" t="str">
        <f t="shared" si="893"/>
        <v/>
      </c>
      <c r="CY503" s="123" t="str">
        <f t="shared" si="894"/>
        <v/>
      </c>
      <c r="CZ503" s="123" t="str">
        <f t="shared" si="895"/>
        <v/>
      </c>
      <c r="DA503" s="123" t="str">
        <f t="shared" si="896"/>
        <v/>
      </c>
      <c r="DB503" s="124" t="str">
        <f t="shared" si="897"/>
        <v/>
      </c>
      <c r="DC503" s="128" t="str">
        <f t="shared" si="898"/>
        <v/>
      </c>
      <c r="DD503" s="123" t="str">
        <f t="shared" si="899"/>
        <v/>
      </c>
      <c r="DE503" s="123" t="str">
        <f t="shared" si="900"/>
        <v/>
      </c>
      <c r="DF503" s="123" t="str">
        <f t="shared" si="901"/>
        <v/>
      </c>
      <c r="DG503" s="123" t="str">
        <f t="shared" si="902"/>
        <v/>
      </c>
      <c r="DH503" s="123" t="str">
        <f t="shared" si="903"/>
        <v/>
      </c>
      <c r="DI503" s="123" t="str">
        <f t="shared" si="904"/>
        <v/>
      </c>
      <c r="DJ503" s="129" t="str">
        <f t="shared" si="905"/>
        <v/>
      </c>
      <c r="DK503" s="98" t="s">
        <v>68</v>
      </c>
      <c r="DL503" s="130">
        <f t="shared" si="912"/>
        <v>497</v>
      </c>
      <c r="DM503" s="56"/>
    </row>
    <row r="504" spans="2:117" ht="22.5" customHeight="1">
      <c r="B504" s="98" t="s">
        <v>68</v>
      </c>
      <c r="C504" s="130">
        <f t="shared" si="906"/>
        <v>498</v>
      </c>
      <c r="D504" s="146">
        <v>45709</v>
      </c>
      <c r="E504" s="155" t="s">
        <v>69</v>
      </c>
      <c r="F504" s="102" t="s">
        <v>70</v>
      </c>
      <c r="G504" s="103" t="s">
        <v>20</v>
      </c>
      <c r="H504" s="131" t="s">
        <v>46</v>
      </c>
      <c r="I504" s="132">
        <v>3000</v>
      </c>
      <c r="J504" s="106"/>
      <c r="K504" s="107">
        <f t="shared" si="907"/>
        <v>5414404</v>
      </c>
      <c r="L504" s="645"/>
      <c r="M504" s="133"/>
      <c r="N504" s="133"/>
      <c r="O504" s="134" t="str">
        <f t="shared" ref="O504:S504" si="1633">IF($H504=O$6,$I504,"")</f>
        <v/>
      </c>
      <c r="P504" s="135" t="str">
        <f t="shared" si="1633"/>
        <v/>
      </c>
      <c r="Q504" s="136">
        <f t="shared" si="1633"/>
        <v>3000</v>
      </c>
      <c r="R504" s="135" t="str">
        <f t="shared" si="1633"/>
        <v/>
      </c>
      <c r="S504" s="137" t="str">
        <f t="shared" si="1633"/>
        <v/>
      </c>
      <c r="T504" s="113" t="str">
        <f t="shared" ref="T504:AJ504" si="1634">IF($H504=T$6,$J504,"")</f>
        <v/>
      </c>
      <c r="U504" s="114" t="str">
        <f t="shared" si="1634"/>
        <v/>
      </c>
      <c r="V504" s="114" t="str">
        <f t="shared" si="1634"/>
        <v/>
      </c>
      <c r="W504" s="114" t="str">
        <f t="shared" si="1634"/>
        <v/>
      </c>
      <c r="X504" s="113" t="str">
        <f t="shared" si="1634"/>
        <v/>
      </c>
      <c r="Y504" s="114" t="str">
        <f t="shared" si="1634"/>
        <v/>
      </c>
      <c r="Z504" s="114" t="str">
        <f t="shared" si="1634"/>
        <v/>
      </c>
      <c r="AA504" s="114" t="str">
        <f t="shared" si="1634"/>
        <v/>
      </c>
      <c r="AB504" s="113" t="str">
        <f t="shared" si="1634"/>
        <v/>
      </c>
      <c r="AC504" s="114" t="str">
        <f t="shared" si="1634"/>
        <v/>
      </c>
      <c r="AD504" s="114" t="str">
        <f t="shared" si="1634"/>
        <v/>
      </c>
      <c r="AE504" s="114" t="str">
        <f t="shared" si="1634"/>
        <v/>
      </c>
      <c r="AF504" s="114" t="str">
        <f t="shared" si="1634"/>
        <v/>
      </c>
      <c r="AG504" s="114" t="str">
        <f t="shared" si="1634"/>
        <v/>
      </c>
      <c r="AH504" s="114" t="str">
        <f t="shared" si="1634"/>
        <v/>
      </c>
      <c r="AI504" s="113" t="str">
        <f t="shared" si="1634"/>
        <v/>
      </c>
      <c r="AJ504" s="115" t="str">
        <f t="shared" si="1634"/>
        <v/>
      </c>
      <c r="AK504" s="617"/>
      <c r="AL504" s="38"/>
      <c r="AM504" s="98" t="s">
        <v>68</v>
      </c>
      <c r="AN504" s="130">
        <f t="shared" si="910"/>
        <v>498</v>
      </c>
      <c r="AO504" s="138" t="str">
        <f t="shared" ref="AO504:AS504" si="1635">IF(AND($G504=AO$4,$H504=AO$6),$I504,"")</f>
        <v/>
      </c>
      <c r="AP504" s="139" t="str">
        <f t="shared" si="1635"/>
        <v/>
      </c>
      <c r="AQ504" s="139">
        <f t="shared" si="1635"/>
        <v>3000</v>
      </c>
      <c r="AR504" s="139" t="str">
        <f t="shared" si="1635"/>
        <v/>
      </c>
      <c r="AS504" s="139" t="str">
        <f t="shared" si="1635"/>
        <v/>
      </c>
      <c r="AT504" s="118"/>
      <c r="AU504" s="138" t="str">
        <f t="shared" si="839"/>
        <v/>
      </c>
      <c r="AV504" s="139" t="str">
        <f t="shared" si="840"/>
        <v/>
      </c>
      <c r="AW504" s="139" t="str">
        <f t="shared" si="841"/>
        <v/>
      </c>
      <c r="AX504" s="139" t="str">
        <f t="shared" si="842"/>
        <v/>
      </c>
      <c r="AY504" s="139" t="str">
        <f t="shared" si="843"/>
        <v/>
      </c>
      <c r="AZ504" s="140" t="str">
        <f t="shared" si="844"/>
        <v/>
      </c>
      <c r="BA504" s="141" t="str">
        <f t="shared" si="845"/>
        <v/>
      </c>
      <c r="BB504" s="139" t="str">
        <f t="shared" si="846"/>
        <v/>
      </c>
      <c r="BC504" s="139" t="str">
        <f t="shared" si="847"/>
        <v/>
      </c>
      <c r="BD504" s="139" t="str">
        <f t="shared" si="848"/>
        <v/>
      </c>
      <c r="BE504" s="140" t="str">
        <f t="shared" si="849"/>
        <v/>
      </c>
      <c r="BF504" s="122" t="str">
        <f t="shared" si="850"/>
        <v/>
      </c>
      <c r="BG504" s="123" t="str">
        <f t="shared" si="851"/>
        <v/>
      </c>
      <c r="BH504" s="123" t="str">
        <f t="shared" si="852"/>
        <v/>
      </c>
      <c r="BI504" s="123" t="str">
        <f t="shared" si="853"/>
        <v/>
      </c>
      <c r="BJ504" s="122" t="str">
        <f t="shared" si="854"/>
        <v/>
      </c>
      <c r="BK504" s="123" t="str">
        <f t="shared" si="855"/>
        <v/>
      </c>
      <c r="BL504" s="123" t="str">
        <f t="shared" si="856"/>
        <v/>
      </c>
      <c r="BM504" s="123" t="str">
        <f t="shared" si="857"/>
        <v/>
      </c>
      <c r="BN504" s="123" t="str">
        <f t="shared" si="858"/>
        <v/>
      </c>
      <c r="BO504" s="123" t="str">
        <f t="shared" si="859"/>
        <v/>
      </c>
      <c r="BP504" s="123" t="str">
        <f t="shared" si="860"/>
        <v/>
      </c>
      <c r="BQ504" s="123" t="str">
        <f t="shared" si="861"/>
        <v/>
      </c>
      <c r="BR504" s="124" t="str">
        <f t="shared" si="862"/>
        <v/>
      </c>
      <c r="BS504" s="142" t="str">
        <f t="shared" si="863"/>
        <v/>
      </c>
      <c r="BT504" s="143" t="str">
        <f t="shared" si="864"/>
        <v/>
      </c>
      <c r="BU504" s="143" t="str">
        <f t="shared" si="865"/>
        <v/>
      </c>
      <c r="BV504" s="143" t="str">
        <f t="shared" si="866"/>
        <v/>
      </c>
      <c r="BW504" s="143" t="str">
        <f t="shared" si="867"/>
        <v/>
      </c>
      <c r="BX504" s="144" t="str">
        <f t="shared" si="868"/>
        <v/>
      </c>
      <c r="BY504" s="141" t="str">
        <f t="shared" si="869"/>
        <v/>
      </c>
      <c r="BZ504" s="139" t="str">
        <f t="shared" si="870"/>
        <v/>
      </c>
      <c r="CA504" s="139" t="str">
        <f t="shared" si="871"/>
        <v/>
      </c>
      <c r="CB504" s="139" t="str">
        <f t="shared" si="872"/>
        <v/>
      </c>
      <c r="CC504" s="139" t="str">
        <f t="shared" si="873"/>
        <v/>
      </c>
      <c r="CD504" s="139" t="str">
        <f t="shared" si="874"/>
        <v/>
      </c>
      <c r="CE504" s="140" t="str">
        <f t="shared" si="875"/>
        <v/>
      </c>
      <c r="CF504" s="141" t="str">
        <f t="shared" si="876"/>
        <v/>
      </c>
      <c r="CG504" s="139" t="str">
        <f t="shared" si="877"/>
        <v/>
      </c>
      <c r="CH504" s="139" t="str">
        <f t="shared" si="878"/>
        <v/>
      </c>
      <c r="CI504" s="139" t="str">
        <f t="shared" si="879"/>
        <v/>
      </c>
      <c r="CJ504" s="139" t="str">
        <f t="shared" si="880"/>
        <v/>
      </c>
      <c r="CK504" s="139" t="str">
        <f t="shared" si="881"/>
        <v/>
      </c>
      <c r="CL504" s="140" t="str">
        <f t="shared" si="882"/>
        <v/>
      </c>
      <c r="CM504" s="142" t="str">
        <f t="shared" si="883"/>
        <v/>
      </c>
      <c r="CN504" s="143" t="str">
        <f t="shared" si="884"/>
        <v/>
      </c>
      <c r="CO504" s="143" t="str">
        <f t="shared" si="885"/>
        <v/>
      </c>
      <c r="CP504" s="143" t="str">
        <f t="shared" si="886"/>
        <v/>
      </c>
      <c r="CQ504" s="143" t="str">
        <f t="shared" si="887"/>
        <v/>
      </c>
      <c r="CR504" s="145" t="str">
        <f t="shared" si="888"/>
        <v/>
      </c>
      <c r="CS504" s="127"/>
      <c r="CT504" s="122" t="str">
        <f t="shared" si="889"/>
        <v/>
      </c>
      <c r="CU504" s="123" t="str">
        <f t="shared" si="890"/>
        <v/>
      </c>
      <c r="CV504" s="123" t="str">
        <f t="shared" si="891"/>
        <v/>
      </c>
      <c r="CW504" s="123" t="str">
        <f t="shared" si="892"/>
        <v/>
      </c>
      <c r="CX504" s="123" t="str">
        <f t="shared" si="893"/>
        <v/>
      </c>
      <c r="CY504" s="123" t="str">
        <f t="shared" si="894"/>
        <v/>
      </c>
      <c r="CZ504" s="123" t="str">
        <f t="shared" si="895"/>
        <v/>
      </c>
      <c r="DA504" s="123" t="str">
        <f t="shared" si="896"/>
        <v/>
      </c>
      <c r="DB504" s="124" t="str">
        <f t="shared" si="897"/>
        <v/>
      </c>
      <c r="DC504" s="128" t="str">
        <f t="shared" si="898"/>
        <v/>
      </c>
      <c r="DD504" s="123" t="str">
        <f t="shared" si="899"/>
        <v/>
      </c>
      <c r="DE504" s="123" t="str">
        <f t="shared" si="900"/>
        <v/>
      </c>
      <c r="DF504" s="123" t="str">
        <f t="shared" si="901"/>
        <v/>
      </c>
      <c r="DG504" s="123" t="str">
        <f t="shared" si="902"/>
        <v/>
      </c>
      <c r="DH504" s="123" t="str">
        <f t="shared" si="903"/>
        <v/>
      </c>
      <c r="DI504" s="123" t="str">
        <f t="shared" si="904"/>
        <v/>
      </c>
      <c r="DJ504" s="129" t="str">
        <f t="shared" si="905"/>
        <v/>
      </c>
      <c r="DK504" s="98" t="s">
        <v>68</v>
      </c>
      <c r="DL504" s="130">
        <f t="shared" si="912"/>
        <v>498</v>
      </c>
      <c r="DM504" s="56"/>
    </row>
    <row r="505" spans="2:117" ht="22.5" customHeight="1">
      <c r="B505" s="98" t="s">
        <v>68</v>
      </c>
      <c r="C505" s="130">
        <f t="shared" si="906"/>
        <v>499</v>
      </c>
      <c r="D505" s="146">
        <v>45709</v>
      </c>
      <c r="E505" s="155" t="s">
        <v>69</v>
      </c>
      <c r="F505" s="102" t="s">
        <v>70</v>
      </c>
      <c r="G505" s="103" t="s">
        <v>20</v>
      </c>
      <c r="H505" s="131" t="s">
        <v>46</v>
      </c>
      <c r="I505" s="132">
        <v>2000</v>
      </c>
      <c r="J505" s="106"/>
      <c r="K505" s="107">
        <f t="shared" si="907"/>
        <v>5416404</v>
      </c>
      <c r="L505" s="645"/>
      <c r="M505" s="133"/>
      <c r="N505" s="133"/>
      <c r="O505" s="134" t="str">
        <f t="shared" ref="O505:S505" si="1636">IF($H505=O$6,$I505,"")</f>
        <v/>
      </c>
      <c r="P505" s="135" t="str">
        <f t="shared" si="1636"/>
        <v/>
      </c>
      <c r="Q505" s="136">
        <f t="shared" si="1636"/>
        <v>2000</v>
      </c>
      <c r="R505" s="135" t="str">
        <f t="shared" si="1636"/>
        <v/>
      </c>
      <c r="S505" s="137" t="str">
        <f t="shared" si="1636"/>
        <v/>
      </c>
      <c r="T505" s="113" t="str">
        <f t="shared" ref="T505:AJ505" si="1637">IF($H505=T$6,$J505,"")</f>
        <v/>
      </c>
      <c r="U505" s="114" t="str">
        <f t="shared" si="1637"/>
        <v/>
      </c>
      <c r="V505" s="114" t="str">
        <f t="shared" si="1637"/>
        <v/>
      </c>
      <c r="W505" s="114" t="str">
        <f t="shared" si="1637"/>
        <v/>
      </c>
      <c r="X505" s="113" t="str">
        <f t="shared" si="1637"/>
        <v/>
      </c>
      <c r="Y505" s="114" t="str">
        <f t="shared" si="1637"/>
        <v/>
      </c>
      <c r="Z505" s="114" t="str">
        <f t="shared" si="1637"/>
        <v/>
      </c>
      <c r="AA505" s="114" t="str">
        <f t="shared" si="1637"/>
        <v/>
      </c>
      <c r="AB505" s="113" t="str">
        <f t="shared" si="1637"/>
        <v/>
      </c>
      <c r="AC505" s="114" t="str">
        <f t="shared" si="1637"/>
        <v/>
      </c>
      <c r="AD505" s="114" t="str">
        <f t="shared" si="1637"/>
        <v/>
      </c>
      <c r="AE505" s="114" t="str">
        <f t="shared" si="1637"/>
        <v/>
      </c>
      <c r="AF505" s="114" t="str">
        <f t="shared" si="1637"/>
        <v/>
      </c>
      <c r="AG505" s="114" t="str">
        <f t="shared" si="1637"/>
        <v/>
      </c>
      <c r="AH505" s="114" t="str">
        <f t="shared" si="1637"/>
        <v/>
      </c>
      <c r="AI505" s="113" t="str">
        <f t="shared" si="1637"/>
        <v/>
      </c>
      <c r="AJ505" s="115" t="str">
        <f t="shared" si="1637"/>
        <v/>
      </c>
      <c r="AK505" s="617"/>
      <c r="AL505" s="38"/>
      <c r="AM505" s="98" t="s">
        <v>68</v>
      </c>
      <c r="AN505" s="130">
        <f t="shared" si="910"/>
        <v>499</v>
      </c>
      <c r="AO505" s="138" t="str">
        <f t="shared" ref="AO505:AS505" si="1638">IF(AND($G505=AO$4,$H505=AO$6),$I505,"")</f>
        <v/>
      </c>
      <c r="AP505" s="139" t="str">
        <f t="shared" si="1638"/>
        <v/>
      </c>
      <c r="AQ505" s="139">
        <f t="shared" si="1638"/>
        <v>2000</v>
      </c>
      <c r="AR505" s="139" t="str">
        <f t="shared" si="1638"/>
        <v/>
      </c>
      <c r="AS505" s="139" t="str">
        <f t="shared" si="1638"/>
        <v/>
      </c>
      <c r="AT505" s="118"/>
      <c r="AU505" s="138" t="str">
        <f t="shared" si="839"/>
        <v/>
      </c>
      <c r="AV505" s="139" t="str">
        <f t="shared" si="840"/>
        <v/>
      </c>
      <c r="AW505" s="139" t="str">
        <f t="shared" si="841"/>
        <v/>
      </c>
      <c r="AX505" s="139" t="str">
        <f t="shared" si="842"/>
        <v/>
      </c>
      <c r="AY505" s="139" t="str">
        <f t="shared" si="843"/>
        <v/>
      </c>
      <c r="AZ505" s="140" t="str">
        <f t="shared" si="844"/>
        <v/>
      </c>
      <c r="BA505" s="141" t="str">
        <f t="shared" si="845"/>
        <v/>
      </c>
      <c r="BB505" s="139" t="str">
        <f t="shared" si="846"/>
        <v/>
      </c>
      <c r="BC505" s="139" t="str">
        <f t="shared" si="847"/>
        <v/>
      </c>
      <c r="BD505" s="139" t="str">
        <f t="shared" si="848"/>
        <v/>
      </c>
      <c r="BE505" s="140" t="str">
        <f t="shared" si="849"/>
        <v/>
      </c>
      <c r="BF505" s="122" t="str">
        <f t="shared" si="850"/>
        <v/>
      </c>
      <c r="BG505" s="123" t="str">
        <f t="shared" si="851"/>
        <v/>
      </c>
      <c r="BH505" s="123" t="str">
        <f t="shared" si="852"/>
        <v/>
      </c>
      <c r="BI505" s="123" t="str">
        <f t="shared" si="853"/>
        <v/>
      </c>
      <c r="BJ505" s="122" t="str">
        <f t="shared" si="854"/>
        <v/>
      </c>
      <c r="BK505" s="123" t="str">
        <f t="shared" si="855"/>
        <v/>
      </c>
      <c r="BL505" s="123" t="str">
        <f t="shared" si="856"/>
        <v/>
      </c>
      <c r="BM505" s="123" t="str">
        <f t="shared" si="857"/>
        <v/>
      </c>
      <c r="BN505" s="123" t="str">
        <f t="shared" si="858"/>
        <v/>
      </c>
      <c r="BO505" s="123" t="str">
        <f t="shared" si="859"/>
        <v/>
      </c>
      <c r="BP505" s="123" t="str">
        <f t="shared" si="860"/>
        <v/>
      </c>
      <c r="BQ505" s="123" t="str">
        <f t="shared" si="861"/>
        <v/>
      </c>
      <c r="BR505" s="124" t="str">
        <f t="shared" si="862"/>
        <v/>
      </c>
      <c r="BS505" s="142" t="str">
        <f t="shared" si="863"/>
        <v/>
      </c>
      <c r="BT505" s="143" t="str">
        <f t="shared" si="864"/>
        <v/>
      </c>
      <c r="BU505" s="143" t="str">
        <f t="shared" si="865"/>
        <v/>
      </c>
      <c r="BV505" s="143" t="str">
        <f t="shared" si="866"/>
        <v/>
      </c>
      <c r="BW505" s="143" t="str">
        <f t="shared" si="867"/>
        <v/>
      </c>
      <c r="BX505" s="144" t="str">
        <f t="shared" si="868"/>
        <v/>
      </c>
      <c r="BY505" s="141" t="str">
        <f t="shared" si="869"/>
        <v/>
      </c>
      <c r="BZ505" s="139" t="str">
        <f t="shared" si="870"/>
        <v/>
      </c>
      <c r="CA505" s="139" t="str">
        <f t="shared" si="871"/>
        <v/>
      </c>
      <c r="CB505" s="139" t="str">
        <f t="shared" si="872"/>
        <v/>
      </c>
      <c r="CC505" s="139" t="str">
        <f t="shared" si="873"/>
        <v/>
      </c>
      <c r="CD505" s="139" t="str">
        <f t="shared" si="874"/>
        <v/>
      </c>
      <c r="CE505" s="140" t="str">
        <f t="shared" si="875"/>
        <v/>
      </c>
      <c r="CF505" s="141" t="str">
        <f t="shared" si="876"/>
        <v/>
      </c>
      <c r="CG505" s="139" t="str">
        <f t="shared" si="877"/>
        <v/>
      </c>
      <c r="CH505" s="139" t="str">
        <f t="shared" si="878"/>
        <v/>
      </c>
      <c r="CI505" s="139" t="str">
        <f t="shared" si="879"/>
        <v/>
      </c>
      <c r="CJ505" s="139" t="str">
        <f t="shared" si="880"/>
        <v/>
      </c>
      <c r="CK505" s="139" t="str">
        <f t="shared" si="881"/>
        <v/>
      </c>
      <c r="CL505" s="140" t="str">
        <f t="shared" si="882"/>
        <v/>
      </c>
      <c r="CM505" s="142" t="str">
        <f t="shared" si="883"/>
        <v/>
      </c>
      <c r="CN505" s="143" t="str">
        <f t="shared" si="884"/>
        <v/>
      </c>
      <c r="CO505" s="143" t="str">
        <f t="shared" si="885"/>
        <v/>
      </c>
      <c r="CP505" s="143" t="str">
        <f t="shared" si="886"/>
        <v/>
      </c>
      <c r="CQ505" s="143" t="str">
        <f t="shared" si="887"/>
        <v/>
      </c>
      <c r="CR505" s="145" t="str">
        <f t="shared" si="888"/>
        <v/>
      </c>
      <c r="CS505" s="127"/>
      <c r="CT505" s="122" t="str">
        <f t="shared" si="889"/>
        <v/>
      </c>
      <c r="CU505" s="123" t="str">
        <f t="shared" si="890"/>
        <v/>
      </c>
      <c r="CV505" s="123" t="str">
        <f t="shared" si="891"/>
        <v/>
      </c>
      <c r="CW505" s="123" t="str">
        <f t="shared" si="892"/>
        <v/>
      </c>
      <c r="CX505" s="123" t="str">
        <f t="shared" si="893"/>
        <v/>
      </c>
      <c r="CY505" s="123" t="str">
        <f t="shared" si="894"/>
        <v/>
      </c>
      <c r="CZ505" s="123" t="str">
        <f t="shared" si="895"/>
        <v/>
      </c>
      <c r="DA505" s="123" t="str">
        <f t="shared" si="896"/>
        <v/>
      </c>
      <c r="DB505" s="124" t="str">
        <f t="shared" si="897"/>
        <v/>
      </c>
      <c r="DC505" s="128" t="str">
        <f t="shared" si="898"/>
        <v/>
      </c>
      <c r="DD505" s="123" t="str">
        <f t="shared" si="899"/>
        <v/>
      </c>
      <c r="DE505" s="123" t="str">
        <f t="shared" si="900"/>
        <v/>
      </c>
      <c r="DF505" s="123" t="str">
        <f t="shared" si="901"/>
        <v/>
      </c>
      <c r="DG505" s="123" t="str">
        <f t="shared" si="902"/>
        <v/>
      </c>
      <c r="DH505" s="123" t="str">
        <f t="shared" si="903"/>
        <v/>
      </c>
      <c r="DI505" s="123" t="str">
        <f t="shared" si="904"/>
        <v/>
      </c>
      <c r="DJ505" s="129" t="str">
        <f t="shared" si="905"/>
        <v/>
      </c>
      <c r="DK505" s="98" t="s">
        <v>68</v>
      </c>
      <c r="DL505" s="130">
        <f t="shared" si="912"/>
        <v>499</v>
      </c>
      <c r="DM505" s="56"/>
    </row>
    <row r="506" spans="2:117" ht="22.5" customHeight="1">
      <c r="B506" s="98" t="s">
        <v>68</v>
      </c>
      <c r="C506" s="130">
        <f t="shared" si="906"/>
        <v>500</v>
      </c>
      <c r="D506" s="146">
        <v>45709</v>
      </c>
      <c r="E506" s="155" t="s">
        <v>69</v>
      </c>
      <c r="F506" s="102" t="s">
        <v>70</v>
      </c>
      <c r="G506" s="103" t="s">
        <v>20</v>
      </c>
      <c r="H506" s="131" t="s">
        <v>46</v>
      </c>
      <c r="I506" s="132">
        <v>20000</v>
      </c>
      <c r="J506" s="106"/>
      <c r="K506" s="107">
        <f t="shared" si="907"/>
        <v>5436404</v>
      </c>
      <c r="L506" s="645"/>
      <c r="M506" s="133"/>
      <c r="N506" s="133"/>
      <c r="O506" s="134" t="str">
        <f t="shared" ref="O506:S506" si="1639">IF($H506=O$6,$I506,"")</f>
        <v/>
      </c>
      <c r="P506" s="135" t="str">
        <f t="shared" si="1639"/>
        <v/>
      </c>
      <c r="Q506" s="136">
        <f t="shared" si="1639"/>
        <v>20000</v>
      </c>
      <c r="R506" s="135" t="str">
        <f t="shared" si="1639"/>
        <v/>
      </c>
      <c r="S506" s="137" t="str">
        <f t="shared" si="1639"/>
        <v/>
      </c>
      <c r="T506" s="113" t="str">
        <f t="shared" ref="T506:AJ506" si="1640">IF($H506=T$6,$J506,"")</f>
        <v/>
      </c>
      <c r="U506" s="114" t="str">
        <f t="shared" si="1640"/>
        <v/>
      </c>
      <c r="V506" s="114" t="str">
        <f t="shared" si="1640"/>
        <v/>
      </c>
      <c r="W506" s="114" t="str">
        <f t="shared" si="1640"/>
        <v/>
      </c>
      <c r="X506" s="113" t="str">
        <f t="shared" si="1640"/>
        <v/>
      </c>
      <c r="Y506" s="114" t="str">
        <f t="shared" si="1640"/>
        <v/>
      </c>
      <c r="Z506" s="114" t="str">
        <f t="shared" si="1640"/>
        <v/>
      </c>
      <c r="AA506" s="114" t="str">
        <f t="shared" si="1640"/>
        <v/>
      </c>
      <c r="AB506" s="113" t="str">
        <f t="shared" si="1640"/>
        <v/>
      </c>
      <c r="AC506" s="114" t="str">
        <f t="shared" si="1640"/>
        <v/>
      </c>
      <c r="AD506" s="114" t="str">
        <f t="shared" si="1640"/>
        <v/>
      </c>
      <c r="AE506" s="114" t="str">
        <f t="shared" si="1640"/>
        <v/>
      </c>
      <c r="AF506" s="114" t="str">
        <f t="shared" si="1640"/>
        <v/>
      </c>
      <c r="AG506" s="114" t="str">
        <f t="shared" si="1640"/>
        <v/>
      </c>
      <c r="AH506" s="114" t="str">
        <f t="shared" si="1640"/>
        <v/>
      </c>
      <c r="AI506" s="113" t="str">
        <f t="shared" si="1640"/>
        <v/>
      </c>
      <c r="AJ506" s="115" t="str">
        <f t="shared" si="1640"/>
        <v/>
      </c>
      <c r="AK506" s="617"/>
      <c r="AL506" s="38"/>
      <c r="AM506" s="98" t="s">
        <v>68</v>
      </c>
      <c r="AN506" s="130">
        <f t="shared" si="910"/>
        <v>500</v>
      </c>
      <c r="AO506" s="138" t="str">
        <f t="shared" ref="AO506:AS506" si="1641">IF(AND($G506=AO$4,$H506=AO$6),$I506,"")</f>
        <v/>
      </c>
      <c r="AP506" s="139" t="str">
        <f t="shared" si="1641"/>
        <v/>
      </c>
      <c r="AQ506" s="139">
        <f t="shared" si="1641"/>
        <v>20000</v>
      </c>
      <c r="AR506" s="139" t="str">
        <f t="shared" si="1641"/>
        <v/>
      </c>
      <c r="AS506" s="139" t="str">
        <f t="shared" si="1641"/>
        <v/>
      </c>
      <c r="AT506" s="118"/>
      <c r="AU506" s="138" t="str">
        <f t="shared" si="839"/>
        <v/>
      </c>
      <c r="AV506" s="139" t="str">
        <f t="shared" si="840"/>
        <v/>
      </c>
      <c r="AW506" s="139" t="str">
        <f t="shared" si="841"/>
        <v/>
      </c>
      <c r="AX506" s="139" t="str">
        <f t="shared" si="842"/>
        <v/>
      </c>
      <c r="AY506" s="139" t="str">
        <f t="shared" si="843"/>
        <v/>
      </c>
      <c r="AZ506" s="140" t="str">
        <f t="shared" si="844"/>
        <v/>
      </c>
      <c r="BA506" s="141" t="str">
        <f t="shared" si="845"/>
        <v/>
      </c>
      <c r="BB506" s="139" t="str">
        <f t="shared" si="846"/>
        <v/>
      </c>
      <c r="BC506" s="139" t="str">
        <f t="shared" si="847"/>
        <v/>
      </c>
      <c r="BD506" s="139" t="str">
        <f t="shared" si="848"/>
        <v/>
      </c>
      <c r="BE506" s="140" t="str">
        <f t="shared" si="849"/>
        <v/>
      </c>
      <c r="BF506" s="122" t="str">
        <f t="shared" si="850"/>
        <v/>
      </c>
      <c r="BG506" s="123" t="str">
        <f t="shared" si="851"/>
        <v/>
      </c>
      <c r="BH506" s="123" t="str">
        <f t="shared" si="852"/>
        <v/>
      </c>
      <c r="BI506" s="123" t="str">
        <f t="shared" si="853"/>
        <v/>
      </c>
      <c r="BJ506" s="122" t="str">
        <f t="shared" si="854"/>
        <v/>
      </c>
      <c r="BK506" s="123" t="str">
        <f t="shared" si="855"/>
        <v/>
      </c>
      <c r="BL506" s="123" t="str">
        <f t="shared" si="856"/>
        <v/>
      </c>
      <c r="BM506" s="123" t="str">
        <f t="shared" si="857"/>
        <v/>
      </c>
      <c r="BN506" s="123" t="str">
        <f t="shared" si="858"/>
        <v/>
      </c>
      <c r="BO506" s="123" t="str">
        <f t="shared" si="859"/>
        <v/>
      </c>
      <c r="BP506" s="123" t="str">
        <f t="shared" si="860"/>
        <v/>
      </c>
      <c r="BQ506" s="123" t="str">
        <f t="shared" si="861"/>
        <v/>
      </c>
      <c r="BR506" s="124" t="str">
        <f t="shared" si="862"/>
        <v/>
      </c>
      <c r="BS506" s="142" t="str">
        <f t="shared" si="863"/>
        <v/>
      </c>
      <c r="BT506" s="143" t="str">
        <f t="shared" si="864"/>
        <v/>
      </c>
      <c r="BU506" s="143" t="str">
        <f t="shared" si="865"/>
        <v/>
      </c>
      <c r="BV506" s="143" t="str">
        <f t="shared" si="866"/>
        <v/>
      </c>
      <c r="BW506" s="143" t="str">
        <f t="shared" si="867"/>
        <v/>
      </c>
      <c r="BX506" s="144" t="str">
        <f t="shared" si="868"/>
        <v/>
      </c>
      <c r="BY506" s="141" t="str">
        <f t="shared" si="869"/>
        <v/>
      </c>
      <c r="BZ506" s="139" t="str">
        <f t="shared" si="870"/>
        <v/>
      </c>
      <c r="CA506" s="139" t="str">
        <f t="shared" si="871"/>
        <v/>
      </c>
      <c r="CB506" s="139" t="str">
        <f t="shared" si="872"/>
        <v/>
      </c>
      <c r="CC506" s="139" t="str">
        <f t="shared" si="873"/>
        <v/>
      </c>
      <c r="CD506" s="139" t="str">
        <f t="shared" si="874"/>
        <v/>
      </c>
      <c r="CE506" s="140" t="str">
        <f t="shared" si="875"/>
        <v/>
      </c>
      <c r="CF506" s="141" t="str">
        <f t="shared" si="876"/>
        <v/>
      </c>
      <c r="CG506" s="139" t="str">
        <f t="shared" si="877"/>
        <v/>
      </c>
      <c r="CH506" s="139" t="str">
        <f t="shared" si="878"/>
        <v/>
      </c>
      <c r="CI506" s="139" t="str">
        <f t="shared" si="879"/>
        <v/>
      </c>
      <c r="CJ506" s="139" t="str">
        <f t="shared" si="880"/>
        <v/>
      </c>
      <c r="CK506" s="139" t="str">
        <f t="shared" si="881"/>
        <v/>
      </c>
      <c r="CL506" s="140" t="str">
        <f t="shared" si="882"/>
        <v/>
      </c>
      <c r="CM506" s="142" t="str">
        <f t="shared" si="883"/>
        <v/>
      </c>
      <c r="CN506" s="143" t="str">
        <f t="shared" si="884"/>
        <v/>
      </c>
      <c r="CO506" s="143" t="str">
        <f t="shared" si="885"/>
        <v/>
      </c>
      <c r="CP506" s="143" t="str">
        <f t="shared" si="886"/>
        <v/>
      </c>
      <c r="CQ506" s="143" t="str">
        <f t="shared" si="887"/>
        <v/>
      </c>
      <c r="CR506" s="145" t="str">
        <f t="shared" si="888"/>
        <v/>
      </c>
      <c r="CS506" s="127"/>
      <c r="CT506" s="122" t="str">
        <f t="shared" si="889"/>
        <v/>
      </c>
      <c r="CU506" s="123" t="str">
        <f t="shared" si="890"/>
        <v/>
      </c>
      <c r="CV506" s="123" t="str">
        <f t="shared" si="891"/>
        <v/>
      </c>
      <c r="CW506" s="123" t="str">
        <f t="shared" si="892"/>
        <v/>
      </c>
      <c r="CX506" s="123" t="str">
        <f t="shared" si="893"/>
        <v/>
      </c>
      <c r="CY506" s="123" t="str">
        <f t="shared" si="894"/>
        <v/>
      </c>
      <c r="CZ506" s="123" t="str">
        <f t="shared" si="895"/>
        <v/>
      </c>
      <c r="DA506" s="123" t="str">
        <f t="shared" si="896"/>
        <v/>
      </c>
      <c r="DB506" s="124" t="str">
        <f t="shared" si="897"/>
        <v/>
      </c>
      <c r="DC506" s="128" t="str">
        <f t="shared" si="898"/>
        <v/>
      </c>
      <c r="DD506" s="123" t="str">
        <f t="shared" si="899"/>
        <v/>
      </c>
      <c r="DE506" s="123" t="str">
        <f t="shared" si="900"/>
        <v/>
      </c>
      <c r="DF506" s="123" t="str">
        <f t="shared" si="901"/>
        <v/>
      </c>
      <c r="DG506" s="123" t="str">
        <f t="shared" si="902"/>
        <v/>
      </c>
      <c r="DH506" s="123" t="str">
        <f t="shared" si="903"/>
        <v/>
      </c>
      <c r="DI506" s="123" t="str">
        <f t="shared" si="904"/>
        <v/>
      </c>
      <c r="DJ506" s="129" t="str">
        <f t="shared" si="905"/>
        <v/>
      </c>
      <c r="DK506" s="98" t="s">
        <v>68</v>
      </c>
      <c r="DL506" s="130">
        <f t="shared" si="912"/>
        <v>500</v>
      </c>
      <c r="DM506" s="56"/>
    </row>
    <row r="507" spans="2:117" ht="22.5" customHeight="1">
      <c r="B507" s="98" t="s">
        <v>68</v>
      </c>
      <c r="C507" s="130">
        <f t="shared" si="906"/>
        <v>501</v>
      </c>
      <c r="D507" s="146">
        <v>45709</v>
      </c>
      <c r="E507" s="155" t="s">
        <v>69</v>
      </c>
      <c r="F507" s="102" t="s">
        <v>70</v>
      </c>
      <c r="G507" s="103" t="s">
        <v>20</v>
      </c>
      <c r="H507" s="131" t="s">
        <v>46</v>
      </c>
      <c r="I507" s="132">
        <v>3000</v>
      </c>
      <c r="J507" s="106"/>
      <c r="K507" s="107">
        <f t="shared" si="907"/>
        <v>5439404</v>
      </c>
      <c r="L507" s="645"/>
      <c r="M507" s="133"/>
      <c r="N507" s="133"/>
      <c r="O507" s="134" t="str">
        <f t="shared" ref="O507:S507" si="1642">IF($H507=O$6,$I507,"")</f>
        <v/>
      </c>
      <c r="P507" s="135" t="str">
        <f t="shared" si="1642"/>
        <v/>
      </c>
      <c r="Q507" s="136">
        <f t="shared" si="1642"/>
        <v>3000</v>
      </c>
      <c r="R507" s="135" t="str">
        <f t="shared" si="1642"/>
        <v/>
      </c>
      <c r="S507" s="137" t="str">
        <f t="shared" si="1642"/>
        <v/>
      </c>
      <c r="T507" s="113" t="str">
        <f t="shared" ref="T507:AJ507" si="1643">IF($H507=T$6,$J507,"")</f>
        <v/>
      </c>
      <c r="U507" s="114" t="str">
        <f t="shared" si="1643"/>
        <v/>
      </c>
      <c r="V507" s="114" t="str">
        <f t="shared" si="1643"/>
        <v/>
      </c>
      <c r="W507" s="114" t="str">
        <f t="shared" si="1643"/>
        <v/>
      </c>
      <c r="X507" s="113" t="str">
        <f t="shared" si="1643"/>
        <v/>
      </c>
      <c r="Y507" s="114" t="str">
        <f t="shared" si="1643"/>
        <v/>
      </c>
      <c r="Z507" s="114" t="str">
        <f t="shared" si="1643"/>
        <v/>
      </c>
      <c r="AA507" s="114" t="str">
        <f t="shared" si="1643"/>
        <v/>
      </c>
      <c r="AB507" s="113" t="str">
        <f t="shared" si="1643"/>
        <v/>
      </c>
      <c r="AC507" s="114" t="str">
        <f t="shared" si="1643"/>
        <v/>
      </c>
      <c r="AD507" s="114" t="str">
        <f t="shared" si="1643"/>
        <v/>
      </c>
      <c r="AE507" s="114" t="str">
        <f t="shared" si="1643"/>
        <v/>
      </c>
      <c r="AF507" s="114" t="str">
        <f t="shared" si="1643"/>
        <v/>
      </c>
      <c r="AG507" s="114" t="str">
        <f t="shared" si="1643"/>
        <v/>
      </c>
      <c r="AH507" s="114" t="str">
        <f t="shared" si="1643"/>
        <v/>
      </c>
      <c r="AI507" s="113" t="str">
        <f t="shared" si="1643"/>
        <v/>
      </c>
      <c r="AJ507" s="115" t="str">
        <f t="shared" si="1643"/>
        <v/>
      </c>
      <c r="AK507" s="617"/>
      <c r="AL507" s="38"/>
      <c r="AM507" s="98" t="s">
        <v>68</v>
      </c>
      <c r="AN507" s="130">
        <f t="shared" si="910"/>
        <v>501</v>
      </c>
      <c r="AO507" s="138" t="str">
        <f t="shared" ref="AO507:AS507" si="1644">IF(AND($G507=AO$4,$H507=AO$6),$I507,"")</f>
        <v/>
      </c>
      <c r="AP507" s="139" t="str">
        <f t="shared" si="1644"/>
        <v/>
      </c>
      <c r="AQ507" s="139">
        <f t="shared" si="1644"/>
        <v>3000</v>
      </c>
      <c r="AR507" s="139" t="str">
        <f t="shared" si="1644"/>
        <v/>
      </c>
      <c r="AS507" s="139" t="str">
        <f t="shared" si="1644"/>
        <v/>
      </c>
      <c r="AT507" s="118"/>
      <c r="AU507" s="138" t="str">
        <f t="shared" si="839"/>
        <v/>
      </c>
      <c r="AV507" s="139" t="str">
        <f t="shared" si="840"/>
        <v/>
      </c>
      <c r="AW507" s="139" t="str">
        <f t="shared" si="841"/>
        <v/>
      </c>
      <c r="AX507" s="139" t="str">
        <f t="shared" si="842"/>
        <v/>
      </c>
      <c r="AY507" s="139" t="str">
        <f t="shared" si="843"/>
        <v/>
      </c>
      <c r="AZ507" s="140" t="str">
        <f t="shared" si="844"/>
        <v/>
      </c>
      <c r="BA507" s="141" t="str">
        <f t="shared" si="845"/>
        <v/>
      </c>
      <c r="BB507" s="139" t="str">
        <f t="shared" si="846"/>
        <v/>
      </c>
      <c r="BC507" s="139" t="str">
        <f t="shared" si="847"/>
        <v/>
      </c>
      <c r="BD507" s="139" t="str">
        <f t="shared" si="848"/>
        <v/>
      </c>
      <c r="BE507" s="140" t="str">
        <f t="shared" si="849"/>
        <v/>
      </c>
      <c r="BF507" s="122" t="str">
        <f t="shared" si="850"/>
        <v/>
      </c>
      <c r="BG507" s="123" t="str">
        <f t="shared" si="851"/>
        <v/>
      </c>
      <c r="BH507" s="123" t="str">
        <f t="shared" si="852"/>
        <v/>
      </c>
      <c r="BI507" s="123" t="str">
        <f t="shared" si="853"/>
        <v/>
      </c>
      <c r="BJ507" s="122" t="str">
        <f t="shared" si="854"/>
        <v/>
      </c>
      <c r="BK507" s="123" t="str">
        <f t="shared" si="855"/>
        <v/>
      </c>
      <c r="BL507" s="123" t="str">
        <f t="shared" si="856"/>
        <v/>
      </c>
      <c r="BM507" s="123" t="str">
        <f t="shared" si="857"/>
        <v/>
      </c>
      <c r="BN507" s="123" t="str">
        <f t="shared" si="858"/>
        <v/>
      </c>
      <c r="BO507" s="123" t="str">
        <f t="shared" si="859"/>
        <v/>
      </c>
      <c r="BP507" s="123" t="str">
        <f t="shared" si="860"/>
        <v/>
      </c>
      <c r="BQ507" s="123" t="str">
        <f t="shared" si="861"/>
        <v/>
      </c>
      <c r="BR507" s="124" t="str">
        <f t="shared" si="862"/>
        <v/>
      </c>
      <c r="BS507" s="142" t="str">
        <f t="shared" si="863"/>
        <v/>
      </c>
      <c r="BT507" s="143" t="str">
        <f t="shared" si="864"/>
        <v/>
      </c>
      <c r="BU507" s="143" t="str">
        <f t="shared" si="865"/>
        <v/>
      </c>
      <c r="BV507" s="143" t="str">
        <f t="shared" si="866"/>
        <v/>
      </c>
      <c r="BW507" s="143" t="str">
        <f t="shared" si="867"/>
        <v/>
      </c>
      <c r="BX507" s="144" t="str">
        <f t="shared" si="868"/>
        <v/>
      </c>
      <c r="BY507" s="141" t="str">
        <f t="shared" si="869"/>
        <v/>
      </c>
      <c r="BZ507" s="139" t="str">
        <f t="shared" si="870"/>
        <v/>
      </c>
      <c r="CA507" s="139" t="str">
        <f t="shared" si="871"/>
        <v/>
      </c>
      <c r="CB507" s="139" t="str">
        <f t="shared" si="872"/>
        <v/>
      </c>
      <c r="CC507" s="139" t="str">
        <f t="shared" si="873"/>
        <v/>
      </c>
      <c r="CD507" s="139" t="str">
        <f t="shared" si="874"/>
        <v/>
      </c>
      <c r="CE507" s="140" t="str">
        <f t="shared" si="875"/>
        <v/>
      </c>
      <c r="CF507" s="141" t="str">
        <f t="shared" si="876"/>
        <v/>
      </c>
      <c r="CG507" s="139" t="str">
        <f t="shared" si="877"/>
        <v/>
      </c>
      <c r="CH507" s="139" t="str">
        <f t="shared" si="878"/>
        <v/>
      </c>
      <c r="CI507" s="139" t="str">
        <f t="shared" si="879"/>
        <v/>
      </c>
      <c r="CJ507" s="139" t="str">
        <f t="shared" si="880"/>
        <v/>
      </c>
      <c r="CK507" s="139" t="str">
        <f t="shared" si="881"/>
        <v/>
      </c>
      <c r="CL507" s="140" t="str">
        <f t="shared" si="882"/>
        <v/>
      </c>
      <c r="CM507" s="142" t="str">
        <f t="shared" si="883"/>
        <v/>
      </c>
      <c r="CN507" s="143" t="str">
        <f t="shared" si="884"/>
        <v/>
      </c>
      <c r="CO507" s="143" t="str">
        <f t="shared" si="885"/>
        <v/>
      </c>
      <c r="CP507" s="143" t="str">
        <f t="shared" si="886"/>
        <v/>
      </c>
      <c r="CQ507" s="143" t="str">
        <f t="shared" si="887"/>
        <v/>
      </c>
      <c r="CR507" s="145" t="str">
        <f t="shared" si="888"/>
        <v/>
      </c>
      <c r="CS507" s="127"/>
      <c r="CT507" s="122" t="str">
        <f t="shared" si="889"/>
        <v/>
      </c>
      <c r="CU507" s="123" t="str">
        <f t="shared" si="890"/>
        <v/>
      </c>
      <c r="CV507" s="123" t="str">
        <f t="shared" si="891"/>
        <v/>
      </c>
      <c r="CW507" s="123" t="str">
        <f t="shared" si="892"/>
        <v/>
      </c>
      <c r="CX507" s="123" t="str">
        <f t="shared" si="893"/>
        <v/>
      </c>
      <c r="CY507" s="123" t="str">
        <f t="shared" si="894"/>
        <v/>
      </c>
      <c r="CZ507" s="123" t="str">
        <f t="shared" si="895"/>
        <v/>
      </c>
      <c r="DA507" s="123" t="str">
        <f t="shared" si="896"/>
        <v/>
      </c>
      <c r="DB507" s="124" t="str">
        <f t="shared" si="897"/>
        <v/>
      </c>
      <c r="DC507" s="128" t="str">
        <f t="shared" si="898"/>
        <v/>
      </c>
      <c r="DD507" s="123" t="str">
        <f t="shared" si="899"/>
        <v/>
      </c>
      <c r="DE507" s="123" t="str">
        <f t="shared" si="900"/>
        <v/>
      </c>
      <c r="DF507" s="123" t="str">
        <f t="shared" si="901"/>
        <v/>
      </c>
      <c r="DG507" s="123" t="str">
        <f t="shared" si="902"/>
        <v/>
      </c>
      <c r="DH507" s="123" t="str">
        <f t="shared" si="903"/>
        <v/>
      </c>
      <c r="DI507" s="123" t="str">
        <f t="shared" si="904"/>
        <v/>
      </c>
      <c r="DJ507" s="129" t="str">
        <f t="shared" si="905"/>
        <v/>
      </c>
      <c r="DK507" s="98" t="s">
        <v>68</v>
      </c>
      <c r="DL507" s="130">
        <f t="shared" si="912"/>
        <v>501</v>
      </c>
      <c r="DM507" s="56"/>
    </row>
    <row r="508" spans="2:117" ht="22.5" customHeight="1">
      <c r="B508" s="98" t="s">
        <v>68</v>
      </c>
      <c r="C508" s="130">
        <f t="shared" si="906"/>
        <v>502</v>
      </c>
      <c r="D508" s="146">
        <v>45709</v>
      </c>
      <c r="E508" s="155" t="s">
        <v>69</v>
      </c>
      <c r="F508" s="102" t="s">
        <v>70</v>
      </c>
      <c r="G508" s="103" t="s">
        <v>20</v>
      </c>
      <c r="H508" s="131" t="s">
        <v>46</v>
      </c>
      <c r="I508" s="132">
        <v>10000</v>
      </c>
      <c r="J508" s="106"/>
      <c r="K508" s="107">
        <f t="shared" si="907"/>
        <v>5449404</v>
      </c>
      <c r="L508" s="645"/>
      <c r="M508" s="133"/>
      <c r="N508" s="133"/>
      <c r="O508" s="134" t="str">
        <f t="shared" ref="O508:S508" si="1645">IF($H508=O$6,$I508,"")</f>
        <v/>
      </c>
      <c r="P508" s="135" t="str">
        <f t="shared" si="1645"/>
        <v/>
      </c>
      <c r="Q508" s="136">
        <f t="shared" si="1645"/>
        <v>10000</v>
      </c>
      <c r="R508" s="135" t="str">
        <f t="shared" si="1645"/>
        <v/>
      </c>
      <c r="S508" s="137" t="str">
        <f t="shared" si="1645"/>
        <v/>
      </c>
      <c r="T508" s="113" t="str">
        <f t="shared" ref="T508:AJ508" si="1646">IF($H508=T$6,$J508,"")</f>
        <v/>
      </c>
      <c r="U508" s="114" t="str">
        <f t="shared" si="1646"/>
        <v/>
      </c>
      <c r="V508" s="114" t="str">
        <f t="shared" si="1646"/>
        <v/>
      </c>
      <c r="W508" s="114" t="str">
        <f t="shared" si="1646"/>
        <v/>
      </c>
      <c r="X508" s="113" t="str">
        <f t="shared" si="1646"/>
        <v/>
      </c>
      <c r="Y508" s="114" t="str">
        <f t="shared" si="1646"/>
        <v/>
      </c>
      <c r="Z508" s="114" t="str">
        <f t="shared" si="1646"/>
        <v/>
      </c>
      <c r="AA508" s="114" t="str">
        <f t="shared" si="1646"/>
        <v/>
      </c>
      <c r="AB508" s="113" t="str">
        <f t="shared" si="1646"/>
        <v/>
      </c>
      <c r="AC508" s="114" t="str">
        <f t="shared" si="1646"/>
        <v/>
      </c>
      <c r="AD508" s="114" t="str">
        <f t="shared" si="1646"/>
        <v/>
      </c>
      <c r="AE508" s="114" t="str">
        <f t="shared" si="1646"/>
        <v/>
      </c>
      <c r="AF508" s="114" t="str">
        <f t="shared" si="1646"/>
        <v/>
      </c>
      <c r="AG508" s="114" t="str">
        <f t="shared" si="1646"/>
        <v/>
      </c>
      <c r="AH508" s="114" t="str">
        <f t="shared" si="1646"/>
        <v/>
      </c>
      <c r="AI508" s="113" t="str">
        <f t="shared" si="1646"/>
        <v/>
      </c>
      <c r="AJ508" s="115" t="str">
        <f t="shared" si="1646"/>
        <v/>
      </c>
      <c r="AK508" s="617"/>
      <c r="AL508" s="38"/>
      <c r="AM508" s="98" t="s">
        <v>68</v>
      </c>
      <c r="AN508" s="130">
        <f t="shared" si="910"/>
        <v>502</v>
      </c>
      <c r="AO508" s="138" t="str">
        <f t="shared" ref="AO508:AS508" si="1647">IF(AND($G508=AO$4,$H508=AO$6),$I508,"")</f>
        <v/>
      </c>
      <c r="AP508" s="139" t="str">
        <f t="shared" si="1647"/>
        <v/>
      </c>
      <c r="AQ508" s="139">
        <f t="shared" si="1647"/>
        <v>10000</v>
      </c>
      <c r="AR508" s="139" t="str">
        <f t="shared" si="1647"/>
        <v/>
      </c>
      <c r="AS508" s="139" t="str">
        <f t="shared" si="1647"/>
        <v/>
      </c>
      <c r="AT508" s="118"/>
      <c r="AU508" s="138" t="str">
        <f t="shared" si="839"/>
        <v/>
      </c>
      <c r="AV508" s="139" t="str">
        <f t="shared" si="840"/>
        <v/>
      </c>
      <c r="AW508" s="139" t="str">
        <f t="shared" si="841"/>
        <v/>
      </c>
      <c r="AX508" s="139" t="str">
        <f t="shared" si="842"/>
        <v/>
      </c>
      <c r="AY508" s="139" t="str">
        <f t="shared" si="843"/>
        <v/>
      </c>
      <c r="AZ508" s="140" t="str">
        <f t="shared" si="844"/>
        <v/>
      </c>
      <c r="BA508" s="141" t="str">
        <f t="shared" si="845"/>
        <v/>
      </c>
      <c r="BB508" s="139" t="str">
        <f t="shared" si="846"/>
        <v/>
      </c>
      <c r="BC508" s="139" t="str">
        <f t="shared" si="847"/>
        <v/>
      </c>
      <c r="BD508" s="139" t="str">
        <f t="shared" si="848"/>
        <v/>
      </c>
      <c r="BE508" s="140" t="str">
        <f t="shared" si="849"/>
        <v/>
      </c>
      <c r="BF508" s="122" t="str">
        <f t="shared" si="850"/>
        <v/>
      </c>
      <c r="BG508" s="123" t="str">
        <f t="shared" si="851"/>
        <v/>
      </c>
      <c r="BH508" s="123" t="str">
        <f t="shared" si="852"/>
        <v/>
      </c>
      <c r="BI508" s="123" t="str">
        <f t="shared" si="853"/>
        <v/>
      </c>
      <c r="BJ508" s="122" t="str">
        <f t="shared" si="854"/>
        <v/>
      </c>
      <c r="BK508" s="123" t="str">
        <f t="shared" si="855"/>
        <v/>
      </c>
      <c r="BL508" s="123" t="str">
        <f t="shared" si="856"/>
        <v/>
      </c>
      <c r="BM508" s="123" t="str">
        <f t="shared" si="857"/>
        <v/>
      </c>
      <c r="BN508" s="123" t="str">
        <f t="shared" si="858"/>
        <v/>
      </c>
      <c r="BO508" s="123" t="str">
        <f t="shared" si="859"/>
        <v/>
      </c>
      <c r="BP508" s="123" t="str">
        <f t="shared" si="860"/>
        <v/>
      </c>
      <c r="BQ508" s="123" t="str">
        <f t="shared" si="861"/>
        <v/>
      </c>
      <c r="BR508" s="124" t="str">
        <f t="shared" si="862"/>
        <v/>
      </c>
      <c r="BS508" s="142" t="str">
        <f t="shared" si="863"/>
        <v/>
      </c>
      <c r="BT508" s="143" t="str">
        <f t="shared" si="864"/>
        <v/>
      </c>
      <c r="BU508" s="143" t="str">
        <f t="shared" si="865"/>
        <v/>
      </c>
      <c r="BV508" s="143" t="str">
        <f t="shared" si="866"/>
        <v/>
      </c>
      <c r="BW508" s="143" t="str">
        <f t="shared" si="867"/>
        <v/>
      </c>
      <c r="BX508" s="144" t="str">
        <f t="shared" si="868"/>
        <v/>
      </c>
      <c r="BY508" s="141" t="str">
        <f t="shared" si="869"/>
        <v/>
      </c>
      <c r="BZ508" s="139" t="str">
        <f t="shared" si="870"/>
        <v/>
      </c>
      <c r="CA508" s="139" t="str">
        <f t="shared" si="871"/>
        <v/>
      </c>
      <c r="CB508" s="139" t="str">
        <f t="shared" si="872"/>
        <v/>
      </c>
      <c r="CC508" s="139" t="str">
        <f t="shared" si="873"/>
        <v/>
      </c>
      <c r="CD508" s="139" t="str">
        <f t="shared" si="874"/>
        <v/>
      </c>
      <c r="CE508" s="140" t="str">
        <f t="shared" si="875"/>
        <v/>
      </c>
      <c r="CF508" s="141" t="str">
        <f t="shared" si="876"/>
        <v/>
      </c>
      <c r="CG508" s="139" t="str">
        <f t="shared" si="877"/>
        <v/>
      </c>
      <c r="CH508" s="139" t="str">
        <f t="shared" si="878"/>
        <v/>
      </c>
      <c r="CI508" s="139" t="str">
        <f t="shared" si="879"/>
        <v/>
      </c>
      <c r="CJ508" s="139" t="str">
        <f t="shared" si="880"/>
        <v/>
      </c>
      <c r="CK508" s="139" t="str">
        <f t="shared" si="881"/>
        <v/>
      </c>
      <c r="CL508" s="140" t="str">
        <f t="shared" si="882"/>
        <v/>
      </c>
      <c r="CM508" s="142" t="str">
        <f t="shared" si="883"/>
        <v/>
      </c>
      <c r="CN508" s="143" t="str">
        <f t="shared" si="884"/>
        <v/>
      </c>
      <c r="CO508" s="143" t="str">
        <f t="shared" si="885"/>
        <v/>
      </c>
      <c r="CP508" s="143" t="str">
        <f t="shared" si="886"/>
        <v/>
      </c>
      <c r="CQ508" s="143" t="str">
        <f t="shared" si="887"/>
        <v/>
      </c>
      <c r="CR508" s="145" t="str">
        <f t="shared" si="888"/>
        <v/>
      </c>
      <c r="CS508" s="127"/>
      <c r="CT508" s="122" t="str">
        <f t="shared" si="889"/>
        <v/>
      </c>
      <c r="CU508" s="123" t="str">
        <f t="shared" si="890"/>
        <v/>
      </c>
      <c r="CV508" s="123" t="str">
        <f t="shared" si="891"/>
        <v/>
      </c>
      <c r="CW508" s="123" t="str">
        <f t="shared" si="892"/>
        <v/>
      </c>
      <c r="CX508" s="123" t="str">
        <f t="shared" si="893"/>
        <v/>
      </c>
      <c r="CY508" s="123" t="str">
        <f t="shared" si="894"/>
        <v/>
      </c>
      <c r="CZ508" s="123" t="str">
        <f t="shared" si="895"/>
        <v/>
      </c>
      <c r="DA508" s="123" t="str">
        <f t="shared" si="896"/>
        <v/>
      </c>
      <c r="DB508" s="124" t="str">
        <f t="shared" si="897"/>
        <v/>
      </c>
      <c r="DC508" s="128" t="str">
        <f t="shared" si="898"/>
        <v/>
      </c>
      <c r="DD508" s="123" t="str">
        <f t="shared" si="899"/>
        <v/>
      </c>
      <c r="DE508" s="123" t="str">
        <f t="shared" si="900"/>
        <v/>
      </c>
      <c r="DF508" s="123" t="str">
        <f t="shared" si="901"/>
        <v/>
      </c>
      <c r="DG508" s="123" t="str">
        <f t="shared" si="902"/>
        <v/>
      </c>
      <c r="DH508" s="123" t="str">
        <f t="shared" si="903"/>
        <v/>
      </c>
      <c r="DI508" s="123" t="str">
        <f t="shared" si="904"/>
        <v/>
      </c>
      <c r="DJ508" s="129" t="str">
        <f t="shared" si="905"/>
        <v/>
      </c>
      <c r="DK508" s="98" t="s">
        <v>68</v>
      </c>
      <c r="DL508" s="130">
        <f t="shared" si="912"/>
        <v>502</v>
      </c>
      <c r="DM508" s="56"/>
    </row>
    <row r="509" spans="2:117" ht="22.5" customHeight="1">
      <c r="B509" s="98" t="s">
        <v>68</v>
      </c>
      <c r="C509" s="130">
        <f t="shared" si="906"/>
        <v>503</v>
      </c>
      <c r="D509" s="146">
        <v>45709</v>
      </c>
      <c r="E509" s="155" t="s">
        <v>69</v>
      </c>
      <c r="F509" s="102" t="s">
        <v>70</v>
      </c>
      <c r="G509" s="103" t="s">
        <v>20</v>
      </c>
      <c r="H509" s="131" t="s">
        <v>46</v>
      </c>
      <c r="I509" s="132">
        <v>3000</v>
      </c>
      <c r="J509" s="106"/>
      <c r="K509" s="107">
        <f t="shared" si="907"/>
        <v>5452404</v>
      </c>
      <c r="L509" s="646"/>
      <c r="M509" s="133"/>
      <c r="N509" s="133"/>
      <c r="O509" s="134" t="str">
        <f t="shared" ref="O509:S509" si="1648">IF($H509=O$6,$I509,"")</f>
        <v/>
      </c>
      <c r="P509" s="135" t="str">
        <f t="shared" si="1648"/>
        <v/>
      </c>
      <c r="Q509" s="136">
        <f t="shared" si="1648"/>
        <v>3000</v>
      </c>
      <c r="R509" s="135" t="str">
        <f t="shared" si="1648"/>
        <v/>
      </c>
      <c r="S509" s="137" t="str">
        <f t="shared" si="1648"/>
        <v/>
      </c>
      <c r="T509" s="113" t="str">
        <f t="shared" ref="T509:AJ509" si="1649">IF($H509=T$6,$J509,"")</f>
        <v/>
      </c>
      <c r="U509" s="114" t="str">
        <f t="shared" si="1649"/>
        <v/>
      </c>
      <c r="V509" s="114" t="str">
        <f t="shared" si="1649"/>
        <v/>
      </c>
      <c r="W509" s="114" t="str">
        <f t="shared" si="1649"/>
        <v/>
      </c>
      <c r="X509" s="113" t="str">
        <f t="shared" si="1649"/>
        <v/>
      </c>
      <c r="Y509" s="114" t="str">
        <f t="shared" si="1649"/>
        <v/>
      </c>
      <c r="Z509" s="114" t="str">
        <f t="shared" si="1649"/>
        <v/>
      </c>
      <c r="AA509" s="114" t="str">
        <f t="shared" si="1649"/>
        <v/>
      </c>
      <c r="AB509" s="113" t="str">
        <f t="shared" si="1649"/>
        <v/>
      </c>
      <c r="AC509" s="114" t="str">
        <f t="shared" si="1649"/>
        <v/>
      </c>
      <c r="AD509" s="114" t="str">
        <f t="shared" si="1649"/>
        <v/>
      </c>
      <c r="AE509" s="114" t="str">
        <f t="shared" si="1649"/>
        <v/>
      </c>
      <c r="AF509" s="114" t="str">
        <f t="shared" si="1649"/>
        <v/>
      </c>
      <c r="AG509" s="114" t="str">
        <f t="shared" si="1649"/>
        <v/>
      </c>
      <c r="AH509" s="114" t="str">
        <f t="shared" si="1649"/>
        <v/>
      </c>
      <c r="AI509" s="113" t="str">
        <f t="shared" si="1649"/>
        <v/>
      </c>
      <c r="AJ509" s="115" t="str">
        <f t="shared" si="1649"/>
        <v/>
      </c>
      <c r="AK509" s="617"/>
      <c r="AL509" s="38"/>
      <c r="AM509" s="98" t="s">
        <v>68</v>
      </c>
      <c r="AN509" s="130">
        <f t="shared" si="910"/>
        <v>503</v>
      </c>
      <c r="AO509" s="138" t="str">
        <f t="shared" ref="AO509:AS509" si="1650">IF(AND($G509=AO$4,$H509=AO$6),$I509,"")</f>
        <v/>
      </c>
      <c r="AP509" s="139" t="str">
        <f t="shared" si="1650"/>
        <v/>
      </c>
      <c r="AQ509" s="139">
        <f t="shared" si="1650"/>
        <v>3000</v>
      </c>
      <c r="AR509" s="139" t="str">
        <f t="shared" si="1650"/>
        <v/>
      </c>
      <c r="AS509" s="139" t="str">
        <f t="shared" si="1650"/>
        <v/>
      </c>
      <c r="AT509" s="118"/>
      <c r="AU509" s="138" t="str">
        <f t="shared" si="839"/>
        <v/>
      </c>
      <c r="AV509" s="139" t="str">
        <f t="shared" si="840"/>
        <v/>
      </c>
      <c r="AW509" s="139" t="str">
        <f t="shared" si="841"/>
        <v/>
      </c>
      <c r="AX509" s="139" t="str">
        <f t="shared" si="842"/>
        <v/>
      </c>
      <c r="AY509" s="139" t="str">
        <f t="shared" si="843"/>
        <v/>
      </c>
      <c r="AZ509" s="140" t="str">
        <f t="shared" si="844"/>
        <v/>
      </c>
      <c r="BA509" s="141" t="str">
        <f t="shared" si="845"/>
        <v/>
      </c>
      <c r="BB509" s="139" t="str">
        <f t="shared" si="846"/>
        <v/>
      </c>
      <c r="BC509" s="139" t="str">
        <f t="shared" si="847"/>
        <v/>
      </c>
      <c r="BD509" s="139" t="str">
        <f t="shared" si="848"/>
        <v/>
      </c>
      <c r="BE509" s="140" t="str">
        <f t="shared" si="849"/>
        <v/>
      </c>
      <c r="BF509" s="122" t="str">
        <f t="shared" si="850"/>
        <v/>
      </c>
      <c r="BG509" s="123" t="str">
        <f t="shared" si="851"/>
        <v/>
      </c>
      <c r="BH509" s="123" t="str">
        <f t="shared" si="852"/>
        <v/>
      </c>
      <c r="BI509" s="123" t="str">
        <f t="shared" si="853"/>
        <v/>
      </c>
      <c r="BJ509" s="122" t="str">
        <f t="shared" si="854"/>
        <v/>
      </c>
      <c r="BK509" s="123" t="str">
        <f t="shared" si="855"/>
        <v/>
      </c>
      <c r="BL509" s="123" t="str">
        <f t="shared" si="856"/>
        <v/>
      </c>
      <c r="BM509" s="123" t="str">
        <f t="shared" si="857"/>
        <v/>
      </c>
      <c r="BN509" s="123" t="str">
        <f t="shared" si="858"/>
        <v/>
      </c>
      <c r="BO509" s="123" t="str">
        <f t="shared" si="859"/>
        <v/>
      </c>
      <c r="BP509" s="123" t="str">
        <f t="shared" si="860"/>
        <v/>
      </c>
      <c r="BQ509" s="123" t="str">
        <f t="shared" si="861"/>
        <v/>
      </c>
      <c r="BR509" s="124" t="str">
        <f t="shared" si="862"/>
        <v/>
      </c>
      <c r="BS509" s="142" t="str">
        <f t="shared" si="863"/>
        <v/>
      </c>
      <c r="BT509" s="143" t="str">
        <f t="shared" si="864"/>
        <v/>
      </c>
      <c r="BU509" s="143" t="str">
        <f t="shared" si="865"/>
        <v/>
      </c>
      <c r="BV509" s="143" t="str">
        <f t="shared" si="866"/>
        <v/>
      </c>
      <c r="BW509" s="143" t="str">
        <f t="shared" si="867"/>
        <v/>
      </c>
      <c r="BX509" s="144" t="str">
        <f t="shared" si="868"/>
        <v/>
      </c>
      <c r="BY509" s="141" t="str">
        <f t="shared" si="869"/>
        <v/>
      </c>
      <c r="BZ509" s="139" t="str">
        <f t="shared" si="870"/>
        <v/>
      </c>
      <c r="CA509" s="139" t="str">
        <f t="shared" si="871"/>
        <v/>
      </c>
      <c r="CB509" s="139" t="str">
        <f t="shared" si="872"/>
        <v/>
      </c>
      <c r="CC509" s="139" t="str">
        <f t="shared" si="873"/>
        <v/>
      </c>
      <c r="CD509" s="139" t="str">
        <f t="shared" si="874"/>
        <v/>
      </c>
      <c r="CE509" s="140" t="str">
        <f t="shared" si="875"/>
        <v/>
      </c>
      <c r="CF509" s="141" t="str">
        <f t="shared" si="876"/>
        <v/>
      </c>
      <c r="CG509" s="139" t="str">
        <f t="shared" si="877"/>
        <v/>
      </c>
      <c r="CH509" s="139" t="str">
        <f t="shared" si="878"/>
        <v/>
      </c>
      <c r="CI509" s="139" t="str">
        <f t="shared" si="879"/>
        <v/>
      </c>
      <c r="CJ509" s="139" t="str">
        <f t="shared" si="880"/>
        <v/>
      </c>
      <c r="CK509" s="139" t="str">
        <f t="shared" si="881"/>
        <v/>
      </c>
      <c r="CL509" s="140" t="str">
        <f t="shared" si="882"/>
        <v/>
      </c>
      <c r="CM509" s="142" t="str">
        <f t="shared" si="883"/>
        <v/>
      </c>
      <c r="CN509" s="143" t="str">
        <f t="shared" si="884"/>
        <v/>
      </c>
      <c r="CO509" s="143" t="str">
        <f t="shared" si="885"/>
        <v/>
      </c>
      <c r="CP509" s="143" t="str">
        <f t="shared" si="886"/>
        <v/>
      </c>
      <c r="CQ509" s="143" t="str">
        <f t="shared" si="887"/>
        <v/>
      </c>
      <c r="CR509" s="145" t="str">
        <f t="shared" si="888"/>
        <v/>
      </c>
      <c r="CS509" s="127"/>
      <c r="CT509" s="122" t="str">
        <f t="shared" si="889"/>
        <v/>
      </c>
      <c r="CU509" s="123" t="str">
        <f t="shared" si="890"/>
        <v/>
      </c>
      <c r="CV509" s="123" t="str">
        <f t="shared" si="891"/>
        <v/>
      </c>
      <c r="CW509" s="123" t="str">
        <f t="shared" si="892"/>
        <v/>
      </c>
      <c r="CX509" s="123" t="str">
        <f t="shared" si="893"/>
        <v/>
      </c>
      <c r="CY509" s="123" t="str">
        <f t="shared" si="894"/>
        <v/>
      </c>
      <c r="CZ509" s="123" t="str">
        <f t="shared" si="895"/>
        <v/>
      </c>
      <c r="DA509" s="123" t="str">
        <f t="shared" si="896"/>
        <v/>
      </c>
      <c r="DB509" s="124" t="str">
        <f t="shared" si="897"/>
        <v/>
      </c>
      <c r="DC509" s="128" t="str">
        <f t="shared" si="898"/>
        <v/>
      </c>
      <c r="DD509" s="123" t="str">
        <f t="shared" si="899"/>
        <v/>
      </c>
      <c r="DE509" s="123" t="str">
        <f t="shared" si="900"/>
        <v/>
      </c>
      <c r="DF509" s="123" t="str">
        <f t="shared" si="901"/>
        <v/>
      </c>
      <c r="DG509" s="123" t="str">
        <f t="shared" si="902"/>
        <v/>
      </c>
      <c r="DH509" s="123" t="str">
        <f t="shared" si="903"/>
        <v/>
      </c>
      <c r="DI509" s="123" t="str">
        <f t="shared" si="904"/>
        <v/>
      </c>
      <c r="DJ509" s="129" t="str">
        <f t="shared" si="905"/>
        <v/>
      </c>
      <c r="DK509" s="98" t="s">
        <v>68</v>
      </c>
      <c r="DL509" s="130">
        <f t="shared" si="912"/>
        <v>503</v>
      </c>
      <c r="DM509" s="56"/>
    </row>
    <row r="510" spans="2:117" ht="22.5" customHeight="1">
      <c r="B510" s="98" t="s">
        <v>68</v>
      </c>
      <c r="C510" s="130">
        <f t="shared" si="906"/>
        <v>504</v>
      </c>
      <c r="D510" s="146">
        <v>45709</v>
      </c>
      <c r="E510" s="155" t="s">
        <v>69</v>
      </c>
      <c r="F510" s="102" t="s">
        <v>70</v>
      </c>
      <c r="G510" s="103" t="s">
        <v>20</v>
      </c>
      <c r="H510" s="131" t="s">
        <v>46</v>
      </c>
      <c r="I510" s="132">
        <v>3000</v>
      </c>
      <c r="J510" s="106"/>
      <c r="K510" s="107">
        <f t="shared" si="907"/>
        <v>5455404</v>
      </c>
      <c r="L510" s="647" t="str">
        <f>HYPERLINK("./通帳_公開用/外通帳Y504-526.pdf","通帳Y504-Y526")</f>
        <v>通帳Y504-Y526</v>
      </c>
      <c r="M510" s="133"/>
      <c r="N510" s="133"/>
      <c r="O510" s="134" t="str">
        <f t="shared" ref="O510:S510" si="1651">IF($H510=O$6,$I510,"")</f>
        <v/>
      </c>
      <c r="P510" s="135" t="str">
        <f t="shared" si="1651"/>
        <v/>
      </c>
      <c r="Q510" s="136">
        <f t="shared" si="1651"/>
        <v>3000</v>
      </c>
      <c r="R510" s="135" t="str">
        <f t="shared" si="1651"/>
        <v/>
      </c>
      <c r="S510" s="137" t="str">
        <f t="shared" si="1651"/>
        <v/>
      </c>
      <c r="T510" s="113" t="str">
        <f t="shared" ref="T510:AJ510" si="1652">IF($H510=T$6,$J510,"")</f>
        <v/>
      </c>
      <c r="U510" s="114" t="str">
        <f t="shared" si="1652"/>
        <v/>
      </c>
      <c r="V510" s="114" t="str">
        <f t="shared" si="1652"/>
        <v/>
      </c>
      <c r="W510" s="114" t="str">
        <f t="shared" si="1652"/>
        <v/>
      </c>
      <c r="X510" s="113" t="str">
        <f t="shared" si="1652"/>
        <v/>
      </c>
      <c r="Y510" s="114" t="str">
        <f t="shared" si="1652"/>
        <v/>
      </c>
      <c r="Z510" s="114" t="str">
        <f t="shared" si="1652"/>
        <v/>
      </c>
      <c r="AA510" s="114" t="str">
        <f t="shared" si="1652"/>
        <v/>
      </c>
      <c r="AB510" s="113" t="str">
        <f t="shared" si="1652"/>
        <v/>
      </c>
      <c r="AC510" s="114" t="str">
        <f t="shared" si="1652"/>
        <v/>
      </c>
      <c r="AD510" s="114" t="str">
        <f t="shared" si="1652"/>
        <v/>
      </c>
      <c r="AE510" s="114" t="str">
        <f t="shared" si="1652"/>
        <v/>
      </c>
      <c r="AF510" s="114" t="str">
        <f t="shared" si="1652"/>
        <v/>
      </c>
      <c r="AG510" s="114" t="str">
        <f t="shared" si="1652"/>
        <v/>
      </c>
      <c r="AH510" s="114" t="str">
        <f t="shared" si="1652"/>
        <v/>
      </c>
      <c r="AI510" s="113" t="str">
        <f t="shared" si="1652"/>
        <v/>
      </c>
      <c r="AJ510" s="115" t="str">
        <f t="shared" si="1652"/>
        <v/>
      </c>
      <c r="AK510" s="617"/>
      <c r="AL510" s="38"/>
      <c r="AM510" s="98" t="s">
        <v>68</v>
      </c>
      <c r="AN510" s="130">
        <f t="shared" si="910"/>
        <v>504</v>
      </c>
      <c r="AO510" s="138" t="str">
        <f t="shared" ref="AO510:AS510" si="1653">IF(AND($G510=AO$4,$H510=AO$6),$I510,"")</f>
        <v/>
      </c>
      <c r="AP510" s="139" t="str">
        <f t="shared" si="1653"/>
        <v/>
      </c>
      <c r="AQ510" s="139">
        <f t="shared" si="1653"/>
        <v>3000</v>
      </c>
      <c r="AR510" s="139" t="str">
        <f t="shared" si="1653"/>
        <v/>
      </c>
      <c r="AS510" s="139" t="str">
        <f t="shared" si="1653"/>
        <v/>
      </c>
      <c r="AT510" s="118"/>
      <c r="AU510" s="138" t="str">
        <f t="shared" si="839"/>
        <v/>
      </c>
      <c r="AV510" s="139" t="str">
        <f t="shared" si="840"/>
        <v/>
      </c>
      <c r="AW510" s="139" t="str">
        <f t="shared" si="841"/>
        <v/>
      </c>
      <c r="AX510" s="139" t="str">
        <f t="shared" si="842"/>
        <v/>
      </c>
      <c r="AY510" s="139" t="str">
        <f t="shared" si="843"/>
        <v/>
      </c>
      <c r="AZ510" s="140" t="str">
        <f t="shared" si="844"/>
        <v/>
      </c>
      <c r="BA510" s="141" t="str">
        <f t="shared" si="845"/>
        <v/>
      </c>
      <c r="BB510" s="139" t="str">
        <f t="shared" si="846"/>
        <v/>
      </c>
      <c r="BC510" s="139" t="str">
        <f t="shared" si="847"/>
        <v/>
      </c>
      <c r="BD510" s="139" t="str">
        <f t="shared" si="848"/>
        <v/>
      </c>
      <c r="BE510" s="140" t="str">
        <f t="shared" si="849"/>
        <v/>
      </c>
      <c r="BF510" s="122" t="str">
        <f t="shared" si="850"/>
        <v/>
      </c>
      <c r="BG510" s="123" t="str">
        <f t="shared" si="851"/>
        <v/>
      </c>
      <c r="BH510" s="123" t="str">
        <f t="shared" si="852"/>
        <v/>
      </c>
      <c r="BI510" s="123" t="str">
        <f t="shared" si="853"/>
        <v/>
      </c>
      <c r="BJ510" s="122" t="str">
        <f t="shared" si="854"/>
        <v/>
      </c>
      <c r="BK510" s="123" t="str">
        <f t="shared" si="855"/>
        <v/>
      </c>
      <c r="BL510" s="123" t="str">
        <f t="shared" si="856"/>
        <v/>
      </c>
      <c r="BM510" s="123" t="str">
        <f t="shared" si="857"/>
        <v/>
      </c>
      <c r="BN510" s="123" t="str">
        <f t="shared" si="858"/>
        <v/>
      </c>
      <c r="BO510" s="123" t="str">
        <f t="shared" si="859"/>
        <v/>
      </c>
      <c r="BP510" s="123" t="str">
        <f t="shared" si="860"/>
        <v/>
      </c>
      <c r="BQ510" s="123" t="str">
        <f t="shared" si="861"/>
        <v/>
      </c>
      <c r="BR510" s="124" t="str">
        <f t="shared" si="862"/>
        <v/>
      </c>
      <c r="BS510" s="142" t="str">
        <f t="shared" si="863"/>
        <v/>
      </c>
      <c r="BT510" s="143" t="str">
        <f t="shared" si="864"/>
        <v/>
      </c>
      <c r="BU510" s="143" t="str">
        <f t="shared" si="865"/>
        <v/>
      </c>
      <c r="BV510" s="143" t="str">
        <f t="shared" si="866"/>
        <v/>
      </c>
      <c r="BW510" s="143" t="str">
        <f t="shared" si="867"/>
        <v/>
      </c>
      <c r="BX510" s="144" t="str">
        <f t="shared" si="868"/>
        <v/>
      </c>
      <c r="BY510" s="141" t="str">
        <f t="shared" si="869"/>
        <v/>
      </c>
      <c r="BZ510" s="139" t="str">
        <f t="shared" si="870"/>
        <v/>
      </c>
      <c r="CA510" s="139" t="str">
        <f t="shared" si="871"/>
        <v/>
      </c>
      <c r="CB510" s="139" t="str">
        <f t="shared" si="872"/>
        <v/>
      </c>
      <c r="CC510" s="139" t="str">
        <f t="shared" si="873"/>
        <v/>
      </c>
      <c r="CD510" s="139" t="str">
        <f t="shared" si="874"/>
        <v/>
      </c>
      <c r="CE510" s="140" t="str">
        <f t="shared" si="875"/>
        <v/>
      </c>
      <c r="CF510" s="141" t="str">
        <f t="shared" si="876"/>
        <v/>
      </c>
      <c r="CG510" s="139" t="str">
        <f t="shared" si="877"/>
        <v/>
      </c>
      <c r="CH510" s="139" t="str">
        <f t="shared" si="878"/>
        <v/>
      </c>
      <c r="CI510" s="139" t="str">
        <f t="shared" si="879"/>
        <v/>
      </c>
      <c r="CJ510" s="139" t="str">
        <f t="shared" si="880"/>
        <v/>
      </c>
      <c r="CK510" s="139" t="str">
        <f t="shared" si="881"/>
        <v/>
      </c>
      <c r="CL510" s="140" t="str">
        <f t="shared" si="882"/>
        <v/>
      </c>
      <c r="CM510" s="142" t="str">
        <f t="shared" si="883"/>
        <v/>
      </c>
      <c r="CN510" s="143" t="str">
        <f t="shared" si="884"/>
        <v/>
      </c>
      <c r="CO510" s="143" t="str">
        <f t="shared" si="885"/>
        <v/>
      </c>
      <c r="CP510" s="143" t="str">
        <f t="shared" si="886"/>
        <v/>
      </c>
      <c r="CQ510" s="143" t="str">
        <f t="shared" si="887"/>
        <v/>
      </c>
      <c r="CR510" s="145" t="str">
        <f t="shared" si="888"/>
        <v/>
      </c>
      <c r="CS510" s="127"/>
      <c r="CT510" s="122" t="str">
        <f t="shared" si="889"/>
        <v/>
      </c>
      <c r="CU510" s="123" t="str">
        <f t="shared" si="890"/>
        <v/>
      </c>
      <c r="CV510" s="123" t="str">
        <f t="shared" si="891"/>
        <v/>
      </c>
      <c r="CW510" s="123" t="str">
        <f t="shared" si="892"/>
        <v/>
      </c>
      <c r="CX510" s="123" t="str">
        <f t="shared" si="893"/>
        <v/>
      </c>
      <c r="CY510" s="123" t="str">
        <f t="shared" si="894"/>
        <v/>
      </c>
      <c r="CZ510" s="123" t="str">
        <f t="shared" si="895"/>
        <v/>
      </c>
      <c r="DA510" s="123" t="str">
        <f t="shared" si="896"/>
        <v/>
      </c>
      <c r="DB510" s="124" t="str">
        <f t="shared" si="897"/>
        <v/>
      </c>
      <c r="DC510" s="128" t="str">
        <f t="shared" si="898"/>
        <v/>
      </c>
      <c r="DD510" s="123" t="str">
        <f t="shared" si="899"/>
        <v/>
      </c>
      <c r="DE510" s="123" t="str">
        <f t="shared" si="900"/>
        <v/>
      </c>
      <c r="DF510" s="123" t="str">
        <f t="shared" si="901"/>
        <v/>
      </c>
      <c r="DG510" s="123" t="str">
        <f t="shared" si="902"/>
        <v/>
      </c>
      <c r="DH510" s="123" t="str">
        <f t="shared" si="903"/>
        <v/>
      </c>
      <c r="DI510" s="123" t="str">
        <f t="shared" si="904"/>
        <v/>
      </c>
      <c r="DJ510" s="129" t="str">
        <f t="shared" si="905"/>
        <v/>
      </c>
      <c r="DK510" s="98" t="s">
        <v>68</v>
      </c>
      <c r="DL510" s="130">
        <f t="shared" si="912"/>
        <v>504</v>
      </c>
      <c r="DM510" s="56"/>
    </row>
    <row r="511" spans="2:117" ht="22.5" customHeight="1">
      <c r="B511" s="98" t="s">
        <v>68</v>
      </c>
      <c r="C511" s="130">
        <f t="shared" si="906"/>
        <v>505</v>
      </c>
      <c r="D511" s="146">
        <v>45709</v>
      </c>
      <c r="E511" s="155" t="s">
        <v>69</v>
      </c>
      <c r="F511" s="102" t="s">
        <v>70</v>
      </c>
      <c r="G511" s="156" t="s">
        <v>20</v>
      </c>
      <c r="H511" s="131" t="s">
        <v>46</v>
      </c>
      <c r="I511" s="132">
        <v>5000</v>
      </c>
      <c r="J511" s="106"/>
      <c r="K511" s="107">
        <f t="shared" si="907"/>
        <v>5460404</v>
      </c>
      <c r="L511" s="645"/>
      <c r="M511" s="133"/>
      <c r="N511" s="133"/>
      <c r="O511" s="134" t="str">
        <f t="shared" ref="O511:S511" si="1654">IF($H511=O$6,$I511,"")</f>
        <v/>
      </c>
      <c r="P511" s="135" t="str">
        <f t="shared" si="1654"/>
        <v/>
      </c>
      <c r="Q511" s="136">
        <f t="shared" si="1654"/>
        <v>5000</v>
      </c>
      <c r="R511" s="135" t="str">
        <f t="shared" si="1654"/>
        <v/>
      </c>
      <c r="S511" s="137" t="str">
        <f t="shared" si="1654"/>
        <v/>
      </c>
      <c r="T511" s="113" t="str">
        <f t="shared" ref="T511:AJ511" si="1655">IF($H511=T$6,$J511,"")</f>
        <v/>
      </c>
      <c r="U511" s="114" t="str">
        <f t="shared" si="1655"/>
        <v/>
      </c>
      <c r="V511" s="114" t="str">
        <f t="shared" si="1655"/>
        <v/>
      </c>
      <c r="W511" s="114" t="str">
        <f t="shared" si="1655"/>
        <v/>
      </c>
      <c r="X511" s="113" t="str">
        <f t="shared" si="1655"/>
        <v/>
      </c>
      <c r="Y511" s="114" t="str">
        <f t="shared" si="1655"/>
        <v/>
      </c>
      <c r="Z511" s="114" t="str">
        <f t="shared" si="1655"/>
        <v/>
      </c>
      <c r="AA511" s="114" t="str">
        <f t="shared" si="1655"/>
        <v/>
      </c>
      <c r="AB511" s="113" t="str">
        <f t="shared" si="1655"/>
        <v/>
      </c>
      <c r="AC511" s="114" t="str">
        <f t="shared" si="1655"/>
        <v/>
      </c>
      <c r="AD511" s="114" t="str">
        <f t="shared" si="1655"/>
        <v/>
      </c>
      <c r="AE511" s="114" t="str">
        <f t="shared" si="1655"/>
        <v/>
      </c>
      <c r="AF511" s="114" t="str">
        <f t="shared" si="1655"/>
        <v/>
      </c>
      <c r="AG511" s="114" t="str">
        <f t="shared" si="1655"/>
        <v/>
      </c>
      <c r="AH511" s="114" t="str">
        <f t="shared" si="1655"/>
        <v/>
      </c>
      <c r="AI511" s="113" t="str">
        <f t="shared" si="1655"/>
        <v/>
      </c>
      <c r="AJ511" s="115" t="str">
        <f t="shared" si="1655"/>
        <v/>
      </c>
      <c r="AK511" s="617"/>
      <c r="AL511" s="38"/>
      <c r="AM511" s="98" t="s">
        <v>68</v>
      </c>
      <c r="AN511" s="130">
        <f t="shared" si="910"/>
        <v>505</v>
      </c>
      <c r="AO511" s="138" t="str">
        <f t="shared" ref="AO511:AS511" si="1656">IF(AND($G511=AO$4,$H511=AO$6),$I511,"")</f>
        <v/>
      </c>
      <c r="AP511" s="139" t="str">
        <f t="shared" si="1656"/>
        <v/>
      </c>
      <c r="AQ511" s="139">
        <f t="shared" si="1656"/>
        <v>5000</v>
      </c>
      <c r="AR511" s="139" t="str">
        <f t="shared" si="1656"/>
        <v/>
      </c>
      <c r="AS511" s="139" t="str">
        <f t="shared" si="1656"/>
        <v/>
      </c>
      <c r="AT511" s="118"/>
      <c r="AU511" s="138" t="str">
        <f t="shared" si="839"/>
        <v/>
      </c>
      <c r="AV511" s="139" t="str">
        <f t="shared" si="840"/>
        <v/>
      </c>
      <c r="AW511" s="139" t="str">
        <f t="shared" si="841"/>
        <v/>
      </c>
      <c r="AX511" s="139" t="str">
        <f t="shared" si="842"/>
        <v/>
      </c>
      <c r="AY511" s="139" t="str">
        <f t="shared" si="843"/>
        <v/>
      </c>
      <c r="AZ511" s="140" t="str">
        <f t="shared" si="844"/>
        <v/>
      </c>
      <c r="BA511" s="141" t="str">
        <f t="shared" si="845"/>
        <v/>
      </c>
      <c r="BB511" s="139" t="str">
        <f t="shared" si="846"/>
        <v/>
      </c>
      <c r="BC511" s="139" t="str">
        <f t="shared" si="847"/>
        <v/>
      </c>
      <c r="BD511" s="139" t="str">
        <f t="shared" si="848"/>
        <v/>
      </c>
      <c r="BE511" s="140" t="str">
        <f t="shared" si="849"/>
        <v/>
      </c>
      <c r="BF511" s="122" t="str">
        <f t="shared" si="850"/>
        <v/>
      </c>
      <c r="BG511" s="123" t="str">
        <f t="shared" si="851"/>
        <v/>
      </c>
      <c r="BH511" s="123" t="str">
        <f t="shared" si="852"/>
        <v/>
      </c>
      <c r="BI511" s="123" t="str">
        <f t="shared" si="853"/>
        <v/>
      </c>
      <c r="BJ511" s="122" t="str">
        <f t="shared" si="854"/>
        <v/>
      </c>
      <c r="BK511" s="123" t="str">
        <f t="shared" si="855"/>
        <v/>
      </c>
      <c r="BL511" s="123" t="str">
        <f t="shared" si="856"/>
        <v/>
      </c>
      <c r="BM511" s="123" t="str">
        <f t="shared" si="857"/>
        <v/>
      </c>
      <c r="BN511" s="123" t="str">
        <f t="shared" si="858"/>
        <v/>
      </c>
      <c r="BO511" s="123" t="str">
        <f t="shared" si="859"/>
        <v/>
      </c>
      <c r="BP511" s="123" t="str">
        <f t="shared" si="860"/>
        <v/>
      </c>
      <c r="BQ511" s="123" t="str">
        <f t="shared" si="861"/>
        <v/>
      </c>
      <c r="BR511" s="124" t="str">
        <f t="shared" si="862"/>
        <v/>
      </c>
      <c r="BS511" s="142" t="str">
        <f t="shared" si="863"/>
        <v/>
      </c>
      <c r="BT511" s="143" t="str">
        <f t="shared" si="864"/>
        <v/>
      </c>
      <c r="BU511" s="143" t="str">
        <f t="shared" si="865"/>
        <v/>
      </c>
      <c r="BV511" s="143" t="str">
        <f t="shared" si="866"/>
        <v/>
      </c>
      <c r="BW511" s="143" t="str">
        <f t="shared" si="867"/>
        <v/>
      </c>
      <c r="BX511" s="144" t="str">
        <f t="shared" si="868"/>
        <v/>
      </c>
      <c r="BY511" s="141" t="str">
        <f t="shared" si="869"/>
        <v/>
      </c>
      <c r="BZ511" s="139" t="str">
        <f t="shared" si="870"/>
        <v/>
      </c>
      <c r="CA511" s="139" t="str">
        <f t="shared" si="871"/>
        <v/>
      </c>
      <c r="CB511" s="139" t="str">
        <f t="shared" si="872"/>
        <v/>
      </c>
      <c r="CC511" s="139" t="str">
        <f t="shared" si="873"/>
        <v/>
      </c>
      <c r="CD511" s="139" t="str">
        <f t="shared" si="874"/>
        <v/>
      </c>
      <c r="CE511" s="140" t="str">
        <f t="shared" si="875"/>
        <v/>
      </c>
      <c r="CF511" s="141" t="str">
        <f t="shared" si="876"/>
        <v/>
      </c>
      <c r="CG511" s="139" t="str">
        <f t="shared" si="877"/>
        <v/>
      </c>
      <c r="CH511" s="139" t="str">
        <f t="shared" si="878"/>
        <v/>
      </c>
      <c r="CI511" s="139" t="str">
        <f t="shared" si="879"/>
        <v/>
      </c>
      <c r="CJ511" s="139" t="str">
        <f t="shared" si="880"/>
        <v/>
      </c>
      <c r="CK511" s="139" t="str">
        <f t="shared" si="881"/>
        <v/>
      </c>
      <c r="CL511" s="140" t="str">
        <f t="shared" si="882"/>
        <v/>
      </c>
      <c r="CM511" s="142" t="str">
        <f t="shared" si="883"/>
        <v/>
      </c>
      <c r="CN511" s="143" t="str">
        <f t="shared" si="884"/>
        <v/>
      </c>
      <c r="CO511" s="143" t="str">
        <f t="shared" si="885"/>
        <v/>
      </c>
      <c r="CP511" s="143" t="str">
        <f t="shared" si="886"/>
        <v/>
      </c>
      <c r="CQ511" s="143" t="str">
        <f t="shared" si="887"/>
        <v/>
      </c>
      <c r="CR511" s="145" t="str">
        <f t="shared" si="888"/>
        <v/>
      </c>
      <c r="CS511" s="127"/>
      <c r="CT511" s="122" t="str">
        <f t="shared" si="889"/>
        <v/>
      </c>
      <c r="CU511" s="123" t="str">
        <f t="shared" si="890"/>
        <v/>
      </c>
      <c r="CV511" s="123" t="str">
        <f t="shared" si="891"/>
        <v/>
      </c>
      <c r="CW511" s="123" t="str">
        <f t="shared" si="892"/>
        <v/>
      </c>
      <c r="CX511" s="123" t="str">
        <f t="shared" si="893"/>
        <v/>
      </c>
      <c r="CY511" s="123" t="str">
        <f t="shared" si="894"/>
        <v/>
      </c>
      <c r="CZ511" s="123" t="str">
        <f t="shared" si="895"/>
        <v/>
      </c>
      <c r="DA511" s="123" t="str">
        <f t="shared" si="896"/>
        <v/>
      </c>
      <c r="DB511" s="124" t="str">
        <f t="shared" si="897"/>
        <v/>
      </c>
      <c r="DC511" s="128" t="str">
        <f t="shared" si="898"/>
        <v/>
      </c>
      <c r="DD511" s="123" t="str">
        <f t="shared" si="899"/>
        <v/>
      </c>
      <c r="DE511" s="123" t="str">
        <f t="shared" si="900"/>
        <v/>
      </c>
      <c r="DF511" s="123" t="str">
        <f t="shared" si="901"/>
        <v/>
      </c>
      <c r="DG511" s="123" t="str">
        <f t="shared" si="902"/>
        <v/>
      </c>
      <c r="DH511" s="123" t="str">
        <f t="shared" si="903"/>
        <v/>
      </c>
      <c r="DI511" s="123" t="str">
        <f t="shared" si="904"/>
        <v/>
      </c>
      <c r="DJ511" s="129" t="str">
        <f t="shared" si="905"/>
        <v/>
      </c>
      <c r="DK511" s="98" t="s">
        <v>68</v>
      </c>
      <c r="DL511" s="130">
        <f t="shared" si="912"/>
        <v>505</v>
      </c>
      <c r="DM511" s="56"/>
    </row>
    <row r="512" spans="2:117" ht="22.5" customHeight="1">
      <c r="B512" s="98" t="s">
        <v>68</v>
      </c>
      <c r="C512" s="130">
        <f t="shared" si="906"/>
        <v>506</v>
      </c>
      <c r="D512" s="146">
        <v>45709</v>
      </c>
      <c r="E512" s="155" t="s">
        <v>69</v>
      </c>
      <c r="F512" s="102" t="s">
        <v>70</v>
      </c>
      <c r="G512" s="103" t="s">
        <v>20</v>
      </c>
      <c r="H512" s="131" t="s">
        <v>46</v>
      </c>
      <c r="I512" s="132">
        <v>10000</v>
      </c>
      <c r="J512" s="106"/>
      <c r="K512" s="107">
        <f t="shared" si="907"/>
        <v>5470404</v>
      </c>
      <c r="L512" s="645"/>
      <c r="M512" s="133"/>
      <c r="N512" s="133"/>
      <c r="O512" s="134" t="str">
        <f t="shared" ref="O512:S512" si="1657">IF($H512=O$6,$I512,"")</f>
        <v/>
      </c>
      <c r="P512" s="135" t="str">
        <f t="shared" si="1657"/>
        <v/>
      </c>
      <c r="Q512" s="136">
        <f t="shared" si="1657"/>
        <v>10000</v>
      </c>
      <c r="R512" s="135" t="str">
        <f t="shared" si="1657"/>
        <v/>
      </c>
      <c r="S512" s="137" t="str">
        <f t="shared" si="1657"/>
        <v/>
      </c>
      <c r="T512" s="113" t="str">
        <f t="shared" ref="T512:AJ512" si="1658">IF($H512=T$6,$J512,"")</f>
        <v/>
      </c>
      <c r="U512" s="114" t="str">
        <f t="shared" si="1658"/>
        <v/>
      </c>
      <c r="V512" s="114" t="str">
        <f t="shared" si="1658"/>
        <v/>
      </c>
      <c r="W512" s="114" t="str">
        <f t="shared" si="1658"/>
        <v/>
      </c>
      <c r="X512" s="113" t="str">
        <f t="shared" si="1658"/>
        <v/>
      </c>
      <c r="Y512" s="114" t="str">
        <f t="shared" si="1658"/>
        <v/>
      </c>
      <c r="Z512" s="114" t="str">
        <f t="shared" si="1658"/>
        <v/>
      </c>
      <c r="AA512" s="114" t="str">
        <f t="shared" si="1658"/>
        <v/>
      </c>
      <c r="AB512" s="113" t="str">
        <f t="shared" si="1658"/>
        <v/>
      </c>
      <c r="AC512" s="114" t="str">
        <f t="shared" si="1658"/>
        <v/>
      </c>
      <c r="AD512" s="114" t="str">
        <f t="shared" si="1658"/>
        <v/>
      </c>
      <c r="AE512" s="114" t="str">
        <f t="shared" si="1658"/>
        <v/>
      </c>
      <c r="AF512" s="114" t="str">
        <f t="shared" si="1658"/>
        <v/>
      </c>
      <c r="AG512" s="114" t="str">
        <f t="shared" si="1658"/>
        <v/>
      </c>
      <c r="AH512" s="114" t="str">
        <f t="shared" si="1658"/>
        <v/>
      </c>
      <c r="AI512" s="113" t="str">
        <f t="shared" si="1658"/>
        <v/>
      </c>
      <c r="AJ512" s="115" t="str">
        <f t="shared" si="1658"/>
        <v/>
      </c>
      <c r="AK512" s="617"/>
      <c r="AL512" s="38"/>
      <c r="AM512" s="98" t="s">
        <v>68</v>
      </c>
      <c r="AN512" s="130">
        <f t="shared" si="910"/>
        <v>506</v>
      </c>
      <c r="AO512" s="138" t="str">
        <f t="shared" ref="AO512:AS512" si="1659">IF(AND($G512=AO$4,$H512=AO$6),$I512,"")</f>
        <v/>
      </c>
      <c r="AP512" s="139" t="str">
        <f t="shared" si="1659"/>
        <v/>
      </c>
      <c r="AQ512" s="139">
        <f t="shared" si="1659"/>
        <v>10000</v>
      </c>
      <c r="AR512" s="139" t="str">
        <f t="shared" si="1659"/>
        <v/>
      </c>
      <c r="AS512" s="139" t="str">
        <f t="shared" si="1659"/>
        <v/>
      </c>
      <c r="AT512" s="118"/>
      <c r="AU512" s="138" t="str">
        <f t="shared" si="839"/>
        <v/>
      </c>
      <c r="AV512" s="139" t="str">
        <f t="shared" si="840"/>
        <v/>
      </c>
      <c r="AW512" s="139" t="str">
        <f t="shared" si="841"/>
        <v/>
      </c>
      <c r="AX512" s="139" t="str">
        <f t="shared" si="842"/>
        <v/>
      </c>
      <c r="AY512" s="139" t="str">
        <f t="shared" si="843"/>
        <v/>
      </c>
      <c r="AZ512" s="140" t="str">
        <f t="shared" si="844"/>
        <v/>
      </c>
      <c r="BA512" s="141" t="str">
        <f t="shared" si="845"/>
        <v/>
      </c>
      <c r="BB512" s="139" t="str">
        <f t="shared" si="846"/>
        <v/>
      </c>
      <c r="BC512" s="139" t="str">
        <f t="shared" si="847"/>
        <v/>
      </c>
      <c r="BD512" s="139" t="str">
        <f t="shared" si="848"/>
        <v/>
      </c>
      <c r="BE512" s="140" t="str">
        <f t="shared" si="849"/>
        <v/>
      </c>
      <c r="BF512" s="122" t="str">
        <f t="shared" si="850"/>
        <v/>
      </c>
      <c r="BG512" s="123" t="str">
        <f t="shared" si="851"/>
        <v/>
      </c>
      <c r="BH512" s="123" t="str">
        <f t="shared" si="852"/>
        <v/>
      </c>
      <c r="BI512" s="123" t="str">
        <f t="shared" si="853"/>
        <v/>
      </c>
      <c r="BJ512" s="122" t="str">
        <f t="shared" si="854"/>
        <v/>
      </c>
      <c r="BK512" s="123" t="str">
        <f t="shared" si="855"/>
        <v/>
      </c>
      <c r="BL512" s="123" t="str">
        <f t="shared" si="856"/>
        <v/>
      </c>
      <c r="BM512" s="123" t="str">
        <f t="shared" si="857"/>
        <v/>
      </c>
      <c r="BN512" s="123" t="str">
        <f t="shared" si="858"/>
        <v/>
      </c>
      <c r="BO512" s="123" t="str">
        <f t="shared" si="859"/>
        <v/>
      </c>
      <c r="BP512" s="123" t="str">
        <f t="shared" si="860"/>
        <v/>
      </c>
      <c r="BQ512" s="123" t="str">
        <f t="shared" si="861"/>
        <v/>
      </c>
      <c r="BR512" s="124" t="str">
        <f t="shared" si="862"/>
        <v/>
      </c>
      <c r="BS512" s="142" t="str">
        <f t="shared" si="863"/>
        <v/>
      </c>
      <c r="BT512" s="143" t="str">
        <f t="shared" si="864"/>
        <v/>
      </c>
      <c r="BU512" s="143" t="str">
        <f t="shared" si="865"/>
        <v/>
      </c>
      <c r="BV512" s="143" t="str">
        <f t="shared" si="866"/>
        <v/>
      </c>
      <c r="BW512" s="143" t="str">
        <f t="shared" si="867"/>
        <v/>
      </c>
      <c r="BX512" s="144" t="str">
        <f t="shared" si="868"/>
        <v/>
      </c>
      <c r="BY512" s="141" t="str">
        <f t="shared" si="869"/>
        <v/>
      </c>
      <c r="BZ512" s="139" t="str">
        <f t="shared" si="870"/>
        <v/>
      </c>
      <c r="CA512" s="139" t="str">
        <f t="shared" si="871"/>
        <v/>
      </c>
      <c r="CB512" s="139" t="str">
        <f t="shared" si="872"/>
        <v/>
      </c>
      <c r="CC512" s="139" t="str">
        <f t="shared" si="873"/>
        <v/>
      </c>
      <c r="CD512" s="139" t="str">
        <f t="shared" si="874"/>
        <v/>
      </c>
      <c r="CE512" s="140" t="str">
        <f t="shared" si="875"/>
        <v/>
      </c>
      <c r="CF512" s="141" t="str">
        <f t="shared" si="876"/>
        <v/>
      </c>
      <c r="CG512" s="139" t="str">
        <f t="shared" si="877"/>
        <v/>
      </c>
      <c r="CH512" s="139" t="str">
        <f t="shared" si="878"/>
        <v/>
      </c>
      <c r="CI512" s="139" t="str">
        <f t="shared" si="879"/>
        <v/>
      </c>
      <c r="CJ512" s="139" t="str">
        <f t="shared" si="880"/>
        <v/>
      </c>
      <c r="CK512" s="139" t="str">
        <f t="shared" si="881"/>
        <v/>
      </c>
      <c r="CL512" s="140" t="str">
        <f t="shared" si="882"/>
        <v/>
      </c>
      <c r="CM512" s="142" t="str">
        <f t="shared" si="883"/>
        <v/>
      </c>
      <c r="CN512" s="143" t="str">
        <f t="shared" si="884"/>
        <v/>
      </c>
      <c r="CO512" s="143" t="str">
        <f t="shared" si="885"/>
        <v/>
      </c>
      <c r="CP512" s="143" t="str">
        <f t="shared" si="886"/>
        <v/>
      </c>
      <c r="CQ512" s="143" t="str">
        <f t="shared" si="887"/>
        <v/>
      </c>
      <c r="CR512" s="145" t="str">
        <f t="shared" si="888"/>
        <v/>
      </c>
      <c r="CS512" s="127"/>
      <c r="CT512" s="122" t="str">
        <f t="shared" si="889"/>
        <v/>
      </c>
      <c r="CU512" s="123" t="str">
        <f t="shared" si="890"/>
        <v/>
      </c>
      <c r="CV512" s="123" t="str">
        <f t="shared" si="891"/>
        <v/>
      </c>
      <c r="CW512" s="123" t="str">
        <f t="shared" si="892"/>
        <v/>
      </c>
      <c r="CX512" s="123" t="str">
        <f t="shared" si="893"/>
        <v/>
      </c>
      <c r="CY512" s="123" t="str">
        <f t="shared" si="894"/>
        <v/>
      </c>
      <c r="CZ512" s="123" t="str">
        <f t="shared" si="895"/>
        <v/>
      </c>
      <c r="DA512" s="123" t="str">
        <f t="shared" si="896"/>
        <v/>
      </c>
      <c r="DB512" s="124" t="str">
        <f t="shared" si="897"/>
        <v/>
      </c>
      <c r="DC512" s="128" t="str">
        <f t="shared" si="898"/>
        <v/>
      </c>
      <c r="DD512" s="123" t="str">
        <f t="shared" si="899"/>
        <v/>
      </c>
      <c r="DE512" s="123" t="str">
        <f t="shared" si="900"/>
        <v/>
      </c>
      <c r="DF512" s="123" t="str">
        <f t="shared" si="901"/>
        <v/>
      </c>
      <c r="DG512" s="123" t="str">
        <f t="shared" si="902"/>
        <v/>
      </c>
      <c r="DH512" s="123" t="str">
        <f t="shared" si="903"/>
        <v/>
      </c>
      <c r="DI512" s="123" t="str">
        <f t="shared" si="904"/>
        <v/>
      </c>
      <c r="DJ512" s="129" t="str">
        <f t="shared" si="905"/>
        <v/>
      </c>
      <c r="DK512" s="98" t="s">
        <v>68</v>
      </c>
      <c r="DL512" s="130">
        <f t="shared" si="912"/>
        <v>506</v>
      </c>
      <c r="DM512" s="56"/>
    </row>
    <row r="513" spans="2:117" ht="22.5" customHeight="1">
      <c r="B513" s="98" t="s">
        <v>68</v>
      </c>
      <c r="C513" s="130">
        <f t="shared" si="906"/>
        <v>507</v>
      </c>
      <c r="D513" s="160">
        <v>45709</v>
      </c>
      <c r="E513" s="161" t="s">
        <v>69</v>
      </c>
      <c r="F513" s="102" t="s">
        <v>70</v>
      </c>
      <c r="G513" s="103" t="s">
        <v>20</v>
      </c>
      <c r="H513" s="131" t="s">
        <v>46</v>
      </c>
      <c r="I513" s="162">
        <v>5000</v>
      </c>
      <c r="J513" s="106"/>
      <c r="K513" s="107">
        <f t="shared" si="907"/>
        <v>5475404</v>
      </c>
      <c r="L513" s="645"/>
      <c r="M513" s="133"/>
      <c r="N513" s="133"/>
      <c r="O513" s="134" t="str">
        <f t="shared" ref="O513:S513" si="1660">IF($H513=O$6,$I513,"")</f>
        <v/>
      </c>
      <c r="P513" s="135" t="str">
        <f t="shared" si="1660"/>
        <v/>
      </c>
      <c r="Q513" s="136">
        <f t="shared" si="1660"/>
        <v>5000</v>
      </c>
      <c r="R513" s="135" t="str">
        <f t="shared" si="1660"/>
        <v/>
      </c>
      <c r="S513" s="137" t="str">
        <f t="shared" si="1660"/>
        <v/>
      </c>
      <c r="T513" s="113" t="str">
        <f t="shared" ref="T513:AJ513" si="1661">IF($H513=T$6,$J513,"")</f>
        <v/>
      </c>
      <c r="U513" s="114" t="str">
        <f t="shared" si="1661"/>
        <v/>
      </c>
      <c r="V513" s="114" t="str">
        <f t="shared" si="1661"/>
        <v/>
      </c>
      <c r="W513" s="114" t="str">
        <f t="shared" si="1661"/>
        <v/>
      </c>
      <c r="X513" s="113" t="str">
        <f t="shared" si="1661"/>
        <v/>
      </c>
      <c r="Y513" s="114" t="str">
        <f t="shared" si="1661"/>
        <v/>
      </c>
      <c r="Z513" s="114" t="str">
        <f t="shared" si="1661"/>
        <v/>
      </c>
      <c r="AA513" s="114" t="str">
        <f t="shared" si="1661"/>
        <v/>
      </c>
      <c r="AB513" s="113" t="str">
        <f t="shared" si="1661"/>
        <v/>
      </c>
      <c r="AC513" s="114" t="str">
        <f t="shared" si="1661"/>
        <v/>
      </c>
      <c r="AD513" s="114" t="str">
        <f t="shared" si="1661"/>
        <v/>
      </c>
      <c r="AE513" s="114" t="str">
        <f t="shared" si="1661"/>
        <v/>
      </c>
      <c r="AF513" s="114" t="str">
        <f t="shared" si="1661"/>
        <v/>
      </c>
      <c r="AG513" s="114" t="str">
        <f t="shared" si="1661"/>
        <v/>
      </c>
      <c r="AH513" s="114" t="str">
        <f t="shared" si="1661"/>
        <v/>
      </c>
      <c r="AI513" s="113" t="str">
        <f t="shared" si="1661"/>
        <v/>
      </c>
      <c r="AJ513" s="115" t="str">
        <f t="shared" si="1661"/>
        <v/>
      </c>
      <c r="AK513" s="617"/>
      <c r="AL513" s="38"/>
      <c r="AM513" s="98" t="s">
        <v>68</v>
      </c>
      <c r="AN513" s="130">
        <f t="shared" si="910"/>
        <v>507</v>
      </c>
      <c r="AO513" s="138" t="str">
        <f t="shared" ref="AO513:AS513" si="1662">IF(AND($G513=AO$4,$H513=AO$6),$I513,"")</f>
        <v/>
      </c>
      <c r="AP513" s="139" t="str">
        <f t="shared" si="1662"/>
        <v/>
      </c>
      <c r="AQ513" s="139">
        <f t="shared" si="1662"/>
        <v>5000</v>
      </c>
      <c r="AR513" s="139" t="str">
        <f t="shared" si="1662"/>
        <v/>
      </c>
      <c r="AS513" s="139" t="str">
        <f t="shared" si="1662"/>
        <v/>
      </c>
      <c r="AT513" s="118"/>
      <c r="AU513" s="138" t="str">
        <f t="shared" si="839"/>
        <v/>
      </c>
      <c r="AV513" s="139" t="str">
        <f t="shared" si="840"/>
        <v/>
      </c>
      <c r="AW513" s="139" t="str">
        <f t="shared" si="841"/>
        <v/>
      </c>
      <c r="AX513" s="139" t="str">
        <f t="shared" si="842"/>
        <v/>
      </c>
      <c r="AY513" s="139" t="str">
        <f t="shared" si="843"/>
        <v/>
      </c>
      <c r="AZ513" s="140" t="str">
        <f t="shared" si="844"/>
        <v/>
      </c>
      <c r="BA513" s="141" t="str">
        <f t="shared" si="845"/>
        <v/>
      </c>
      <c r="BB513" s="139" t="str">
        <f t="shared" si="846"/>
        <v/>
      </c>
      <c r="BC513" s="139" t="str">
        <f t="shared" si="847"/>
        <v/>
      </c>
      <c r="BD513" s="139" t="str">
        <f t="shared" si="848"/>
        <v/>
      </c>
      <c r="BE513" s="140" t="str">
        <f t="shared" si="849"/>
        <v/>
      </c>
      <c r="BF513" s="122" t="str">
        <f t="shared" si="850"/>
        <v/>
      </c>
      <c r="BG513" s="123" t="str">
        <f t="shared" si="851"/>
        <v/>
      </c>
      <c r="BH513" s="123" t="str">
        <f t="shared" si="852"/>
        <v/>
      </c>
      <c r="BI513" s="123" t="str">
        <f t="shared" si="853"/>
        <v/>
      </c>
      <c r="BJ513" s="122" t="str">
        <f t="shared" si="854"/>
        <v/>
      </c>
      <c r="BK513" s="123" t="str">
        <f t="shared" si="855"/>
        <v/>
      </c>
      <c r="BL513" s="123" t="str">
        <f t="shared" si="856"/>
        <v/>
      </c>
      <c r="BM513" s="123" t="str">
        <f t="shared" si="857"/>
        <v/>
      </c>
      <c r="BN513" s="123" t="str">
        <f t="shared" si="858"/>
        <v/>
      </c>
      <c r="BO513" s="123" t="str">
        <f t="shared" si="859"/>
        <v/>
      </c>
      <c r="BP513" s="123" t="str">
        <f t="shared" si="860"/>
        <v/>
      </c>
      <c r="BQ513" s="123" t="str">
        <f t="shared" si="861"/>
        <v/>
      </c>
      <c r="BR513" s="124" t="str">
        <f t="shared" si="862"/>
        <v/>
      </c>
      <c r="BS513" s="142" t="str">
        <f t="shared" si="863"/>
        <v/>
      </c>
      <c r="BT513" s="143" t="str">
        <f t="shared" si="864"/>
        <v/>
      </c>
      <c r="BU513" s="143" t="str">
        <f t="shared" si="865"/>
        <v/>
      </c>
      <c r="BV513" s="143" t="str">
        <f t="shared" si="866"/>
        <v/>
      </c>
      <c r="BW513" s="143" t="str">
        <f t="shared" si="867"/>
        <v/>
      </c>
      <c r="BX513" s="144" t="str">
        <f t="shared" si="868"/>
        <v/>
      </c>
      <c r="BY513" s="141" t="str">
        <f t="shared" si="869"/>
        <v/>
      </c>
      <c r="BZ513" s="139" t="str">
        <f t="shared" si="870"/>
        <v/>
      </c>
      <c r="CA513" s="139" t="str">
        <f t="shared" si="871"/>
        <v/>
      </c>
      <c r="CB513" s="139" t="str">
        <f t="shared" si="872"/>
        <v/>
      </c>
      <c r="CC513" s="139" t="str">
        <f t="shared" si="873"/>
        <v/>
      </c>
      <c r="CD513" s="139" t="str">
        <f t="shared" si="874"/>
        <v/>
      </c>
      <c r="CE513" s="140" t="str">
        <f t="shared" si="875"/>
        <v/>
      </c>
      <c r="CF513" s="141" t="str">
        <f t="shared" si="876"/>
        <v/>
      </c>
      <c r="CG513" s="139" t="str">
        <f t="shared" si="877"/>
        <v/>
      </c>
      <c r="CH513" s="139" t="str">
        <f t="shared" si="878"/>
        <v/>
      </c>
      <c r="CI513" s="139" t="str">
        <f t="shared" si="879"/>
        <v/>
      </c>
      <c r="CJ513" s="139" t="str">
        <f t="shared" si="880"/>
        <v/>
      </c>
      <c r="CK513" s="139" t="str">
        <f t="shared" si="881"/>
        <v/>
      </c>
      <c r="CL513" s="140" t="str">
        <f t="shared" si="882"/>
        <v/>
      </c>
      <c r="CM513" s="142" t="str">
        <f t="shared" si="883"/>
        <v/>
      </c>
      <c r="CN513" s="143" t="str">
        <f t="shared" si="884"/>
        <v/>
      </c>
      <c r="CO513" s="143" t="str">
        <f t="shared" si="885"/>
        <v/>
      </c>
      <c r="CP513" s="143" t="str">
        <f t="shared" si="886"/>
        <v/>
      </c>
      <c r="CQ513" s="143" t="str">
        <f t="shared" si="887"/>
        <v/>
      </c>
      <c r="CR513" s="145" t="str">
        <f t="shared" si="888"/>
        <v/>
      </c>
      <c r="CS513" s="127"/>
      <c r="CT513" s="122" t="str">
        <f t="shared" si="889"/>
        <v/>
      </c>
      <c r="CU513" s="123" t="str">
        <f t="shared" si="890"/>
        <v/>
      </c>
      <c r="CV513" s="123" t="str">
        <f t="shared" si="891"/>
        <v/>
      </c>
      <c r="CW513" s="123" t="str">
        <f t="shared" si="892"/>
        <v/>
      </c>
      <c r="CX513" s="123" t="str">
        <f t="shared" si="893"/>
        <v/>
      </c>
      <c r="CY513" s="123" t="str">
        <f t="shared" si="894"/>
        <v/>
      </c>
      <c r="CZ513" s="123" t="str">
        <f t="shared" si="895"/>
        <v/>
      </c>
      <c r="DA513" s="123" t="str">
        <f t="shared" si="896"/>
        <v/>
      </c>
      <c r="DB513" s="124" t="str">
        <f t="shared" si="897"/>
        <v/>
      </c>
      <c r="DC513" s="128" t="str">
        <f t="shared" si="898"/>
        <v/>
      </c>
      <c r="DD513" s="123" t="str">
        <f t="shared" si="899"/>
        <v/>
      </c>
      <c r="DE513" s="123" t="str">
        <f t="shared" si="900"/>
        <v/>
      </c>
      <c r="DF513" s="123" t="str">
        <f t="shared" si="901"/>
        <v/>
      </c>
      <c r="DG513" s="123" t="str">
        <f t="shared" si="902"/>
        <v/>
      </c>
      <c r="DH513" s="123" t="str">
        <f t="shared" si="903"/>
        <v/>
      </c>
      <c r="DI513" s="123" t="str">
        <f t="shared" si="904"/>
        <v/>
      </c>
      <c r="DJ513" s="129" t="str">
        <f t="shared" si="905"/>
        <v/>
      </c>
      <c r="DK513" s="98" t="s">
        <v>68</v>
      </c>
      <c r="DL513" s="130">
        <f t="shared" si="912"/>
        <v>507</v>
      </c>
      <c r="DM513" s="56"/>
    </row>
    <row r="514" spans="2:117" ht="22.5" customHeight="1">
      <c r="B514" s="98" t="s">
        <v>68</v>
      </c>
      <c r="C514" s="130">
        <f t="shared" si="906"/>
        <v>508</v>
      </c>
      <c r="D514" s="160">
        <v>45709</v>
      </c>
      <c r="E514" s="161" t="s">
        <v>69</v>
      </c>
      <c r="F514" s="102" t="s">
        <v>70</v>
      </c>
      <c r="G514" s="103" t="s">
        <v>20</v>
      </c>
      <c r="H514" s="131" t="s">
        <v>46</v>
      </c>
      <c r="I514" s="162">
        <v>2000</v>
      </c>
      <c r="J514" s="106"/>
      <c r="K514" s="107">
        <f t="shared" si="907"/>
        <v>5477404</v>
      </c>
      <c r="L514" s="645"/>
      <c r="M514" s="163"/>
      <c r="N514" s="163"/>
      <c r="O514" s="134" t="str">
        <f t="shared" ref="O514:S514" si="1663">IF($H514=O$6,$I514,"")</f>
        <v/>
      </c>
      <c r="P514" s="135" t="str">
        <f t="shared" si="1663"/>
        <v/>
      </c>
      <c r="Q514" s="136">
        <f t="shared" si="1663"/>
        <v>2000</v>
      </c>
      <c r="R514" s="135" t="str">
        <f t="shared" si="1663"/>
        <v/>
      </c>
      <c r="S514" s="137" t="str">
        <f t="shared" si="1663"/>
        <v/>
      </c>
      <c r="T514" s="113" t="str">
        <f t="shared" ref="T514:AJ514" si="1664">IF($H514=T$6,$J514,"")</f>
        <v/>
      </c>
      <c r="U514" s="114" t="str">
        <f t="shared" si="1664"/>
        <v/>
      </c>
      <c r="V514" s="114" t="str">
        <f t="shared" si="1664"/>
        <v/>
      </c>
      <c r="W514" s="114" t="str">
        <f t="shared" si="1664"/>
        <v/>
      </c>
      <c r="X514" s="113" t="str">
        <f t="shared" si="1664"/>
        <v/>
      </c>
      <c r="Y514" s="114" t="str">
        <f t="shared" si="1664"/>
        <v/>
      </c>
      <c r="Z514" s="114" t="str">
        <f t="shared" si="1664"/>
        <v/>
      </c>
      <c r="AA514" s="114" t="str">
        <f t="shared" si="1664"/>
        <v/>
      </c>
      <c r="AB514" s="113" t="str">
        <f t="shared" si="1664"/>
        <v/>
      </c>
      <c r="AC514" s="114" t="str">
        <f t="shared" si="1664"/>
        <v/>
      </c>
      <c r="AD514" s="114" t="str">
        <f t="shared" si="1664"/>
        <v/>
      </c>
      <c r="AE514" s="114" t="str">
        <f t="shared" si="1664"/>
        <v/>
      </c>
      <c r="AF514" s="114" t="str">
        <f t="shared" si="1664"/>
        <v/>
      </c>
      <c r="AG514" s="114" t="str">
        <f t="shared" si="1664"/>
        <v/>
      </c>
      <c r="AH514" s="114" t="str">
        <f t="shared" si="1664"/>
        <v/>
      </c>
      <c r="AI514" s="113" t="str">
        <f t="shared" si="1664"/>
        <v/>
      </c>
      <c r="AJ514" s="115" t="str">
        <f t="shared" si="1664"/>
        <v/>
      </c>
      <c r="AK514" s="617"/>
      <c r="AL514" s="38"/>
      <c r="AM514" s="98" t="s">
        <v>68</v>
      </c>
      <c r="AN514" s="130">
        <f t="shared" si="910"/>
        <v>508</v>
      </c>
      <c r="AO514" s="138" t="str">
        <f t="shared" ref="AO514:AS514" si="1665">IF(AND($G514=AO$4,$H514=AO$6),$I514,"")</f>
        <v/>
      </c>
      <c r="AP514" s="139" t="str">
        <f t="shared" si="1665"/>
        <v/>
      </c>
      <c r="AQ514" s="139">
        <f t="shared" si="1665"/>
        <v>2000</v>
      </c>
      <c r="AR514" s="139" t="str">
        <f t="shared" si="1665"/>
        <v/>
      </c>
      <c r="AS514" s="139" t="str">
        <f t="shared" si="1665"/>
        <v/>
      </c>
      <c r="AT514" s="118"/>
      <c r="AU514" s="138" t="str">
        <f t="shared" si="839"/>
        <v/>
      </c>
      <c r="AV514" s="139" t="str">
        <f t="shared" si="840"/>
        <v/>
      </c>
      <c r="AW514" s="139" t="str">
        <f t="shared" si="841"/>
        <v/>
      </c>
      <c r="AX514" s="139" t="str">
        <f t="shared" si="842"/>
        <v/>
      </c>
      <c r="AY514" s="139" t="str">
        <f t="shared" si="843"/>
        <v/>
      </c>
      <c r="AZ514" s="140" t="str">
        <f t="shared" si="844"/>
        <v/>
      </c>
      <c r="BA514" s="141" t="str">
        <f t="shared" si="845"/>
        <v/>
      </c>
      <c r="BB514" s="139" t="str">
        <f t="shared" si="846"/>
        <v/>
      </c>
      <c r="BC514" s="139" t="str">
        <f t="shared" si="847"/>
        <v/>
      </c>
      <c r="BD514" s="139" t="str">
        <f t="shared" si="848"/>
        <v/>
      </c>
      <c r="BE514" s="140" t="str">
        <f t="shared" si="849"/>
        <v/>
      </c>
      <c r="BF514" s="122" t="str">
        <f t="shared" si="850"/>
        <v/>
      </c>
      <c r="BG514" s="123" t="str">
        <f t="shared" si="851"/>
        <v/>
      </c>
      <c r="BH514" s="123" t="str">
        <f t="shared" si="852"/>
        <v/>
      </c>
      <c r="BI514" s="123" t="str">
        <f t="shared" si="853"/>
        <v/>
      </c>
      <c r="BJ514" s="122" t="str">
        <f t="shared" si="854"/>
        <v/>
      </c>
      <c r="BK514" s="123" t="str">
        <f t="shared" si="855"/>
        <v/>
      </c>
      <c r="BL514" s="123" t="str">
        <f t="shared" si="856"/>
        <v/>
      </c>
      <c r="BM514" s="123" t="str">
        <f t="shared" si="857"/>
        <v/>
      </c>
      <c r="BN514" s="123" t="str">
        <f t="shared" si="858"/>
        <v/>
      </c>
      <c r="BO514" s="123" t="str">
        <f t="shared" si="859"/>
        <v/>
      </c>
      <c r="BP514" s="123" t="str">
        <f t="shared" si="860"/>
        <v/>
      </c>
      <c r="BQ514" s="123" t="str">
        <f t="shared" si="861"/>
        <v/>
      </c>
      <c r="BR514" s="124" t="str">
        <f t="shared" si="862"/>
        <v/>
      </c>
      <c r="BS514" s="142" t="str">
        <f t="shared" si="863"/>
        <v/>
      </c>
      <c r="BT514" s="143" t="str">
        <f t="shared" si="864"/>
        <v/>
      </c>
      <c r="BU514" s="143" t="str">
        <f t="shared" si="865"/>
        <v/>
      </c>
      <c r="BV514" s="143" t="str">
        <f t="shared" si="866"/>
        <v/>
      </c>
      <c r="BW514" s="143" t="str">
        <f t="shared" si="867"/>
        <v/>
      </c>
      <c r="BX514" s="144" t="str">
        <f t="shared" si="868"/>
        <v/>
      </c>
      <c r="BY514" s="141" t="str">
        <f t="shared" si="869"/>
        <v/>
      </c>
      <c r="BZ514" s="139" t="str">
        <f t="shared" si="870"/>
        <v/>
      </c>
      <c r="CA514" s="139" t="str">
        <f t="shared" si="871"/>
        <v/>
      </c>
      <c r="CB514" s="139" t="str">
        <f t="shared" si="872"/>
        <v/>
      </c>
      <c r="CC514" s="139" t="str">
        <f t="shared" si="873"/>
        <v/>
      </c>
      <c r="CD514" s="139" t="str">
        <f t="shared" si="874"/>
        <v/>
      </c>
      <c r="CE514" s="140" t="str">
        <f t="shared" si="875"/>
        <v/>
      </c>
      <c r="CF514" s="141" t="str">
        <f t="shared" si="876"/>
        <v/>
      </c>
      <c r="CG514" s="139" t="str">
        <f t="shared" si="877"/>
        <v/>
      </c>
      <c r="CH514" s="139" t="str">
        <f t="shared" si="878"/>
        <v/>
      </c>
      <c r="CI514" s="139" t="str">
        <f t="shared" si="879"/>
        <v/>
      </c>
      <c r="CJ514" s="139" t="str">
        <f t="shared" si="880"/>
        <v/>
      </c>
      <c r="CK514" s="139" t="str">
        <f t="shared" si="881"/>
        <v/>
      </c>
      <c r="CL514" s="140" t="str">
        <f t="shared" si="882"/>
        <v/>
      </c>
      <c r="CM514" s="142" t="str">
        <f t="shared" si="883"/>
        <v/>
      </c>
      <c r="CN514" s="143" t="str">
        <f t="shared" si="884"/>
        <v/>
      </c>
      <c r="CO514" s="143" t="str">
        <f t="shared" si="885"/>
        <v/>
      </c>
      <c r="CP514" s="143" t="str">
        <f t="shared" si="886"/>
        <v/>
      </c>
      <c r="CQ514" s="143" t="str">
        <f t="shared" si="887"/>
        <v/>
      </c>
      <c r="CR514" s="145" t="str">
        <f t="shared" si="888"/>
        <v/>
      </c>
      <c r="CS514" s="127"/>
      <c r="CT514" s="122" t="str">
        <f t="shared" si="889"/>
        <v/>
      </c>
      <c r="CU514" s="123" t="str">
        <f t="shared" si="890"/>
        <v/>
      </c>
      <c r="CV514" s="123" t="str">
        <f t="shared" si="891"/>
        <v/>
      </c>
      <c r="CW514" s="123" t="str">
        <f t="shared" si="892"/>
        <v/>
      </c>
      <c r="CX514" s="123" t="str">
        <f t="shared" si="893"/>
        <v/>
      </c>
      <c r="CY514" s="123" t="str">
        <f t="shared" si="894"/>
        <v/>
      </c>
      <c r="CZ514" s="123" t="str">
        <f t="shared" si="895"/>
        <v/>
      </c>
      <c r="DA514" s="123" t="str">
        <f t="shared" si="896"/>
        <v/>
      </c>
      <c r="DB514" s="124" t="str">
        <f t="shared" si="897"/>
        <v/>
      </c>
      <c r="DC514" s="128" t="str">
        <f t="shared" si="898"/>
        <v/>
      </c>
      <c r="DD514" s="123" t="str">
        <f t="shared" si="899"/>
        <v/>
      </c>
      <c r="DE514" s="123" t="str">
        <f t="shared" si="900"/>
        <v/>
      </c>
      <c r="DF514" s="123" t="str">
        <f t="shared" si="901"/>
        <v/>
      </c>
      <c r="DG514" s="123" t="str">
        <f t="shared" si="902"/>
        <v/>
      </c>
      <c r="DH514" s="123" t="str">
        <f t="shared" si="903"/>
        <v/>
      </c>
      <c r="DI514" s="123" t="str">
        <f t="shared" si="904"/>
        <v/>
      </c>
      <c r="DJ514" s="129" t="str">
        <f t="shared" si="905"/>
        <v/>
      </c>
      <c r="DK514" s="98" t="s">
        <v>68</v>
      </c>
      <c r="DL514" s="130">
        <f t="shared" si="912"/>
        <v>508</v>
      </c>
      <c r="DM514" s="56"/>
    </row>
    <row r="515" spans="2:117" ht="22.5" customHeight="1">
      <c r="B515" s="98" t="s">
        <v>68</v>
      </c>
      <c r="C515" s="130">
        <f t="shared" si="906"/>
        <v>509</v>
      </c>
      <c r="D515" s="146">
        <v>45709</v>
      </c>
      <c r="E515" s="155" t="s">
        <v>69</v>
      </c>
      <c r="F515" s="102" t="s">
        <v>70</v>
      </c>
      <c r="G515" s="103" t="s">
        <v>20</v>
      </c>
      <c r="H515" s="131" t="s">
        <v>46</v>
      </c>
      <c r="I515" s="132">
        <v>3000</v>
      </c>
      <c r="J515" s="106"/>
      <c r="K515" s="107">
        <f t="shared" si="907"/>
        <v>5480404</v>
      </c>
      <c r="L515" s="645"/>
      <c r="M515" s="163"/>
      <c r="N515" s="163"/>
      <c r="O515" s="134" t="str">
        <f t="shared" ref="O515:S515" si="1666">IF($H515=O$6,$I515,"")</f>
        <v/>
      </c>
      <c r="P515" s="135" t="str">
        <f t="shared" si="1666"/>
        <v/>
      </c>
      <c r="Q515" s="136">
        <f t="shared" si="1666"/>
        <v>3000</v>
      </c>
      <c r="R515" s="135" t="str">
        <f t="shared" si="1666"/>
        <v/>
      </c>
      <c r="S515" s="137" t="str">
        <f t="shared" si="1666"/>
        <v/>
      </c>
      <c r="T515" s="113" t="str">
        <f t="shared" ref="T515:AJ515" si="1667">IF($H515=T$6,$J515,"")</f>
        <v/>
      </c>
      <c r="U515" s="114" t="str">
        <f t="shared" si="1667"/>
        <v/>
      </c>
      <c r="V515" s="114" t="str">
        <f t="shared" si="1667"/>
        <v/>
      </c>
      <c r="W515" s="114" t="str">
        <f t="shared" si="1667"/>
        <v/>
      </c>
      <c r="X515" s="113" t="str">
        <f t="shared" si="1667"/>
        <v/>
      </c>
      <c r="Y515" s="114" t="str">
        <f t="shared" si="1667"/>
        <v/>
      </c>
      <c r="Z515" s="114" t="str">
        <f t="shared" si="1667"/>
        <v/>
      </c>
      <c r="AA515" s="114" t="str">
        <f t="shared" si="1667"/>
        <v/>
      </c>
      <c r="AB515" s="113" t="str">
        <f t="shared" si="1667"/>
        <v/>
      </c>
      <c r="AC515" s="114" t="str">
        <f t="shared" si="1667"/>
        <v/>
      </c>
      <c r="AD515" s="114" t="str">
        <f t="shared" si="1667"/>
        <v/>
      </c>
      <c r="AE515" s="114" t="str">
        <f t="shared" si="1667"/>
        <v/>
      </c>
      <c r="AF515" s="114" t="str">
        <f t="shared" si="1667"/>
        <v/>
      </c>
      <c r="AG515" s="114" t="str">
        <f t="shared" si="1667"/>
        <v/>
      </c>
      <c r="AH515" s="114" t="str">
        <f t="shared" si="1667"/>
        <v/>
      </c>
      <c r="AI515" s="113" t="str">
        <f t="shared" si="1667"/>
        <v/>
      </c>
      <c r="AJ515" s="115" t="str">
        <f t="shared" si="1667"/>
        <v/>
      </c>
      <c r="AK515" s="617"/>
      <c r="AL515" s="38"/>
      <c r="AM515" s="98" t="s">
        <v>68</v>
      </c>
      <c r="AN515" s="130">
        <f t="shared" si="910"/>
        <v>509</v>
      </c>
      <c r="AO515" s="138" t="str">
        <f t="shared" ref="AO515:AS515" si="1668">IF(AND($G515=AO$4,$H515=AO$6),$I515,"")</f>
        <v/>
      </c>
      <c r="AP515" s="139" t="str">
        <f t="shared" si="1668"/>
        <v/>
      </c>
      <c r="AQ515" s="139">
        <f t="shared" si="1668"/>
        <v>3000</v>
      </c>
      <c r="AR515" s="139" t="str">
        <f t="shared" si="1668"/>
        <v/>
      </c>
      <c r="AS515" s="139" t="str">
        <f t="shared" si="1668"/>
        <v/>
      </c>
      <c r="AT515" s="118"/>
      <c r="AU515" s="138" t="str">
        <f t="shared" si="839"/>
        <v/>
      </c>
      <c r="AV515" s="139" t="str">
        <f t="shared" si="840"/>
        <v/>
      </c>
      <c r="AW515" s="139" t="str">
        <f t="shared" si="841"/>
        <v/>
      </c>
      <c r="AX515" s="139" t="str">
        <f t="shared" si="842"/>
        <v/>
      </c>
      <c r="AY515" s="139" t="str">
        <f t="shared" si="843"/>
        <v/>
      </c>
      <c r="AZ515" s="140" t="str">
        <f t="shared" si="844"/>
        <v/>
      </c>
      <c r="BA515" s="141" t="str">
        <f t="shared" si="845"/>
        <v/>
      </c>
      <c r="BB515" s="139" t="str">
        <f t="shared" si="846"/>
        <v/>
      </c>
      <c r="BC515" s="139" t="str">
        <f t="shared" si="847"/>
        <v/>
      </c>
      <c r="BD515" s="139" t="str">
        <f t="shared" si="848"/>
        <v/>
      </c>
      <c r="BE515" s="140" t="str">
        <f t="shared" si="849"/>
        <v/>
      </c>
      <c r="BF515" s="122" t="str">
        <f t="shared" si="850"/>
        <v/>
      </c>
      <c r="BG515" s="123" t="str">
        <f t="shared" si="851"/>
        <v/>
      </c>
      <c r="BH515" s="123" t="str">
        <f t="shared" si="852"/>
        <v/>
      </c>
      <c r="BI515" s="123" t="str">
        <f t="shared" si="853"/>
        <v/>
      </c>
      <c r="BJ515" s="122" t="str">
        <f t="shared" si="854"/>
        <v/>
      </c>
      <c r="BK515" s="123" t="str">
        <f t="shared" si="855"/>
        <v/>
      </c>
      <c r="BL515" s="123" t="str">
        <f t="shared" si="856"/>
        <v/>
      </c>
      <c r="BM515" s="123" t="str">
        <f t="shared" si="857"/>
        <v/>
      </c>
      <c r="BN515" s="123" t="str">
        <f t="shared" si="858"/>
        <v/>
      </c>
      <c r="BO515" s="123" t="str">
        <f t="shared" si="859"/>
        <v/>
      </c>
      <c r="BP515" s="123" t="str">
        <f t="shared" si="860"/>
        <v/>
      </c>
      <c r="BQ515" s="123" t="str">
        <f t="shared" si="861"/>
        <v/>
      </c>
      <c r="BR515" s="124" t="str">
        <f t="shared" si="862"/>
        <v/>
      </c>
      <c r="BS515" s="142" t="str">
        <f t="shared" si="863"/>
        <v/>
      </c>
      <c r="BT515" s="143" t="str">
        <f t="shared" si="864"/>
        <v/>
      </c>
      <c r="BU515" s="143" t="str">
        <f t="shared" si="865"/>
        <v/>
      </c>
      <c r="BV515" s="143" t="str">
        <f t="shared" si="866"/>
        <v/>
      </c>
      <c r="BW515" s="143" t="str">
        <f t="shared" si="867"/>
        <v/>
      </c>
      <c r="BX515" s="144" t="str">
        <f t="shared" si="868"/>
        <v/>
      </c>
      <c r="BY515" s="141" t="str">
        <f t="shared" si="869"/>
        <v/>
      </c>
      <c r="BZ515" s="139" t="str">
        <f t="shared" si="870"/>
        <v/>
      </c>
      <c r="CA515" s="139" t="str">
        <f t="shared" si="871"/>
        <v/>
      </c>
      <c r="CB515" s="139" t="str">
        <f t="shared" si="872"/>
        <v/>
      </c>
      <c r="CC515" s="139" t="str">
        <f t="shared" si="873"/>
        <v/>
      </c>
      <c r="CD515" s="139" t="str">
        <f t="shared" si="874"/>
        <v/>
      </c>
      <c r="CE515" s="140" t="str">
        <f t="shared" si="875"/>
        <v/>
      </c>
      <c r="CF515" s="141" t="str">
        <f t="shared" si="876"/>
        <v/>
      </c>
      <c r="CG515" s="139" t="str">
        <f t="shared" si="877"/>
        <v/>
      </c>
      <c r="CH515" s="139" t="str">
        <f t="shared" si="878"/>
        <v/>
      </c>
      <c r="CI515" s="139" t="str">
        <f t="shared" si="879"/>
        <v/>
      </c>
      <c r="CJ515" s="139" t="str">
        <f t="shared" si="880"/>
        <v/>
      </c>
      <c r="CK515" s="139" t="str">
        <f t="shared" si="881"/>
        <v/>
      </c>
      <c r="CL515" s="140" t="str">
        <f t="shared" si="882"/>
        <v/>
      </c>
      <c r="CM515" s="142" t="str">
        <f t="shared" si="883"/>
        <v/>
      </c>
      <c r="CN515" s="143" t="str">
        <f t="shared" si="884"/>
        <v/>
      </c>
      <c r="CO515" s="143" t="str">
        <f t="shared" si="885"/>
        <v/>
      </c>
      <c r="CP515" s="143" t="str">
        <f t="shared" si="886"/>
        <v/>
      </c>
      <c r="CQ515" s="143" t="str">
        <f t="shared" si="887"/>
        <v/>
      </c>
      <c r="CR515" s="145" t="str">
        <f t="shared" si="888"/>
        <v/>
      </c>
      <c r="CS515" s="127"/>
      <c r="CT515" s="122" t="str">
        <f t="shared" si="889"/>
        <v/>
      </c>
      <c r="CU515" s="123" t="str">
        <f t="shared" si="890"/>
        <v/>
      </c>
      <c r="CV515" s="123" t="str">
        <f t="shared" si="891"/>
        <v/>
      </c>
      <c r="CW515" s="123" t="str">
        <f t="shared" si="892"/>
        <v/>
      </c>
      <c r="CX515" s="123" t="str">
        <f t="shared" si="893"/>
        <v/>
      </c>
      <c r="CY515" s="123" t="str">
        <f t="shared" si="894"/>
        <v/>
      </c>
      <c r="CZ515" s="123" t="str">
        <f t="shared" si="895"/>
        <v/>
      </c>
      <c r="DA515" s="123" t="str">
        <f t="shared" si="896"/>
        <v/>
      </c>
      <c r="DB515" s="124" t="str">
        <f t="shared" si="897"/>
        <v/>
      </c>
      <c r="DC515" s="128" t="str">
        <f t="shared" si="898"/>
        <v/>
      </c>
      <c r="DD515" s="123" t="str">
        <f t="shared" si="899"/>
        <v/>
      </c>
      <c r="DE515" s="123" t="str">
        <f t="shared" si="900"/>
        <v/>
      </c>
      <c r="DF515" s="123" t="str">
        <f t="shared" si="901"/>
        <v/>
      </c>
      <c r="DG515" s="123" t="str">
        <f t="shared" si="902"/>
        <v/>
      </c>
      <c r="DH515" s="123" t="str">
        <f t="shared" si="903"/>
        <v/>
      </c>
      <c r="DI515" s="123" t="str">
        <f t="shared" si="904"/>
        <v/>
      </c>
      <c r="DJ515" s="129" t="str">
        <f t="shared" si="905"/>
        <v/>
      </c>
      <c r="DK515" s="98" t="s">
        <v>68</v>
      </c>
      <c r="DL515" s="130">
        <f t="shared" si="912"/>
        <v>509</v>
      </c>
      <c r="DM515" s="56"/>
    </row>
    <row r="516" spans="2:117" ht="22.5" customHeight="1">
      <c r="B516" s="98" t="s">
        <v>68</v>
      </c>
      <c r="C516" s="130">
        <f t="shared" si="906"/>
        <v>510</v>
      </c>
      <c r="D516" s="146">
        <v>45709</v>
      </c>
      <c r="E516" s="155" t="s">
        <v>69</v>
      </c>
      <c r="F516" s="102" t="s">
        <v>70</v>
      </c>
      <c r="G516" s="156" t="s">
        <v>20</v>
      </c>
      <c r="H516" s="131" t="s">
        <v>46</v>
      </c>
      <c r="I516" s="132">
        <v>1000</v>
      </c>
      <c r="J516" s="106"/>
      <c r="K516" s="107">
        <f t="shared" si="907"/>
        <v>5481404</v>
      </c>
      <c r="L516" s="645"/>
      <c r="M516" s="133"/>
      <c r="N516" s="133"/>
      <c r="O516" s="134" t="str">
        <f t="shared" ref="O516:S516" si="1669">IF($H516=O$6,$I516,"")</f>
        <v/>
      </c>
      <c r="P516" s="135" t="str">
        <f t="shared" si="1669"/>
        <v/>
      </c>
      <c r="Q516" s="136">
        <f t="shared" si="1669"/>
        <v>1000</v>
      </c>
      <c r="R516" s="135" t="str">
        <f t="shared" si="1669"/>
        <v/>
      </c>
      <c r="S516" s="137" t="str">
        <f t="shared" si="1669"/>
        <v/>
      </c>
      <c r="T516" s="113" t="str">
        <f t="shared" ref="T516:AJ516" si="1670">IF($H516=T$6,$J516,"")</f>
        <v/>
      </c>
      <c r="U516" s="114" t="str">
        <f t="shared" si="1670"/>
        <v/>
      </c>
      <c r="V516" s="114" t="str">
        <f t="shared" si="1670"/>
        <v/>
      </c>
      <c r="W516" s="114" t="str">
        <f t="shared" si="1670"/>
        <v/>
      </c>
      <c r="X516" s="113" t="str">
        <f t="shared" si="1670"/>
        <v/>
      </c>
      <c r="Y516" s="114" t="str">
        <f t="shared" si="1670"/>
        <v/>
      </c>
      <c r="Z516" s="114" t="str">
        <f t="shared" si="1670"/>
        <v/>
      </c>
      <c r="AA516" s="114" t="str">
        <f t="shared" si="1670"/>
        <v/>
      </c>
      <c r="AB516" s="113" t="str">
        <f t="shared" si="1670"/>
        <v/>
      </c>
      <c r="AC516" s="114" t="str">
        <f t="shared" si="1670"/>
        <v/>
      </c>
      <c r="AD516" s="114" t="str">
        <f t="shared" si="1670"/>
        <v/>
      </c>
      <c r="AE516" s="114" t="str">
        <f t="shared" si="1670"/>
        <v/>
      </c>
      <c r="AF516" s="114" t="str">
        <f t="shared" si="1670"/>
        <v/>
      </c>
      <c r="AG516" s="114" t="str">
        <f t="shared" si="1670"/>
        <v/>
      </c>
      <c r="AH516" s="114" t="str">
        <f t="shared" si="1670"/>
        <v/>
      </c>
      <c r="AI516" s="113" t="str">
        <f t="shared" si="1670"/>
        <v/>
      </c>
      <c r="AJ516" s="115" t="str">
        <f t="shared" si="1670"/>
        <v/>
      </c>
      <c r="AK516" s="617"/>
      <c r="AL516" s="38"/>
      <c r="AM516" s="98" t="s">
        <v>68</v>
      </c>
      <c r="AN516" s="130">
        <f t="shared" si="910"/>
        <v>510</v>
      </c>
      <c r="AO516" s="138" t="str">
        <f t="shared" ref="AO516:AS516" si="1671">IF(AND($G516=AO$4,$H516=AO$6),$I516,"")</f>
        <v/>
      </c>
      <c r="AP516" s="139" t="str">
        <f t="shared" si="1671"/>
        <v/>
      </c>
      <c r="AQ516" s="139">
        <f t="shared" si="1671"/>
        <v>1000</v>
      </c>
      <c r="AR516" s="139" t="str">
        <f t="shared" si="1671"/>
        <v/>
      </c>
      <c r="AS516" s="139" t="str">
        <f t="shared" si="1671"/>
        <v/>
      </c>
      <c r="AT516" s="118"/>
      <c r="AU516" s="138" t="str">
        <f t="shared" si="839"/>
        <v/>
      </c>
      <c r="AV516" s="139" t="str">
        <f t="shared" si="840"/>
        <v/>
      </c>
      <c r="AW516" s="139" t="str">
        <f t="shared" si="841"/>
        <v/>
      </c>
      <c r="AX516" s="139" t="str">
        <f t="shared" si="842"/>
        <v/>
      </c>
      <c r="AY516" s="139" t="str">
        <f t="shared" si="843"/>
        <v/>
      </c>
      <c r="AZ516" s="140" t="str">
        <f t="shared" si="844"/>
        <v/>
      </c>
      <c r="BA516" s="141" t="str">
        <f t="shared" si="845"/>
        <v/>
      </c>
      <c r="BB516" s="139" t="str">
        <f t="shared" si="846"/>
        <v/>
      </c>
      <c r="BC516" s="139" t="str">
        <f t="shared" si="847"/>
        <v/>
      </c>
      <c r="BD516" s="139" t="str">
        <f t="shared" si="848"/>
        <v/>
      </c>
      <c r="BE516" s="140" t="str">
        <f t="shared" si="849"/>
        <v/>
      </c>
      <c r="BF516" s="122" t="str">
        <f t="shared" si="850"/>
        <v/>
      </c>
      <c r="BG516" s="123" t="str">
        <f t="shared" si="851"/>
        <v/>
      </c>
      <c r="BH516" s="123" t="str">
        <f t="shared" si="852"/>
        <v/>
      </c>
      <c r="BI516" s="123" t="str">
        <f t="shared" si="853"/>
        <v/>
      </c>
      <c r="BJ516" s="122" t="str">
        <f t="shared" si="854"/>
        <v/>
      </c>
      <c r="BK516" s="123" t="str">
        <f t="shared" si="855"/>
        <v/>
      </c>
      <c r="BL516" s="123" t="str">
        <f t="shared" si="856"/>
        <v/>
      </c>
      <c r="BM516" s="123" t="str">
        <f t="shared" si="857"/>
        <v/>
      </c>
      <c r="BN516" s="123" t="str">
        <f t="shared" si="858"/>
        <v/>
      </c>
      <c r="BO516" s="123" t="str">
        <f t="shared" si="859"/>
        <v/>
      </c>
      <c r="BP516" s="123" t="str">
        <f t="shared" si="860"/>
        <v/>
      </c>
      <c r="BQ516" s="123" t="str">
        <f t="shared" si="861"/>
        <v/>
      </c>
      <c r="BR516" s="124" t="str">
        <f t="shared" si="862"/>
        <v/>
      </c>
      <c r="BS516" s="142" t="str">
        <f t="shared" si="863"/>
        <v/>
      </c>
      <c r="BT516" s="143" t="str">
        <f t="shared" si="864"/>
        <v/>
      </c>
      <c r="BU516" s="143" t="str">
        <f t="shared" si="865"/>
        <v/>
      </c>
      <c r="BV516" s="143" t="str">
        <f t="shared" si="866"/>
        <v/>
      </c>
      <c r="BW516" s="143" t="str">
        <f t="shared" si="867"/>
        <v/>
      </c>
      <c r="BX516" s="144" t="str">
        <f t="shared" si="868"/>
        <v/>
      </c>
      <c r="BY516" s="141" t="str">
        <f t="shared" si="869"/>
        <v/>
      </c>
      <c r="BZ516" s="139" t="str">
        <f t="shared" si="870"/>
        <v/>
      </c>
      <c r="CA516" s="139" t="str">
        <f t="shared" si="871"/>
        <v/>
      </c>
      <c r="CB516" s="139" t="str">
        <f t="shared" si="872"/>
        <v/>
      </c>
      <c r="CC516" s="139" t="str">
        <f t="shared" si="873"/>
        <v/>
      </c>
      <c r="CD516" s="139" t="str">
        <f t="shared" si="874"/>
        <v/>
      </c>
      <c r="CE516" s="140" t="str">
        <f t="shared" si="875"/>
        <v/>
      </c>
      <c r="CF516" s="141" t="str">
        <f t="shared" si="876"/>
        <v/>
      </c>
      <c r="CG516" s="139" t="str">
        <f t="shared" si="877"/>
        <v/>
      </c>
      <c r="CH516" s="139" t="str">
        <f t="shared" si="878"/>
        <v/>
      </c>
      <c r="CI516" s="139" t="str">
        <f t="shared" si="879"/>
        <v/>
      </c>
      <c r="CJ516" s="139" t="str">
        <f t="shared" si="880"/>
        <v/>
      </c>
      <c r="CK516" s="139" t="str">
        <f t="shared" si="881"/>
        <v/>
      </c>
      <c r="CL516" s="140" t="str">
        <f t="shared" si="882"/>
        <v/>
      </c>
      <c r="CM516" s="142" t="str">
        <f t="shared" si="883"/>
        <v/>
      </c>
      <c r="CN516" s="143" t="str">
        <f t="shared" si="884"/>
        <v/>
      </c>
      <c r="CO516" s="143" t="str">
        <f t="shared" si="885"/>
        <v/>
      </c>
      <c r="CP516" s="143" t="str">
        <f t="shared" si="886"/>
        <v/>
      </c>
      <c r="CQ516" s="143" t="str">
        <f t="shared" si="887"/>
        <v/>
      </c>
      <c r="CR516" s="145" t="str">
        <f t="shared" si="888"/>
        <v/>
      </c>
      <c r="CS516" s="127"/>
      <c r="CT516" s="122" t="str">
        <f t="shared" si="889"/>
        <v/>
      </c>
      <c r="CU516" s="123" t="str">
        <f t="shared" si="890"/>
        <v/>
      </c>
      <c r="CV516" s="123" t="str">
        <f t="shared" si="891"/>
        <v/>
      </c>
      <c r="CW516" s="123" t="str">
        <f t="shared" si="892"/>
        <v/>
      </c>
      <c r="CX516" s="123" t="str">
        <f t="shared" si="893"/>
        <v/>
      </c>
      <c r="CY516" s="123" t="str">
        <f t="shared" si="894"/>
        <v/>
      </c>
      <c r="CZ516" s="123" t="str">
        <f t="shared" si="895"/>
        <v/>
      </c>
      <c r="DA516" s="123" t="str">
        <f t="shared" si="896"/>
        <v/>
      </c>
      <c r="DB516" s="124" t="str">
        <f t="shared" si="897"/>
        <v/>
      </c>
      <c r="DC516" s="128" t="str">
        <f t="shared" si="898"/>
        <v/>
      </c>
      <c r="DD516" s="123" t="str">
        <f t="shared" si="899"/>
        <v/>
      </c>
      <c r="DE516" s="123" t="str">
        <f t="shared" si="900"/>
        <v/>
      </c>
      <c r="DF516" s="123" t="str">
        <f t="shared" si="901"/>
        <v/>
      </c>
      <c r="DG516" s="123" t="str">
        <f t="shared" si="902"/>
        <v/>
      </c>
      <c r="DH516" s="123" t="str">
        <f t="shared" si="903"/>
        <v/>
      </c>
      <c r="DI516" s="123" t="str">
        <f t="shared" si="904"/>
        <v/>
      </c>
      <c r="DJ516" s="129" t="str">
        <f t="shared" si="905"/>
        <v/>
      </c>
      <c r="DK516" s="98" t="s">
        <v>68</v>
      </c>
      <c r="DL516" s="130">
        <f t="shared" si="912"/>
        <v>510</v>
      </c>
      <c r="DM516" s="56"/>
    </row>
    <row r="517" spans="2:117" ht="22.5" customHeight="1">
      <c r="B517" s="98" t="s">
        <v>68</v>
      </c>
      <c r="C517" s="130">
        <f t="shared" si="906"/>
        <v>511</v>
      </c>
      <c r="D517" s="146">
        <v>45709</v>
      </c>
      <c r="E517" s="155" t="s">
        <v>69</v>
      </c>
      <c r="F517" s="102" t="s">
        <v>70</v>
      </c>
      <c r="G517" s="103" t="s">
        <v>20</v>
      </c>
      <c r="H517" s="131" t="s">
        <v>46</v>
      </c>
      <c r="I517" s="132">
        <v>10000</v>
      </c>
      <c r="J517" s="106"/>
      <c r="K517" s="107">
        <f t="shared" si="907"/>
        <v>5491404</v>
      </c>
      <c r="L517" s="645"/>
      <c r="M517" s="133"/>
      <c r="N517" s="133"/>
      <c r="O517" s="134" t="str">
        <f t="shared" ref="O517:S517" si="1672">IF($H517=O$6,$I517,"")</f>
        <v/>
      </c>
      <c r="P517" s="135" t="str">
        <f t="shared" si="1672"/>
        <v/>
      </c>
      <c r="Q517" s="136">
        <f t="shared" si="1672"/>
        <v>10000</v>
      </c>
      <c r="R517" s="135" t="str">
        <f t="shared" si="1672"/>
        <v/>
      </c>
      <c r="S517" s="137" t="str">
        <f t="shared" si="1672"/>
        <v/>
      </c>
      <c r="T517" s="113" t="str">
        <f t="shared" ref="T517:AJ517" si="1673">IF($H517=T$6,$J517,"")</f>
        <v/>
      </c>
      <c r="U517" s="114" t="str">
        <f t="shared" si="1673"/>
        <v/>
      </c>
      <c r="V517" s="114" t="str">
        <f t="shared" si="1673"/>
        <v/>
      </c>
      <c r="W517" s="114" t="str">
        <f t="shared" si="1673"/>
        <v/>
      </c>
      <c r="X517" s="113" t="str">
        <f t="shared" si="1673"/>
        <v/>
      </c>
      <c r="Y517" s="114" t="str">
        <f t="shared" si="1673"/>
        <v/>
      </c>
      <c r="Z517" s="114" t="str">
        <f t="shared" si="1673"/>
        <v/>
      </c>
      <c r="AA517" s="114" t="str">
        <f t="shared" si="1673"/>
        <v/>
      </c>
      <c r="AB517" s="113" t="str">
        <f t="shared" si="1673"/>
        <v/>
      </c>
      <c r="AC517" s="114" t="str">
        <f t="shared" si="1673"/>
        <v/>
      </c>
      <c r="AD517" s="114" t="str">
        <f t="shared" si="1673"/>
        <v/>
      </c>
      <c r="AE517" s="114" t="str">
        <f t="shared" si="1673"/>
        <v/>
      </c>
      <c r="AF517" s="114" t="str">
        <f t="shared" si="1673"/>
        <v/>
      </c>
      <c r="AG517" s="114" t="str">
        <f t="shared" si="1673"/>
        <v/>
      </c>
      <c r="AH517" s="114" t="str">
        <f t="shared" si="1673"/>
        <v/>
      </c>
      <c r="AI517" s="113" t="str">
        <f t="shared" si="1673"/>
        <v/>
      </c>
      <c r="AJ517" s="115" t="str">
        <f t="shared" si="1673"/>
        <v/>
      </c>
      <c r="AK517" s="617"/>
      <c r="AL517" s="38"/>
      <c r="AM517" s="98" t="s">
        <v>68</v>
      </c>
      <c r="AN517" s="130">
        <f t="shared" si="910"/>
        <v>511</v>
      </c>
      <c r="AO517" s="138" t="str">
        <f t="shared" ref="AO517:AS517" si="1674">IF(AND($G517=AO$4,$H517=AO$6),$I517,"")</f>
        <v/>
      </c>
      <c r="AP517" s="139" t="str">
        <f t="shared" si="1674"/>
        <v/>
      </c>
      <c r="AQ517" s="139">
        <f t="shared" si="1674"/>
        <v>10000</v>
      </c>
      <c r="AR517" s="139" t="str">
        <f t="shared" si="1674"/>
        <v/>
      </c>
      <c r="AS517" s="139" t="str">
        <f t="shared" si="1674"/>
        <v/>
      </c>
      <c r="AT517" s="118"/>
      <c r="AU517" s="138" t="str">
        <f t="shared" ref="AU517:AU771" si="1675">IF(AND($G517=AU$4,$H517=AU$6),$J517,"")</f>
        <v/>
      </c>
      <c r="AV517" s="139" t="str">
        <f t="shared" ref="AV517:AV771" si="1676">IF(AND($G517=AU$4,$H517=AV$6),$J517,"")</f>
        <v/>
      </c>
      <c r="AW517" s="139" t="str">
        <f t="shared" ref="AW517:AW771" si="1677">IF(AND($G517=AU$4,$H517=AW$6),$J517,"")</f>
        <v/>
      </c>
      <c r="AX517" s="139" t="str">
        <f t="shared" ref="AX517:AX771" si="1678">IF(AND($G517=AU$4,$H517=AX$6),$J517,"")</f>
        <v/>
      </c>
      <c r="AY517" s="139" t="str">
        <f t="shared" ref="AY517:AY771" si="1679">IF(AND($G517=AU$4,$H517=AY$6),$J517,"")</f>
        <v/>
      </c>
      <c r="AZ517" s="140" t="str">
        <f t="shared" ref="AZ517:AZ771" si="1680">IF(AND($G517=AU$4,$H517=AZ$6),$J517,"")</f>
        <v/>
      </c>
      <c r="BA517" s="141" t="str">
        <f t="shared" ref="BA517:BA771" si="1681">IF(AND($G517=BA$4,$H517=BA$6),$J517,"")</f>
        <v/>
      </c>
      <c r="BB517" s="139" t="str">
        <f t="shared" ref="BB517:BB771" si="1682">IF(AND($G517=BA$4,$H517=BB$6),$J517,"")</f>
        <v/>
      </c>
      <c r="BC517" s="139" t="str">
        <f t="shared" ref="BC517:BC771" si="1683">IF(AND($G517=BA$4,$H517=BC$6),$J517,"")</f>
        <v/>
      </c>
      <c r="BD517" s="139" t="str">
        <f t="shared" ref="BD517:BD771" si="1684">IF(AND($G517=BA$4,$H517=BD$6),$J517,"")</f>
        <v/>
      </c>
      <c r="BE517" s="140" t="str">
        <f t="shared" ref="BE517:BE771" si="1685">IF(AND($G517=BA$4,$H517=BE$6),$J517,"")</f>
        <v/>
      </c>
      <c r="BF517" s="122" t="str">
        <f t="shared" ref="BF517:BF771" si="1686">IF(AND($G517=BF$4,$H517=BF$6),$J517,"")</f>
        <v/>
      </c>
      <c r="BG517" s="123" t="str">
        <f t="shared" ref="BG517:BG771" si="1687">IF(AND($G517=BF$4,$H517=BG$6),$J517,"")</f>
        <v/>
      </c>
      <c r="BH517" s="123" t="str">
        <f t="shared" ref="BH517:BH771" si="1688">IF(AND($G517=BF$4,$H517=BH$6),$J517,"")</f>
        <v/>
      </c>
      <c r="BI517" s="123" t="str">
        <f t="shared" ref="BI517:BI771" si="1689">IF(AND($G517=BF$4,$H517=BI$6),$J517,"")</f>
        <v/>
      </c>
      <c r="BJ517" s="122" t="str">
        <f t="shared" ref="BJ517:BJ771" si="1690">IF(AND($G517=BF$4,$H517=BJ$6),$J517,"")</f>
        <v/>
      </c>
      <c r="BK517" s="123" t="str">
        <f t="shared" ref="BK517:BK771" si="1691">IF(AND($G517=BF$4,$H517=BK$6),$J517,"")</f>
        <v/>
      </c>
      <c r="BL517" s="123" t="str">
        <f t="shared" ref="BL517:BL771" si="1692">IF(AND($G517=BF$4,$H517=BL$6),$J517,"")</f>
        <v/>
      </c>
      <c r="BM517" s="123" t="str">
        <f t="shared" ref="BM517:BM771" si="1693">IF(AND($G517=BF$4,$H517=BM$6),$J517,"")</f>
        <v/>
      </c>
      <c r="BN517" s="123" t="str">
        <f t="shared" ref="BN517:BN771" si="1694">IF(AND($G517=BF$4,$H517=BN$6),$J517,"")</f>
        <v/>
      </c>
      <c r="BO517" s="123" t="str">
        <f t="shared" ref="BO517:BO771" si="1695">IF(AND($G517=BF$4,$H517=BO$6),$J517,"")</f>
        <v/>
      </c>
      <c r="BP517" s="123" t="str">
        <f t="shared" ref="BP517:BP771" si="1696">IF(AND($G517=BF$4,$H517=BP$6),$J517,"")</f>
        <v/>
      </c>
      <c r="BQ517" s="123" t="str">
        <f t="shared" ref="BQ517:BQ771" si="1697">IF(AND($G517=BF$4,$H517=BQ$6),$J517,"")</f>
        <v/>
      </c>
      <c r="BR517" s="124" t="str">
        <f t="shared" ref="BR517:BR771" si="1698">IF(AND($G517=BF$4,$H517=BR$6),$J517,"")</f>
        <v/>
      </c>
      <c r="BS517" s="142" t="str">
        <f t="shared" ref="BS517:BS771" si="1699">IF(AND($G517=BS$4,$H517=BS$6),$J517,"")</f>
        <v/>
      </c>
      <c r="BT517" s="143" t="str">
        <f t="shared" ref="BT517:BT771" si="1700">IF(AND($G517=BS$4,$H517=BT$6),$J517,"")</f>
        <v/>
      </c>
      <c r="BU517" s="143" t="str">
        <f t="shared" ref="BU517:BU771" si="1701">IF(AND($G517=BS$4,$H517=BU$6),$J517,"")</f>
        <v/>
      </c>
      <c r="BV517" s="143" t="str">
        <f t="shared" ref="BV517:BV771" si="1702">IF(AND($G517=BS$4,$H517=BV$6),$J517,"")</f>
        <v/>
      </c>
      <c r="BW517" s="143" t="str">
        <f t="shared" ref="BW517:BW771" si="1703">IF(AND($G517=BS$4,$H517=BW$6),$J517,"")</f>
        <v/>
      </c>
      <c r="BX517" s="144" t="str">
        <f t="shared" ref="BX517:BX771" si="1704">IF(AND($G517=BS$4,$H517=BX$6),$J517,"")</f>
        <v/>
      </c>
      <c r="BY517" s="141" t="str">
        <f t="shared" ref="BY517:BY771" si="1705">IF(AND($G517=BY$4,$H517=BY$6),$J517,"")</f>
        <v/>
      </c>
      <c r="BZ517" s="139" t="str">
        <f t="shared" ref="BZ517:BZ771" si="1706">IF(AND($G517=BY$4,$H517=BZ$6),$J517,"")</f>
        <v/>
      </c>
      <c r="CA517" s="139" t="str">
        <f t="shared" ref="CA517:CA771" si="1707">IF(AND($G517=BY$4,$H517=CA$6),$J517,"")</f>
        <v/>
      </c>
      <c r="CB517" s="139" t="str">
        <f t="shared" ref="CB517:CB771" si="1708">IF(AND($G517=BY$4,$H517=CB$6),$J517,"")</f>
        <v/>
      </c>
      <c r="CC517" s="139" t="str">
        <f t="shared" ref="CC517:CC771" si="1709">IF(AND($G517=BY$4,$H517=CC$6),$J517,"")</f>
        <v/>
      </c>
      <c r="CD517" s="139" t="str">
        <f t="shared" ref="CD517:CD771" si="1710">IF(AND($G517=BY$4,$H517=CD$6),$J517,"")</f>
        <v/>
      </c>
      <c r="CE517" s="140" t="str">
        <f t="shared" ref="CE517:CE771" si="1711">IF(AND($G517=BY$4,$H517=CE$6),$J517,"")</f>
        <v/>
      </c>
      <c r="CF517" s="141" t="str">
        <f t="shared" ref="CF517:CF771" si="1712">IF(AND($G517=CF$4,$H517=CF$6),$J517,"")</f>
        <v/>
      </c>
      <c r="CG517" s="139" t="str">
        <f t="shared" ref="CG517:CG771" si="1713">IF(AND($G517=CF$4,$H517=CG$6),$J517,"")</f>
        <v/>
      </c>
      <c r="CH517" s="139" t="str">
        <f t="shared" ref="CH517:CH771" si="1714">IF(AND($G517=CF$4,$H517=CH$6),$J517,"")</f>
        <v/>
      </c>
      <c r="CI517" s="139" t="str">
        <f t="shared" ref="CI517:CI771" si="1715">IF(AND($G517=CF$4,$H517=CI$6),$J517,"")</f>
        <v/>
      </c>
      <c r="CJ517" s="139" t="str">
        <f t="shared" ref="CJ517:CJ771" si="1716">IF(AND($G517=CF$4,$H517=CJ$6),$J517,"")</f>
        <v/>
      </c>
      <c r="CK517" s="139" t="str">
        <f t="shared" ref="CK517:CK771" si="1717">IF(AND($G517=CF$4,$H517=CK$6),$J517,"")</f>
        <v/>
      </c>
      <c r="CL517" s="140" t="str">
        <f t="shared" ref="CL517:CL771" si="1718">IF(AND($G517=CF$4,$H517=CL$6),$J517,"")</f>
        <v/>
      </c>
      <c r="CM517" s="142" t="str">
        <f t="shared" ref="CM517:CM771" si="1719">IF(AND($G517=CM$4,$H517=CM$6),$J517,"")</f>
        <v/>
      </c>
      <c r="CN517" s="143" t="str">
        <f t="shared" ref="CN517:CN771" si="1720">IF(AND($G517=CM$4,$H517=CN$6),$J517,"")</f>
        <v/>
      </c>
      <c r="CO517" s="143" t="str">
        <f t="shared" ref="CO517:CO771" si="1721">IF(AND($G517=CM$4,$H517=CO$6),$J517,"")</f>
        <v/>
      </c>
      <c r="CP517" s="143" t="str">
        <f t="shared" ref="CP517:CP771" si="1722">IF(AND($G517=CM$4,$H517=CP$6),$J517,"")</f>
        <v/>
      </c>
      <c r="CQ517" s="143" t="str">
        <f t="shared" ref="CQ517:CQ771" si="1723">IF(AND($G517=CM$4,$H517=CQ$6),$J517,"")</f>
        <v/>
      </c>
      <c r="CR517" s="145" t="str">
        <f t="shared" ref="CR517:CR771" si="1724">IF(AND($G517=CM$4,$H517=CR$6),$J517,"")</f>
        <v/>
      </c>
      <c r="CS517" s="127"/>
      <c r="CT517" s="122" t="str">
        <f t="shared" ref="CT517:CT771" si="1725">IF(AND($G517=CT$4,$H517=CT$6),$J517,"")</f>
        <v/>
      </c>
      <c r="CU517" s="123" t="str">
        <f t="shared" ref="CU517:CU771" si="1726">IF(AND($G517=CT$4,$H517=CU$6),$J517,"")</f>
        <v/>
      </c>
      <c r="CV517" s="123" t="str">
        <f t="shared" ref="CV517:CV771" si="1727">IF(AND($G517=CT$4,$H517=CV$6),$J517,"")</f>
        <v/>
      </c>
      <c r="CW517" s="123" t="str">
        <f t="shared" ref="CW517:CW771" si="1728">IF(AND($G517=CT$4,$H517=CW$6),$J517,"")</f>
        <v/>
      </c>
      <c r="CX517" s="123" t="str">
        <f t="shared" ref="CX517:CX771" si="1729">IF(AND($G517=CT$4,$H517=CX$6),$J517,"")</f>
        <v/>
      </c>
      <c r="CY517" s="123" t="str">
        <f t="shared" ref="CY517:CY771" si="1730">IF(AND($G517=CT$4,$H517=CY$6),$J517,"")</f>
        <v/>
      </c>
      <c r="CZ517" s="123" t="str">
        <f t="shared" ref="CZ517:CZ771" si="1731">IF(AND($G517=CT$4,$H517=CZ$6),$J517,"")</f>
        <v/>
      </c>
      <c r="DA517" s="123" t="str">
        <f t="shared" ref="DA517:DA771" si="1732">IF(AND($G517=CT$4,$H517=DA$6),$J517,"")</f>
        <v/>
      </c>
      <c r="DB517" s="124" t="str">
        <f t="shared" ref="DB517:DB771" si="1733">IF(AND($G517=CT$4,$H517=DB$6),$J517,"")</f>
        <v/>
      </c>
      <c r="DC517" s="128" t="str">
        <f t="shared" ref="DC517:DC771" si="1734">IF(AND($G517=DC$4,$H517=DC$6),$J517,"")</f>
        <v/>
      </c>
      <c r="DD517" s="123" t="str">
        <f t="shared" ref="DD517:DD771" si="1735">IF(AND($G517=DC$4,$H517=DD$6),$J517,"")</f>
        <v/>
      </c>
      <c r="DE517" s="123" t="str">
        <f t="shared" ref="DE517:DE771" si="1736">IF(AND($G517=DC$4,$H517=DE$6),$J517,"")</f>
        <v/>
      </c>
      <c r="DF517" s="123" t="str">
        <f t="shared" ref="DF517:DF771" si="1737">IF(AND($G517=DC$4,$H517=DF$6),$J517,"")</f>
        <v/>
      </c>
      <c r="DG517" s="123" t="str">
        <f t="shared" ref="DG517:DG771" si="1738">IF(AND($G517=DC$4,$H517=DG$6),$J517,"")</f>
        <v/>
      </c>
      <c r="DH517" s="123" t="str">
        <f t="shared" ref="DH517:DH771" si="1739">IF(AND($G517=DC$4,$H517=DH$6),$J517,"")</f>
        <v/>
      </c>
      <c r="DI517" s="123" t="str">
        <f t="shared" ref="DI517:DI771" si="1740">IF(AND($G517=DC$4,$H517=DI$6),$J517,"")</f>
        <v/>
      </c>
      <c r="DJ517" s="129" t="str">
        <f t="shared" ref="DJ517:DJ771" si="1741">IF(AND($G517=DC$4,$H517=DJ$6),$J517,"")</f>
        <v/>
      </c>
      <c r="DK517" s="98" t="s">
        <v>68</v>
      </c>
      <c r="DL517" s="130">
        <f t="shared" si="912"/>
        <v>511</v>
      </c>
      <c r="DM517" s="56"/>
    </row>
    <row r="518" spans="2:117" ht="22.5" customHeight="1">
      <c r="B518" s="98" t="s">
        <v>68</v>
      </c>
      <c r="C518" s="130">
        <f t="shared" ref="C518:C772" si="1742">C517+1</f>
        <v>512</v>
      </c>
      <c r="D518" s="146">
        <v>45709</v>
      </c>
      <c r="E518" s="155" t="s">
        <v>69</v>
      </c>
      <c r="F518" s="102" t="s">
        <v>70</v>
      </c>
      <c r="G518" s="103" t="s">
        <v>20</v>
      </c>
      <c r="H518" s="131" t="s">
        <v>46</v>
      </c>
      <c r="I518" s="132">
        <v>10000</v>
      </c>
      <c r="J518" s="106"/>
      <c r="K518" s="107">
        <f t="shared" ref="K518:K772" si="1743">K517+I518-J518</f>
        <v>5501404</v>
      </c>
      <c r="L518" s="645"/>
      <c r="M518" s="133"/>
      <c r="N518" s="133"/>
      <c r="O518" s="134" t="str">
        <f t="shared" ref="O518:S518" si="1744">IF($H518=O$6,$I518,"")</f>
        <v/>
      </c>
      <c r="P518" s="135" t="str">
        <f t="shared" si="1744"/>
        <v/>
      </c>
      <c r="Q518" s="136">
        <f t="shared" si="1744"/>
        <v>10000</v>
      </c>
      <c r="R518" s="135" t="str">
        <f t="shared" si="1744"/>
        <v/>
      </c>
      <c r="S518" s="137" t="str">
        <f t="shared" si="1744"/>
        <v/>
      </c>
      <c r="T518" s="113" t="str">
        <f t="shared" ref="T518:AJ518" si="1745">IF($H518=T$6,$J518,"")</f>
        <v/>
      </c>
      <c r="U518" s="114" t="str">
        <f t="shared" si="1745"/>
        <v/>
      </c>
      <c r="V518" s="114" t="str">
        <f t="shared" si="1745"/>
        <v/>
      </c>
      <c r="W518" s="114" t="str">
        <f t="shared" si="1745"/>
        <v/>
      </c>
      <c r="X518" s="113" t="str">
        <f t="shared" si="1745"/>
        <v/>
      </c>
      <c r="Y518" s="114" t="str">
        <f t="shared" si="1745"/>
        <v/>
      </c>
      <c r="Z518" s="114" t="str">
        <f t="shared" si="1745"/>
        <v/>
      </c>
      <c r="AA518" s="114" t="str">
        <f t="shared" si="1745"/>
        <v/>
      </c>
      <c r="AB518" s="113" t="str">
        <f t="shared" si="1745"/>
        <v/>
      </c>
      <c r="AC518" s="114" t="str">
        <f t="shared" si="1745"/>
        <v/>
      </c>
      <c r="AD518" s="114" t="str">
        <f t="shared" si="1745"/>
        <v/>
      </c>
      <c r="AE518" s="114" t="str">
        <f t="shared" si="1745"/>
        <v/>
      </c>
      <c r="AF518" s="114" t="str">
        <f t="shared" si="1745"/>
        <v/>
      </c>
      <c r="AG518" s="114" t="str">
        <f t="shared" si="1745"/>
        <v/>
      </c>
      <c r="AH518" s="114" t="str">
        <f t="shared" si="1745"/>
        <v/>
      </c>
      <c r="AI518" s="113" t="str">
        <f t="shared" si="1745"/>
        <v/>
      </c>
      <c r="AJ518" s="115" t="str">
        <f t="shared" si="1745"/>
        <v/>
      </c>
      <c r="AK518" s="617"/>
      <c r="AL518" s="38"/>
      <c r="AM518" s="98" t="s">
        <v>68</v>
      </c>
      <c r="AN518" s="130">
        <f t="shared" ref="AN518:AN772" si="1746">AN517+1</f>
        <v>512</v>
      </c>
      <c r="AO518" s="138" t="str">
        <f t="shared" ref="AO518:AS518" si="1747">IF(AND($G518=AO$4,$H518=AO$6),$I518,"")</f>
        <v/>
      </c>
      <c r="AP518" s="139" t="str">
        <f t="shared" si="1747"/>
        <v/>
      </c>
      <c r="AQ518" s="139">
        <f t="shared" si="1747"/>
        <v>10000</v>
      </c>
      <c r="AR518" s="139" t="str">
        <f t="shared" si="1747"/>
        <v/>
      </c>
      <c r="AS518" s="139" t="str">
        <f t="shared" si="1747"/>
        <v/>
      </c>
      <c r="AT518" s="118"/>
      <c r="AU518" s="138" t="str">
        <f t="shared" si="1675"/>
        <v/>
      </c>
      <c r="AV518" s="139" t="str">
        <f t="shared" si="1676"/>
        <v/>
      </c>
      <c r="AW518" s="139" t="str">
        <f t="shared" si="1677"/>
        <v/>
      </c>
      <c r="AX518" s="139" t="str">
        <f t="shared" si="1678"/>
        <v/>
      </c>
      <c r="AY518" s="139" t="str">
        <f t="shared" si="1679"/>
        <v/>
      </c>
      <c r="AZ518" s="140" t="str">
        <f t="shared" si="1680"/>
        <v/>
      </c>
      <c r="BA518" s="141" t="str">
        <f t="shared" si="1681"/>
        <v/>
      </c>
      <c r="BB518" s="139" t="str">
        <f t="shared" si="1682"/>
        <v/>
      </c>
      <c r="BC518" s="139" t="str">
        <f t="shared" si="1683"/>
        <v/>
      </c>
      <c r="BD518" s="139" t="str">
        <f t="shared" si="1684"/>
        <v/>
      </c>
      <c r="BE518" s="140" t="str">
        <f t="shared" si="1685"/>
        <v/>
      </c>
      <c r="BF518" s="122" t="str">
        <f t="shared" si="1686"/>
        <v/>
      </c>
      <c r="BG518" s="123" t="str">
        <f t="shared" si="1687"/>
        <v/>
      </c>
      <c r="BH518" s="123" t="str">
        <f t="shared" si="1688"/>
        <v/>
      </c>
      <c r="BI518" s="123" t="str">
        <f t="shared" si="1689"/>
        <v/>
      </c>
      <c r="BJ518" s="122" t="str">
        <f t="shared" si="1690"/>
        <v/>
      </c>
      <c r="BK518" s="123" t="str">
        <f t="shared" si="1691"/>
        <v/>
      </c>
      <c r="BL518" s="123" t="str">
        <f t="shared" si="1692"/>
        <v/>
      </c>
      <c r="BM518" s="123" t="str">
        <f t="shared" si="1693"/>
        <v/>
      </c>
      <c r="BN518" s="123" t="str">
        <f t="shared" si="1694"/>
        <v/>
      </c>
      <c r="BO518" s="123" t="str">
        <f t="shared" si="1695"/>
        <v/>
      </c>
      <c r="BP518" s="123" t="str">
        <f t="shared" si="1696"/>
        <v/>
      </c>
      <c r="BQ518" s="123" t="str">
        <f t="shared" si="1697"/>
        <v/>
      </c>
      <c r="BR518" s="124" t="str">
        <f t="shared" si="1698"/>
        <v/>
      </c>
      <c r="BS518" s="142" t="str">
        <f t="shared" si="1699"/>
        <v/>
      </c>
      <c r="BT518" s="143" t="str">
        <f t="shared" si="1700"/>
        <v/>
      </c>
      <c r="BU518" s="143" t="str">
        <f t="shared" si="1701"/>
        <v/>
      </c>
      <c r="BV518" s="143" t="str">
        <f t="shared" si="1702"/>
        <v/>
      </c>
      <c r="BW518" s="143" t="str">
        <f t="shared" si="1703"/>
        <v/>
      </c>
      <c r="BX518" s="144" t="str">
        <f t="shared" si="1704"/>
        <v/>
      </c>
      <c r="BY518" s="141" t="str">
        <f t="shared" si="1705"/>
        <v/>
      </c>
      <c r="BZ518" s="139" t="str">
        <f t="shared" si="1706"/>
        <v/>
      </c>
      <c r="CA518" s="139" t="str">
        <f t="shared" si="1707"/>
        <v/>
      </c>
      <c r="CB518" s="139" t="str">
        <f t="shared" si="1708"/>
        <v/>
      </c>
      <c r="CC518" s="139" t="str">
        <f t="shared" si="1709"/>
        <v/>
      </c>
      <c r="CD518" s="139" t="str">
        <f t="shared" si="1710"/>
        <v/>
      </c>
      <c r="CE518" s="140" t="str">
        <f t="shared" si="1711"/>
        <v/>
      </c>
      <c r="CF518" s="141" t="str">
        <f t="shared" si="1712"/>
        <v/>
      </c>
      <c r="CG518" s="139" t="str">
        <f t="shared" si="1713"/>
        <v/>
      </c>
      <c r="CH518" s="139" t="str">
        <f t="shared" si="1714"/>
        <v/>
      </c>
      <c r="CI518" s="139" t="str">
        <f t="shared" si="1715"/>
        <v/>
      </c>
      <c r="CJ518" s="139" t="str">
        <f t="shared" si="1716"/>
        <v/>
      </c>
      <c r="CK518" s="139" t="str">
        <f t="shared" si="1717"/>
        <v/>
      </c>
      <c r="CL518" s="140" t="str">
        <f t="shared" si="1718"/>
        <v/>
      </c>
      <c r="CM518" s="142" t="str">
        <f t="shared" si="1719"/>
        <v/>
      </c>
      <c r="CN518" s="143" t="str">
        <f t="shared" si="1720"/>
        <v/>
      </c>
      <c r="CO518" s="143" t="str">
        <f t="shared" si="1721"/>
        <v/>
      </c>
      <c r="CP518" s="143" t="str">
        <f t="shared" si="1722"/>
        <v/>
      </c>
      <c r="CQ518" s="143" t="str">
        <f t="shared" si="1723"/>
        <v/>
      </c>
      <c r="CR518" s="145" t="str">
        <f t="shared" si="1724"/>
        <v/>
      </c>
      <c r="CS518" s="127"/>
      <c r="CT518" s="122" t="str">
        <f t="shared" si="1725"/>
        <v/>
      </c>
      <c r="CU518" s="123" t="str">
        <f t="shared" si="1726"/>
        <v/>
      </c>
      <c r="CV518" s="123" t="str">
        <f t="shared" si="1727"/>
        <v/>
      </c>
      <c r="CW518" s="123" t="str">
        <f t="shared" si="1728"/>
        <v/>
      </c>
      <c r="CX518" s="123" t="str">
        <f t="shared" si="1729"/>
        <v/>
      </c>
      <c r="CY518" s="123" t="str">
        <f t="shared" si="1730"/>
        <v/>
      </c>
      <c r="CZ518" s="123" t="str">
        <f t="shared" si="1731"/>
        <v/>
      </c>
      <c r="DA518" s="123" t="str">
        <f t="shared" si="1732"/>
        <v/>
      </c>
      <c r="DB518" s="124" t="str">
        <f t="shared" si="1733"/>
        <v/>
      </c>
      <c r="DC518" s="128" t="str">
        <f t="shared" si="1734"/>
        <v/>
      </c>
      <c r="DD518" s="123" t="str">
        <f t="shared" si="1735"/>
        <v/>
      </c>
      <c r="DE518" s="123" t="str">
        <f t="shared" si="1736"/>
        <v/>
      </c>
      <c r="DF518" s="123" t="str">
        <f t="shared" si="1737"/>
        <v/>
      </c>
      <c r="DG518" s="123" t="str">
        <f t="shared" si="1738"/>
        <v/>
      </c>
      <c r="DH518" s="123" t="str">
        <f t="shared" si="1739"/>
        <v/>
      </c>
      <c r="DI518" s="123" t="str">
        <f t="shared" si="1740"/>
        <v/>
      </c>
      <c r="DJ518" s="129" t="str">
        <f t="shared" si="1741"/>
        <v/>
      </c>
      <c r="DK518" s="98" t="s">
        <v>68</v>
      </c>
      <c r="DL518" s="130">
        <f t="shared" ref="DL518:DL772" si="1748">DL517+1</f>
        <v>512</v>
      </c>
      <c r="DM518" s="56"/>
    </row>
    <row r="519" spans="2:117" ht="22.5" customHeight="1">
      <c r="B519" s="98" t="s">
        <v>68</v>
      </c>
      <c r="C519" s="130">
        <f t="shared" si="1742"/>
        <v>513</v>
      </c>
      <c r="D519" s="146">
        <v>45709</v>
      </c>
      <c r="E519" s="155" t="s">
        <v>69</v>
      </c>
      <c r="F519" s="102" t="s">
        <v>70</v>
      </c>
      <c r="G519" s="103" t="s">
        <v>20</v>
      </c>
      <c r="H519" s="131" t="s">
        <v>46</v>
      </c>
      <c r="I519" s="132">
        <v>10000</v>
      </c>
      <c r="J519" s="106"/>
      <c r="K519" s="107">
        <f t="shared" si="1743"/>
        <v>5511404</v>
      </c>
      <c r="L519" s="645"/>
      <c r="M519" s="133"/>
      <c r="N519" s="133"/>
      <c r="O519" s="134" t="str">
        <f t="shared" ref="O519:S519" si="1749">IF($H519=O$6,$I519,"")</f>
        <v/>
      </c>
      <c r="P519" s="135" t="str">
        <f t="shared" si="1749"/>
        <v/>
      </c>
      <c r="Q519" s="136">
        <f t="shared" si="1749"/>
        <v>10000</v>
      </c>
      <c r="R519" s="135" t="str">
        <f t="shared" si="1749"/>
        <v/>
      </c>
      <c r="S519" s="137" t="str">
        <f t="shared" si="1749"/>
        <v/>
      </c>
      <c r="T519" s="113" t="str">
        <f t="shared" ref="T519:AJ519" si="1750">IF($H519=T$6,$J519,"")</f>
        <v/>
      </c>
      <c r="U519" s="114" t="str">
        <f t="shared" si="1750"/>
        <v/>
      </c>
      <c r="V519" s="114" t="str">
        <f t="shared" si="1750"/>
        <v/>
      </c>
      <c r="W519" s="114" t="str">
        <f t="shared" si="1750"/>
        <v/>
      </c>
      <c r="X519" s="113" t="str">
        <f t="shared" si="1750"/>
        <v/>
      </c>
      <c r="Y519" s="114" t="str">
        <f t="shared" si="1750"/>
        <v/>
      </c>
      <c r="Z519" s="114" t="str">
        <f t="shared" si="1750"/>
        <v/>
      </c>
      <c r="AA519" s="114" t="str">
        <f t="shared" si="1750"/>
        <v/>
      </c>
      <c r="AB519" s="113" t="str">
        <f t="shared" si="1750"/>
        <v/>
      </c>
      <c r="AC519" s="114" t="str">
        <f t="shared" si="1750"/>
        <v/>
      </c>
      <c r="AD519" s="114" t="str">
        <f t="shared" si="1750"/>
        <v/>
      </c>
      <c r="AE519" s="114" t="str">
        <f t="shared" si="1750"/>
        <v/>
      </c>
      <c r="AF519" s="114" t="str">
        <f t="shared" si="1750"/>
        <v/>
      </c>
      <c r="AG519" s="114" t="str">
        <f t="shared" si="1750"/>
        <v/>
      </c>
      <c r="AH519" s="114" t="str">
        <f t="shared" si="1750"/>
        <v/>
      </c>
      <c r="AI519" s="113" t="str">
        <f t="shared" si="1750"/>
        <v/>
      </c>
      <c r="AJ519" s="115" t="str">
        <f t="shared" si="1750"/>
        <v/>
      </c>
      <c r="AK519" s="617"/>
      <c r="AL519" s="38"/>
      <c r="AM519" s="98" t="s">
        <v>68</v>
      </c>
      <c r="AN519" s="130">
        <f t="shared" si="1746"/>
        <v>513</v>
      </c>
      <c r="AO519" s="138" t="str">
        <f t="shared" ref="AO519:AS519" si="1751">IF(AND($G519=AO$4,$H519=AO$6),$I519,"")</f>
        <v/>
      </c>
      <c r="AP519" s="139" t="str">
        <f t="shared" si="1751"/>
        <v/>
      </c>
      <c r="AQ519" s="139">
        <f t="shared" si="1751"/>
        <v>10000</v>
      </c>
      <c r="AR519" s="139" t="str">
        <f t="shared" si="1751"/>
        <v/>
      </c>
      <c r="AS519" s="139" t="str">
        <f t="shared" si="1751"/>
        <v/>
      </c>
      <c r="AT519" s="118"/>
      <c r="AU519" s="138" t="str">
        <f t="shared" si="1675"/>
        <v/>
      </c>
      <c r="AV519" s="139" t="str">
        <f t="shared" si="1676"/>
        <v/>
      </c>
      <c r="AW519" s="139" t="str">
        <f t="shared" si="1677"/>
        <v/>
      </c>
      <c r="AX519" s="139" t="str">
        <f t="shared" si="1678"/>
        <v/>
      </c>
      <c r="AY519" s="139" t="str">
        <f t="shared" si="1679"/>
        <v/>
      </c>
      <c r="AZ519" s="140" t="str">
        <f t="shared" si="1680"/>
        <v/>
      </c>
      <c r="BA519" s="141" t="str">
        <f t="shared" si="1681"/>
        <v/>
      </c>
      <c r="BB519" s="139" t="str">
        <f t="shared" si="1682"/>
        <v/>
      </c>
      <c r="BC519" s="139" t="str">
        <f t="shared" si="1683"/>
        <v/>
      </c>
      <c r="BD519" s="139" t="str">
        <f t="shared" si="1684"/>
        <v/>
      </c>
      <c r="BE519" s="140" t="str">
        <f t="shared" si="1685"/>
        <v/>
      </c>
      <c r="BF519" s="122" t="str">
        <f t="shared" si="1686"/>
        <v/>
      </c>
      <c r="BG519" s="123" t="str">
        <f t="shared" si="1687"/>
        <v/>
      </c>
      <c r="BH519" s="123" t="str">
        <f t="shared" si="1688"/>
        <v/>
      </c>
      <c r="BI519" s="123" t="str">
        <f t="shared" si="1689"/>
        <v/>
      </c>
      <c r="BJ519" s="122" t="str">
        <f t="shared" si="1690"/>
        <v/>
      </c>
      <c r="BK519" s="123" t="str">
        <f t="shared" si="1691"/>
        <v/>
      </c>
      <c r="BL519" s="123" t="str">
        <f t="shared" si="1692"/>
        <v/>
      </c>
      <c r="BM519" s="123" t="str">
        <f t="shared" si="1693"/>
        <v/>
      </c>
      <c r="BN519" s="123" t="str">
        <f t="shared" si="1694"/>
        <v/>
      </c>
      <c r="BO519" s="123" t="str">
        <f t="shared" si="1695"/>
        <v/>
      </c>
      <c r="BP519" s="123" t="str">
        <f t="shared" si="1696"/>
        <v/>
      </c>
      <c r="BQ519" s="123" t="str">
        <f t="shared" si="1697"/>
        <v/>
      </c>
      <c r="BR519" s="124" t="str">
        <f t="shared" si="1698"/>
        <v/>
      </c>
      <c r="BS519" s="142" t="str">
        <f t="shared" si="1699"/>
        <v/>
      </c>
      <c r="BT519" s="143" t="str">
        <f t="shared" si="1700"/>
        <v/>
      </c>
      <c r="BU519" s="143" t="str">
        <f t="shared" si="1701"/>
        <v/>
      </c>
      <c r="BV519" s="143" t="str">
        <f t="shared" si="1702"/>
        <v/>
      </c>
      <c r="BW519" s="143" t="str">
        <f t="shared" si="1703"/>
        <v/>
      </c>
      <c r="BX519" s="144" t="str">
        <f t="shared" si="1704"/>
        <v/>
      </c>
      <c r="BY519" s="141" t="str">
        <f t="shared" si="1705"/>
        <v/>
      </c>
      <c r="BZ519" s="139" t="str">
        <f t="shared" si="1706"/>
        <v/>
      </c>
      <c r="CA519" s="139" t="str">
        <f t="shared" si="1707"/>
        <v/>
      </c>
      <c r="CB519" s="139" t="str">
        <f t="shared" si="1708"/>
        <v/>
      </c>
      <c r="CC519" s="139" t="str">
        <f t="shared" si="1709"/>
        <v/>
      </c>
      <c r="CD519" s="139" t="str">
        <f t="shared" si="1710"/>
        <v/>
      </c>
      <c r="CE519" s="140" t="str">
        <f t="shared" si="1711"/>
        <v/>
      </c>
      <c r="CF519" s="141" t="str">
        <f t="shared" si="1712"/>
        <v/>
      </c>
      <c r="CG519" s="139" t="str">
        <f t="shared" si="1713"/>
        <v/>
      </c>
      <c r="CH519" s="139" t="str">
        <f t="shared" si="1714"/>
        <v/>
      </c>
      <c r="CI519" s="139" t="str">
        <f t="shared" si="1715"/>
        <v/>
      </c>
      <c r="CJ519" s="139" t="str">
        <f t="shared" si="1716"/>
        <v/>
      </c>
      <c r="CK519" s="139" t="str">
        <f t="shared" si="1717"/>
        <v/>
      </c>
      <c r="CL519" s="140" t="str">
        <f t="shared" si="1718"/>
        <v/>
      </c>
      <c r="CM519" s="142" t="str">
        <f t="shared" si="1719"/>
        <v/>
      </c>
      <c r="CN519" s="143" t="str">
        <f t="shared" si="1720"/>
        <v/>
      </c>
      <c r="CO519" s="143" t="str">
        <f t="shared" si="1721"/>
        <v/>
      </c>
      <c r="CP519" s="143" t="str">
        <f t="shared" si="1722"/>
        <v/>
      </c>
      <c r="CQ519" s="143" t="str">
        <f t="shared" si="1723"/>
        <v/>
      </c>
      <c r="CR519" s="145" t="str">
        <f t="shared" si="1724"/>
        <v/>
      </c>
      <c r="CS519" s="127"/>
      <c r="CT519" s="122" t="str">
        <f t="shared" si="1725"/>
        <v/>
      </c>
      <c r="CU519" s="123" t="str">
        <f t="shared" si="1726"/>
        <v/>
      </c>
      <c r="CV519" s="123" t="str">
        <f t="shared" si="1727"/>
        <v/>
      </c>
      <c r="CW519" s="123" t="str">
        <f t="shared" si="1728"/>
        <v/>
      </c>
      <c r="CX519" s="123" t="str">
        <f t="shared" si="1729"/>
        <v/>
      </c>
      <c r="CY519" s="123" t="str">
        <f t="shared" si="1730"/>
        <v/>
      </c>
      <c r="CZ519" s="123" t="str">
        <f t="shared" si="1731"/>
        <v/>
      </c>
      <c r="DA519" s="123" t="str">
        <f t="shared" si="1732"/>
        <v/>
      </c>
      <c r="DB519" s="124" t="str">
        <f t="shared" si="1733"/>
        <v/>
      </c>
      <c r="DC519" s="128" t="str">
        <f t="shared" si="1734"/>
        <v/>
      </c>
      <c r="DD519" s="123" t="str">
        <f t="shared" si="1735"/>
        <v/>
      </c>
      <c r="DE519" s="123" t="str">
        <f t="shared" si="1736"/>
        <v/>
      </c>
      <c r="DF519" s="123" t="str">
        <f t="shared" si="1737"/>
        <v/>
      </c>
      <c r="DG519" s="123" t="str">
        <f t="shared" si="1738"/>
        <v/>
      </c>
      <c r="DH519" s="123" t="str">
        <f t="shared" si="1739"/>
        <v/>
      </c>
      <c r="DI519" s="123" t="str">
        <f t="shared" si="1740"/>
        <v/>
      </c>
      <c r="DJ519" s="129" t="str">
        <f t="shared" si="1741"/>
        <v/>
      </c>
      <c r="DK519" s="98" t="s">
        <v>68</v>
      </c>
      <c r="DL519" s="130">
        <f t="shared" si="1748"/>
        <v>513</v>
      </c>
      <c r="DM519" s="56"/>
    </row>
    <row r="520" spans="2:117" ht="22.5" customHeight="1">
      <c r="B520" s="98" t="s">
        <v>68</v>
      </c>
      <c r="C520" s="130">
        <f t="shared" si="1742"/>
        <v>514</v>
      </c>
      <c r="D520" s="146">
        <v>45709</v>
      </c>
      <c r="E520" s="155" t="s">
        <v>69</v>
      </c>
      <c r="F520" s="102" t="s">
        <v>70</v>
      </c>
      <c r="G520" s="103" t="s">
        <v>20</v>
      </c>
      <c r="H520" s="131" t="s">
        <v>46</v>
      </c>
      <c r="I520" s="132">
        <v>2000</v>
      </c>
      <c r="J520" s="106"/>
      <c r="K520" s="107">
        <f t="shared" si="1743"/>
        <v>5513404</v>
      </c>
      <c r="L520" s="645"/>
      <c r="M520" s="133"/>
      <c r="N520" s="133"/>
      <c r="O520" s="134" t="str">
        <f t="shared" ref="O520:S520" si="1752">IF($H520=O$6,$I520,"")</f>
        <v/>
      </c>
      <c r="P520" s="135" t="str">
        <f t="shared" si="1752"/>
        <v/>
      </c>
      <c r="Q520" s="136">
        <f t="shared" si="1752"/>
        <v>2000</v>
      </c>
      <c r="R520" s="135" t="str">
        <f t="shared" si="1752"/>
        <v/>
      </c>
      <c r="S520" s="137" t="str">
        <f t="shared" si="1752"/>
        <v/>
      </c>
      <c r="T520" s="113" t="str">
        <f t="shared" ref="T520:AJ520" si="1753">IF($H520=T$6,$J520,"")</f>
        <v/>
      </c>
      <c r="U520" s="114" t="str">
        <f t="shared" si="1753"/>
        <v/>
      </c>
      <c r="V520" s="114" t="str">
        <f t="shared" si="1753"/>
        <v/>
      </c>
      <c r="W520" s="114" t="str">
        <f t="shared" si="1753"/>
        <v/>
      </c>
      <c r="X520" s="113" t="str">
        <f t="shared" si="1753"/>
        <v/>
      </c>
      <c r="Y520" s="114" t="str">
        <f t="shared" si="1753"/>
        <v/>
      </c>
      <c r="Z520" s="114" t="str">
        <f t="shared" si="1753"/>
        <v/>
      </c>
      <c r="AA520" s="114" t="str">
        <f t="shared" si="1753"/>
        <v/>
      </c>
      <c r="AB520" s="113" t="str">
        <f t="shared" si="1753"/>
        <v/>
      </c>
      <c r="AC520" s="114" t="str">
        <f t="shared" si="1753"/>
        <v/>
      </c>
      <c r="AD520" s="114" t="str">
        <f t="shared" si="1753"/>
        <v/>
      </c>
      <c r="AE520" s="114" t="str">
        <f t="shared" si="1753"/>
        <v/>
      </c>
      <c r="AF520" s="114" t="str">
        <f t="shared" si="1753"/>
        <v/>
      </c>
      <c r="AG520" s="114" t="str">
        <f t="shared" si="1753"/>
        <v/>
      </c>
      <c r="AH520" s="114" t="str">
        <f t="shared" si="1753"/>
        <v/>
      </c>
      <c r="AI520" s="113" t="str">
        <f t="shared" si="1753"/>
        <v/>
      </c>
      <c r="AJ520" s="115" t="str">
        <f t="shared" si="1753"/>
        <v/>
      </c>
      <c r="AK520" s="617"/>
      <c r="AL520" s="38"/>
      <c r="AM520" s="98" t="s">
        <v>68</v>
      </c>
      <c r="AN520" s="130">
        <f t="shared" si="1746"/>
        <v>514</v>
      </c>
      <c r="AO520" s="138" t="str">
        <f t="shared" ref="AO520:AS520" si="1754">IF(AND($G520=AO$4,$H520=AO$6),$I520,"")</f>
        <v/>
      </c>
      <c r="AP520" s="139" t="str">
        <f t="shared" si="1754"/>
        <v/>
      </c>
      <c r="AQ520" s="139">
        <f t="shared" si="1754"/>
        <v>2000</v>
      </c>
      <c r="AR520" s="139" t="str">
        <f t="shared" si="1754"/>
        <v/>
      </c>
      <c r="AS520" s="139" t="str">
        <f t="shared" si="1754"/>
        <v/>
      </c>
      <c r="AT520" s="118"/>
      <c r="AU520" s="138" t="str">
        <f t="shared" si="1675"/>
        <v/>
      </c>
      <c r="AV520" s="139" t="str">
        <f t="shared" si="1676"/>
        <v/>
      </c>
      <c r="AW520" s="139" t="str">
        <f t="shared" si="1677"/>
        <v/>
      </c>
      <c r="AX520" s="139" t="str">
        <f t="shared" si="1678"/>
        <v/>
      </c>
      <c r="AY520" s="139" t="str">
        <f t="shared" si="1679"/>
        <v/>
      </c>
      <c r="AZ520" s="140" t="str">
        <f t="shared" si="1680"/>
        <v/>
      </c>
      <c r="BA520" s="141" t="str">
        <f t="shared" si="1681"/>
        <v/>
      </c>
      <c r="BB520" s="139" t="str">
        <f t="shared" si="1682"/>
        <v/>
      </c>
      <c r="BC520" s="139" t="str">
        <f t="shared" si="1683"/>
        <v/>
      </c>
      <c r="BD520" s="139" t="str">
        <f t="shared" si="1684"/>
        <v/>
      </c>
      <c r="BE520" s="140" t="str">
        <f t="shared" si="1685"/>
        <v/>
      </c>
      <c r="BF520" s="122" t="str">
        <f t="shared" si="1686"/>
        <v/>
      </c>
      <c r="BG520" s="123" t="str">
        <f t="shared" si="1687"/>
        <v/>
      </c>
      <c r="BH520" s="123" t="str">
        <f t="shared" si="1688"/>
        <v/>
      </c>
      <c r="BI520" s="123" t="str">
        <f t="shared" si="1689"/>
        <v/>
      </c>
      <c r="BJ520" s="122" t="str">
        <f t="shared" si="1690"/>
        <v/>
      </c>
      <c r="BK520" s="123" t="str">
        <f t="shared" si="1691"/>
        <v/>
      </c>
      <c r="BL520" s="123" t="str">
        <f t="shared" si="1692"/>
        <v/>
      </c>
      <c r="BM520" s="123" t="str">
        <f t="shared" si="1693"/>
        <v/>
      </c>
      <c r="BN520" s="123" t="str">
        <f t="shared" si="1694"/>
        <v/>
      </c>
      <c r="BO520" s="123" t="str">
        <f t="shared" si="1695"/>
        <v/>
      </c>
      <c r="BP520" s="123" t="str">
        <f t="shared" si="1696"/>
        <v/>
      </c>
      <c r="BQ520" s="123" t="str">
        <f t="shared" si="1697"/>
        <v/>
      </c>
      <c r="BR520" s="124" t="str">
        <f t="shared" si="1698"/>
        <v/>
      </c>
      <c r="BS520" s="142" t="str">
        <f t="shared" si="1699"/>
        <v/>
      </c>
      <c r="BT520" s="143" t="str">
        <f t="shared" si="1700"/>
        <v/>
      </c>
      <c r="BU520" s="143" t="str">
        <f t="shared" si="1701"/>
        <v/>
      </c>
      <c r="BV520" s="143" t="str">
        <f t="shared" si="1702"/>
        <v/>
      </c>
      <c r="BW520" s="143" t="str">
        <f t="shared" si="1703"/>
        <v/>
      </c>
      <c r="BX520" s="144" t="str">
        <f t="shared" si="1704"/>
        <v/>
      </c>
      <c r="BY520" s="141" t="str">
        <f t="shared" si="1705"/>
        <v/>
      </c>
      <c r="BZ520" s="139" t="str">
        <f t="shared" si="1706"/>
        <v/>
      </c>
      <c r="CA520" s="139" t="str">
        <f t="shared" si="1707"/>
        <v/>
      </c>
      <c r="CB520" s="139" t="str">
        <f t="shared" si="1708"/>
        <v/>
      </c>
      <c r="CC520" s="139" t="str">
        <f t="shared" si="1709"/>
        <v/>
      </c>
      <c r="CD520" s="139" t="str">
        <f t="shared" si="1710"/>
        <v/>
      </c>
      <c r="CE520" s="140" t="str">
        <f t="shared" si="1711"/>
        <v/>
      </c>
      <c r="CF520" s="141" t="str">
        <f t="shared" si="1712"/>
        <v/>
      </c>
      <c r="CG520" s="139" t="str">
        <f t="shared" si="1713"/>
        <v/>
      </c>
      <c r="CH520" s="139" t="str">
        <f t="shared" si="1714"/>
        <v/>
      </c>
      <c r="CI520" s="139" t="str">
        <f t="shared" si="1715"/>
        <v/>
      </c>
      <c r="CJ520" s="139" t="str">
        <f t="shared" si="1716"/>
        <v/>
      </c>
      <c r="CK520" s="139" t="str">
        <f t="shared" si="1717"/>
        <v/>
      </c>
      <c r="CL520" s="140" t="str">
        <f t="shared" si="1718"/>
        <v/>
      </c>
      <c r="CM520" s="142" t="str">
        <f t="shared" si="1719"/>
        <v/>
      </c>
      <c r="CN520" s="143" t="str">
        <f t="shared" si="1720"/>
        <v/>
      </c>
      <c r="CO520" s="143" t="str">
        <f t="shared" si="1721"/>
        <v/>
      </c>
      <c r="CP520" s="143" t="str">
        <f t="shared" si="1722"/>
        <v/>
      </c>
      <c r="CQ520" s="143" t="str">
        <f t="shared" si="1723"/>
        <v/>
      </c>
      <c r="CR520" s="145" t="str">
        <f t="shared" si="1724"/>
        <v/>
      </c>
      <c r="CS520" s="127"/>
      <c r="CT520" s="122" t="str">
        <f t="shared" si="1725"/>
        <v/>
      </c>
      <c r="CU520" s="123" t="str">
        <f t="shared" si="1726"/>
        <v/>
      </c>
      <c r="CV520" s="123" t="str">
        <f t="shared" si="1727"/>
        <v/>
      </c>
      <c r="CW520" s="123" t="str">
        <f t="shared" si="1728"/>
        <v/>
      </c>
      <c r="CX520" s="123" t="str">
        <f t="shared" si="1729"/>
        <v/>
      </c>
      <c r="CY520" s="123" t="str">
        <f t="shared" si="1730"/>
        <v/>
      </c>
      <c r="CZ520" s="123" t="str">
        <f t="shared" si="1731"/>
        <v/>
      </c>
      <c r="DA520" s="123" t="str">
        <f t="shared" si="1732"/>
        <v/>
      </c>
      <c r="DB520" s="124" t="str">
        <f t="shared" si="1733"/>
        <v/>
      </c>
      <c r="DC520" s="128" t="str">
        <f t="shared" si="1734"/>
        <v/>
      </c>
      <c r="DD520" s="123" t="str">
        <f t="shared" si="1735"/>
        <v/>
      </c>
      <c r="DE520" s="123" t="str">
        <f t="shared" si="1736"/>
        <v/>
      </c>
      <c r="DF520" s="123" t="str">
        <f t="shared" si="1737"/>
        <v/>
      </c>
      <c r="DG520" s="123" t="str">
        <f t="shared" si="1738"/>
        <v/>
      </c>
      <c r="DH520" s="123" t="str">
        <f t="shared" si="1739"/>
        <v/>
      </c>
      <c r="DI520" s="123" t="str">
        <f t="shared" si="1740"/>
        <v/>
      </c>
      <c r="DJ520" s="129" t="str">
        <f t="shared" si="1741"/>
        <v/>
      </c>
      <c r="DK520" s="98" t="s">
        <v>68</v>
      </c>
      <c r="DL520" s="130">
        <f t="shared" si="1748"/>
        <v>514</v>
      </c>
      <c r="DM520" s="56"/>
    </row>
    <row r="521" spans="2:117" ht="22.5" customHeight="1">
      <c r="B521" s="98" t="s">
        <v>68</v>
      </c>
      <c r="C521" s="130">
        <f t="shared" si="1742"/>
        <v>515</v>
      </c>
      <c r="D521" s="146">
        <v>45709</v>
      </c>
      <c r="E521" s="155" t="s">
        <v>69</v>
      </c>
      <c r="F521" s="102" t="s">
        <v>70</v>
      </c>
      <c r="G521" s="103" t="s">
        <v>20</v>
      </c>
      <c r="H521" s="131" t="s">
        <v>46</v>
      </c>
      <c r="I521" s="132">
        <v>10000</v>
      </c>
      <c r="J521" s="106"/>
      <c r="K521" s="107">
        <f t="shared" si="1743"/>
        <v>5523404</v>
      </c>
      <c r="L521" s="645"/>
      <c r="M521" s="133"/>
      <c r="N521" s="133"/>
      <c r="O521" s="134" t="str">
        <f t="shared" ref="O521:S521" si="1755">IF($H521=O$6,$I521,"")</f>
        <v/>
      </c>
      <c r="P521" s="135" t="str">
        <f t="shared" si="1755"/>
        <v/>
      </c>
      <c r="Q521" s="136">
        <f t="shared" si="1755"/>
        <v>10000</v>
      </c>
      <c r="R521" s="135" t="str">
        <f t="shared" si="1755"/>
        <v/>
      </c>
      <c r="S521" s="137" t="str">
        <f t="shared" si="1755"/>
        <v/>
      </c>
      <c r="T521" s="113" t="str">
        <f t="shared" ref="T521:AJ521" si="1756">IF($H521=T$6,$J521,"")</f>
        <v/>
      </c>
      <c r="U521" s="114" t="str">
        <f t="shared" si="1756"/>
        <v/>
      </c>
      <c r="V521" s="114" t="str">
        <f t="shared" si="1756"/>
        <v/>
      </c>
      <c r="W521" s="114" t="str">
        <f t="shared" si="1756"/>
        <v/>
      </c>
      <c r="X521" s="113" t="str">
        <f t="shared" si="1756"/>
        <v/>
      </c>
      <c r="Y521" s="114" t="str">
        <f t="shared" si="1756"/>
        <v/>
      </c>
      <c r="Z521" s="114" t="str">
        <f t="shared" si="1756"/>
        <v/>
      </c>
      <c r="AA521" s="114" t="str">
        <f t="shared" si="1756"/>
        <v/>
      </c>
      <c r="AB521" s="113" t="str">
        <f t="shared" si="1756"/>
        <v/>
      </c>
      <c r="AC521" s="114" t="str">
        <f t="shared" si="1756"/>
        <v/>
      </c>
      <c r="AD521" s="114" t="str">
        <f t="shared" si="1756"/>
        <v/>
      </c>
      <c r="AE521" s="114" t="str">
        <f t="shared" si="1756"/>
        <v/>
      </c>
      <c r="AF521" s="114" t="str">
        <f t="shared" si="1756"/>
        <v/>
      </c>
      <c r="AG521" s="114" t="str">
        <f t="shared" si="1756"/>
        <v/>
      </c>
      <c r="AH521" s="114" t="str">
        <f t="shared" si="1756"/>
        <v/>
      </c>
      <c r="AI521" s="113" t="str">
        <f t="shared" si="1756"/>
        <v/>
      </c>
      <c r="AJ521" s="115" t="str">
        <f t="shared" si="1756"/>
        <v/>
      </c>
      <c r="AK521" s="617"/>
      <c r="AL521" s="38"/>
      <c r="AM521" s="98" t="s">
        <v>68</v>
      </c>
      <c r="AN521" s="130">
        <f t="shared" si="1746"/>
        <v>515</v>
      </c>
      <c r="AO521" s="138" t="str">
        <f t="shared" ref="AO521:AS521" si="1757">IF(AND($G521=AO$4,$H521=AO$6),$I521,"")</f>
        <v/>
      </c>
      <c r="AP521" s="139" t="str">
        <f t="shared" si="1757"/>
        <v/>
      </c>
      <c r="AQ521" s="139">
        <f t="shared" si="1757"/>
        <v>10000</v>
      </c>
      <c r="AR521" s="139" t="str">
        <f t="shared" si="1757"/>
        <v/>
      </c>
      <c r="AS521" s="139" t="str">
        <f t="shared" si="1757"/>
        <v/>
      </c>
      <c r="AT521" s="118"/>
      <c r="AU521" s="138" t="str">
        <f t="shared" si="1675"/>
        <v/>
      </c>
      <c r="AV521" s="139" t="str">
        <f t="shared" si="1676"/>
        <v/>
      </c>
      <c r="AW521" s="139" t="str">
        <f t="shared" si="1677"/>
        <v/>
      </c>
      <c r="AX521" s="139" t="str">
        <f t="shared" si="1678"/>
        <v/>
      </c>
      <c r="AY521" s="139" t="str">
        <f t="shared" si="1679"/>
        <v/>
      </c>
      <c r="AZ521" s="140" t="str">
        <f t="shared" si="1680"/>
        <v/>
      </c>
      <c r="BA521" s="141" t="str">
        <f t="shared" si="1681"/>
        <v/>
      </c>
      <c r="BB521" s="139" t="str">
        <f t="shared" si="1682"/>
        <v/>
      </c>
      <c r="BC521" s="139" t="str">
        <f t="shared" si="1683"/>
        <v/>
      </c>
      <c r="BD521" s="139" t="str">
        <f t="shared" si="1684"/>
        <v/>
      </c>
      <c r="BE521" s="140" t="str">
        <f t="shared" si="1685"/>
        <v/>
      </c>
      <c r="BF521" s="122" t="str">
        <f t="shared" si="1686"/>
        <v/>
      </c>
      <c r="BG521" s="123" t="str">
        <f t="shared" si="1687"/>
        <v/>
      </c>
      <c r="BH521" s="123" t="str">
        <f t="shared" si="1688"/>
        <v/>
      </c>
      <c r="BI521" s="123" t="str">
        <f t="shared" si="1689"/>
        <v/>
      </c>
      <c r="BJ521" s="122" t="str">
        <f t="shared" si="1690"/>
        <v/>
      </c>
      <c r="BK521" s="123" t="str">
        <f t="shared" si="1691"/>
        <v/>
      </c>
      <c r="BL521" s="123" t="str">
        <f t="shared" si="1692"/>
        <v/>
      </c>
      <c r="BM521" s="123" t="str">
        <f t="shared" si="1693"/>
        <v/>
      </c>
      <c r="BN521" s="123" t="str">
        <f t="shared" si="1694"/>
        <v/>
      </c>
      <c r="BO521" s="123" t="str">
        <f t="shared" si="1695"/>
        <v/>
      </c>
      <c r="BP521" s="123" t="str">
        <f t="shared" si="1696"/>
        <v/>
      </c>
      <c r="BQ521" s="123" t="str">
        <f t="shared" si="1697"/>
        <v/>
      </c>
      <c r="BR521" s="124" t="str">
        <f t="shared" si="1698"/>
        <v/>
      </c>
      <c r="BS521" s="142" t="str">
        <f t="shared" si="1699"/>
        <v/>
      </c>
      <c r="BT521" s="143" t="str">
        <f t="shared" si="1700"/>
        <v/>
      </c>
      <c r="BU521" s="143" t="str">
        <f t="shared" si="1701"/>
        <v/>
      </c>
      <c r="BV521" s="143" t="str">
        <f t="shared" si="1702"/>
        <v/>
      </c>
      <c r="BW521" s="143" t="str">
        <f t="shared" si="1703"/>
        <v/>
      </c>
      <c r="BX521" s="144" t="str">
        <f t="shared" si="1704"/>
        <v/>
      </c>
      <c r="BY521" s="141" t="str">
        <f t="shared" si="1705"/>
        <v/>
      </c>
      <c r="BZ521" s="139" t="str">
        <f t="shared" si="1706"/>
        <v/>
      </c>
      <c r="CA521" s="139" t="str">
        <f t="shared" si="1707"/>
        <v/>
      </c>
      <c r="CB521" s="139" t="str">
        <f t="shared" si="1708"/>
        <v/>
      </c>
      <c r="CC521" s="139" t="str">
        <f t="shared" si="1709"/>
        <v/>
      </c>
      <c r="CD521" s="139" t="str">
        <f t="shared" si="1710"/>
        <v/>
      </c>
      <c r="CE521" s="140" t="str">
        <f t="shared" si="1711"/>
        <v/>
      </c>
      <c r="CF521" s="141" t="str">
        <f t="shared" si="1712"/>
        <v/>
      </c>
      <c r="CG521" s="139" t="str">
        <f t="shared" si="1713"/>
        <v/>
      </c>
      <c r="CH521" s="139" t="str">
        <f t="shared" si="1714"/>
        <v/>
      </c>
      <c r="CI521" s="139" t="str">
        <f t="shared" si="1715"/>
        <v/>
      </c>
      <c r="CJ521" s="139" t="str">
        <f t="shared" si="1716"/>
        <v/>
      </c>
      <c r="CK521" s="139" t="str">
        <f t="shared" si="1717"/>
        <v/>
      </c>
      <c r="CL521" s="140" t="str">
        <f t="shared" si="1718"/>
        <v/>
      </c>
      <c r="CM521" s="142" t="str">
        <f t="shared" si="1719"/>
        <v/>
      </c>
      <c r="CN521" s="143" t="str">
        <f t="shared" si="1720"/>
        <v/>
      </c>
      <c r="CO521" s="143" t="str">
        <f t="shared" si="1721"/>
        <v/>
      </c>
      <c r="CP521" s="143" t="str">
        <f t="shared" si="1722"/>
        <v/>
      </c>
      <c r="CQ521" s="143" t="str">
        <f t="shared" si="1723"/>
        <v/>
      </c>
      <c r="CR521" s="145" t="str">
        <f t="shared" si="1724"/>
        <v/>
      </c>
      <c r="CS521" s="127"/>
      <c r="CT521" s="122" t="str">
        <f t="shared" si="1725"/>
        <v/>
      </c>
      <c r="CU521" s="123" t="str">
        <f t="shared" si="1726"/>
        <v/>
      </c>
      <c r="CV521" s="123" t="str">
        <f t="shared" si="1727"/>
        <v/>
      </c>
      <c r="CW521" s="123" t="str">
        <f t="shared" si="1728"/>
        <v/>
      </c>
      <c r="CX521" s="123" t="str">
        <f t="shared" si="1729"/>
        <v/>
      </c>
      <c r="CY521" s="123" t="str">
        <f t="shared" si="1730"/>
        <v/>
      </c>
      <c r="CZ521" s="123" t="str">
        <f t="shared" si="1731"/>
        <v/>
      </c>
      <c r="DA521" s="123" t="str">
        <f t="shared" si="1732"/>
        <v/>
      </c>
      <c r="DB521" s="124" t="str">
        <f t="shared" si="1733"/>
        <v/>
      </c>
      <c r="DC521" s="128" t="str">
        <f t="shared" si="1734"/>
        <v/>
      </c>
      <c r="DD521" s="123" t="str">
        <f t="shared" si="1735"/>
        <v/>
      </c>
      <c r="DE521" s="123" t="str">
        <f t="shared" si="1736"/>
        <v/>
      </c>
      <c r="DF521" s="123" t="str">
        <f t="shared" si="1737"/>
        <v/>
      </c>
      <c r="DG521" s="123" t="str">
        <f t="shared" si="1738"/>
        <v/>
      </c>
      <c r="DH521" s="123" t="str">
        <f t="shared" si="1739"/>
        <v/>
      </c>
      <c r="DI521" s="123" t="str">
        <f t="shared" si="1740"/>
        <v/>
      </c>
      <c r="DJ521" s="129" t="str">
        <f t="shared" si="1741"/>
        <v/>
      </c>
      <c r="DK521" s="98" t="s">
        <v>68</v>
      </c>
      <c r="DL521" s="130">
        <f t="shared" si="1748"/>
        <v>515</v>
      </c>
      <c r="DM521" s="56"/>
    </row>
    <row r="522" spans="2:117" ht="22.5" customHeight="1">
      <c r="B522" s="98" t="s">
        <v>68</v>
      </c>
      <c r="C522" s="130">
        <f t="shared" si="1742"/>
        <v>516</v>
      </c>
      <c r="D522" s="146">
        <v>45709</v>
      </c>
      <c r="E522" s="155" t="s">
        <v>69</v>
      </c>
      <c r="F522" s="102" t="s">
        <v>70</v>
      </c>
      <c r="G522" s="103" t="s">
        <v>20</v>
      </c>
      <c r="H522" s="131" t="s">
        <v>46</v>
      </c>
      <c r="I522" s="132">
        <v>3000</v>
      </c>
      <c r="J522" s="106"/>
      <c r="K522" s="107">
        <f t="shared" si="1743"/>
        <v>5526404</v>
      </c>
      <c r="L522" s="645"/>
      <c r="M522" s="133"/>
      <c r="N522" s="133"/>
      <c r="O522" s="134" t="str">
        <f t="shared" ref="O522:S522" si="1758">IF($H522=O$6,$I522,"")</f>
        <v/>
      </c>
      <c r="P522" s="135" t="str">
        <f t="shared" si="1758"/>
        <v/>
      </c>
      <c r="Q522" s="136">
        <f t="shared" si="1758"/>
        <v>3000</v>
      </c>
      <c r="R522" s="135" t="str">
        <f t="shared" si="1758"/>
        <v/>
      </c>
      <c r="S522" s="137" t="str">
        <f t="shared" si="1758"/>
        <v/>
      </c>
      <c r="T522" s="113" t="str">
        <f t="shared" ref="T522:AJ522" si="1759">IF($H522=T$6,$J522,"")</f>
        <v/>
      </c>
      <c r="U522" s="114" t="str">
        <f t="shared" si="1759"/>
        <v/>
      </c>
      <c r="V522" s="114" t="str">
        <f t="shared" si="1759"/>
        <v/>
      </c>
      <c r="W522" s="114" t="str">
        <f t="shared" si="1759"/>
        <v/>
      </c>
      <c r="X522" s="113" t="str">
        <f t="shared" si="1759"/>
        <v/>
      </c>
      <c r="Y522" s="114" t="str">
        <f t="shared" si="1759"/>
        <v/>
      </c>
      <c r="Z522" s="114" t="str">
        <f t="shared" si="1759"/>
        <v/>
      </c>
      <c r="AA522" s="114" t="str">
        <f t="shared" si="1759"/>
        <v/>
      </c>
      <c r="AB522" s="113" t="str">
        <f t="shared" si="1759"/>
        <v/>
      </c>
      <c r="AC522" s="114" t="str">
        <f t="shared" si="1759"/>
        <v/>
      </c>
      <c r="AD522" s="114" t="str">
        <f t="shared" si="1759"/>
        <v/>
      </c>
      <c r="AE522" s="114" t="str">
        <f t="shared" si="1759"/>
        <v/>
      </c>
      <c r="AF522" s="114" t="str">
        <f t="shared" si="1759"/>
        <v/>
      </c>
      <c r="AG522" s="114" t="str">
        <f t="shared" si="1759"/>
        <v/>
      </c>
      <c r="AH522" s="114" t="str">
        <f t="shared" si="1759"/>
        <v/>
      </c>
      <c r="AI522" s="113" t="str">
        <f t="shared" si="1759"/>
        <v/>
      </c>
      <c r="AJ522" s="115" t="str">
        <f t="shared" si="1759"/>
        <v/>
      </c>
      <c r="AK522" s="617"/>
      <c r="AL522" s="38"/>
      <c r="AM522" s="98" t="s">
        <v>68</v>
      </c>
      <c r="AN522" s="130">
        <f t="shared" si="1746"/>
        <v>516</v>
      </c>
      <c r="AO522" s="138" t="str">
        <f t="shared" ref="AO522:AS522" si="1760">IF(AND($G522=AO$4,$H522=AO$6),$I522,"")</f>
        <v/>
      </c>
      <c r="AP522" s="139" t="str">
        <f t="shared" si="1760"/>
        <v/>
      </c>
      <c r="AQ522" s="139">
        <f t="shared" si="1760"/>
        <v>3000</v>
      </c>
      <c r="AR522" s="139" t="str">
        <f t="shared" si="1760"/>
        <v/>
      </c>
      <c r="AS522" s="139" t="str">
        <f t="shared" si="1760"/>
        <v/>
      </c>
      <c r="AT522" s="118"/>
      <c r="AU522" s="138" t="str">
        <f t="shared" si="1675"/>
        <v/>
      </c>
      <c r="AV522" s="139" t="str">
        <f t="shared" si="1676"/>
        <v/>
      </c>
      <c r="AW522" s="139" t="str">
        <f t="shared" si="1677"/>
        <v/>
      </c>
      <c r="AX522" s="139" t="str">
        <f t="shared" si="1678"/>
        <v/>
      </c>
      <c r="AY522" s="139" t="str">
        <f t="shared" si="1679"/>
        <v/>
      </c>
      <c r="AZ522" s="140" t="str">
        <f t="shared" si="1680"/>
        <v/>
      </c>
      <c r="BA522" s="141" t="str">
        <f t="shared" si="1681"/>
        <v/>
      </c>
      <c r="BB522" s="139" t="str">
        <f t="shared" si="1682"/>
        <v/>
      </c>
      <c r="BC522" s="139" t="str">
        <f t="shared" si="1683"/>
        <v/>
      </c>
      <c r="BD522" s="139" t="str">
        <f t="shared" si="1684"/>
        <v/>
      </c>
      <c r="BE522" s="140" t="str">
        <f t="shared" si="1685"/>
        <v/>
      </c>
      <c r="BF522" s="122" t="str">
        <f t="shared" si="1686"/>
        <v/>
      </c>
      <c r="BG522" s="123" t="str">
        <f t="shared" si="1687"/>
        <v/>
      </c>
      <c r="BH522" s="123" t="str">
        <f t="shared" si="1688"/>
        <v/>
      </c>
      <c r="BI522" s="123" t="str">
        <f t="shared" si="1689"/>
        <v/>
      </c>
      <c r="BJ522" s="122" t="str">
        <f t="shared" si="1690"/>
        <v/>
      </c>
      <c r="BK522" s="123" t="str">
        <f t="shared" si="1691"/>
        <v/>
      </c>
      <c r="BL522" s="123" t="str">
        <f t="shared" si="1692"/>
        <v/>
      </c>
      <c r="BM522" s="123" t="str">
        <f t="shared" si="1693"/>
        <v/>
      </c>
      <c r="BN522" s="123" t="str">
        <f t="shared" si="1694"/>
        <v/>
      </c>
      <c r="BO522" s="123" t="str">
        <f t="shared" si="1695"/>
        <v/>
      </c>
      <c r="BP522" s="123" t="str">
        <f t="shared" si="1696"/>
        <v/>
      </c>
      <c r="BQ522" s="123" t="str">
        <f t="shared" si="1697"/>
        <v/>
      </c>
      <c r="BR522" s="124" t="str">
        <f t="shared" si="1698"/>
        <v/>
      </c>
      <c r="BS522" s="142" t="str">
        <f t="shared" si="1699"/>
        <v/>
      </c>
      <c r="BT522" s="143" t="str">
        <f t="shared" si="1700"/>
        <v/>
      </c>
      <c r="BU522" s="143" t="str">
        <f t="shared" si="1701"/>
        <v/>
      </c>
      <c r="BV522" s="143" t="str">
        <f t="shared" si="1702"/>
        <v/>
      </c>
      <c r="BW522" s="143" t="str">
        <f t="shared" si="1703"/>
        <v/>
      </c>
      <c r="BX522" s="144" t="str">
        <f t="shared" si="1704"/>
        <v/>
      </c>
      <c r="BY522" s="141" t="str">
        <f t="shared" si="1705"/>
        <v/>
      </c>
      <c r="BZ522" s="139" t="str">
        <f t="shared" si="1706"/>
        <v/>
      </c>
      <c r="CA522" s="139" t="str">
        <f t="shared" si="1707"/>
        <v/>
      </c>
      <c r="CB522" s="139" t="str">
        <f t="shared" si="1708"/>
        <v/>
      </c>
      <c r="CC522" s="139" t="str">
        <f t="shared" si="1709"/>
        <v/>
      </c>
      <c r="CD522" s="139" t="str">
        <f t="shared" si="1710"/>
        <v/>
      </c>
      <c r="CE522" s="140" t="str">
        <f t="shared" si="1711"/>
        <v/>
      </c>
      <c r="CF522" s="141" t="str">
        <f t="shared" si="1712"/>
        <v/>
      </c>
      <c r="CG522" s="139" t="str">
        <f t="shared" si="1713"/>
        <v/>
      </c>
      <c r="CH522" s="139" t="str">
        <f t="shared" si="1714"/>
        <v/>
      </c>
      <c r="CI522" s="139" t="str">
        <f t="shared" si="1715"/>
        <v/>
      </c>
      <c r="CJ522" s="139" t="str">
        <f t="shared" si="1716"/>
        <v/>
      </c>
      <c r="CK522" s="139" t="str">
        <f t="shared" si="1717"/>
        <v/>
      </c>
      <c r="CL522" s="140" t="str">
        <f t="shared" si="1718"/>
        <v/>
      </c>
      <c r="CM522" s="142" t="str">
        <f t="shared" si="1719"/>
        <v/>
      </c>
      <c r="CN522" s="143" t="str">
        <f t="shared" si="1720"/>
        <v/>
      </c>
      <c r="CO522" s="143" t="str">
        <f t="shared" si="1721"/>
        <v/>
      </c>
      <c r="CP522" s="143" t="str">
        <f t="shared" si="1722"/>
        <v/>
      </c>
      <c r="CQ522" s="143" t="str">
        <f t="shared" si="1723"/>
        <v/>
      </c>
      <c r="CR522" s="145" t="str">
        <f t="shared" si="1724"/>
        <v/>
      </c>
      <c r="CS522" s="127"/>
      <c r="CT522" s="122" t="str">
        <f t="shared" si="1725"/>
        <v/>
      </c>
      <c r="CU522" s="123" t="str">
        <f t="shared" si="1726"/>
        <v/>
      </c>
      <c r="CV522" s="123" t="str">
        <f t="shared" si="1727"/>
        <v/>
      </c>
      <c r="CW522" s="123" t="str">
        <f t="shared" si="1728"/>
        <v/>
      </c>
      <c r="CX522" s="123" t="str">
        <f t="shared" si="1729"/>
        <v/>
      </c>
      <c r="CY522" s="123" t="str">
        <f t="shared" si="1730"/>
        <v/>
      </c>
      <c r="CZ522" s="123" t="str">
        <f t="shared" si="1731"/>
        <v/>
      </c>
      <c r="DA522" s="123" t="str">
        <f t="shared" si="1732"/>
        <v/>
      </c>
      <c r="DB522" s="124" t="str">
        <f t="shared" si="1733"/>
        <v/>
      </c>
      <c r="DC522" s="128" t="str">
        <f t="shared" si="1734"/>
        <v/>
      </c>
      <c r="DD522" s="123" t="str">
        <f t="shared" si="1735"/>
        <v/>
      </c>
      <c r="DE522" s="123" t="str">
        <f t="shared" si="1736"/>
        <v/>
      </c>
      <c r="DF522" s="123" t="str">
        <f t="shared" si="1737"/>
        <v/>
      </c>
      <c r="DG522" s="123" t="str">
        <f t="shared" si="1738"/>
        <v/>
      </c>
      <c r="DH522" s="123" t="str">
        <f t="shared" si="1739"/>
        <v/>
      </c>
      <c r="DI522" s="123" t="str">
        <f t="shared" si="1740"/>
        <v/>
      </c>
      <c r="DJ522" s="129" t="str">
        <f t="shared" si="1741"/>
        <v/>
      </c>
      <c r="DK522" s="98" t="s">
        <v>68</v>
      </c>
      <c r="DL522" s="130">
        <f t="shared" si="1748"/>
        <v>516</v>
      </c>
      <c r="DM522" s="56"/>
    </row>
    <row r="523" spans="2:117" ht="22.5" customHeight="1">
      <c r="B523" s="98" t="s">
        <v>68</v>
      </c>
      <c r="C523" s="130">
        <f t="shared" si="1742"/>
        <v>517</v>
      </c>
      <c r="D523" s="146">
        <v>45709</v>
      </c>
      <c r="E523" s="155" t="s">
        <v>69</v>
      </c>
      <c r="F523" s="102" t="s">
        <v>70</v>
      </c>
      <c r="G523" s="103" t="s">
        <v>20</v>
      </c>
      <c r="H523" s="131" t="s">
        <v>46</v>
      </c>
      <c r="I523" s="132">
        <v>5000</v>
      </c>
      <c r="J523" s="106"/>
      <c r="K523" s="107">
        <f t="shared" si="1743"/>
        <v>5531404</v>
      </c>
      <c r="L523" s="645"/>
      <c r="M523" s="133"/>
      <c r="N523" s="133"/>
      <c r="O523" s="134" t="str">
        <f t="shared" ref="O523:S523" si="1761">IF($H523=O$6,$I523,"")</f>
        <v/>
      </c>
      <c r="P523" s="135" t="str">
        <f t="shared" si="1761"/>
        <v/>
      </c>
      <c r="Q523" s="136">
        <f t="shared" si="1761"/>
        <v>5000</v>
      </c>
      <c r="R523" s="135" t="str">
        <f t="shared" si="1761"/>
        <v/>
      </c>
      <c r="S523" s="137" t="str">
        <f t="shared" si="1761"/>
        <v/>
      </c>
      <c r="T523" s="113" t="str">
        <f t="shared" ref="T523:AJ523" si="1762">IF($H523=T$6,$J523,"")</f>
        <v/>
      </c>
      <c r="U523" s="114" t="str">
        <f t="shared" si="1762"/>
        <v/>
      </c>
      <c r="V523" s="114" t="str">
        <f t="shared" si="1762"/>
        <v/>
      </c>
      <c r="W523" s="114" t="str">
        <f t="shared" si="1762"/>
        <v/>
      </c>
      <c r="X523" s="113" t="str">
        <f t="shared" si="1762"/>
        <v/>
      </c>
      <c r="Y523" s="114" t="str">
        <f t="shared" si="1762"/>
        <v/>
      </c>
      <c r="Z523" s="114" t="str">
        <f t="shared" si="1762"/>
        <v/>
      </c>
      <c r="AA523" s="114" t="str">
        <f t="shared" si="1762"/>
        <v/>
      </c>
      <c r="AB523" s="113" t="str">
        <f t="shared" si="1762"/>
        <v/>
      </c>
      <c r="AC523" s="114" t="str">
        <f t="shared" si="1762"/>
        <v/>
      </c>
      <c r="AD523" s="114" t="str">
        <f t="shared" si="1762"/>
        <v/>
      </c>
      <c r="AE523" s="114" t="str">
        <f t="shared" si="1762"/>
        <v/>
      </c>
      <c r="AF523" s="114" t="str">
        <f t="shared" si="1762"/>
        <v/>
      </c>
      <c r="AG523" s="114" t="str">
        <f t="shared" si="1762"/>
        <v/>
      </c>
      <c r="AH523" s="114" t="str">
        <f t="shared" si="1762"/>
        <v/>
      </c>
      <c r="AI523" s="113" t="str">
        <f t="shared" si="1762"/>
        <v/>
      </c>
      <c r="AJ523" s="115" t="str">
        <f t="shared" si="1762"/>
        <v/>
      </c>
      <c r="AK523" s="617"/>
      <c r="AL523" s="38"/>
      <c r="AM523" s="98" t="s">
        <v>68</v>
      </c>
      <c r="AN523" s="130">
        <f t="shared" si="1746"/>
        <v>517</v>
      </c>
      <c r="AO523" s="138" t="str">
        <f t="shared" ref="AO523:AS523" si="1763">IF(AND($G523=AO$4,$H523=AO$6),$I523,"")</f>
        <v/>
      </c>
      <c r="AP523" s="139" t="str">
        <f t="shared" si="1763"/>
        <v/>
      </c>
      <c r="AQ523" s="139">
        <f t="shared" si="1763"/>
        <v>5000</v>
      </c>
      <c r="AR523" s="139" t="str">
        <f t="shared" si="1763"/>
        <v/>
      </c>
      <c r="AS523" s="139" t="str">
        <f t="shared" si="1763"/>
        <v/>
      </c>
      <c r="AT523" s="118"/>
      <c r="AU523" s="138" t="str">
        <f t="shared" si="1675"/>
        <v/>
      </c>
      <c r="AV523" s="139" t="str">
        <f t="shared" si="1676"/>
        <v/>
      </c>
      <c r="AW523" s="139" t="str">
        <f t="shared" si="1677"/>
        <v/>
      </c>
      <c r="AX523" s="139" t="str">
        <f t="shared" si="1678"/>
        <v/>
      </c>
      <c r="AY523" s="139" t="str">
        <f t="shared" si="1679"/>
        <v/>
      </c>
      <c r="AZ523" s="140" t="str">
        <f t="shared" si="1680"/>
        <v/>
      </c>
      <c r="BA523" s="141" t="str">
        <f t="shared" si="1681"/>
        <v/>
      </c>
      <c r="BB523" s="139" t="str">
        <f t="shared" si="1682"/>
        <v/>
      </c>
      <c r="BC523" s="139" t="str">
        <f t="shared" si="1683"/>
        <v/>
      </c>
      <c r="BD523" s="139" t="str">
        <f t="shared" si="1684"/>
        <v/>
      </c>
      <c r="BE523" s="140" t="str">
        <f t="shared" si="1685"/>
        <v/>
      </c>
      <c r="BF523" s="122" t="str">
        <f t="shared" si="1686"/>
        <v/>
      </c>
      <c r="BG523" s="123" t="str">
        <f t="shared" si="1687"/>
        <v/>
      </c>
      <c r="BH523" s="123" t="str">
        <f t="shared" si="1688"/>
        <v/>
      </c>
      <c r="BI523" s="123" t="str">
        <f t="shared" si="1689"/>
        <v/>
      </c>
      <c r="BJ523" s="122" t="str">
        <f t="shared" si="1690"/>
        <v/>
      </c>
      <c r="BK523" s="123" t="str">
        <f t="shared" si="1691"/>
        <v/>
      </c>
      <c r="BL523" s="123" t="str">
        <f t="shared" si="1692"/>
        <v/>
      </c>
      <c r="BM523" s="123" t="str">
        <f t="shared" si="1693"/>
        <v/>
      </c>
      <c r="BN523" s="123" t="str">
        <f t="shared" si="1694"/>
        <v/>
      </c>
      <c r="BO523" s="123" t="str">
        <f t="shared" si="1695"/>
        <v/>
      </c>
      <c r="BP523" s="123" t="str">
        <f t="shared" si="1696"/>
        <v/>
      </c>
      <c r="BQ523" s="123" t="str">
        <f t="shared" si="1697"/>
        <v/>
      </c>
      <c r="BR523" s="124" t="str">
        <f t="shared" si="1698"/>
        <v/>
      </c>
      <c r="BS523" s="142" t="str">
        <f t="shared" si="1699"/>
        <v/>
      </c>
      <c r="BT523" s="143" t="str">
        <f t="shared" si="1700"/>
        <v/>
      </c>
      <c r="BU523" s="143" t="str">
        <f t="shared" si="1701"/>
        <v/>
      </c>
      <c r="BV523" s="143" t="str">
        <f t="shared" si="1702"/>
        <v/>
      </c>
      <c r="BW523" s="143" t="str">
        <f t="shared" si="1703"/>
        <v/>
      </c>
      <c r="BX523" s="144" t="str">
        <f t="shared" si="1704"/>
        <v/>
      </c>
      <c r="BY523" s="141" t="str">
        <f t="shared" si="1705"/>
        <v/>
      </c>
      <c r="BZ523" s="139" t="str">
        <f t="shared" si="1706"/>
        <v/>
      </c>
      <c r="CA523" s="139" t="str">
        <f t="shared" si="1707"/>
        <v/>
      </c>
      <c r="CB523" s="139" t="str">
        <f t="shared" si="1708"/>
        <v/>
      </c>
      <c r="CC523" s="139" t="str">
        <f t="shared" si="1709"/>
        <v/>
      </c>
      <c r="CD523" s="139" t="str">
        <f t="shared" si="1710"/>
        <v/>
      </c>
      <c r="CE523" s="140" t="str">
        <f t="shared" si="1711"/>
        <v/>
      </c>
      <c r="CF523" s="141" t="str">
        <f t="shared" si="1712"/>
        <v/>
      </c>
      <c r="CG523" s="139" t="str">
        <f t="shared" si="1713"/>
        <v/>
      </c>
      <c r="CH523" s="139" t="str">
        <f t="shared" si="1714"/>
        <v/>
      </c>
      <c r="CI523" s="139" t="str">
        <f t="shared" si="1715"/>
        <v/>
      </c>
      <c r="CJ523" s="139" t="str">
        <f t="shared" si="1716"/>
        <v/>
      </c>
      <c r="CK523" s="139" t="str">
        <f t="shared" si="1717"/>
        <v/>
      </c>
      <c r="CL523" s="140" t="str">
        <f t="shared" si="1718"/>
        <v/>
      </c>
      <c r="CM523" s="142" t="str">
        <f t="shared" si="1719"/>
        <v/>
      </c>
      <c r="CN523" s="143" t="str">
        <f t="shared" si="1720"/>
        <v/>
      </c>
      <c r="CO523" s="143" t="str">
        <f t="shared" si="1721"/>
        <v/>
      </c>
      <c r="CP523" s="143" t="str">
        <f t="shared" si="1722"/>
        <v/>
      </c>
      <c r="CQ523" s="143" t="str">
        <f t="shared" si="1723"/>
        <v/>
      </c>
      <c r="CR523" s="145" t="str">
        <f t="shared" si="1724"/>
        <v/>
      </c>
      <c r="CS523" s="127"/>
      <c r="CT523" s="122" t="str">
        <f t="shared" si="1725"/>
        <v/>
      </c>
      <c r="CU523" s="123" t="str">
        <f t="shared" si="1726"/>
        <v/>
      </c>
      <c r="CV523" s="123" t="str">
        <f t="shared" si="1727"/>
        <v/>
      </c>
      <c r="CW523" s="123" t="str">
        <f t="shared" si="1728"/>
        <v/>
      </c>
      <c r="CX523" s="123" t="str">
        <f t="shared" si="1729"/>
        <v/>
      </c>
      <c r="CY523" s="123" t="str">
        <f t="shared" si="1730"/>
        <v/>
      </c>
      <c r="CZ523" s="123" t="str">
        <f t="shared" si="1731"/>
        <v/>
      </c>
      <c r="DA523" s="123" t="str">
        <f t="shared" si="1732"/>
        <v/>
      </c>
      <c r="DB523" s="124" t="str">
        <f t="shared" si="1733"/>
        <v/>
      </c>
      <c r="DC523" s="128" t="str">
        <f t="shared" si="1734"/>
        <v/>
      </c>
      <c r="DD523" s="123" t="str">
        <f t="shared" si="1735"/>
        <v/>
      </c>
      <c r="DE523" s="123" t="str">
        <f t="shared" si="1736"/>
        <v/>
      </c>
      <c r="DF523" s="123" t="str">
        <f t="shared" si="1737"/>
        <v/>
      </c>
      <c r="DG523" s="123" t="str">
        <f t="shared" si="1738"/>
        <v/>
      </c>
      <c r="DH523" s="123" t="str">
        <f t="shared" si="1739"/>
        <v/>
      </c>
      <c r="DI523" s="123" t="str">
        <f t="shared" si="1740"/>
        <v/>
      </c>
      <c r="DJ523" s="129" t="str">
        <f t="shared" si="1741"/>
        <v/>
      </c>
      <c r="DK523" s="98" t="s">
        <v>68</v>
      </c>
      <c r="DL523" s="130">
        <f t="shared" si="1748"/>
        <v>517</v>
      </c>
      <c r="DM523" s="56"/>
    </row>
    <row r="524" spans="2:117" ht="22.5" customHeight="1">
      <c r="B524" s="98" t="s">
        <v>68</v>
      </c>
      <c r="C524" s="130">
        <f t="shared" si="1742"/>
        <v>518</v>
      </c>
      <c r="D524" s="146">
        <v>45709</v>
      </c>
      <c r="E524" s="155" t="s">
        <v>69</v>
      </c>
      <c r="F524" s="102" t="s">
        <v>70</v>
      </c>
      <c r="G524" s="156" t="s">
        <v>20</v>
      </c>
      <c r="H524" s="131" t="s">
        <v>46</v>
      </c>
      <c r="I524" s="132">
        <v>10000</v>
      </c>
      <c r="J524" s="106"/>
      <c r="K524" s="107">
        <f t="shared" si="1743"/>
        <v>5541404</v>
      </c>
      <c r="L524" s="645"/>
      <c r="M524" s="133"/>
      <c r="N524" s="133"/>
      <c r="O524" s="134" t="str">
        <f t="shared" ref="O524:S524" si="1764">IF($H524=O$6,$I524,"")</f>
        <v/>
      </c>
      <c r="P524" s="135" t="str">
        <f t="shared" si="1764"/>
        <v/>
      </c>
      <c r="Q524" s="136">
        <f t="shared" si="1764"/>
        <v>10000</v>
      </c>
      <c r="R524" s="135" t="str">
        <f t="shared" si="1764"/>
        <v/>
      </c>
      <c r="S524" s="137" t="str">
        <f t="shared" si="1764"/>
        <v/>
      </c>
      <c r="T524" s="113" t="str">
        <f t="shared" ref="T524:AJ524" si="1765">IF($H524=T$6,$J524,"")</f>
        <v/>
      </c>
      <c r="U524" s="114" t="str">
        <f t="shared" si="1765"/>
        <v/>
      </c>
      <c r="V524" s="114" t="str">
        <f t="shared" si="1765"/>
        <v/>
      </c>
      <c r="W524" s="114" t="str">
        <f t="shared" si="1765"/>
        <v/>
      </c>
      <c r="X524" s="113" t="str">
        <f t="shared" si="1765"/>
        <v/>
      </c>
      <c r="Y524" s="114" t="str">
        <f t="shared" si="1765"/>
        <v/>
      </c>
      <c r="Z524" s="114" t="str">
        <f t="shared" si="1765"/>
        <v/>
      </c>
      <c r="AA524" s="114" t="str">
        <f t="shared" si="1765"/>
        <v/>
      </c>
      <c r="AB524" s="113" t="str">
        <f t="shared" si="1765"/>
        <v/>
      </c>
      <c r="AC524" s="114" t="str">
        <f t="shared" si="1765"/>
        <v/>
      </c>
      <c r="AD524" s="114" t="str">
        <f t="shared" si="1765"/>
        <v/>
      </c>
      <c r="AE524" s="114" t="str">
        <f t="shared" si="1765"/>
        <v/>
      </c>
      <c r="AF524" s="114" t="str">
        <f t="shared" si="1765"/>
        <v/>
      </c>
      <c r="AG524" s="114" t="str">
        <f t="shared" si="1765"/>
        <v/>
      </c>
      <c r="AH524" s="114" t="str">
        <f t="shared" si="1765"/>
        <v/>
      </c>
      <c r="AI524" s="113" t="str">
        <f t="shared" si="1765"/>
        <v/>
      </c>
      <c r="AJ524" s="115" t="str">
        <f t="shared" si="1765"/>
        <v/>
      </c>
      <c r="AK524" s="617"/>
      <c r="AL524" s="38"/>
      <c r="AM524" s="98" t="s">
        <v>68</v>
      </c>
      <c r="AN524" s="130">
        <f t="shared" si="1746"/>
        <v>518</v>
      </c>
      <c r="AO524" s="138" t="str">
        <f t="shared" ref="AO524:AS524" si="1766">IF(AND($G524=AO$4,$H524=AO$6),$I524,"")</f>
        <v/>
      </c>
      <c r="AP524" s="139" t="str">
        <f t="shared" si="1766"/>
        <v/>
      </c>
      <c r="AQ524" s="139">
        <f t="shared" si="1766"/>
        <v>10000</v>
      </c>
      <c r="AR524" s="139" t="str">
        <f t="shared" si="1766"/>
        <v/>
      </c>
      <c r="AS524" s="139" t="str">
        <f t="shared" si="1766"/>
        <v/>
      </c>
      <c r="AT524" s="118"/>
      <c r="AU524" s="138" t="str">
        <f t="shared" si="1675"/>
        <v/>
      </c>
      <c r="AV524" s="139" t="str">
        <f t="shared" si="1676"/>
        <v/>
      </c>
      <c r="AW524" s="139" t="str">
        <f t="shared" si="1677"/>
        <v/>
      </c>
      <c r="AX524" s="139" t="str">
        <f t="shared" si="1678"/>
        <v/>
      </c>
      <c r="AY524" s="139" t="str">
        <f t="shared" si="1679"/>
        <v/>
      </c>
      <c r="AZ524" s="140" t="str">
        <f t="shared" si="1680"/>
        <v/>
      </c>
      <c r="BA524" s="141" t="str">
        <f t="shared" si="1681"/>
        <v/>
      </c>
      <c r="BB524" s="139" t="str">
        <f t="shared" si="1682"/>
        <v/>
      </c>
      <c r="BC524" s="139" t="str">
        <f t="shared" si="1683"/>
        <v/>
      </c>
      <c r="BD524" s="139" t="str">
        <f t="shared" si="1684"/>
        <v/>
      </c>
      <c r="BE524" s="140" t="str">
        <f t="shared" si="1685"/>
        <v/>
      </c>
      <c r="BF524" s="122" t="str">
        <f t="shared" si="1686"/>
        <v/>
      </c>
      <c r="BG524" s="123" t="str">
        <f t="shared" si="1687"/>
        <v/>
      </c>
      <c r="BH524" s="123" t="str">
        <f t="shared" si="1688"/>
        <v/>
      </c>
      <c r="BI524" s="123" t="str">
        <f t="shared" si="1689"/>
        <v/>
      </c>
      <c r="BJ524" s="122" t="str">
        <f t="shared" si="1690"/>
        <v/>
      </c>
      <c r="BK524" s="123" t="str">
        <f t="shared" si="1691"/>
        <v/>
      </c>
      <c r="BL524" s="123" t="str">
        <f t="shared" si="1692"/>
        <v/>
      </c>
      <c r="BM524" s="123" t="str">
        <f t="shared" si="1693"/>
        <v/>
      </c>
      <c r="BN524" s="123" t="str">
        <f t="shared" si="1694"/>
        <v/>
      </c>
      <c r="BO524" s="123" t="str">
        <f t="shared" si="1695"/>
        <v/>
      </c>
      <c r="BP524" s="123" t="str">
        <f t="shared" si="1696"/>
        <v/>
      </c>
      <c r="BQ524" s="123" t="str">
        <f t="shared" si="1697"/>
        <v/>
      </c>
      <c r="BR524" s="124" t="str">
        <f t="shared" si="1698"/>
        <v/>
      </c>
      <c r="BS524" s="142" t="str">
        <f t="shared" si="1699"/>
        <v/>
      </c>
      <c r="BT524" s="143" t="str">
        <f t="shared" si="1700"/>
        <v/>
      </c>
      <c r="BU524" s="143" t="str">
        <f t="shared" si="1701"/>
        <v/>
      </c>
      <c r="BV524" s="143" t="str">
        <f t="shared" si="1702"/>
        <v/>
      </c>
      <c r="BW524" s="143" t="str">
        <f t="shared" si="1703"/>
        <v/>
      </c>
      <c r="BX524" s="144" t="str">
        <f t="shared" si="1704"/>
        <v/>
      </c>
      <c r="BY524" s="141" t="str">
        <f t="shared" si="1705"/>
        <v/>
      </c>
      <c r="BZ524" s="139" t="str">
        <f t="shared" si="1706"/>
        <v/>
      </c>
      <c r="CA524" s="139" t="str">
        <f t="shared" si="1707"/>
        <v/>
      </c>
      <c r="CB524" s="139" t="str">
        <f t="shared" si="1708"/>
        <v/>
      </c>
      <c r="CC524" s="139" t="str">
        <f t="shared" si="1709"/>
        <v/>
      </c>
      <c r="CD524" s="139" t="str">
        <f t="shared" si="1710"/>
        <v/>
      </c>
      <c r="CE524" s="140" t="str">
        <f t="shared" si="1711"/>
        <v/>
      </c>
      <c r="CF524" s="141" t="str">
        <f t="shared" si="1712"/>
        <v/>
      </c>
      <c r="CG524" s="139" t="str">
        <f t="shared" si="1713"/>
        <v/>
      </c>
      <c r="CH524" s="139" t="str">
        <f t="shared" si="1714"/>
        <v/>
      </c>
      <c r="CI524" s="139" t="str">
        <f t="shared" si="1715"/>
        <v/>
      </c>
      <c r="CJ524" s="139" t="str">
        <f t="shared" si="1716"/>
        <v/>
      </c>
      <c r="CK524" s="139" t="str">
        <f t="shared" si="1717"/>
        <v/>
      </c>
      <c r="CL524" s="140" t="str">
        <f t="shared" si="1718"/>
        <v/>
      </c>
      <c r="CM524" s="142" t="str">
        <f t="shared" si="1719"/>
        <v/>
      </c>
      <c r="CN524" s="143" t="str">
        <f t="shared" si="1720"/>
        <v/>
      </c>
      <c r="CO524" s="143" t="str">
        <f t="shared" si="1721"/>
        <v/>
      </c>
      <c r="CP524" s="143" t="str">
        <f t="shared" si="1722"/>
        <v/>
      </c>
      <c r="CQ524" s="143" t="str">
        <f t="shared" si="1723"/>
        <v/>
      </c>
      <c r="CR524" s="145" t="str">
        <f t="shared" si="1724"/>
        <v/>
      </c>
      <c r="CS524" s="127"/>
      <c r="CT524" s="122" t="str">
        <f t="shared" si="1725"/>
        <v/>
      </c>
      <c r="CU524" s="123" t="str">
        <f t="shared" si="1726"/>
        <v/>
      </c>
      <c r="CV524" s="123" t="str">
        <f t="shared" si="1727"/>
        <v/>
      </c>
      <c r="CW524" s="123" t="str">
        <f t="shared" si="1728"/>
        <v/>
      </c>
      <c r="CX524" s="123" t="str">
        <f t="shared" si="1729"/>
        <v/>
      </c>
      <c r="CY524" s="123" t="str">
        <f t="shared" si="1730"/>
        <v/>
      </c>
      <c r="CZ524" s="123" t="str">
        <f t="shared" si="1731"/>
        <v/>
      </c>
      <c r="DA524" s="123" t="str">
        <f t="shared" si="1732"/>
        <v/>
      </c>
      <c r="DB524" s="124" t="str">
        <f t="shared" si="1733"/>
        <v/>
      </c>
      <c r="DC524" s="128" t="str">
        <f t="shared" si="1734"/>
        <v/>
      </c>
      <c r="DD524" s="123" t="str">
        <f t="shared" si="1735"/>
        <v/>
      </c>
      <c r="DE524" s="123" t="str">
        <f t="shared" si="1736"/>
        <v/>
      </c>
      <c r="DF524" s="123" t="str">
        <f t="shared" si="1737"/>
        <v/>
      </c>
      <c r="DG524" s="123" t="str">
        <f t="shared" si="1738"/>
        <v/>
      </c>
      <c r="DH524" s="123" t="str">
        <f t="shared" si="1739"/>
        <v/>
      </c>
      <c r="DI524" s="123" t="str">
        <f t="shared" si="1740"/>
        <v/>
      </c>
      <c r="DJ524" s="129" t="str">
        <f t="shared" si="1741"/>
        <v/>
      </c>
      <c r="DK524" s="98" t="s">
        <v>68</v>
      </c>
      <c r="DL524" s="130">
        <f t="shared" si="1748"/>
        <v>518</v>
      </c>
      <c r="DM524" s="56"/>
    </row>
    <row r="525" spans="2:117" ht="22.5" customHeight="1">
      <c r="B525" s="98" t="s">
        <v>68</v>
      </c>
      <c r="C525" s="130">
        <f t="shared" si="1742"/>
        <v>519</v>
      </c>
      <c r="D525" s="146">
        <v>45709</v>
      </c>
      <c r="E525" s="155" t="s">
        <v>69</v>
      </c>
      <c r="F525" s="102" t="s">
        <v>70</v>
      </c>
      <c r="G525" s="103" t="s">
        <v>20</v>
      </c>
      <c r="H525" s="131" t="s">
        <v>46</v>
      </c>
      <c r="I525" s="132">
        <v>10000</v>
      </c>
      <c r="J525" s="106"/>
      <c r="K525" s="107">
        <f t="shared" si="1743"/>
        <v>5551404</v>
      </c>
      <c r="L525" s="645"/>
      <c r="M525" s="133"/>
      <c r="N525" s="133"/>
      <c r="O525" s="134" t="str">
        <f t="shared" ref="O525:S525" si="1767">IF($H525=O$6,$I525,"")</f>
        <v/>
      </c>
      <c r="P525" s="135" t="str">
        <f t="shared" si="1767"/>
        <v/>
      </c>
      <c r="Q525" s="136">
        <f t="shared" si="1767"/>
        <v>10000</v>
      </c>
      <c r="R525" s="135" t="str">
        <f t="shared" si="1767"/>
        <v/>
      </c>
      <c r="S525" s="137" t="str">
        <f t="shared" si="1767"/>
        <v/>
      </c>
      <c r="T525" s="113" t="str">
        <f t="shared" ref="T525:AJ525" si="1768">IF($H525=T$6,$J525,"")</f>
        <v/>
      </c>
      <c r="U525" s="114" t="str">
        <f t="shared" si="1768"/>
        <v/>
      </c>
      <c r="V525" s="114" t="str">
        <f t="shared" si="1768"/>
        <v/>
      </c>
      <c r="W525" s="114" t="str">
        <f t="shared" si="1768"/>
        <v/>
      </c>
      <c r="X525" s="113" t="str">
        <f t="shared" si="1768"/>
        <v/>
      </c>
      <c r="Y525" s="114" t="str">
        <f t="shared" si="1768"/>
        <v/>
      </c>
      <c r="Z525" s="114" t="str">
        <f t="shared" si="1768"/>
        <v/>
      </c>
      <c r="AA525" s="114" t="str">
        <f t="shared" si="1768"/>
        <v/>
      </c>
      <c r="AB525" s="113" t="str">
        <f t="shared" si="1768"/>
        <v/>
      </c>
      <c r="AC525" s="114" t="str">
        <f t="shared" si="1768"/>
        <v/>
      </c>
      <c r="AD525" s="114" t="str">
        <f t="shared" si="1768"/>
        <v/>
      </c>
      <c r="AE525" s="114" t="str">
        <f t="shared" si="1768"/>
        <v/>
      </c>
      <c r="AF525" s="114" t="str">
        <f t="shared" si="1768"/>
        <v/>
      </c>
      <c r="AG525" s="114" t="str">
        <f t="shared" si="1768"/>
        <v/>
      </c>
      <c r="AH525" s="114" t="str">
        <f t="shared" si="1768"/>
        <v/>
      </c>
      <c r="AI525" s="113" t="str">
        <f t="shared" si="1768"/>
        <v/>
      </c>
      <c r="AJ525" s="115" t="str">
        <f t="shared" si="1768"/>
        <v/>
      </c>
      <c r="AK525" s="617"/>
      <c r="AL525" s="38"/>
      <c r="AM525" s="98" t="s">
        <v>68</v>
      </c>
      <c r="AN525" s="130">
        <f t="shared" si="1746"/>
        <v>519</v>
      </c>
      <c r="AO525" s="138" t="str">
        <f t="shared" ref="AO525:AS525" si="1769">IF(AND($G525=AO$4,$H525=AO$6),$I525,"")</f>
        <v/>
      </c>
      <c r="AP525" s="139" t="str">
        <f t="shared" si="1769"/>
        <v/>
      </c>
      <c r="AQ525" s="139">
        <f t="shared" si="1769"/>
        <v>10000</v>
      </c>
      <c r="AR525" s="139" t="str">
        <f t="shared" si="1769"/>
        <v/>
      </c>
      <c r="AS525" s="139" t="str">
        <f t="shared" si="1769"/>
        <v/>
      </c>
      <c r="AT525" s="118"/>
      <c r="AU525" s="138" t="str">
        <f t="shared" si="1675"/>
        <v/>
      </c>
      <c r="AV525" s="139" t="str">
        <f t="shared" si="1676"/>
        <v/>
      </c>
      <c r="AW525" s="139" t="str">
        <f t="shared" si="1677"/>
        <v/>
      </c>
      <c r="AX525" s="139" t="str">
        <f t="shared" si="1678"/>
        <v/>
      </c>
      <c r="AY525" s="139" t="str">
        <f t="shared" si="1679"/>
        <v/>
      </c>
      <c r="AZ525" s="140" t="str">
        <f t="shared" si="1680"/>
        <v/>
      </c>
      <c r="BA525" s="141" t="str">
        <f t="shared" si="1681"/>
        <v/>
      </c>
      <c r="BB525" s="139" t="str">
        <f t="shared" si="1682"/>
        <v/>
      </c>
      <c r="BC525" s="139" t="str">
        <f t="shared" si="1683"/>
        <v/>
      </c>
      <c r="BD525" s="139" t="str">
        <f t="shared" si="1684"/>
        <v/>
      </c>
      <c r="BE525" s="140" t="str">
        <f t="shared" si="1685"/>
        <v/>
      </c>
      <c r="BF525" s="122" t="str">
        <f t="shared" si="1686"/>
        <v/>
      </c>
      <c r="BG525" s="123" t="str">
        <f t="shared" si="1687"/>
        <v/>
      </c>
      <c r="BH525" s="123" t="str">
        <f t="shared" si="1688"/>
        <v/>
      </c>
      <c r="BI525" s="123" t="str">
        <f t="shared" si="1689"/>
        <v/>
      </c>
      <c r="BJ525" s="122" t="str">
        <f t="shared" si="1690"/>
        <v/>
      </c>
      <c r="BK525" s="123" t="str">
        <f t="shared" si="1691"/>
        <v/>
      </c>
      <c r="BL525" s="123" t="str">
        <f t="shared" si="1692"/>
        <v/>
      </c>
      <c r="BM525" s="123" t="str">
        <f t="shared" si="1693"/>
        <v/>
      </c>
      <c r="BN525" s="123" t="str">
        <f t="shared" si="1694"/>
        <v/>
      </c>
      <c r="BO525" s="123" t="str">
        <f t="shared" si="1695"/>
        <v/>
      </c>
      <c r="BP525" s="123" t="str">
        <f t="shared" si="1696"/>
        <v/>
      </c>
      <c r="BQ525" s="123" t="str">
        <f t="shared" si="1697"/>
        <v/>
      </c>
      <c r="BR525" s="124" t="str">
        <f t="shared" si="1698"/>
        <v/>
      </c>
      <c r="BS525" s="142" t="str">
        <f t="shared" si="1699"/>
        <v/>
      </c>
      <c r="BT525" s="143" t="str">
        <f t="shared" si="1700"/>
        <v/>
      </c>
      <c r="BU525" s="143" t="str">
        <f t="shared" si="1701"/>
        <v/>
      </c>
      <c r="BV525" s="143" t="str">
        <f t="shared" si="1702"/>
        <v/>
      </c>
      <c r="BW525" s="143" t="str">
        <f t="shared" si="1703"/>
        <v/>
      </c>
      <c r="BX525" s="144" t="str">
        <f t="shared" si="1704"/>
        <v/>
      </c>
      <c r="BY525" s="141" t="str">
        <f t="shared" si="1705"/>
        <v/>
      </c>
      <c r="BZ525" s="139" t="str">
        <f t="shared" si="1706"/>
        <v/>
      </c>
      <c r="CA525" s="139" t="str">
        <f t="shared" si="1707"/>
        <v/>
      </c>
      <c r="CB525" s="139" t="str">
        <f t="shared" si="1708"/>
        <v/>
      </c>
      <c r="CC525" s="139" t="str">
        <f t="shared" si="1709"/>
        <v/>
      </c>
      <c r="CD525" s="139" t="str">
        <f t="shared" si="1710"/>
        <v/>
      </c>
      <c r="CE525" s="140" t="str">
        <f t="shared" si="1711"/>
        <v/>
      </c>
      <c r="CF525" s="141" t="str">
        <f t="shared" si="1712"/>
        <v/>
      </c>
      <c r="CG525" s="139" t="str">
        <f t="shared" si="1713"/>
        <v/>
      </c>
      <c r="CH525" s="139" t="str">
        <f t="shared" si="1714"/>
        <v/>
      </c>
      <c r="CI525" s="139" t="str">
        <f t="shared" si="1715"/>
        <v/>
      </c>
      <c r="CJ525" s="139" t="str">
        <f t="shared" si="1716"/>
        <v/>
      </c>
      <c r="CK525" s="139" t="str">
        <f t="shared" si="1717"/>
        <v/>
      </c>
      <c r="CL525" s="140" t="str">
        <f t="shared" si="1718"/>
        <v/>
      </c>
      <c r="CM525" s="142" t="str">
        <f t="shared" si="1719"/>
        <v/>
      </c>
      <c r="CN525" s="143" t="str">
        <f t="shared" si="1720"/>
        <v/>
      </c>
      <c r="CO525" s="143" t="str">
        <f t="shared" si="1721"/>
        <v/>
      </c>
      <c r="CP525" s="143" t="str">
        <f t="shared" si="1722"/>
        <v/>
      </c>
      <c r="CQ525" s="143" t="str">
        <f t="shared" si="1723"/>
        <v/>
      </c>
      <c r="CR525" s="145" t="str">
        <f t="shared" si="1724"/>
        <v/>
      </c>
      <c r="CS525" s="127"/>
      <c r="CT525" s="122" t="str">
        <f t="shared" si="1725"/>
        <v/>
      </c>
      <c r="CU525" s="123" t="str">
        <f t="shared" si="1726"/>
        <v/>
      </c>
      <c r="CV525" s="123" t="str">
        <f t="shared" si="1727"/>
        <v/>
      </c>
      <c r="CW525" s="123" t="str">
        <f t="shared" si="1728"/>
        <v/>
      </c>
      <c r="CX525" s="123" t="str">
        <f t="shared" si="1729"/>
        <v/>
      </c>
      <c r="CY525" s="123" t="str">
        <f t="shared" si="1730"/>
        <v/>
      </c>
      <c r="CZ525" s="123" t="str">
        <f t="shared" si="1731"/>
        <v/>
      </c>
      <c r="DA525" s="123" t="str">
        <f t="shared" si="1732"/>
        <v/>
      </c>
      <c r="DB525" s="124" t="str">
        <f t="shared" si="1733"/>
        <v/>
      </c>
      <c r="DC525" s="128" t="str">
        <f t="shared" si="1734"/>
        <v/>
      </c>
      <c r="DD525" s="123" t="str">
        <f t="shared" si="1735"/>
        <v/>
      </c>
      <c r="DE525" s="123" t="str">
        <f t="shared" si="1736"/>
        <v/>
      </c>
      <c r="DF525" s="123" t="str">
        <f t="shared" si="1737"/>
        <v/>
      </c>
      <c r="DG525" s="123" t="str">
        <f t="shared" si="1738"/>
        <v/>
      </c>
      <c r="DH525" s="123" t="str">
        <f t="shared" si="1739"/>
        <v/>
      </c>
      <c r="DI525" s="123" t="str">
        <f t="shared" si="1740"/>
        <v/>
      </c>
      <c r="DJ525" s="129" t="str">
        <f t="shared" si="1741"/>
        <v/>
      </c>
      <c r="DK525" s="98" t="s">
        <v>68</v>
      </c>
      <c r="DL525" s="130">
        <f t="shared" si="1748"/>
        <v>519</v>
      </c>
      <c r="DM525" s="56"/>
    </row>
    <row r="526" spans="2:117" ht="22.5" customHeight="1">
      <c r="B526" s="98" t="s">
        <v>68</v>
      </c>
      <c r="C526" s="130">
        <f t="shared" si="1742"/>
        <v>520</v>
      </c>
      <c r="D526" s="146">
        <v>45709</v>
      </c>
      <c r="E526" s="155" t="s">
        <v>69</v>
      </c>
      <c r="F526" s="102" t="s">
        <v>70</v>
      </c>
      <c r="G526" s="103" t="s">
        <v>20</v>
      </c>
      <c r="H526" s="131" t="s">
        <v>46</v>
      </c>
      <c r="I526" s="132">
        <v>3000</v>
      </c>
      <c r="J526" s="106"/>
      <c r="K526" s="107">
        <f t="shared" si="1743"/>
        <v>5554404</v>
      </c>
      <c r="L526" s="645"/>
      <c r="M526" s="133"/>
      <c r="N526" s="133"/>
      <c r="O526" s="134" t="str">
        <f t="shared" ref="O526:S526" si="1770">IF($H526=O$6,$I526,"")</f>
        <v/>
      </c>
      <c r="P526" s="135" t="str">
        <f t="shared" si="1770"/>
        <v/>
      </c>
      <c r="Q526" s="136">
        <f t="shared" si="1770"/>
        <v>3000</v>
      </c>
      <c r="R526" s="135" t="str">
        <f t="shared" si="1770"/>
        <v/>
      </c>
      <c r="S526" s="137" t="str">
        <f t="shared" si="1770"/>
        <v/>
      </c>
      <c r="T526" s="113" t="str">
        <f t="shared" ref="T526:AJ526" si="1771">IF($H526=T$6,$J526,"")</f>
        <v/>
      </c>
      <c r="U526" s="114" t="str">
        <f t="shared" si="1771"/>
        <v/>
      </c>
      <c r="V526" s="114" t="str">
        <f t="shared" si="1771"/>
        <v/>
      </c>
      <c r="W526" s="114" t="str">
        <f t="shared" si="1771"/>
        <v/>
      </c>
      <c r="X526" s="113" t="str">
        <f t="shared" si="1771"/>
        <v/>
      </c>
      <c r="Y526" s="114" t="str">
        <f t="shared" si="1771"/>
        <v/>
      </c>
      <c r="Z526" s="114" t="str">
        <f t="shared" si="1771"/>
        <v/>
      </c>
      <c r="AA526" s="114" t="str">
        <f t="shared" si="1771"/>
        <v/>
      </c>
      <c r="AB526" s="113" t="str">
        <f t="shared" si="1771"/>
        <v/>
      </c>
      <c r="AC526" s="114" t="str">
        <f t="shared" si="1771"/>
        <v/>
      </c>
      <c r="AD526" s="114" t="str">
        <f t="shared" si="1771"/>
        <v/>
      </c>
      <c r="AE526" s="114" t="str">
        <f t="shared" si="1771"/>
        <v/>
      </c>
      <c r="AF526" s="114" t="str">
        <f t="shared" si="1771"/>
        <v/>
      </c>
      <c r="AG526" s="114" t="str">
        <f t="shared" si="1771"/>
        <v/>
      </c>
      <c r="AH526" s="114" t="str">
        <f t="shared" si="1771"/>
        <v/>
      </c>
      <c r="AI526" s="113" t="str">
        <f t="shared" si="1771"/>
        <v/>
      </c>
      <c r="AJ526" s="115" t="str">
        <f t="shared" si="1771"/>
        <v/>
      </c>
      <c r="AK526" s="617"/>
      <c r="AL526" s="38"/>
      <c r="AM526" s="98" t="s">
        <v>68</v>
      </c>
      <c r="AN526" s="130">
        <f t="shared" si="1746"/>
        <v>520</v>
      </c>
      <c r="AO526" s="138" t="str">
        <f t="shared" ref="AO526:AS526" si="1772">IF(AND($G526=AO$4,$H526=AO$6),$I526,"")</f>
        <v/>
      </c>
      <c r="AP526" s="139" t="str">
        <f t="shared" si="1772"/>
        <v/>
      </c>
      <c r="AQ526" s="139">
        <f t="shared" si="1772"/>
        <v>3000</v>
      </c>
      <c r="AR526" s="139" t="str">
        <f t="shared" si="1772"/>
        <v/>
      </c>
      <c r="AS526" s="139" t="str">
        <f t="shared" si="1772"/>
        <v/>
      </c>
      <c r="AT526" s="118"/>
      <c r="AU526" s="138" t="str">
        <f t="shared" si="1675"/>
        <v/>
      </c>
      <c r="AV526" s="139" t="str">
        <f t="shared" si="1676"/>
        <v/>
      </c>
      <c r="AW526" s="139" t="str">
        <f t="shared" si="1677"/>
        <v/>
      </c>
      <c r="AX526" s="139" t="str">
        <f t="shared" si="1678"/>
        <v/>
      </c>
      <c r="AY526" s="139" t="str">
        <f t="shared" si="1679"/>
        <v/>
      </c>
      <c r="AZ526" s="140" t="str">
        <f t="shared" si="1680"/>
        <v/>
      </c>
      <c r="BA526" s="141" t="str">
        <f t="shared" si="1681"/>
        <v/>
      </c>
      <c r="BB526" s="139" t="str">
        <f t="shared" si="1682"/>
        <v/>
      </c>
      <c r="BC526" s="139" t="str">
        <f t="shared" si="1683"/>
        <v/>
      </c>
      <c r="BD526" s="139" t="str">
        <f t="shared" si="1684"/>
        <v/>
      </c>
      <c r="BE526" s="140" t="str">
        <f t="shared" si="1685"/>
        <v/>
      </c>
      <c r="BF526" s="122" t="str">
        <f t="shared" si="1686"/>
        <v/>
      </c>
      <c r="BG526" s="123" t="str">
        <f t="shared" si="1687"/>
        <v/>
      </c>
      <c r="BH526" s="123" t="str">
        <f t="shared" si="1688"/>
        <v/>
      </c>
      <c r="BI526" s="123" t="str">
        <f t="shared" si="1689"/>
        <v/>
      </c>
      <c r="BJ526" s="122" t="str">
        <f t="shared" si="1690"/>
        <v/>
      </c>
      <c r="BK526" s="123" t="str">
        <f t="shared" si="1691"/>
        <v/>
      </c>
      <c r="BL526" s="123" t="str">
        <f t="shared" si="1692"/>
        <v/>
      </c>
      <c r="BM526" s="123" t="str">
        <f t="shared" si="1693"/>
        <v/>
      </c>
      <c r="BN526" s="123" t="str">
        <f t="shared" si="1694"/>
        <v/>
      </c>
      <c r="BO526" s="123" t="str">
        <f t="shared" si="1695"/>
        <v/>
      </c>
      <c r="BP526" s="123" t="str">
        <f t="shared" si="1696"/>
        <v/>
      </c>
      <c r="BQ526" s="123" t="str">
        <f t="shared" si="1697"/>
        <v/>
      </c>
      <c r="BR526" s="124" t="str">
        <f t="shared" si="1698"/>
        <v/>
      </c>
      <c r="BS526" s="142" t="str">
        <f t="shared" si="1699"/>
        <v/>
      </c>
      <c r="BT526" s="143" t="str">
        <f t="shared" si="1700"/>
        <v/>
      </c>
      <c r="BU526" s="143" t="str">
        <f t="shared" si="1701"/>
        <v/>
      </c>
      <c r="BV526" s="143" t="str">
        <f t="shared" si="1702"/>
        <v/>
      </c>
      <c r="BW526" s="143" t="str">
        <f t="shared" si="1703"/>
        <v/>
      </c>
      <c r="BX526" s="144" t="str">
        <f t="shared" si="1704"/>
        <v/>
      </c>
      <c r="BY526" s="141" t="str">
        <f t="shared" si="1705"/>
        <v/>
      </c>
      <c r="BZ526" s="139" t="str">
        <f t="shared" si="1706"/>
        <v/>
      </c>
      <c r="CA526" s="139" t="str">
        <f t="shared" si="1707"/>
        <v/>
      </c>
      <c r="CB526" s="139" t="str">
        <f t="shared" si="1708"/>
        <v/>
      </c>
      <c r="CC526" s="139" t="str">
        <f t="shared" si="1709"/>
        <v/>
      </c>
      <c r="CD526" s="139" t="str">
        <f t="shared" si="1710"/>
        <v/>
      </c>
      <c r="CE526" s="140" t="str">
        <f t="shared" si="1711"/>
        <v/>
      </c>
      <c r="CF526" s="141" t="str">
        <f t="shared" si="1712"/>
        <v/>
      </c>
      <c r="CG526" s="139" t="str">
        <f t="shared" si="1713"/>
        <v/>
      </c>
      <c r="CH526" s="139" t="str">
        <f t="shared" si="1714"/>
        <v/>
      </c>
      <c r="CI526" s="139" t="str">
        <f t="shared" si="1715"/>
        <v/>
      </c>
      <c r="CJ526" s="139" t="str">
        <f t="shared" si="1716"/>
        <v/>
      </c>
      <c r="CK526" s="139" t="str">
        <f t="shared" si="1717"/>
        <v/>
      </c>
      <c r="CL526" s="140" t="str">
        <f t="shared" si="1718"/>
        <v/>
      </c>
      <c r="CM526" s="142" t="str">
        <f t="shared" si="1719"/>
        <v/>
      </c>
      <c r="CN526" s="143" t="str">
        <f t="shared" si="1720"/>
        <v/>
      </c>
      <c r="CO526" s="143" t="str">
        <f t="shared" si="1721"/>
        <v/>
      </c>
      <c r="CP526" s="143" t="str">
        <f t="shared" si="1722"/>
        <v/>
      </c>
      <c r="CQ526" s="143" t="str">
        <f t="shared" si="1723"/>
        <v/>
      </c>
      <c r="CR526" s="145" t="str">
        <f t="shared" si="1724"/>
        <v/>
      </c>
      <c r="CS526" s="127"/>
      <c r="CT526" s="122" t="str">
        <f t="shared" si="1725"/>
        <v/>
      </c>
      <c r="CU526" s="123" t="str">
        <f t="shared" si="1726"/>
        <v/>
      </c>
      <c r="CV526" s="123" t="str">
        <f t="shared" si="1727"/>
        <v/>
      </c>
      <c r="CW526" s="123" t="str">
        <f t="shared" si="1728"/>
        <v/>
      </c>
      <c r="CX526" s="123" t="str">
        <f t="shared" si="1729"/>
        <v/>
      </c>
      <c r="CY526" s="123" t="str">
        <f t="shared" si="1730"/>
        <v/>
      </c>
      <c r="CZ526" s="123" t="str">
        <f t="shared" si="1731"/>
        <v/>
      </c>
      <c r="DA526" s="123" t="str">
        <f t="shared" si="1732"/>
        <v/>
      </c>
      <c r="DB526" s="124" t="str">
        <f t="shared" si="1733"/>
        <v/>
      </c>
      <c r="DC526" s="128" t="str">
        <f t="shared" si="1734"/>
        <v/>
      </c>
      <c r="DD526" s="123" t="str">
        <f t="shared" si="1735"/>
        <v/>
      </c>
      <c r="DE526" s="123" t="str">
        <f t="shared" si="1736"/>
        <v/>
      </c>
      <c r="DF526" s="123" t="str">
        <f t="shared" si="1737"/>
        <v/>
      </c>
      <c r="DG526" s="123" t="str">
        <f t="shared" si="1738"/>
        <v/>
      </c>
      <c r="DH526" s="123" t="str">
        <f t="shared" si="1739"/>
        <v/>
      </c>
      <c r="DI526" s="123" t="str">
        <f t="shared" si="1740"/>
        <v/>
      </c>
      <c r="DJ526" s="129" t="str">
        <f t="shared" si="1741"/>
        <v/>
      </c>
      <c r="DK526" s="98" t="s">
        <v>68</v>
      </c>
      <c r="DL526" s="130">
        <f t="shared" si="1748"/>
        <v>520</v>
      </c>
      <c r="DM526" s="56"/>
    </row>
    <row r="527" spans="2:117" ht="22.5" customHeight="1">
      <c r="B527" s="98" t="s">
        <v>68</v>
      </c>
      <c r="C527" s="130">
        <f t="shared" si="1742"/>
        <v>521</v>
      </c>
      <c r="D527" s="146">
        <v>45709</v>
      </c>
      <c r="E527" s="155" t="s">
        <v>69</v>
      </c>
      <c r="F527" s="102" t="s">
        <v>70</v>
      </c>
      <c r="G527" s="103" t="s">
        <v>20</v>
      </c>
      <c r="H527" s="131" t="s">
        <v>46</v>
      </c>
      <c r="I527" s="132">
        <v>10000</v>
      </c>
      <c r="J527" s="106"/>
      <c r="K527" s="107">
        <f t="shared" si="1743"/>
        <v>5564404</v>
      </c>
      <c r="L527" s="645"/>
      <c r="M527" s="133"/>
      <c r="N527" s="133"/>
      <c r="O527" s="134" t="str">
        <f t="shared" ref="O527:S527" si="1773">IF($H527=O$6,$I527,"")</f>
        <v/>
      </c>
      <c r="P527" s="135" t="str">
        <f t="shared" si="1773"/>
        <v/>
      </c>
      <c r="Q527" s="136">
        <f t="shared" si="1773"/>
        <v>10000</v>
      </c>
      <c r="R527" s="135" t="str">
        <f t="shared" si="1773"/>
        <v/>
      </c>
      <c r="S527" s="137" t="str">
        <f t="shared" si="1773"/>
        <v/>
      </c>
      <c r="T527" s="113" t="str">
        <f t="shared" ref="T527:AJ527" si="1774">IF($H527=T$6,$J527,"")</f>
        <v/>
      </c>
      <c r="U527" s="114" t="str">
        <f t="shared" si="1774"/>
        <v/>
      </c>
      <c r="V527" s="114" t="str">
        <f t="shared" si="1774"/>
        <v/>
      </c>
      <c r="W527" s="114" t="str">
        <f t="shared" si="1774"/>
        <v/>
      </c>
      <c r="X527" s="113" t="str">
        <f t="shared" si="1774"/>
        <v/>
      </c>
      <c r="Y527" s="114" t="str">
        <f t="shared" si="1774"/>
        <v/>
      </c>
      <c r="Z527" s="114" t="str">
        <f t="shared" si="1774"/>
        <v/>
      </c>
      <c r="AA527" s="114" t="str">
        <f t="shared" si="1774"/>
        <v/>
      </c>
      <c r="AB527" s="113" t="str">
        <f t="shared" si="1774"/>
        <v/>
      </c>
      <c r="AC527" s="114" t="str">
        <f t="shared" si="1774"/>
        <v/>
      </c>
      <c r="AD527" s="114" t="str">
        <f t="shared" si="1774"/>
        <v/>
      </c>
      <c r="AE527" s="114" t="str">
        <f t="shared" si="1774"/>
        <v/>
      </c>
      <c r="AF527" s="114" t="str">
        <f t="shared" si="1774"/>
        <v/>
      </c>
      <c r="AG527" s="114" t="str">
        <f t="shared" si="1774"/>
        <v/>
      </c>
      <c r="AH527" s="114" t="str">
        <f t="shared" si="1774"/>
        <v/>
      </c>
      <c r="AI527" s="113" t="str">
        <f t="shared" si="1774"/>
        <v/>
      </c>
      <c r="AJ527" s="115" t="str">
        <f t="shared" si="1774"/>
        <v/>
      </c>
      <c r="AK527" s="617"/>
      <c r="AL527" s="38"/>
      <c r="AM527" s="98" t="s">
        <v>68</v>
      </c>
      <c r="AN527" s="130">
        <f t="shared" si="1746"/>
        <v>521</v>
      </c>
      <c r="AO527" s="138" t="str">
        <f t="shared" ref="AO527:AS527" si="1775">IF(AND($G527=AO$4,$H527=AO$6),$I527,"")</f>
        <v/>
      </c>
      <c r="AP527" s="139" t="str">
        <f t="shared" si="1775"/>
        <v/>
      </c>
      <c r="AQ527" s="139">
        <f t="shared" si="1775"/>
        <v>10000</v>
      </c>
      <c r="AR527" s="139" t="str">
        <f t="shared" si="1775"/>
        <v/>
      </c>
      <c r="AS527" s="139" t="str">
        <f t="shared" si="1775"/>
        <v/>
      </c>
      <c r="AT527" s="118"/>
      <c r="AU527" s="138" t="str">
        <f t="shared" si="1675"/>
        <v/>
      </c>
      <c r="AV527" s="139" t="str">
        <f t="shared" si="1676"/>
        <v/>
      </c>
      <c r="AW527" s="139" t="str">
        <f t="shared" si="1677"/>
        <v/>
      </c>
      <c r="AX527" s="139" t="str">
        <f t="shared" si="1678"/>
        <v/>
      </c>
      <c r="AY527" s="139" t="str">
        <f t="shared" si="1679"/>
        <v/>
      </c>
      <c r="AZ527" s="140" t="str">
        <f t="shared" si="1680"/>
        <v/>
      </c>
      <c r="BA527" s="141" t="str">
        <f t="shared" si="1681"/>
        <v/>
      </c>
      <c r="BB527" s="139" t="str">
        <f t="shared" si="1682"/>
        <v/>
      </c>
      <c r="BC527" s="139" t="str">
        <f t="shared" si="1683"/>
        <v/>
      </c>
      <c r="BD527" s="139" t="str">
        <f t="shared" si="1684"/>
        <v/>
      </c>
      <c r="BE527" s="140" t="str">
        <f t="shared" si="1685"/>
        <v/>
      </c>
      <c r="BF527" s="122" t="str">
        <f t="shared" si="1686"/>
        <v/>
      </c>
      <c r="BG527" s="123" t="str">
        <f t="shared" si="1687"/>
        <v/>
      </c>
      <c r="BH527" s="123" t="str">
        <f t="shared" si="1688"/>
        <v/>
      </c>
      <c r="BI527" s="123" t="str">
        <f t="shared" si="1689"/>
        <v/>
      </c>
      <c r="BJ527" s="122" t="str">
        <f t="shared" si="1690"/>
        <v/>
      </c>
      <c r="BK527" s="123" t="str">
        <f t="shared" si="1691"/>
        <v/>
      </c>
      <c r="BL527" s="123" t="str">
        <f t="shared" si="1692"/>
        <v/>
      </c>
      <c r="BM527" s="123" t="str">
        <f t="shared" si="1693"/>
        <v/>
      </c>
      <c r="BN527" s="123" t="str">
        <f t="shared" si="1694"/>
        <v/>
      </c>
      <c r="BO527" s="123" t="str">
        <f t="shared" si="1695"/>
        <v/>
      </c>
      <c r="BP527" s="123" t="str">
        <f t="shared" si="1696"/>
        <v/>
      </c>
      <c r="BQ527" s="123" t="str">
        <f t="shared" si="1697"/>
        <v/>
      </c>
      <c r="BR527" s="124" t="str">
        <f t="shared" si="1698"/>
        <v/>
      </c>
      <c r="BS527" s="142" t="str">
        <f t="shared" si="1699"/>
        <v/>
      </c>
      <c r="BT527" s="143" t="str">
        <f t="shared" si="1700"/>
        <v/>
      </c>
      <c r="BU527" s="143" t="str">
        <f t="shared" si="1701"/>
        <v/>
      </c>
      <c r="BV527" s="143" t="str">
        <f t="shared" si="1702"/>
        <v/>
      </c>
      <c r="BW527" s="143" t="str">
        <f t="shared" si="1703"/>
        <v/>
      </c>
      <c r="BX527" s="144" t="str">
        <f t="shared" si="1704"/>
        <v/>
      </c>
      <c r="BY527" s="141" t="str">
        <f t="shared" si="1705"/>
        <v/>
      </c>
      <c r="BZ527" s="139" t="str">
        <f t="shared" si="1706"/>
        <v/>
      </c>
      <c r="CA527" s="139" t="str">
        <f t="shared" si="1707"/>
        <v/>
      </c>
      <c r="CB527" s="139" t="str">
        <f t="shared" si="1708"/>
        <v/>
      </c>
      <c r="CC527" s="139" t="str">
        <f t="shared" si="1709"/>
        <v/>
      </c>
      <c r="CD527" s="139" t="str">
        <f t="shared" si="1710"/>
        <v/>
      </c>
      <c r="CE527" s="140" t="str">
        <f t="shared" si="1711"/>
        <v/>
      </c>
      <c r="CF527" s="141" t="str">
        <f t="shared" si="1712"/>
        <v/>
      </c>
      <c r="CG527" s="139" t="str">
        <f t="shared" si="1713"/>
        <v/>
      </c>
      <c r="CH527" s="139" t="str">
        <f t="shared" si="1714"/>
        <v/>
      </c>
      <c r="CI527" s="139" t="str">
        <f t="shared" si="1715"/>
        <v/>
      </c>
      <c r="CJ527" s="139" t="str">
        <f t="shared" si="1716"/>
        <v/>
      </c>
      <c r="CK527" s="139" t="str">
        <f t="shared" si="1717"/>
        <v/>
      </c>
      <c r="CL527" s="140" t="str">
        <f t="shared" si="1718"/>
        <v/>
      </c>
      <c r="CM527" s="142" t="str">
        <f t="shared" si="1719"/>
        <v/>
      </c>
      <c r="CN527" s="143" t="str">
        <f t="shared" si="1720"/>
        <v/>
      </c>
      <c r="CO527" s="143" t="str">
        <f t="shared" si="1721"/>
        <v/>
      </c>
      <c r="CP527" s="143" t="str">
        <f t="shared" si="1722"/>
        <v/>
      </c>
      <c r="CQ527" s="143" t="str">
        <f t="shared" si="1723"/>
        <v/>
      </c>
      <c r="CR527" s="145" t="str">
        <f t="shared" si="1724"/>
        <v/>
      </c>
      <c r="CS527" s="127"/>
      <c r="CT527" s="122" t="str">
        <f t="shared" si="1725"/>
        <v/>
      </c>
      <c r="CU527" s="123" t="str">
        <f t="shared" si="1726"/>
        <v/>
      </c>
      <c r="CV527" s="123" t="str">
        <f t="shared" si="1727"/>
        <v/>
      </c>
      <c r="CW527" s="123" t="str">
        <f t="shared" si="1728"/>
        <v/>
      </c>
      <c r="CX527" s="123" t="str">
        <f t="shared" si="1729"/>
        <v/>
      </c>
      <c r="CY527" s="123" t="str">
        <f t="shared" si="1730"/>
        <v/>
      </c>
      <c r="CZ527" s="123" t="str">
        <f t="shared" si="1731"/>
        <v/>
      </c>
      <c r="DA527" s="123" t="str">
        <f t="shared" si="1732"/>
        <v/>
      </c>
      <c r="DB527" s="124" t="str">
        <f t="shared" si="1733"/>
        <v/>
      </c>
      <c r="DC527" s="128" t="str">
        <f t="shared" si="1734"/>
        <v/>
      </c>
      <c r="DD527" s="123" t="str">
        <f t="shared" si="1735"/>
        <v/>
      </c>
      <c r="DE527" s="123" t="str">
        <f t="shared" si="1736"/>
        <v/>
      </c>
      <c r="DF527" s="123" t="str">
        <f t="shared" si="1737"/>
        <v/>
      </c>
      <c r="DG527" s="123" t="str">
        <f t="shared" si="1738"/>
        <v/>
      </c>
      <c r="DH527" s="123" t="str">
        <f t="shared" si="1739"/>
        <v/>
      </c>
      <c r="DI527" s="123" t="str">
        <f t="shared" si="1740"/>
        <v/>
      </c>
      <c r="DJ527" s="129" t="str">
        <f t="shared" si="1741"/>
        <v/>
      </c>
      <c r="DK527" s="98" t="s">
        <v>68</v>
      </c>
      <c r="DL527" s="130">
        <f t="shared" si="1748"/>
        <v>521</v>
      </c>
      <c r="DM527" s="56"/>
    </row>
    <row r="528" spans="2:117" ht="22.5" customHeight="1">
      <c r="B528" s="98" t="s">
        <v>68</v>
      </c>
      <c r="C528" s="130">
        <f t="shared" si="1742"/>
        <v>522</v>
      </c>
      <c r="D528" s="146">
        <v>45709</v>
      </c>
      <c r="E528" s="155" t="s">
        <v>69</v>
      </c>
      <c r="F528" s="102" t="s">
        <v>70</v>
      </c>
      <c r="G528" s="103" t="s">
        <v>20</v>
      </c>
      <c r="H528" s="131" t="s">
        <v>46</v>
      </c>
      <c r="I528" s="132">
        <v>10000</v>
      </c>
      <c r="J528" s="106"/>
      <c r="K528" s="107">
        <f t="shared" si="1743"/>
        <v>5574404</v>
      </c>
      <c r="L528" s="645"/>
      <c r="M528" s="133"/>
      <c r="N528" s="133"/>
      <c r="O528" s="134" t="str">
        <f t="shared" ref="O528:S528" si="1776">IF($H528=O$6,$I528,"")</f>
        <v/>
      </c>
      <c r="P528" s="135" t="str">
        <f t="shared" si="1776"/>
        <v/>
      </c>
      <c r="Q528" s="136">
        <f t="shared" si="1776"/>
        <v>10000</v>
      </c>
      <c r="R528" s="135" t="str">
        <f t="shared" si="1776"/>
        <v/>
      </c>
      <c r="S528" s="137" t="str">
        <f t="shared" si="1776"/>
        <v/>
      </c>
      <c r="T528" s="113" t="str">
        <f t="shared" ref="T528:AJ528" si="1777">IF($H528=T$6,$J528,"")</f>
        <v/>
      </c>
      <c r="U528" s="114" t="str">
        <f t="shared" si="1777"/>
        <v/>
      </c>
      <c r="V528" s="114" t="str">
        <f t="shared" si="1777"/>
        <v/>
      </c>
      <c r="W528" s="114" t="str">
        <f t="shared" si="1777"/>
        <v/>
      </c>
      <c r="X528" s="113" t="str">
        <f t="shared" si="1777"/>
        <v/>
      </c>
      <c r="Y528" s="114" t="str">
        <f t="shared" si="1777"/>
        <v/>
      </c>
      <c r="Z528" s="114" t="str">
        <f t="shared" si="1777"/>
        <v/>
      </c>
      <c r="AA528" s="114" t="str">
        <f t="shared" si="1777"/>
        <v/>
      </c>
      <c r="AB528" s="113" t="str">
        <f t="shared" si="1777"/>
        <v/>
      </c>
      <c r="AC528" s="114" t="str">
        <f t="shared" si="1777"/>
        <v/>
      </c>
      <c r="AD528" s="114" t="str">
        <f t="shared" si="1777"/>
        <v/>
      </c>
      <c r="AE528" s="114" t="str">
        <f t="shared" si="1777"/>
        <v/>
      </c>
      <c r="AF528" s="114" t="str">
        <f t="shared" si="1777"/>
        <v/>
      </c>
      <c r="AG528" s="114" t="str">
        <f t="shared" si="1777"/>
        <v/>
      </c>
      <c r="AH528" s="114" t="str">
        <f t="shared" si="1777"/>
        <v/>
      </c>
      <c r="AI528" s="113" t="str">
        <f t="shared" si="1777"/>
        <v/>
      </c>
      <c r="AJ528" s="115" t="str">
        <f t="shared" si="1777"/>
        <v/>
      </c>
      <c r="AK528" s="617"/>
      <c r="AL528" s="38"/>
      <c r="AM528" s="98" t="s">
        <v>68</v>
      </c>
      <c r="AN528" s="130">
        <f t="shared" si="1746"/>
        <v>522</v>
      </c>
      <c r="AO528" s="138" t="str">
        <f t="shared" ref="AO528:AS528" si="1778">IF(AND($G528=AO$4,$H528=AO$6),$I528,"")</f>
        <v/>
      </c>
      <c r="AP528" s="139" t="str">
        <f t="shared" si="1778"/>
        <v/>
      </c>
      <c r="AQ528" s="139">
        <f t="shared" si="1778"/>
        <v>10000</v>
      </c>
      <c r="AR528" s="139" t="str">
        <f t="shared" si="1778"/>
        <v/>
      </c>
      <c r="AS528" s="139" t="str">
        <f t="shared" si="1778"/>
        <v/>
      </c>
      <c r="AT528" s="118"/>
      <c r="AU528" s="138" t="str">
        <f t="shared" si="1675"/>
        <v/>
      </c>
      <c r="AV528" s="139" t="str">
        <f t="shared" si="1676"/>
        <v/>
      </c>
      <c r="AW528" s="139" t="str">
        <f t="shared" si="1677"/>
        <v/>
      </c>
      <c r="AX528" s="139" t="str">
        <f t="shared" si="1678"/>
        <v/>
      </c>
      <c r="AY528" s="139" t="str">
        <f t="shared" si="1679"/>
        <v/>
      </c>
      <c r="AZ528" s="140" t="str">
        <f t="shared" si="1680"/>
        <v/>
      </c>
      <c r="BA528" s="141" t="str">
        <f t="shared" si="1681"/>
        <v/>
      </c>
      <c r="BB528" s="139" t="str">
        <f t="shared" si="1682"/>
        <v/>
      </c>
      <c r="BC528" s="139" t="str">
        <f t="shared" si="1683"/>
        <v/>
      </c>
      <c r="BD528" s="139" t="str">
        <f t="shared" si="1684"/>
        <v/>
      </c>
      <c r="BE528" s="140" t="str">
        <f t="shared" si="1685"/>
        <v/>
      </c>
      <c r="BF528" s="122" t="str">
        <f t="shared" si="1686"/>
        <v/>
      </c>
      <c r="BG528" s="123" t="str">
        <f t="shared" si="1687"/>
        <v/>
      </c>
      <c r="BH528" s="123" t="str">
        <f t="shared" si="1688"/>
        <v/>
      </c>
      <c r="BI528" s="123" t="str">
        <f t="shared" si="1689"/>
        <v/>
      </c>
      <c r="BJ528" s="122" t="str">
        <f t="shared" si="1690"/>
        <v/>
      </c>
      <c r="BK528" s="123" t="str">
        <f t="shared" si="1691"/>
        <v/>
      </c>
      <c r="BL528" s="123" t="str">
        <f t="shared" si="1692"/>
        <v/>
      </c>
      <c r="BM528" s="123" t="str">
        <f t="shared" si="1693"/>
        <v/>
      </c>
      <c r="BN528" s="123" t="str">
        <f t="shared" si="1694"/>
        <v/>
      </c>
      <c r="BO528" s="123" t="str">
        <f t="shared" si="1695"/>
        <v/>
      </c>
      <c r="BP528" s="123" t="str">
        <f t="shared" si="1696"/>
        <v/>
      </c>
      <c r="BQ528" s="123" t="str">
        <f t="shared" si="1697"/>
        <v/>
      </c>
      <c r="BR528" s="124" t="str">
        <f t="shared" si="1698"/>
        <v/>
      </c>
      <c r="BS528" s="142" t="str">
        <f t="shared" si="1699"/>
        <v/>
      </c>
      <c r="BT528" s="143" t="str">
        <f t="shared" si="1700"/>
        <v/>
      </c>
      <c r="BU528" s="143" t="str">
        <f t="shared" si="1701"/>
        <v/>
      </c>
      <c r="BV528" s="143" t="str">
        <f t="shared" si="1702"/>
        <v/>
      </c>
      <c r="BW528" s="143" t="str">
        <f t="shared" si="1703"/>
        <v/>
      </c>
      <c r="BX528" s="144" t="str">
        <f t="shared" si="1704"/>
        <v/>
      </c>
      <c r="BY528" s="141" t="str">
        <f t="shared" si="1705"/>
        <v/>
      </c>
      <c r="BZ528" s="139" t="str">
        <f t="shared" si="1706"/>
        <v/>
      </c>
      <c r="CA528" s="139" t="str">
        <f t="shared" si="1707"/>
        <v/>
      </c>
      <c r="CB528" s="139" t="str">
        <f t="shared" si="1708"/>
        <v/>
      </c>
      <c r="CC528" s="139" t="str">
        <f t="shared" si="1709"/>
        <v/>
      </c>
      <c r="CD528" s="139" t="str">
        <f t="shared" si="1710"/>
        <v/>
      </c>
      <c r="CE528" s="140" t="str">
        <f t="shared" si="1711"/>
        <v/>
      </c>
      <c r="CF528" s="141" t="str">
        <f t="shared" si="1712"/>
        <v/>
      </c>
      <c r="CG528" s="139" t="str">
        <f t="shared" si="1713"/>
        <v/>
      </c>
      <c r="CH528" s="139" t="str">
        <f t="shared" si="1714"/>
        <v/>
      </c>
      <c r="CI528" s="139" t="str">
        <f t="shared" si="1715"/>
        <v/>
      </c>
      <c r="CJ528" s="139" t="str">
        <f t="shared" si="1716"/>
        <v/>
      </c>
      <c r="CK528" s="139" t="str">
        <f t="shared" si="1717"/>
        <v/>
      </c>
      <c r="CL528" s="140" t="str">
        <f t="shared" si="1718"/>
        <v/>
      </c>
      <c r="CM528" s="142" t="str">
        <f t="shared" si="1719"/>
        <v/>
      </c>
      <c r="CN528" s="143" t="str">
        <f t="shared" si="1720"/>
        <v/>
      </c>
      <c r="CO528" s="143" t="str">
        <f t="shared" si="1721"/>
        <v/>
      </c>
      <c r="CP528" s="143" t="str">
        <f t="shared" si="1722"/>
        <v/>
      </c>
      <c r="CQ528" s="143" t="str">
        <f t="shared" si="1723"/>
        <v/>
      </c>
      <c r="CR528" s="145" t="str">
        <f t="shared" si="1724"/>
        <v/>
      </c>
      <c r="CS528" s="127"/>
      <c r="CT528" s="122" t="str">
        <f t="shared" si="1725"/>
        <v/>
      </c>
      <c r="CU528" s="123" t="str">
        <f t="shared" si="1726"/>
        <v/>
      </c>
      <c r="CV528" s="123" t="str">
        <f t="shared" si="1727"/>
        <v/>
      </c>
      <c r="CW528" s="123" t="str">
        <f t="shared" si="1728"/>
        <v/>
      </c>
      <c r="CX528" s="123" t="str">
        <f t="shared" si="1729"/>
        <v/>
      </c>
      <c r="CY528" s="123" t="str">
        <f t="shared" si="1730"/>
        <v/>
      </c>
      <c r="CZ528" s="123" t="str">
        <f t="shared" si="1731"/>
        <v/>
      </c>
      <c r="DA528" s="123" t="str">
        <f t="shared" si="1732"/>
        <v/>
      </c>
      <c r="DB528" s="124" t="str">
        <f t="shared" si="1733"/>
        <v/>
      </c>
      <c r="DC528" s="128" t="str">
        <f t="shared" si="1734"/>
        <v/>
      </c>
      <c r="DD528" s="123" t="str">
        <f t="shared" si="1735"/>
        <v/>
      </c>
      <c r="DE528" s="123" t="str">
        <f t="shared" si="1736"/>
        <v/>
      </c>
      <c r="DF528" s="123" t="str">
        <f t="shared" si="1737"/>
        <v/>
      </c>
      <c r="DG528" s="123" t="str">
        <f t="shared" si="1738"/>
        <v/>
      </c>
      <c r="DH528" s="123" t="str">
        <f t="shared" si="1739"/>
        <v/>
      </c>
      <c r="DI528" s="123" t="str">
        <f t="shared" si="1740"/>
        <v/>
      </c>
      <c r="DJ528" s="129" t="str">
        <f t="shared" si="1741"/>
        <v/>
      </c>
      <c r="DK528" s="98" t="s">
        <v>68</v>
      </c>
      <c r="DL528" s="130">
        <f t="shared" si="1748"/>
        <v>522</v>
      </c>
      <c r="DM528" s="56"/>
    </row>
    <row r="529" spans="2:117" ht="22.5" customHeight="1">
      <c r="B529" s="98" t="s">
        <v>68</v>
      </c>
      <c r="C529" s="130">
        <f t="shared" si="1742"/>
        <v>523</v>
      </c>
      <c r="D529" s="146">
        <v>45709</v>
      </c>
      <c r="E529" s="155" t="s">
        <v>69</v>
      </c>
      <c r="F529" s="102" t="s">
        <v>70</v>
      </c>
      <c r="G529" s="156" t="s">
        <v>20</v>
      </c>
      <c r="H529" s="131" t="s">
        <v>46</v>
      </c>
      <c r="I529" s="132">
        <v>5000</v>
      </c>
      <c r="J529" s="106"/>
      <c r="K529" s="107">
        <f t="shared" si="1743"/>
        <v>5579404</v>
      </c>
      <c r="L529" s="645"/>
      <c r="M529" s="133"/>
      <c r="N529" s="133"/>
      <c r="O529" s="134" t="str">
        <f t="shared" ref="O529:S529" si="1779">IF($H529=O$6,$I529,"")</f>
        <v/>
      </c>
      <c r="P529" s="135" t="str">
        <f t="shared" si="1779"/>
        <v/>
      </c>
      <c r="Q529" s="136">
        <f t="shared" si="1779"/>
        <v>5000</v>
      </c>
      <c r="R529" s="135" t="str">
        <f t="shared" si="1779"/>
        <v/>
      </c>
      <c r="S529" s="137" t="str">
        <f t="shared" si="1779"/>
        <v/>
      </c>
      <c r="T529" s="113" t="str">
        <f t="shared" ref="T529:AJ529" si="1780">IF($H529=T$6,$J529,"")</f>
        <v/>
      </c>
      <c r="U529" s="114" t="str">
        <f t="shared" si="1780"/>
        <v/>
      </c>
      <c r="V529" s="114" t="str">
        <f t="shared" si="1780"/>
        <v/>
      </c>
      <c r="W529" s="114" t="str">
        <f t="shared" si="1780"/>
        <v/>
      </c>
      <c r="X529" s="113" t="str">
        <f t="shared" si="1780"/>
        <v/>
      </c>
      <c r="Y529" s="114" t="str">
        <f t="shared" si="1780"/>
        <v/>
      </c>
      <c r="Z529" s="114" t="str">
        <f t="shared" si="1780"/>
        <v/>
      </c>
      <c r="AA529" s="114" t="str">
        <f t="shared" si="1780"/>
        <v/>
      </c>
      <c r="AB529" s="113" t="str">
        <f t="shared" si="1780"/>
        <v/>
      </c>
      <c r="AC529" s="114" t="str">
        <f t="shared" si="1780"/>
        <v/>
      </c>
      <c r="AD529" s="114" t="str">
        <f t="shared" si="1780"/>
        <v/>
      </c>
      <c r="AE529" s="114" t="str">
        <f t="shared" si="1780"/>
        <v/>
      </c>
      <c r="AF529" s="114" t="str">
        <f t="shared" si="1780"/>
        <v/>
      </c>
      <c r="AG529" s="114" t="str">
        <f t="shared" si="1780"/>
        <v/>
      </c>
      <c r="AH529" s="114" t="str">
        <f t="shared" si="1780"/>
        <v/>
      </c>
      <c r="AI529" s="113" t="str">
        <f t="shared" si="1780"/>
        <v/>
      </c>
      <c r="AJ529" s="115" t="str">
        <f t="shared" si="1780"/>
        <v/>
      </c>
      <c r="AK529" s="617"/>
      <c r="AL529" s="38"/>
      <c r="AM529" s="98" t="s">
        <v>68</v>
      </c>
      <c r="AN529" s="130">
        <f t="shared" si="1746"/>
        <v>523</v>
      </c>
      <c r="AO529" s="138" t="str">
        <f t="shared" ref="AO529:AS529" si="1781">IF(AND($G529=AO$4,$H529=AO$6),$I529,"")</f>
        <v/>
      </c>
      <c r="AP529" s="139" t="str">
        <f t="shared" si="1781"/>
        <v/>
      </c>
      <c r="AQ529" s="139">
        <f t="shared" si="1781"/>
        <v>5000</v>
      </c>
      <c r="AR529" s="139" t="str">
        <f t="shared" si="1781"/>
        <v/>
      </c>
      <c r="AS529" s="139" t="str">
        <f t="shared" si="1781"/>
        <v/>
      </c>
      <c r="AT529" s="118"/>
      <c r="AU529" s="138" t="str">
        <f t="shared" si="1675"/>
        <v/>
      </c>
      <c r="AV529" s="139" t="str">
        <f t="shared" si="1676"/>
        <v/>
      </c>
      <c r="AW529" s="139" t="str">
        <f t="shared" si="1677"/>
        <v/>
      </c>
      <c r="AX529" s="139" t="str">
        <f t="shared" si="1678"/>
        <v/>
      </c>
      <c r="AY529" s="139" t="str">
        <f t="shared" si="1679"/>
        <v/>
      </c>
      <c r="AZ529" s="140" t="str">
        <f t="shared" si="1680"/>
        <v/>
      </c>
      <c r="BA529" s="141" t="str">
        <f t="shared" si="1681"/>
        <v/>
      </c>
      <c r="BB529" s="139" t="str">
        <f t="shared" si="1682"/>
        <v/>
      </c>
      <c r="BC529" s="139" t="str">
        <f t="shared" si="1683"/>
        <v/>
      </c>
      <c r="BD529" s="139" t="str">
        <f t="shared" si="1684"/>
        <v/>
      </c>
      <c r="BE529" s="140" t="str">
        <f t="shared" si="1685"/>
        <v/>
      </c>
      <c r="BF529" s="122" t="str">
        <f t="shared" si="1686"/>
        <v/>
      </c>
      <c r="BG529" s="123" t="str">
        <f t="shared" si="1687"/>
        <v/>
      </c>
      <c r="BH529" s="123" t="str">
        <f t="shared" si="1688"/>
        <v/>
      </c>
      <c r="BI529" s="123" t="str">
        <f t="shared" si="1689"/>
        <v/>
      </c>
      <c r="BJ529" s="122" t="str">
        <f t="shared" si="1690"/>
        <v/>
      </c>
      <c r="BK529" s="123" t="str">
        <f t="shared" si="1691"/>
        <v/>
      </c>
      <c r="BL529" s="123" t="str">
        <f t="shared" si="1692"/>
        <v/>
      </c>
      <c r="BM529" s="123" t="str">
        <f t="shared" si="1693"/>
        <v/>
      </c>
      <c r="BN529" s="123" t="str">
        <f t="shared" si="1694"/>
        <v/>
      </c>
      <c r="BO529" s="123" t="str">
        <f t="shared" si="1695"/>
        <v/>
      </c>
      <c r="BP529" s="123" t="str">
        <f t="shared" si="1696"/>
        <v/>
      </c>
      <c r="BQ529" s="123" t="str">
        <f t="shared" si="1697"/>
        <v/>
      </c>
      <c r="BR529" s="124" t="str">
        <f t="shared" si="1698"/>
        <v/>
      </c>
      <c r="BS529" s="142" t="str">
        <f t="shared" si="1699"/>
        <v/>
      </c>
      <c r="BT529" s="143" t="str">
        <f t="shared" si="1700"/>
        <v/>
      </c>
      <c r="BU529" s="143" t="str">
        <f t="shared" si="1701"/>
        <v/>
      </c>
      <c r="BV529" s="143" t="str">
        <f t="shared" si="1702"/>
        <v/>
      </c>
      <c r="BW529" s="143" t="str">
        <f t="shared" si="1703"/>
        <v/>
      </c>
      <c r="BX529" s="144" t="str">
        <f t="shared" si="1704"/>
        <v/>
      </c>
      <c r="BY529" s="141" t="str">
        <f t="shared" si="1705"/>
        <v/>
      </c>
      <c r="BZ529" s="139" t="str">
        <f t="shared" si="1706"/>
        <v/>
      </c>
      <c r="CA529" s="139" t="str">
        <f t="shared" si="1707"/>
        <v/>
      </c>
      <c r="CB529" s="139" t="str">
        <f t="shared" si="1708"/>
        <v/>
      </c>
      <c r="CC529" s="139" t="str">
        <f t="shared" si="1709"/>
        <v/>
      </c>
      <c r="CD529" s="139" t="str">
        <f t="shared" si="1710"/>
        <v/>
      </c>
      <c r="CE529" s="140" t="str">
        <f t="shared" si="1711"/>
        <v/>
      </c>
      <c r="CF529" s="141" t="str">
        <f t="shared" si="1712"/>
        <v/>
      </c>
      <c r="CG529" s="139" t="str">
        <f t="shared" si="1713"/>
        <v/>
      </c>
      <c r="CH529" s="139" t="str">
        <f t="shared" si="1714"/>
        <v/>
      </c>
      <c r="CI529" s="139" t="str">
        <f t="shared" si="1715"/>
        <v/>
      </c>
      <c r="CJ529" s="139" t="str">
        <f t="shared" si="1716"/>
        <v/>
      </c>
      <c r="CK529" s="139" t="str">
        <f t="shared" si="1717"/>
        <v/>
      </c>
      <c r="CL529" s="140" t="str">
        <f t="shared" si="1718"/>
        <v/>
      </c>
      <c r="CM529" s="142" t="str">
        <f t="shared" si="1719"/>
        <v/>
      </c>
      <c r="CN529" s="143" t="str">
        <f t="shared" si="1720"/>
        <v/>
      </c>
      <c r="CO529" s="143" t="str">
        <f t="shared" si="1721"/>
        <v/>
      </c>
      <c r="CP529" s="143" t="str">
        <f t="shared" si="1722"/>
        <v/>
      </c>
      <c r="CQ529" s="143" t="str">
        <f t="shared" si="1723"/>
        <v/>
      </c>
      <c r="CR529" s="145" t="str">
        <f t="shared" si="1724"/>
        <v/>
      </c>
      <c r="CS529" s="127"/>
      <c r="CT529" s="122" t="str">
        <f t="shared" si="1725"/>
        <v/>
      </c>
      <c r="CU529" s="123" t="str">
        <f t="shared" si="1726"/>
        <v/>
      </c>
      <c r="CV529" s="123" t="str">
        <f t="shared" si="1727"/>
        <v/>
      </c>
      <c r="CW529" s="123" t="str">
        <f t="shared" si="1728"/>
        <v/>
      </c>
      <c r="CX529" s="123" t="str">
        <f t="shared" si="1729"/>
        <v/>
      </c>
      <c r="CY529" s="123" t="str">
        <f t="shared" si="1730"/>
        <v/>
      </c>
      <c r="CZ529" s="123" t="str">
        <f t="shared" si="1731"/>
        <v/>
      </c>
      <c r="DA529" s="123" t="str">
        <f t="shared" si="1732"/>
        <v/>
      </c>
      <c r="DB529" s="124" t="str">
        <f t="shared" si="1733"/>
        <v/>
      </c>
      <c r="DC529" s="128" t="str">
        <f t="shared" si="1734"/>
        <v/>
      </c>
      <c r="DD529" s="123" t="str">
        <f t="shared" si="1735"/>
        <v/>
      </c>
      <c r="DE529" s="123" t="str">
        <f t="shared" si="1736"/>
        <v/>
      </c>
      <c r="DF529" s="123" t="str">
        <f t="shared" si="1737"/>
        <v/>
      </c>
      <c r="DG529" s="123" t="str">
        <f t="shared" si="1738"/>
        <v/>
      </c>
      <c r="DH529" s="123" t="str">
        <f t="shared" si="1739"/>
        <v/>
      </c>
      <c r="DI529" s="123" t="str">
        <f t="shared" si="1740"/>
        <v/>
      </c>
      <c r="DJ529" s="129" t="str">
        <f t="shared" si="1741"/>
        <v/>
      </c>
      <c r="DK529" s="98" t="s">
        <v>68</v>
      </c>
      <c r="DL529" s="130">
        <f t="shared" si="1748"/>
        <v>523</v>
      </c>
      <c r="DM529" s="56"/>
    </row>
    <row r="530" spans="2:117" ht="22.5" customHeight="1">
      <c r="B530" s="98" t="s">
        <v>68</v>
      </c>
      <c r="C530" s="130">
        <f t="shared" si="1742"/>
        <v>524</v>
      </c>
      <c r="D530" s="146">
        <v>45709</v>
      </c>
      <c r="E530" s="155" t="s">
        <v>69</v>
      </c>
      <c r="F530" s="102" t="s">
        <v>70</v>
      </c>
      <c r="G530" s="103" t="s">
        <v>20</v>
      </c>
      <c r="H530" s="131" t="s">
        <v>46</v>
      </c>
      <c r="I530" s="132">
        <v>10000</v>
      </c>
      <c r="J530" s="106"/>
      <c r="K530" s="107">
        <f t="shared" si="1743"/>
        <v>5589404</v>
      </c>
      <c r="L530" s="645"/>
      <c r="M530" s="133"/>
      <c r="N530" s="133"/>
      <c r="O530" s="134" t="str">
        <f t="shared" ref="O530:S530" si="1782">IF($H530=O$6,$I530,"")</f>
        <v/>
      </c>
      <c r="P530" s="135" t="str">
        <f t="shared" si="1782"/>
        <v/>
      </c>
      <c r="Q530" s="136">
        <f t="shared" si="1782"/>
        <v>10000</v>
      </c>
      <c r="R530" s="135" t="str">
        <f t="shared" si="1782"/>
        <v/>
      </c>
      <c r="S530" s="137" t="str">
        <f t="shared" si="1782"/>
        <v/>
      </c>
      <c r="T530" s="113" t="str">
        <f t="shared" ref="T530:AJ530" si="1783">IF($H530=T$6,$J530,"")</f>
        <v/>
      </c>
      <c r="U530" s="114" t="str">
        <f t="shared" si="1783"/>
        <v/>
      </c>
      <c r="V530" s="114" t="str">
        <f t="shared" si="1783"/>
        <v/>
      </c>
      <c r="W530" s="114" t="str">
        <f t="shared" si="1783"/>
        <v/>
      </c>
      <c r="X530" s="113" t="str">
        <f t="shared" si="1783"/>
        <v/>
      </c>
      <c r="Y530" s="114" t="str">
        <f t="shared" si="1783"/>
        <v/>
      </c>
      <c r="Z530" s="114" t="str">
        <f t="shared" si="1783"/>
        <v/>
      </c>
      <c r="AA530" s="114" t="str">
        <f t="shared" si="1783"/>
        <v/>
      </c>
      <c r="AB530" s="113" t="str">
        <f t="shared" si="1783"/>
        <v/>
      </c>
      <c r="AC530" s="114" t="str">
        <f t="shared" si="1783"/>
        <v/>
      </c>
      <c r="AD530" s="114" t="str">
        <f t="shared" si="1783"/>
        <v/>
      </c>
      <c r="AE530" s="114" t="str">
        <f t="shared" si="1783"/>
        <v/>
      </c>
      <c r="AF530" s="114" t="str">
        <f t="shared" si="1783"/>
        <v/>
      </c>
      <c r="AG530" s="114" t="str">
        <f t="shared" si="1783"/>
        <v/>
      </c>
      <c r="AH530" s="114" t="str">
        <f t="shared" si="1783"/>
        <v/>
      </c>
      <c r="AI530" s="113" t="str">
        <f t="shared" si="1783"/>
        <v/>
      </c>
      <c r="AJ530" s="115" t="str">
        <f t="shared" si="1783"/>
        <v/>
      </c>
      <c r="AK530" s="617"/>
      <c r="AL530" s="38"/>
      <c r="AM530" s="98" t="s">
        <v>68</v>
      </c>
      <c r="AN530" s="130">
        <f t="shared" si="1746"/>
        <v>524</v>
      </c>
      <c r="AO530" s="138" t="str">
        <f t="shared" ref="AO530:AS530" si="1784">IF(AND($G530=AO$4,$H530=AO$6),$I530,"")</f>
        <v/>
      </c>
      <c r="AP530" s="139" t="str">
        <f t="shared" si="1784"/>
        <v/>
      </c>
      <c r="AQ530" s="139">
        <f t="shared" si="1784"/>
        <v>10000</v>
      </c>
      <c r="AR530" s="139" t="str">
        <f t="shared" si="1784"/>
        <v/>
      </c>
      <c r="AS530" s="139" t="str">
        <f t="shared" si="1784"/>
        <v/>
      </c>
      <c r="AT530" s="118"/>
      <c r="AU530" s="138" t="str">
        <f t="shared" si="1675"/>
        <v/>
      </c>
      <c r="AV530" s="139" t="str">
        <f t="shared" si="1676"/>
        <v/>
      </c>
      <c r="AW530" s="139" t="str">
        <f t="shared" si="1677"/>
        <v/>
      </c>
      <c r="AX530" s="139" t="str">
        <f t="shared" si="1678"/>
        <v/>
      </c>
      <c r="AY530" s="139" t="str">
        <f t="shared" si="1679"/>
        <v/>
      </c>
      <c r="AZ530" s="140" t="str">
        <f t="shared" si="1680"/>
        <v/>
      </c>
      <c r="BA530" s="141" t="str">
        <f t="shared" si="1681"/>
        <v/>
      </c>
      <c r="BB530" s="139" t="str">
        <f t="shared" si="1682"/>
        <v/>
      </c>
      <c r="BC530" s="139" t="str">
        <f t="shared" si="1683"/>
        <v/>
      </c>
      <c r="BD530" s="139" t="str">
        <f t="shared" si="1684"/>
        <v/>
      </c>
      <c r="BE530" s="140" t="str">
        <f t="shared" si="1685"/>
        <v/>
      </c>
      <c r="BF530" s="122" t="str">
        <f t="shared" si="1686"/>
        <v/>
      </c>
      <c r="BG530" s="123" t="str">
        <f t="shared" si="1687"/>
        <v/>
      </c>
      <c r="BH530" s="123" t="str">
        <f t="shared" si="1688"/>
        <v/>
      </c>
      <c r="BI530" s="123" t="str">
        <f t="shared" si="1689"/>
        <v/>
      </c>
      <c r="BJ530" s="122" t="str">
        <f t="shared" si="1690"/>
        <v/>
      </c>
      <c r="BK530" s="123" t="str">
        <f t="shared" si="1691"/>
        <v/>
      </c>
      <c r="BL530" s="123" t="str">
        <f t="shared" si="1692"/>
        <v/>
      </c>
      <c r="BM530" s="123" t="str">
        <f t="shared" si="1693"/>
        <v/>
      </c>
      <c r="BN530" s="123" t="str">
        <f t="shared" si="1694"/>
        <v/>
      </c>
      <c r="BO530" s="123" t="str">
        <f t="shared" si="1695"/>
        <v/>
      </c>
      <c r="BP530" s="123" t="str">
        <f t="shared" si="1696"/>
        <v/>
      </c>
      <c r="BQ530" s="123" t="str">
        <f t="shared" si="1697"/>
        <v/>
      </c>
      <c r="BR530" s="124" t="str">
        <f t="shared" si="1698"/>
        <v/>
      </c>
      <c r="BS530" s="142" t="str">
        <f t="shared" si="1699"/>
        <v/>
      </c>
      <c r="BT530" s="143" t="str">
        <f t="shared" si="1700"/>
        <v/>
      </c>
      <c r="BU530" s="143" t="str">
        <f t="shared" si="1701"/>
        <v/>
      </c>
      <c r="BV530" s="143" t="str">
        <f t="shared" si="1702"/>
        <v/>
      </c>
      <c r="BW530" s="143" t="str">
        <f t="shared" si="1703"/>
        <v/>
      </c>
      <c r="BX530" s="144" t="str">
        <f t="shared" si="1704"/>
        <v/>
      </c>
      <c r="BY530" s="141" t="str">
        <f t="shared" si="1705"/>
        <v/>
      </c>
      <c r="BZ530" s="139" t="str">
        <f t="shared" si="1706"/>
        <v/>
      </c>
      <c r="CA530" s="139" t="str">
        <f t="shared" si="1707"/>
        <v/>
      </c>
      <c r="CB530" s="139" t="str">
        <f t="shared" si="1708"/>
        <v/>
      </c>
      <c r="CC530" s="139" t="str">
        <f t="shared" si="1709"/>
        <v/>
      </c>
      <c r="CD530" s="139" t="str">
        <f t="shared" si="1710"/>
        <v/>
      </c>
      <c r="CE530" s="140" t="str">
        <f t="shared" si="1711"/>
        <v/>
      </c>
      <c r="CF530" s="141" t="str">
        <f t="shared" si="1712"/>
        <v/>
      </c>
      <c r="CG530" s="139" t="str">
        <f t="shared" si="1713"/>
        <v/>
      </c>
      <c r="CH530" s="139" t="str">
        <f t="shared" si="1714"/>
        <v/>
      </c>
      <c r="CI530" s="139" t="str">
        <f t="shared" si="1715"/>
        <v/>
      </c>
      <c r="CJ530" s="139" t="str">
        <f t="shared" si="1716"/>
        <v/>
      </c>
      <c r="CK530" s="139" t="str">
        <f t="shared" si="1717"/>
        <v/>
      </c>
      <c r="CL530" s="140" t="str">
        <f t="shared" si="1718"/>
        <v/>
      </c>
      <c r="CM530" s="142" t="str">
        <f t="shared" si="1719"/>
        <v/>
      </c>
      <c r="CN530" s="143" t="str">
        <f t="shared" si="1720"/>
        <v/>
      </c>
      <c r="CO530" s="143" t="str">
        <f t="shared" si="1721"/>
        <v/>
      </c>
      <c r="CP530" s="143" t="str">
        <f t="shared" si="1722"/>
        <v/>
      </c>
      <c r="CQ530" s="143" t="str">
        <f t="shared" si="1723"/>
        <v/>
      </c>
      <c r="CR530" s="145" t="str">
        <f t="shared" si="1724"/>
        <v/>
      </c>
      <c r="CS530" s="127"/>
      <c r="CT530" s="122" t="str">
        <f t="shared" si="1725"/>
        <v/>
      </c>
      <c r="CU530" s="123" t="str">
        <f t="shared" si="1726"/>
        <v/>
      </c>
      <c r="CV530" s="123" t="str">
        <f t="shared" si="1727"/>
        <v/>
      </c>
      <c r="CW530" s="123" t="str">
        <f t="shared" si="1728"/>
        <v/>
      </c>
      <c r="CX530" s="123" t="str">
        <f t="shared" si="1729"/>
        <v/>
      </c>
      <c r="CY530" s="123" t="str">
        <f t="shared" si="1730"/>
        <v/>
      </c>
      <c r="CZ530" s="123" t="str">
        <f t="shared" si="1731"/>
        <v/>
      </c>
      <c r="DA530" s="123" t="str">
        <f t="shared" si="1732"/>
        <v/>
      </c>
      <c r="DB530" s="124" t="str">
        <f t="shared" si="1733"/>
        <v/>
      </c>
      <c r="DC530" s="128" t="str">
        <f t="shared" si="1734"/>
        <v/>
      </c>
      <c r="DD530" s="123" t="str">
        <f t="shared" si="1735"/>
        <v/>
      </c>
      <c r="DE530" s="123" t="str">
        <f t="shared" si="1736"/>
        <v/>
      </c>
      <c r="DF530" s="123" t="str">
        <f t="shared" si="1737"/>
        <v/>
      </c>
      <c r="DG530" s="123" t="str">
        <f t="shared" si="1738"/>
        <v/>
      </c>
      <c r="DH530" s="123" t="str">
        <f t="shared" si="1739"/>
        <v/>
      </c>
      <c r="DI530" s="123" t="str">
        <f t="shared" si="1740"/>
        <v/>
      </c>
      <c r="DJ530" s="129" t="str">
        <f t="shared" si="1741"/>
        <v/>
      </c>
      <c r="DK530" s="98" t="s">
        <v>68</v>
      </c>
      <c r="DL530" s="130">
        <f t="shared" si="1748"/>
        <v>524</v>
      </c>
      <c r="DM530" s="56"/>
    </row>
    <row r="531" spans="2:117" ht="22.5" customHeight="1">
      <c r="B531" s="98" t="s">
        <v>68</v>
      </c>
      <c r="C531" s="130">
        <f t="shared" si="1742"/>
        <v>525</v>
      </c>
      <c r="D531" s="146">
        <v>45709</v>
      </c>
      <c r="E531" s="155" t="s">
        <v>69</v>
      </c>
      <c r="F531" s="102" t="s">
        <v>70</v>
      </c>
      <c r="G531" s="103" t="s">
        <v>20</v>
      </c>
      <c r="H531" s="131" t="s">
        <v>46</v>
      </c>
      <c r="I531" s="132">
        <v>3000</v>
      </c>
      <c r="J531" s="106"/>
      <c r="K531" s="107">
        <f t="shared" si="1743"/>
        <v>5592404</v>
      </c>
      <c r="L531" s="645"/>
      <c r="M531" s="133"/>
      <c r="N531" s="133"/>
      <c r="O531" s="134" t="str">
        <f t="shared" ref="O531:S531" si="1785">IF($H531=O$6,$I531,"")</f>
        <v/>
      </c>
      <c r="P531" s="135" t="str">
        <f t="shared" si="1785"/>
        <v/>
      </c>
      <c r="Q531" s="136">
        <f t="shared" si="1785"/>
        <v>3000</v>
      </c>
      <c r="R531" s="135" t="str">
        <f t="shared" si="1785"/>
        <v/>
      </c>
      <c r="S531" s="137" t="str">
        <f t="shared" si="1785"/>
        <v/>
      </c>
      <c r="T531" s="113" t="str">
        <f t="shared" ref="T531:AJ531" si="1786">IF($H531=T$6,$J531,"")</f>
        <v/>
      </c>
      <c r="U531" s="114" t="str">
        <f t="shared" si="1786"/>
        <v/>
      </c>
      <c r="V531" s="114" t="str">
        <f t="shared" si="1786"/>
        <v/>
      </c>
      <c r="W531" s="114" t="str">
        <f t="shared" si="1786"/>
        <v/>
      </c>
      <c r="X531" s="113" t="str">
        <f t="shared" si="1786"/>
        <v/>
      </c>
      <c r="Y531" s="114" t="str">
        <f t="shared" si="1786"/>
        <v/>
      </c>
      <c r="Z531" s="114" t="str">
        <f t="shared" si="1786"/>
        <v/>
      </c>
      <c r="AA531" s="114" t="str">
        <f t="shared" si="1786"/>
        <v/>
      </c>
      <c r="AB531" s="113" t="str">
        <f t="shared" si="1786"/>
        <v/>
      </c>
      <c r="AC531" s="114" t="str">
        <f t="shared" si="1786"/>
        <v/>
      </c>
      <c r="AD531" s="114" t="str">
        <f t="shared" si="1786"/>
        <v/>
      </c>
      <c r="AE531" s="114" t="str">
        <f t="shared" si="1786"/>
        <v/>
      </c>
      <c r="AF531" s="114" t="str">
        <f t="shared" si="1786"/>
        <v/>
      </c>
      <c r="AG531" s="114" t="str">
        <f t="shared" si="1786"/>
        <v/>
      </c>
      <c r="AH531" s="114" t="str">
        <f t="shared" si="1786"/>
        <v/>
      </c>
      <c r="AI531" s="113" t="str">
        <f t="shared" si="1786"/>
        <v/>
      </c>
      <c r="AJ531" s="115" t="str">
        <f t="shared" si="1786"/>
        <v/>
      </c>
      <c r="AK531" s="617"/>
      <c r="AL531" s="38"/>
      <c r="AM531" s="98" t="s">
        <v>68</v>
      </c>
      <c r="AN531" s="130">
        <f t="shared" si="1746"/>
        <v>525</v>
      </c>
      <c r="AO531" s="138" t="str">
        <f t="shared" ref="AO531:AS531" si="1787">IF(AND($G531=AO$4,$H531=AO$6),$I531,"")</f>
        <v/>
      </c>
      <c r="AP531" s="139" t="str">
        <f t="shared" si="1787"/>
        <v/>
      </c>
      <c r="AQ531" s="139">
        <f t="shared" si="1787"/>
        <v>3000</v>
      </c>
      <c r="AR531" s="139" t="str">
        <f t="shared" si="1787"/>
        <v/>
      </c>
      <c r="AS531" s="139" t="str">
        <f t="shared" si="1787"/>
        <v/>
      </c>
      <c r="AT531" s="118"/>
      <c r="AU531" s="138" t="str">
        <f t="shared" si="1675"/>
        <v/>
      </c>
      <c r="AV531" s="139" t="str">
        <f t="shared" si="1676"/>
        <v/>
      </c>
      <c r="AW531" s="139" t="str">
        <f t="shared" si="1677"/>
        <v/>
      </c>
      <c r="AX531" s="139" t="str">
        <f t="shared" si="1678"/>
        <v/>
      </c>
      <c r="AY531" s="139" t="str">
        <f t="shared" si="1679"/>
        <v/>
      </c>
      <c r="AZ531" s="140" t="str">
        <f t="shared" si="1680"/>
        <v/>
      </c>
      <c r="BA531" s="141" t="str">
        <f t="shared" si="1681"/>
        <v/>
      </c>
      <c r="BB531" s="139" t="str">
        <f t="shared" si="1682"/>
        <v/>
      </c>
      <c r="BC531" s="139" t="str">
        <f t="shared" si="1683"/>
        <v/>
      </c>
      <c r="BD531" s="139" t="str">
        <f t="shared" si="1684"/>
        <v/>
      </c>
      <c r="BE531" s="140" t="str">
        <f t="shared" si="1685"/>
        <v/>
      </c>
      <c r="BF531" s="122" t="str">
        <f t="shared" si="1686"/>
        <v/>
      </c>
      <c r="BG531" s="123" t="str">
        <f t="shared" si="1687"/>
        <v/>
      </c>
      <c r="BH531" s="123" t="str">
        <f t="shared" si="1688"/>
        <v/>
      </c>
      <c r="BI531" s="123" t="str">
        <f t="shared" si="1689"/>
        <v/>
      </c>
      <c r="BJ531" s="122" t="str">
        <f t="shared" si="1690"/>
        <v/>
      </c>
      <c r="BK531" s="123" t="str">
        <f t="shared" si="1691"/>
        <v/>
      </c>
      <c r="BL531" s="123" t="str">
        <f t="shared" si="1692"/>
        <v/>
      </c>
      <c r="BM531" s="123" t="str">
        <f t="shared" si="1693"/>
        <v/>
      </c>
      <c r="BN531" s="123" t="str">
        <f t="shared" si="1694"/>
        <v/>
      </c>
      <c r="BO531" s="123" t="str">
        <f t="shared" si="1695"/>
        <v/>
      </c>
      <c r="BP531" s="123" t="str">
        <f t="shared" si="1696"/>
        <v/>
      </c>
      <c r="BQ531" s="123" t="str">
        <f t="shared" si="1697"/>
        <v/>
      </c>
      <c r="BR531" s="124" t="str">
        <f t="shared" si="1698"/>
        <v/>
      </c>
      <c r="BS531" s="142" t="str">
        <f t="shared" si="1699"/>
        <v/>
      </c>
      <c r="BT531" s="143" t="str">
        <f t="shared" si="1700"/>
        <v/>
      </c>
      <c r="BU531" s="143" t="str">
        <f t="shared" si="1701"/>
        <v/>
      </c>
      <c r="BV531" s="143" t="str">
        <f t="shared" si="1702"/>
        <v/>
      </c>
      <c r="BW531" s="143" t="str">
        <f t="shared" si="1703"/>
        <v/>
      </c>
      <c r="BX531" s="144" t="str">
        <f t="shared" si="1704"/>
        <v/>
      </c>
      <c r="BY531" s="141" t="str">
        <f t="shared" si="1705"/>
        <v/>
      </c>
      <c r="BZ531" s="139" t="str">
        <f t="shared" si="1706"/>
        <v/>
      </c>
      <c r="CA531" s="139" t="str">
        <f t="shared" si="1707"/>
        <v/>
      </c>
      <c r="CB531" s="139" t="str">
        <f t="shared" si="1708"/>
        <v/>
      </c>
      <c r="CC531" s="139" t="str">
        <f t="shared" si="1709"/>
        <v/>
      </c>
      <c r="CD531" s="139" t="str">
        <f t="shared" si="1710"/>
        <v/>
      </c>
      <c r="CE531" s="140" t="str">
        <f t="shared" si="1711"/>
        <v/>
      </c>
      <c r="CF531" s="141" t="str">
        <f t="shared" si="1712"/>
        <v/>
      </c>
      <c r="CG531" s="139" t="str">
        <f t="shared" si="1713"/>
        <v/>
      </c>
      <c r="CH531" s="139" t="str">
        <f t="shared" si="1714"/>
        <v/>
      </c>
      <c r="CI531" s="139" t="str">
        <f t="shared" si="1715"/>
        <v/>
      </c>
      <c r="CJ531" s="139" t="str">
        <f t="shared" si="1716"/>
        <v/>
      </c>
      <c r="CK531" s="139" t="str">
        <f t="shared" si="1717"/>
        <v/>
      </c>
      <c r="CL531" s="140" t="str">
        <f t="shared" si="1718"/>
        <v/>
      </c>
      <c r="CM531" s="142" t="str">
        <f t="shared" si="1719"/>
        <v/>
      </c>
      <c r="CN531" s="143" t="str">
        <f t="shared" si="1720"/>
        <v/>
      </c>
      <c r="CO531" s="143" t="str">
        <f t="shared" si="1721"/>
        <v/>
      </c>
      <c r="CP531" s="143" t="str">
        <f t="shared" si="1722"/>
        <v/>
      </c>
      <c r="CQ531" s="143" t="str">
        <f t="shared" si="1723"/>
        <v/>
      </c>
      <c r="CR531" s="145" t="str">
        <f t="shared" si="1724"/>
        <v/>
      </c>
      <c r="CS531" s="127"/>
      <c r="CT531" s="122" t="str">
        <f t="shared" si="1725"/>
        <v/>
      </c>
      <c r="CU531" s="123" t="str">
        <f t="shared" si="1726"/>
        <v/>
      </c>
      <c r="CV531" s="123" t="str">
        <f t="shared" si="1727"/>
        <v/>
      </c>
      <c r="CW531" s="123" t="str">
        <f t="shared" si="1728"/>
        <v/>
      </c>
      <c r="CX531" s="123" t="str">
        <f t="shared" si="1729"/>
        <v/>
      </c>
      <c r="CY531" s="123" t="str">
        <f t="shared" si="1730"/>
        <v/>
      </c>
      <c r="CZ531" s="123" t="str">
        <f t="shared" si="1731"/>
        <v/>
      </c>
      <c r="DA531" s="123" t="str">
        <f t="shared" si="1732"/>
        <v/>
      </c>
      <c r="DB531" s="124" t="str">
        <f t="shared" si="1733"/>
        <v/>
      </c>
      <c r="DC531" s="128" t="str">
        <f t="shared" si="1734"/>
        <v/>
      </c>
      <c r="DD531" s="123" t="str">
        <f t="shared" si="1735"/>
        <v/>
      </c>
      <c r="DE531" s="123" t="str">
        <f t="shared" si="1736"/>
        <v/>
      </c>
      <c r="DF531" s="123" t="str">
        <f t="shared" si="1737"/>
        <v/>
      </c>
      <c r="DG531" s="123" t="str">
        <f t="shared" si="1738"/>
        <v/>
      </c>
      <c r="DH531" s="123" t="str">
        <f t="shared" si="1739"/>
        <v/>
      </c>
      <c r="DI531" s="123" t="str">
        <f t="shared" si="1740"/>
        <v/>
      </c>
      <c r="DJ531" s="129" t="str">
        <f t="shared" si="1741"/>
        <v/>
      </c>
      <c r="DK531" s="98" t="s">
        <v>68</v>
      </c>
      <c r="DL531" s="130">
        <f t="shared" si="1748"/>
        <v>525</v>
      </c>
      <c r="DM531" s="56"/>
    </row>
    <row r="532" spans="2:117" ht="22.5" customHeight="1">
      <c r="B532" s="98" t="s">
        <v>68</v>
      </c>
      <c r="C532" s="130">
        <f t="shared" si="1742"/>
        <v>526</v>
      </c>
      <c r="D532" s="146">
        <v>45709</v>
      </c>
      <c r="E532" s="155" t="s">
        <v>69</v>
      </c>
      <c r="F532" s="102" t="s">
        <v>70</v>
      </c>
      <c r="G532" s="103" t="s">
        <v>20</v>
      </c>
      <c r="H532" s="131" t="s">
        <v>46</v>
      </c>
      <c r="I532" s="132">
        <v>1000</v>
      </c>
      <c r="J532" s="106"/>
      <c r="K532" s="107">
        <f t="shared" si="1743"/>
        <v>5593404</v>
      </c>
      <c r="L532" s="646"/>
      <c r="M532" s="133"/>
      <c r="N532" s="133"/>
      <c r="O532" s="134" t="str">
        <f t="shared" ref="O532:S532" si="1788">IF($H532=O$6,$I532,"")</f>
        <v/>
      </c>
      <c r="P532" s="135" t="str">
        <f t="shared" si="1788"/>
        <v/>
      </c>
      <c r="Q532" s="136">
        <f t="shared" si="1788"/>
        <v>1000</v>
      </c>
      <c r="R532" s="135" t="str">
        <f t="shared" si="1788"/>
        <v/>
      </c>
      <c r="S532" s="137" t="str">
        <f t="shared" si="1788"/>
        <v/>
      </c>
      <c r="T532" s="113" t="str">
        <f t="shared" ref="T532:AJ532" si="1789">IF($H532=T$6,$J532,"")</f>
        <v/>
      </c>
      <c r="U532" s="114" t="str">
        <f t="shared" si="1789"/>
        <v/>
      </c>
      <c r="V532" s="114" t="str">
        <f t="shared" si="1789"/>
        <v/>
      </c>
      <c r="W532" s="114" t="str">
        <f t="shared" si="1789"/>
        <v/>
      </c>
      <c r="X532" s="113" t="str">
        <f t="shared" si="1789"/>
        <v/>
      </c>
      <c r="Y532" s="114" t="str">
        <f t="shared" si="1789"/>
        <v/>
      </c>
      <c r="Z532" s="114" t="str">
        <f t="shared" si="1789"/>
        <v/>
      </c>
      <c r="AA532" s="114" t="str">
        <f t="shared" si="1789"/>
        <v/>
      </c>
      <c r="AB532" s="113" t="str">
        <f t="shared" si="1789"/>
        <v/>
      </c>
      <c r="AC532" s="114" t="str">
        <f t="shared" si="1789"/>
        <v/>
      </c>
      <c r="AD532" s="114" t="str">
        <f t="shared" si="1789"/>
        <v/>
      </c>
      <c r="AE532" s="114" t="str">
        <f t="shared" si="1789"/>
        <v/>
      </c>
      <c r="AF532" s="114" t="str">
        <f t="shared" si="1789"/>
        <v/>
      </c>
      <c r="AG532" s="114" t="str">
        <f t="shared" si="1789"/>
        <v/>
      </c>
      <c r="AH532" s="114" t="str">
        <f t="shared" si="1789"/>
        <v/>
      </c>
      <c r="AI532" s="113" t="str">
        <f t="shared" si="1789"/>
        <v/>
      </c>
      <c r="AJ532" s="115" t="str">
        <f t="shared" si="1789"/>
        <v/>
      </c>
      <c r="AK532" s="617"/>
      <c r="AL532" s="38"/>
      <c r="AM532" s="98" t="s">
        <v>68</v>
      </c>
      <c r="AN532" s="130">
        <f t="shared" si="1746"/>
        <v>526</v>
      </c>
      <c r="AO532" s="138" t="str">
        <f t="shared" ref="AO532:AS532" si="1790">IF(AND($G532=AO$4,$H532=AO$6),$I532,"")</f>
        <v/>
      </c>
      <c r="AP532" s="139" t="str">
        <f t="shared" si="1790"/>
        <v/>
      </c>
      <c r="AQ532" s="139">
        <f t="shared" si="1790"/>
        <v>1000</v>
      </c>
      <c r="AR532" s="139" t="str">
        <f t="shared" si="1790"/>
        <v/>
      </c>
      <c r="AS532" s="139" t="str">
        <f t="shared" si="1790"/>
        <v/>
      </c>
      <c r="AT532" s="118"/>
      <c r="AU532" s="138" t="str">
        <f t="shared" si="1675"/>
        <v/>
      </c>
      <c r="AV532" s="139" t="str">
        <f t="shared" si="1676"/>
        <v/>
      </c>
      <c r="AW532" s="139" t="str">
        <f t="shared" si="1677"/>
        <v/>
      </c>
      <c r="AX532" s="139" t="str">
        <f t="shared" si="1678"/>
        <v/>
      </c>
      <c r="AY532" s="139" t="str">
        <f t="shared" si="1679"/>
        <v/>
      </c>
      <c r="AZ532" s="140" t="str">
        <f t="shared" si="1680"/>
        <v/>
      </c>
      <c r="BA532" s="141" t="str">
        <f t="shared" si="1681"/>
        <v/>
      </c>
      <c r="BB532" s="139" t="str">
        <f t="shared" si="1682"/>
        <v/>
      </c>
      <c r="BC532" s="139" t="str">
        <f t="shared" si="1683"/>
        <v/>
      </c>
      <c r="BD532" s="139" t="str">
        <f t="shared" si="1684"/>
        <v/>
      </c>
      <c r="BE532" s="140" t="str">
        <f t="shared" si="1685"/>
        <v/>
      </c>
      <c r="BF532" s="122" t="str">
        <f t="shared" si="1686"/>
        <v/>
      </c>
      <c r="BG532" s="123" t="str">
        <f t="shared" si="1687"/>
        <v/>
      </c>
      <c r="BH532" s="123" t="str">
        <f t="shared" si="1688"/>
        <v/>
      </c>
      <c r="BI532" s="123" t="str">
        <f t="shared" si="1689"/>
        <v/>
      </c>
      <c r="BJ532" s="122" t="str">
        <f t="shared" si="1690"/>
        <v/>
      </c>
      <c r="BK532" s="123" t="str">
        <f t="shared" si="1691"/>
        <v/>
      </c>
      <c r="BL532" s="123" t="str">
        <f t="shared" si="1692"/>
        <v/>
      </c>
      <c r="BM532" s="123" t="str">
        <f t="shared" si="1693"/>
        <v/>
      </c>
      <c r="BN532" s="123" t="str">
        <f t="shared" si="1694"/>
        <v/>
      </c>
      <c r="BO532" s="123" t="str">
        <f t="shared" si="1695"/>
        <v/>
      </c>
      <c r="BP532" s="123" t="str">
        <f t="shared" si="1696"/>
        <v/>
      </c>
      <c r="BQ532" s="123" t="str">
        <f t="shared" si="1697"/>
        <v/>
      </c>
      <c r="BR532" s="124" t="str">
        <f t="shared" si="1698"/>
        <v/>
      </c>
      <c r="BS532" s="142" t="str">
        <f t="shared" si="1699"/>
        <v/>
      </c>
      <c r="BT532" s="143" t="str">
        <f t="shared" si="1700"/>
        <v/>
      </c>
      <c r="BU532" s="143" t="str">
        <f t="shared" si="1701"/>
        <v/>
      </c>
      <c r="BV532" s="143" t="str">
        <f t="shared" si="1702"/>
        <v/>
      </c>
      <c r="BW532" s="143" t="str">
        <f t="shared" si="1703"/>
        <v/>
      </c>
      <c r="BX532" s="144" t="str">
        <f t="shared" si="1704"/>
        <v/>
      </c>
      <c r="BY532" s="141" t="str">
        <f t="shared" si="1705"/>
        <v/>
      </c>
      <c r="BZ532" s="139" t="str">
        <f t="shared" si="1706"/>
        <v/>
      </c>
      <c r="CA532" s="139" t="str">
        <f t="shared" si="1707"/>
        <v/>
      </c>
      <c r="CB532" s="139" t="str">
        <f t="shared" si="1708"/>
        <v/>
      </c>
      <c r="CC532" s="139" t="str">
        <f t="shared" si="1709"/>
        <v/>
      </c>
      <c r="CD532" s="139" t="str">
        <f t="shared" si="1710"/>
        <v/>
      </c>
      <c r="CE532" s="140" t="str">
        <f t="shared" si="1711"/>
        <v/>
      </c>
      <c r="CF532" s="141" t="str">
        <f t="shared" si="1712"/>
        <v/>
      </c>
      <c r="CG532" s="139" t="str">
        <f t="shared" si="1713"/>
        <v/>
      </c>
      <c r="CH532" s="139" t="str">
        <f t="shared" si="1714"/>
        <v/>
      </c>
      <c r="CI532" s="139" t="str">
        <f t="shared" si="1715"/>
        <v/>
      </c>
      <c r="CJ532" s="139" t="str">
        <f t="shared" si="1716"/>
        <v/>
      </c>
      <c r="CK532" s="139" t="str">
        <f t="shared" si="1717"/>
        <v/>
      </c>
      <c r="CL532" s="140" t="str">
        <f t="shared" si="1718"/>
        <v/>
      </c>
      <c r="CM532" s="142" t="str">
        <f t="shared" si="1719"/>
        <v/>
      </c>
      <c r="CN532" s="143" t="str">
        <f t="shared" si="1720"/>
        <v/>
      </c>
      <c r="CO532" s="143" t="str">
        <f t="shared" si="1721"/>
        <v/>
      </c>
      <c r="CP532" s="143" t="str">
        <f t="shared" si="1722"/>
        <v/>
      </c>
      <c r="CQ532" s="143" t="str">
        <f t="shared" si="1723"/>
        <v/>
      </c>
      <c r="CR532" s="145" t="str">
        <f t="shared" si="1724"/>
        <v/>
      </c>
      <c r="CS532" s="127"/>
      <c r="CT532" s="122" t="str">
        <f t="shared" si="1725"/>
        <v/>
      </c>
      <c r="CU532" s="123" t="str">
        <f t="shared" si="1726"/>
        <v/>
      </c>
      <c r="CV532" s="123" t="str">
        <f t="shared" si="1727"/>
        <v/>
      </c>
      <c r="CW532" s="123" t="str">
        <f t="shared" si="1728"/>
        <v/>
      </c>
      <c r="CX532" s="123" t="str">
        <f t="shared" si="1729"/>
        <v/>
      </c>
      <c r="CY532" s="123" t="str">
        <f t="shared" si="1730"/>
        <v/>
      </c>
      <c r="CZ532" s="123" t="str">
        <f t="shared" si="1731"/>
        <v/>
      </c>
      <c r="DA532" s="123" t="str">
        <f t="shared" si="1732"/>
        <v/>
      </c>
      <c r="DB532" s="124" t="str">
        <f t="shared" si="1733"/>
        <v/>
      </c>
      <c r="DC532" s="128" t="str">
        <f t="shared" si="1734"/>
        <v/>
      </c>
      <c r="DD532" s="123" t="str">
        <f t="shared" si="1735"/>
        <v/>
      </c>
      <c r="DE532" s="123" t="str">
        <f t="shared" si="1736"/>
        <v/>
      </c>
      <c r="DF532" s="123" t="str">
        <f t="shared" si="1737"/>
        <v/>
      </c>
      <c r="DG532" s="123" t="str">
        <f t="shared" si="1738"/>
        <v/>
      </c>
      <c r="DH532" s="123" t="str">
        <f t="shared" si="1739"/>
        <v/>
      </c>
      <c r="DI532" s="123" t="str">
        <f t="shared" si="1740"/>
        <v/>
      </c>
      <c r="DJ532" s="129" t="str">
        <f t="shared" si="1741"/>
        <v/>
      </c>
      <c r="DK532" s="98" t="s">
        <v>68</v>
      </c>
      <c r="DL532" s="130">
        <f t="shared" si="1748"/>
        <v>526</v>
      </c>
      <c r="DM532" s="56"/>
    </row>
    <row r="533" spans="2:117" ht="22.5" customHeight="1">
      <c r="B533" s="98" t="s">
        <v>68</v>
      </c>
      <c r="C533" s="130">
        <f t="shared" si="1742"/>
        <v>527</v>
      </c>
      <c r="D533" s="146">
        <v>45709</v>
      </c>
      <c r="E533" s="155" t="s">
        <v>69</v>
      </c>
      <c r="F533" s="102" t="s">
        <v>70</v>
      </c>
      <c r="G533" s="103" t="s">
        <v>20</v>
      </c>
      <c r="H533" s="131" t="s">
        <v>46</v>
      </c>
      <c r="I533" s="132">
        <v>10000</v>
      </c>
      <c r="J533" s="106"/>
      <c r="K533" s="107">
        <f t="shared" si="1743"/>
        <v>5603404</v>
      </c>
      <c r="L533" s="647" t="str">
        <f>HYPERLINK("./通帳_公開用/外通帳Y527-549.pdf","通帳Y527-Y549")</f>
        <v>通帳Y527-Y549</v>
      </c>
      <c r="M533" s="133"/>
      <c r="N533" s="133"/>
      <c r="O533" s="134" t="str">
        <f t="shared" ref="O533:S533" si="1791">IF($H533=O$6,$I533,"")</f>
        <v/>
      </c>
      <c r="P533" s="135" t="str">
        <f t="shared" si="1791"/>
        <v/>
      </c>
      <c r="Q533" s="136">
        <f t="shared" si="1791"/>
        <v>10000</v>
      </c>
      <c r="R533" s="135" t="str">
        <f t="shared" si="1791"/>
        <v/>
      </c>
      <c r="S533" s="137" t="str">
        <f t="shared" si="1791"/>
        <v/>
      </c>
      <c r="T533" s="113" t="str">
        <f t="shared" ref="T533:AJ533" si="1792">IF($H533=T$6,$J533,"")</f>
        <v/>
      </c>
      <c r="U533" s="114" t="str">
        <f t="shared" si="1792"/>
        <v/>
      </c>
      <c r="V533" s="114" t="str">
        <f t="shared" si="1792"/>
        <v/>
      </c>
      <c r="W533" s="114" t="str">
        <f t="shared" si="1792"/>
        <v/>
      </c>
      <c r="X533" s="113" t="str">
        <f t="shared" si="1792"/>
        <v/>
      </c>
      <c r="Y533" s="114" t="str">
        <f t="shared" si="1792"/>
        <v/>
      </c>
      <c r="Z533" s="114" t="str">
        <f t="shared" si="1792"/>
        <v/>
      </c>
      <c r="AA533" s="114" t="str">
        <f t="shared" si="1792"/>
        <v/>
      </c>
      <c r="AB533" s="113" t="str">
        <f t="shared" si="1792"/>
        <v/>
      </c>
      <c r="AC533" s="114" t="str">
        <f t="shared" si="1792"/>
        <v/>
      </c>
      <c r="AD533" s="114" t="str">
        <f t="shared" si="1792"/>
        <v/>
      </c>
      <c r="AE533" s="114" t="str">
        <f t="shared" si="1792"/>
        <v/>
      </c>
      <c r="AF533" s="114" t="str">
        <f t="shared" si="1792"/>
        <v/>
      </c>
      <c r="AG533" s="114" t="str">
        <f t="shared" si="1792"/>
        <v/>
      </c>
      <c r="AH533" s="114" t="str">
        <f t="shared" si="1792"/>
        <v/>
      </c>
      <c r="AI533" s="113" t="str">
        <f t="shared" si="1792"/>
        <v/>
      </c>
      <c r="AJ533" s="115" t="str">
        <f t="shared" si="1792"/>
        <v/>
      </c>
      <c r="AK533" s="617"/>
      <c r="AL533" s="38"/>
      <c r="AM533" s="98" t="s">
        <v>68</v>
      </c>
      <c r="AN533" s="130">
        <f t="shared" si="1746"/>
        <v>527</v>
      </c>
      <c r="AO533" s="138" t="str">
        <f t="shared" ref="AO533:AS533" si="1793">IF(AND($G533=AO$4,$H533=AO$6),$I533,"")</f>
        <v/>
      </c>
      <c r="AP533" s="139" t="str">
        <f t="shared" si="1793"/>
        <v/>
      </c>
      <c r="AQ533" s="139">
        <f t="shared" si="1793"/>
        <v>10000</v>
      </c>
      <c r="AR533" s="139" t="str">
        <f t="shared" si="1793"/>
        <v/>
      </c>
      <c r="AS533" s="139" t="str">
        <f t="shared" si="1793"/>
        <v/>
      </c>
      <c r="AT533" s="118"/>
      <c r="AU533" s="138" t="str">
        <f t="shared" si="1675"/>
        <v/>
      </c>
      <c r="AV533" s="139" t="str">
        <f t="shared" si="1676"/>
        <v/>
      </c>
      <c r="AW533" s="139" t="str">
        <f t="shared" si="1677"/>
        <v/>
      </c>
      <c r="AX533" s="139" t="str">
        <f t="shared" si="1678"/>
        <v/>
      </c>
      <c r="AY533" s="139" t="str">
        <f t="shared" si="1679"/>
        <v/>
      </c>
      <c r="AZ533" s="140" t="str">
        <f t="shared" si="1680"/>
        <v/>
      </c>
      <c r="BA533" s="141" t="str">
        <f t="shared" si="1681"/>
        <v/>
      </c>
      <c r="BB533" s="139" t="str">
        <f t="shared" si="1682"/>
        <v/>
      </c>
      <c r="BC533" s="139" t="str">
        <f t="shared" si="1683"/>
        <v/>
      </c>
      <c r="BD533" s="139" t="str">
        <f t="shared" si="1684"/>
        <v/>
      </c>
      <c r="BE533" s="140" t="str">
        <f t="shared" si="1685"/>
        <v/>
      </c>
      <c r="BF533" s="122" t="str">
        <f t="shared" si="1686"/>
        <v/>
      </c>
      <c r="BG533" s="123" t="str">
        <f t="shared" si="1687"/>
        <v/>
      </c>
      <c r="BH533" s="123" t="str">
        <f t="shared" si="1688"/>
        <v/>
      </c>
      <c r="BI533" s="123" t="str">
        <f t="shared" si="1689"/>
        <v/>
      </c>
      <c r="BJ533" s="122" t="str">
        <f t="shared" si="1690"/>
        <v/>
      </c>
      <c r="BK533" s="123" t="str">
        <f t="shared" si="1691"/>
        <v/>
      </c>
      <c r="BL533" s="123" t="str">
        <f t="shared" si="1692"/>
        <v/>
      </c>
      <c r="BM533" s="123" t="str">
        <f t="shared" si="1693"/>
        <v/>
      </c>
      <c r="BN533" s="123" t="str">
        <f t="shared" si="1694"/>
        <v/>
      </c>
      <c r="BO533" s="123" t="str">
        <f t="shared" si="1695"/>
        <v/>
      </c>
      <c r="BP533" s="123" t="str">
        <f t="shared" si="1696"/>
        <v/>
      </c>
      <c r="BQ533" s="123" t="str">
        <f t="shared" si="1697"/>
        <v/>
      </c>
      <c r="BR533" s="124" t="str">
        <f t="shared" si="1698"/>
        <v/>
      </c>
      <c r="BS533" s="142" t="str">
        <f t="shared" si="1699"/>
        <v/>
      </c>
      <c r="BT533" s="143" t="str">
        <f t="shared" si="1700"/>
        <v/>
      </c>
      <c r="BU533" s="143" t="str">
        <f t="shared" si="1701"/>
        <v/>
      </c>
      <c r="BV533" s="143" t="str">
        <f t="shared" si="1702"/>
        <v/>
      </c>
      <c r="BW533" s="143" t="str">
        <f t="shared" si="1703"/>
        <v/>
      </c>
      <c r="BX533" s="144" t="str">
        <f t="shared" si="1704"/>
        <v/>
      </c>
      <c r="BY533" s="141" t="str">
        <f t="shared" si="1705"/>
        <v/>
      </c>
      <c r="BZ533" s="139" t="str">
        <f t="shared" si="1706"/>
        <v/>
      </c>
      <c r="CA533" s="139" t="str">
        <f t="shared" si="1707"/>
        <v/>
      </c>
      <c r="CB533" s="139" t="str">
        <f t="shared" si="1708"/>
        <v/>
      </c>
      <c r="CC533" s="139" t="str">
        <f t="shared" si="1709"/>
        <v/>
      </c>
      <c r="CD533" s="139" t="str">
        <f t="shared" si="1710"/>
        <v/>
      </c>
      <c r="CE533" s="140" t="str">
        <f t="shared" si="1711"/>
        <v/>
      </c>
      <c r="CF533" s="141" t="str">
        <f t="shared" si="1712"/>
        <v/>
      </c>
      <c r="CG533" s="139" t="str">
        <f t="shared" si="1713"/>
        <v/>
      </c>
      <c r="CH533" s="139" t="str">
        <f t="shared" si="1714"/>
        <v/>
      </c>
      <c r="CI533" s="139" t="str">
        <f t="shared" si="1715"/>
        <v/>
      </c>
      <c r="CJ533" s="139" t="str">
        <f t="shared" si="1716"/>
        <v/>
      </c>
      <c r="CK533" s="139" t="str">
        <f t="shared" si="1717"/>
        <v/>
      </c>
      <c r="CL533" s="140" t="str">
        <f t="shared" si="1718"/>
        <v/>
      </c>
      <c r="CM533" s="142" t="str">
        <f t="shared" si="1719"/>
        <v/>
      </c>
      <c r="CN533" s="143" t="str">
        <f t="shared" si="1720"/>
        <v/>
      </c>
      <c r="CO533" s="143" t="str">
        <f t="shared" si="1721"/>
        <v/>
      </c>
      <c r="CP533" s="143" t="str">
        <f t="shared" si="1722"/>
        <v/>
      </c>
      <c r="CQ533" s="143" t="str">
        <f t="shared" si="1723"/>
        <v/>
      </c>
      <c r="CR533" s="145" t="str">
        <f t="shared" si="1724"/>
        <v/>
      </c>
      <c r="CS533" s="127"/>
      <c r="CT533" s="122" t="str">
        <f t="shared" si="1725"/>
        <v/>
      </c>
      <c r="CU533" s="123" t="str">
        <f t="shared" si="1726"/>
        <v/>
      </c>
      <c r="CV533" s="123" t="str">
        <f t="shared" si="1727"/>
        <v/>
      </c>
      <c r="CW533" s="123" t="str">
        <f t="shared" si="1728"/>
        <v/>
      </c>
      <c r="CX533" s="123" t="str">
        <f t="shared" si="1729"/>
        <v/>
      </c>
      <c r="CY533" s="123" t="str">
        <f t="shared" si="1730"/>
        <v/>
      </c>
      <c r="CZ533" s="123" t="str">
        <f t="shared" si="1731"/>
        <v/>
      </c>
      <c r="DA533" s="123" t="str">
        <f t="shared" si="1732"/>
        <v/>
      </c>
      <c r="DB533" s="124" t="str">
        <f t="shared" si="1733"/>
        <v/>
      </c>
      <c r="DC533" s="128" t="str">
        <f t="shared" si="1734"/>
        <v/>
      </c>
      <c r="DD533" s="123" t="str">
        <f t="shared" si="1735"/>
        <v/>
      </c>
      <c r="DE533" s="123" t="str">
        <f t="shared" si="1736"/>
        <v/>
      </c>
      <c r="DF533" s="123" t="str">
        <f t="shared" si="1737"/>
        <v/>
      </c>
      <c r="DG533" s="123" t="str">
        <f t="shared" si="1738"/>
        <v/>
      </c>
      <c r="DH533" s="123" t="str">
        <f t="shared" si="1739"/>
        <v/>
      </c>
      <c r="DI533" s="123" t="str">
        <f t="shared" si="1740"/>
        <v/>
      </c>
      <c r="DJ533" s="129" t="str">
        <f t="shared" si="1741"/>
        <v/>
      </c>
      <c r="DK533" s="98" t="s">
        <v>68</v>
      </c>
      <c r="DL533" s="130">
        <f t="shared" si="1748"/>
        <v>527</v>
      </c>
      <c r="DM533" s="56"/>
    </row>
    <row r="534" spans="2:117" ht="22.5" customHeight="1">
      <c r="B534" s="98" t="s">
        <v>68</v>
      </c>
      <c r="C534" s="130">
        <f t="shared" si="1742"/>
        <v>528</v>
      </c>
      <c r="D534" s="146">
        <v>45709</v>
      </c>
      <c r="E534" s="155" t="s">
        <v>69</v>
      </c>
      <c r="F534" s="102" t="s">
        <v>70</v>
      </c>
      <c r="G534" s="103" t="s">
        <v>20</v>
      </c>
      <c r="H534" s="131" t="s">
        <v>46</v>
      </c>
      <c r="I534" s="132">
        <v>10000</v>
      </c>
      <c r="J534" s="106"/>
      <c r="K534" s="107">
        <f t="shared" si="1743"/>
        <v>5613404</v>
      </c>
      <c r="L534" s="645"/>
      <c r="M534" s="133"/>
      <c r="N534" s="133"/>
      <c r="O534" s="134" t="str">
        <f t="shared" ref="O534:S534" si="1794">IF($H534=O$6,$I534,"")</f>
        <v/>
      </c>
      <c r="P534" s="135" t="str">
        <f t="shared" si="1794"/>
        <v/>
      </c>
      <c r="Q534" s="136">
        <f t="shared" si="1794"/>
        <v>10000</v>
      </c>
      <c r="R534" s="135" t="str">
        <f t="shared" si="1794"/>
        <v/>
      </c>
      <c r="S534" s="137" t="str">
        <f t="shared" si="1794"/>
        <v/>
      </c>
      <c r="T534" s="113" t="str">
        <f t="shared" ref="T534:AJ534" si="1795">IF($H534=T$6,$J534,"")</f>
        <v/>
      </c>
      <c r="U534" s="114" t="str">
        <f t="shared" si="1795"/>
        <v/>
      </c>
      <c r="V534" s="114" t="str">
        <f t="shared" si="1795"/>
        <v/>
      </c>
      <c r="W534" s="114" t="str">
        <f t="shared" si="1795"/>
        <v/>
      </c>
      <c r="X534" s="113" t="str">
        <f t="shared" si="1795"/>
        <v/>
      </c>
      <c r="Y534" s="114" t="str">
        <f t="shared" si="1795"/>
        <v/>
      </c>
      <c r="Z534" s="114" t="str">
        <f t="shared" si="1795"/>
        <v/>
      </c>
      <c r="AA534" s="114" t="str">
        <f t="shared" si="1795"/>
        <v/>
      </c>
      <c r="AB534" s="113" t="str">
        <f t="shared" si="1795"/>
        <v/>
      </c>
      <c r="AC534" s="114" t="str">
        <f t="shared" si="1795"/>
        <v/>
      </c>
      <c r="AD534" s="114" t="str">
        <f t="shared" si="1795"/>
        <v/>
      </c>
      <c r="AE534" s="114" t="str">
        <f t="shared" si="1795"/>
        <v/>
      </c>
      <c r="AF534" s="114" t="str">
        <f t="shared" si="1795"/>
        <v/>
      </c>
      <c r="AG534" s="114" t="str">
        <f t="shared" si="1795"/>
        <v/>
      </c>
      <c r="AH534" s="114" t="str">
        <f t="shared" si="1795"/>
        <v/>
      </c>
      <c r="AI534" s="113" t="str">
        <f t="shared" si="1795"/>
        <v/>
      </c>
      <c r="AJ534" s="115" t="str">
        <f t="shared" si="1795"/>
        <v/>
      </c>
      <c r="AK534" s="617"/>
      <c r="AL534" s="38"/>
      <c r="AM534" s="98" t="s">
        <v>68</v>
      </c>
      <c r="AN534" s="130">
        <f t="shared" si="1746"/>
        <v>528</v>
      </c>
      <c r="AO534" s="138" t="str">
        <f t="shared" ref="AO534:AS534" si="1796">IF(AND($G534=AO$4,$H534=AO$6),$I534,"")</f>
        <v/>
      </c>
      <c r="AP534" s="139" t="str">
        <f t="shared" si="1796"/>
        <v/>
      </c>
      <c r="AQ534" s="139">
        <f t="shared" si="1796"/>
        <v>10000</v>
      </c>
      <c r="AR534" s="139" t="str">
        <f t="shared" si="1796"/>
        <v/>
      </c>
      <c r="AS534" s="139" t="str">
        <f t="shared" si="1796"/>
        <v/>
      </c>
      <c r="AT534" s="118"/>
      <c r="AU534" s="138" t="str">
        <f t="shared" si="1675"/>
        <v/>
      </c>
      <c r="AV534" s="139" t="str">
        <f t="shared" si="1676"/>
        <v/>
      </c>
      <c r="AW534" s="139" t="str">
        <f t="shared" si="1677"/>
        <v/>
      </c>
      <c r="AX534" s="139" t="str">
        <f t="shared" si="1678"/>
        <v/>
      </c>
      <c r="AY534" s="139" t="str">
        <f t="shared" si="1679"/>
        <v/>
      </c>
      <c r="AZ534" s="140" t="str">
        <f t="shared" si="1680"/>
        <v/>
      </c>
      <c r="BA534" s="141" t="str">
        <f t="shared" si="1681"/>
        <v/>
      </c>
      <c r="BB534" s="139" t="str">
        <f t="shared" si="1682"/>
        <v/>
      </c>
      <c r="BC534" s="139" t="str">
        <f t="shared" si="1683"/>
        <v/>
      </c>
      <c r="BD534" s="139" t="str">
        <f t="shared" si="1684"/>
        <v/>
      </c>
      <c r="BE534" s="140" t="str">
        <f t="shared" si="1685"/>
        <v/>
      </c>
      <c r="BF534" s="122" t="str">
        <f t="shared" si="1686"/>
        <v/>
      </c>
      <c r="BG534" s="123" t="str">
        <f t="shared" si="1687"/>
        <v/>
      </c>
      <c r="BH534" s="123" t="str">
        <f t="shared" si="1688"/>
        <v/>
      </c>
      <c r="BI534" s="123" t="str">
        <f t="shared" si="1689"/>
        <v/>
      </c>
      <c r="BJ534" s="122" t="str">
        <f t="shared" si="1690"/>
        <v/>
      </c>
      <c r="BK534" s="123" t="str">
        <f t="shared" si="1691"/>
        <v/>
      </c>
      <c r="BL534" s="123" t="str">
        <f t="shared" si="1692"/>
        <v/>
      </c>
      <c r="BM534" s="123" t="str">
        <f t="shared" si="1693"/>
        <v/>
      </c>
      <c r="BN534" s="123" t="str">
        <f t="shared" si="1694"/>
        <v/>
      </c>
      <c r="BO534" s="123" t="str">
        <f t="shared" si="1695"/>
        <v/>
      </c>
      <c r="BP534" s="123" t="str">
        <f t="shared" si="1696"/>
        <v/>
      </c>
      <c r="BQ534" s="123" t="str">
        <f t="shared" si="1697"/>
        <v/>
      </c>
      <c r="BR534" s="124" t="str">
        <f t="shared" si="1698"/>
        <v/>
      </c>
      <c r="BS534" s="142" t="str">
        <f t="shared" si="1699"/>
        <v/>
      </c>
      <c r="BT534" s="143" t="str">
        <f t="shared" si="1700"/>
        <v/>
      </c>
      <c r="BU534" s="143" t="str">
        <f t="shared" si="1701"/>
        <v/>
      </c>
      <c r="BV534" s="143" t="str">
        <f t="shared" si="1702"/>
        <v/>
      </c>
      <c r="BW534" s="143" t="str">
        <f t="shared" si="1703"/>
        <v/>
      </c>
      <c r="BX534" s="144" t="str">
        <f t="shared" si="1704"/>
        <v/>
      </c>
      <c r="BY534" s="141" t="str">
        <f t="shared" si="1705"/>
        <v/>
      </c>
      <c r="BZ534" s="139" t="str">
        <f t="shared" si="1706"/>
        <v/>
      </c>
      <c r="CA534" s="139" t="str">
        <f t="shared" si="1707"/>
        <v/>
      </c>
      <c r="CB534" s="139" t="str">
        <f t="shared" si="1708"/>
        <v/>
      </c>
      <c r="CC534" s="139" t="str">
        <f t="shared" si="1709"/>
        <v/>
      </c>
      <c r="CD534" s="139" t="str">
        <f t="shared" si="1710"/>
        <v/>
      </c>
      <c r="CE534" s="140" t="str">
        <f t="shared" si="1711"/>
        <v/>
      </c>
      <c r="CF534" s="141" t="str">
        <f t="shared" si="1712"/>
        <v/>
      </c>
      <c r="CG534" s="139" t="str">
        <f t="shared" si="1713"/>
        <v/>
      </c>
      <c r="CH534" s="139" t="str">
        <f t="shared" si="1714"/>
        <v/>
      </c>
      <c r="CI534" s="139" t="str">
        <f t="shared" si="1715"/>
        <v/>
      </c>
      <c r="CJ534" s="139" t="str">
        <f t="shared" si="1716"/>
        <v/>
      </c>
      <c r="CK534" s="139" t="str">
        <f t="shared" si="1717"/>
        <v/>
      </c>
      <c r="CL534" s="140" t="str">
        <f t="shared" si="1718"/>
        <v/>
      </c>
      <c r="CM534" s="142" t="str">
        <f t="shared" si="1719"/>
        <v/>
      </c>
      <c r="CN534" s="143" t="str">
        <f t="shared" si="1720"/>
        <v/>
      </c>
      <c r="CO534" s="143" t="str">
        <f t="shared" si="1721"/>
        <v/>
      </c>
      <c r="CP534" s="143" t="str">
        <f t="shared" si="1722"/>
        <v/>
      </c>
      <c r="CQ534" s="143" t="str">
        <f t="shared" si="1723"/>
        <v/>
      </c>
      <c r="CR534" s="145" t="str">
        <f t="shared" si="1724"/>
        <v/>
      </c>
      <c r="CS534" s="127"/>
      <c r="CT534" s="122" t="str">
        <f t="shared" si="1725"/>
        <v/>
      </c>
      <c r="CU534" s="123" t="str">
        <f t="shared" si="1726"/>
        <v/>
      </c>
      <c r="CV534" s="123" t="str">
        <f t="shared" si="1727"/>
        <v/>
      </c>
      <c r="CW534" s="123" t="str">
        <f t="shared" si="1728"/>
        <v/>
      </c>
      <c r="CX534" s="123" t="str">
        <f t="shared" si="1729"/>
        <v/>
      </c>
      <c r="CY534" s="123" t="str">
        <f t="shared" si="1730"/>
        <v/>
      </c>
      <c r="CZ534" s="123" t="str">
        <f t="shared" si="1731"/>
        <v/>
      </c>
      <c r="DA534" s="123" t="str">
        <f t="shared" si="1732"/>
        <v/>
      </c>
      <c r="DB534" s="124" t="str">
        <f t="shared" si="1733"/>
        <v/>
      </c>
      <c r="DC534" s="128" t="str">
        <f t="shared" si="1734"/>
        <v/>
      </c>
      <c r="DD534" s="123" t="str">
        <f t="shared" si="1735"/>
        <v/>
      </c>
      <c r="DE534" s="123" t="str">
        <f t="shared" si="1736"/>
        <v/>
      </c>
      <c r="DF534" s="123" t="str">
        <f t="shared" si="1737"/>
        <v/>
      </c>
      <c r="DG534" s="123" t="str">
        <f t="shared" si="1738"/>
        <v/>
      </c>
      <c r="DH534" s="123" t="str">
        <f t="shared" si="1739"/>
        <v/>
      </c>
      <c r="DI534" s="123" t="str">
        <f t="shared" si="1740"/>
        <v/>
      </c>
      <c r="DJ534" s="129" t="str">
        <f t="shared" si="1741"/>
        <v/>
      </c>
      <c r="DK534" s="98" t="s">
        <v>68</v>
      </c>
      <c r="DL534" s="130">
        <f t="shared" si="1748"/>
        <v>528</v>
      </c>
      <c r="DM534" s="56"/>
    </row>
    <row r="535" spans="2:117" ht="22.5" customHeight="1">
      <c r="B535" s="98" t="s">
        <v>68</v>
      </c>
      <c r="C535" s="130">
        <f t="shared" si="1742"/>
        <v>529</v>
      </c>
      <c r="D535" s="146">
        <v>45709</v>
      </c>
      <c r="E535" s="155" t="s">
        <v>69</v>
      </c>
      <c r="F535" s="102" t="s">
        <v>70</v>
      </c>
      <c r="G535" s="156" t="s">
        <v>20</v>
      </c>
      <c r="H535" s="131" t="s">
        <v>46</v>
      </c>
      <c r="I535" s="132">
        <v>3000</v>
      </c>
      <c r="J535" s="106"/>
      <c r="K535" s="107">
        <f t="shared" si="1743"/>
        <v>5616404</v>
      </c>
      <c r="L535" s="645"/>
      <c r="M535" s="133"/>
      <c r="N535" s="133"/>
      <c r="O535" s="134" t="str">
        <f t="shared" ref="O535:S535" si="1797">IF($H535=O$6,$I535,"")</f>
        <v/>
      </c>
      <c r="P535" s="135" t="str">
        <f t="shared" si="1797"/>
        <v/>
      </c>
      <c r="Q535" s="136">
        <f t="shared" si="1797"/>
        <v>3000</v>
      </c>
      <c r="R535" s="135" t="str">
        <f t="shared" si="1797"/>
        <v/>
      </c>
      <c r="S535" s="137" t="str">
        <f t="shared" si="1797"/>
        <v/>
      </c>
      <c r="T535" s="113" t="str">
        <f t="shared" ref="T535:AJ535" si="1798">IF($H535=T$6,$J535,"")</f>
        <v/>
      </c>
      <c r="U535" s="114" t="str">
        <f t="shared" si="1798"/>
        <v/>
      </c>
      <c r="V535" s="114" t="str">
        <f t="shared" si="1798"/>
        <v/>
      </c>
      <c r="W535" s="114" t="str">
        <f t="shared" si="1798"/>
        <v/>
      </c>
      <c r="X535" s="113" t="str">
        <f t="shared" si="1798"/>
        <v/>
      </c>
      <c r="Y535" s="114" t="str">
        <f t="shared" si="1798"/>
        <v/>
      </c>
      <c r="Z535" s="114" t="str">
        <f t="shared" si="1798"/>
        <v/>
      </c>
      <c r="AA535" s="114" t="str">
        <f t="shared" si="1798"/>
        <v/>
      </c>
      <c r="AB535" s="113" t="str">
        <f t="shared" si="1798"/>
        <v/>
      </c>
      <c r="AC535" s="114" t="str">
        <f t="shared" si="1798"/>
        <v/>
      </c>
      <c r="AD535" s="114" t="str">
        <f t="shared" si="1798"/>
        <v/>
      </c>
      <c r="AE535" s="114" t="str">
        <f t="shared" si="1798"/>
        <v/>
      </c>
      <c r="AF535" s="114" t="str">
        <f t="shared" si="1798"/>
        <v/>
      </c>
      <c r="AG535" s="114" t="str">
        <f t="shared" si="1798"/>
        <v/>
      </c>
      <c r="AH535" s="114" t="str">
        <f t="shared" si="1798"/>
        <v/>
      </c>
      <c r="AI535" s="113" t="str">
        <f t="shared" si="1798"/>
        <v/>
      </c>
      <c r="AJ535" s="115" t="str">
        <f t="shared" si="1798"/>
        <v/>
      </c>
      <c r="AK535" s="617"/>
      <c r="AL535" s="38"/>
      <c r="AM535" s="98" t="s">
        <v>68</v>
      </c>
      <c r="AN535" s="130">
        <f t="shared" si="1746"/>
        <v>529</v>
      </c>
      <c r="AO535" s="138" t="str">
        <f t="shared" ref="AO535:AS535" si="1799">IF(AND($G535=AO$4,$H535=AO$6),$I535,"")</f>
        <v/>
      </c>
      <c r="AP535" s="139" t="str">
        <f t="shared" si="1799"/>
        <v/>
      </c>
      <c r="AQ535" s="139">
        <f t="shared" si="1799"/>
        <v>3000</v>
      </c>
      <c r="AR535" s="139" t="str">
        <f t="shared" si="1799"/>
        <v/>
      </c>
      <c r="AS535" s="139" t="str">
        <f t="shared" si="1799"/>
        <v/>
      </c>
      <c r="AT535" s="118"/>
      <c r="AU535" s="138" t="str">
        <f t="shared" si="1675"/>
        <v/>
      </c>
      <c r="AV535" s="139" t="str">
        <f t="shared" si="1676"/>
        <v/>
      </c>
      <c r="AW535" s="139" t="str">
        <f t="shared" si="1677"/>
        <v/>
      </c>
      <c r="AX535" s="139" t="str">
        <f t="shared" si="1678"/>
        <v/>
      </c>
      <c r="AY535" s="139" t="str">
        <f t="shared" si="1679"/>
        <v/>
      </c>
      <c r="AZ535" s="140" t="str">
        <f t="shared" si="1680"/>
        <v/>
      </c>
      <c r="BA535" s="141" t="str">
        <f t="shared" si="1681"/>
        <v/>
      </c>
      <c r="BB535" s="139" t="str">
        <f t="shared" si="1682"/>
        <v/>
      </c>
      <c r="BC535" s="139" t="str">
        <f t="shared" si="1683"/>
        <v/>
      </c>
      <c r="BD535" s="139" t="str">
        <f t="shared" si="1684"/>
        <v/>
      </c>
      <c r="BE535" s="140" t="str">
        <f t="shared" si="1685"/>
        <v/>
      </c>
      <c r="BF535" s="122" t="str">
        <f t="shared" si="1686"/>
        <v/>
      </c>
      <c r="BG535" s="123" t="str">
        <f t="shared" si="1687"/>
        <v/>
      </c>
      <c r="BH535" s="123" t="str">
        <f t="shared" si="1688"/>
        <v/>
      </c>
      <c r="BI535" s="123" t="str">
        <f t="shared" si="1689"/>
        <v/>
      </c>
      <c r="BJ535" s="122" t="str">
        <f t="shared" si="1690"/>
        <v/>
      </c>
      <c r="BK535" s="123" t="str">
        <f t="shared" si="1691"/>
        <v/>
      </c>
      <c r="BL535" s="123" t="str">
        <f t="shared" si="1692"/>
        <v/>
      </c>
      <c r="BM535" s="123" t="str">
        <f t="shared" si="1693"/>
        <v/>
      </c>
      <c r="BN535" s="123" t="str">
        <f t="shared" si="1694"/>
        <v/>
      </c>
      <c r="BO535" s="123" t="str">
        <f t="shared" si="1695"/>
        <v/>
      </c>
      <c r="BP535" s="123" t="str">
        <f t="shared" si="1696"/>
        <v/>
      </c>
      <c r="BQ535" s="123" t="str">
        <f t="shared" si="1697"/>
        <v/>
      </c>
      <c r="BR535" s="124" t="str">
        <f t="shared" si="1698"/>
        <v/>
      </c>
      <c r="BS535" s="142" t="str">
        <f t="shared" si="1699"/>
        <v/>
      </c>
      <c r="BT535" s="143" t="str">
        <f t="shared" si="1700"/>
        <v/>
      </c>
      <c r="BU535" s="143" t="str">
        <f t="shared" si="1701"/>
        <v/>
      </c>
      <c r="BV535" s="143" t="str">
        <f t="shared" si="1702"/>
        <v/>
      </c>
      <c r="BW535" s="143" t="str">
        <f t="shared" si="1703"/>
        <v/>
      </c>
      <c r="BX535" s="144" t="str">
        <f t="shared" si="1704"/>
        <v/>
      </c>
      <c r="BY535" s="141" t="str">
        <f t="shared" si="1705"/>
        <v/>
      </c>
      <c r="BZ535" s="139" t="str">
        <f t="shared" si="1706"/>
        <v/>
      </c>
      <c r="CA535" s="139" t="str">
        <f t="shared" si="1707"/>
        <v/>
      </c>
      <c r="CB535" s="139" t="str">
        <f t="shared" si="1708"/>
        <v/>
      </c>
      <c r="CC535" s="139" t="str">
        <f t="shared" si="1709"/>
        <v/>
      </c>
      <c r="CD535" s="139" t="str">
        <f t="shared" si="1710"/>
        <v/>
      </c>
      <c r="CE535" s="140" t="str">
        <f t="shared" si="1711"/>
        <v/>
      </c>
      <c r="CF535" s="141" t="str">
        <f t="shared" si="1712"/>
        <v/>
      </c>
      <c r="CG535" s="139" t="str">
        <f t="shared" si="1713"/>
        <v/>
      </c>
      <c r="CH535" s="139" t="str">
        <f t="shared" si="1714"/>
        <v/>
      </c>
      <c r="CI535" s="139" t="str">
        <f t="shared" si="1715"/>
        <v/>
      </c>
      <c r="CJ535" s="139" t="str">
        <f t="shared" si="1716"/>
        <v/>
      </c>
      <c r="CK535" s="139" t="str">
        <f t="shared" si="1717"/>
        <v/>
      </c>
      <c r="CL535" s="140" t="str">
        <f t="shared" si="1718"/>
        <v/>
      </c>
      <c r="CM535" s="142" t="str">
        <f t="shared" si="1719"/>
        <v/>
      </c>
      <c r="CN535" s="143" t="str">
        <f t="shared" si="1720"/>
        <v/>
      </c>
      <c r="CO535" s="143" t="str">
        <f t="shared" si="1721"/>
        <v/>
      </c>
      <c r="CP535" s="143" t="str">
        <f t="shared" si="1722"/>
        <v/>
      </c>
      <c r="CQ535" s="143" t="str">
        <f t="shared" si="1723"/>
        <v/>
      </c>
      <c r="CR535" s="145" t="str">
        <f t="shared" si="1724"/>
        <v/>
      </c>
      <c r="CS535" s="127"/>
      <c r="CT535" s="122" t="str">
        <f t="shared" si="1725"/>
        <v/>
      </c>
      <c r="CU535" s="123" t="str">
        <f t="shared" si="1726"/>
        <v/>
      </c>
      <c r="CV535" s="123" t="str">
        <f t="shared" si="1727"/>
        <v/>
      </c>
      <c r="CW535" s="123" t="str">
        <f t="shared" si="1728"/>
        <v/>
      </c>
      <c r="CX535" s="123" t="str">
        <f t="shared" si="1729"/>
        <v/>
      </c>
      <c r="CY535" s="123" t="str">
        <f t="shared" si="1730"/>
        <v/>
      </c>
      <c r="CZ535" s="123" t="str">
        <f t="shared" si="1731"/>
        <v/>
      </c>
      <c r="DA535" s="123" t="str">
        <f t="shared" si="1732"/>
        <v/>
      </c>
      <c r="DB535" s="124" t="str">
        <f t="shared" si="1733"/>
        <v/>
      </c>
      <c r="DC535" s="128" t="str">
        <f t="shared" si="1734"/>
        <v/>
      </c>
      <c r="DD535" s="123" t="str">
        <f t="shared" si="1735"/>
        <v/>
      </c>
      <c r="DE535" s="123" t="str">
        <f t="shared" si="1736"/>
        <v/>
      </c>
      <c r="DF535" s="123" t="str">
        <f t="shared" si="1737"/>
        <v/>
      </c>
      <c r="DG535" s="123" t="str">
        <f t="shared" si="1738"/>
        <v/>
      </c>
      <c r="DH535" s="123" t="str">
        <f t="shared" si="1739"/>
        <v/>
      </c>
      <c r="DI535" s="123" t="str">
        <f t="shared" si="1740"/>
        <v/>
      </c>
      <c r="DJ535" s="129" t="str">
        <f t="shared" si="1741"/>
        <v/>
      </c>
      <c r="DK535" s="98" t="s">
        <v>68</v>
      </c>
      <c r="DL535" s="130">
        <f t="shared" si="1748"/>
        <v>529</v>
      </c>
      <c r="DM535" s="56"/>
    </row>
    <row r="536" spans="2:117" ht="22.5" customHeight="1">
      <c r="B536" s="98" t="s">
        <v>68</v>
      </c>
      <c r="C536" s="130">
        <f t="shared" si="1742"/>
        <v>530</v>
      </c>
      <c r="D536" s="146">
        <v>45709</v>
      </c>
      <c r="E536" s="155" t="s">
        <v>69</v>
      </c>
      <c r="F536" s="102" t="s">
        <v>70</v>
      </c>
      <c r="G536" s="103" t="s">
        <v>20</v>
      </c>
      <c r="H536" s="131" t="s">
        <v>46</v>
      </c>
      <c r="I536" s="132">
        <v>10000</v>
      </c>
      <c r="J536" s="106"/>
      <c r="K536" s="107">
        <f t="shared" si="1743"/>
        <v>5626404</v>
      </c>
      <c r="L536" s="645"/>
      <c r="M536" s="133"/>
      <c r="N536" s="133"/>
      <c r="O536" s="134" t="str">
        <f t="shared" ref="O536:S536" si="1800">IF($H536=O$6,$I536,"")</f>
        <v/>
      </c>
      <c r="P536" s="135" t="str">
        <f t="shared" si="1800"/>
        <v/>
      </c>
      <c r="Q536" s="136">
        <f t="shared" si="1800"/>
        <v>10000</v>
      </c>
      <c r="R536" s="135" t="str">
        <f t="shared" si="1800"/>
        <v/>
      </c>
      <c r="S536" s="137" t="str">
        <f t="shared" si="1800"/>
        <v/>
      </c>
      <c r="T536" s="113" t="str">
        <f t="shared" ref="T536:AJ536" si="1801">IF($H536=T$6,$J536,"")</f>
        <v/>
      </c>
      <c r="U536" s="114" t="str">
        <f t="shared" si="1801"/>
        <v/>
      </c>
      <c r="V536" s="114" t="str">
        <f t="shared" si="1801"/>
        <v/>
      </c>
      <c r="W536" s="114" t="str">
        <f t="shared" si="1801"/>
        <v/>
      </c>
      <c r="X536" s="113" t="str">
        <f t="shared" si="1801"/>
        <v/>
      </c>
      <c r="Y536" s="114" t="str">
        <f t="shared" si="1801"/>
        <v/>
      </c>
      <c r="Z536" s="114" t="str">
        <f t="shared" si="1801"/>
        <v/>
      </c>
      <c r="AA536" s="114" t="str">
        <f t="shared" si="1801"/>
        <v/>
      </c>
      <c r="AB536" s="113" t="str">
        <f t="shared" si="1801"/>
        <v/>
      </c>
      <c r="AC536" s="114" t="str">
        <f t="shared" si="1801"/>
        <v/>
      </c>
      <c r="AD536" s="114" t="str">
        <f t="shared" si="1801"/>
        <v/>
      </c>
      <c r="AE536" s="114" t="str">
        <f t="shared" si="1801"/>
        <v/>
      </c>
      <c r="AF536" s="114" t="str">
        <f t="shared" si="1801"/>
        <v/>
      </c>
      <c r="AG536" s="114" t="str">
        <f t="shared" si="1801"/>
        <v/>
      </c>
      <c r="AH536" s="114" t="str">
        <f t="shared" si="1801"/>
        <v/>
      </c>
      <c r="AI536" s="113" t="str">
        <f t="shared" si="1801"/>
        <v/>
      </c>
      <c r="AJ536" s="115" t="str">
        <f t="shared" si="1801"/>
        <v/>
      </c>
      <c r="AK536" s="617"/>
      <c r="AL536" s="38"/>
      <c r="AM536" s="98" t="s">
        <v>68</v>
      </c>
      <c r="AN536" s="130">
        <f t="shared" si="1746"/>
        <v>530</v>
      </c>
      <c r="AO536" s="138" t="str">
        <f t="shared" ref="AO536:AS536" si="1802">IF(AND($G536=AO$4,$H536=AO$6),$I536,"")</f>
        <v/>
      </c>
      <c r="AP536" s="139" t="str">
        <f t="shared" si="1802"/>
        <v/>
      </c>
      <c r="AQ536" s="139">
        <f t="shared" si="1802"/>
        <v>10000</v>
      </c>
      <c r="AR536" s="139" t="str">
        <f t="shared" si="1802"/>
        <v/>
      </c>
      <c r="AS536" s="139" t="str">
        <f t="shared" si="1802"/>
        <v/>
      </c>
      <c r="AT536" s="118"/>
      <c r="AU536" s="138" t="str">
        <f t="shared" si="1675"/>
        <v/>
      </c>
      <c r="AV536" s="139" t="str">
        <f t="shared" si="1676"/>
        <v/>
      </c>
      <c r="AW536" s="139" t="str">
        <f t="shared" si="1677"/>
        <v/>
      </c>
      <c r="AX536" s="139" t="str">
        <f t="shared" si="1678"/>
        <v/>
      </c>
      <c r="AY536" s="139" t="str">
        <f t="shared" si="1679"/>
        <v/>
      </c>
      <c r="AZ536" s="140" t="str">
        <f t="shared" si="1680"/>
        <v/>
      </c>
      <c r="BA536" s="141" t="str">
        <f t="shared" si="1681"/>
        <v/>
      </c>
      <c r="BB536" s="139" t="str">
        <f t="shared" si="1682"/>
        <v/>
      </c>
      <c r="BC536" s="139" t="str">
        <f t="shared" si="1683"/>
        <v/>
      </c>
      <c r="BD536" s="139" t="str">
        <f t="shared" si="1684"/>
        <v/>
      </c>
      <c r="BE536" s="140" t="str">
        <f t="shared" si="1685"/>
        <v/>
      </c>
      <c r="BF536" s="122" t="str">
        <f t="shared" si="1686"/>
        <v/>
      </c>
      <c r="BG536" s="123" t="str">
        <f t="shared" si="1687"/>
        <v/>
      </c>
      <c r="BH536" s="123" t="str">
        <f t="shared" si="1688"/>
        <v/>
      </c>
      <c r="BI536" s="123" t="str">
        <f t="shared" si="1689"/>
        <v/>
      </c>
      <c r="BJ536" s="122" t="str">
        <f t="shared" si="1690"/>
        <v/>
      </c>
      <c r="BK536" s="123" t="str">
        <f t="shared" si="1691"/>
        <v/>
      </c>
      <c r="BL536" s="123" t="str">
        <f t="shared" si="1692"/>
        <v/>
      </c>
      <c r="BM536" s="123" t="str">
        <f t="shared" si="1693"/>
        <v/>
      </c>
      <c r="BN536" s="123" t="str">
        <f t="shared" si="1694"/>
        <v/>
      </c>
      <c r="BO536" s="123" t="str">
        <f t="shared" si="1695"/>
        <v/>
      </c>
      <c r="BP536" s="123" t="str">
        <f t="shared" si="1696"/>
        <v/>
      </c>
      <c r="BQ536" s="123" t="str">
        <f t="shared" si="1697"/>
        <v/>
      </c>
      <c r="BR536" s="124" t="str">
        <f t="shared" si="1698"/>
        <v/>
      </c>
      <c r="BS536" s="142" t="str">
        <f t="shared" si="1699"/>
        <v/>
      </c>
      <c r="BT536" s="143" t="str">
        <f t="shared" si="1700"/>
        <v/>
      </c>
      <c r="BU536" s="143" t="str">
        <f t="shared" si="1701"/>
        <v/>
      </c>
      <c r="BV536" s="143" t="str">
        <f t="shared" si="1702"/>
        <v/>
      </c>
      <c r="BW536" s="143" t="str">
        <f t="shared" si="1703"/>
        <v/>
      </c>
      <c r="BX536" s="144" t="str">
        <f t="shared" si="1704"/>
        <v/>
      </c>
      <c r="BY536" s="141" t="str">
        <f t="shared" si="1705"/>
        <v/>
      </c>
      <c r="BZ536" s="139" t="str">
        <f t="shared" si="1706"/>
        <v/>
      </c>
      <c r="CA536" s="139" t="str">
        <f t="shared" si="1707"/>
        <v/>
      </c>
      <c r="CB536" s="139" t="str">
        <f t="shared" si="1708"/>
        <v/>
      </c>
      <c r="CC536" s="139" t="str">
        <f t="shared" si="1709"/>
        <v/>
      </c>
      <c r="CD536" s="139" t="str">
        <f t="shared" si="1710"/>
        <v/>
      </c>
      <c r="CE536" s="140" t="str">
        <f t="shared" si="1711"/>
        <v/>
      </c>
      <c r="CF536" s="141" t="str">
        <f t="shared" si="1712"/>
        <v/>
      </c>
      <c r="CG536" s="139" t="str">
        <f t="shared" si="1713"/>
        <v/>
      </c>
      <c r="CH536" s="139" t="str">
        <f t="shared" si="1714"/>
        <v/>
      </c>
      <c r="CI536" s="139" t="str">
        <f t="shared" si="1715"/>
        <v/>
      </c>
      <c r="CJ536" s="139" t="str">
        <f t="shared" si="1716"/>
        <v/>
      </c>
      <c r="CK536" s="139" t="str">
        <f t="shared" si="1717"/>
        <v/>
      </c>
      <c r="CL536" s="140" t="str">
        <f t="shared" si="1718"/>
        <v/>
      </c>
      <c r="CM536" s="142" t="str">
        <f t="shared" si="1719"/>
        <v/>
      </c>
      <c r="CN536" s="143" t="str">
        <f t="shared" si="1720"/>
        <v/>
      </c>
      <c r="CO536" s="143" t="str">
        <f t="shared" si="1721"/>
        <v/>
      </c>
      <c r="CP536" s="143" t="str">
        <f t="shared" si="1722"/>
        <v/>
      </c>
      <c r="CQ536" s="143" t="str">
        <f t="shared" si="1723"/>
        <v/>
      </c>
      <c r="CR536" s="145" t="str">
        <f t="shared" si="1724"/>
        <v/>
      </c>
      <c r="CS536" s="127"/>
      <c r="CT536" s="122" t="str">
        <f t="shared" si="1725"/>
        <v/>
      </c>
      <c r="CU536" s="123" t="str">
        <f t="shared" si="1726"/>
        <v/>
      </c>
      <c r="CV536" s="123" t="str">
        <f t="shared" si="1727"/>
        <v/>
      </c>
      <c r="CW536" s="123" t="str">
        <f t="shared" si="1728"/>
        <v/>
      </c>
      <c r="CX536" s="123" t="str">
        <f t="shared" si="1729"/>
        <v/>
      </c>
      <c r="CY536" s="123" t="str">
        <f t="shared" si="1730"/>
        <v/>
      </c>
      <c r="CZ536" s="123" t="str">
        <f t="shared" si="1731"/>
        <v/>
      </c>
      <c r="DA536" s="123" t="str">
        <f t="shared" si="1732"/>
        <v/>
      </c>
      <c r="DB536" s="124" t="str">
        <f t="shared" si="1733"/>
        <v/>
      </c>
      <c r="DC536" s="128" t="str">
        <f t="shared" si="1734"/>
        <v/>
      </c>
      <c r="DD536" s="123" t="str">
        <f t="shared" si="1735"/>
        <v/>
      </c>
      <c r="DE536" s="123" t="str">
        <f t="shared" si="1736"/>
        <v/>
      </c>
      <c r="DF536" s="123" t="str">
        <f t="shared" si="1737"/>
        <v/>
      </c>
      <c r="DG536" s="123" t="str">
        <f t="shared" si="1738"/>
        <v/>
      </c>
      <c r="DH536" s="123" t="str">
        <f t="shared" si="1739"/>
        <v/>
      </c>
      <c r="DI536" s="123" t="str">
        <f t="shared" si="1740"/>
        <v/>
      </c>
      <c r="DJ536" s="129" t="str">
        <f t="shared" si="1741"/>
        <v/>
      </c>
      <c r="DK536" s="98" t="s">
        <v>68</v>
      </c>
      <c r="DL536" s="130">
        <f t="shared" si="1748"/>
        <v>530</v>
      </c>
      <c r="DM536" s="56"/>
    </row>
    <row r="537" spans="2:117" ht="22.5" customHeight="1">
      <c r="B537" s="98" t="s">
        <v>68</v>
      </c>
      <c r="C537" s="130">
        <f t="shared" si="1742"/>
        <v>531</v>
      </c>
      <c r="D537" s="146">
        <v>45709</v>
      </c>
      <c r="E537" s="155" t="s">
        <v>69</v>
      </c>
      <c r="F537" s="102" t="s">
        <v>70</v>
      </c>
      <c r="G537" s="103" t="s">
        <v>20</v>
      </c>
      <c r="H537" s="131" t="s">
        <v>46</v>
      </c>
      <c r="I537" s="132">
        <v>2000</v>
      </c>
      <c r="J537" s="106"/>
      <c r="K537" s="107">
        <f t="shared" si="1743"/>
        <v>5628404</v>
      </c>
      <c r="L537" s="645"/>
      <c r="M537" s="133"/>
      <c r="N537" s="133"/>
      <c r="O537" s="134" t="str">
        <f t="shared" ref="O537:S537" si="1803">IF($H537=O$6,$I537,"")</f>
        <v/>
      </c>
      <c r="P537" s="135" t="str">
        <f t="shared" si="1803"/>
        <v/>
      </c>
      <c r="Q537" s="136">
        <f t="shared" si="1803"/>
        <v>2000</v>
      </c>
      <c r="R537" s="135" t="str">
        <f t="shared" si="1803"/>
        <v/>
      </c>
      <c r="S537" s="137" t="str">
        <f t="shared" si="1803"/>
        <v/>
      </c>
      <c r="T537" s="113" t="str">
        <f t="shared" ref="T537:AJ537" si="1804">IF($H537=T$6,$J537,"")</f>
        <v/>
      </c>
      <c r="U537" s="114" t="str">
        <f t="shared" si="1804"/>
        <v/>
      </c>
      <c r="V537" s="114" t="str">
        <f t="shared" si="1804"/>
        <v/>
      </c>
      <c r="W537" s="114" t="str">
        <f t="shared" si="1804"/>
        <v/>
      </c>
      <c r="X537" s="113" t="str">
        <f t="shared" si="1804"/>
        <v/>
      </c>
      <c r="Y537" s="114" t="str">
        <f t="shared" si="1804"/>
        <v/>
      </c>
      <c r="Z537" s="114" t="str">
        <f t="shared" si="1804"/>
        <v/>
      </c>
      <c r="AA537" s="114" t="str">
        <f t="shared" si="1804"/>
        <v/>
      </c>
      <c r="AB537" s="113" t="str">
        <f t="shared" si="1804"/>
        <v/>
      </c>
      <c r="AC537" s="114" t="str">
        <f t="shared" si="1804"/>
        <v/>
      </c>
      <c r="AD537" s="114" t="str">
        <f t="shared" si="1804"/>
        <v/>
      </c>
      <c r="AE537" s="114" t="str">
        <f t="shared" si="1804"/>
        <v/>
      </c>
      <c r="AF537" s="114" t="str">
        <f t="shared" si="1804"/>
        <v/>
      </c>
      <c r="AG537" s="114" t="str">
        <f t="shared" si="1804"/>
        <v/>
      </c>
      <c r="AH537" s="114" t="str">
        <f t="shared" si="1804"/>
        <v/>
      </c>
      <c r="AI537" s="113" t="str">
        <f t="shared" si="1804"/>
        <v/>
      </c>
      <c r="AJ537" s="115" t="str">
        <f t="shared" si="1804"/>
        <v/>
      </c>
      <c r="AK537" s="617"/>
      <c r="AL537" s="38"/>
      <c r="AM537" s="98" t="s">
        <v>68</v>
      </c>
      <c r="AN537" s="130">
        <f t="shared" si="1746"/>
        <v>531</v>
      </c>
      <c r="AO537" s="138" t="str">
        <f t="shared" ref="AO537:AS537" si="1805">IF(AND($G537=AO$4,$H537=AO$6),$I537,"")</f>
        <v/>
      </c>
      <c r="AP537" s="139" t="str">
        <f t="shared" si="1805"/>
        <v/>
      </c>
      <c r="AQ537" s="139">
        <f t="shared" si="1805"/>
        <v>2000</v>
      </c>
      <c r="AR537" s="139" t="str">
        <f t="shared" si="1805"/>
        <v/>
      </c>
      <c r="AS537" s="139" t="str">
        <f t="shared" si="1805"/>
        <v/>
      </c>
      <c r="AT537" s="118"/>
      <c r="AU537" s="138" t="str">
        <f t="shared" si="1675"/>
        <v/>
      </c>
      <c r="AV537" s="139" t="str">
        <f t="shared" si="1676"/>
        <v/>
      </c>
      <c r="AW537" s="139" t="str">
        <f t="shared" si="1677"/>
        <v/>
      </c>
      <c r="AX537" s="139" t="str">
        <f t="shared" si="1678"/>
        <v/>
      </c>
      <c r="AY537" s="139" t="str">
        <f t="shared" si="1679"/>
        <v/>
      </c>
      <c r="AZ537" s="140" t="str">
        <f t="shared" si="1680"/>
        <v/>
      </c>
      <c r="BA537" s="141" t="str">
        <f t="shared" si="1681"/>
        <v/>
      </c>
      <c r="BB537" s="139" t="str">
        <f t="shared" si="1682"/>
        <v/>
      </c>
      <c r="BC537" s="139" t="str">
        <f t="shared" si="1683"/>
        <v/>
      </c>
      <c r="BD537" s="139" t="str">
        <f t="shared" si="1684"/>
        <v/>
      </c>
      <c r="BE537" s="140" t="str">
        <f t="shared" si="1685"/>
        <v/>
      </c>
      <c r="BF537" s="122" t="str">
        <f t="shared" si="1686"/>
        <v/>
      </c>
      <c r="BG537" s="123" t="str">
        <f t="shared" si="1687"/>
        <v/>
      </c>
      <c r="BH537" s="123" t="str">
        <f t="shared" si="1688"/>
        <v/>
      </c>
      <c r="BI537" s="123" t="str">
        <f t="shared" si="1689"/>
        <v/>
      </c>
      <c r="BJ537" s="122" t="str">
        <f t="shared" si="1690"/>
        <v/>
      </c>
      <c r="BK537" s="123" t="str">
        <f t="shared" si="1691"/>
        <v/>
      </c>
      <c r="BL537" s="123" t="str">
        <f t="shared" si="1692"/>
        <v/>
      </c>
      <c r="BM537" s="123" t="str">
        <f t="shared" si="1693"/>
        <v/>
      </c>
      <c r="BN537" s="123" t="str">
        <f t="shared" si="1694"/>
        <v/>
      </c>
      <c r="BO537" s="123" t="str">
        <f t="shared" si="1695"/>
        <v/>
      </c>
      <c r="BP537" s="123" t="str">
        <f t="shared" si="1696"/>
        <v/>
      </c>
      <c r="BQ537" s="123" t="str">
        <f t="shared" si="1697"/>
        <v/>
      </c>
      <c r="BR537" s="124" t="str">
        <f t="shared" si="1698"/>
        <v/>
      </c>
      <c r="BS537" s="142" t="str">
        <f t="shared" si="1699"/>
        <v/>
      </c>
      <c r="BT537" s="143" t="str">
        <f t="shared" si="1700"/>
        <v/>
      </c>
      <c r="BU537" s="143" t="str">
        <f t="shared" si="1701"/>
        <v/>
      </c>
      <c r="BV537" s="143" t="str">
        <f t="shared" si="1702"/>
        <v/>
      </c>
      <c r="BW537" s="143" t="str">
        <f t="shared" si="1703"/>
        <v/>
      </c>
      <c r="BX537" s="144" t="str">
        <f t="shared" si="1704"/>
        <v/>
      </c>
      <c r="BY537" s="141" t="str">
        <f t="shared" si="1705"/>
        <v/>
      </c>
      <c r="BZ537" s="139" t="str">
        <f t="shared" si="1706"/>
        <v/>
      </c>
      <c r="CA537" s="139" t="str">
        <f t="shared" si="1707"/>
        <v/>
      </c>
      <c r="CB537" s="139" t="str">
        <f t="shared" si="1708"/>
        <v/>
      </c>
      <c r="CC537" s="139" t="str">
        <f t="shared" si="1709"/>
        <v/>
      </c>
      <c r="CD537" s="139" t="str">
        <f t="shared" si="1710"/>
        <v/>
      </c>
      <c r="CE537" s="140" t="str">
        <f t="shared" si="1711"/>
        <v/>
      </c>
      <c r="CF537" s="141" t="str">
        <f t="shared" si="1712"/>
        <v/>
      </c>
      <c r="CG537" s="139" t="str">
        <f t="shared" si="1713"/>
        <v/>
      </c>
      <c r="CH537" s="139" t="str">
        <f t="shared" si="1714"/>
        <v/>
      </c>
      <c r="CI537" s="139" t="str">
        <f t="shared" si="1715"/>
        <v/>
      </c>
      <c r="CJ537" s="139" t="str">
        <f t="shared" si="1716"/>
        <v/>
      </c>
      <c r="CK537" s="139" t="str">
        <f t="shared" si="1717"/>
        <v/>
      </c>
      <c r="CL537" s="140" t="str">
        <f t="shared" si="1718"/>
        <v/>
      </c>
      <c r="CM537" s="142" t="str">
        <f t="shared" si="1719"/>
        <v/>
      </c>
      <c r="CN537" s="143" t="str">
        <f t="shared" si="1720"/>
        <v/>
      </c>
      <c r="CO537" s="143" t="str">
        <f t="shared" si="1721"/>
        <v/>
      </c>
      <c r="CP537" s="143" t="str">
        <f t="shared" si="1722"/>
        <v/>
      </c>
      <c r="CQ537" s="143" t="str">
        <f t="shared" si="1723"/>
        <v/>
      </c>
      <c r="CR537" s="145" t="str">
        <f t="shared" si="1724"/>
        <v/>
      </c>
      <c r="CS537" s="127"/>
      <c r="CT537" s="122" t="str">
        <f t="shared" si="1725"/>
        <v/>
      </c>
      <c r="CU537" s="123" t="str">
        <f t="shared" si="1726"/>
        <v/>
      </c>
      <c r="CV537" s="123" t="str">
        <f t="shared" si="1727"/>
        <v/>
      </c>
      <c r="CW537" s="123" t="str">
        <f t="shared" si="1728"/>
        <v/>
      </c>
      <c r="CX537" s="123" t="str">
        <f t="shared" si="1729"/>
        <v/>
      </c>
      <c r="CY537" s="123" t="str">
        <f t="shared" si="1730"/>
        <v/>
      </c>
      <c r="CZ537" s="123" t="str">
        <f t="shared" si="1731"/>
        <v/>
      </c>
      <c r="DA537" s="123" t="str">
        <f t="shared" si="1732"/>
        <v/>
      </c>
      <c r="DB537" s="124" t="str">
        <f t="shared" si="1733"/>
        <v/>
      </c>
      <c r="DC537" s="128" t="str">
        <f t="shared" si="1734"/>
        <v/>
      </c>
      <c r="DD537" s="123" t="str">
        <f t="shared" si="1735"/>
        <v/>
      </c>
      <c r="DE537" s="123" t="str">
        <f t="shared" si="1736"/>
        <v/>
      </c>
      <c r="DF537" s="123" t="str">
        <f t="shared" si="1737"/>
        <v/>
      </c>
      <c r="DG537" s="123" t="str">
        <f t="shared" si="1738"/>
        <v/>
      </c>
      <c r="DH537" s="123" t="str">
        <f t="shared" si="1739"/>
        <v/>
      </c>
      <c r="DI537" s="123" t="str">
        <f t="shared" si="1740"/>
        <v/>
      </c>
      <c r="DJ537" s="129" t="str">
        <f t="shared" si="1741"/>
        <v/>
      </c>
      <c r="DK537" s="98" t="s">
        <v>68</v>
      </c>
      <c r="DL537" s="130">
        <f t="shared" si="1748"/>
        <v>531</v>
      </c>
      <c r="DM537" s="56"/>
    </row>
    <row r="538" spans="2:117" ht="22.5" customHeight="1">
      <c r="B538" s="98" t="s">
        <v>68</v>
      </c>
      <c r="C538" s="130">
        <f t="shared" si="1742"/>
        <v>532</v>
      </c>
      <c r="D538" s="146">
        <v>45709</v>
      </c>
      <c r="E538" s="155" t="s">
        <v>69</v>
      </c>
      <c r="F538" s="102" t="s">
        <v>70</v>
      </c>
      <c r="G538" s="103" t="s">
        <v>20</v>
      </c>
      <c r="H538" s="131" t="s">
        <v>46</v>
      </c>
      <c r="I538" s="132">
        <v>5000</v>
      </c>
      <c r="J538" s="106"/>
      <c r="K538" s="107">
        <f t="shared" si="1743"/>
        <v>5633404</v>
      </c>
      <c r="L538" s="645"/>
      <c r="M538" s="133"/>
      <c r="N538" s="133"/>
      <c r="O538" s="134" t="str">
        <f t="shared" ref="O538:S538" si="1806">IF($H538=O$6,$I538,"")</f>
        <v/>
      </c>
      <c r="P538" s="135" t="str">
        <f t="shared" si="1806"/>
        <v/>
      </c>
      <c r="Q538" s="136">
        <f t="shared" si="1806"/>
        <v>5000</v>
      </c>
      <c r="R538" s="135" t="str">
        <f t="shared" si="1806"/>
        <v/>
      </c>
      <c r="S538" s="137" t="str">
        <f t="shared" si="1806"/>
        <v/>
      </c>
      <c r="T538" s="113" t="str">
        <f t="shared" ref="T538:AJ538" si="1807">IF($H538=T$6,$J538,"")</f>
        <v/>
      </c>
      <c r="U538" s="114" t="str">
        <f t="shared" si="1807"/>
        <v/>
      </c>
      <c r="V538" s="114" t="str">
        <f t="shared" si="1807"/>
        <v/>
      </c>
      <c r="W538" s="114" t="str">
        <f t="shared" si="1807"/>
        <v/>
      </c>
      <c r="X538" s="113" t="str">
        <f t="shared" si="1807"/>
        <v/>
      </c>
      <c r="Y538" s="114" t="str">
        <f t="shared" si="1807"/>
        <v/>
      </c>
      <c r="Z538" s="114" t="str">
        <f t="shared" si="1807"/>
        <v/>
      </c>
      <c r="AA538" s="114" t="str">
        <f t="shared" si="1807"/>
        <v/>
      </c>
      <c r="AB538" s="113" t="str">
        <f t="shared" si="1807"/>
        <v/>
      </c>
      <c r="AC538" s="114" t="str">
        <f t="shared" si="1807"/>
        <v/>
      </c>
      <c r="AD538" s="114" t="str">
        <f t="shared" si="1807"/>
        <v/>
      </c>
      <c r="AE538" s="114" t="str">
        <f t="shared" si="1807"/>
        <v/>
      </c>
      <c r="AF538" s="114" t="str">
        <f t="shared" si="1807"/>
        <v/>
      </c>
      <c r="AG538" s="114" t="str">
        <f t="shared" si="1807"/>
        <v/>
      </c>
      <c r="AH538" s="114" t="str">
        <f t="shared" si="1807"/>
        <v/>
      </c>
      <c r="AI538" s="113" t="str">
        <f t="shared" si="1807"/>
        <v/>
      </c>
      <c r="AJ538" s="115" t="str">
        <f t="shared" si="1807"/>
        <v/>
      </c>
      <c r="AK538" s="617"/>
      <c r="AL538" s="38"/>
      <c r="AM538" s="98" t="s">
        <v>68</v>
      </c>
      <c r="AN538" s="130">
        <f t="shared" si="1746"/>
        <v>532</v>
      </c>
      <c r="AO538" s="138" t="str">
        <f t="shared" ref="AO538:AS538" si="1808">IF(AND($G538=AO$4,$H538=AO$6),$I538,"")</f>
        <v/>
      </c>
      <c r="AP538" s="139" t="str">
        <f t="shared" si="1808"/>
        <v/>
      </c>
      <c r="AQ538" s="139">
        <f t="shared" si="1808"/>
        <v>5000</v>
      </c>
      <c r="AR538" s="139" t="str">
        <f t="shared" si="1808"/>
        <v/>
      </c>
      <c r="AS538" s="139" t="str">
        <f t="shared" si="1808"/>
        <v/>
      </c>
      <c r="AT538" s="118"/>
      <c r="AU538" s="138" t="str">
        <f t="shared" si="1675"/>
        <v/>
      </c>
      <c r="AV538" s="139" t="str">
        <f t="shared" si="1676"/>
        <v/>
      </c>
      <c r="AW538" s="139" t="str">
        <f t="shared" si="1677"/>
        <v/>
      </c>
      <c r="AX538" s="139" t="str">
        <f t="shared" si="1678"/>
        <v/>
      </c>
      <c r="AY538" s="139" t="str">
        <f t="shared" si="1679"/>
        <v/>
      </c>
      <c r="AZ538" s="140" t="str">
        <f t="shared" si="1680"/>
        <v/>
      </c>
      <c r="BA538" s="141" t="str">
        <f t="shared" si="1681"/>
        <v/>
      </c>
      <c r="BB538" s="139" t="str">
        <f t="shared" si="1682"/>
        <v/>
      </c>
      <c r="BC538" s="139" t="str">
        <f t="shared" si="1683"/>
        <v/>
      </c>
      <c r="BD538" s="139" t="str">
        <f t="shared" si="1684"/>
        <v/>
      </c>
      <c r="BE538" s="140" t="str">
        <f t="shared" si="1685"/>
        <v/>
      </c>
      <c r="BF538" s="122" t="str">
        <f t="shared" si="1686"/>
        <v/>
      </c>
      <c r="BG538" s="123" t="str">
        <f t="shared" si="1687"/>
        <v/>
      </c>
      <c r="BH538" s="123" t="str">
        <f t="shared" si="1688"/>
        <v/>
      </c>
      <c r="BI538" s="123" t="str">
        <f t="shared" si="1689"/>
        <v/>
      </c>
      <c r="BJ538" s="122" t="str">
        <f t="shared" si="1690"/>
        <v/>
      </c>
      <c r="BK538" s="123" t="str">
        <f t="shared" si="1691"/>
        <v/>
      </c>
      <c r="BL538" s="123" t="str">
        <f t="shared" si="1692"/>
        <v/>
      </c>
      <c r="BM538" s="123" t="str">
        <f t="shared" si="1693"/>
        <v/>
      </c>
      <c r="BN538" s="123" t="str">
        <f t="shared" si="1694"/>
        <v/>
      </c>
      <c r="BO538" s="123" t="str">
        <f t="shared" si="1695"/>
        <v/>
      </c>
      <c r="BP538" s="123" t="str">
        <f t="shared" si="1696"/>
        <v/>
      </c>
      <c r="BQ538" s="123" t="str">
        <f t="shared" si="1697"/>
        <v/>
      </c>
      <c r="BR538" s="124" t="str">
        <f t="shared" si="1698"/>
        <v/>
      </c>
      <c r="BS538" s="142" t="str">
        <f t="shared" si="1699"/>
        <v/>
      </c>
      <c r="BT538" s="143" t="str">
        <f t="shared" si="1700"/>
        <v/>
      </c>
      <c r="BU538" s="143" t="str">
        <f t="shared" si="1701"/>
        <v/>
      </c>
      <c r="BV538" s="143" t="str">
        <f t="shared" si="1702"/>
        <v/>
      </c>
      <c r="BW538" s="143" t="str">
        <f t="shared" si="1703"/>
        <v/>
      </c>
      <c r="BX538" s="144" t="str">
        <f t="shared" si="1704"/>
        <v/>
      </c>
      <c r="BY538" s="141" t="str">
        <f t="shared" si="1705"/>
        <v/>
      </c>
      <c r="BZ538" s="139" t="str">
        <f t="shared" si="1706"/>
        <v/>
      </c>
      <c r="CA538" s="139" t="str">
        <f t="shared" si="1707"/>
        <v/>
      </c>
      <c r="CB538" s="139" t="str">
        <f t="shared" si="1708"/>
        <v/>
      </c>
      <c r="CC538" s="139" t="str">
        <f t="shared" si="1709"/>
        <v/>
      </c>
      <c r="CD538" s="139" t="str">
        <f t="shared" si="1710"/>
        <v/>
      </c>
      <c r="CE538" s="140" t="str">
        <f t="shared" si="1711"/>
        <v/>
      </c>
      <c r="CF538" s="141" t="str">
        <f t="shared" si="1712"/>
        <v/>
      </c>
      <c r="CG538" s="139" t="str">
        <f t="shared" si="1713"/>
        <v/>
      </c>
      <c r="CH538" s="139" t="str">
        <f t="shared" si="1714"/>
        <v/>
      </c>
      <c r="CI538" s="139" t="str">
        <f t="shared" si="1715"/>
        <v/>
      </c>
      <c r="CJ538" s="139" t="str">
        <f t="shared" si="1716"/>
        <v/>
      </c>
      <c r="CK538" s="139" t="str">
        <f t="shared" si="1717"/>
        <v/>
      </c>
      <c r="CL538" s="140" t="str">
        <f t="shared" si="1718"/>
        <v/>
      </c>
      <c r="CM538" s="142" t="str">
        <f t="shared" si="1719"/>
        <v/>
      </c>
      <c r="CN538" s="143" t="str">
        <f t="shared" si="1720"/>
        <v/>
      </c>
      <c r="CO538" s="143" t="str">
        <f t="shared" si="1721"/>
        <v/>
      </c>
      <c r="CP538" s="143" t="str">
        <f t="shared" si="1722"/>
        <v/>
      </c>
      <c r="CQ538" s="143" t="str">
        <f t="shared" si="1723"/>
        <v/>
      </c>
      <c r="CR538" s="145" t="str">
        <f t="shared" si="1724"/>
        <v/>
      </c>
      <c r="CS538" s="127"/>
      <c r="CT538" s="122" t="str">
        <f t="shared" si="1725"/>
        <v/>
      </c>
      <c r="CU538" s="123" t="str">
        <f t="shared" si="1726"/>
        <v/>
      </c>
      <c r="CV538" s="123" t="str">
        <f t="shared" si="1727"/>
        <v/>
      </c>
      <c r="CW538" s="123" t="str">
        <f t="shared" si="1728"/>
        <v/>
      </c>
      <c r="CX538" s="123" t="str">
        <f t="shared" si="1729"/>
        <v/>
      </c>
      <c r="CY538" s="123" t="str">
        <f t="shared" si="1730"/>
        <v/>
      </c>
      <c r="CZ538" s="123" t="str">
        <f t="shared" si="1731"/>
        <v/>
      </c>
      <c r="DA538" s="123" t="str">
        <f t="shared" si="1732"/>
        <v/>
      </c>
      <c r="DB538" s="124" t="str">
        <f t="shared" si="1733"/>
        <v/>
      </c>
      <c r="DC538" s="128" t="str">
        <f t="shared" si="1734"/>
        <v/>
      </c>
      <c r="DD538" s="123" t="str">
        <f t="shared" si="1735"/>
        <v/>
      </c>
      <c r="DE538" s="123" t="str">
        <f t="shared" si="1736"/>
        <v/>
      </c>
      <c r="DF538" s="123" t="str">
        <f t="shared" si="1737"/>
        <v/>
      </c>
      <c r="DG538" s="123" t="str">
        <f t="shared" si="1738"/>
        <v/>
      </c>
      <c r="DH538" s="123" t="str">
        <f t="shared" si="1739"/>
        <v/>
      </c>
      <c r="DI538" s="123" t="str">
        <f t="shared" si="1740"/>
        <v/>
      </c>
      <c r="DJ538" s="129" t="str">
        <f t="shared" si="1741"/>
        <v/>
      </c>
      <c r="DK538" s="98" t="s">
        <v>68</v>
      </c>
      <c r="DL538" s="130">
        <f t="shared" si="1748"/>
        <v>532</v>
      </c>
      <c r="DM538" s="56"/>
    </row>
    <row r="539" spans="2:117" ht="22.5" customHeight="1">
      <c r="B539" s="98" t="s">
        <v>68</v>
      </c>
      <c r="C539" s="130">
        <f t="shared" si="1742"/>
        <v>533</v>
      </c>
      <c r="D539" s="146">
        <v>45709</v>
      </c>
      <c r="E539" s="155" t="s">
        <v>69</v>
      </c>
      <c r="F539" s="102" t="s">
        <v>70</v>
      </c>
      <c r="G539" s="103" t="s">
        <v>20</v>
      </c>
      <c r="H539" s="131" t="s">
        <v>46</v>
      </c>
      <c r="I539" s="132">
        <v>10000</v>
      </c>
      <c r="J539" s="106"/>
      <c r="K539" s="107">
        <f t="shared" si="1743"/>
        <v>5643404</v>
      </c>
      <c r="L539" s="645"/>
      <c r="M539" s="133"/>
      <c r="N539" s="133"/>
      <c r="O539" s="134" t="str">
        <f t="shared" ref="O539:S539" si="1809">IF($H539=O$6,$I539,"")</f>
        <v/>
      </c>
      <c r="P539" s="135" t="str">
        <f t="shared" si="1809"/>
        <v/>
      </c>
      <c r="Q539" s="136">
        <f t="shared" si="1809"/>
        <v>10000</v>
      </c>
      <c r="R539" s="135" t="str">
        <f t="shared" si="1809"/>
        <v/>
      </c>
      <c r="S539" s="137" t="str">
        <f t="shared" si="1809"/>
        <v/>
      </c>
      <c r="T539" s="113" t="str">
        <f t="shared" ref="T539:AJ539" si="1810">IF($H539=T$6,$J539,"")</f>
        <v/>
      </c>
      <c r="U539" s="114" t="str">
        <f t="shared" si="1810"/>
        <v/>
      </c>
      <c r="V539" s="114" t="str">
        <f t="shared" si="1810"/>
        <v/>
      </c>
      <c r="W539" s="114" t="str">
        <f t="shared" si="1810"/>
        <v/>
      </c>
      <c r="X539" s="113" t="str">
        <f t="shared" si="1810"/>
        <v/>
      </c>
      <c r="Y539" s="114" t="str">
        <f t="shared" si="1810"/>
        <v/>
      </c>
      <c r="Z539" s="114" t="str">
        <f t="shared" si="1810"/>
        <v/>
      </c>
      <c r="AA539" s="114" t="str">
        <f t="shared" si="1810"/>
        <v/>
      </c>
      <c r="AB539" s="113" t="str">
        <f t="shared" si="1810"/>
        <v/>
      </c>
      <c r="AC539" s="114" t="str">
        <f t="shared" si="1810"/>
        <v/>
      </c>
      <c r="AD539" s="114" t="str">
        <f t="shared" si="1810"/>
        <v/>
      </c>
      <c r="AE539" s="114" t="str">
        <f t="shared" si="1810"/>
        <v/>
      </c>
      <c r="AF539" s="114" t="str">
        <f t="shared" si="1810"/>
        <v/>
      </c>
      <c r="AG539" s="114" t="str">
        <f t="shared" si="1810"/>
        <v/>
      </c>
      <c r="AH539" s="114" t="str">
        <f t="shared" si="1810"/>
        <v/>
      </c>
      <c r="AI539" s="113" t="str">
        <f t="shared" si="1810"/>
        <v/>
      </c>
      <c r="AJ539" s="115" t="str">
        <f t="shared" si="1810"/>
        <v/>
      </c>
      <c r="AK539" s="617"/>
      <c r="AL539" s="38"/>
      <c r="AM539" s="98" t="s">
        <v>68</v>
      </c>
      <c r="AN539" s="130">
        <f t="shared" si="1746"/>
        <v>533</v>
      </c>
      <c r="AO539" s="138" t="str">
        <f t="shared" ref="AO539:AS539" si="1811">IF(AND($G539=AO$4,$H539=AO$6),$I539,"")</f>
        <v/>
      </c>
      <c r="AP539" s="139" t="str">
        <f t="shared" si="1811"/>
        <v/>
      </c>
      <c r="AQ539" s="139">
        <f t="shared" si="1811"/>
        <v>10000</v>
      </c>
      <c r="AR539" s="139" t="str">
        <f t="shared" si="1811"/>
        <v/>
      </c>
      <c r="AS539" s="139" t="str">
        <f t="shared" si="1811"/>
        <v/>
      </c>
      <c r="AT539" s="118"/>
      <c r="AU539" s="138" t="str">
        <f t="shared" si="1675"/>
        <v/>
      </c>
      <c r="AV539" s="139" t="str">
        <f t="shared" si="1676"/>
        <v/>
      </c>
      <c r="AW539" s="139" t="str">
        <f t="shared" si="1677"/>
        <v/>
      </c>
      <c r="AX539" s="139" t="str">
        <f t="shared" si="1678"/>
        <v/>
      </c>
      <c r="AY539" s="139" t="str">
        <f t="shared" si="1679"/>
        <v/>
      </c>
      <c r="AZ539" s="140" t="str">
        <f t="shared" si="1680"/>
        <v/>
      </c>
      <c r="BA539" s="141" t="str">
        <f t="shared" si="1681"/>
        <v/>
      </c>
      <c r="BB539" s="139" t="str">
        <f t="shared" si="1682"/>
        <v/>
      </c>
      <c r="BC539" s="139" t="str">
        <f t="shared" si="1683"/>
        <v/>
      </c>
      <c r="BD539" s="139" t="str">
        <f t="shared" si="1684"/>
        <v/>
      </c>
      <c r="BE539" s="140" t="str">
        <f t="shared" si="1685"/>
        <v/>
      </c>
      <c r="BF539" s="122" t="str">
        <f t="shared" si="1686"/>
        <v/>
      </c>
      <c r="BG539" s="123" t="str">
        <f t="shared" si="1687"/>
        <v/>
      </c>
      <c r="BH539" s="123" t="str">
        <f t="shared" si="1688"/>
        <v/>
      </c>
      <c r="BI539" s="123" t="str">
        <f t="shared" si="1689"/>
        <v/>
      </c>
      <c r="BJ539" s="122" t="str">
        <f t="shared" si="1690"/>
        <v/>
      </c>
      <c r="BK539" s="123" t="str">
        <f t="shared" si="1691"/>
        <v/>
      </c>
      <c r="BL539" s="123" t="str">
        <f t="shared" si="1692"/>
        <v/>
      </c>
      <c r="BM539" s="123" t="str">
        <f t="shared" si="1693"/>
        <v/>
      </c>
      <c r="BN539" s="123" t="str">
        <f t="shared" si="1694"/>
        <v/>
      </c>
      <c r="BO539" s="123" t="str">
        <f t="shared" si="1695"/>
        <v/>
      </c>
      <c r="BP539" s="123" t="str">
        <f t="shared" si="1696"/>
        <v/>
      </c>
      <c r="BQ539" s="123" t="str">
        <f t="shared" si="1697"/>
        <v/>
      </c>
      <c r="BR539" s="124" t="str">
        <f t="shared" si="1698"/>
        <v/>
      </c>
      <c r="BS539" s="142" t="str">
        <f t="shared" si="1699"/>
        <v/>
      </c>
      <c r="BT539" s="143" t="str">
        <f t="shared" si="1700"/>
        <v/>
      </c>
      <c r="BU539" s="143" t="str">
        <f t="shared" si="1701"/>
        <v/>
      </c>
      <c r="BV539" s="143" t="str">
        <f t="shared" si="1702"/>
        <v/>
      </c>
      <c r="BW539" s="143" t="str">
        <f t="shared" si="1703"/>
        <v/>
      </c>
      <c r="BX539" s="144" t="str">
        <f t="shared" si="1704"/>
        <v/>
      </c>
      <c r="BY539" s="141" t="str">
        <f t="shared" si="1705"/>
        <v/>
      </c>
      <c r="BZ539" s="139" t="str">
        <f t="shared" si="1706"/>
        <v/>
      </c>
      <c r="CA539" s="139" t="str">
        <f t="shared" si="1707"/>
        <v/>
      </c>
      <c r="CB539" s="139" t="str">
        <f t="shared" si="1708"/>
        <v/>
      </c>
      <c r="CC539" s="139" t="str">
        <f t="shared" si="1709"/>
        <v/>
      </c>
      <c r="CD539" s="139" t="str">
        <f t="shared" si="1710"/>
        <v/>
      </c>
      <c r="CE539" s="140" t="str">
        <f t="shared" si="1711"/>
        <v/>
      </c>
      <c r="CF539" s="141" t="str">
        <f t="shared" si="1712"/>
        <v/>
      </c>
      <c r="CG539" s="139" t="str">
        <f t="shared" si="1713"/>
        <v/>
      </c>
      <c r="CH539" s="139" t="str">
        <f t="shared" si="1714"/>
        <v/>
      </c>
      <c r="CI539" s="139" t="str">
        <f t="shared" si="1715"/>
        <v/>
      </c>
      <c r="CJ539" s="139" t="str">
        <f t="shared" si="1716"/>
        <v/>
      </c>
      <c r="CK539" s="139" t="str">
        <f t="shared" si="1717"/>
        <v/>
      </c>
      <c r="CL539" s="140" t="str">
        <f t="shared" si="1718"/>
        <v/>
      </c>
      <c r="CM539" s="142" t="str">
        <f t="shared" si="1719"/>
        <v/>
      </c>
      <c r="CN539" s="143" t="str">
        <f t="shared" si="1720"/>
        <v/>
      </c>
      <c r="CO539" s="143" t="str">
        <f t="shared" si="1721"/>
        <v/>
      </c>
      <c r="CP539" s="143" t="str">
        <f t="shared" si="1722"/>
        <v/>
      </c>
      <c r="CQ539" s="143" t="str">
        <f t="shared" si="1723"/>
        <v/>
      </c>
      <c r="CR539" s="145" t="str">
        <f t="shared" si="1724"/>
        <v/>
      </c>
      <c r="CS539" s="127"/>
      <c r="CT539" s="122" t="str">
        <f t="shared" si="1725"/>
        <v/>
      </c>
      <c r="CU539" s="123" t="str">
        <f t="shared" si="1726"/>
        <v/>
      </c>
      <c r="CV539" s="123" t="str">
        <f t="shared" si="1727"/>
        <v/>
      </c>
      <c r="CW539" s="123" t="str">
        <f t="shared" si="1728"/>
        <v/>
      </c>
      <c r="CX539" s="123" t="str">
        <f t="shared" si="1729"/>
        <v/>
      </c>
      <c r="CY539" s="123" t="str">
        <f t="shared" si="1730"/>
        <v/>
      </c>
      <c r="CZ539" s="123" t="str">
        <f t="shared" si="1731"/>
        <v/>
      </c>
      <c r="DA539" s="123" t="str">
        <f t="shared" si="1732"/>
        <v/>
      </c>
      <c r="DB539" s="124" t="str">
        <f t="shared" si="1733"/>
        <v/>
      </c>
      <c r="DC539" s="128" t="str">
        <f t="shared" si="1734"/>
        <v/>
      </c>
      <c r="DD539" s="123" t="str">
        <f t="shared" si="1735"/>
        <v/>
      </c>
      <c r="DE539" s="123" t="str">
        <f t="shared" si="1736"/>
        <v/>
      </c>
      <c r="DF539" s="123" t="str">
        <f t="shared" si="1737"/>
        <v/>
      </c>
      <c r="DG539" s="123" t="str">
        <f t="shared" si="1738"/>
        <v/>
      </c>
      <c r="DH539" s="123" t="str">
        <f t="shared" si="1739"/>
        <v/>
      </c>
      <c r="DI539" s="123" t="str">
        <f t="shared" si="1740"/>
        <v/>
      </c>
      <c r="DJ539" s="129" t="str">
        <f t="shared" si="1741"/>
        <v/>
      </c>
      <c r="DK539" s="98" t="s">
        <v>68</v>
      </c>
      <c r="DL539" s="130">
        <f t="shared" si="1748"/>
        <v>533</v>
      </c>
      <c r="DM539" s="56"/>
    </row>
    <row r="540" spans="2:117" ht="22.5" customHeight="1">
      <c r="B540" s="98" t="s">
        <v>68</v>
      </c>
      <c r="C540" s="130">
        <f t="shared" si="1742"/>
        <v>534</v>
      </c>
      <c r="D540" s="146">
        <v>45709</v>
      </c>
      <c r="E540" s="155" t="s">
        <v>69</v>
      </c>
      <c r="F540" s="102" t="s">
        <v>70</v>
      </c>
      <c r="G540" s="156" t="s">
        <v>20</v>
      </c>
      <c r="H540" s="131" t="s">
        <v>46</v>
      </c>
      <c r="I540" s="132">
        <v>20000</v>
      </c>
      <c r="J540" s="106"/>
      <c r="K540" s="107">
        <f t="shared" si="1743"/>
        <v>5663404</v>
      </c>
      <c r="L540" s="645"/>
      <c r="M540" s="133"/>
      <c r="N540" s="133"/>
      <c r="O540" s="134" t="str">
        <f t="shared" ref="O540:S540" si="1812">IF($H540=O$6,$I540,"")</f>
        <v/>
      </c>
      <c r="P540" s="135" t="str">
        <f t="shared" si="1812"/>
        <v/>
      </c>
      <c r="Q540" s="136">
        <f t="shared" si="1812"/>
        <v>20000</v>
      </c>
      <c r="R540" s="135" t="str">
        <f t="shared" si="1812"/>
        <v/>
      </c>
      <c r="S540" s="137" t="str">
        <f t="shared" si="1812"/>
        <v/>
      </c>
      <c r="T540" s="113" t="str">
        <f t="shared" ref="T540:AJ540" si="1813">IF($H540=T$6,$J540,"")</f>
        <v/>
      </c>
      <c r="U540" s="114" t="str">
        <f t="shared" si="1813"/>
        <v/>
      </c>
      <c r="V540" s="114" t="str">
        <f t="shared" si="1813"/>
        <v/>
      </c>
      <c r="W540" s="114" t="str">
        <f t="shared" si="1813"/>
        <v/>
      </c>
      <c r="X540" s="113" t="str">
        <f t="shared" si="1813"/>
        <v/>
      </c>
      <c r="Y540" s="114" t="str">
        <f t="shared" si="1813"/>
        <v/>
      </c>
      <c r="Z540" s="114" t="str">
        <f t="shared" si="1813"/>
        <v/>
      </c>
      <c r="AA540" s="114" t="str">
        <f t="shared" si="1813"/>
        <v/>
      </c>
      <c r="AB540" s="113" t="str">
        <f t="shared" si="1813"/>
        <v/>
      </c>
      <c r="AC540" s="114" t="str">
        <f t="shared" si="1813"/>
        <v/>
      </c>
      <c r="AD540" s="114" t="str">
        <f t="shared" si="1813"/>
        <v/>
      </c>
      <c r="AE540" s="114" t="str">
        <f t="shared" si="1813"/>
        <v/>
      </c>
      <c r="AF540" s="114" t="str">
        <f t="shared" si="1813"/>
        <v/>
      </c>
      <c r="AG540" s="114" t="str">
        <f t="shared" si="1813"/>
        <v/>
      </c>
      <c r="AH540" s="114" t="str">
        <f t="shared" si="1813"/>
        <v/>
      </c>
      <c r="AI540" s="113" t="str">
        <f t="shared" si="1813"/>
        <v/>
      </c>
      <c r="AJ540" s="115" t="str">
        <f t="shared" si="1813"/>
        <v/>
      </c>
      <c r="AK540" s="617"/>
      <c r="AL540" s="38"/>
      <c r="AM540" s="98" t="s">
        <v>68</v>
      </c>
      <c r="AN540" s="130">
        <f t="shared" si="1746"/>
        <v>534</v>
      </c>
      <c r="AO540" s="138" t="str">
        <f t="shared" ref="AO540:AS540" si="1814">IF(AND($G540=AO$4,$H540=AO$6),$I540,"")</f>
        <v/>
      </c>
      <c r="AP540" s="139" t="str">
        <f t="shared" si="1814"/>
        <v/>
      </c>
      <c r="AQ540" s="139">
        <f t="shared" si="1814"/>
        <v>20000</v>
      </c>
      <c r="AR540" s="139" t="str">
        <f t="shared" si="1814"/>
        <v/>
      </c>
      <c r="AS540" s="139" t="str">
        <f t="shared" si="1814"/>
        <v/>
      </c>
      <c r="AT540" s="118"/>
      <c r="AU540" s="138" t="str">
        <f t="shared" si="1675"/>
        <v/>
      </c>
      <c r="AV540" s="139" t="str">
        <f t="shared" si="1676"/>
        <v/>
      </c>
      <c r="AW540" s="139" t="str">
        <f t="shared" si="1677"/>
        <v/>
      </c>
      <c r="AX540" s="139" t="str">
        <f t="shared" si="1678"/>
        <v/>
      </c>
      <c r="AY540" s="139" t="str">
        <f t="shared" si="1679"/>
        <v/>
      </c>
      <c r="AZ540" s="140" t="str">
        <f t="shared" si="1680"/>
        <v/>
      </c>
      <c r="BA540" s="141" t="str">
        <f t="shared" si="1681"/>
        <v/>
      </c>
      <c r="BB540" s="139" t="str">
        <f t="shared" si="1682"/>
        <v/>
      </c>
      <c r="BC540" s="139" t="str">
        <f t="shared" si="1683"/>
        <v/>
      </c>
      <c r="BD540" s="139" t="str">
        <f t="shared" si="1684"/>
        <v/>
      </c>
      <c r="BE540" s="140" t="str">
        <f t="shared" si="1685"/>
        <v/>
      </c>
      <c r="BF540" s="122" t="str">
        <f t="shared" si="1686"/>
        <v/>
      </c>
      <c r="BG540" s="123" t="str">
        <f t="shared" si="1687"/>
        <v/>
      </c>
      <c r="BH540" s="123" t="str">
        <f t="shared" si="1688"/>
        <v/>
      </c>
      <c r="BI540" s="123" t="str">
        <f t="shared" si="1689"/>
        <v/>
      </c>
      <c r="BJ540" s="122" t="str">
        <f t="shared" si="1690"/>
        <v/>
      </c>
      <c r="BK540" s="123" t="str">
        <f t="shared" si="1691"/>
        <v/>
      </c>
      <c r="BL540" s="123" t="str">
        <f t="shared" si="1692"/>
        <v/>
      </c>
      <c r="BM540" s="123" t="str">
        <f t="shared" si="1693"/>
        <v/>
      </c>
      <c r="BN540" s="123" t="str">
        <f t="shared" si="1694"/>
        <v/>
      </c>
      <c r="BO540" s="123" t="str">
        <f t="shared" si="1695"/>
        <v/>
      </c>
      <c r="BP540" s="123" t="str">
        <f t="shared" si="1696"/>
        <v/>
      </c>
      <c r="BQ540" s="123" t="str">
        <f t="shared" si="1697"/>
        <v/>
      </c>
      <c r="BR540" s="124" t="str">
        <f t="shared" si="1698"/>
        <v/>
      </c>
      <c r="BS540" s="142" t="str">
        <f t="shared" si="1699"/>
        <v/>
      </c>
      <c r="BT540" s="143" t="str">
        <f t="shared" si="1700"/>
        <v/>
      </c>
      <c r="BU540" s="143" t="str">
        <f t="shared" si="1701"/>
        <v/>
      </c>
      <c r="BV540" s="143" t="str">
        <f t="shared" si="1702"/>
        <v/>
      </c>
      <c r="BW540" s="143" t="str">
        <f t="shared" si="1703"/>
        <v/>
      </c>
      <c r="BX540" s="144" t="str">
        <f t="shared" si="1704"/>
        <v/>
      </c>
      <c r="BY540" s="141" t="str">
        <f t="shared" si="1705"/>
        <v/>
      </c>
      <c r="BZ540" s="139" t="str">
        <f t="shared" si="1706"/>
        <v/>
      </c>
      <c r="CA540" s="139" t="str">
        <f t="shared" si="1707"/>
        <v/>
      </c>
      <c r="CB540" s="139" t="str">
        <f t="shared" si="1708"/>
        <v/>
      </c>
      <c r="CC540" s="139" t="str">
        <f t="shared" si="1709"/>
        <v/>
      </c>
      <c r="CD540" s="139" t="str">
        <f t="shared" si="1710"/>
        <v/>
      </c>
      <c r="CE540" s="140" t="str">
        <f t="shared" si="1711"/>
        <v/>
      </c>
      <c r="CF540" s="141" t="str">
        <f t="shared" si="1712"/>
        <v/>
      </c>
      <c r="CG540" s="139" t="str">
        <f t="shared" si="1713"/>
        <v/>
      </c>
      <c r="CH540" s="139" t="str">
        <f t="shared" si="1714"/>
        <v/>
      </c>
      <c r="CI540" s="139" t="str">
        <f t="shared" si="1715"/>
        <v/>
      </c>
      <c r="CJ540" s="139" t="str">
        <f t="shared" si="1716"/>
        <v/>
      </c>
      <c r="CK540" s="139" t="str">
        <f t="shared" si="1717"/>
        <v/>
      </c>
      <c r="CL540" s="140" t="str">
        <f t="shared" si="1718"/>
        <v/>
      </c>
      <c r="CM540" s="142" t="str">
        <f t="shared" si="1719"/>
        <v/>
      </c>
      <c r="CN540" s="143" t="str">
        <f t="shared" si="1720"/>
        <v/>
      </c>
      <c r="CO540" s="143" t="str">
        <f t="shared" si="1721"/>
        <v/>
      </c>
      <c r="CP540" s="143" t="str">
        <f t="shared" si="1722"/>
        <v/>
      </c>
      <c r="CQ540" s="143" t="str">
        <f t="shared" si="1723"/>
        <v/>
      </c>
      <c r="CR540" s="145" t="str">
        <f t="shared" si="1724"/>
        <v/>
      </c>
      <c r="CS540" s="127"/>
      <c r="CT540" s="122" t="str">
        <f t="shared" si="1725"/>
        <v/>
      </c>
      <c r="CU540" s="123" t="str">
        <f t="shared" si="1726"/>
        <v/>
      </c>
      <c r="CV540" s="123" t="str">
        <f t="shared" si="1727"/>
        <v/>
      </c>
      <c r="CW540" s="123" t="str">
        <f t="shared" si="1728"/>
        <v/>
      </c>
      <c r="CX540" s="123" t="str">
        <f t="shared" si="1729"/>
        <v/>
      </c>
      <c r="CY540" s="123" t="str">
        <f t="shared" si="1730"/>
        <v/>
      </c>
      <c r="CZ540" s="123" t="str">
        <f t="shared" si="1731"/>
        <v/>
      </c>
      <c r="DA540" s="123" t="str">
        <f t="shared" si="1732"/>
        <v/>
      </c>
      <c r="DB540" s="124" t="str">
        <f t="shared" si="1733"/>
        <v/>
      </c>
      <c r="DC540" s="128" t="str">
        <f t="shared" si="1734"/>
        <v/>
      </c>
      <c r="DD540" s="123" t="str">
        <f t="shared" si="1735"/>
        <v/>
      </c>
      <c r="DE540" s="123" t="str">
        <f t="shared" si="1736"/>
        <v/>
      </c>
      <c r="DF540" s="123" t="str">
        <f t="shared" si="1737"/>
        <v/>
      </c>
      <c r="DG540" s="123" t="str">
        <f t="shared" si="1738"/>
        <v/>
      </c>
      <c r="DH540" s="123" t="str">
        <f t="shared" si="1739"/>
        <v/>
      </c>
      <c r="DI540" s="123" t="str">
        <f t="shared" si="1740"/>
        <v/>
      </c>
      <c r="DJ540" s="129" t="str">
        <f t="shared" si="1741"/>
        <v/>
      </c>
      <c r="DK540" s="98" t="s">
        <v>68</v>
      </c>
      <c r="DL540" s="130">
        <f t="shared" si="1748"/>
        <v>534</v>
      </c>
      <c r="DM540" s="56"/>
    </row>
    <row r="541" spans="2:117" ht="22.5" customHeight="1">
      <c r="B541" s="98" t="s">
        <v>68</v>
      </c>
      <c r="C541" s="130">
        <f t="shared" si="1742"/>
        <v>535</v>
      </c>
      <c r="D541" s="146">
        <v>45709</v>
      </c>
      <c r="E541" s="155" t="s">
        <v>69</v>
      </c>
      <c r="F541" s="102" t="s">
        <v>70</v>
      </c>
      <c r="G541" s="103" t="s">
        <v>20</v>
      </c>
      <c r="H541" s="131" t="s">
        <v>46</v>
      </c>
      <c r="I541" s="132">
        <v>10000</v>
      </c>
      <c r="J541" s="106"/>
      <c r="K541" s="107">
        <f t="shared" si="1743"/>
        <v>5673404</v>
      </c>
      <c r="L541" s="645"/>
      <c r="M541" s="133"/>
      <c r="N541" s="133"/>
      <c r="O541" s="134" t="str">
        <f t="shared" ref="O541:S541" si="1815">IF($H541=O$6,$I541,"")</f>
        <v/>
      </c>
      <c r="P541" s="135" t="str">
        <f t="shared" si="1815"/>
        <v/>
      </c>
      <c r="Q541" s="136">
        <f t="shared" si="1815"/>
        <v>10000</v>
      </c>
      <c r="R541" s="135" t="str">
        <f t="shared" si="1815"/>
        <v/>
      </c>
      <c r="S541" s="137" t="str">
        <f t="shared" si="1815"/>
        <v/>
      </c>
      <c r="T541" s="113" t="str">
        <f t="shared" ref="T541:AJ541" si="1816">IF($H541=T$6,$J541,"")</f>
        <v/>
      </c>
      <c r="U541" s="114" t="str">
        <f t="shared" si="1816"/>
        <v/>
      </c>
      <c r="V541" s="114" t="str">
        <f t="shared" si="1816"/>
        <v/>
      </c>
      <c r="W541" s="114" t="str">
        <f t="shared" si="1816"/>
        <v/>
      </c>
      <c r="X541" s="113" t="str">
        <f t="shared" si="1816"/>
        <v/>
      </c>
      <c r="Y541" s="114" t="str">
        <f t="shared" si="1816"/>
        <v/>
      </c>
      <c r="Z541" s="114" t="str">
        <f t="shared" si="1816"/>
        <v/>
      </c>
      <c r="AA541" s="114" t="str">
        <f t="shared" si="1816"/>
        <v/>
      </c>
      <c r="AB541" s="113" t="str">
        <f t="shared" si="1816"/>
        <v/>
      </c>
      <c r="AC541" s="114" t="str">
        <f t="shared" si="1816"/>
        <v/>
      </c>
      <c r="AD541" s="114" t="str">
        <f t="shared" si="1816"/>
        <v/>
      </c>
      <c r="AE541" s="114" t="str">
        <f t="shared" si="1816"/>
        <v/>
      </c>
      <c r="AF541" s="114" t="str">
        <f t="shared" si="1816"/>
        <v/>
      </c>
      <c r="AG541" s="114" t="str">
        <f t="shared" si="1816"/>
        <v/>
      </c>
      <c r="AH541" s="114" t="str">
        <f t="shared" si="1816"/>
        <v/>
      </c>
      <c r="AI541" s="113" t="str">
        <f t="shared" si="1816"/>
        <v/>
      </c>
      <c r="AJ541" s="115" t="str">
        <f t="shared" si="1816"/>
        <v/>
      </c>
      <c r="AK541" s="617"/>
      <c r="AL541" s="38"/>
      <c r="AM541" s="98" t="s">
        <v>68</v>
      </c>
      <c r="AN541" s="130">
        <f t="shared" si="1746"/>
        <v>535</v>
      </c>
      <c r="AO541" s="138" t="str">
        <f t="shared" ref="AO541:AS541" si="1817">IF(AND($G541=AO$4,$H541=AO$6),$I541,"")</f>
        <v/>
      </c>
      <c r="AP541" s="139" t="str">
        <f t="shared" si="1817"/>
        <v/>
      </c>
      <c r="AQ541" s="139">
        <f t="shared" si="1817"/>
        <v>10000</v>
      </c>
      <c r="AR541" s="139" t="str">
        <f t="shared" si="1817"/>
        <v/>
      </c>
      <c r="AS541" s="139" t="str">
        <f t="shared" si="1817"/>
        <v/>
      </c>
      <c r="AT541" s="118"/>
      <c r="AU541" s="138" t="str">
        <f t="shared" si="1675"/>
        <v/>
      </c>
      <c r="AV541" s="139" t="str">
        <f t="shared" si="1676"/>
        <v/>
      </c>
      <c r="AW541" s="139" t="str">
        <f t="shared" si="1677"/>
        <v/>
      </c>
      <c r="AX541" s="139" t="str">
        <f t="shared" si="1678"/>
        <v/>
      </c>
      <c r="AY541" s="139" t="str">
        <f t="shared" si="1679"/>
        <v/>
      </c>
      <c r="AZ541" s="140" t="str">
        <f t="shared" si="1680"/>
        <v/>
      </c>
      <c r="BA541" s="141" t="str">
        <f t="shared" si="1681"/>
        <v/>
      </c>
      <c r="BB541" s="139" t="str">
        <f t="shared" si="1682"/>
        <v/>
      </c>
      <c r="BC541" s="139" t="str">
        <f t="shared" si="1683"/>
        <v/>
      </c>
      <c r="BD541" s="139" t="str">
        <f t="shared" si="1684"/>
        <v/>
      </c>
      <c r="BE541" s="140" t="str">
        <f t="shared" si="1685"/>
        <v/>
      </c>
      <c r="BF541" s="122" t="str">
        <f t="shared" si="1686"/>
        <v/>
      </c>
      <c r="BG541" s="123" t="str">
        <f t="shared" si="1687"/>
        <v/>
      </c>
      <c r="BH541" s="123" t="str">
        <f t="shared" si="1688"/>
        <v/>
      </c>
      <c r="BI541" s="123" t="str">
        <f t="shared" si="1689"/>
        <v/>
      </c>
      <c r="BJ541" s="122" t="str">
        <f t="shared" si="1690"/>
        <v/>
      </c>
      <c r="BK541" s="123" t="str">
        <f t="shared" si="1691"/>
        <v/>
      </c>
      <c r="BL541" s="123" t="str">
        <f t="shared" si="1692"/>
        <v/>
      </c>
      <c r="BM541" s="123" t="str">
        <f t="shared" si="1693"/>
        <v/>
      </c>
      <c r="BN541" s="123" t="str">
        <f t="shared" si="1694"/>
        <v/>
      </c>
      <c r="BO541" s="123" t="str">
        <f t="shared" si="1695"/>
        <v/>
      </c>
      <c r="BP541" s="123" t="str">
        <f t="shared" si="1696"/>
        <v/>
      </c>
      <c r="BQ541" s="123" t="str">
        <f t="shared" si="1697"/>
        <v/>
      </c>
      <c r="BR541" s="124" t="str">
        <f t="shared" si="1698"/>
        <v/>
      </c>
      <c r="BS541" s="142" t="str">
        <f t="shared" si="1699"/>
        <v/>
      </c>
      <c r="BT541" s="143" t="str">
        <f t="shared" si="1700"/>
        <v/>
      </c>
      <c r="BU541" s="143" t="str">
        <f t="shared" si="1701"/>
        <v/>
      </c>
      <c r="BV541" s="143" t="str">
        <f t="shared" si="1702"/>
        <v/>
      </c>
      <c r="BW541" s="143" t="str">
        <f t="shared" si="1703"/>
        <v/>
      </c>
      <c r="BX541" s="144" t="str">
        <f t="shared" si="1704"/>
        <v/>
      </c>
      <c r="BY541" s="141" t="str">
        <f t="shared" si="1705"/>
        <v/>
      </c>
      <c r="BZ541" s="139" t="str">
        <f t="shared" si="1706"/>
        <v/>
      </c>
      <c r="CA541" s="139" t="str">
        <f t="shared" si="1707"/>
        <v/>
      </c>
      <c r="CB541" s="139" t="str">
        <f t="shared" si="1708"/>
        <v/>
      </c>
      <c r="CC541" s="139" t="str">
        <f t="shared" si="1709"/>
        <v/>
      </c>
      <c r="CD541" s="139" t="str">
        <f t="shared" si="1710"/>
        <v/>
      </c>
      <c r="CE541" s="140" t="str">
        <f t="shared" si="1711"/>
        <v/>
      </c>
      <c r="CF541" s="141" t="str">
        <f t="shared" si="1712"/>
        <v/>
      </c>
      <c r="CG541" s="139" t="str">
        <f t="shared" si="1713"/>
        <v/>
      </c>
      <c r="CH541" s="139" t="str">
        <f t="shared" si="1714"/>
        <v/>
      </c>
      <c r="CI541" s="139" t="str">
        <f t="shared" si="1715"/>
        <v/>
      </c>
      <c r="CJ541" s="139" t="str">
        <f t="shared" si="1716"/>
        <v/>
      </c>
      <c r="CK541" s="139" t="str">
        <f t="shared" si="1717"/>
        <v/>
      </c>
      <c r="CL541" s="140" t="str">
        <f t="shared" si="1718"/>
        <v/>
      </c>
      <c r="CM541" s="142" t="str">
        <f t="shared" si="1719"/>
        <v/>
      </c>
      <c r="CN541" s="143" t="str">
        <f t="shared" si="1720"/>
        <v/>
      </c>
      <c r="CO541" s="143" t="str">
        <f t="shared" si="1721"/>
        <v/>
      </c>
      <c r="CP541" s="143" t="str">
        <f t="shared" si="1722"/>
        <v/>
      </c>
      <c r="CQ541" s="143" t="str">
        <f t="shared" si="1723"/>
        <v/>
      </c>
      <c r="CR541" s="145" t="str">
        <f t="shared" si="1724"/>
        <v/>
      </c>
      <c r="CS541" s="127"/>
      <c r="CT541" s="122" t="str">
        <f t="shared" si="1725"/>
        <v/>
      </c>
      <c r="CU541" s="123" t="str">
        <f t="shared" si="1726"/>
        <v/>
      </c>
      <c r="CV541" s="123" t="str">
        <f t="shared" si="1727"/>
        <v/>
      </c>
      <c r="CW541" s="123" t="str">
        <f t="shared" si="1728"/>
        <v/>
      </c>
      <c r="CX541" s="123" t="str">
        <f t="shared" si="1729"/>
        <v/>
      </c>
      <c r="CY541" s="123" t="str">
        <f t="shared" si="1730"/>
        <v/>
      </c>
      <c r="CZ541" s="123" t="str">
        <f t="shared" si="1731"/>
        <v/>
      </c>
      <c r="DA541" s="123" t="str">
        <f t="shared" si="1732"/>
        <v/>
      </c>
      <c r="DB541" s="124" t="str">
        <f t="shared" si="1733"/>
        <v/>
      </c>
      <c r="DC541" s="128" t="str">
        <f t="shared" si="1734"/>
        <v/>
      </c>
      <c r="DD541" s="123" t="str">
        <f t="shared" si="1735"/>
        <v/>
      </c>
      <c r="DE541" s="123" t="str">
        <f t="shared" si="1736"/>
        <v/>
      </c>
      <c r="DF541" s="123" t="str">
        <f t="shared" si="1737"/>
        <v/>
      </c>
      <c r="DG541" s="123" t="str">
        <f t="shared" si="1738"/>
        <v/>
      </c>
      <c r="DH541" s="123" t="str">
        <f t="shared" si="1739"/>
        <v/>
      </c>
      <c r="DI541" s="123" t="str">
        <f t="shared" si="1740"/>
        <v/>
      </c>
      <c r="DJ541" s="129" t="str">
        <f t="shared" si="1741"/>
        <v/>
      </c>
      <c r="DK541" s="98" t="s">
        <v>68</v>
      </c>
      <c r="DL541" s="130">
        <f t="shared" si="1748"/>
        <v>535</v>
      </c>
      <c r="DM541" s="56"/>
    </row>
    <row r="542" spans="2:117" ht="22.5" customHeight="1">
      <c r="B542" s="98" t="s">
        <v>68</v>
      </c>
      <c r="C542" s="130">
        <f t="shared" si="1742"/>
        <v>536</v>
      </c>
      <c r="D542" s="146">
        <v>45709</v>
      </c>
      <c r="E542" s="155" t="s">
        <v>69</v>
      </c>
      <c r="F542" s="102" t="s">
        <v>70</v>
      </c>
      <c r="G542" s="103" t="s">
        <v>20</v>
      </c>
      <c r="H542" s="131" t="s">
        <v>46</v>
      </c>
      <c r="I542" s="132">
        <v>10000</v>
      </c>
      <c r="J542" s="106"/>
      <c r="K542" s="107">
        <f t="shared" si="1743"/>
        <v>5683404</v>
      </c>
      <c r="L542" s="645"/>
      <c r="M542" s="133"/>
      <c r="N542" s="133"/>
      <c r="O542" s="134" t="str">
        <f t="shared" ref="O542:S542" si="1818">IF($H542=O$6,$I542,"")</f>
        <v/>
      </c>
      <c r="P542" s="135" t="str">
        <f t="shared" si="1818"/>
        <v/>
      </c>
      <c r="Q542" s="136">
        <f t="shared" si="1818"/>
        <v>10000</v>
      </c>
      <c r="R542" s="135" t="str">
        <f t="shared" si="1818"/>
        <v/>
      </c>
      <c r="S542" s="137" t="str">
        <f t="shared" si="1818"/>
        <v/>
      </c>
      <c r="T542" s="113" t="str">
        <f t="shared" ref="T542:AJ542" si="1819">IF($H542=T$6,$J542,"")</f>
        <v/>
      </c>
      <c r="U542" s="114" t="str">
        <f t="shared" si="1819"/>
        <v/>
      </c>
      <c r="V542" s="114" t="str">
        <f t="shared" si="1819"/>
        <v/>
      </c>
      <c r="W542" s="114" t="str">
        <f t="shared" si="1819"/>
        <v/>
      </c>
      <c r="X542" s="113" t="str">
        <f t="shared" si="1819"/>
        <v/>
      </c>
      <c r="Y542" s="114" t="str">
        <f t="shared" si="1819"/>
        <v/>
      </c>
      <c r="Z542" s="114" t="str">
        <f t="shared" si="1819"/>
        <v/>
      </c>
      <c r="AA542" s="114" t="str">
        <f t="shared" si="1819"/>
        <v/>
      </c>
      <c r="AB542" s="113" t="str">
        <f t="shared" si="1819"/>
        <v/>
      </c>
      <c r="AC542" s="114" t="str">
        <f t="shared" si="1819"/>
        <v/>
      </c>
      <c r="AD542" s="114" t="str">
        <f t="shared" si="1819"/>
        <v/>
      </c>
      <c r="AE542" s="114" t="str">
        <f t="shared" si="1819"/>
        <v/>
      </c>
      <c r="AF542" s="114" t="str">
        <f t="shared" si="1819"/>
        <v/>
      </c>
      <c r="AG542" s="114" t="str">
        <f t="shared" si="1819"/>
        <v/>
      </c>
      <c r="AH542" s="114" t="str">
        <f t="shared" si="1819"/>
        <v/>
      </c>
      <c r="AI542" s="113" t="str">
        <f t="shared" si="1819"/>
        <v/>
      </c>
      <c r="AJ542" s="115" t="str">
        <f t="shared" si="1819"/>
        <v/>
      </c>
      <c r="AK542" s="617"/>
      <c r="AL542" s="38"/>
      <c r="AM542" s="98" t="s">
        <v>68</v>
      </c>
      <c r="AN542" s="130">
        <f t="shared" si="1746"/>
        <v>536</v>
      </c>
      <c r="AO542" s="138" t="str">
        <f t="shared" ref="AO542:AS542" si="1820">IF(AND($G542=AO$4,$H542=AO$6),$I542,"")</f>
        <v/>
      </c>
      <c r="AP542" s="139" t="str">
        <f t="shared" si="1820"/>
        <v/>
      </c>
      <c r="AQ542" s="139">
        <f t="shared" si="1820"/>
        <v>10000</v>
      </c>
      <c r="AR542" s="139" t="str">
        <f t="shared" si="1820"/>
        <v/>
      </c>
      <c r="AS542" s="139" t="str">
        <f t="shared" si="1820"/>
        <v/>
      </c>
      <c r="AT542" s="118"/>
      <c r="AU542" s="138" t="str">
        <f t="shared" si="1675"/>
        <v/>
      </c>
      <c r="AV542" s="139" t="str">
        <f t="shared" si="1676"/>
        <v/>
      </c>
      <c r="AW542" s="139" t="str">
        <f t="shared" si="1677"/>
        <v/>
      </c>
      <c r="AX542" s="139" t="str">
        <f t="shared" si="1678"/>
        <v/>
      </c>
      <c r="AY542" s="139" t="str">
        <f t="shared" si="1679"/>
        <v/>
      </c>
      <c r="AZ542" s="140" t="str">
        <f t="shared" si="1680"/>
        <v/>
      </c>
      <c r="BA542" s="141" t="str">
        <f t="shared" si="1681"/>
        <v/>
      </c>
      <c r="BB542" s="139" t="str">
        <f t="shared" si="1682"/>
        <v/>
      </c>
      <c r="BC542" s="139" t="str">
        <f t="shared" si="1683"/>
        <v/>
      </c>
      <c r="BD542" s="139" t="str">
        <f t="shared" si="1684"/>
        <v/>
      </c>
      <c r="BE542" s="140" t="str">
        <f t="shared" si="1685"/>
        <v/>
      </c>
      <c r="BF542" s="122" t="str">
        <f t="shared" si="1686"/>
        <v/>
      </c>
      <c r="BG542" s="123" t="str">
        <f t="shared" si="1687"/>
        <v/>
      </c>
      <c r="BH542" s="123" t="str">
        <f t="shared" si="1688"/>
        <v/>
      </c>
      <c r="BI542" s="123" t="str">
        <f t="shared" si="1689"/>
        <v/>
      </c>
      <c r="BJ542" s="122" t="str">
        <f t="shared" si="1690"/>
        <v/>
      </c>
      <c r="BK542" s="123" t="str">
        <f t="shared" si="1691"/>
        <v/>
      </c>
      <c r="BL542" s="123" t="str">
        <f t="shared" si="1692"/>
        <v/>
      </c>
      <c r="BM542" s="123" t="str">
        <f t="shared" si="1693"/>
        <v/>
      </c>
      <c r="BN542" s="123" t="str">
        <f t="shared" si="1694"/>
        <v/>
      </c>
      <c r="BO542" s="123" t="str">
        <f t="shared" si="1695"/>
        <v/>
      </c>
      <c r="BP542" s="123" t="str">
        <f t="shared" si="1696"/>
        <v/>
      </c>
      <c r="BQ542" s="123" t="str">
        <f t="shared" si="1697"/>
        <v/>
      </c>
      <c r="BR542" s="124" t="str">
        <f t="shared" si="1698"/>
        <v/>
      </c>
      <c r="BS542" s="142" t="str">
        <f t="shared" si="1699"/>
        <v/>
      </c>
      <c r="BT542" s="143" t="str">
        <f t="shared" si="1700"/>
        <v/>
      </c>
      <c r="BU542" s="143" t="str">
        <f t="shared" si="1701"/>
        <v/>
      </c>
      <c r="BV542" s="143" t="str">
        <f t="shared" si="1702"/>
        <v/>
      </c>
      <c r="BW542" s="143" t="str">
        <f t="shared" si="1703"/>
        <v/>
      </c>
      <c r="BX542" s="144" t="str">
        <f t="shared" si="1704"/>
        <v/>
      </c>
      <c r="BY542" s="141" t="str">
        <f t="shared" si="1705"/>
        <v/>
      </c>
      <c r="BZ542" s="139" t="str">
        <f t="shared" si="1706"/>
        <v/>
      </c>
      <c r="CA542" s="139" t="str">
        <f t="shared" si="1707"/>
        <v/>
      </c>
      <c r="CB542" s="139" t="str">
        <f t="shared" si="1708"/>
        <v/>
      </c>
      <c r="CC542" s="139" t="str">
        <f t="shared" si="1709"/>
        <v/>
      </c>
      <c r="CD542" s="139" t="str">
        <f t="shared" si="1710"/>
        <v/>
      </c>
      <c r="CE542" s="140" t="str">
        <f t="shared" si="1711"/>
        <v/>
      </c>
      <c r="CF542" s="141" t="str">
        <f t="shared" si="1712"/>
        <v/>
      </c>
      <c r="CG542" s="139" t="str">
        <f t="shared" si="1713"/>
        <v/>
      </c>
      <c r="CH542" s="139" t="str">
        <f t="shared" si="1714"/>
        <v/>
      </c>
      <c r="CI542" s="139" t="str">
        <f t="shared" si="1715"/>
        <v/>
      </c>
      <c r="CJ542" s="139" t="str">
        <f t="shared" si="1716"/>
        <v/>
      </c>
      <c r="CK542" s="139" t="str">
        <f t="shared" si="1717"/>
        <v/>
      </c>
      <c r="CL542" s="140" t="str">
        <f t="shared" si="1718"/>
        <v/>
      </c>
      <c r="CM542" s="142" t="str">
        <f t="shared" si="1719"/>
        <v/>
      </c>
      <c r="CN542" s="143" t="str">
        <f t="shared" si="1720"/>
        <v/>
      </c>
      <c r="CO542" s="143" t="str">
        <f t="shared" si="1721"/>
        <v/>
      </c>
      <c r="CP542" s="143" t="str">
        <f t="shared" si="1722"/>
        <v/>
      </c>
      <c r="CQ542" s="143" t="str">
        <f t="shared" si="1723"/>
        <v/>
      </c>
      <c r="CR542" s="145" t="str">
        <f t="shared" si="1724"/>
        <v/>
      </c>
      <c r="CS542" s="127"/>
      <c r="CT542" s="122" t="str">
        <f t="shared" si="1725"/>
        <v/>
      </c>
      <c r="CU542" s="123" t="str">
        <f t="shared" si="1726"/>
        <v/>
      </c>
      <c r="CV542" s="123" t="str">
        <f t="shared" si="1727"/>
        <v/>
      </c>
      <c r="CW542" s="123" t="str">
        <f t="shared" si="1728"/>
        <v/>
      </c>
      <c r="CX542" s="123" t="str">
        <f t="shared" si="1729"/>
        <v/>
      </c>
      <c r="CY542" s="123" t="str">
        <f t="shared" si="1730"/>
        <v/>
      </c>
      <c r="CZ542" s="123" t="str">
        <f t="shared" si="1731"/>
        <v/>
      </c>
      <c r="DA542" s="123" t="str">
        <f t="shared" si="1732"/>
        <v/>
      </c>
      <c r="DB542" s="124" t="str">
        <f t="shared" si="1733"/>
        <v/>
      </c>
      <c r="DC542" s="128" t="str">
        <f t="shared" si="1734"/>
        <v/>
      </c>
      <c r="DD542" s="123" t="str">
        <f t="shared" si="1735"/>
        <v/>
      </c>
      <c r="DE542" s="123" t="str">
        <f t="shared" si="1736"/>
        <v/>
      </c>
      <c r="DF542" s="123" t="str">
        <f t="shared" si="1737"/>
        <v/>
      </c>
      <c r="DG542" s="123" t="str">
        <f t="shared" si="1738"/>
        <v/>
      </c>
      <c r="DH542" s="123" t="str">
        <f t="shared" si="1739"/>
        <v/>
      </c>
      <c r="DI542" s="123" t="str">
        <f t="shared" si="1740"/>
        <v/>
      </c>
      <c r="DJ542" s="129" t="str">
        <f t="shared" si="1741"/>
        <v/>
      </c>
      <c r="DK542" s="98" t="s">
        <v>68</v>
      </c>
      <c r="DL542" s="130">
        <f t="shared" si="1748"/>
        <v>536</v>
      </c>
      <c r="DM542" s="56"/>
    </row>
    <row r="543" spans="2:117" ht="22.5" customHeight="1">
      <c r="B543" s="98" t="s">
        <v>68</v>
      </c>
      <c r="C543" s="130">
        <f t="shared" si="1742"/>
        <v>537</v>
      </c>
      <c r="D543" s="146">
        <v>45709</v>
      </c>
      <c r="E543" s="155" t="s">
        <v>69</v>
      </c>
      <c r="F543" s="102" t="s">
        <v>70</v>
      </c>
      <c r="G543" s="103" t="s">
        <v>20</v>
      </c>
      <c r="H543" s="131" t="s">
        <v>46</v>
      </c>
      <c r="I543" s="132">
        <v>2000</v>
      </c>
      <c r="J543" s="106"/>
      <c r="K543" s="107">
        <f t="shared" si="1743"/>
        <v>5685404</v>
      </c>
      <c r="L543" s="645"/>
      <c r="M543" s="133"/>
      <c r="N543" s="133"/>
      <c r="O543" s="134" t="str">
        <f t="shared" ref="O543:S543" si="1821">IF($H543=O$6,$I543,"")</f>
        <v/>
      </c>
      <c r="P543" s="135" t="str">
        <f t="shared" si="1821"/>
        <v/>
      </c>
      <c r="Q543" s="136">
        <f t="shared" si="1821"/>
        <v>2000</v>
      </c>
      <c r="R543" s="135" t="str">
        <f t="shared" si="1821"/>
        <v/>
      </c>
      <c r="S543" s="137" t="str">
        <f t="shared" si="1821"/>
        <v/>
      </c>
      <c r="T543" s="113" t="str">
        <f t="shared" ref="T543:AJ543" si="1822">IF($H543=T$6,$J543,"")</f>
        <v/>
      </c>
      <c r="U543" s="114" t="str">
        <f t="shared" si="1822"/>
        <v/>
      </c>
      <c r="V543" s="114" t="str">
        <f t="shared" si="1822"/>
        <v/>
      </c>
      <c r="W543" s="114" t="str">
        <f t="shared" si="1822"/>
        <v/>
      </c>
      <c r="X543" s="113" t="str">
        <f t="shared" si="1822"/>
        <v/>
      </c>
      <c r="Y543" s="114" t="str">
        <f t="shared" si="1822"/>
        <v/>
      </c>
      <c r="Z543" s="114" t="str">
        <f t="shared" si="1822"/>
        <v/>
      </c>
      <c r="AA543" s="114" t="str">
        <f t="shared" si="1822"/>
        <v/>
      </c>
      <c r="AB543" s="113" t="str">
        <f t="shared" si="1822"/>
        <v/>
      </c>
      <c r="AC543" s="114" t="str">
        <f t="shared" si="1822"/>
        <v/>
      </c>
      <c r="AD543" s="114" t="str">
        <f t="shared" si="1822"/>
        <v/>
      </c>
      <c r="AE543" s="114" t="str">
        <f t="shared" si="1822"/>
        <v/>
      </c>
      <c r="AF543" s="114" t="str">
        <f t="shared" si="1822"/>
        <v/>
      </c>
      <c r="AG543" s="114" t="str">
        <f t="shared" si="1822"/>
        <v/>
      </c>
      <c r="AH543" s="114" t="str">
        <f t="shared" si="1822"/>
        <v/>
      </c>
      <c r="AI543" s="113" t="str">
        <f t="shared" si="1822"/>
        <v/>
      </c>
      <c r="AJ543" s="115" t="str">
        <f t="shared" si="1822"/>
        <v/>
      </c>
      <c r="AK543" s="617"/>
      <c r="AL543" s="38"/>
      <c r="AM543" s="98" t="s">
        <v>68</v>
      </c>
      <c r="AN543" s="130">
        <f t="shared" si="1746"/>
        <v>537</v>
      </c>
      <c r="AO543" s="138" t="str">
        <f t="shared" ref="AO543:AS543" si="1823">IF(AND($G543=AO$4,$H543=AO$6),$I543,"")</f>
        <v/>
      </c>
      <c r="AP543" s="139" t="str">
        <f t="shared" si="1823"/>
        <v/>
      </c>
      <c r="AQ543" s="139">
        <f t="shared" si="1823"/>
        <v>2000</v>
      </c>
      <c r="AR543" s="139" t="str">
        <f t="shared" si="1823"/>
        <v/>
      </c>
      <c r="AS543" s="139" t="str">
        <f t="shared" si="1823"/>
        <v/>
      </c>
      <c r="AT543" s="118"/>
      <c r="AU543" s="138" t="str">
        <f t="shared" si="1675"/>
        <v/>
      </c>
      <c r="AV543" s="139" t="str">
        <f t="shared" si="1676"/>
        <v/>
      </c>
      <c r="AW543" s="139" t="str">
        <f t="shared" si="1677"/>
        <v/>
      </c>
      <c r="AX543" s="139" t="str">
        <f t="shared" si="1678"/>
        <v/>
      </c>
      <c r="AY543" s="139" t="str">
        <f t="shared" si="1679"/>
        <v/>
      </c>
      <c r="AZ543" s="140" t="str">
        <f t="shared" si="1680"/>
        <v/>
      </c>
      <c r="BA543" s="141" t="str">
        <f t="shared" si="1681"/>
        <v/>
      </c>
      <c r="BB543" s="139" t="str">
        <f t="shared" si="1682"/>
        <v/>
      </c>
      <c r="BC543" s="139" t="str">
        <f t="shared" si="1683"/>
        <v/>
      </c>
      <c r="BD543" s="139" t="str">
        <f t="shared" si="1684"/>
        <v/>
      </c>
      <c r="BE543" s="140" t="str">
        <f t="shared" si="1685"/>
        <v/>
      </c>
      <c r="BF543" s="122" t="str">
        <f t="shared" si="1686"/>
        <v/>
      </c>
      <c r="BG543" s="123" t="str">
        <f t="shared" si="1687"/>
        <v/>
      </c>
      <c r="BH543" s="123" t="str">
        <f t="shared" si="1688"/>
        <v/>
      </c>
      <c r="BI543" s="123" t="str">
        <f t="shared" si="1689"/>
        <v/>
      </c>
      <c r="BJ543" s="122" t="str">
        <f t="shared" si="1690"/>
        <v/>
      </c>
      <c r="BK543" s="123" t="str">
        <f t="shared" si="1691"/>
        <v/>
      </c>
      <c r="BL543" s="123" t="str">
        <f t="shared" si="1692"/>
        <v/>
      </c>
      <c r="BM543" s="123" t="str">
        <f t="shared" si="1693"/>
        <v/>
      </c>
      <c r="BN543" s="123" t="str">
        <f t="shared" si="1694"/>
        <v/>
      </c>
      <c r="BO543" s="123" t="str">
        <f t="shared" si="1695"/>
        <v/>
      </c>
      <c r="BP543" s="123" t="str">
        <f t="shared" si="1696"/>
        <v/>
      </c>
      <c r="BQ543" s="123" t="str">
        <f t="shared" si="1697"/>
        <v/>
      </c>
      <c r="BR543" s="124" t="str">
        <f t="shared" si="1698"/>
        <v/>
      </c>
      <c r="BS543" s="142" t="str">
        <f t="shared" si="1699"/>
        <v/>
      </c>
      <c r="BT543" s="143" t="str">
        <f t="shared" si="1700"/>
        <v/>
      </c>
      <c r="BU543" s="143" t="str">
        <f t="shared" si="1701"/>
        <v/>
      </c>
      <c r="BV543" s="143" t="str">
        <f t="shared" si="1702"/>
        <v/>
      </c>
      <c r="BW543" s="143" t="str">
        <f t="shared" si="1703"/>
        <v/>
      </c>
      <c r="BX543" s="144" t="str">
        <f t="shared" si="1704"/>
        <v/>
      </c>
      <c r="BY543" s="141" t="str">
        <f t="shared" si="1705"/>
        <v/>
      </c>
      <c r="BZ543" s="139" t="str">
        <f t="shared" si="1706"/>
        <v/>
      </c>
      <c r="CA543" s="139" t="str">
        <f t="shared" si="1707"/>
        <v/>
      </c>
      <c r="CB543" s="139" t="str">
        <f t="shared" si="1708"/>
        <v/>
      </c>
      <c r="CC543" s="139" t="str">
        <f t="shared" si="1709"/>
        <v/>
      </c>
      <c r="CD543" s="139" t="str">
        <f t="shared" si="1710"/>
        <v/>
      </c>
      <c r="CE543" s="140" t="str">
        <f t="shared" si="1711"/>
        <v/>
      </c>
      <c r="CF543" s="141" t="str">
        <f t="shared" si="1712"/>
        <v/>
      </c>
      <c r="CG543" s="139" t="str">
        <f t="shared" si="1713"/>
        <v/>
      </c>
      <c r="CH543" s="139" t="str">
        <f t="shared" si="1714"/>
        <v/>
      </c>
      <c r="CI543" s="139" t="str">
        <f t="shared" si="1715"/>
        <v/>
      </c>
      <c r="CJ543" s="139" t="str">
        <f t="shared" si="1716"/>
        <v/>
      </c>
      <c r="CK543" s="139" t="str">
        <f t="shared" si="1717"/>
        <v/>
      </c>
      <c r="CL543" s="140" t="str">
        <f t="shared" si="1718"/>
        <v/>
      </c>
      <c r="CM543" s="142" t="str">
        <f t="shared" si="1719"/>
        <v/>
      </c>
      <c r="CN543" s="143" t="str">
        <f t="shared" si="1720"/>
        <v/>
      </c>
      <c r="CO543" s="143" t="str">
        <f t="shared" si="1721"/>
        <v/>
      </c>
      <c r="CP543" s="143" t="str">
        <f t="shared" si="1722"/>
        <v/>
      </c>
      <c r="CQ543" s="143" t="str">
        <f t="shared" si="1723"/>
        <v/>
      </c>
      <c r="CR543" s="145" t="str">
        <f t="shared" si="1724"/>
        <v/>
      </c>
      <c r="CS543" s="127"/>
      <c r="CT543" s="122" t="str">
        <f t="shared" si="1725"/>
        <v/>
      </c>
      <c r="CU543" s="123" t="str">
        <f t="shared" si="1726"/>
        <v/>
      </c>
      <c r="CV543" s="123" t="str">
        <f t="shared" si="1727"/>
        <v/>
      </c>
      <c r="CW543" s="123" t="str">
        <f t="shared" si="1728"/>
        <v/>
      </c>
      <c r="CX543" s="123" t="str">
        <f t="shared" si="1729"/>
        <v/>
      </c>
      <c r="CY543" s="123" t="str">
        <f t="shared" si="1730"/>
        <v/>
      </c>
      <c r="CZ543" s="123" t="str">
        <f t="shared" si="1731"/>
        <v/>
      </c>
      <c r="DA543" s="123" t="str">
        <f t="shared" si="1732"/>
        <v/>
      </c>
      <c r="DB543" s="124" t="str">
        <f t="shared" si="1733"/>
        <v/>
      </c>
      <c r="DC543" s="128" t="str">
        <f t="shared" si="1734"/>
        <v/>
      </c>
      <c r="DD543" s="123" t="str">
        <f t="shared" si="1735"/>
        <v/>
      </c>
      <c r="DE543" s="123" t="str">
        <f t="shared" si="1736"/>
        <v/>
      </c>
      <c r="DF543" s="123" t="str">
        <f t="shared" si="1737"/>
        <v/>
      </c>
      <c r="DG543" s="123" t="str">
        <f t="shared" si="1738"/>
        <v/>
      </c>
      <c r="DH543" s="123" t="str">
        <f t="shared" si="1739"/>
        <v/>
      </c>
      <c r="DI543" s="123" t="str">
        <f t="shared" si="1740"/>
        <v/>
      </c>
      <c r="DJ543" s="129" t="str">
        <f t="shared" si="1741"/>
        <v/>
      </c>
      <c r="DK543" s="98" t="s">
        <v>68</v>
      </c>
      <c r="DL543" s="130">
        <f t="shared" si="1748"/>
        <v>537</v>
      </c>
      <c r="DM543" s="56"/>
    </row>
    <row r="544" spans="2:117" ht="22.5" customHeight="1">
      <c r="B544" s="98" t="s">
        <v>68</v>
      </c>
      <c r="C544" s="130">
        <f t="shared" si="1742"/>
        <v>538</v>
      </c>
      <c r="D544" s="146">
        <v>45709</v>
      </c>
      <c r="E544" s="155" t="s">
        <v>69</v>
      </c>
      <c r="F544" s="102" t="s">
        <v>70</v>
      </c>
      <c r="G544" s="103" t="s">
        <v>20</v>
      </c>
      <c r="H544" s="131" t="s">
        <v>46</v>
      </c>
      <c r="I544" s="132">
        <v>2000</v>
      </c>
      <c r="J544" s="106"/>
      <c r="K544" s="107">
        <f t="shared" si="1743"/>
        <v>5687404</v>
      </c>
      <c r="L544" s="645"/>
      <c r="M544" s="133"/>
      <c r="N544" s="133"/>
      <c r="O544" s="134" t="str">
        <f t="shared" ref="O544:S544" si="1824">IF($H544=O$6,$I544,"")</f>
        <v/>
      </c>
      <c r="P544" s="135" t="str">
        <f t="shared" si="1824"/>
        <v/>
      </c>
      <c r="Q544" s="136">
        <f t="shared" si="1824"/>
        <v>2000</v>
      </c>
      <c r="R544" s="135" t="str">
        <f t="shared" si="1824"/>
        <v/>
      </c>
      <c r="S544" s="137" t="str">
        <f t="shared" si="1824"/>
        <v/>
      </c>
      <c r="T544" s="113" t="str">
        <f t="shared" ref="T544:AJ544" si="1825">IF($H544=T$6,$J544,"")</f>
        <v/>
      </c>
      <c r="U544" s="114" t="str">
        <f t="shared" si="1825"/>
        <v/>
      </c>
      <c r="V544" s="114" t="str">
        <f t="shared" si="1825"/>
        <v/>
      </c>
      <c r="W544" s="114" t="str">
        <f t="shared" si="1825"/>
        <v/>
      </c>
      <c r="X544" s="113" t="str">
        <f t="shared" si="1825"/>
        <v/>
      </c>
      <c r="Y544" s="114" t="str">
        <f t="shared" si="1825"/>
        <v/>
      </c>
      <c r="Z544" s="114" t="str">
        <f t="shared" si="1825"/>
        <v/>
      </c>
      <c r="AA544" s="114" t="str">
        <f t="shared" si="1825"/>
        <v/>
      </c>
      <c r="AB544" s="113" t="str">
        <f t="shared" si="1825"/>
        <v/>
      </c>
      <c r="AC544" s="114" t="str">
        <f t="shared" si="1825"/>
        <v/>
      </c>
      <c r="AD544" s="114" t="str">
        <f t="shared" si="1825"/>
        <v/>
      </c>
      <c r="AE544" s="114" t="str">
        <f t="shared" si="1825"/>
        <v/>
      </c>
      <c r="AF544" s="114" t="str">
        <f t="shared" si="1825"/>
        <v/>
      </c>
      <c r="AG544" s="114" t="str">
        <f t="shared" si="1825"/>
        <v/>
      </c>
      <c r="AH544" s="114" t="str">
        <f t="shared" si="1825"/>
        <v/>
      </c>
      <c r="AI544" s="113" t="str">
        <f t="shared" si="1825"/>
        <v/>
      </c>
      <c r="AJ544" s="115" t="str">
        <f t="shared" si="1825"/>
        <v/>
      </c>
      <c r="AK544" s="617"/>
      <c r="AL544" s="38"/>
      <c r="AM544" s="98" t="s">
        <v>68</v>
      </c>
      <c r="AN544" s="130">
        <f t="shared" si="1746"/>
        <v>538</v>
      </c>
      <c r="AO544" s="138" t="str">
        <f t="shared" ref="AO544:AS544" si="1826">IF(AND($G544=AO$4,$H544=AO$6),$I544,"")</f>
        <v/>
      </c>
      <c r="AP544" s="139" t="str">
        <f t="shared" si="1826"/>
        <v/>
      </c>
      <c r="AQ544" s="139">
        <f t="shared" si="1826"/>
        <v>2000</v>
      </c>
      <c r="AR544" s="139" t="str">
        <f t="shared" si="1826"/>
        <v/>
      </c>
      <c r="AS544" s="139" t="str">
        <f t="shared" si="1826"/>
        <v/>
      </c>
      <c r="AT544" s="118"/>
      <c r="AU544" s="138" t="str">
        <f t="shared" si="1675"/>
        <v/>
      </c>
      <c r="AV544" s="139" t="str">
        <f t="shared" si="1676"/>
        <v/>
      </c>
      <c r="AW544" s="139" t="str">
        <f t="shared" si="1677"/>
        <v/>
      </c>
      <c r="AX544" s="139" t="str">
        <f t="shared" si="1678"/>
        <v/>
      </c>
      <c r="AY544" s="139" t="str">
        <f t="shared" si="1679"/>
        <v/>
      </c>
      <c r="AZ544" s="140" t="str">
        <f t="shared" si="1680"/>
        <v/>
      </c>
      <c r="BA544" s="141" t="str">
        <f t="shared" si="1681"/>
        <v/>
      </c>
      <c r="BB544" s="139" t="str">
        <f t="shared" si="1682"/>
        <v/>
      </c>
      <c r="BC544" s="139" t="str">
        <f t="shared" si="1683"/>
        <v/>
      </c>
      <c r="BD544" s="139" t="str">
        <f t="shared" si="1684"/>
        <v/>
      </c>
      <c r="BE544" s="140" t="str">
        <f t="shared" si="1685"/>
        <v/>
      </c>
      <c r="BF544" s="122" t="str">
        <f t="shared" si="1686"/>
        <v/>
      </c>
      <c r="BG544" s="123" t="str">
        <f t="shared" si="1687"/>
        <v/>
      </c>
      <c r="BH544" s="123" t="str">
        <f t="shared" si="1688"/>
        <v/>
      </c>
      <c r="BI544" s="123" t="str">
        <f t="shared" si="1689"/>
        <v/>
      </c>
      <c r="BJ544" s="122" t="str">
        <f t="shared" si="1690"/>
        <v/>
      </c>
      <c r="BK544" s="123" t="str">
        <f t="shared" si="1691"/>
        <v/>
      </c>
      <c r="BL544" s="123" t="str">
        <f t="shared" si="1692"/>
        <v/>
      </c>
      <c r="BM544" s="123" t="str">
        <f t="shared" si="1693"/>
        <v/>
      </c>
      <c r="BN544" s="123" t="str">
        <f t="shared" si="1694"/>
        <v/>
      </c>
      <c r="BO544" s="123" t="str">
        <f t="shared" si="1695"/>
        <v/>
      </c>
      <c r="BP544" s="123" t="str">
        <f t="shared" si="1696"/>
        <v/>
      </c>
      <c r="BQ544" s="123" t="str">
        <f t="shared" si="1697"/>
        <v/>
      </c>
      <c r="BR544" s="124" t="str">
        <f t="shared" si="1698"/>
        <v/>
      </c>
      <c r="BS544" s="142" t="str">
        <f t="shared" si="1699"/>
        <v/>
      </c>
      <c r="BT544" s="143" t="str">
        <f t="shared" si="1700"/>
        <v/>
      </c>
      <c r="BU544" s="143" t="str">
        <f t="shared" si="1701"/>
        <v/>
      </c>
      <c r="BV544" s="143" t="str">
        <f t="shared" si="1702"/>
        <v/>
      </c>
      <c r="BW544" s="143" t="str">
        <f t="shared" si="1703"/>
        <v/>
      </c>
      <c r="BX544" s="144" t="str">
        <f t="shared" si="1704"/>
        <v/>
      </c>
      <c r="BY544" s="141" t="str">
        <f t="shared" si="1705"/>
        <v/>
      </c>
      <c r="BZ544" s="139" t="str">
        <f t="shared" si="1706"/>
        <v/>
      </c>
      <c r="CA544" s="139" t="str">
        <f t="shared" si="1707"/>
        <v/>
      </c>
      <c r="CB544" s="139" t="str">
        <f t="shared" si="1708"/>
        <v/>
      </c>
      <c r="CC544" s="139" t="str">
        <f t="shared" si="1709"/>
        <v/>
      </c>
      <c r="CD544" s="139" t="str">
        <f t="shared" si="1710"/>
        <v/>
      </c>
      <c r="CE544" s="140" t="str">
        <f t="shared" si="1711"/>
        <v/>
      </c>
      <c r="CF544" s="141" t="str">
        <f t="shared" si="1712"/>
        <v/>
      </c>
      <c r="CG544" s="139" t="str">
        <f t="shared" si="1713"/>
        <v/>
      </c>
      <c r="CH544" s="139" t="str">
        <f t="shared" si="1714"/>
        <v/>
      </c>
      <c r="CI544" s="139" t="str">
        <f t="shared" si="1715"/>
        <v/>
      </c>
      <c r="CJ544" s="139" t="str">
        <f t="shared" si="1716"/>
        <v/>
      </c>
      <c r="CK544" s="139" t="str">
        <f t="shared" si="1717"/>
        <v/>
      </c>
      <c r="CL544" s="140" t="str">
        <f t="shared" si="1718"/>
        <v/>
      </c>
      <c r="CM544" s="142" t="str">
        <f t="shared" si="1719"/>
        <v/>
      </c>
      <c r="CN544" s="143" t="str">
        <f t="shared" si="1720"/>
        <v/>
      </c>
      <c r="CO544" s="143" t="str">
        <f t="shared" si="1721"/>
        <v/>
      </c>
      <c r="CP544" s="143" t="str">
        <f t="shared" si="1722"/>
        <v/>
      </c>
      <c r="CQ544" s="143" t="str">
        <f t="shared" si="1723"/>
        <v/>
      </c>
      <c r="CR544" s="145" t="str">
        <f t="shared" si="1724"/>
        <v/>
      </c>
      <c r="CS544" s="127"/>
      <c r="CT544" s="122" t="str">
        <f t="shared" si="1725"/>
        <v/>
      </c>
      <c r="CU544" s="123" t="str">
        <f t="shared" si="1726"/>
        <v/>
      </c>
      <c r="CV544" s="123" t="str">
        <f t="shared" si="1727"/>
        <v/>
      </c>
      <c r="CW544" s="123" t="str">
        <f t="shared" si="1728"/>
        <v/>
      </c>
      <c r="CX544" s="123" t="str">
        <f t="shared" si="1729"/>
        <v/>
      </c>
      <c r="CY544" s="123" t="str">
        <f t="shared" si="1730"/>
        <v/>
      </c>
      <c r="CZ544" s="123" t="str">
        <f t="shared" si="1731"/>
        <v/>
      </c>
      <c r="DA544" s="123" t="str">
        <f t="shared" si="1732"/>
        <v/>
      </c>
      <c r="DB544" s="124" t="str">
        <f t="shared" si="1733"/>
        <v/>
      </c>
      <c r="DC544" s="128" t="str">
        <f t="shared" si="1734"/>
        <v/>
      </c>
      <c r="DD544" s="123" t="str">
        <f t="shared" si="1735"/>
        <v/>
      </c>
      <c r="DE544" s="123" t="str">
        <f t="shared" si="1736"/>
        <v/>
      </c>
      <c r="DF544" s="123" t="str">
        <f t="shared" si="1737"/>
        <v/>
      </c>
      <c r="DG544" s="123" t="str">
        <f t="shared" si="1738"/>
        <v/>
      </c>
      <c r="DH544" s="123" t="str">
        <f t="shared" si="1739"/>
        <v/>
      </c>
      <c r="DI544" s="123" t="str">
        <f t="shared" si="1740"/>
        <v/>
      </c>
      <c r="DJ544" s="129" t="str">
        <f t="shared" si="1741"/>
        <v/>
      </c>
      <c r="DK544" s="98" t="s">
        <v>68</v>
      </c>
      <c r="DL544" s="130">
        <f t="shared" si="1748"/>
        <v>538</v>
      </c>
      <c r="DM544" s="56"/>
    </row>
    <row r="545" spans="2:117" ht="22.5" customHeight="1">
      <c r="B545" s="98" t="s">
        <v>68</v>
      </c>
      <c r="C545" s="130">
        <f t="shared" si="1742"/>
        <v>539</v>
      </c>
      <c r="D545" s="146">
        <v>45709</v>
      </c>
      <c r="E545" s="155" t="s">
        <v>69</v>
      </c>
      <c r="F545" s="102" t="s">
        <v>70</v>
      </c>
      <c r="G545" s="103" t="s">
        <v>20</v>
      </c>
      <c r="H545" s="131" t="s">
        <v>46</v>
      </c>
      <c r="I545" s="132">
        <v>10000</v>
      </c>
      <c r="J545" s="106"/>
      <c r="K545" s="107">
        <f t="shared" si="1743"/>
        <v>5697404</v>
      </c>
      <c r="L545" s="645"/>
      <c r="M545" s="133"/>
      <c r="N545" s="133"/>
      <c r="O545" s="134" t="str">
        <f t="shared" ref="O545:S545" si="1827">IF($H545=O$6,$I545,"")</f>
        <v/>
      </c>
      <c r="P545" s="135" t="str">
        <f t="shared" si="1827"/>
        <v/>
      </c>
      <c r="Q545" s="136">
        <f t="shared" si="1827"/>
        <v>10000</v>
      </c>
      <c r="R545" s="135" t="str">
        <f t="shared" si="1827"/>
        <v/>
      </c>
      <c r="S545" s="137" t="str">
        <f t="shared" si="1827"/>
        <v/>
      </c>
      <c r="T545" s="113" t="str">
        <f t="shared" ref="T545:AJ545" si="1828">IF($H545=T$6,$J545,"")</f>
        <v/>
      </c>
      <c r="U545" s="114" t="str">
        <f t="shared" si="1828"/>
        <v/>
      </c>
      <c r="V545" s="114" t="str">
        <f t="shared" si="1828"/>
        <v/>
      </c>
      <c r="W545" s="114" t="str">
        <f t="shared" si="1828"/>
        <v/>
      </c>
      <c r="X545" s="113" t="str">
        <f t="shared" si="1828"/>
        <v/>
      </c>
      <c r="Y545" s="114" t="str">
        <f t="shared" si="1828"/>
        <v/>
      </c>
      <c r="Z545" s="114" t="str">
        <f t="shared" si="1828"/>
        <v/>
      </c>
      <c r="AA545" s="114" t="str">
        <f t="shared" si="1828"/>
        <v/>
      </c>
      <c r="AB545" s="113" t="str">
        <f t="shared" si="1828"/>
        <v/>
      </c>
      <c r="AC545" s="114" t="str">
        <f t="shared" si="1828"/>
        <v/>
      </c>
      <c r="AD545" s="114" t="str">
        <f t="shared" si="1828"/>
        <v/>
      </c>
      <c r="AE545" s="114" t="str">
        <f t="shared" si="1828"/>
        <v/>
      </c>
      <c r="AF545" s="114" t="str">
        <f t="shared" si="1828"/>
        <v/>
      </c>
      <c r="AG545" s="114" t="str">
        <f t="shared" si="1828"/>
        <v/>
      </c>
      <c r="AH545" s="114" t="str">
        <f t="shared" si="1828"/>
        <v/>
      </c>
      <c r="AI545" s="113" t="str">
        <f t="shared" si="1828"/>
        <v/>
      </c>
      <c r="AJ545" s="115" t="str">
        <f t="shared" si="1828"/>
        <v/>
      </c>
      <c r="AK545" s="617"/>
      <c r="AL545" s="38"/>
      <c r="AM545" s="98" t="s">
        <v>68</v>
      </c>
      <c r="AN545" s="130">
        <f t="shared" si="1746"/>
        <v>539</v>
      </c>
      <c r="AO545" s="138" t="str">
        <f t="shared" ref="AO545:AS545" si="1829">IF(AND($G545=AO$4,$H545=AO$6),$I545,"")</f>
        <v/>
      </c>
      <c r="AP545" s="139" t="str">
        <f t="shared" si="1829"/>
        <v/>
      </c>
      <c r="AQ545" s="139">
        <f t="shared" si="1829"/>
        <v>10000</v>
      </c>
      <c r="AR545" s="139" t="str">
        <f t="shared" si="1829"/>
        <v/>
      </c>
      <c r="AS545" s="139" t="str">
        <f t="shared" si="1829"/>
        <v/>
      </c>
      <c r="AT545" s="118"/>
      <c r="AU545" s="138" t="str">
        <f t="shared" si="1675"/>
        <v/>
      </c>
      <c r="AV545" s="139" t="str">
        <f t="shared" si="1676"/>
        <v/>
      </c>
      <c r="AW545" s="139" t="str">
        <f t="shared" si="1677"/>
        <v/>
      </c>
      <c r="AX545" s="139" t="str">
        <f t="shared" si="1678"/>
        <v/>
      </c>
      <c r="AY545" s="139" t="str">
        <f t="shared" si="1679"/>
        <v/>
      </c>
      <c r="AZ545" s="140" t="str">
        <f t="shared" si="1680"/>
        <v/>
      </c>
      <c r="BA545" s="141" t="str">
        <f t="shared" si="1681"/>
        <v/>
      </c>
      <c r="BB545" s="139" t="str">
        <f t="shared" si="1682"/>
        <v/>
      </c>
      <c r="BC545" s="139" t="str">
        <f t="shared" si="1683"/>
        <v/>
      </c>
      <c r="BD545" s="139" t="str">
        <f t="shared" si="1684"/>
        <v/>
      </c>
      <c r="BE545" s="140" t="str">
        <f t="shared" si="1685"/>
        <v/>
      </c>
      <c r="BF545" s="122" t="str">
        <f t="shared" si="1686"/>
        <v/>
      </c>
      <c r="BG545" s="123" t="str">
        <f t="shared" si="1687"/>
        <v/>
      </c>
      <c r="BH545" s="123" t="str">
        <f t="shared" si="1688"/>
        <v/>
      </c>
      <c r="BI545" s="123" t="str">
        <f t="shared" si="1689"/>
        <v/>
      </c>
      <c r="BJ545" s="122" t="str">
        <f t="shared" si="1690"/>
        <v/>
      </c>
      <c r="BK545" s="123" t="str">
        <f t="shared" si="1691"/>
        <v/>
      </c>
      <c r="BL545" s="123" t="str">
        <f t="shared" si="1692"/>
        <v/>
      </c>
      <c r="BM545" s="123" t="str">
        <f t="shared" si="1693"/>
        <v/>
      </c>
      <c r="BN545" s="123" t="str">
        <f t="shared" si="1694"/>
        <v/>
      </c>
      <c r="BO545" s="123" t="str">
        <f t="shared" si="1695"/>
        <v/>
      </c>
      <c r="BP545" s="123" t="str">
        <f t="shared" si="1696"/>
        <v/>
      </c>
      <c r="BQ545" s="123" t="str">
        <f t="shared" si="1697"/>
        <v/>
      </c>
      <c r="BR545" s="124" t="str">
        <f t="shared" si="1698"/>
        <v/>
      </c>
      <c r="BS545" s="142" t="str">
        <f t="shared" si="1699"/>
        <v/>
      </c>
      <c r="BT545" s="143" t="str">
        <f t="shared" si="1700"/>
        <v/>
      </c>
      <c r="BU545" s="143" t="str">
        <f t="shared" si="1701"/>
        <v/>
      </c>
      <c r="BV545" s="143" t="str">
        <f t="shared" si="1702"/>
        <v/>
      </c>
      <c r="BW545" s="143" t="str">
        <f t="shared" si="1703"/>
        <v/>
      </c>
      <c r="BX545" s="144" t="str">
        <f t="shared" si="1704"/>
        <v/>
      </c>
      <c r="BY545" s="141" t="str">
        <f t="shared" si="1705"/>
        <v/>
      </c>
      <c r="BZ545" s="139" t="str">
        <f t="shared" si="1706"/>
        <v/>
      </c>
      <c r="CA545" s="139" t="str">
        <f t="shared" si="1707"/>
        <v/>
      </c>
      <c r="CB545" s="139" t="str">
        <f t="shared" si="1708"/>
        <v/>
      </c>
      <c r="CC545" s="139" t="str">
        <f t="shared" si="1709"/>
        <v/>
      </c>
      <c r="CD545" s="139" t="str">
        <f t="shared" si="1710"/>
        <v/>
      </c>
      <c r="CE545" s="140" t="str">
        <f t="shared" si="1711"/>
        <v/>
      </c>
      <c r="CF545" s="141" t="str">
        <f t="shared" si="1712"/>
        <v/>
      </c>
      <c r="CG545" s="139" t="str">
        <f t="shared" si="1713"/>
        <v/>
      </c>
      <c r="CH545" s="139" t="str">
        <f t="shared" si="1714"/>
        <v/>
      </c>
      <c r="CI545" s="139" t="str">
        <f t="shared" si="1715"/>
        <v/>
      </c>
      <c r="CJ545" s="139" t="str">
        <f t="shared" si="1716"/>
        <v/>
      </c>
      <c r="CK545" s="139" t="str">
        <f t="shared" si="1717"/>
        <v/>
      </c>
      <c r="CL545" s="140" t="str">
        <f t="shared" si="1718"/>
        <v/>
      </c>
      <c r="CM545" s="142" t="str">
        <f t="shared" si="1719"/>
        <v/>
      </c>
      <c r="CN545" s="143" t="str">
        <f t="shared" si="1720"/>
        <v/>
      </c>
      <c r="CO545" s="143" t="str">
        <f t="shared" si="1721"/>
        <v/>
      </c>
      <c r="CP545" s="143" t="str">
        <f t="shared" si="1722"/>
        <v/>
      </c>
      <c r="CQ545" s="143" t="str">
        <f t="shared" si="1723"/>
        <v/>
      </c>
      <c r="CR545" s="145" t="str">
        <f t="shared" si="1724"/>
        <v/>
      </c>
      <c r="CS545" s="127"/>
      <c r="CT545" s="122" t="str">
        <f t="shared" si="1725"/>
        <v/>
      </c>
      <c r="CU545" s="123" t="str">
        <f t="shared" si="1726"/>
        <v/>
      </c>
      <c r="CV545" s="123" t="str">
        <f t="shared" si="1727"/>
        <v/>
      </c>
      <c r="CW545" s="123" t="str">
        <f t="shared" si="1728"/>
        <v/>
      </c>
      <c r="CX545" s="123" t="str">
        <f t="shared" si="1729"/>
        <v/>
      </c>
      <c r="CY545" s="123" t="str">
        <f t="shared" si="1730"/>
        <v/>
      </c>
      <c r="CZ545" s="123" t="str">
        <f t="shared" si="1731"/>
        <v/>
      </c>
      <c r="DA545" s="123" t="str">
        <f t="shared" si="1732"/>
        <v/>
      </c>
      <c r="DB545" s="124" t="str">
        <f t="shared" si="1733"/>
        <v/>
      </c>
      <c r="DC545" s="128" t="str">
        <f t="shared" si="1734"/>
        <v/>
      </c>
      <c r="DD545" s="123" t="str">
        <f t="shared" si="1735"/>
        <v/>
      </c>
      <c r="DE545" s="123" t="str">
        <f t="shared" si="1736"/>
        <v/>
      </c>
      <c r="DF545" s="123" t="str">
        <f t="shared" si="1737"/>
        <v/>
      </c>
      <c r="DG545" s="123" t="str">
        <f t="shared" si="1738"/>
        <v/>
      </c>
      <c r="DH545" s="123" t="str">
        <f t="shared" si="1739"/>
        <v/>
      </c>
      <c r="DI545" s="123" t="str">
        <f t="shared" si="1740"/>
        <v/>
      </c>
      <c r="DJ545" s="129" t="str">
        <f t="shared" si="1741"/>
        <v/>
      </c>
      <c r="DK545" s="98" t="s">
        <v>68</v>
      </c>
      <c r="DL545" s="130">
        <f t="shared" si="1748"/>
        <v>539</v>
      </c>
      <c r="DM545" s="56"/>
    </row>
    <row r="546" spans="2:117" ht="22.5" customHeight="1">
      <c r="B546" s="98" t="s">
        <v>68</v>
      </c>
      <c r="C546" s="130">
        <f t="shared" si="1742"/>
        <v>540</v>
      </c>
      <c r="D546" s="146">
        <v>45709</v>
      </c>
      <c r="E546" s="155" t="s">
        <v>69</v>
      </c>
      <c r="F546" s="102" t="s">
        <v>70</v>
      </c>
      <c r="G546" s="103" t="s">
        <v>20</v>
      </c>
      <c r="H546" s="131" t="s">
        <v>46</v>
      </c>
      <c r="I546" s="132">
        <v>10000</v>
      </c>
      <c r="J546" s="106"/>
      <c r="K546" s="107">
        <f t="shared" si="1743"/>
        <v>5707404</v>
      </c>
      <c r="L546" s="645"/>
      <c r="M546" s="133"/>
      <c r="N546" s="133"/>
      <c r="O546" s="134" t="str">
        <f t="shared" ref="O546:S546" si="1830">IF($H546=O$6,$I546,"")</f>
        <v/>
      </c>
      <c r="P546" s="135" t="str">
        <f t="shared" si="1830"/>
        <v/>
      </c>
      <c r="Q546" s="136">
        <f t="shared" si="1830"/>
        <v>10000</v>
      </c>
      <c r="R546" s="135" t="str">
        <f t="shared" si="1830"/>
        <v/>
      </c>
      <c r="S546" s="137" t="str">
        <f t="shared" si="1830"/>
        <v/>
      </c>
      <c r="T546" s="113" t="str">
        <f t="shared" ref="T546:AJ546" si="1831">IF($H546=T$6,$J546,"")</f>
        <v/>
      </c>
      <c r="U546" s="114" t="str">
        <f t="shared" si="1831"/>
        <v/>
      </c>
      <c r="V546" s="114" t="str">
        <f t="shared" si="1831"/>
        <v/>
      </c>
      <c r="W546" s="114" t="str">
        <f t="shared" si="1831"/>
        <v/>
      </c>
      <c r="X546" s="113" t="str">
        <f t="shared" si="1831"/>
        <v/>
      </c>
      <c r="Y546" s="114" t="str">
        <f t="shared" si="1831"/>
        <v/>
      </c>
      <c r="Z546" s="114" t="str">
        <f t="shared" si="1831"/>
        <v/>
      </c>
      <c r="AA546" s="114" t="str">
        <f t="shared" si="1831"/>
        <v/>
      </c>
      <c r="AB546" s="113" t="str">
        <f t="shared" si="1831"/>
        <v/>
      </c>
      <c r="AC546" s="114" t="str">
        <f t="shared" si="1831"/>
        <v/>
      </c>
      <c r="AD546" s="114" t="str">
        <f t="shared" si="1831"/>
        <v/>
      </c>
      <c r="AE546" s="114" t="str">
        <f t="shared" si="1831"/>
        <v/>
      </c>
      <c r="AF546" s="114" t="str">
        <f t="shared" si="1831"/>
        <v/>
      </c>
      <c r="AG546" s="114" t="str">
        <f t="shared" si="1831"/>
        <v/>
      </c>
      <c r="AH546" s="114" t="str">
        <f t="shared" si="1831"/>
        <v/>
      </c>
      <c r="AI546" s="113" t="str">
        <f t="shared" si="1831"/>
        <v/>
      </c>
      <c r="AJ546" s="115" t="str">
        <f t="shared" si="1831"/>
        <v/>
      </c>
      <c r="AK546" s="617"/>
      <c r="AL546" s="38"/>
      <c r="AM546" s="98" t="s">
        <v>68</v>
      </c>
      <c r="AN546" s="130">
        <f t="shared" si="1746"/>
        <v>540</v>
      </c>
      <c r="AO546" s="138" t="str">
        <f t="shared" ref="AO546:AS546" si="1832">IF(AND($G546=AO$4,$H546=AO$6),$I546,"")</f>
        <v/>
      </c>
      <c r="AP546" s="139" t="str">
        <f t="shared" si="1832"/>
        <v/>
      </c>
      <c r="AQ546" s="139">
        <f t="shared" si="1832"/>
        <v>10000</v>
      </c>
      <c r="AR546" s="139" t="str">
        <f t="shared" si="1832"/>
        <v/>
      </c>
      <c r="AS546" s="139" t="str">
        <f t="shared" si="1832"/>
        <v/>
      </c>
      <c r="AT546" s="118"/>
      <c r="AU546" s="138" t="str">
        <f t="shared" si="1675"/>
        <v/>
      </c>
      <c r="AV546" s="139" t="str">
        <f t="shared" si="1676"/>
        <v/>
      </c>
      <c r="AW546" s="139" t="str">
        <f t="shared" si="1677"/>
        <v/>
      </c>
      <c r="AX546" s="139" t="str">
        <f t="shared" si="1678"/>
        <v/>
      </c>
      <c r="AY546" s="139" t="str">
        <f t="shared" si="1679"/>
        <v/>
      </c>
      <c r="AZ546" s="140" t="str">
        <f t="shared" si="1680"/>
        <v/>
      </c>
      <c r="BA546" s="141" t="str">
        <f t="shared" si="1681"/>
        <v/>
      </c>
      <c r="BB546" s="139" t="str">
        <f t="shared" si="1682"/>
        <v/>
      </c>
      <c r="BC546" s="139" t="str">
        <f t="shared" si="1683"/>
        <v/>
      </c>
      <c r="BD546" s="139" t="str">
        <f t="shared" si="1684"/>
        <v/>
      </c>
      <c r="BE546" s="140" t="str">
        <f t="shared" si="1685"/>
        <v/>
      </c>
      <c r="BF546" s="122" t="str">
        <f t="shared" si="1686"/>
        <v/>
      </c>
      <c r="BG546" s="123" t="str">
        <f t="shared" si="1687"/>
        <v/>
      </c>
      <c r="BH546" s="123" t="str">
        <f t="shared" si="1688"/>
        <v/>
      </c>
      <c r="BI546" s="123" t="str">
        <f t="shared" si="1689"/>
        <v/>
      </c>
      <c r="BJ546" s="122" t="str">
        <f t="shared" si="1690"/>
        <v/>
      </c>
      <c r="BK546" s="123" t="str">
        <f t="shared" si="1691"/>
        <v/>
      </c>
      <c r="BL546" s="123" t="str">
        <f t="shared" si="1692"/>
        <v/>
      </c>
      <c r="BM546" s="123" t="str">
        <f t="shared" si="1693"/>
        <v/>
      </c>
      <c r="BN546" s="123" t="str">
        <f t="shared" si="1694"/>
        <v/>
      </c>
      <c r="BO546" s="123" t="str">
        <f t="shared" si="1695"/>
        <v/>
      </c>
      <c r="BP546" s="123" t="str">
        <f t="shared" si="1696"/>
        <v/>
      </c>
      <c r="BQ546" s="123" t="str">
        <f t="shared" si="1697"/>
        <v/>
      </c>
      <c r="BR546" s="124" t="str">
        <f t="shared" si="1698"/>
        <v/>
      </c>
      <c r="BS546" s="142" t="str">
        <f t="shared" si="1699"/>
        <v/>
      </c>
      <c r="BT546" s="143" t="str">
        <f t="shared" si="1700"/>
        <v/>
      </c>
      <c r="BU546" s="143" t="str">
        <f t="shared" si="1701"/>
        <v/>
      </c>
      <c r="BV546" s="143" t="str">
        <f t="shared" si="1702"/>
        <v/>
      </c>
      <c r="BW546" s="143" t="str">
        <f t="shared" si="1703"/>
        <v/>
      </c>
      <c r="BX546" s="144" t="str">
        <f t="shared" si="1704"/>
        <v/>
      </c>
      <c r="BY546" s="141" t="str">
        <f t="shared" si="1705"/>
        <v/>
      </c>
      <c r="BZ546" s="139" t="str">
        <f t="shared" si="1706"/>
        <v/>
      </c>
      <c r="CA546" s="139" t="str">
        <f t="shared" si="1707"/>
        <v/>
      </c>
      <c r="CB546" s="139" t="str">
        <f t="shared" si="1708"/>
        <v/>
      </c>
      <c r="CC546" s="139" t="str">
        <f t="shared" si="1709"/>
        <v/>
      </c>
      <c r="CD546" s="139" t="str">
        <f t="shared" si="1710"/>
        <v/>
      </c>
      <c r="CE546" s="140" t="str">
        <f t="shared" si="1711"/>
        <v/>
      </c>
      <c r="CF546" s="141" t="str">
        <f t="shared" si="1712"/>
        <v/>
      </c>
      <c r="CG546" s="139" t="str">
        <f t="shared" si="1713"/>
        <v/>
      </c>
      <c r="CH546" s="139" t="str">
        <f t="shared" si="1714"/>
        <v/>
      </c>
      <c r="CI546" s="139" t="str">
        <f t="shared" si="1715"/>
        <v/>
      </c>
      <c r="CJ546" s="139" t="str">
        <f t="shared" si="1716"/>
        <v/>
      </c>
      <c r="CK546" s="139" t="str">
        <f t="shared" si="1717"/>
        <v/>
      </c>
      <c r="CL546" s="140" t="str">
        <f t="shared" si="1718"/>
        <v/>
      </c>
      <c r="CM546" s="142" t="str">
        <f t="shared" si="1719"/>
        <v/>
      </c>
      <c r="CN546" s="143" t="str">
        <f t="shared" si="1720"/>
        <v/>
      </c>
      <c r="CO546" s="143" t="str">
        <f t="shared" si="1721"/>
        <v/>
      </c>
      <c r="CP546" s="143" t="str">
        <f t="shared" si="1722"/>
        <v/>
      </c>
      <c r="CQ546" s="143" t="str">
        <f t="shared" si="1723"/>
        <v/>
      </c>
      <c r="CR546" s="145" t="str">
        <f t="shared" si="1724"/>
        <v/>
      </c>
      <c r="CS546" s="127"/>
      <c r="CT546" s="122" t="str">
        <f t="shared" si="1725"/>
        <v/>
      </c>
      <c r="CU546" s="123" t="str">
        <f t="shared" si="1726"/>
        <v/>
      </c>
      <c r="CV546" s="123" t="str">
        <f t="shared" si="1727"/>
        <v/>
      </c>
      <c r="CW546" s="123" t="str">
        <f t="shared" si="1728"/>
        <v/>
      </c>
      <c r="CX546" s="123" t="str">
        <f t="shared" si="1729"/>
        <v/>
      </c>
      <c r="CY546" s="123" t="str">
        <f t="shared" si="1730"/>
        <v/>
      </c>
      <c r="CZ546" s="123" t="str">
        <f t="shared" si="1731"/>
        <v/>
      </c>
      <c r="DA546" s="123" t="str">
        <f t="shared" si="1732"/>
        <v/>
      </c>
      <c r="DB546" s="124" t="str">
        <f t="shared" si="1733"/>
        <v/>
      </c>
      <c r="DC546" s="128" t="str">
        <f t="shared" si="1734"/>
        <v/>
      </c>
      <c r="DD546" s="123" t="str">
        <f t="shared" si="1735"/>
        <v/>
      </c>
      <c r="DE546" s="123" t="str">
        <f t="shared" si="1736"/>
        <v/>
      </c>
      <c r="DF546" s="123" t="str">
        <f t="shared" si="1737"/>
        <v/>
      </c>
      <c r="DG546" s="123" t="str">
        <f t="shared" si="1738"/>
        <v/>
      </c>
      <c r="DH546" s="123" t="str">
        <f t="shared" si="1739"/>
        <v/>
      </c>
      <c r="DI546" s="123" t="str">
        <f t="shared" si="1740"/>
        <v/>
      </c>
      <c r="DJ546" s="129" t="str">
        <f t="shared" si="1741"/>
        <v/>
      </c>
      <c r="DK546" s="98" t="s">
        <v>68</v>
      </c>
      <c r="DL546" s="130">
        <f t="shared" si="1748"/>
        <v>540</v>
      </c>
      <c r="DM546" s="56"/>
    </row>
    <row r="547" spans="2:117" ht="22.5" customHeight="1">
      <c r="B547" s="98" t="s">
        <v>68</v>
      </c>
      <c r="C547" s="130">
        <f t="shared" si="1742"/>
        <v>541</v>
      </c>
      <c r="D547" s="146">
        <v>45709</v>
      </c>
      <c r="E547" s="155" t="s">
        <v>69</v>
      </c>
      <c r="F547" s="102" t="s">
        <v>70</v>
      </c>
      <c r="G547" s="103" t="s">
        <v>20</v>
      </c>
      <c r="H547" s="131" t="s">
        <v>46</v>
      </c>
      <c r="I547" s="132">
        <v>2000</v>
      </c>
      <c r="J547" s="106"/>
      <c r="K547" s="107">
        <f t="shared" si="1743"/>
        <v>5709404</v>
      </c>
      <c r="L547" s="645"/>
      <c r="M547" s="133"/>
      <c r="N547" s="133"/>
      <c r="O547" s="134" t="str">
        <f t="shared" ref="O547:S547" si="1833">IF($H547=O$6,$I547,"")</f>
        <v/>
      </c>
      <c r="P547" s="135" t="str">
        <f t="shared" si="1833"/>
        <v/>
      </c>
      <c r="Q547" s="136">
        <f t="shared" si="1833"/>
        <v>2000</v>
      </c>
      <c r="R547" s="135" t="str">
        <f t="shared" si="1833"/>
        <v/>
      </c>
      <c r="S547" s="137" t="str">
        <f t="shared" si="1833"/>
        <v/>
      </c>
      <c r="T547" s="113" t="str">
        <f t="shared" ref="T547:AJ547" si="1834">IF($H547=T$6,$J547,"")</f>
        <v/>
      </c>
      <c r="U547" s="114" t="str">
        <f t="shared" si="1834"/>
        <v/>
      </c>
      <c r="V547" s="114" t="str">
        <f t="shared" si="1834"/>
        <v/>
      </c>
      <c r="W547" s="114" t="str">
        <f t="shared" si="1834"/>
        <v/>
      </c>
      <c r="X547" s="113" t="str">
        <f t="shared" si="1834"/>
        <v/>
      </c>
      <c r="Y547" s="114" t="str">
        <f t="shared" si="1834"/>
        <v/>
      </c>
      <c r="Z547" s="114" t="str">
        <f t="shared" si="1834"/>
        <v/>
      </c>
      <c r="AA547" s="114" t="str">
        <f t="shared" si="1834"/>
        <v/>
      </c>
      <c r="AB547" s="113" t="str">
        <f t="shared" si="1834"/>
        <v/>
      </c>
      <c r="AC547" s="114" t="str">
        <f t="shared" si="1834"/>
        <v/>
      </c>
      <c r="AD547" s="114" t="str">
        <f t="shared" si="1834"/>
        <v/>
      </c>
      <c r="AE547" s="114" t="str">
        <f t="shared" si="1834"/>
        <v/>
      </c>
      <c r="AF547" s="114" t="str">
        <f t="shared" si="1834"/>
        <v/>
      </c>
      <c r="AG547" s="114" t="str">
        <f t="shared" si="1834"/>
        <v/>
      </c>
      <c r="AH547" s="114" t="str">
        <f t="shared" si="1834"/>
        <v/>
      </c>
      <c r="AI547" s="113" t="str">
        <f t="shared" si="1834"/>
        <v/>
      </c>
      <c r="AJ547" s="115" t="str">
        <f t="shared" si="1834"/>
        <v/>
      </c>
      <c r="AK547" s="617"/>
      <c r="AL547" s="38"/>
      <c r="AM547" s="98" t="s">
        <v>68</v>
      </c>
      <c r="AN547" s="130">
        <f t="shared" si="1746"/>
        <v>541</v>
      </c>
      <c r="AO547" s="138" t="str">
        <f t="shared" ref="AO547:AS547" si="1835">IF(AND($G547=AO$4,$H547=AO$6),$I547,"")</f>
        <v/>
      </c>
      <c r="AP547" s="139" t="str">
        <f t="shared" si="1835"/>
        <v/>
      </c>
      <c r="AQ547" s="139">
        <f t="shared" si="1835"/>
        <v>2000</v>
      </c>
      <c r="AR547" s="139" t="str">
        <f t="shared" si="1835"/>
        <v/>
      </c>
      <c r="AS547" s="139" t="str">
        <f t="shared" si="1835"/>
        <v/>
      </c>
      <c r="AT547" s="118"/>
      <c r="AU547" s="138" t="str">
        <f t="shared" si="1675"/>
        <v/>
      </c>
      <c r="AV547" s="139" t="str">
        <f t="shared" si="1676"/>
        <v/>
      </c>
      <c r="AW547" s="139" t="str">
        <f t="shared" si="1677"/>
        <v/>
      </c>
      <c r="AX547" s="139" t="str">
        <f t="shared" si="1678"/>
        <v/>
      </c>
      <c r="AY547" s="139" t="str">
        <f t="shared" si="1679"/>
        <v/>
      </c>
      <c r="AZ547" s="140" t="str">
        <f t="shared" si="1680"/>
        <v/>
      </c>
      <c r="BA547" s="141" t="str">
        <f t="shared" si="1681"/>
        <v/>
      </c>
      <c r="BB547" s="139" t="str">
        <f t="shared" si="1682"/>
        <v/>
      </c>
      <c r="BC547" s="139" t="str">
        <f t="shared" si="1683"/>
        <v/>
      </c>
      <c r="BD547" s="139" t="str">
        <f t="shared" si="1684"/>
        <v/>
      </c>
      <c r="BE547" s="140" t="str">
        <f t="shared" si="1685"/>
        <v/>
      </c>
      <c r="BF547" s="122" t="str">
        <f t="shared" si="1686"/>
        <v/>
      </c>
      <c r="BG547" s="123" t="str">
        <f t="shared" si="1687"/>
        <v/>
      </c>
      <c r="BH547" s="123" t="str">
        <f t="shared" si="1688"/>
        <v/>
      </c>
      <c r="BI547" s="123" t="str">
        <f t="shared" si="1689"/>
        <v/>
      </c>
      <c r="BJ547" s="122" t="str">
        <f t="shared" si="1690"/>
        <v/>
      </c>
      <c r="BK547" s="123" t="str">
        <f t="shared" si="1691"/>
        <v/>
      </c>
      <c r="BL547" s="123" t="str">
        <f t="shared" si="1692"/>
        <v/>
      </c>
      <c r="BM547" s="123" t="str">
        <f t="shared" si="1693"/>
        <v/>
      </c>
      <c r="BN547" s="123" t="str">
        <f t="shared" si="1694"/>
        <v/>
      </c>
      <c r="BO547" s="123" t="str">
        <f t="shared" si="1695"/>
        <v/>
      </c>
      <c r="BP547" s="123" t="str">
        <f t="shared" si="1696"/>
        <v/>
      </c>
      <c r="BQ547" s="123" t="str">
        <f t="shared" si="1697"/>
        <v/>
      </c>
      <c r="BR547" s="124" t="str">
        <f t="shared" si="1698"/>
        <v/>
      </c>
      <c r="BS547" s="142" t="str">
        <f t="shared" si="1699"/>
        <v/>
      </c>
      <c r="BT547" s="143" t="str">
        <f t="shared" si="1700"/>
        <v/>
      </c>
      <c r="BU547" s="143" t="str">
        <f t="shared" si="1701"/>
        <v/>
      </c>
      <c r="BV547" s="143" t="str">
        <f t="shared" si="1702"/>
        <v/>
      </c>
      <c r="BW547" s="143" t="str">
        <f t="shared" si="1703"/>
        <v/>
      </c>
      <c r="BX547" s="144" t="str">
        <f t="shared" si="1704"/>
        <v/>
      </c>
      <c r="BY547" s="141" t="str">
        <f t="shared" si="1705"/>
        <v/>
      </c>
      <c r="BZ547" s="139" t="str">
        <f t="shared" si="1706"/>
        <v/>
      </c>
      <c r="CA547" s="139" t="str">
        <f t="shared" si="1707"/>
        <v/>
      </c>
      <c r="CB547" s="139" t="str">
        <f t="shared" si="1708"/>
        <v/>
      </c>
      <c r="CC547" s="139" t="str">
        <f t="shared" si="1709"/>
        <v/>
      </c>
      <c r="CD547" s="139" t="str">
        <f t="shared" si="1710"/>
        <v/>
      </c>
      <c r="CE547" s="140" t="str">
        <f t="shared" si="1711"/>
        <v/>
      </c>
      <c r="CF547" s="141" t="str">
        <f t="shared" si="1712"/>
        <v/>
      </c>
      <c r="CG547" s="139" t="str">
        <f t="shared" si="1713"/>
        <v/>
      </c>
      <c r="CH547" s="139" t="str">
        <f t="shared" si="1714"/>
        <v/>
      </c>
      <c r="CI547" s="139" t="str">
        <f t="shared" si="1715"/>
        <v/>
      </c>
      <c r="CJ547" s="139" t="str">
        <f t="shared" si="1716"/>
        <v/>
      </c>
      <c r="CK547" s="139" t="str">
        <f t="shared" si="1717"/>
        <v/>
      </c>
      <c r="CL547" s="140" t="str">
        <f t="shared" si="1718"/>
        <v/>
      </c>
      <c r="CM547" s="142" t="str">
        <f t="shared" si="1719"/>
        <v/>
      </c>
      <c r="CN547" s="143" t="str">
        <f t="shared" si="1720"/>
        <v/>
      </c>
      <c r="CO547" s="143" t="str">
        <f t="shared" si="1721"/>
        <v/>
      </c>
      <c r="CP547" s="143" t="str">
        <f t="shared" si="1722"/>
        <v/>
      </c>
      <c r="CQ547" s="143" t="str">
        <f t="shared" si="1723"/>
        <v/>
      </c>
      <c r="CR547" s="145" t="str">
        <f t="shared" si="1724"/>
        <v/>
      </c>
      <c r="CS547" s="127"/>
      <c r="CT547" s="122" t="str">
        <f t="shared" si="1725"/>
        <v/>
      </c>
      <c r="CU547" s="123" t="str">
        <f t="shared" si="1726"/>
        <v/>
      </c>
      <c r="CV547" s="123" t="str">
        <f t="shared" si="1727"/>
        <v/>
      </c>
      <c r="CW547" s="123" t="str">
        <f t="shared" si="1728"/>
        <v/>
      </c>
      <c r="CX547" s="123" t="str">
        <f t="shared" si="1729"/>
        <v/>
      </c>
      <c r="CY547" s="123" t="str">
        <f t="shared" si="1730"/>
        <v/>
      </c>
      <c r="CZ547" s="123" t="str">
        <f t="shared" si="1731"/>
        <v/>
      </c>
      <c r="DA547" s="123" t="str">
        <f t="shared" si="1732"/>
        <v/>
      </c>
      <c r="DB547" s="124" t="str">
        <f t="shared" si="1733"/>
        <v/>
      </c>
      <c r="DC547" s="128" t="str">
        <f t="shared" si="1734"/>
        <v/>
      </c>
      <c r="DD547" s="123" t="str">
        <f t="shared" si="1735"/>
        <v/>
      </c>
      <c r="DE547" s="123" t="str">
        <f t="shared" si="1736"/>
        <v/>
      </c>
      <c r="DF547" s="123" t="str">
        <f t="shared" si="1737"/>
        <v/>
      </c>
      <c r="DG547" s="123" t="str">
        <f t="shared" si="1738"/>
        <v/>
      </c>
      <c r="DH547" s="123" t="str">
        <f t="shared" si="1739"/>
        <v/>
      </c>
      <c r="DI547" s="123" t="str">
        <f t="shared" si="1740"/>
        <v/>
      </c>
      <c r="DJ547" s="129" t="str">
        <f t="shared" si="1741"/>
        <v/>
      </c>
      <c r="DK547" s="98" t="s">
        <v>68</v>
      </c>
      <c r="DL547" s="130">
        <f t="shared" si="1748"/>
        <v>541</v>
      </c>
      <c r="DM547" s="56"/>
    </row>
    <row r="548" spans="2:117" ht="22.5" customHeight="1">
      <c r="B548" s="98" t="s">
        <v>68</v>
      </c>
      <c r="C548" s="130">
        <f t="shared" si="1742"/>
        <v>542</v>
      </c>
      <c r="D548" s="146">
        <v>45709</v>
      </c>
      <c r="E548" s="155" t="s">
        <v>69</v>
      </c>
      <c r="F548" s="102" t="s">
        <v>70</v>
      </c>
      <c r="G548" s="156" t="s">
        <v>20</v>
      </c>
      <c r="H548" s="131" t="s">
        <v>46</v>
      </c>
      <c r="I548" s="132">
        <v>10000</v>
      </c>
      <c r="J548" s="106"/>
      <c r="K548" s="107">
        <f t="shared" si="1743"/>
        <v>5719404</v>
      </c>
      <c r="L548" s="645"/>
      <c r="M548" s="133"/>
      <c r="N548" s="133"/>
      <c r="O548" s="134" t="str">
        <f t="shared" ref="O548:S548" si="1836">IF($H548=O$6,$I548,"")</f>
        <v/>
      </c>
      <c r="P548" s="135" t="str">
        <f t="shared" si="1836"/>
        <v/>
      </c>
      <c r="Q548" s="136">
        <f t="shared" si="1836"/>
        <v>10000</v>
      </c>
      <c r="R548" s="135" t="str">
        <f t="shared" si="1836"/>
        <v/>
      </c>
      <c r="S548" s="137" t="str">
        <f t="shared" si="1836"/>
        <v/>
      </c>
      <c r="T548" s="113" t="str">
        <f t="shared" ref="T548:AJ548" si="1837">IF($H548=T$6,$J548,"")</f>
        <v/>
      </c>
      <c r="U548" s="114" t="str">
        <f t="shared" si="1837"/>
        <v/>
      </c>
      <c r="V548" s="114" t="str">
        <f t="shared" si="1837"/>
        <v/>
      </c>
      <c r="W548" s="114" t="str">
        <f t="shared" si="1837"/>
        <v/>
      </c>
      <c r="X548" s="113" t="str">
        <f t="shared" si="1837"/>
        <v/>
      </c>
      <c r="Y548" s="114" t="str">
        <f t="shared" si="1837"/>
        <v/>
      </c>
      <c r="Z548" s="114" t="str">
        <f t="shared" si="1837"/>
        <v/>
      </c>
      <c r="AA548" s="114" t="str">
        <f t="shared" si="1837"/>
        <v/>
      </c>
      <c r="AB548" s="113" t="str">
        <f t="shared" si="1837"/>
        <v/>
      </c>
      <c r="AC548" s="114" t="str">
        <f t="shared" si="1837"/>
        <v/>
      </c>
      <c r="AD548" s="114" t="str">
        <f t="shared" si="1837"/>
        <v/>
      </c>
      <c r="AE548" s="114" t="str">
        <f t="shared" si="1837"/>
        <v/>
      </c>
      <c r="AF548" s="114" t="str">
        <f t="shared" si="1837"/>
        <v/>
      </c>
      <c r="AG548" s="114" t="str">
        <f t="shared" si="1837"/>
        <v/>
      </c>
      <c r="AH548" s="114" t="str">
        <f t="shared" si="1837"/>
        <v/>
      </c>
      <c r="AI548" s="113" t="str">
        <f t="shared" si="1837"/>
        <v/>
      </c>
      <c r="AJ548" s="115" t="str">
        <f t="shared" si="1837"/>
        <v/>
      </c>
      <c r="AK548" s="617"/>
      <c r="AL548" s="38"/>
      <c r="AM548" s="98" t="s">
        <v>68</v>
      </c>
      <c r="AN548" s="130">
        <f t="shared" si="1746"/>
        <v>542</v>
      </c>
      <c r="AO548" s="138" t="str">
        <f t="shared" ref="AO548:AS548" si="1838">IF(AND($G548=AO$4,$H548=AO$6),$I548,"")</f>
        <v/>
      </c>
      <c r="AP548" s="139" t="str">
        <f t="shared" si="1838"/>
        <v/>
      </c>
      <c r="AQ548" s="139">
        <f t="shared" si="1838"/>
        <v>10000</v>
      </c>
      <c r="AR548" s="139" t="str">
        <f t="shared" si="1838"/>
        <v/>
      </c>
      <c r="AS548" s="139" t="str">
        <f t="shared" si="1838"/>
        <v/>
      </c>
      <c r="AT548" s="118"/>
      <c r="AU548" s="138" t="str">
        <f t="shared" si="1675"/>
        <v/>
      </c>
      <c r="AV548" s="139" t="str">
        <f t="shared" si="1676"/>
        <v/>
      </c>
      <c r="AW548" s="139" t="str">
        <f t="shared" si="1677"/>
        <v/>
      </c>
      <c r="AX548" s="139" t="str">
        <f t="shared" si="1678"/>
        <v/>
      </c>
      <c r="AY548" s="139" t="str">
        <f t="shared" si="1679"/>
        <v/>
      </c>
      <c r="AZ548" s="140" t="str">
        <f t="shared" si="1680"/>
        <v/>
      </c>
      <c r="BA548" s="141" t="str">
        <f t="shared" si="1681"/>
        <v/>
      </c>
      <c r="BB548" s="139" t="str">
        <f t="shared" si="1682"/>
        <v/>
      </c>
      <c r="BC548" s="139" t="str">
        <f t="shared" si="1683"/>
        <v/>
      </c>
      <c r="BD548" s="139" t="str">
        <f t="shared" si="1684"/>
        <v/>
      </c>
      <c r="BE548" s="140" t="str">
        <f t="shared" si="1685"/>
        <v/>
      </c>
      <c r="BF548" s="122" t="str">
        <f t="shared" si="1686"/>
        <v/>
      </c>
      <c r="BG548" s="123" t="str">
        <f t="shared" si="1687"/>
        <v/>
      </c>
      <c r="BH548" s="123" t="str">
        <f t="shared" si="1688"/>
        <v/>
      </c>
      <c r="BI548" s="123" t="str">
        <f t="shared" si="1689"/>
        <v/>
      </c>
      <c r="BJ548" s="122" t="str">
        <f t="shared" si="1690"/>
        <v/>
      </c>
      <c r="BK548" s="123" t="str">
        <f t="shared" si="1691"/>
        <v/>
      </c>
      <c r="BL548" s="123" t="str">
        <f t="shared" si="1692"/>
        <v/>
      </c>
      <c r="BM548" s="123" t="str">
        <f t="shared" si="1693"/>
        <v/>
      </c>
      <c r="BN548" s="123" t="str">
        <f t="shared" si="1694"/>
        <v/>
      </c>
      <c r="BO548" s="123" t="str">
        <f t="shared" si="1695"/>
        <v/>
      </c>
      <c r="BP548" s="123" t="str">
        <f t="shared" si="1696"/>
        <v/>
      </c>
      <c r="BQ548" s="123" t="str">
        <f t="shared" si="1697"/>
        <v/>
      </c>
      <c r="BR548" s="124" t="str">
        <f t="shared" si="1698"/>
        <v/>
      </c>
      <c r="BS548" s="142" t="str">
        <f t="shared" si="1699"/>
        <v/>
      </c>
      <c r="BT548" s="143" t="str">
        <f t="shared" si="1700"/>
        <v/>
      </c>
      <c r="BU548" s="143" t="str">
        <f t="shared" si="1701"/>
        <v/>
      </c>
      <c r="BV548" s="143" t="str">
        <f t="shared" si="1702"/>
        <v/>
      </c>
      <c r="BW548" s="143" t="str">
        <f t="shared" si="1703"/>
        <v/>
      </c>
      <c r="BX548" s="144" t="str">
        <f t="shared" si="1704"/>
        <v/>
      </c>
      <c r="BY548" s="141" t="str">
        <f t="shared" si="1705"/>
        <v/>
      </c>
      <c r="BZ548" s="139" t="str">
        <f t="shared" si="1706"/>
        <v/>
      </c>
      <c r="CA548" s="139" t="str">
        <f t="shared" si="1707"/>
        <v/>
      </c>
      <c r="CB548" s="139" t="str">
        <f t="shared" si="1708"/>
        <v/>
      </c>
      <c r="CC548" s="139" t="str">
        <f t="shared" si="1709"/>
        <v/>
      </c>
      <c r="CD548" s="139" t="str">
        <f t="shared" si="1710"/>
        <v/>
      </c>
      <c r="CE548" s="140" t="str">
        <f t="shared" si="1711"/>
        <v/>
      </c>
      <c r="CF548" s="141" t="str">
        <f t="shared" si="1712"/>
        <v/>
      </c>
      <c r="CG548" s="139" t="str">
        <f t="shared" si="1713"/>
        <v/>
      </c>
      <c r="CH548" s="139" t="str">
        <f t="shared" si="1714"/>
        <v/>
      </c>
      <c r="CI548" s="139" t="str">
        <f t="shared" si="1715"/>
        <v/>
      </c>
      <c r="CJ548" s="139" t="str">
        <f t="shared" si="1716"/>
        <v/>
      </c>
      <c r="CK548" s="139" t="str">
        <f t="shared" si="1717"/>
        <v/>
      </c>
      <c r="CL548" s="140" t="str">
        <f t="shared" si="1718"/>
        <v/>
      </c>
      <c r="CM548" s="142" t="str">
        <f t="shared" si="1719"/>
        <v/>
      </c>
      <c r="CN548" s="143" t="str">
        <f t="shared" si="1720"/>
        <v/>
      </c>
      <c r="CO548" s="143" t="str">
        <f t="shared" si="1721"/>
        <v/>
      </c>
      <c r="CP548" s="143" t="str">
        <f t="shared" si="1722"/>
        <v/>
      </c>
      <c r="CQ548" s="143" t="str">
        <f t="shared" si="1723"/>
        <v/>
      </c>
      <c r="CR548" s="145" t="str">
        <f t="shared" si="1724"/>
        <v/>
      </c>
      <c r="CS548" s="127"/>
      <c r="CT548" s="122" t="str">
        <f t="shared" si="1725"/>
        <v/>
      </c>
      <c r="CU548" s="123" t="str">
        <f t="shared" si="1726"/>
        <v/>
      </c>
      <c r="CV548" s="123" t="str">
        <f t="shared" si="1727"/>
        <v/>
      </c>
      <c r="CW548" s="123" t="str">
        <f t="shared" si="1728"/>
        <v/>
      </c>
      <c r="CX548" s="123" t="str">
        <f t="shared" si="1729"/>
        <v/>
      </c>
      <c r="CY548" s="123" t="str">
        <f t="shared" si="1730"/>
        <v/>
      </c>
      <c r="CZ548" s="123" t="str">
        <f t="shared" si="1731"/>
        <v/>
      </c>
      <c r="DA548" s="123" t="str">
        <f t="shared" si="1732"/>
        <v/>
      </c>
      <c r="DB548" s="124" t="str">
        <f t="shared" si="1733"/>
        <v/>
      </c>
      <c r="DC548" s="128" t="str">
        <f t="shared" si="1734"/>
        <v/>
      </c>
      <c r="DD548" s="123" t="str">
        <f t="shared" si="1735"/>
        <v/>
      </c>
      <c r="DE548" s="123" t="str">
        <f t="shared" si="1736"/>
        <v/>
      </c>
      <c r="DF548" s="123" t="str">
        <f t="shared" si="1737"/>
        <v/>
      </c>
      <c r="DG548" s="123" t="str">
        <f t="shared" si="1738"/>
        <v/>
      </c>
      <c r="DH548" s="123" t="str">
        <f t="shared" si="1739"/>
        <v/>
      </c>
      <c r="DI548" s="123" t="str">
        <f t="shared" si="1740"/>
        <v/>
      </c>
      <c r="DJ548" s="129" t="str">
        <f t="shared" si="1741"/>
        <v/>
      </c>
      <c r="DK548" s="98" t="s">
        <v>68</v>
      </c>
      <c r="DL548" s="130">
        <f t="shared" si="1748"/>
        <v>542</v>
      </c>
      <c r="DM548" s="56"/>
    </row>
    <row r="549" spans="2:117" ht="22.5" customHeight="1">
      <c r="B549" s="98" t="s">
        <v>68</v>
      </c>
      <c r="C549" s="130">
        <f t="shared" si="1742"/>
        <v>543</v>
      </c>
      <c r="D549" s="146">
        <v>45709</v>
      </c>
      <c r="E549" s="155" t="s">
        <v>69</v>
      </c>
      <c r="F549" s="102" t="s">
        <v>70</v>
      </c>
      <c r="G549" s="103" t="s">
        <v>20</v>
      </c>
      <c r="H549" s="131" t="s">
        <v>46</v>
      </c>
      <c r="I549" s="132">
        <v>10000</v>
      </c>
      <c r="J549" s="106"/>
      <c r="K549" s="107">
        <f t="shared" si="1743"/>
        <v>5729404</v>
      </c>
      <c r="L549" s="645"/>
      <c r="M549" s="133"/>
      <c r="N549" s="133"/>
      <c r="O549" s="134" t="str">
        <f t="shared" ref="O549:S549" si="1839">IF($H549=O$6,$I549,"")</f>
        <v/>
      </c>
      <c r="P549" s="135" t="str">
        <f t="shared" si="1839"/>
        <v/>
      </c>
      <c r="Q549" s="136">
        <f t="shared" si="1839"/>
        <v>10000</v>
      </c>
      <c r="R549" s="135" t="str">
        <f t="shared" si="1839"/>
        <v/>
      </c>
      <c r="S549" s="137" t="str">
        <f t="shared" si="1839"/>
        <v/>
      </c>
      <c r="T549" s="113" t="str">
        <f t="shared" ref="T549:AJ549" si="1840">IF($H549=T$6,$J549,"")</f>
        <v/>
      </c>
      <c r="U549" s="114" t="str">
        <f t="shared" si="1840"/>
        <v/>
      </c>
      <c r="V549" s="114" t="str">
        <f t="shared" si="1840"/>
        <v/>
      </c>
      <c r="W549" s="114" t="str">
        <f t="shared" si="1840"/>
        <v/>
      </c>
      <c r="X549" s="113" t="str">
        <f t="shared" si="1840"/>
        <v/>
      </c>
      <c r="Y549" s="114" t="str">
        <f t="shared" si="1840"/>
        <v/>
      </c>
      <c r="Z549" s="114" t="str">
        <f t="shared" si="1840"/>
        <v/>
      </c>
      <c r="AA549" s="114" t="str">
        <f t="shared" si="1840"/>
        <v/>
      </c>
      <c r="AB549" s="113" t="str">
        <f t="shared" si="1840"/>
        <v/>
      </c>
      <c r="AC549" s="114" t="str">
        <f t="shared" si="1840"/>
        <v/>
      </c>
      <c r="AD549" s="114" t="str">
        <f t="shared" si="1840"/>
        <v/>
      </c>
      <c r="AE549" s="114" t="str">
        <f t="shared" si="1840"/>
        <v/>
      </c>
      <c r="AF549" s="114" t="str">
        <f t="shared" si="1840"/>
        <v/>
      </c>
      <c r="AG549" s="114" t="str">
        <f t="shared" si="1840"/>
        <v/>
      </c>
      <c r="AH549" s="114" t="str">
        <f t="shared" si="1840"/>
        <v/>
      </c>
      <c r="AI549" s="113" t="str">
        <f t="shared" si="1840"/>
        <v/>
      </c>
      <c r="AJ549" s="115" t="str">
        <f t="shared" si="1840"/>
        <v/>
      </c>
      <c r="AK549" s="617"/>
      <c r="AL549" s="38"/>
      <c r="AM549" s="98" t="s">
        <v>68</v>
      </c>
      <c r="AN549" s="130">
        <f t="shared" si="1746"/>
        <v>543</v>
      </c>
      <c r="AO549" s="138" t="str">
        <f t="shared" ref="AO549:AS549" si="1841">IF(AND($G549=AO$4,$H549=AO$6),$I549,"")</f>
        <v/>
      </c>
      <c r="AP549" s="139" t="str">
        <f t="shared" si="1841"/>
        <v/>
      </c>
      <c r="AQ549" s="139">
        <f t="shared" si="1841"/>
        <v>10000</v>
      </c>
      <c r="AR549" s="139" t="str">
        <f t="shared" si="1841"/>
        <v/>
      </c>
      <c r="AS549" s="139" t="str">
        <f t="shared" si="1841"/>
        <v/>
      </c>
      <c r="AT549" s="118"/>
      <c r="AU549" s="138" t="str">
        <f t="shared" si="1675"/>
        <v/>
      </c>
      <c r="AV549" s="139" t="str">
        <f t="shared" si="1676"/>
        <v/>
      </c>
      <c r="AW549" s="139" t="str">
        <f t="shared" si="1677"/>
        <v/>
      </c>
      <c r="AX549" s="139" t="str">
        <f t="shared" si="1678"/>
        <v/>
      </c>
      <c r="AY549" s="139" t="str">
        <f t="shared" si="1679"/>
        <v/>
      </c>
      <c r="AZ549" s="140" t="str">
        <f t="shared" si="1680"/>
        <v/>
      </c>
      <c r="BA549" s="141" t="str">
        <f t="shared" si="1681"/>
        <v/>
      </c>
      <c r="BB549" s="139" t="str">
        <f t="shared" si="1682"/>
        <v/>
      </c>
      <c r="BC549" s="139" t="str">
        <f t="shared" si="1683"/>
        <v/>
      </c>
      <c r="BD549" s="139" t="str">
        <f t="shared" si="1684"/>
        <v/>
      </c>
      <c r="BE549" s="140" t="str">
        <f t="shared" si="1685"/>
        <v/>
      </c>
      <c r="BF549" s="122" t="str">
        <f t="shared" si="1686"/>
        <v/>
      </c>
      <c r="BG549" s="123" t="str">
        <f t="shared" si="1687"/>
        <v/>
      </c>
      <c r="BH549" s="123" t="str">
        <f t="shared" si="1688"/>
        <v/>
      </c>
      <c r="BI549" s="123" t="str">
        <f t="shared" si="1689"/>
        <v/>
      </c>
      <c r="BJ549" s="122" t="str">
        <f t="shared" si="1690"/>
        <v/>
      </c>
      <c r="BK549" s="123" t="str">
        <f t="shared" si="1691"/>
        <v/>
      </c>
      <c r="BL549" s="123" t="str">
        <f t="shared" si="1692"/>
        <v/>
      </c>
      <c r="BM549" s="123" t="str">
        <f t="shared" si="1693"/>
        <v/>
      </c>
      <c r="BN549" s="123" t="str">
        <f t="shared" si="1694"/>
        <v/>
      </c>
      <c r="BO549" s="123" t="str">
        <f t="shared" si="1695"/>
        <v/>
      </c>
      <c r="BP549" s="123" t="str">
        <f t="shared" si="1696"/>
        <v/>
      </c>
      <c r="BQ549" s="123" t="str">
        <f t="shared" si="1697"/>
        <v/>
      </c>
      <c r="BR549" s="124" t="str">
        <f t="shared" si="1698"/>
        <v/>
      </c>
      <c r="BS549" s="142" t="str">
        <f t="shared" si="1699"/>
        <v/>
      </c>
      <c r="BT549" s="143" t="str">
        <f t="shared" si="1700"/>
        <v/>
      </c>
      <c r="BU549" s="143" t="str">
        <f t="shared" si="1701"/>
        <v/>
      </c>
      <c r="BV549" s="143" t="str">
        <f t="shared" si="1702"/>
        <v/>
      </c>
      <c r="BW549" s="143" t="str">
        <f t="shared" si="1703"/>
        <v/>
      </c>
      <c r="BX549" s="144" t="str">
        <f t="shared" si="1704"/>
        <v/>
      </c>
      <c r="BY549" s="141" t="str">
        <f t="shared" si="1705"/>
        <v/>
      </c>
      <c r="BZ549" s="139" t="str">
        <f t="shared" si="1706"/>
        <v/>
      </c>
      <c r="CA549" s="139" t="str">
        <f t="shared" si="1707"/>
        <v/>
      </c>
      <c r="CB549" s="139" t="str">
        <f t="shared" si="1708"/>
        <v/>
      </c>
      <c r="CC549" s="139" t="str">
        <f t="shared" si="1709"/>
        <v/>
      </c>
      <c r="CD549" s="139" t="str">
        <f t="shared" si="1710"/>
        <v/>
      </c>
      <c r="CE549" s="140" t="str">
        <f t="shared" si="1711"/>
        <v/>
      </c>
      <c r="CF549" s="141" t="str">
        <f t="shared" si="1712"/>
        <v/>
      </c>
      <c r="CG549" s="139" t="str">
        <f t="shared" si="1713"/>
        <v/>
      </c>
      <c r="CH549" s="139" t="str">
        <f t="shared" si="1714"/>
        <v/>
      </c>
      <c r="CI549" s="139" t="str">
        <f t="shared" si="1715"/>
        <v/>
      </c>
      <c r="CJ549" s="139" t="str">
        <f t="shared" si="1716"/>
        <v/>
      </c>
      <c r="CK549" s="139" t="str">
        <f t="shared" si="1717"/>
        <v/>
      </c>
      <c r="CL549" s="140" t="str">
        <f t="shared" si="1718"/>
        <v/>
      </c>
      <c r="CM549" s="142" t="str">
        <f t="shared" si="1719"/>
        <v/>
      </c>
      <c r="CN549" s="143" t="str">
        <f t="shared" si="1720"/>
        <v/>
      </c>
      <c r="CO549" s="143" t="str">
        <f t="shared" si="1721"/>
        <v/>
      </c>
      <c r="CP549" s="143" t="str">
        <f t="shared" si="1722"/>
        <v/>
      </c>
      <c r="CQ549" s="143" t="str">
        <f t="shared" si="1723"/>
        <v/>
      </c>
      <c r="CR549" s="145" t="str">
        <f t="shared" si="1724"/>
        <v/>
      </c>
      <c r="CS549" s="127"/>
      <c r="CT549" s="122" t="str">
        <f t="shared" si="1725"/>
        <v/>
      </c>
      <c r="CU549" s="123" t="str">
        <f t="shared" si="1726"/>
        <v/>
      </c>
      <c r="CV549" s="123" t="str">
        <f t="shared" si="1727"/>
        <v/>
      </c>
      <c r="CW549" s="123" t="str">
        <f t="shared" si="1728"/>
        <v/>
      </c>
      <c r="CX549" s="123" t="str">
        <f t="shared" si="1729"/>
        <v/>
      </c>
      <c r="CY549" s="123" t="str">
        <f t="shared" si="1730"/>
        <v/>
      </c>
      <c r="CZ549" s="123" t="str">
        <f t="shared" si="1731"/>
        <v/>
      </c>
      <c r="DA549" s="123" t="str">
        <f t="shared" si="1732"/>
        <v/>
      </c>
      <c r="DB549" s="124" t="str">
        <f t="shared" si="1733"/>
        <v/>
      </c>
      <c r="DC549" s="128" t="str">
        <f t="shared" si="1734"/>
        <v/>
      </c>
      <c r="DD549" s="123" t="str">
        <f t="shared" si="1735"/>
        <v/>
      </c>
      <c r="DE549" s="123" t="str">
        <f t="shared" si="1736"/>
        <v/>
      </c>
      <c r="DF549" s="123" t="str">
        <f t="shared" si="1737"/>
        <v/>
      </c>
      <c r="DG549" s="123" t="str">
        <f t="shared" si="1738"/>
        <v/>
      </c>
      <c r="DH549" s="123" t="str">
        <f t="shared" si="1739"/>
        <v/>
      </c>
      <c r="DI549" s="123" t="str">
        <f t="shared" si="1740"/>
        <v/>
      </c>
      <c r="DJ549" s="129" t="str">
        <f t="shared" si="1741"/>
        <v/>
      </c>
      <c r="DK549" s="98" t="s">
        <v>68</v>
      </c>
      <c r="DL549" s="130">
        <f t="shared" si="1748"/>
        <v>543</v>
      </c>
      <c r="DM549" s="56"/>
    </row>
    <row r="550" spans="2:117" ht="22.5" customHeight="1">
      <c r="B550" s="98" t="s">
        <v>68</v>
      </c>
      <c r="C550" s="130">
        <f t="shared" si="1742"/>
        <v>544</v>
      </c>
      <c r="D550" s="146">
        <v>45709</v>
      </c>
      <c r="E550" s="155" t="s">
        <v>69</v>
      </c>
      <c r="F550" s="102" t="s">
        <v>70</v>
      </c>
      <c r="G550" s="103" t="s">
        <v>20</v>
      </c>
      <c r="H550" s="131" t="s">
        <v>46</v>
      </c>
      <c r="I550" s="132">
        <v>10000</v>
      </c>
      <c r="J550" s="106"/>
      <c r="K550" s="107">
        <f t="shared" si="1743"/>
        <v>5739404</v>
      </c>
      <c r="L550" s="645"/>
      <c r="M550" s="133"/>
      <c r="N550" s="133"/>
      <c r="O550" s="134" t="str">
        <f t="shared" ref="O550:S550" si="1842">IF($H550=O$6,$I550,"")</f>
        <v/>
      </c>
      <c r="P550" s="135" t="str">
        <f t="shared" si="1842"/>
        <v/>
      </c>
      <c r="Q550" s="136">
        <f t="shared" si="1842"/>
        <v>10000</v>
      </c>
      <c r="R550" s="135" t="str">
        <f t="shared" si="1842"/>
        <v/>
      </c>
      <c r="S550" s="137" t="str">
        <f t="shared" si="1842"/>
        <v/>
      </c>
      <c r="T550" s="113" t="str">
        <f t="shared" ref="T550:AJ550" si="1843">IF($H550=T$6,$J550,"")</f>
        <v/>
      </c>
      <c r="U550" s="114" t="str">
        <f t="shared" si="1843"/>
        <v/>
      </c>
      <c r="V550" s="114" t="str">
        <f t="shared" si="1843"/>
        <v/>
      </c>
      <c r="W550" s="114" t="str">
        <f t="shared" si="1843"/>
        <v/>
      </c>
      <c r="X550" s="113" t="str">
        <f t="shared" si="1843"/>
        <v/>
      </c>
      <c r="Y550" s="114" t="str">
        <f t="shared" si="1843"/>
        <v/>
      </c>
      <c r="Z550" s="114" t="str">
        <f t="shared" si="1843"/>
        <v/>
      </c>
      <c r="AA550" s="114" t="str">
        <f t="shared" si="1843"/>
        <v/>
      </c>
      <c r="AB550" s="113" t="str">
        <f t="shared" si="1843"/>
        <v/>
      </c>
      <c r="AC550" s="114" t="str">
        <f t="shared" si="1843"/>
        <v/>
      </c>
      <c r="AD550" s="114" t="str">
        <f t="shared" si="1843"/>
        <v/>
      </c>
      <c r="AE550" s="114" t="str">
        <f t="shared" si="1843"/>
        <v/>
      </c>
      <c r="AF550" s="114" t="str">
        <f t="shared" si="1843"/>
        <v/>
      </c>
      <c r="AG550" s="114" t="str">
        <f t="shared" si="1843"/>
        <v/>
      </c>
      <c r="AH550" s="114" t="str">
        <f t="shared" si="1843"/>
        <v/>
      </c>
      <c r="AI550" s="113" t="str">
        <f t="shared" si="1843"/>
        <v/>
      </c>
      <c r="AJ550" s="115" t="str">
        <f t="shared" si="1843"/>
        <v/>
      </c>
      <c r="AK550" s="617"/>
      <c r="AL550" s="38"/>
      <c r="AM550" s="98" t="s">
        <v>68</v>
      </c>
      <c r="AN550" s="130">
        <f t="shared" si="1746"/>
        <v>544</v>
      </c>
      <c r="AO550" s="138" t="str">
        <f t="shared" ref="AO550:AS550" si="1844">IF(AND($G550=AO$4,$H550=AO$6),$I550,"")</f>
        <v/>
      </c>
      <c r="AP550" s="139" t="str">
        <f t="shared" si="1844"/>
        <v/>
      </c>
      <c r="AQ550" s="139">
        <f t="shared" si="1844"/>
        <v>10000</v>
      </c>
      <c r="AR550" s="139" t="str">
        <f t="shared" si="1844"/>
        <v/>
      </c>
      <c r="AS550" s="139" t="str">
        <f t="shared" si="1844"/>
        <v/>
      </c>
      <c r="AT550" s="118"/>
      <c r="AU550" s="138" t="str">
        <f t="shared" si="1675"/>
        <v/>
      </c>
      <c r="AV550" s="139" t="str">
        <f t="shared" si="1676"/>
        <v/>
      </c>
      <c r="AW550" s="139" t="str">
        <f t="shared" si="1677"/>
        <v/>
      </c>
      <c r="AX550" s="139" t="str">
        <f t="shared" si="1678"/>
        <v/>
      </c>
      <c r="AY550" s="139" t="str">
        <f t="shared" si="1679"/>
        <v/>
      </c>
      <c r="AZ550" s="140" t="str">
        <f t="shared" si="1680"/>
        <v/>
      </c>
      <c r="BA550" s="141" t="str">
        <f t="shared" si="1681"/>
        <v/>
      </c>
      <c r="BB550" s="139" t="str">
        <f t="shared" si="1682"/>
        <v/>
      </c>
      <c r="BC550" s="139" t="str">
        <f t="shared" si="1683"/>
        <v/>
      </c>
      <c r="BD550" s="139" t="str">
        <f t="shared" si="1684"/>
        <v/>
      </c>
      <c r="BE550" s="140" t="str">
        <f t="shared" si="1685"/>
        <v/>
      </c>
      <c r="BF550" s="122" t="str">
        <f t="shared" si="1686"/>
        <v/>
      </c>
      <c r="BG550" s="123" t="str">
        <f t="shared" si="1687"/>
        <v/>
      </c>
      <c r="BH550" s="123" t="str">
        <f t="shared" si="1688"/>
        <v/>
      </c>
      <c r="BI550" s="123" t="str">
        <f t="shared" si="1689"/>
        <v/>
      </c>
      <c r="BJ550" s="122" t="str">
        <f t="shared" si="1690"/>
        <v/>
      </c>
      <c r="BK550" s="123" t="str">
        <f t="shared" si="1691"/>
        <v/>
      </c>
      <c r="BL550" s="123" t="str">
        <f t="shared" si="1692"/>
        <v/>
      </c>
      <c r="BM550" s="123" t="str">
        <f t="shared" si="1693"/>
        <v/>
      </c>
      <c r="BN550" s="123" t="str">
        <f t="shared" si="1694"/>
        <v/>
      </c>
      <c r="BO550" s="123" t="str">
        <f t="shared" si="1695"/>
        <v/>
      </c>
      <c r="BP550" s="123" t="str">
        <f t="shared" si="1696"/>
        <v/>
      </c>
      <c r="BQ550" s="123" t="str">
        <f t="shared" si="1697"/>
        <v/>
      </c>
      <c r="BR550" s="124" t="str">
        <f t="shared" si="1698"/>
        <v/>
      </c>
      <c r="BS550" s="142" t="str">
        <f t="shared" si="1699"/>
        <v/>
      </c>
      <c r="BT550" s="143" t="str">
        <f t="shared" si="1700"/>
        <v/>
      </c>
      <c r="BU550" s="143" t="str">
        <f t="shared" si="1701"/>
        <v/>
      </c>
      <c r="BV550" s="143" t="str">
        <f t="shared" si="1702"/>
        <v/>
      </c>
      <c r="BW550" s="143" t="str">
        <f t="shared" si="1703"/>
        <v/>
      </c>
      <c r="BX550" s="144" t="str">
        <f t="shared" si="1704"/>
        <v/>
      </c>
      <c r="BY550" s="141" t="str">
        <f t="shared" si="1705"/>
        <v/>
      </c>
      <c r="BZ550" s="139" t="str">
        <f t="shared" si="1706"/>
        <v/>
      </c>
      <c r="CA550" s="139" t="str">
        <f t="shared" si="1707"/>
        <v/>
      </c>
      <c r="CB550" s="139" t="str">
        <f t="shared" si="1708"/>
        <v/>
      </c>
      <c r="CC550" s="139" t="str">
        <f t="shared" si="1709"/>
        <v/>
      </c>
      <c r="CD550" s="139" t="str">
        <f t="shared" si="1710"/>
        <v/>
      </c>
      <c r="CE550" s="140" t="str">
        <f t="shared" si="1711"/>
        <v/>
      </c>
      <c r="CF550" s="141" t="str">
        <f t="shared" si="1712"/>
        <v/>
      </c>
      <c r="CG550" s="139" t="str">
        <f t="shared" si="1713"/>
        <v/>
      </c>
      <c r="CH550" s="139" t="str">
        <f t="shared" si="1714"/>
        <v/>
      </c>
      <c r="CI550" s="139" t="str">
        <f t="shared" si="1715"/>
        <v/>
      </c>
      <c r="CJ550" s="139" t="str">
        <f t="shared" si="1716"/>
        <v/>
      </c>
      <c r="CK550" s="139" t="str">
        <f t="shared" si="1717"/>
        <v/>
      </c>
      <c r="CL550" s="140" t="str">
        <f t="shared" si="1718"/>
        <v/>
      </c>
      <c r="CM550" s="142" t="str">
        <f t="shared" si="1719"/>
        <v/>
      </c>
      <c r="CN550" s="143" t="str">
        <f t="shared" si="1720"/>
        <v/>
      </c>
      <c r="CO550" s="143" t="str">
        <f t="shared" si="1721"/>
        <v/>
      </c>
      <c r="CP550" s="143" t="str">
        <f t="shared" si="1722"/>
        <v/>
      </c>
      <c r="CQ550" s="143" t="str">
        <f t="shared" si="1723"/>
        <v/>
      </c>
      <c r="CR550" s="145" t="str">
        <f t="shared" si="1724"/>
        <v/>
      </c>
      <c r="CS550" s="127"/>
      <c r="CT550" s="122" t="str">
        <f t="shared" si="1725"/>
        <v/>
      </c>
      <c r="CU550" s="123" t="str">
        <f t="shared" si="1726"/>
        <v/>
      </c>
      <c r="CV550" s="123" t="str">
        <f t="shared" si="1727"/>
        <v/>
      </c>
      <c r="CW550" s="123" t="str">
        <f t="shared" si="1728"/>
        <v/>
      </c>
      <c r="CX550" s="123" t="str">
        <f t="shared" si="1729"/>
        <v/>
      </c>
      <c r="CY550" s="123" t="str">
        <f t="shared" si="1730"/>
        <v/>
      </c>
      <c r="CZ550" s="123" t="str">
        <f t="shared" si="1731"/>
        <v/>
      </c>
      <c r="DA550" s="123" t="str">
        <f t="shared" si="1732"/>
        <v/>
      </c>
      <c r="DB550" s="124" t="str">
        <f t="shared" si="1733"/>
        <v/>
      </c>
      <c r="DC550" s="128" t="str">
        <f t="shared" si="1734"/>
        <v/>
      </c>
      <c r="DD550" s="123" t="str">
        <f t="shared" si="1735"/>
        <v/>
      </c>
      <c r="DE550" s="123" t="str">
        <f t="shared" si="1736"/>
        <v/>
      </c>
      <c r="DF550" s="123" t="str">
        <f t="shared" si="1737"/>
        <v/>
      </c>
      <c r="DG550" s="123" t="str">
        <f t="shared" si="1738"/>
        <v/>
      </c>
      <c r="DH550" s="123" t="str">
        <f t="shared" si="1739"/>
        <v/>
      </c>
      <c r="DI550" s="123" t="str">
        <f t="shared" si="1740"/>
        <v/>
      </c>
      <c r="DJ550" s="129" t="str">
        <f t="shared" si="1741"/>
        <v/>
      </c>
      <c r="DK550" s="98" t="s">
        <v>68</v>
      </c>
      <c r="DL550" s="130">
        <f t="shared" si="1748"/>
        <v>544</v>
      </c>
      <c r="DM550" s="56"/>
    </row>
    <row r="551" spans="2:117" ht="22.5" customHeight="1">
      <c r="B551" s="98" t="s">
        <v>68</v>
      </c>
      <c r="C551" s="130">
        <f t="shared" si="1742"/>
        <v>545</v>
      </c>
      <c r="D551" s="146">
        <v>45709</v>
      </c>
      <c r="E551" s="155" t="s">
        <v>69</v>
      </c>
      <c r="F551" s="102" t="s">
        <v>70</v>
      </c>
      <c r="G551" s="103" t="s">
        <v>20</v>
      </c>
      <c r="H551" s="131" t="s">
        <v>46</v>
      </c>
      <c r="I551" s="132">
        <v>5000</v>
      </c>
      <c r="J551" s="106"/>
      <c r="K551" s="107">
        <f t="shared" si="1743"/>
        <v>5744404</v>
      </c>
      <c r="L551" s="645"/>
      <c r="M551" s="133"/>
      <c r="N551" s="133"/>
      <c r="O551" s="134" t="str">
        <f t="shared" ref="O551:S551" si="1845">IF($H551=O$6,$I551,"")</f>
        <v/>
      </c>
      <c r="P551" s="135" t="str">
        <f t="shared" si="1845"/>
        <v/>
      </c>
      <c r="Q551" s="136">
        <f t="shared" si="1845"/>
        <v>5000</v>
      </c>
      <c r="R551" s="135" t="str">
        <f t="shared" si="1845"/>
        <v/>
      </c>
      <c r="S551" s="137" t="str">
        <f t="shared" si="1845"/>
        <v/>
      </c>
      <c r="T551" s="113" t="str">
        <f t="shared" ref="T551:AJ551" si="1846">IF($H551=T$6,$J551,"")</f>
        <v/>
      </c>
      <c r="U551" s="114" t="str">
        <f t="shared" si="1846"/>
        <v/>
      </c>
      <c r="V551" s="114" t="str">
        <f t="shared" si="1846"/>
        <v/>
      </c>
      <c r="W551" s="114" t="str">
        <f t="shared" si="1846"/>
        <v/>
      </c>
      <c r="X551" s="113" t="str">
        <f t="shared" si="1846"/>
        <v/>
      </c>
      <c r="Y551" s="114" t="str">
        <f t="shared" si="1846"/>
        <v/>
      </c>
      <c r="Z551" s="114" t="str">
        <f t="shared" si="1846"/>
        <v/>
      </c>
      <c r="AA551" s="114" t="str">
        <f t="shared" si="1846"/>
        <v/>
      </c>
      <c r="AB551" s="113" t="str">
        <f t="shared" si="1846"/>
        <v/>
      </c>
      <c r="AC551" s="114" t="str">
        <f t="shared" si="1846"/>
        <v/>
      </c>
      <c r="AD551" s="114" t="str">
        <f t="shared" si="1846"/>
        <v/>
      </c>
      <c r="AE551" s="114" t="str">
        <f t="shared" si="1846"/>
        <v/>
      </c>
      <c r="AF551" s="114" t="str">
        <f t="shared" si="1846"/>
        <v/>
      </c>
      <c r="AG551" s="114" t="str">
        <f t="shared" si="1846"/>
        <v/>
      </c>
      <c r="AH551" s="114" t="str">
        <f t="shared" si="1846"/>
        <v/>
      </c>
      <c r="AI551" s="113" t="str">
        <f t="shared" si="1846"/>
        <v/>
      </c>
      <c r="AJ551" s="115" t="str">
        <f t="shared" si="1846"/>
        <v/>
      </c>
      <c r="AK551" s="617"/>
      <c r="AL551" s="38"/>
      <c r="AM551" s="98" t="s">
        <v>68</v>
      </c>
      <c r="AN551" s="130">
        <f t="shared" si="1746"/>
        <v>545</v>
      </c>
      <c r="AO551" s="138" t="str">
        <f t="shared" ref="AO551:AS551" si="1847">IF(AND($G551=AO$4,$H551=AO$6),$I551,"")</f>
        <v/>
      </c>
      <c r="AP551" s="139" t="str">
        <f t="shared" si="1847"/>
        <v/>
      </c>
      <c r="AQ551" s="139">
        <f t="shared" si="1847"/>
        <v>5000</v>
      </c>
      <c r="AR551" s="139" t="str">
        <f t="shared" si="1847"/>
        <v/>
      </c>
      <c r="AS551" s="139" t="str">
        <f t="shared" si="1847"/>
        <v/>
      </c>
      <c r="AT551" s="118"/>
      <c r="AU551" s="138" t="str">
        <f t="shared" si="1675"/>
        <v/>
      </c>
      <c r="AV551" s="139" t="str">
        <f t="shared" si="1676"/>
        <v/>
      </c>
      <c r="AW551" s="139" t="str">
        <f t="shared" si="1677"/>
        <v/>
      </c>
      <c r="AX551" s="139" t="str">
        <f t="shared" si="1678"/>
        <v/>
      </c>
      <c r="AY551" s="139" t="str">
        <f t="shared" si="1679"/>
        <v/>
      </c>
      <c r="AZ551" s="140" t="str">
        <f t="shared" si="1680"/>
        <v/>
      </c>
      <c r="BA551" s="141" t="str">
        <f t="shared" si="1681"/>
        <v/>
      </c>
      <c r="BB551" s="139" t="str">
        <f t="shared" si="1682"/>
        <v/>
      </c>
      <c r="BC551" s="139" t="str">
        <f t="shared" si="1683"/>
        <v/>
      </c>
      <c r="BD551" s="139" t="str">
        <f t="shared" si="1684"/>
        <v/>
      </c>
      <c r="BE551" s="140" t="str">
        <f t="shared" si="1685"/>
        <v/>
      </c>
      <c r="BF551" s="122" t="str">
        <f t="shared" si="1686"/>
        <v/>
      </c>
      <c r="BG551" s="123" t="str">
        <f t="shared" si="1687"/>
        <v/>
      </c>
      <c r="BH551" s="123" t="str">
        <f t="shared" si="1688"/>
        <v/>
      </c>
      <c r="BI551" s="123" t="str">
        <f t="shared" si="1689"/>
        <v/>
      </c>
      <c r="BJ551" s="122" t="str">
        <f t="shared" si="1690"/>
        <v/>
      </c>
      <c r="BK551" s="123" t="str">
        <f t="shared" si="1691"/>
        <v/>
      </c>
      <c r="BL551" s="123" t="str">
        <f t="shared" si="1692"/>
        <v/>
      </c>
      <c r="BM551" s="123" t="str">
        <f t="shared" si="1693"/>
        <v/>
      </c>
      <c r="BN551" s="123" t="str">
        <f t="shared" si="1694"/>
        <v/>
      </c>
      <c r="BO551" s="123" t="str">
        <f t="shared" si="1695"/>
        <v/>
      </c>
      <c r="BP551" s="123" t="str">
        <f t="shared" si="1696"/>
        <v/>
      </c>
      <c r="BQ551" s="123" t="str">
        <f t="shared" si="1697"/>
        <v/>
      </c>
      <c r="BR551" s="124" t="str">
        <f t="shared" si="1698"/>
        <v/>
      </c>
      <c r="BS551" s="142" t="str">
        <f t="shared" si="1699"/>
        <v/>
      </c>
      <c r="BT551" s="143" t="str">
        <f t="shared" si="1700"/>
        <v/>
      </c>
      <c r="BU551" s="143" t="str">
        <f t="shared" si="1701"/>
        <v/>
      </c>
      <c r="BV551" s="143" t="str">
        <f t="shared" si="1702"/>
        <v/>
      </c>
      <c r="BW551" s="143" t="str">
        <f t="shared" si="1703"/>
        <v/>
      </c>
      <c r="BX551" s="144" t="str">
        <f t="shared" si="1704"/>
        <v/>
      </c>
      <c r="BY551" s="141" t="str">
        <f t="shared" si="1705"/>
        <v/>
      </c>
      <c r="BZ551" s="139" t="str">
        <f t="shared" si="1706"/>
        <v/>
      </c>
      <c r="CA551" s="139" t="str">
        <f t="shared" si="1707"/>
        <v/>
      </c>
      <c r="CB551" s="139" t="str">
        <f t="shared" si="1708"/>
        <v/>
      </c>
      <c r="CC551" s="139" t="str">
        <f t="shared" si="1709"/>
        <v/>
      </c>
      <c r="CD551" s="139" t="str">
        <f t="shared" si="1710"/>
        <v/>
      </c>
      <c r="CE551" s="140" t="str">
        <f t="shared" si="1711"/>
        <v/>
      </c>
      <c r="CF551" s="141" t="str">
        <f t="shared" si="1712"/>
        <v/>
      </c>
      <c r="CG551" s="139" t="str">
        <f t="shared" si="1713"/>
        <v/>
      </c>
      <c r="CH551" s="139" t="str">
        <f t="shared" si="1714"/>
        <v/>
      </c>
      <c r="CI551" s="139" t="str">
        <f t="shared" si="1715"/>
        <v/>
      </c>
      <c r="CJ551" s="139" t="str">
        <f t="shared" si="1716"/>
        <v/>
      </c>
      <c r="CK551" s="139" t="str">
        <f t="shared" si="1717"/>
        <v/>
      </c>
      <c r="CL551" s="140" t="str">
        <f t="shared" si="1718"/>
        <v/>
      </c>
      <c r="CM551" s="142" t="str">
        <f t="shared" si="1719"/>
        <v/>
      </c>
      <c r="CN551" s="143" t="str">
        <f t="shared" si="1720"/>
        <v/>
      </c>
      <c r="CO551" s="143" t="str">
        <f t="shared" si="1721"/>
        <v/>
      </c>
      <c r="CP551" s="143" t="str">
        <f t="shared" si="1722"/>
        <v/>
      </c>
      <c r="CQ551" s="143" t="str">
        <f t="shared" si="1723"/>
        <v/>
      </c>
      <c r="CR551" s="145" t="str">
        <f t="shared" si="1724"/>
        <v/>
      </c>
      <c r="CS551" s="127"/>
      <c r="CT551" s="122" t="str">
        <f t="shared" si="1725"/>
        <v/>
      </c>
      <c r="CU551" s="123" t="str">
        <f t="shared" si="1726"/>
        <v/>
      </c>
      <c r="CV551" s="123" t="str">
        <f t="shared" si="1727"/>
        <v/>
      </c>
      <c r="CW551" s="123" t="str">
        <f t="shared" si="1728"/>
        <v/>
      </c>
      <c r="CX551" s="123" t="str">
        <f t="shared" si="1729"/>
        <v/>
      </c>
      <c r="CY551" s="123" t="str">
        <f t="shared" si="1730"/>
        <v/>
      </c>
      <c r="CZ551" s="123" t="str">
        <f t="shared" si="1731"/>
        <v/>
      </c>
      <c r="DA551" s="123" t="str">
        <f t="shared" si="1732"/>
        <v/>
      </c>
      <c r="DB551" s="124" t="str">
        <f t="shared" si="1733"/>
        <v/>
      </c>
      <c r="DC551" s="128" t="str">
        <f t="shared" si="1734"/>
        <v/>
      </c>
      <c r="DD551" s="123" t="str">
        <f t="shared" si="1735"/>
        <v/>
      </c>
      <c r="DE551" s="123" t="str">
        <f t="shared" si="1736"/>
        <v/>
      </c>
      <c r="DF551" s="123" t="str">
        <f t="shared" si="1737"/>
        <v/>
      </c>
      <c r="DG551" s="123" t="str">
        <f t="shared" si="1738"/>
        <v/>
      </c>
      <c r="DH551" s="123" t="str">
        <f t="shared" si="1739"/>
        <v/>
      </c>
      <c r="DI551" s="123" t="str">
        <f t="shared" si="1740"/>
        <v/>
      </c>
      <c r="DJ551" s="129" t="str">
        <f t="shared" si="1741"/>
        <v/>
      </c>
      <c r="DK551" s="98" t="s">
        <v>68</v>
      </c>
      <c r="DL551" s="130">
        <f t="shared" si="1748"/>
        <v>545</v>
      </c>
      <c r="DM551" s="56"/>
    </row>
    <row r="552" spans="2:117" ht="22.5" customHeight="1">
      <c r="B552" s="98" t="s">
        <v>68</v>
      </c>
      <c r="C552" s="130">
        <f t="shared" si="1742"/>
        <v>546</v>
      </c>
      <c r="D552" s="146">
        <v>45709</v>
      </c>
      <c r="E552" s="155" t="s">
        <v>69</v>
      </c>
      <c r="F552" s="102" t="s">
        <v>70</v>
      </c>
      <c r="G552" s="103" t="s">
        <v>20</v>
      </c>
      <c r="H552" s="131" t="s">
        <v>46</v>
      </c>
      <c r="I552" s="132">
        <v>5000</v>
      </c>
      <c r="J552" s="106"/>
      <c r="K552" s="107">
        <f t="shared" si="1743"/>
        <v>5749404</v>
      </c>
      <c r="L552" s="645"/>
      <c r="M552" s="133"/>
      <c r="N552" s="133"/>
      <c r="O552" s="134" t="str">
        <f t="shared" ref="O552:S552" si="1848">IF($H552=O$6,$I552,"")</f>
        <v/>
      </c>
      <c r="P552" s="135" t="str">
        <f t="shared" si="1848"/>
        <v/>
      </c>
      <c r="Q552" s="136">
        <f t="shared" si="1848"/>
        <v>5000</v>
      </c>
      <c r="R552" s="135" t="str">
        <f t="shared" si="1848"/>
        <v/>
      </c>
      <c r="S552" s="137" t="str">
        <f t="shared" si="1848"/>
        <v/>
      </c>
      <c r="T552" s="113" t="str">
        <f t="shared" ref="T552:AJ552" si="1849">IF($H552=T$6,$J552,"")</f>
        <v/>
      </c>
      <c r="U552" s="114" t="str">
        <f t="shared" si="1849"/>
        <v/>
      </c>
      <c r="V552" s="114" t="str">
        <f t="shared" si="1849"/>
        <v/>
      </c>
      <c r="W552" s="114" t="str">
        <f t="shared" si="1849"/>
        <v/>
      </c>
      <c r="X552" s="113" t="str">
        <f t="shared" si="1849"/>
        <v/>
      </c>
      <c r="Y552" s="114" t="str">
        <f t="shared" si="1849"/>
        <v/>
      </c>
      <c r="Z552" s="114" t="str">
        <f t="shared" si="1849"/>
        <v/>
      </c>
      <c r="AA552" s="114" t="str">
        <f t="shared" si="1849"/>
        <v/>
      </c>
      <c r="AB552" s="113" t="str">
        <f t="shared" si="1849"/>
        <v/>
      </c>
      <c r="AC552" s="114" t="str">
        <f t="shared" si="1849"/>
        <v/>
      </c>
      <c r="AD552" s="114" t="str">
        <f t="shared" si="1849"/>
        <v/>
      </c>
      <c r="AE552" s="114" t="str">
        <f t="shared" si="1849"/>
        <v/>
      </c>
      <c r="AF552" s="114" t="str">
        <f t="shared" si="1849"/>
        <v/>
      </c>
      <c r="AG552" s="114" t="str">
        <f t="shared" si="1849"/>
        <v/>
      </c>
      <c r="AH552" s="114" t="str">
        <f t="shared" si="1849"/>
        <v/>
      </c>
      <c r="AI552" s="113" t="str">
        <f t="shared" si="1849"/>
        <v/>
      </c>
      <c r="AJ552" s="115" t="str">
        <f t="shared" si="1849"/>
        <v/>
      </c>
      <c r="AK552" s="617"/>
      <c r="AL552" s="38"/>
      <c r="AM552" s="98" t="s">
        <v>68</v>
      </c>
      <c r="AN552" s="130">
        <f t="shared" si="1746"/>
        <v>546</v>
      </c>
      <c r="AO552" s="138" t="str">
        <f t="shared" ref="AO552:AS552" si="1850">IF(AND($G552=AO$4,$H552=AO$6),$I552,"")</f>
        <v/>
      </c>
      <c r="AP552" s="139" t="str">
        <f t="shared" si="1850"/>
        <v/>
      </c>
      <c r="AQ552" s="139">
        <f t="shared" si="1850"/>
        <v>5000</v>
      </c>
      <c r="AR552" s="139" t="str">
        <f t="shared" si="1850"/>
        <v/>
      </c>
      <c r="AS552" s="139" t="str">
        <f t="shared" si="1850"/>
        <v/>
      </c>
      <c r="AT552" s="118"/>
      <c r="AU552" s="138" t="str">
        <f t="shared" si="1675"/>
        <v/>
      </c>
      <c r="AV552" s="139" t="str">
        <f t="shared" si="1676"/>
        <v/>
      </c>
      <c r="AW552" s="139" t="str">
        <f t="shared" si="1677"/>
        <v/>
      </c>
      <c r="AX552" s="139" t="str">
        <f t="shared" si="1678"/>
        <v/>
      </c>
      <c r="AY552" s="139" t="str">
        <f t="shared" si="1679"/>
        <v/>
      </c>
      <c r="AZ552" s="140" t="str">
        <f t="shared" si="1680"/>
        <v/>
      </c>
      <c r="BA552" s="141" t="str">
        <f t="shared" si="1681"/>
        <v/>
      </c>
      <c r="BB552" s="139" t="str">
        <f t="shared" si="1682"/>
        <v/>
      </c>
      <c r="BC552" s="139" t="str">
        <f t="shared" si="1683"/>
        <v/>
      </c>
      <c r="BD552" s="139" t="str">
        <f t="shared" si="1684"/>
        <v/>
      </c>
      <c r="BE552" s="140" t="str">
        <f t="shared" si="1685"/>
        <v/>
      </c>
      <c r="BF552" s="122" t="str">
        <f t="shared" si="1686"/>
        <v/>
      </c>
      <c r="BG552" s="123" t="str">
        <f t="shared" si="1687"/>
        <v/>
      </c>
      <c r="BH552" s="123" t="str">
        <f t="shared" si="1688"/>
        <v/>
      </c>
      <c r="BI552" s="123" t="str">
        <f t="shared" si="1689"/>
        <v/>
      </c>
      <c r="BJ552" s="122" t="str">
        <f t="shared" si="1690"/>
        <v/>
      </c>
      <c r="BK552" s="123" t="str">
        <f t="shared" si="1691"/>
        <v/>
      </c>
      <c r="BL552" s="123" t="str">
        <f t="shared" si="1692"/>
        <v/>
      </c>
      <c r="BM552" s="123" t="str">
        <f t="shared" si="1693"/>
        <v/>
      </c>
      <c r="BN552" s="123" t="str">
        <f t="shared" si="1694"/>
        <v/>
      </c>
      <c r="BO552" s="123" t="str">
        <f t="shared" si="1695"/>
        <v/>
      </c>
      <c r="BP552" s="123" t="str">
        <f t="shared" si="1696"/>
        <v/>
      </c>
      <c r="BQ552" s="123" t="str">
        <f t="shared" si="1697"/>
        <v/>
      </c>
      <c r="BR552" s="124" t="str">
        <f t="shared" si="1698"/>
        <v/>
      </c>
      <c r="BS552" s="142" t="str">
        <f t="shared" si="1699"/>
        <v/>
      </c>
      <c r="BT552" s="143" t="str">
        <f t="shared" si="1700"/>
        <v/>
      </c>
      <c r="BU552" s="143" t="str">
        <f t="shared" si="1701"/>
        <v/>
      </c>
      <c r="BV552" s="143" t="str">
        <f t="shared" si="1702"/>
        <v/>
      </c>
      <c r="BW552" s="143" t="str">
        <f t="shared" si="1703"/>
        <v/>
      </c>
      <c r="BX552" s="144" t="str">
        <f t="shared" si="1704"/>
        <v/>
      </c>
      <c r="BY552" s="141" t="str">
        <f t="shared" si="1705"/>
        <v/>
      </c>
      <c r="BZ552" s="139" t="str">
        <f t="shared" si="1706"/>
        <v/>
      </c>
      <c r="CA552" s="139" t="str">
        <f t="shared" si="1707"/>
        <v/>
      </c>
      <c r="CB552" s="139" t="str">
        <f t="shared" si="1708"/>
        <v/>
      </c>
      <c r="CC552" s="139" t="str">
        <f t="shared" si="1709"/>
        <v/>
      </c>
      <c r="CD552" s="139" t="str">
        <f t="shared" si="1710"/>
        <v/>
      </c>
      <c r="CE552" s="140" t="str">
        <f t="shared" si="1711"/>
        <v/>
      </c>
      <c r="CF552" s="141" t="str">
        <f t="shared" si="1712"/>
        <v/>
      </c>
      <c r="CG552" s="139" t="str">
        <f t="shared" si="1713"/>
        <v/>
      </c>
      <c r="CH552" s="139" t="str">
        <f t="shared" si="1714"/>
        <v/>
      </c>
      <c r="CI552" s="139" t="str">
        <f t="shared" si="1715"/>
        <v/>
      </c>
      <c r="CJ552" s="139" t="str">
        <f t="shared" si="1716"/>
        <v/>
      </c>
      <c r="CK552" s="139" t="str">
        <f t="shared" si="1717"/>
        <v/>
      </c>
      <c r="CL552" s="140" t="str">
        <f t="shared" si="1718"/>
        <v/>
      </c>
      <c r="CM552" s="142" t="str">
        <f t="shared" si="1719"/>
        <v/>
      </c>
      <c r="CN552" s="143" t="str">
        <f t="shared" si="1720"/>
        <v/>
      </c>
      <c r="CO552" s="143" t="str">
        <f t="shared" si="1721"/>
        <v/>
      </c>
      <c r="CP552" s="143" t="str">
        <f t="shared" si="1722"/>
        <v/>
      </c>
      <c r="CQ552" s="143" t="str">
        <f t="shared" si="1723"/>
        <v/>
      </c>
      <c r="CR552" s="145" t="str">
        <f t="shared" si="1724"/>
        <v/>
      </c>
      <c r="CS552" s="127"/>
      <c r="CT552" s="122" t="str">
        <f t="shared" si="1725"/>
        <v/>
      </c>
      <c r="CU552" s="123" t="str">
        <f t="shared" si="1726"/>
        <v/>
      </c>
      <c r="CV552" s="123" t="str">
        <f t="shared" si="1727"/>
        <v/>
      </c>
      <c r="CW552" s="123" t="str">
        <f t="shared" si="1728"/>
        <v/>
      </c>
      <c r="CX552" s="123" t="str">
        <f t="shared" si="1729"/>
        <v/>
      </c>
      <c r="CY552" s="123" t="str">
        <f t="shared" si="1730"/>
        <v/>
      </c>
      <c r="CZ552" s="123" t="str">
        <f t="shared" si="1731"/>
        <v/>
      </c>
      <c r="DA552" s="123" t="str">
        <f t="shared" si="1732"/>
        <v/>
      </c>
      <c r="DB552" s="124" t="str">
        <f t="shared" si="1733"/>
        <v/>
      </c>
      <c r="DC552" s="128" t="str">
        <f t="shared" si="1734"/>
        <v/>
      </c>
      <c r="DD552" s="123" t="str">
        <f t="shared" si="1735"/>
        <v/>
      </c>
      <c r="DE552" s="123" t="str">
        <f t="shared" si="1736"/>
        <v/>
      </c>
      <c r="DF552" s="123" t="str">
        <f t="shared" si="1737"/>
        <v/>
      </c>
      <c r="DG552" s="123" t="str">
        <f t="shared" si="1738"/>
        <v/>
      </c>
      <c r="DH552" s="123" t="str">
        <f t="shared" si="1739"/>
        <v/>
      </c>
      <c r="DI552" s="123" t="str">
        <f t="shared" si="1740"/>
        <v/>
      </c>
      <c r="DJ552" s="129" t="str">
        <f t="shared" si="1741"/>
        <v/>
      </c>
      <c r="DK552" s="98" t="s">
        <v>68</v>
      </c>
      <c r="DL552" s="130">
        <f t="shared" si="1748"/>
        <v>546</v>
      </c>
      <c r="DM552" s="56"/>
    </row>
    <row r="553" spans="2:117" ht="22.5" customHeight="1">
      <c r="B553" s="98" t="s">
        <v>68</v>
      </c>
      <c r="C553" s="130">
        <f t="shared" si="1742"/>
        <v>547</v>
      </c>
      <c r="D553" s="146">
        <v>45709</v>
      </c>
      <c r="E553" s="155" t="s">
        <v>69</v>
      </c>
      <c r="F553" s="102" t="s">
        <v>70</v>
      </c>
      <c r="G553" s="156" t="s">
        <v>20</v>
      </c>
      <c r="H553" s="131" t="s">
        <v>46</v>
      </c>
      <c r="I553" s="132">
        <v>10000</v>
      </c>
      <c r="J553" s="106"/>
      <c r="K553" s="107">
        <f t="shared" si="1743"/>
        <v>5759404</v>
      </c>
      <c r="L553" s="645"/>
      <c r="M553" s="133"/>
      <c r="N553" s="133"/>
      <c r="O553" s="134" t="str">
        <f t="shared" ref="O553:S553" si="1851">IF($H553=O$6,$I553,"")</f>
        <v/>
      </c>
      <c r="P553" s="135" t="str">
        <f t="shared" si="1851"/>
        <v/>
      </c>
      <c r="Q553" s="136">
        <f t="shared" si="1851"/>
        <v>10000</v>
      </c>
      <c r="R553" s="135" t="str">
        <f t="shared" si="1851"/>
        <v/>
      </c>
      <c r="S553" s="137" t="str">
        <f t="shared" si="1851"/>
        <v/>
      </c>
      <c r="T553" s="113" t="str">
        <f t="shared" ref="T553:AJ553" si="1852">IF($H553=T$6,$J553,"")</f>
        <v/>
      </c>
      <c r="U553" s="114" t="str">
        <f t="shared" si="1852"/>
        <v/>
      </c>
      <c r="V553" s="114" t="str">
        <f t="shared" si="1852"/>
        <v/>
      </c>
      <c r="W553" s="114" t="str">
        <f t="shared" si="1852"/>
        <v/>
      </c>
      <c r="X553" s="113" t="str">
        <f t="shared" si="1852"/>
        <v/>
      </c>
      <c r="Y553" s="114" t="str">
        <f t="shared" si="1852"/>
        <v/>
      </c>
      <c r="Z553" s="114" t="str">
        <f t="shared" si="1852"/>
        <v/>
      </c>
      <c r="AA553" s="114" t="str">
        <f t="shared" si="1852"/>
        <v/>
      </c>
      <c r="AB553" s="113" t="str">
        <f t="shared" si="1852"/>
        <v/>
      </c>
      <c r="AC553" s="114" t="str">
        <f t="shared" si="1852"/>
        <v/>
      </c>
      <c r="AD553" s="114" t="str">
        <f t="shared" si="1852"/>
        <v/>
      </c>
      <c r="AE553" s="114" t="str">
        <f t="shared" si="1852"/>
        <v/>
      </c>
      <c r="AF553" s="114" t="str">
        <f t="shared" si="1852"/>
        <v/>
      </c>
      <c r="AG553" s="114" t="str">
        <f t="shared" si="1852"/>
        <v/>
      </c>
      <c r="AH553" s="114" t="str">
        <f t="shared" si="1852"/>
        <v/>
      </c>
      <c r="AI553" s="113" t="str">
        <f t="shared" si="1852"/>
        <v/>
      </c>
      <c r="AJ553" s="115" t="str">
        <f t="shared" si="1852"/>
        <v/>
      </c>
      <c r="AK553" s="617"/>
      <c r="AL553" s="38"/>
      <c r="AM553" s="98" t="s">
        <v>68</v>
      </c>
      <c r="AN553" s="130">
        <f t="shared" si="1746"/>
        <v>547</v>
      </c>
      <c r="AO553" s="138" t="str">
        <f t="shared" ref="AO553:AS553" si="1853">IF(AND($G553=AO$4,$H553=AO$6),$I553,"")</f>
        <v/>
      </c>
      <c r="AP553" s="139" t="str">
        <f t="shared" si="1853"/>
        <v/>
      </c>
      <c r="AQ553" s="139">
        <f t="shared" si="1853"/>
        <v>10000</v>
      </c>
      <c r="AR553" s="139" t="str">
        <f t="shared" si="1853"/>
        <v/>
      </c>
      <c r="AS553" s="139" t="str">
        <f t="shared" si="1853"/>
        <v/>
      </c>
      <c r="AT553" s="118"/>
      <c r="AU553" s="138" t="str">
        <f t="shared" si="1675"/>
        <v/>
      </c>
      <c r="AV553" s="139" t="str">
        <f t="shared" si="1676"/>
        <v/>
      </c>
      <c r="AW553" s="139" t="str">
        <f t="shared" si="1677"/>
        <v/>
      </c>
      <c r="AX553" s="139" t="str">
        <f t="shared" si="1678"/>
        <v/>
      </c>
      <c r="AY553" s="139" t="str">
        <f t="shared" si="1679"/>
        <v/>
      </c>
      <c r="AZ553" s="140" t="str">
        <f t="shared" si="1680"/>
        <v/>
      </c>
      <c r="BA553" s="141" t="str">
        <f t="shared" si="1681"/>
        <v/>
      </c>
      <c r="BB553" s="139" t="str">
        <f t="shared" si="1682"/>
        <v/>
      </c>
      <c r="BC553" s="139" t="str">
        <f t="shared" si="1683"/>
        <v/>
      </c>
      <c r="BD553" s="139" t="str">
        <f t="shared" si="1684"/>
        <v/>
      </c>
      <c r="BE553" s="140" t="str">
        <f t="shared" si="1685"/>
        <v/>
      </c>
      <c r="BF553" s="122" t="str">
        <f t="shared" si="1686"/>
        <v/>
      </c>
      <c r="BG553" s="123" t="str">
        <f t="shared" si="1687"/>
        <v/>
      </c>
      <c r="BH553" s="123" t="str">
        <f t="shared" si="1688"/>
        <v/>
      </c>
      <c r="BI553" s="123" t="str">
        <f t="shared" si="1689"/>
        <v/>
      </c>
      <c r="BJ553" s="122" t="str">
        <f t="shared" si="1690"/>
        <v/>
      </c>
      <c r="BK553" s="123" t="str">
        <f t="shared" si="1691"/>
        <v/>
      </c>
      <c r="BL553" s="123" t="str">
        <f t="shared" si="1692"/>
        <v/>
      </c>
      <c r="BM553" s="123" t="str">
        <f t="shared" si="1693"/>
        <v/>
      </c>
      <c r="BN553" s="123" t="str">
        <f t="shared" si="1694"/>
        <v/>
      </c>
      <c r="BO553" s="123" t="str">
        <f t="shared" si="1695"/>
        <v/>
      </c>
      <c r="BP553" s="123" t="str">
        <f t="shared" si="1696"/>
        <v/>
      </c>
      <c r="BQ553" s="123" t="str">
        <f t="shared" si="1697"/>
        <v/>
      </c>
      <c r="BR553" s="124" t="str">
        <f t="shared" si="1698"/>
        <v/>
      </c>
      <c r="BS553" s="142" t="str">
        <f t="shared" si="1699"/>
        <v/>
      </c>
      <c r="BT553" s="143" t="str">
        <f t="shared" si="1700"/>
        <v/>
      </c>
      <c r="BU553" s="143" t="str">
        <f t="shared" si="1701"/>
        <v/>
      </c>
      <c r="BV553" s="143" t="str">
        <f t="shared" si="1702"/>
        <v/>
      </c>
      <c r="BW553" s="143" t="str">
        <f t="shared" si="1703"/>
        <v/>
      </c>
      <c r="BX553" s="144" t="str">
        <f t="shared" si="1704"/>
        <v/>
      </c>
      <c r="BY553" s="141" t="str">
        <f t="shared" si="1705"/>
        <v/>
      </c>
      <c r="BZ553" s="139" t="str">
        <f t="shared" si="1706"/>
        <v/>
      </c>
      <c r="CA553" s="139" t="str">
        <f t="shared" si="1707"/>
        <v/>
      </c>
      <c r="CB553" s="139" t="str">
        <f t="shared" si="1708"/>
        <v/>
      </c>
      <c r="CC553" s="139" t="str">
        <f t="shared" si="1709"/>
        <v/>
      </c>
      <c r="CD553" s="139" t="str">
        <f t="shared" si="1710"/>
        <v/>
      </c>
      <c r="CE553" s="140" t="str">
        <f t="shared" si="1711"/>
        <v/>
      </c>
      <c r="CF553" s="141" t="str">
        <f t="shared" si="1712"/>
        <v/>
      </c>
      <c r="CG553" s="139" t="str">
        <f t="shared" si="1713"/>
        <v/>
      </c>
      <c r="CH553" s="139" t="str">
        <f t="shared" si="1714"/>
        <v/>
      </c>
      <c r="CI553" s="139" t="str">
        <f t="shared" si="1715"/>
        <v/>
      </c>
      <c r="CJ553" s="139" t="str">
        <f t="shared" si="1716"/>
        <v/>
      </c>
      <c r="CK553" s="139" t="str">
        <f t="shared" si="1717"/>
        <v/>
      </c>
      <c r="CL553" s="140" t="str">
        <f t="shared" si="1718"/>
        <v/>
      </c>
      <c r="CM553" s="142" t="str">
        <f t="shared" si="1719"/>
        <v/>
      </c>
      <c r="CN553" s="143" t="str">
        <f t="shared" si="1720"/>
        <v/>
      </c>
      <c r="CO553" s="143" t="str">
        <f t="shared" si="1721"/>
        <v/>
      </c>
      <c r="CP553" s="143" t="str">
        <f t="shared" si="1722"/>
        <v/>
      </c>
      <c r="CQ553" s="143" t="str">
        <f t="shared" si="1723"/>
        <v/>
      </c>
      <c r="CR553" s="145" t="str">
        <f t="shared" si="1724"/>
        <v/>
      </c>
      <c r="CS553" s="127"/>
      <c r="CT553" s="122" t="str">
        <f t="shared" si="1725"/>
        <v/>
      </c>
      <c r="CU553" s="123" t="str">
        <f t="shared" si="1726"/>
        <v/>
      </c>
      <c r="CV553" s="123" t="str">
        <f t="shared" si="1727"/>
        <v/>
      </c>
      <c r="CW553" s="123" t="str">
        <f t="shared" si="1728"/>
        <v/>
      </c>
      <c r="CX553" s="123" t="str">
        <f t="shared" si="1729"/>
        <v/>
      </c>
      <c r="CY553" s="123" t="str">
        <f t="shared" si="1730"/>
        <v/>
      </c>
      <c r="CZ553" s="123" t="str">
        <f t="shared" si="1731"/>
        <v/>
      </c>
      <c r="DA553" s="123" t="str">
        <f t="shared" si="1732"/>
        <v/>
      </c>
      <c r="DB553" s="124" t="str">
        <f t="shared" si="1733"/>
        <v/>
      </c>
      <c r="DC553" s="128" t="str">
        <f t="shared" si="1734"/>
        <v/>
      </c>
      <c r="DD553" s="123" t="str">
        <f t="shared" si="1735"/>
        <v/>
      </c>
      <c r="DE553" s="123" t="str">
        <f t="shared" si="1736"/>
        <v/>
      </c>
      <c r="DF553" s="123" t="str">
        <f t="shared" si="1737"/>
        <v/>
      </c>
      <c r="DG553" s="123" t="str">
        <f t="shared" si="1738"/>
        <v/>
      </c>
      <c r="DH553" s="123" t="str">
        <f t="shared" si="1739"/>
        <v/>
      </c>
      <c r="DI553" s="123" t="str">
        <f t="shared" si="1740"/>
        <v/>
      </c>
      <c r="DJ553" s="129" t="str">
        <f t="shared" si="1741"/>
        <v/>
      </c>
      <c r="DK553" s="98" t="s">
        <v>68</v>
      </c>
      <c r="DL553" s="130">
        <f t="shared" si="1748"/>
        <v>547</v>
      </c>
      <c r="DM553" s="56"/>
    </row>
    <row r="554" spans="2:117" ht="22.5" customHeight="1">
      <c r="B554" s="98" t="s">
        <v>68</v>
      </c>
      <c r="C554" s="130">
        <f t="shared" si="1742"/>
        <v>548</v>
      </c>
      <c r="D554" s="146">
        <v>45709</v>
      </c>
      <c r="E554" s="155" t="s">
        <v>69</v>
      </c>
      <c r="F554" s="102" t="s">
        <v>70</v>
      </c>
      <c r="G554" s="103" t="s">
        <v>20</v>
      </c>
      <c r="H554" s="131" t="s">
        <v>46</v>
      </c>
      <c r="I554" s="132">
        <v>5000</v>
      </c>
      <c r="J554" s="106"/>
      <c r="K554" s="107">
        <f t="shared" si="1743"/>
        <v>5764404</v>
      </c>
      <c r="L554" s="645"/>
      <c r="M554" s="133"/>
      <c r="N554" s="133"/>
      <c r="O554" s="134" t="str">
        <f t="shared" ref="O554:S554" si="1854">IF($H554=O$6,$I554,"")</f>
        <v/>
      </c>
      <c r="P554" s="135" t="str">
        <f t="shared" si="1854"/>
        <v/>
      </c>
      <c r="Q554" s="136">
        <f t="shared" si="1854"/>
        <v>5000</v>
      </c>
      <c r="R554" s="135" t="str">
        <f t="shared" si="1854"/>
        <v/>
      </c>
      <c r="S554" s="137" t="str">
        <f t="shared" si="1854"/>
        <v/>
      </c>
      <c r="T554" s="113" t="str">
        <f t="shared" ref="T554:AJ554" si="1855">IF($H554=T$6,$J554,"")</f>
        <v/>
      </c>
      <c r="U554" s="114" t="str">
        <f t="shared" si="1855"/>
        <v/>
      </c>
      <c r="V554" s="114" t="str">
        <f t="shared" si="1855"/>
        <v/>
      </c>
      <c r="W554" s="114" t="str">
        <f t="shared" si="1855"/>
        <v/>
      </c>
      <c r="X554" s="113" t="str">
        <f t="shared" si="1855"/>
        <v/>
      </c>
      <c r="Y554" s="114" t="str">
        <f t="shared" si="1855"/>
        <v/>
      </c>
      <c r="Z554" s="114" t="str">
        <f t="shared" si="1855"/>
        <v/>
      </c>
      <c r="AA554" s="114" t="str">
        <f t="shared" si="1855"/>
        <v/>
      </c>
      <c r="AB554" s="113" t="str">
        <f t="shared" si="1855"/>
        <v/>
      </c>
      <c r="AC554" s="114" t="str">
        <f t="shared" si="1855"/>
        <v/>
      </c>
      <c r="AD554" s="114" t="str">
        <f t="shared" si="1855"/>
        <v/>
      </c>
      <c r="AE554" s="114" t="str">
        <f t="shared" si="1855"/>
        <v/>
      </c>
      <c r="AF554" s="114" t="str">
        <f t="shared" si="1855"/>
        <v/>
      </c>
      <c r="AG554" s="114" t="str">
        <f t="shared" si="1855"/>
        <v/>
      </c>
      <c r="AH554" s="114" t="str">
        <f t="shared" si="1855"/>
        <v/>
      </c>
      <c r="AI554" s="113" t="str">
        <f t="shared" si="1855"/>
        <v/>
      </c>
      <c r="AJ554" s="115" t="str">
        <f t="shared" si="1855"/>
        <v/>
      </c>
      <c r="AK554" s="617"/>
      <c r="AL554" s="38"/>
      <c r="AM554" s="98" t="s">
        <v>68</v>
      </c>
      <c r="AN554" s="130">
        <f t="shared" si="1746"/>
        <v>548</v>
      </c>
      <c r="AO554" s="138" t="str">
        <f t="shared" ref="AO554:AS554" si="1856">IF(AND($G554=AO$4,$H554=AO$6),$I554,"")</f>
        <v/>
      </c>
      <c r="AP554" s="139" t="str">
        <f t="shared" si="1856"/>
        <v/>
      </c>
      <c r="AQ554" s="139">
        <f t="shared" si="1856"/>
        <v>5000</v>
      </c>
      <c r="AR554" s="139" t="str">
        <f t="shared" si="1856"/>
        <v/>
      </c>
      <c r="AS554" s="139" t="str">
        <f t="shared" si="1856"/>
        <v/>
      </c>
      <c r="AT554" s="118"/>
      <c r="AU554" s="138" t="str">
        <f t="shared" si="1675"/>
        <v/>
      </c>
      <c r="AV554" s="139" t="str">
        <f t="shared" si="1676"/>
        <v/>
      </c>
      <c r="AW554" s="139" t="str">
        <f t="shared" si="1677"/>
        <v/>
      </c>
      <c r="AX554" s="139" t="str">
        <f t="shared" si="1678"/>
        <v/>
      </c>
      <c r="AY554" s="139" t="str">
        <f t="shared" si="1679"/>
        <v/>
      </c>
      <c r="AZ554" s="140" t="str">
        <f t="shared" si="1680"/>
        <v/>
      </c>
      <c r="BA554" s="141" t="str">
        <f t="shared" si="1681"/>
        <v/>
      </c>
      <c r="BB554" s="139" t="str">
        <f t="shared" si="1682"/>
        <v/>
      </c>
      <c r="BC554" s="139" t="str">
        <f t="shared" si="1683"/>
        <v/>
      </c>
      <c r="BD554" s="139" t="str">
        <f t="shared" si="1684"/>
        <v/>
      </c>
      <c r="BE554" s="140" t="str">
        <f t="shared" si="1685"/>
        <v/>
      </c>
      <c r="BF554" s="122" t="str">
        <f t="shared" si="1686"/>
        <v/>
      </c>
      <c r="BG554" s="123" t="str">
        <f t="shared" si="1687"/>
        <v/>
      </c>
      <c r="BH554" s="123" t="str">
        <f t="shared" si="1688"/>
        <v/>
      </c>
      <c r="BI554" s="123" t="str">
        <f t="shared" si="1689"/>
        <v/>
      </c>
      <c r="BJ554" s="122" t="str">
        <f t="shared" si="1690"/>
        <v/>
      </c>
      <c r="BK554" s="123" t="str">
        <f t="shared" si="1691"/>
        <v/>
      </c>
      <c r="BL554" s="123" t="str">
        <f t="shared" si="1692"/>
        <v/>
      </c>
      <c r="BM554" s="123" t="str">
        <f t="shared" si="1693"/>
        <v/>
      </c>
      <c r="BN554" s="123" t="str">
        <f t="shared" si="1694"/>
        <v/>
      </c>
      <c r="BO554" s="123" t="str">
        <f t="shared" si="1695"/>
        <v/>
      </c>
      <c r="BP554" s="123" t="str">
        <f t="shared" si="1696"/>
        <v/>
      </c>
      <c r="BQ554" s="123" t="str">
        <f t="shared" si="1697"/>
        <v/>
      </c>
      <c r="BR554" s="124" t="str">
        <f t="shared" si="1698"/>
        <v/>
      </c>
      <c r="BS554" s="142" t="str">
        <f t="shared" si="1699"/>
        <v/>
      </c>
      <c r="BT554" s="143" t="str">
        <f t="shared" si="1700"/>
        <v/>
      </c>
      <c r="BU554" s="143" t="str">
        <f t="shared" si="1701"/>
        <v/>
      </c>
      <c r="BV554" s="143" t="str">
        <f t="shared" si="1702"/>
        <v/>
      </c>
      <c r="BW554" s="143" t="str">
        <f t="shared" si="1703"/>
        <v/>
      </c>
      <c r="BX554" s="144" t="str">
        <f t="shared" si="1704"/>
        <v/>
      </c>
      <c r="BY554" s="141" t="str">
        <f t="shared" si="1705"/>
        <v/>
      </c>
      <c r="BZ554" s="139" t="str">
        <f t="shared" si="1706"/>
        <v/>
      </c>
      <c r="CA554" s="139" t="str">
        <f t="shared" si="1707"/>
        <v/>
      </c>
      <c r="CB554" s="139" t="str">
        <f t="shared" si="1708"/>
        <v/>
      </c>
      <c r="CC554" s="139" t="str">
        <f t="shared" si="1709"/>
        <v/>
      </c>
      <c r="CD554" s="139" t="str">
        <f t="shared" si="1710"/>
        <v/>
      </c>
      <c r="CE554" s="140" t="str">
        <f t="shared" si="1711"/>
        <v/>
      </c>
      <c r="CF554" s="141" t="str">
        <f t="shared" si="1712"/>
        <v/>
      </c>
      <c r="CG554" s="139" t="str">
        <f t="shared" si="1713"/>
        <v/>
      </c>
      <c r="CH554" s="139" t="str">
        <f t="shared" si="1714"/>
        <v/>
      </c>
      <c r="CI554" s="139" t="str">
        <f t="shared" si="1715"/>
        <v/>
      </c>
      <c r="CJ554" s="139" t="str">
        <f t="shared" si="1716"/>
        <v/>
      </c>
      <c r="CK554" s="139" t="str">
        <f t="shared" si="1717"/>
        <v/>
      </c>
      <c r="CL554" s="140" t="str">
        <f t="shared" si="1718"/>
        <v/>
      </c>
      <c r="CM554" s="142" t="str">
        <f t="shared" si="1719"/>
        <v/>
      </c>
      <c r="CN554" s="143" t="str">
        <f t="shared" si="1720"/>
        <v/>
      </c>
      <c r="CO554" s="143" t="str">
        <f t="shared" si="1721"/>
        <v/>
      </c>
      <c r="CP554" s="143" t="str">
        <f t="shared" si="1722"/>
        <v/>
      </c>
      <c r="CQ554" s="143" t="str">
        <f t="shared" si="1723"/>
        <v/>
      </c>
      <c r="CR554" s="145" t="str">
        <f t="shared" si="1724"/>
        <v/>
      </c>
      <c r="CS554" s="127"/>
      <c r="CT554" s="122" t="str">
        <f t="shared" si="1725"/>
        <v/>
      </c>
      <c r="CU554" s="123" t="str">
        <f t="shared" si="1726"/>
        <v/>
      </c>
      <c r="CV554" s="123" t="str">
        <f t="shared" si="1727"/>
        <v/>
      </c>
      <c r="CW554" s="123" t="str">
        <f t="shared" si="1728"/>
        <v/>
      </c>
      <c r="CX554" s="123" t="str">
        <f t="shared" si="1729"/>
        <v/>
      </c>
      <c r="CY554" s="123" t="str">
        <f t="shared" si="1730"/>
        <v/>
      </c>
      <c r="CZ554" s="123" t="str">
        <f t="shared" si="1731"/>
        <v/>
      </c>
      <c r="DA554" s="123" t="str">
        <f t="shared" si="1732"/>
        <v/>
      </c>
      <c r="DB554" s="124" t="str">
        <f t="shared" si="1733"/>
        <v/>
      </c>
      <c r="DC554" s="128" t="str">
        <f t="shared" si="1734"/>
        <v/>
      </c>
      <c r="DD554" s="123" t="str">
        <f t="shared" si="1735"/>
        <v/>
      </c>
      <c r="DE554" s="123" t="str">
        <f t="shared" si="1736"/>
        <v/>
      </c>
      <c r="DF554" s="123" t="str">
        <f t="shared" si="1737"/>
        <v/>
      </c>
      <c r="DG554" s="123" t="str">
        <f t="shared" si="1738"/>
        <v/>
      </c>
      <c r="DH554" s="123" t="str">
        <f t="shared" si="1739"/>
        <v/>
      </c>
      <c r="DI554" s="123" t="str">
        <f t="shared" si="1740"/>
        <v/>
      </c>
      <c r="DJ554" s="129" t="str">
        <f t="shared" si="1741"/>
        <v/>
      </c>
      <c r="DK554" s="98" t="s">
        <v>68</v>
      </c>
      <c r="DL554" s="130">
        <f t="shared" si="1748"/>
        <v>548</v>
      </c>
      <c r="DM554" s="56"/>
    </row>
    <row r="555" spans="2:117" ht="22.5" customHeight="1">
      <c r="B555" s="98" t="s">
        <v>68</v>
      </c>
      <c r="C555" s="130">
        <f t="shared" si="1742"/>
        <v>549</v>
      </c>
      <c r="D555" s="146">
        <v>45709</v>
      </c>
      <c r="E555" s="155" t="s">
        <v>69</v>
      </c>
      <c r="F555" s="102" t="s">
        <v>70</v>
      </c>
      <c r="G555" s="103" t="s">
        <v>20</v>
      </c>
      <c r="H555" s="131" t="s">
        <v>46</v>
      </c>
      <c r="I555" s="132">
        <v>10000</v>
      </c>
      <c r="J555" s="106"/>
      <c r="K555" s="107">
        <f t="shared" si="1743"/>
        <v>5774404</v>
      </c>
      <c r="L555" s="646"/>
      <c r="M555" s="133"/>
      <c r="N555" s="133"/>
      <c r="O555" s="134" t="str">
        <f t="shared" ref="O555:S555" si="1857">IF($H555=O$6,$I555,"")</f>
        <v/>
      </c>
      <c r="P555" s="135" t="str">
        <f t="shared" si="1857"/>
        <v/>
      </c>
      <c r="Q555" s="136">
        <f t="shared" si="1857"/>
        <v>10000</v>
      </c>
      <c r="R555" s="135" t="str">
        <f t="shared" si="1857"/>
        <v/>
      </c>
      <c r="S555" s="137" t="str">
        <f t="shared" si="1857"/>
        <v/>
      </c>
      <c r="T555" s="113" t="str">
        <f t="shared" ref="T555:AJ555" si="1858">IF($H555=T$6,$J555,"")</f>
        <v/>
      </c>
      <c r="U555" s="114" t="str">
        <f t="shared" si="1858"/>
        <v/>
      </c>
      <c r="V555" s="114" t="str">
        <f t="shared" si="1858"/>
        <v/>
      </c>
      <c r="W555" s="114" t="str">
        <f t="shared" si="1858"/>
        <v/>
      </c>
      <c r="X555" s="113" t="str">
        <f t="shared" si="1858"/>
        <v/>
      </c>
      <c r="Y555" s="114" t="str">
        <f t="shared" si="1858"/>
        <v/>
      </c>
      <c r="Z555" s="114" t="str">
        <f t="shared" si="1858"/>
        <v/>
      </c>
      <c r="AA555" s="114" t="str">
        <f t="shared" si="1858"/>
        <v/>
      </c>
      <c r="AB555" s="113" t="str">
        <f t="shared" si="1858"/>
        <v/>
      </c>
      <c r="AC555" s="114" t="str">
        <f t="shared" si="1858"/>
        <v/>
      </c>
      <c r="AD555" s="114" t="str">
        <f t="shared" si="1858"/>
        <v/>
      </c>
      <c r="AE555" s="114" t="str">
        <f t="shared" si="1858"/>
        <v/>
      </c>
      <c r="AF555" s="114" t="str">
        <f t="shared" si="1858"/>
        <v/>
      </c>
      <c r="AG555" s="114" t="str">
        <f t="shared" si="1858"/>
        <v/>
      </c>
      <c r="AH555" s="114" t="str">
        <f t="shared" si="1858"/>
        <v/>
      </c>
      <c r="AI555" s="113" t="str">
        <f t="shared" si="1858"/>
        <v/>
      </c>
      <c r="AJ555" s="115" t="str">
        <f t="shared" si="1858"/>
        <v/>
      </c>
      <c r="AK555" s="617"/>
      <c r="AL555" s="38"/>
      <c r="AM555" s="98" t="s">
        <v>68</v>
      </c>
      <c r="AN555" s="130">
        <f t="shared" si="1746"/>
        <v>549</v>
      </c>
      <c r="AO555" s="138" t="str">
        <f t="shared" ref="AO555:AS555" si="1859">IF(AND($G555=AO$4,$H555=AO$6),$I555,"")</f>
        <v/>
      </c>
      <c r="AP555" s="139" t="str">
        <f t="shared" si="1859"/>
        <v/>
      </c>
      <c r="AQ555" s="139">
        <f t="shared" si="1859"/>
        <v>10000</v>
      </c>
      <c r="AR555" s="139" t="str">
        <f t="shared" si="1859"/>
        <v/>
      </c>
      <c r="AS555" s="139" t="str">
        <f t="shared" si="1859"/>
        <v/>
      </c>
      <c r="AT555" s="118"/>
      <c r="AU555" s="138" t="str">
        <f t="shared" si="1675"/>
        <v/>
      </c>
      <c r="AV555" s="139" t="str">
        <f t="shared" si="1676"/>
        <v/>
      </c>
      <c r="AW555" s="139" t="str">
        <f t="shared" si="1677"/>
        <v/>
      </c>
      <c r="AX555" s="139" t="str">
        <f t="shared" si="1678"/>
        <v/>
      </c>
      <c r="AY555" s="139" t="str">
        <f t="shared" si="1679"/>
        <v/>
      </c>
      <c r="AZ555" s="140" t="str">
        <f t="shared" si="1680"/>
        <v/>
      </c>
      <c r="BA555" s="141" t="str">
        <f t="shared" si="1681"/>
        <v/>
      </c>
      <c r="BB555" s="139" t="str">
        <f t="shared" si="1682"/>
        <v/>
      </c>
      <c r="BC555" s="139" t="str">
        <f t="shared" si="1683"/>
        <v/>
      </c>
      <c r="BD555" s="139" t="str">
        <f t="shared" si="1684"/>
        <v/>
      </c>
      <c r="BE555" s="140" t="str">
        <f t="shared" si="1685"/>
        <v/>
      </c>
      <c r="BF555" s="122" t="str">
        <f t="shared" si="1686"/>
        <v/>
      </c>
      <c r="BG555" s="123" t="str">
        <f t="shared" si="1687"/>
        <v/>
      </c>
      <c r="BH555" s="123" t="str">
        <f t="shared" si="1688"/>
        <v/>
      </c>
      <c r="BI555" s="123" t="str">
        <f t="shared" si="1689"/>
        <v/>
      </c>
      <c r="BJ555" s="122" t="str">
        <f t="shared" si="1690"/>
        <v/>
      </c>
      <c r="BK555" s="123" t="str">
        <f t="shared" si="1691"/>
        <v/>
      </c>
      <c r="BL555" s="123" t="str">
        <f t="shared" si="1692"/>
        <v/>
      </c>
      <c r="BM555" s="123" t="str">
        <f t="shared" si="1693"/>
        <v/>
      </c>
      <c r="BN555" s="123" t="str">
        <f t="shared" si="1694"/>
        <v/>
      </c>
      <c r="BO555" s="123" t="str">
        <f t="shared" si="1695"/>
        <v/>
      </c>
      <c r="BP555" s="123" t="str">
        <f t="shared" si="1696"/>
        <v/>
      </c>
      <c r="BQ555" s="123" t="str">
        <f t="shared" si="1697"/>
        <v/>
      </c>
      <c r="BR555" s="124" t="str">
        <f t="shared" si="1698"/>
        <v/>
      </c>
      <c r="BS555" s="142" t="str">
        <f t="shared" si="1699"/>
        <v/>
      </c>
      <c r="BT555" s="143" t="str">
        <f t="shared" si="1700"/>
        <v/>
      </c>
      <c r="BU555" s="143" t="str">
        <f t="shared" si="1701"/>
        <v/>
      </c>
      <c r="BV555" s="143" t="str">
        <f t="shared" si="1702"/>
        <v/>
      </c>
      <c r="BW555" s="143" t="str">
        <f t="shared" si="1703"/>
        <v/>
      </c>
      <c r="BX555" s="144" t="str">
        <f t="shared" si="1704"/>
        <v/>
      </c>
      <c r="BY555" s="141" t="str">
        <f t="shared" si="1705"/>
        <v/>
      </c>
      <c r="BZ555" s="139" t="str">
        <f t="shared" si="1706"/>
        <v/>
      </c>
      <c r="CA555" s="139" t="str">
        <f t="shared" si="1707"/>
        <v/>
      </c>
      <c r="CB555" s="139" t="str">
        <f t="shared" si="1708"/>
        <v/>
      </c>
      <c r="CC555" s="139" t="str">
        <f t="shared" si="1709"/>
        <v/>
      </c>
      <c r="CD555" s="139" t="str">
        <f t="shared" si="1710"/>
        <v/>
      </c>
      <c r="CE555" s="140" t="str">
        <f t="shared" si="1711"/>
        <v/>
      </c>
      <c r="CF555" s="141" t="str">
        <f t="shared" si="1712"/>
        <v/>
      </c>
      <c r="CG555" s="139" t="str">
        <f t="shared" si="1713"/>
        <v/>
      </c>
      <c r="CH555" s="139" t="str">
        <f t="shared" si="1714"/>
        <v/>
      </c>
      <c r="CI555" s="139" t="str">
        <f t="shared" si="1715"/>
        <v/>
      </c>
      <c r="CJ555" s="139" t="str">
        <f t="shared" si="1716"/>
        <v/>
      </c>
      <c r="CK555" s="139" t="str">
        <f t="shared" si="1717"/>
        <v/>
      </c>
      <c r="CL555" s="140" t="str">
        <f t="shared" si="1718"/>
        <v/>
      </c>
      <c r="CM555" s="142" t="str">
        <f t="shared" si="1719"/>
        <v/>
      </c>
      <c r="CN555" s="143" t="str">
        <f t="shared" si="1720"/>
        <v/>
      </c>
      <c r="CO555" s="143" t="str">
        <f t="shared" si="1721"/>
        <v/>
      </c>
      <c r="CP555" s="143" t="str">
        <f t="shared" si="1722"/>
        <v/>
      </c>
      <c r="CQ555" s="143" t="str">
        <f t="shared" si="1723"/>
        <v/>
      </c>
      <c r="CR555" s="145" t="str">
        <f t="shared" si="1724"/>
        <v/>
      </c>
      <c r="CS555" s="127"/>
      <c r="CT555" s="122" t="str">
        <f t="shared" si="1725"/>
        <v/>
      </c>
      <c r="CU555" s="123" t="str">
        <f t="shared" si="1726"/>
        <v/>
      </c>
      <c r="CV555" s="123" t="str">
        <f t="shared" si="1727"/>
        <v/>
      </c>
      <c r="CW555" s="123" t="str">
        <f t="shared" si="1728"/>
        <v/>
      </c>
      <c r="CX555" s="123" t="str">
        <f t="shared" si="1729"/>
        <v/>
      </c>
      <c r="CY555" s="123" t="str">
        <f t="shared" si="1730"/>
        <v/>
      </c>
      <c r="CZ555" s="123" t="str">
        <f t="shared" si="1731"/>
        <v/>
      </c>
      <c r="DA555" s="123" t="str">
        <f t="shared" si="1732"/>
        <v/>
      </c>
      <c r="DB555" s="124" t="str">
        <f t="shared" si="1733"/>
        <v/>
      </c>
      <c r="DC555" s="128" t="str">
        <f t="shared" si="1734"/>
        <v/>
      </c>
      <c r="DD555" s="123" t="str">
        <f t="shared" si="1735"/>
        <v/>
      </c>
      <c r="DE555" s="123" t="str">
        <f t="shared" si="1736"/>
        <v/>
      </c>
      <c r="DF555" s="123" t="str">
        <f t="shared" si="1737"/>
        <v/>
      </c>
      <c r="DG555" s="123" t="str">
        <f t="shared" si="1738"/>
        <v/>
      </c>
      <c r="DH555" s="123" t="str">
        <f t="shared" si="1739"/>
        <v/>
      </c>
      <c r="DI555" s="123" t="str">
        <f t="shared" si="1740"/>
        <v/>
      </c>
      <c r="DJ555" s="129" t="str">
        <f t="shared" si="1741"/>
        <v/>
      </c>
      <c r="DK555" s="98" t="s">
        <v>68</v>
      </c>
      <c r="DL555" s="130">
        <f t="shared" si="1748"/>
        <v>549</v>
      </c>
      <c r="DM555" s="56"/>
    </row>
    <row r="556" spans="2:117" ht="22.5" customHeight="1">
      <c r="B556" s="98" t="s">
        <v>68</v>
      </c>
      <c r="C556" s="130">
        <f t="shared" si="1742"/>
        <v>550</v>
      </c>
      <c r="D556" s="146">
        <v>45709</v>
      </c>
      <c r="E556" s="155" t="s">
        <v>69</v>
      </c>
      <c r="F556" s="102" t="s">
        <v>70</v>
      </c>
      <c r="G556" s="103" t="s">
        <v>20</v>
      </c>
      <c r="H556" s="131" t="s">
        <v>46</v>
      </c>
      <c r="I556" s="132">
        <v>3000</v>
      </c>
      <c r="J556" s="106"/>
      <c r="K556" s="107">
        <f t="shared" si="1743"/>
        <v>5777404</v>
      </c>
      <c r="L556" s="647" t="str">
        <f>HYPERLINK("./通帳_公開用/外通帳Y550-572.pdf","通帳Y550-Y572")</f>
        <v>通帳Y550-Y572</v>
      </c>
      <c r="M556" s="133"/>
      <c r="N556" s="133"/>
      <c r="O556" s="134" t="str">
        <f t="shared" ref="O556:S556" si="1860">IF($H556=O$6,$I556,"")</f>
        <v/>
      </c>
      <c r="P556" s="135" t="str">
        <f t="shared" si="1860"/>
        <v/>
      </c>
      <c r="Q556" s="136">
        <f t="shared" si="1860"/>
        <v>3000</v>
      </c>
      <c r="R556" s="135" t="str">
        <f t="shared" si="1860"/>
        <v/>
      </c>
      <c r="S556" s="137" t="str">
        <f t="shared" si="1860"/>
        <v/>
      </c>
      <c r="T556" s="113" t="str">
        <f t="shared" ref="T556:AJ556" si="1861">IF($H556=T$6,$J556,"")</f>
        <v/>
      </c>
      <c r="U556" s="114" t="str">
        <f t="shared" si="1861"/>
        <v/>
      </c>
      <c r="V556" s="114" t="str">
        <f t="shared" si="1861"/>
        <v/>
      </c>
      <c r="W556" s="114" t="str">
        <f t="shared" si="1861"/>
        <v/>
      </c>
      <c r="X556" s="113" t="str">
        <f t="shared" si="1861"/>
        <v/>
      </c>
      <c r="Y556" s="114" t="str">
        <f t="shared" si="1861"/>
        <v/>
      </c>
      <c r="Z556" s="114" t="str">
        <f t="shared" si="1861"/>
        <v/>
      </c>
      <c r="AA556" s="114" t="str">
        <f t="shared" si="1861"/>
        <v/>
      </c>
      <c r="AB556" s="113" t="str">
        <f t="shared" si="1861"/>
        <v/>
      </c>
      <c r="AC556" s="114" t="str">
        <f t="shared" si="1861"/>
        <v/>
      </c>
      <c r="AD556" s="114" t="str">
        <f t="shared" si="1861"/>
        <v/>
      </c>
      <c r="AE556" s="114" t="str">
        <f t="shared" si="1861"/>
        <v/>
      </c>
      <c r="AF556" s="114" t="str">
        <f t="shared" si="1861"/>
        <v/>
      </c>
      <c r="AG556" s="114" t="str">
        <f t="shared" si="1861"/>
        <v/>
      </c>
      <c r="AH556" s="114" t="str">
        <f t="shared" si="1861"/>
        <v/>
      </c>
      <c r="AI556" s="113" t="str">
        <f t="shared" si="1861"/>
        <v/>
      </c>
      <c r="AJ556" s="115" t="str">
        <f t="shared" si="1861"/>
        <v/>
      </c>
      <c r="AK556" s="617"/>
      <c r="AL556" s="38"/>
      <c r="AM556" s="98" t="s">
        <v>68</v>
      </c>
      <c r="AN556" s="130">
        <f t="shared" si="1746"/>
        <v>550</v>
      </c>
      <c r="AO556" s="138" t="str">
        <f t="shared" ref="AO556:AS556" si="1862">IF(AND($G556=AO$4,$H556=AO$6),$I556,"")</f>
        <v/>
      </c>
      <c r="AP556" s="139" t="str">
        <f t="shared" si="1862"/>
        <v/>
      </c>
      <c r="AQ556" s="139">
        <f t="shared" si="1862"/>
        <v>3000</v>
      </c>
      <c r="AR556" s="139" t="str">
        <f t="shared" si="1862"/>
        <v/>
      </c>
      <c r="AS556" s="139" t="str">
        <f t="shared" si="1862"/>
        <v/>
      </c>
      <c r="AT556" s="118"/>
      <c r="AU556" s="138" t="str">
        <f t="shared" si="1675"/>
        <v/>
      </c>
      <c r="AV556" s="139" t="str">
        <f t="shared" si="1676"/>
        <v/>
      </c>
      <c r="AW556" s="139" t="str">
        <f t="shared" si="1677"/>
        <v/>
      </c>
      <c r="AX556" s="139" t="str">
        <f t="shared" si="1678"/>
        <v/>
      </c>
      <c r="AY556" s="139" t="str">
        <f t="shared" si="1679"/>
        <v/>
      </c>
      <c r="AZ556" s="140" t="str">
        <f t="shared" si="1680"/>
        <v/>
      </c>
      <c r="BA556" s="141" t="str">
        <f t="shared" si="1681"/>
        <v/>
      </c>
      <c r="BB556" s="139" t="str">
        <f t="shared" si="1682"/>
        <v/>
      </c>
      <c r="BC556" s="139" t="str">
        <f t="shared" si="1683"/>
        <v/>
      </c>
      <c r="BD556" s="139" t="str">
        <f t="shared" si="1684"/>
        <v/>
      </c>
      <c r="BE556" s="140" t="str">
        <f t="shared" si="1685"/>
        <v/>
      </c>
      <c r="BF556" s="122" t="str">
        <f t="shared" si="1686"/>
        <v/>
      </c>
      <c r="BG556" s="123" t="str">
        <f t="shared" si="1687"/>
        <v/>
      </c>
      <c r="BH556" s="123" t="str">
        <f t="shared" si="1688"/>
        <v/>
      </c>
      <c r="BI556" s="123" t="str">
        <f t="shared" si="1689"/>
        <v/>
      </c>
      <c r="BJ556" s="122" t="str">
        <f t="shared" si="1690"/>
        <v/>
      </c>
      <c r="BK556" s="123" t="str">
        <f t="shared" si="1691"/>
        <v/>
      </c>
      <c r="BL556" s="123" t="str">
        <f t="shared" si="1692"/>
        <v/>
      </c>
      <c r="BM556" s="123" t="str">
        <f t="shared" si="1693"/>
        <v/>
      </c>
      <c r="BN556" s="123" t="str">
        <f t="shared" si="1694"/>
        <v/>
      </c>
      <c r="BO556" s="123" t="str">
        <f t="shared" si="1695"/>
        <v/>
      </c>
      <c r="BP556" s="123" t="str">
        <f t="shared" si="1696"/>
        <v/>
      </c>
      <c r="BQ556" s="123" t="str">
        <f t="shared" si="1697"/>
        <v/>
      </c>
      <c r="BR556" s="124" t="str">
        <f t="shared" si="1698"/>
        <v/>
      </c>
      <c r="BS556" s="142" t="str">
        <f t="shared" si="1699"/>
        <v/>
      </c>
      <c r="BT556" s="143" t="str">
        <f t="shared" si="1700"/>
        <v/>
      </c>
      <c r="BU556" s="143" t="str">
        <f t="shared" si="1701"/>
        <v/>
      </c>
      <c r="BV556" s="143" t="str">
        <f t="shared" si="1702"/>
        <v/>
      </c>
      <c r="BW556" s="143" t="str">
        <f t="shared" si="1703"/>
        <v/>
      </c>
      <c r="BX556" s="144" t="str">
        <f t="shared" si="1704"/>
        <v/>
      </c>
      <c r="BY556" s="141" t="str">
        <f t="shared" si="1705"/>
        <v/>
      </c>
      <c r="BZ556" s="139" t="str">
        <f t="shared" si="1706"/>
        <v/>
      </c>
      <c r="CA556" s="139" t="str">
        <f t="shared" si="1707"/>
        <v/>
      </c>
      <c r="CB556" s="139" t="str">
        <f t="shared" si="1708"/>
        <v/>
      </c>
      <c r="CC556" s="139" t="str">
        <f t="shared" si="1709"/>
        <v/>
      </c>
      <c r="CD556" s="139" t="str">
        <f t="shared" si="1710"/>
        <v/>
      </c>
      <c r="CE556" s="140" t="str">
        <f t="shared" si="1711"/>
        <v/>
      </c>
      <c r="CF556" s="141" t="str">
        <f t="shared" si="1712"/>
        <v/>
      </c>
      <c r="CG556" s="139" t="str">
        <f t="shared" si="1713"/>
        <v/>
      </c>
      <c r="CH556" s="139" t="str">
        <f t="shared" si="1714"/>
        <v/>
      </c>
      <c r="CI556" s="139" t="str">
        <f t="shared" si="1715"/>
        <v/>
      </c>
      <c r="CJ556" s="139" t="str">
        <f t="shared" si="1716"/>
        <v/>
      </c>
      <c r="CK556" s="139" t="str">
        <f t="shared" si="1717"/>
        <v/>
      </c>
      <c r="CL556" s="140" t="str">
        <f t="shared" si="1718"/>
        <v/>
      </c>
      <c r="CM556" s="142" t="str">
        <f t="shared" si="1719"/>
        <v/>
      </c>
      <c r="CN556" s="143" t="str">
        <f t="shared" si="1720"/>
        <v/>
      </c>
      <c r="CO556" s="143" t="str">
        <f t="shared" si="1721"/>
        <v/>
      </c>
      <c r="CP556" s="143" t="str">
        <f t="shared" si="1722"/>
        <v/>
      </c>
      <c r="CQ556" s="143" t="str">
        <f t="shared" si="1723"/>
        <v/>
      </c>
      <c r="CR556" s="145" t="str">
        <f t="shared" si="1724"/>
        <v/>
      </c>
      <c r="CS556" s="127"/>
      <c r="CT556" s="122" t="str">
        <f t="shared" si="1725"/>
        <v/>
      </c>
      <c r="CU556" s="123" t="str">
        <f t="shared" si="1726"/>
        <v/>
      </c>
      <c r="CV556" s="123" t="str">
        <f t="shared" si="1727"/>
        <v/>
      </c>
      <c r="CW556" s="123" t="str">
        <f t="shared" si="1728"/>
        <v/>
      </c>
      <c r="CX556" s="123" t="str">
        <f t="shared" si="1729"/>
        <v/>
      </c>
      <c r="CY556" s="123" t="str">
        <f t="shared" si="1730"/>
        <v/>
      </c>
      <c r="CZ556" s="123" t="str">
        <f t="shared" si="1731"/>
        <v/>
      </c>
      <c r="DA556" s="123" t="str">
        <f t="shared" si="1732"/>
        <v/>
      </c>
      <c r="DB556" s="124" t="str">
        <f t="shared" si="1733"/>
        <v/>
      </c>
      <c r="DC556" s="128" t="str">
        <f t="shared" si="1734"/>
        <v/>
      </c>
      <c r="DD556" s="123" t="str">
        <f t="shared" si="1735"/>
        <v/>
      </c>
      <c r="DE556" s="123" t="str">
        <f t="shared" si="1736"/>
        <v/>
      </c>
      <c r="DF556" s="123" t="str">
        <f t="shared" si="1737"/>
        <v/>
      </c>
      <c r="DG556" s="123" t="str">
        <f t="shared" si="1738"/>
        <v/>
      </c>
      <c r="DH556" s="123" t="str">
        <f t="shared" si="1739"/>
        <v/>
      </c>
      <c r="DI556" s="123" t="str">
        <f t="shared" si="1740"/>
        <v/>
      </c>
      <c r="DJ556" s="129" t="str">
        <f t="shared" si="1741"/>
        <v/>
      </c>
      <c r="DK556" s="98" t="s">
        <v>68</v>
      </c>
      <c r="DL556" s="130">
        <f t="shared" si="1748"/>
        <v>550</v>
      </c>
      <c r="DM556" s="56"/>
    </row>
    <row r="557" spans="2:117" ht="22.5" customHeight="1">
      <c r="B557" s="98" t="s">
        <v>68</v>
      </c>
      <c r="C557" s="130">
        <f t="shared" si="1742"/>
        <v>551</v>
      </c>
      <c r="D557" s="146">
        <v>45709</v>
      </c>
      <c r="E557" s="155" t="s">
        <v>69</v>
      </c>
      <c r="F557" s="102" t="s">
        <v>70</v>
      </c>
      <c r="G557" s="103" t="s">
        <v>20</v>
      </c>
      <c r="H557" s="131" t="s">
        <v>46</v>
      </c>
      <c r="I557" s="132">
        <v>2000</v>
      </c>
      <c r="J557" s="106"/>
      <c r="K557" s="107">
        <f t="shared" si="1743"/>
        <v>5779404</v>
      </c>
      <c r="L557" s="645"/>
      <c r="M557" s="133"/>
      <c r="N557" s="133"/>
      <c r="O557" s="134" t="str">
        <f t="shared" ref="O557:S557" si="1863">IF($H557=O$6,$I557,"")</f>
        <v/>
      </c>
      <c r="P557" s="135" t="str">
        <f t="shared" si="1863"/>
        <v/>
      </c>
      <c r="Q557" s="136">
        <f t="shared" si="1863"/>
        <v>2000</v>
      </c>
      <c r="R557" s="135" t="str">
        <f t="shared" si="1863"/>
        <v/>
      </c>
      <c r="S557" s="137" t="str">
        <f t="shared" si="1863"/>
        <v/>
      </c>
      <c r="T557" s="113" t="str">
        <f t="shared" ref="T557:AJ557" si="1864">IF($H557=T$6,$J557,"")</f>
        <v/>
      </c>
      <c r="U557" s="114" t="str">
        <f t="shared" si="1864"/>
        <v/>
      </c>
      <c r="V557" s="114" t="str">
        <f t="shared" si="1864"/>
        <v/>
      </c>
      <c r="W557" s="114" t="str">
        <f t="shared" si="1864"/>
        <v/>
      </c>
      <c r="X557" s="113" t="str">
        <f t="shared" si="1864"/>
        <v/>
      </c>
      <c r="Y557" s="114" t="str">
        <f t="shared" si="1864"/>
        <v/>
      </c>
      <c r="Z557" s="114" t="str">
        <f t="shared" si="1864"/>
        <v/>
      </c>
      <c r="AA557" s="114" t="str">
        <f t="shared" si="1864"/>
        <v/>
      </c>
      <c r="AB557" s="113" t="str">
        <f t="shared" si="1864"/>
        <v/>
      </c>
      <c r="AC557" s="114" t="str">
        <f t="shared" si="1864"/>
        <v/>
      </c>
      <c r="AD557" s="114" t="str">
        <f t="shared" si="1864"/>
        <v/>
      </c>
      <c r="AE557" s="114" t="str">
        <f t="shared" si="1864"/>
        <v/>
      </c>
      <c r="AF557" s="114" t="str">
        <f t="shared" si="1864"/>
        <v/>
      </c>
      <c r="AG557" s="114" t="str">
        <f t="shared" si="1864"/>
        <v/>
      </c>
      <c r="AH557" s="114" t="str">
        <f t="shared" si="1864"/>
        <v/>
      </c>
      <c r="AI557" s="113" t="str">
        <f t="shared" si="1864"/>
        <v/>
      </c>
      <c r="AJ557" s="115" t="str">
        <f t="shared" si="1864"/>
        <v/>
      </c>
      <c r="AK557" s="617"/>
      <c r="AL557" s="38"/>
      <c r="AM557" s="98" t="s">
        <v>68</v>
      </c>
      <c r="AN557" s="130">
        <f t="shared" si="1746"/>
        <v>551</v>
      </c>
      <c r="AO557" s="138" t="str">
        <f t="shared" ref="AO557:AS557" si="1865">IF(AND($G557=AO$4,$H557=AO$6),$I557,"")</f>
        <v/>
      </c>
      <c r="AP557" s="139" t="str">
        <f t="shared" si="1865"/>
        <v/>
      </c>
      <c r="AQ557" s="139">
        <f t="shared" si="1865"/>
        <v>2000</v>
      </c>
      <c r="AR557" s="139" t="str">
        <f t="shared" si="1865"/>
        <v/>
      </c>
      <c r="AS557" s="139" t="str">
        <f t="shared" si="1865"/>
        <v/>
      </c>
      <c r="AT557" s="118"/>
      <c r="AU557" s="138" t="str">
        <f t="shared" si="1675"/>
        <v/>
      </c>
      <c r="AV557" s="139" t="str">
        <f t="shared" si="1676"/>
        <v/>
      </c>
      <c r="AW557" s="139" t="str">
        <f t="shared" si="1677"/>
        <v/>
      </c>
      <c r="AX557" s="139" t="str">
        <f t="shared" si="1678"/>
        <v/>
      </c>
      <c r="AY557" s="139" t="str">
        <f t="shared" si="1679"/>
        <v/>
      </c>
      <c r="AZ557" s="140" t="str">
        <f t="shared" si="1680"/>
        <v/>
      </c>
      <c r="BA557" s="141" t="str">
        <f t="shared" si="1681"/>
        <v/>
      </c>
      <c r="BB557" s="139" t="str">
        <f t="shared" si="1682"/>
        <v/>
      </c>
      <c r="BC557" s="139" t="str">
        <f t="shared" si="1683"/>
        <v/>
      </c>
      <c r="BD557" s="139" t="str">
        <f t="shared" si="1684"/>
        <v/>
      </c>
      <c r="BE557" s="140" t="str">
        <f t="shared" si="1685"/>
        <v/>
      </c>
      <c r="BF557" s="122" t="str">
        <f t="shared" si="1686"/>
        <v/>
      </c>
      <c r="BG557" s="123" t="str">
        <f t="shared" si="1687"/>
        <v/>
      </c>
      <c r="BH557" s="123" t="str">
        <f t="shared" si="1688"/>
        <v/>
      </c>
      <c r="BI557" s="123" t="str">
        <f t="shared" si="1689"/>
        <v/>
      </c>
      <c r="BJ557" s="122" t="str">
        <f t="shared" si="1690"/>
        <v/>
      </c>
      <c r="BK557" s="123" t="str">
        <f t="shared" si="1691"/>
        <v/>
      </c>
      <c r="BL557" s="123" t="str">
        <f t="shared" si="1692"/>
        <v/>
      </c>
      <c r="BM557" s="123" t="str">
        <f t="shared" si="1693"/>
        <v/>
      </c>
      <c r="BN557" s="123" t="str">
        <f t="shared" si="1694"/>
        <v/>
      </c>
      <c r="BO557" s="123" t="str">
        <f t="shared" si="1695"/>
        <v/>
      </c>
      <c r="BP557" s="123" t="str">
        <f t="shared" si="1696"/>
        <v/>
      </c>
      <c r="BQ557" s="123" t="str">
        <f t="shared" si="1697"/>
        <v/>
      </c>
      <c r="BR557" s="124" t="str">
        <f t="shared" si="1698"/>
        <v/>
      </c>
      <c r="BS557" s="142" t="str">
        <f t="shared" si="1699"/>
        <v/>
      </c>
      <c r="BT557" s="143" t="str">
        <f t="shared" si="1700"/>
        <v/>
      </c>
      <c r="BU557" s="143" t="str">
        <f t="shared" si="1701"/>
        <v/>
      </c>
      <c r="BV557" s="143" t="str">
        <f t="shared" si="1702"/>
        <v/>
      </c>
      <c r="BW557" s="143" t="str">
        <f t="shared" si="1703"/>
        <v/>
      </c>
      <c r="BX557" s="144" t="str">
        <f t="shared" si="1704"/>
        <v/>
      </c>
      <c r="BY557" s="141" t="str">
        <f t="shared" si="1705"/>
        <v/>
      </c>
      <c r="BZ557" s="139" t="str">
        <f t="shared" si="1706"/>
        <v/>
      </c>
      <c r="CA557" s="139" t="str">
        <f t="shared" si="1707"/>
        <v/>
      </c>
      <c r="CB557" s="139" t="str">
        <f t="shared" si="1708"/>
        <v/>
      </c>
      <c r="CC557" s="139" t="str">
        <f t="shared" si="1709"/>
        <v/>
      </c>
      <c r="CD557" s="139" t="str">
        <f t="shared" si="1710"/>
        <v/>
      </c>
      <c r="CE557" s="140" t="str">
        <f t="shared" si="1711"/>
        <v/>
      </c>
      <c r="CF557" s="141" t="str">
        <f t="shared" si="1712"/>
        <v/>
      </c>
      <c r="CG557" s="139" t="str">
        <f t="shared" si="1713"/>
        <v/>
      </c>
      <c r="CH557" s="139" t="str">
        <f t="shared" si="1714"/>
        <v/>
      </c>
      <c r="CI557" s="139" t="str">
        <f t="shared" si="1715"/>
        <v/>
      </c>
      <c r="CJ557" s="139" t="str">
        <f t="shared" si="1716"/>
        <v/>
      </c>
      <c r="CK557" s="139" t="str">
        <f t="shared" si="1717"/>
        <v/>
      </c>
      <c r="CL557" s="140" t="str">
        <f t="shared" si="1718"/>
        <v/>
      </c>
      <c r="CM557" s="142" t="str">
        <f t="shared" si="1719"/>
        <v/>
      </c>
      <c r="CN557" s="143" t="str">
        <f t="shared" si="1720"/>
        <v/>
      </c>
      <c r="CO557" s="143" t="str">
        <f t="shared" si="1721"/>
        <v/>
      </c>
      <c r="CP557" s="143" t="str">
        <f t="shared" si="1722"/>
        <v/>
      </c>
      <c r="CQ557" s="143" t="str">
        <f t="shared" si="1723"/>
        <v/>
      </c>
      <c r="CR557" s="145" t="str">
        <f t="shared" si="1724"/>
        <v/>
      </c>
      <c r="CS557" s="127"/>
      <c r="CT557" s="122" t="str">
        <f t="shared" si="1725"/>
        <v/>
      </c>
      <c r="CU557" s="123" t="str">
        <f t="shared" si="1726"/>
        <v/>
      </c>
      <c r="CV557" s="123" t="str">
        <f t="shared" si="1727"/>
        <v/>
      </c>
      <c r="CW557" s="123" t="str">
        <f t="shared" si="1728"/>
        <v/>
      </c>
      <c r="CX557" s="123" t="str">
        <f t="shared" si="1729"/>
        <v/>
      </c>
      <c r="CY557" s="123" t="str">
        <f t="shared" si="1730"/>
        <v/>
      </c>
      <c r="CZ557" s="123" t="str">
        <f t="shared" si="1731"/>
        <v/>
      </c>
      <c r="DA557" s="123" t="str">
        <f t="shared" si="1732"/>
        <v/>
      </c>
      <c r="DB557" s="124" t="str">
        <f t="shared" si="1733"/>
        <v/>
      </c>
      <c r="DC557" s="128" t="str">
        <f t="shared" si="1734"/>
        <v/>
      </c>
      <c r="DD557" s="123" t="str">
        <f t="shared" si="1735"/>
        <v/>
      </c>
      <c r="DE557" s="123" t="str">
        <f t="shared" si="1736"/>
        <v/>
      </c>
      <c r="DF557" s="123" t="str">
        <f t="shared" si="1737"/>
        <v/>
      </c>
      <c r="DG557" s="123" t="str">
        <f t="shared" si="1738"/>
        <v/>
      </c>
      <c r="DH557" s="123" t="str">
        <f t="shared" si="1739"/>
        <v/>
      </c>
      <c r="DI557" s="123" t="str">
        <f t="shared" si="1740"/>
        <v/>
      </c>
      <c r="DJ557" s="129" t="str">
        <f t="shared" si="1741"/>
        <v/>
      </c>
      <c r="DK557" s="98" t="s">
        <v>68</v>
      </c>
      <c r="DL557" s="130">
        <f t="shared" si="1748"/>
        <v>551</v>
      </c>
      <c r="DM557" s="56"/>
    </row>
    <row r="558" spans="2:117" ht="22.5" customHeight="1">
      <c r="B558" s="98" t="s">
        <v>68</v>
      </c>
      <c r="C558" s="130">
        <f t="shared" si="1742"/>
        <v>552</v>
      </c>
      <c r="D558" s="146">
        <v>45709</v>
      </c>
      <c r="E558" s="155" t="s">
        <v>69</v>
      </c>
      <c r="F558" s="102" t="s">
        <v>70</v>
      </c>
      <c r="G558" s="156" t="s">
        <v>20</v>
      </c>
      <c r="H558" s="131" t="s">
        <v>46</v>
      </c>
      <c r="I558" s="132">
        <v>3000</v>
      </c>
      <c r="J558" s="106"/>
      <c r="K558" s="107">
        <f t="shared" si="1743"/>
        <v>5782404</v>
      </c>
      <c r="L558" s="645"/>
      <c r="M558" s="133"/>
      <c r="N558" s="133"/>
      <c r="O558" s="134" t="str">
        <f t="shared" ref="O558:S558" si="1866">IF($H558=O$6,$I558,"")</f>
        <v/>
      </c>
      <c r="P558" s="135" t="str">
        <f t="shared" si="1866"/>
        <v/>
      </c>
      <c r="Q558" s="136">
        <f t="shared" si="1866"/>
        <v>3000</v>
      </c>
      <c r="R558" s="135" t="str">
        <f t="shared" si="1866"/>
        <v/>
      </c>
      <c r="S558" s="137" t="str">
        <f t="shared" si="1866"/>
        <v/>
      </c>
      <c r="T558" s="113" t="str">
        <f t="shared" ref="T558:AJ558" si="1867">IF($H558=T$6,$J558,"")</f>
        <v/>
      </c>
      <c r="U558" s="114" t="str">
        <f t="shared" si="1867"/>
        <v/>
      </c>
      <c r="V558" s="114" t="str">
        <f t="shared" si="1867"/>
        <v/>
      </c>
      <c r="W558" s="114" t="str">
        <f t="shared" si="1867"/>
        <v/>
      </c>
      <c r="X558" s="113" t="str">
        <f t="shared" si="1867"/>
        <v/>
      </c>
      <c r="Y558" s="114" t="str">
        <f t="shared" si="1867"/>
        <v/>
      </c>
      <c r="Z558" s="114" t="str">
        <f t="shared" si="1867"/>
        <v/>
      </c>
      <c r="AA558" s="114" t="str">
        <f t="shared" si="1867"/>
        <v/>
      </c>
      <c r="AB558" s="113" t="str">
        <f t="shared" si="1867"/>
        <v/>
      </c>
      <c r="AC558" s="114" t="str">
        <f t="shared" si="1867"/>
        <v/>
      </c>
      <c r="AD558" s="114" t="str">
        <f t="shared" si="1867"/>
        <v/>
      </c>
      <c r="AE558" s="114" t="str">
        <f t="shared" si="1867"/>
        <v/>
      </c>
      <c r="AF558" s="114" t="str">
        <f t="shared" si="1867"/>
        <v/>
      </c>
      <c r="AG558" s="114" t="str">
        <f t="shared" si="1867"/>
        <v/>
      </c>
      <c r="AH558" s="114" t="str">
        <f t="shared" si="1867"/>
        <v/>
      </c>
      <c r="AI558" s="113" t="str">
        <f t="shared" si="1867"/>
        <v/>
      </c>
      <c r="AJ558" s="115" t="str">
        <f t="shared" si="1867"/>
        <v/>
      </c>
      <c r="AK558" s="617"/>
      <c r="AL558" s="38"/>
      <c r="AM558" s="98" t="s">
        <v>68</v>
      </c>
      <c r="AN558" s="130">
        <f t="shared" si="1746"/>
        <v>552</v>
      </c>
      <c r="AO558" s="138" t="str">
        <f t="shared" ref="AO558:AS558" si="1868">IF(AND($G558=AO$4,$H558=AO$6),$I558,"")</f>
        <v/>
      </c>
      <c r="AP558" s="139" t="str">
        <f t="shared" si="1868"/>
        <v/>
      </c>
      <c r="AQ558" s="139">
        <f t="shared" si="1868"/>
        <v>3000</v>
      </c>
      <c r="AR558" s="139" t="str">
        <f t="shared" si="1868"/>
        <v/>
      </c>
      <c r="AS558" s="139" t="str">
        <f t="shared" si="1868"/>
        <v/>
      </c>
      <c r="AT558" s="118"/>
      <c r="AU558" s="138" t="str">
        <f t="shared" si="1675"/>
        <v/>
      </c>
      <c r="AV558" s="139" t="str">
        <f t="shared" si="1676"/>
        <v/>
      </c>
      <c r="AW558" s="139" t="str">
        <f t="shared" si="1677"/>
        <v/>
      </c>
      <c r="AX558" s="139" t="str">
        <f t="shared" si="1678"/>
        <v/>
      </c>
      <c r="AY558" s="139" t="str">
        <f t="shared" si="1679"/>
        <v/>
      </c>
      <c r="AZ558" s="140" t="str">
        <f t="shared" si="1680"/>
        <v/>
      </c>
      <c r="BA558" s="141" t="str">
        <f t="shared" si="1681"/>
        <v/>
      </c>
      <c r="BB558" s="139" t="str">
        <f t="shared" si="1682"/>
        <v/>
      </c>
      <c r="BC558" s="139" t="str">
        <f t="shared" si="1683"/>
        <v/>
      </c>
      <c r="BD558" s="139" t="str">
        <f t="shared" si="1684"/>
        <v/>
      </c>
      <c r="BE558" s="140" t="str">
        <f t="shared" si="1685"/>
        <v/>
      </c>
      <c r="BF558" s="122" t="str">
        <f t="shared" si="1686"/>
        <v/>
      </c>
      <c r="BG558" s="123" t="str">
        <f t="shared" si="1687"/>
        <v/>
      </c>
      <c r="BH558" s="123" t="str">
        <f t="shared" si="1688"/>
        <v/>
      </c>
      <c r="BI558" s="123" t="str">
        <f t="shared" si="1689"/>
        <v/>
      </c>
      <c r="BJ558" s="122" t="str">
        <f t="shared" si="1690"/>
        <v/>
      </c>
      <c r="BK558" s="123" t="str">
        <f t="shared" si="1691"/>
        <v/>
      </c>
      <c r="BL558" s="123" t="str">
        <f t="shared" si="1692"/>
        <v/>
      </c>
      <c r="BM558" s="123" t="str">
        <f t="shared" si="1693"/>
        <v/>
      </c>
      <c r="BN558" s="123" t="str">
        <f t="shared" si="1694"/>
        <v/>
      </c>
      <c r="BO558" s="123" t="str">
        <f t="shared" si="1695"/>
        <v/>
      </c>
      <c r="BP558" s="123" t="str">
        <f t="shared" si="1696"/>
        <v/>
      </c>
      <c r="BQ558" s="123" t="str">
        <f t="shared" si="1697"/>
        <v/>
      </c>
      <c r="BR558" s="124" t="str">
        <f t="shared" si="1698"/>
        <v/>
      </c>
      <c r="BS558" s="142" t="str">
        <f t="shared" si="1699"/>
        <v/>
      </c>
      <c r="BT558" s="143" t="str">
        <f t="shared" si="1700"/>
        <v/>
      </c>
      <c r="BU558" s="143" t="str">
        <f t="shared" si="1701"/>
        <v/>
      </c>
      <c r="BV558" s="143" t="str">
        <f t="shared" si="1702"/>
        <v/>
      </c>
      <c r="BW558" s="143" t="str">
        <f t="shared" si="1703"/>
        <v/>
      </c>
      <c r="BX558" s="144" t="str">
        <f t="shared" si="1704"/>
        <v/>
      </c>
      <c r="BY558" s="141" t="str">
        <f t="shared" si="1705"/>
        <v/>
      </c>
      <c r="BZ558" s="139" t="str">
        <f t="shared" si="1706"/>
        <v/>
      </c>
      <c r="CA558" s="139" t="str">
        <f t="shared" si="1707"/>
        <v/>
      </c>
      <c r="CB558" s="139" t="str">
        <f t="shared" si="1708"/>
        <v/>
      </c>
      <c r="CC558" s="139" t="str">
        <f t="shared" si="1709"/>
        <v/>
      </c>
      <c r="CD558" s="139" t="str">
        <f t="shared" si="1710"/>
        <v/>
      </c>
      <c r="CE558" s="140" t="str">
        <f t="shared" si="1711"/>
        <v/>
      </c>
      <c r="CF558" s="141" t="str">
        <f t="shared" si="1712"/>
        <v/>
      </c>
      <c r="CG558" s="139" t="str">
        <f t="shared" si="1713"/>
        <v/>
      </c>
      <c r="CH558" s="139" t="str">
        <f t="shared" si="1714"/>
        <v/>
      </c>
      <c r="CI558" s="139" t="str">
        <f t="shared" si="1715"/>
        <v/>
      </c>
      <c r="CJ558" s="139" t="str">
        <f t="shared" si="1716"/>
        <v/>
      </c>
      <c r="CK558" s="139" t="str">
        <f t="shared" si="1717"/>
        <v/>
      </c>
      <c r="CL558" s="140" t="str">
        <f t="shared" si="1718"/>
        <v/>
      </c>
      <c r="CM558" s="142" t="str">
        <f t="shared" si="1719"/>
        <v/>
      </c>
      <c r="CN558" s="143" t="str">
        <f t="shared" si="1720"/>
        <v/>
      </c>
      <c r="CO558" s="143" t="str">
        <f t="shared" si="1721"/>
        <v/>
      </c>
      <c r="CP558" s="143" t="str">
        <f t="shared" si="1722"/>
        <v/>
      </c>
      <c r="CQ558" s="143" t="str">
        <f t="shared" si="1723"/>
        <v/>
      </c>
      <c r="CR558" s="145" t="str">
        <f t="shared" si="1724"/>
        <v/>
      </c>
      <c r="CS558" s="127"/>
      <c r="CT558" s="122" t="str">
        <f t="shared" si="1725"/>
        <v/>
      </c>
      <c r="CU558" s="123" t="str">
        <f t="shared" si="1726"/>
        <v/>
      </c>
      <c r="CV558" s="123" t="str">
        <f t="shared" si="1727"/>
        <v/>
      </c>
      <c r="CW558" s="123" t="str">
        <f t="shared" si="1728"/>
        <v/>
      </c>
      <c r="CX558" s="123" t="str">
        <f t="shared" si="1729"/>
        <v/>
      </c>
      <c r="CY558" s="123" t="str">
        <f t="shared" si="1730"/>
        <v/>
      </c>
      <c r="CZ558" s="123" t="str">
        <f t="shared" si="1731"/>
        <v/>
      </c>
      <c r="DA558" s="123" t="str">
        <f t="shared" si="1732"/>
        <v/>
      </c>
      <c r="DB558" s="124" t="str">
        <f t="shared" si="1733"/>
        <v/>
      </c>
      <c r="DC558" s="128" t="str">
        <f t="shared" si="1734"/>
        <v/>
      </c>
      <c r="DD558" s="123" t="str">
        <f t="shared" si="1735"/>
        <v/>
      </c>
      <c r="DE558" s="123" t="str">
        <f t="shared" si="1736"/>
        <v/>
      </c>
      <c r="DF558" s="123" t="str">
        <f t="shared" si="1737"/>
        <v/>
      </c>
      <c r="DG558" s="123" t="str">
        <f t="shared" si="1738"/>
        <v/>
      </c>
      <c r="DH558" s="123" t="str">
        <f t="shared" si="1739"/>
        <v/>
      </c>
      <c r="DI558" s="123" t="str">
        <f t="shared" si="1740"/>
        <v/>
      </c>
      <c r="DJ558" s="129" t="str">
        <f t="shared" si="1741"/>
        <v/>
      </c>
      <c r="DK558" s="98" t="s">
        <v>68</v>
      </c>
      <c r="DL558" s="130">
        <f t="shared" si="1748"/>
        <v>552</v>
      </c>
      <c r="DM558" s="56"/>
    </row>
    <row r="559" spans="2:117" ht="22.5" customHeight="1">
      <c r="B559" s="98" t="s">
        <v>68</v>
      </c>
      <c r="C559" s="130">
        <f t="shared" si="1742"/>
        <v>553</v>
      </c>
      <c r="D559" s="146">
        <v>45709</v>
      </c>
      <c r="E559" s="155" t="s">
        <v>69</v>
      </c>
      <c r="F559" s="102" t="s">
        <v>70</v>
      </c>
      <c r="G559" s="103" t="s">
        <v>20</v>
      </c>
      <c r="H559" s="131" t="s">
        <v>46</v>
      </c>
      <c r="I559" s="132">
        <v>10000</v>
      </c>
      <c r="J559" s="106"/>
      <c r="K559" s="107">
        <f t="shared" si="1743"/>
        <v>5792404</v>
      </c>
      <c r="L559" s="645"/>
      <c r="M559" s="133"/>
      <c r="N559" s="133"/>
      <c r="O559" s="134" t="str">
        <f t="shared" ref="O559:S559" si="1869">IF($H559=O$6,$I559,"")</f>
        <v/>
      </c>
      <c r="P559" s="135" t="str">
        <f t="shared" si="1869"/>
        <v/>
      </c>
      <c r="Q559" s="136">
        <f t="shared" si="1869"/>
        <v>10000</v>
      </c>
      <c r="R559" s="135" t="str">
        <f t="shared" si="1869"/>
        <v/>
      </c>
      <c r="S559" s="137" t="str">
        <f t="shared" si="1869"/>
        <v/>
      </c>
      <c r="T559" s="113" t="str">
        <f t="shared" ref="T559:AJ559" si="1870">IF($H559=T$6,$J559,"")</f>
        <v/>
      </c>
      <c r="U559" s="114" t="str">
        <f t="shared" si="1870"/>
        <v/>
      </c>
      <c r="V559" s="114" t="str">
        <f t="shared" si="1870"/>
        <v/>
      </c>
      <c r="W559" s="114" t="str">
        <f t="shared" si="1870"/>
        <v/>
      </c>
      <c r="X559" s="113" t="str">
        <f t="shared" si="1870"/>
        <v/>
      </c>
      <c r="Y559" s="114" t="str">
        <f t="shared" si="1870"/>
        <v/>
      </c>
      <c r="Z559" s="114" t="str">
        <f t="shared" si="1870"/>
        <v/>
      </c>
      <c r="AA559" s="114" t="str">
        <f t="shared" si="1870"/>
        <v/>
      </c>
      <c r="AB559" s="113" t="str">
        <f t="shared" si="1870"/>
        <v/>
      </c>
      <c r="AC559" s="114" t="str">
        <f t="shared" si="1870"/>
        <v/>
      </c>
      <c r="AD559" s="114" t="str">
        <f t="shared" si="1870"/>
        <v/>
      </c>
      <c r="AE559" s="114" t="str">
        <f t="shared" si="1870"/>
        <v/>
      </c>
      <c r="AF559" s="114" t="str">
        <f t="shared" si="1870"/>
        <v/>
      </c>
      <c r="AG559" s="114" t="str">
        <f t="shared" si="1870"/>
        <v/>
      </c>
      <c r="AH559" s="114" t="str">
        <f t="shared" si="1870"/>
        <v/>
      </c>
      <c r="AI559" s="113" t="str">
        <f t="shared" si="1870"/>
        <v/>
      </c>
      <c r="AJ559" s="115" t="str">
        <f t="shared" si="1870"/>
        <v/>
      </c>
      <c r="AK559" s="617"/>
      <c r="AL559" s="38"/>
      <c r="AM559" s="98" t="s">
        <v>68</v>
      </c>
      <c r="AN559" s="130">
        <f t="shared" si="1746"/>
        <v>553</v>
      </c>
      <c r="AO559" s="138" t="str">
        <f t="shared" ref="AO559:AS559" si="1871">IF(AND($G559=AO$4,$H559=AO$6),$I559,"")</f>
        <v/>
      </c>
      <c r="AP559" s="139" t="str">
        <f t="shared" si="1871"/>
        <v/>
      </c>
      <c r="AQ559" s="139">
        <f t="shared" si="1871"/>
        <v>10000</v>
      </c>
      <c r="AR559" s="139" t="str">
        <f t="shared" si="1871"/>
        <v/>
      </c>
      <c r="AS559" s="139" t="str">
        <f t="shared" si="1871"/>
        <v/>
      </c>
      <c r="AT559" s="118"/>
      <c r="AU559" s="138" t="str">
        <f t="shared" si="1675"/>
        <v/>
      </c>
      <c r="AV559" s="139" t="str">
        <f t="shared" si="1676"/>
        <v/>
      </c>
      <c r="AW559" s="139" t="str">
        <f t="shared" si="1677"/>
        <v/>
      </c>
      <c r="AX559" s="139" t="str">
        <f t="shared" si="1678"/>
        <v/>
      </c>
      <c r="AY559" s="139" t="str">
        <f t="shared" si="1679"/>
        <v/>
      </c>
      <c r="AZ559" s="140" t="str">
        <f t="shared" si="1680"/>
        <v/>
      </c>
      <c r="BA559" s="141" t="str">
        <f t="shared" si="1681"/>
        <v/>
      </c>
      <c r="BB559" s="139" t="str">
        <f t="shared" si="1682"/>
        <v/>
      </c>
      <c r="BC559" s="139" t="str">
        <f t="shared" si="1683"/>
        <v/>
      </c>
      <c r="BD559" s="139" t="str">
        <f t="shared" si="1684"/>
        <v/>
      </c>
      <c r="BE559" s="140" t="str">
        <f t="shared" si="1685"/>
        <v/>
      </c>
      <c r="BF559" s="122" t="str">
        <f t="shared" si="1686"/>
        <v/>
      </c>
      <c r="BG559" s="123" t="str">
        <f t="shared" si="1687"/>
        <v/>
      </c>
      <c r="BH559" s="123" t="str">
        <f t="shared" si="1688"/>
        <v/>
      </c>
      <c r="BI559" s="123" t="str">
        <f t="shared" si="1689"/>
        <v/>
      </c>
      <c r="BJ559" s="122" t="str">
        <f t="shared" si="1690"/>
        <v/>
      </c>
      <c r="BK559" s="123" t="str">
        <f t="shared" si="1691"/>
        <v/>
      </c>
      <c r="BL559" s="123" t="str">
        <f t="shared" si="1692"/>
        <v/>
      </c>
      <c r="BM559" s="123" t="str">
        <f t="shared" si="1693"/>
        <v/>
      </c>
      <c r="BN559" s="123" t="str">
        <f t="shared" si="1694"/>
        <v/>
      </c>
      <c r="BO559" s="123" t="str">
        <f t="shared" si="1695"/>
        <v/>
      </c>
      <c r="BP559" s="123" t="str">
        <f t="shared" si="1696"/>
        <v/>
      </c>
      <c r="BQ559" s="123" t="str">
        <f t="shared" si="1697"/>
        <v/>
      </c>
      <c r="BR559" s="124" t="str">
        <f t="shared" si="1698"/>
        <v/>
      </c>
      <c r="BS559" s="142" t="str">
        <f t="shared" si="1699"/>
        <v/>
      </c>
      <c r="BT559" s="143" t="str">
        <f t="shared" si="1700"/>
        <v/>
      </c>
      <c r="BU559" s="143" t="str">
        <f t="shared" si="1701"/>
        <v/>
      </c>
      <c r="BV559" s="143" t="str">
        <f t="shared" si="1702"/>
        <v/>
      </c>
      <c r="BW559" s="143" t="str">
        <f t="shared" si="1703"/>
        <v/>
      </c>
      <c r="BX559" s="144" t="str">
        <f t="shared" si="1704"/>
        <v/>
      </c>
      <c r="BY559" s="141" t="str">
        <f t="shared" si="1705"/>
        <v/>
      </c>
      <c r="BZ559" s="139" t="str">
        <f t="shared" si="1706"/>
        <v/>
      </c>
      <c r="CA559" s="139" t="str">
        <f t="shared" si="1707"/>
        <v/>
      </c>
      <c r="CB559" s="139" t="str">
        <f t="shared" si="1708"/>
        <v/>
      </c>
      <c r="CC559" s="139" t="str">
        <f t="shared" si="1709"/>
        <v/>
      </c>
      <c r="CD559" s="139" t="str">
        <f t="shared" si="1710"/>
        <v/>
      </c>
      <c r="CE559" s="140" t="str">
        <f t="shared" si="1711"/>
        <v/>
      </c>
      <c r="CF559" s="141" t="str">
        <f t="shared" si="1712"/>
        <v/>
      </c>
      <c r="CG559" s="139" t="str">
        <f t="shared" si="1713"/>
        <v/>
      </c>
      <c r="CH559" s="139" t="str">
        <f t="shared" si="1714"/>
        <v/>
      </c>
      <c r="CI559" s="139" t="str">
        <f t="shared" si="1715"/>
        <v/>
      </c>
      <c r="CJ559" s="139" t="str">
        <f t="shared" si="1716"/>
        <v/>
      </c>
      <c r="CK559" s="139" t="str">
        <f t="shared" si="1717"/>
        <v/>
      </c>
      <c r="CL559" s="140" t="str">
        <f t="shared" si="1718"/>
        <v/>
      </c>
      <c r="CM559" s="142" t="str">
        <f t="shared" si="1719"/>
        <v/>
      </c>
      <c r="CN559" s="143" t="str">
        <f t="shared" si="1720"/>
        <v/>
      </c>
      <c r="CO559" s="143" t="str">
        <f t="shared" si="1721"/>
        <v/>
      </c>
      <c r="CP559" s="143" t="str">
        <f t="shared" si="1722"/>
        <v/>
      </c>
      <c r="CQ559" s="143" t="str">
        <f t="shared" si="1723"/>
        <v/>
      </c>
      <c r="CR559" s="145" t="str">
        <f t="shared" si="1724"/>
        <v/>
      </c>
      <c r="CS559" s="127"/>
      <c r="CT559" s="122" t="str">
        <f t="shared" si="1725"/>
        <v/>
      </c>
      <c r="CU559" s="123" t="str">
        <f t="shared" si="1726"/>
        <v/>
      </c>
      <c r="CV559" s="123" t="str">
        <f t="shared" si="1727"/>
        <v/>
      </c>
      <c r="CW559" s="123" t="str">
        <f t="shared" si="1728"/>
        <v/>
      </c>
      <c r="CX559" s="123" t="str">
        <f t="shared" si="1729"/>
        <v/>
      </c>
      <c r="CY559" s="123" t="str">
        <f t="shared" si="1730"/>
        <v/>
      </c>
      <c r="CZ559" s="123" t="str">
        <f t="shared" si="1731"/>
        <v/>
      </c>
      <c r="DA559" s="123" t="str">
        <f t="shared" si="1732"/>
        <v/>
      </c>
      <c r="DB559" s="124" t="str">
        <f t="shared" si="1733"/>
        <v/>
      </c>
      <c r="DC559" s="128" t="str">
        <f t="shared" si="1734"/>
        <v/>
      </c>
      <c r="DD559" s="123" t="str">
        <f t="shared" si="1735"/>
        <v/>
      </c>
      <c r="DE559" s="123" t="str">
        <f t="shared" si="1736"/>
        <v/>
      </c>
      <c r="DF559" s="123" t="str">
        <f t="shared" si="1737"/>
        <v/>
      </c>
      <c r="DG559" s="123" t="str">
        <f t="shared" si="1738"/>
        <v/>
      </c>
      <c r="DH559" s="123" t="str">
        <f t="shared" si="1739"/>
        <v/>
      </c>
      <c r="DI559" s="123" t="str">
        <f t="shared" si="1740"/>
        <v/>
      </c>
      <c r="DJ559" s="129" t="str">
        <f t="shared" si="1741"/>
        <v/>
      </c>
      <c r="DK559" s="98" t="s">
        <v>68</v>
      </c>
      <c r="DL559" s="130">
        <f t="shared" si="1748"/>
        <v>553</v>
      </c>
      <c r="DM559" s="56"/>
    </row>
    <row r="560" spans="2:117" ht="22.5" customHeight="1">
      <c r="B560" s="98" t="s">
        <v>68</v>
      </c>
      <c r="C560" s="130">
        <f t="shared" si="1742"/>
        <v>554</v>
      </c>
      <c r="D560" s="146">
        <v>45709</v>
      </c>
      <c r="E560" s="155" t="s">
        <v>69</v>
      </c>
      <c r="F560" s="102" t="s">
        <v>70</v>
      </c>
      <c r="G560" s="103" t="s">
        <v>20</v>
      </c>
      <c r="H560" s="131" t="s">
        <v>46</v>
      </c>
      <c r="I560" s="132">
        <v>3000</v>
      </c>
      <c r="J560" s="106"/>
      <c r="K560" s="107">
        <f t="shared" si="1743"/>
        <v>5795404</v>
      </c>
      <c r="L560" s="645"/>
      <c r="M560" s="133"/>
      <c r="N560" s="133"/>
      <c r="O560" s="134" t="str">
        <f t="shared" ref="O560:S560" si="1872">IF($H560=O$6,$I560,"")</f>
        <v/>
      </c>
      <c r="P560" s="135" t="str">
        <f t="shared" si="1872"/>
        <v/>
      </c>
      <c r="Q560" s="136">
        <f t="shared" si="1872"/>
        <v>3000</v>
      </c>
      <c r="R560" s="135" t="str">
        <f t="shared" si="1872"/>
        <v/>
      </c>
      <c r="S560" s="137" t="str">
        <f t="shared" si="1872"/>
        <v/>
      </c>
      <c r="T560" s="113" t="str">
        <f t="shared" ref="T560:AJ560" si="1873">IF($H560=T$6,$J560,"")</f>
        <v/>
      </c>
      <c r="U560" s="114" t="str">
        <f t="shared" si="1873"/>
        <v/>
      </c>
      <c r="V560" s="114" t="str">
        <f t="shared" si="1873"/>
        <v/>
      </c>
      <c r="W560" s="114" t="str">
        <f t="shared" si="1873"/>
        <v/>
      </c>
      <c r="X560" s="113" t="str">
        <f t="shared" si="1873"/>
        <v/>
      </c>
      <c r="Y560" s="114" t="str">
        <f t="shared" si="1873"/>
        <v/>
      </c>
      <c r="Z560" s="114" t="str">
        <f t="shared" si="1873"/>
        <v/>
      </c>
      <c r="AA560" s="114" t="str">
        <f t="shared" si="1873"/>
        <v/>
      </c>
      <c r="AB560" s="113" t="str">
        <f t="shared" si="1873"/>
        <v/>
      </c>
      <c r="AC560" s="114" t="str">
        <f t="shared" si="1873"/>
        <v/>
      </c>
      <c r="AD560" s="114" t="str">
        <f t="shared" si="1873"/>
        <v/>
      </c>
      <c r="AE560" s="114" t="str">
        <f t="shared" si="1873"/>
        <v/>
      </c>
      <c r="AF560" s="114" t="str">
        <f t="shared" si="1873"/>
        <v/>
      </c>
      <c r="AG560" s="114" t="str">
        <f t="shared" si="1873"/>
        <v/>
      </c>
      <c r="AH560" s="114" t="str">
        <f t="shared" si="1873"/>
        <v/>
      </c>
      <c r="AI560" s="113" t="str">
        <f t="shared" si="1873"/>
        <v/>
      </c>
      <c r="AJ560" s="115" t="str">
        <f t="shared" si="1873"/>
        <v/>
      </c>
      <c r="AK560" s="617"/>
      <c r="AL560" s="38"/>
      <c r="AM560" s="98" t="s">
        <v>68</v>
      </c>
      <c r="AN560" s="130">
        <f t="shared" si="1746"/>
        <v>554</v>
      </c>
      <c r="AO560" s="138" t="str">
        <f t="shared" ref="AO560:AS560" si="1874">IF(AND($G560=AO$4,$H560=AO$6),$I560,"")</f>
        <v/>
      </c>
      <c r="AP560" s="139" t="str">
        <f t="shared" si="1874"/>
        <v/>
      </c>
      <c r="AQ560" s="139">
        <f t="shared" si="1874"/>
        <v>3000</v>
      </c>
      <c r="AR560" s="139" t="str">
        <f t="shared" si="1874"/>
        <v/>
      </c>
      <c r="AS560" s="139" t="str">
        <f t="shared" si="1874"/>
        <v/>
      </c>
      <c r="AT560" s="118"/>
      <c r="AU560" s="138" t="str">
        <f t="shared" si="1675"/>
        <v/>
      </c>
      <c r="AV560" s="139" t="str">
        <f t="shared" si="1676"/>
        <v/>
      </c>
      <c r="AW560" s="139" t="str">
        <f t="shared" si="1677"/>
        <v/>
      </c>
      <c r="AX560" s="139" t="str">
        <f t="shared" si="1678"/>
        <v/>
      </c>
      <c r="AY560" s="139" t="str">
        <f t="shared" si="1679"/>
        <v/>
      </c>
      <c r="AZ560" s="140" t="str">
        <f t="shared" si="1680"/>
        <v/>
      </c>
      <c r="BA560" s="141" t="str">
        <f t="shared" si="1681"/>
        <v/>
      </c>
      <c r="BB560" s="139" t="str">
        <f t="shared" si="1682"/>
        <v/>
      </c>
      <c r="BC560" s="139" t="str">
        <f t="shared" si="1683"/>
        <v/>
      </c>
      <c r="BD560" s="139" t="str">
        <f t="shared" si="1684"/>
        <v/>
      </c>
      <c r="BE560" s="140" t="str">
        <f t="shared" si="1685"/>
        <v/>
      </c>
      <c r="BF560" s="122" t="str">
        <f t="shared" si="1686"/>
        <v/>
      </c>
      <c r="BG560" s="123" t="str">
        <f t="shared" si="1687"/>
        <v/>
      </c>
      <c r="BH560" s="123" t="str">
        <f t="shared" si="1688"/>
        <v/>
      </c>
      <c r="BI560" s="123" t="str">
        <f t="shared" si="1689"/>
        <v/>
      </c>
      <c r="BJ560" s="122" t="str">
        <f t="shared" si="1690"/>
        <v/>
      </c>
      <c r="BK560" s="123" t="str">
        <f t="shared" si="1691"/>
        <v/>
      </c>
      <c r="BL560" s="123" t="str">
        <f t="shared" si="1692"/>
        <v/>
      </c>
      <c r="BM560" s="123" t="str">
        <f t="shared" si="1693"/>
        <v/>
      </c>
      <c r="BN560" s="123" t="str">
        <f t="shared" si="1694"/>
        <v/>
      </c>
      <c r="BO560" s="123" t="str">
        <f t="shared" si="1695"/>
        <v/>
      </c>
      <c r="BP560" s="123" t="str">
        <f t="shared" si="1696"/>
        <v/>
      </c>
      <c r="BQ560" s="123" t="str">
        <f t="shared" si="1697"/>
        <v/>
      </c>
      <c r="BR560" s="124" t="str">
        <f t="shared" si="1698"/>
        <v/>
      </c>
      <c r="BS560" s="142" t="str">
        <f t="shared" si="1699"/>
        <v/>
      </c>
      <c r="BT560" s="143" t="str">
        <f t="shared" si="1700"/>
        <v/>
      </c>
      <c r="BU560" s="143" t="str">
        <f t="shared" si="1701"/>
        <v/>
      </c>
      <c r="BV560" s="143" t="str">
        <f t="shared" si="1702"/>
        <v/>
      </c>
      <c r="BW560" s="143" t="str">
        <f t="shared" si="1703"/>
        <v/>
      </c>
      <c r="BX560" s="144" t="str">
        <f t="shared" si="1704"/>
        <v/>
      </c>
      <c r="BY560" s="141" t="str">
        <f t="shared" si="1705"/>
        <v/>
      </c>
      <c r="BZ560" s="139" t="str">
        <f t="shared" si="1706"/>
        <v/>
      </c>
      <c r="CA560" s="139" t="str">
        <f t="shared" si="1707"/>
        <v/>
      </c>
      <c r="CB560" s="139" t="str">
        <f t="shared" si="1708"/>
        <v/>
      </c>
      <c r="CC560" s="139" t="str">
        <f t="shared" si="1709"/>
        <v/>
      </c>
      <c r="CD560" s="139" t="str">
        <f t="shared" si="1710"/>
        <v/>
      </c>
      <c r="CE560" s="140" t="str">
        <f t="shared" si="1711"/>
        <v/>
      </c>
      <c r="CF560" s="141" t="str">
        <f t="shared" si="1712"/>
        <v/>
      </c>
      <c r="CG560" s="139" t="str">
        <f t="shared" si="1713"/>
        <v/>
      </c>
      <c r="CH560" s="139" t="str">
        <f t="shared" si="1714"/>
        <v/>
      </c>
      <c r="CI560" s="139" t="str">
        <f t="shared" si="1715"/>
        <v/>
      </c>
      <c r="CJ560" s="139" t="str">
        <f t="shared" si="1716"/>
        <v/>
      </c>
      <c r="CK560" s="139" t="str">
        <f t="shared" si="1717"/>
        <v/>
      </c>
      <c r="CL560" s="140" t="str">
        <f t="shared" si="1718"/>
        <v/>
      </c>
      <c r="CM560" s="142" t="str">
        <f t="shared" si="1719"/>
        <v/>
      </c>
      <c r="CN560" s="143" t="str">
        <f t="shared" si="1720"/>
        <v/>
      </c>
      <c r="CO560" s="143" t="str">
        <f t="shared" si="1721"/>
        <v/>
      </c>
      <c r="CP560" s="143" t="str">
        <f t="shared" si="1722"/>
        <v/>
      </c>
      <c r="CQ560" s="143" t="str">
        <f t="shared" si="1723"/>
        <v/>
      </c>
      <c r="CR560" s="145" t="str">
        <f t="shared" si="1724"/>
        <v/>
      </c>
      <c r="CS560" s="127"/>
      <c r="CT560" s="122" t="str">
        <f t="shared" si="1725"/>
        <v/>
      </c>
      <c r="CU560" s="123" t="str">
        <f t="shared" si="1726"/>
        <v/>
      </c>
      <c r="CV560" s="123" t="str">
        <f t="shared" si="1727"/>
        <v/>
      </c>
      <c r="CW560" s="123" t="str">
        <f t="shared" si="1728"/>
        <v/>
      </c>
      <c r="CX560" s="123" t="str">
        <f t="shared" si="1729"/>
        <v/>
      </c>
      <c r="CY560" s="123" t="str">
        <f t="shared" si="1730"/>
        <v/>
      </c>
      <c r="CZ560" s="123" t="str">
        <f t="shared" si="1731"/>
        <v/>
      </c>
      <c r="DA560" s="123" t="str">
        <f t="shared" si="1732"/>
        <v/>
      </c>
      <c r="DB560" s="124" t="str">
        <f t="shared" si="1733"/>
        <v/>
      </c>
      <c r="DC560" s="128" t="str">
        <f t="shared" si="1734"/>
        <v/>
      </c>
      <c r="DD560" s="123" t="str">
        <f t="shared" si="1735"/>
        <v/>
      </c>
      <c r="DE560" s="123" t="str">
        <f t="shared" si="1736"/>
        <v/>
      </c>
      <c r="DF560" s="123" t="str">
        <f t="shared" si="1737"/>
        <v/>
      </c>
      <c r="DG560" s="123" t="str">
        <f t="shared" si="1738"/>
        <v/>
      </c>
      <c r="DH560" s="123" t="str">
        <f t="shared" si="1739"/>
        <v/>
      </c>
      <c r="DI560" s="123" t="str">
        <f t="shared" si="1740"/>
        <v/>
      </c>
      <c r="DJ560" s="129" t="str">
        <f t="shared" si="1741"/>
        <v/>
      </c>
      <c r="DK560" s="98" t="s">
        <v>68</v>
      </c>
      <c r="DL560" s="130">
        <f t="shared" si="1748"/>
        <v>554</v>
      </c>
      <c r="DM560" s="56"/>
    </row>
    <row r="561" spans="2:117" ht="22.5" customHeight="1">
      <c r="B561" s="98" t="s">
        <v>68</v>
      </c>
      <c r="C561" s="130">
        <f t="shared" si="1742"/>
        <v>555</v>
      </c>
      <c r="D561" s="146">
        <v>45709</v>
      </c>
      <c r="E561" s="155" t="s">
        <v>69</v>
      </c>
      <c r="F561" s="102" t="s">
        <v>70</v>
      </c>
      <c r="G561" s="103" t="s">
        <v>20</v>
      </c>
      <c r="H561" s="131" t="s">
        <v>46</v>
      </c>
      <c r="I561" s="132">
        <v>10000</v>
      </c>
      <c r="J561" s="106"/>
      <c r="K561" s="107">
        <f t="shared" si="1743"/>
        <v>5805404</v>
      </c>
      <c r="L561" s="645"/>
      <c r="M561" s="133"/>
      <c r="N561" s="133"/>
      <c r="O561" s="134" t="str">
        <f t="shared" ref="O561:S561" si="1875">IF($H561=O$6,$I561,"")</f>
        <v/>
      </c>
      <c r="P561" s="135" t="str">
        <f t="shared" si="1875"/>
        <v/>
      </c>
      <c r="Q561" s="136">
        <f t="shared" si="1875"/>
        <v>10000</v>
      </c>
      <c r="R561" s="135" t="str">
        <f t="shared" si="1875"/>
        <v/>
      </c>
      <c r="S561" s="137" t="str">
        <f t="shared" si="1875"/>
        <v/>
      </c>
      <c r="T561" s="113" t="str">
        <f t="shared" ref="T561:AJ561" si="1876">IF($H561=T$6,$J561,"")</f>
        <v/>
      </c>
      <c r="U561" s="114" t="str">
        <f t="shared" si="1876"/>
        <v/>
      </c>
      <c r="V561" s="114" t="str">
        <f t="shared" si="1876"/>
        <v/>
      </c>
      <c r="W561" s="114" t="str">
        <f t="shared" si="1876"/>
        <v/>
      </c>
      <c r="X561" s="113" t="str">
        <f t="shared" si="1876"/>
        <v/>
      </c>
      <c r="Y561" s="114" t="str">
        <f t="shared" si="1876"/>
        <v/>
      </c>
      <c r="Z561" s="114" t="str">
        <f t="shared" si="1876"/>
        <v/>
      </c>
      <c r="AA561" s="114" t="str">
        <f t="shared" si="1876"/>
        <v/>
      </c>
      <c r="AB561" s="113" t="str">
        <f t="shared" si="1876"/>
        <v/>
      </c>
      <c r="AC561" s="114" t="str">
        <f t="shared" si="1876"/>
        <v/>
      </c>
      <c r="AD561" s="114" t="str">
        <f t="shared" si="1876"/>
        <v/>
      </c>
      <c r="AE561" s="114" t="str">
        <f t="shared" si="1876"/>
        <v/>
      </c>
      <c r="AF561" s="114" t="str">
        <f t="shared" si="1876"/>
        <v/>
      </c>
      <c r="AG561" s="114" t="str">
        <f t="shared" si="1876"/>
        <v/>
      </c>
      <c r="AH561" s="114" t="str">
        <f t="shared" si="1876"/>
        <v/>
      </c>
      <c r="AI561" s="113" t="str">
        <f t="shared" si="1876"/>
        <v/>
      </c>
      <c r="AJ561" s="115" t="str">
        <f t="shared" si="1876"/>
        <v/>
      </c>
      <c r="AK561" s="617"/>
      <c r="AL561" s="38"/>
      <c r="AM561" s="98" t="s">
        <v>68</v>
      </c>
      <c r="AN561" s="130">
        <f t="shared" si="1746"/>
        <v>555</v>
      </c>
      <c r="AO561" s="138" t="str">
        <f t="shared" ref="AO561:AS561" si="1877">IF(AND($G561=AO$4,$H561=AO$6),$I561,"")</f>
        <v/>
      </c>
      <c r="AP561" s="139" t="str">
        <f t="shared" si="1877"/>
        <v/>
      </c>
      <c r="AQ561" s="139">
        <f t="shared" si="1877"/>
        <v>10000</v>
      </c>
      <c r="AR561" s="139" t="str">
        <f t="shared" si="1877"/>
        <v/>
      </c>
      <c r="AS561" s="139" t="str">
        <f t="shared" si="1877"/>
        <v/>
      </c>
      <c r="AT561" s="118"/>
      <c r="AU561" s="138" t="str">
        <f t="shared" si="1675"/>
        <v/>
      </c>
      <c r="AV561" s="139" t="str">
        <f t="shared" si="1676"/>
        <v/>
      </c>
      <c r="AW561" s="139" t="str">
        <f t="shared" si="1677"/>
        <v/>
      </c>
      <c r="AX561" s="139" t="str">
        <f t="shared" si="1678"/>
        <v/>
      </c>
      <c r="AY561" s="139" t="str">
        <f t="shared" si="1679"/>
        <v/>
      </c>
      <c r="AZ561" s="140" t="str">
        <f t="shared" si="1680"/>
        <v/>
      </c>
      <c r="BA561" s="141" t="str">
        <f t="shared" si="1681"/>
        <v/>
      </c>
      <c r="BB561" s="139" t="str">
        <f t="shared" si="1682"/>
        <v/>
      </c>
      <c r="BC561" s="139" t="str">
        <f t="shared" si="1683"/>
        <v/>
      </c>
      <c r="BD561" s="139" t="str">
        <f t="shared" si="1684"/>
        <v/>
      </c>
      <c r="BE561" s="140" t="str">
        <f t="shared" si="1685"/>
        <v/>
      </c>
      <c r="BF561" s="122" t="str">
        <f t="shared" si="1686"/>
        <v/>
      </c>
      <c r="BG561" s="123" t="str">
        <f t="shared" si="1687"/>
        <v/>
      </c>
      <c r="BH561" s="123" t="str">
        <f t="shared" si="1688"/>
        <v/>
      </c>
      <c r="BI561" s="123" t="str">
        <f t="shared" si="1689"/>
        <v/>
      </c>
      <c r="BJ561" s="122" t="str">
        <f t="shared" si="1690"/>
        <v/>
      </c>
      <c r="BK561" s="123" t="str">
        <f t="shared" si="1691"/>
        <v/>
      </c>
      <c r="BL561" s="123" t="str">
        <f t="shared" si="1692"/>
        <v/>
      </c>
      <c r="BM561" s="123" t="str">
        <f t="shared" si="1693"/>
        <v/>
      </c>
      <c r="BN561" s="123" t="str">
        <f t="shared" si="1694"/>
        <v/>
      </c>
      <c r="BO561" s="123" t="str">
        <f t="shared" si="1695"/>
        <v/>
      </c>
      <c r="BP561" s="123" t="str">
        <f t="shared" si="1696"/>
        <v/>
      </c>
      <c r="BQ561" s="123" t="str">
        <f t="shared" si="1697"/>
        <v/>
      </c>
      <c r="BR561" s="124" t="str">
        <f t="shared" si="1698"/>
        <v/>
      </c>
      <c r="BS561" s="142" t="str">
        <f t="shared" si="1699"/>
        <v/>
      </c>
      <c r="BT561" s="143" t="str">
        <f t="shared" si="1700"/>
        <v/>
      </c>
      <c r="BU561" s="143" t="str">
        <f t="shared" si="1701"/>
        <v/>
      </c>
      <c r="BV561" s="143" t="str">
        <f t="shared" si="1702"/>
        <v/>
      </c>
      <c r="BW561" s="143" t="str">
        <f t="shared" si="1703"/>
        <v/>
      </c>
      <c r="BX561" s="144" t="str">
        <f t="shared" si="1704"/>
        <v/>
      </c>
      <c r="BY561" s="141" t="str">
        <f t="shared" si="1705"/>
        <v/>
      </c>
      <c r="BZ561" s="139" t="str">
        <f t="shared" si="1706"/>
        <v/>
      </c>
      <c r="CA561" s="139" t="str">
        <f t="shared" si="1707"/>
        <v/>
      </c>
      <c r="CB561" s="139" t="str">
        <f t="shared" si="1708"/>
        <v/>
      </c>
      <c r="CC561" s="139" t="str">
        <f t="shared" si="1709"/>
        <v/>
      </c>
      <c r="CD561" s="139" t="str">
        <f t="shared" si="1710"/>
        <v/>
      </c>
      <c r="CE561" s="140" t="str">
        <f t="shared" si="1711"/>
        <v/>
      </c>
      <c r="CF561" s="141" t="str">
        <f t="shared" si="1712"/>
        <v/>
      </c>
      <c r="CG561" s="139" t="str">
        <f t="shared" si="1713"/>
        <v/>
      </c>
      <c r="CH561" s="139" t="str">
        <f t="shared" si="1714"/>
        <v/>
      </c>
      <c r="CI561" s="139" t="str">
        <f t="shared" si="1715"/>
        <v/>
      </c>
      <c r="CJ561" s="139" t="str">
        <f t="shared" si="1716"/>
        <v/>
      </c>
      <c r="CK561" s="139" t="str">
        <f t="shared" si="1717"/>
        <v/>
      </c>
      <c r="CL561" s="140" t="str">
        <f t="shared" si="1718"/>
        <v/>
      </c>
      <c r="CM561" s="142" t="str">
        <f t="shared" si="1719"/>
        <v/>
      </c>
      <c r="CN561" s="143" t="str">
        <f t="shared" si="1720"/>
        <v/>
      </c>
      <c r="CO561" s="143" t="str">
        <f t="shared" si="1721"/>
        <v/>
      </c>
      <c r="CP561" s="143" t="str">
        <f t="shared" si="1722"/>
        <v/>
      </c>
      <c r="CQ561" s="143" t="str">
        <f t="shared" si="1723"/>
        <v/>
      </c>
      <c r="CR561" s="145" t="str">
        <f t="shared" si="1724"/>
        <v/>
      </c>
      <c r="CS561" s="127"/>
      <c r="CT561" s="122" t="str">
        <f t="shared" si="1725"/>
        <v/>
      </c>
      <c r="CU561" s="123" t="str">
        <f t="shared" si="1726"/>
        <v/>
      </c>
      <c r="CV561" s="123" t="str">
        <f t="shared" si="1727"/>
        <v/>
      </c>
      <c r="CW561" s="123" t="str">
        <f t="shared" si="1728"/>
        <v/>
      </c>
      <c r="CX561" s="123" t="str">
        <f t="shared" si="1729"/>
        <v/>
      </c>
      <c r="CY561" s="123" t="str">
        <f t="shared" si="1730"/>
        <v/>
      </c>
      <c r="CZ561" s="123" t="str">
        <f t="shared" si="1731"/>
        <v/>
      </c>
      <c r="DA561" s="123" t="str">
        <f t="shared" si="1732"/>
        <v/>
      </c>
      <c r="DB561" s="124" t="str">
        <f t="shared" si="1733"/>
        <v/>
      </c>
      <c r="DC561" s="128" t="str">
        <f t="shared" si="1734"/>
        <v/>
      </c>
      <c r="DD561" s="123" t="str">
        <f t="shared" si="1735"/>
        <v/>
      </c>
      <c r="DE561" s="123" t="str">
        <f t="shared" si="1736"/>
        <v/>
      </c>
      <c r="DF561" s="123" t="str">
        <f t="shared" si="1737"/>
        <v/>
      </c>
      <c r="DG561" s="123" t="str">
        <f t="shared" si="1738"/>
        <v/>
      </c>
      <c r="DH561" s="123" t="str">
        <f t="shared" si="1739"/>
        <v/>
      </c>
      <c r="DI561" s="123" t="str">
        <f t="shared" si="1740"/>
        <v/>
      </c>
      <c r="DJ561" s="129" t="str">
        <f t="shared" si="1741"/>
        <v/>
      </c>
      <c r="DK561" s="98" t="s">
        <v>68</v>
      </c>
      <c r="DL561" s="130">
        <f t="shared" si="1748"/>
        <v>555</v>
      </c>
      <c r="DM561" s="56"/>
    </row>
    <row r="562" spans="2:117" ht="22.5" customHeight="1">
      <c r="B562" s="98" t="s">
        <v>68</v>
      </c>
      <c r="C562" s="130">
        <f t="shared" si="1742"/>
        <v>556</v>
      </c>
      <c r="D562" s="146">
        <v>45709</v>
      </c>
      <c r="E562" s="155" t="s">
        <v>69</v>
      </c>
      <c r="F562" s="102" t="s">
        <v>70</v>
      </c>
      <c r="G562" s="103" t="s">
        <v>20</v>
      </c>
      <c r="H562" s="131" t="s">
        <v>46</v>
      </c>
      <c r="I562" s="132">
        <v>10000</v>
      </c>
      <c r="J562" s="106"/>
      <c r="K562" s="107">
        <f t="shared" si="1743"/>
        <v>5815404</v>
      </c>
      <c r="L562" s="645"/>
      <c r="M562" s="133"/>
      <c r="N562" s="133"/>
      <c r="O562" s="134" t="str">
        <f t="shared" ref="O562:S562" si="1878">IF($H562=O$6,$I562,"")</f>
        <v/>
      </c>
      <c r="P562" s="135" t="str">
        <f t="shared" si="1878"/>
        <v/>
      </c>
      <c r="Q562" s="136">
        <f t="shared" si="1878"/>
        <v>10000</v>
      </c>
      <c r="R562" s="135" t="str">
        <f t="shared" si="1878"/>
        <v/>
      </c>
      <c r="S562" s="137" t="str">
        <f t="shared" si="1878"/>
        <v/>
      </c>
      <c r="T562" s="113" t="str">
        <f t="shared" ref="T562:AJ562" si="1879">IF($H562=T$6,$J562,"")</f>
        <v/>
      </c>
      <c r="U562" s="114" t="str">
        <f t="shared" si="1879"/>
        <v/>
      </c>
      <c r="V562" s="114" t="str">
        <f t="shared" si="1879"/>
        <v/>
      </c>
      <c r="W562" s="114" t="str">
        <f t="shared" si="1879"/>
        <v/>
      </c>
      <c r="X562" s="113" t="str">
        <f t="shared" si="1879"/>
        <v/>
      </c>
      <c r="Y562" s="114" t="str">
        <f t="shared" si="1879"/>
        <v/>
      </c>
      <c r="Z562" s="114" t="str">
        <f t="shared" si="1879"/>
        <v/>
      </c>
      <c r="AA562" s="114" t="str">
        <f t="shared" si="1879"/>
        <v/>
      </c>
      <c r="AB562" s="113" t="str">
        <f t="shared" si="1879"/>
        <v/>
      </c>
      <c r="AC562" s="114" t="str">
        <f t="shared" si="1879"/>
        <v/>
      </c>
      <c r="AD562" s="114" t="str">
        <f t="shared" si="1879"/>
        <v/>
      </c>
      <c r="AE562" s="114" t="str">
        <f t="shared" si="1879"/>
        <v/>
      </c>
      <c r="AF562" s="114" t="str">
        <f t="shared" si="1879"/>
        <v/>
      </c>
      <c r="AG562" s="114" t="str">
        <f t="shared" si="1879"/>
        <v/>
      </c>
      <c r="AH562" s="114" t="str">
        <f t="shared" si="1879"/>
        <v/>
      </c>
      <c r="AI562" s="113" t="str">
        <f t="shared" si="1879"/>
        <v/>
      </c>
      <c r="AJ562" s="115" t="str">
        <f t="shared" si="1879"/>
        <v/>
      </c>
      <c r="AK562" s="617"/>
      <c r="AL562" s="38"/>
      <c r="AM562" s="98" t="s">
        <v>68</v>
      </c>
      <c r="AN562" s="130">
        <f t="shared" si="1746"/>
        <v>556</v>
      </c>
      <c r="AO562" s="138" t="str">
        <f t="shared" ref="AO562:AS562" si="1880">IF(AND($G562=AO$4,$H562=AO$6),$I562,"")</f>
        <v/>
      </c>
      <c r="AP562" s="139" t="str">
        <f t="shared" si="1880"/>
        <v/>
      </c>
      <c r="AQ562" s="139">
        <f t="shared" si="1880"/>
        <v>10000</v>
      </c>
      <c r="AR562" s="139" t="str">
        <f t="shared" si="1880"/>
        <v/>
      </c>
      <c r="AS562" s="139" t="str">
        <f t="shared" si="1880"/>
        <v/>
      </c>
      <c r="AT562" s="118"/>
      <c r="AU562" s="138" t="str">
        <f t="shared" si="1675"/>
        <v/>
      </c>
      <c r="AV562" s="139" t="str">
        <f t="shared" si="1676"/>
        <v/>
      </c>
      <c r="AW562" s="139" t="str">
        <f t="shared" si="1677"/>
        <v/>
      </c>
      <c r="AX562" s="139" t="str">
        <f t="shared" si="1678"/>
        <v/>
      </c>
      <c r="AY562" s="139" t="str">
        <f t="shared" si="1679"/>
        <v/>
      </c>
      <c r="AZ562" s="140" t="str">
        <f t="shared" si="1680"/>
        <v/>
      </c>
      <c r="BA562" s="141" t="str">
        <f t="shared" si="1681"/>
        <v/>
      </c>
      <c r="BB562" s="139" t="str">
        <f t="shared" si="1682"/>
        <v/>
      </c>
      <c r="BC562" s="139" t="str">
        <f t="shared" si="1683"/>
        <v/>
      </c>
      <c r="BD562" s="139" t="str">
        <f t="shared" si="1684"/>
        <v/>
      </c>
      <c r="BE562" s="140" t="str">
        <f t="shared" si="1685"/>
        <v/>
      </c>
      <c r="BF562" s="122" t="str">
        <f t="shared" si="1686"/>
        <v/>
      </c>
      <c r="BG562" s="123" t="str">
        <f t="shared" si="1687"/>
        <v/>
      </c>
      <c r="BH562" s="123" t="str">
        <f t="shared" si="1688"/>
        <v/>
      </c>
      <c r="BI562" s="123" t="str">
        <f t="shared" si="1689"/>
        <v/>
      </c>
      <c r="BJ562" s="122" t="str">
        <f t="shared" si="1690"/>
        <v/>
      </c>
      <c r="BK562" s="123" t="str">
        <f t="shared" si="1691"/>
        <v/>
      </c>
      <c r="BL562" s="123" t="str">
        <f t="shared" si="1692"/>
        <v/>
      </c>
      <c r="BM562" s="123" t="str">
        <f t="shared" si="1693"/>
        <v/>
      </c>
      <c r="BN562" s="123" t="str">
        <f t="shared" si="1694"/>
        <v/>
      </c>
      <c r="BO562" s="123" t="str">
        <f t="shared" si="1695"/>
        <v/>
      </c>
      <c r="BP562" s="123" t="str">
        <f t="shared" si="1696"/>
        <v/>
      </c>
      <c r="BQ562" s="123" t="str">
        <f t="shared" si="1697"/>
        <v/>
      </c>
      <c r="BR562" s="124" t="str">
        <f t="shared" si="1698"/>
        <v/>
      </c>
      <c r="BS562" s="142" t="str">
        <f t="shared" si="1699"/>
        <v/>
      </c>
      <c r="BT562" s="143" t="str">
        <f t="shared" si="1700"/>
        <v/>
      </c>
      <c r="BU562" s="143" t="str">
        <f t="shared" si="1701"/>
        <v/>
      </c>
      <c r="BV562" s="143" t="str">
        <f t="shared" si="1702"/>
        <v/>
      </c>
      <c r="BW562" s="143" t="str">
        <f t="shared" si="1703"/>
        <v/>
      </c>
      <c r="BX562" s="144" t="str">
        <f t="shared" si="1704"/>
        <v/>
      </c>
      <c r="BY562" s="141" t="str">
        <f t="shared" si="1705"/>
        <v/>
      </c>
      <c r="BZ562" s="139" t="str">
        <f t="shared" si="1706"/>
        <v/>
      </c>
      <c r="CA562" s="139" t="str">
        <f t="shared" si="1707"/>
        <v/>
      </c>
      <c r="CB562" s="139" t="str">
        <f t="shared" si="1708"/>
        <v/>
      </c>
      <c r="CC562" s="139" t="str">
        <f t="shared" si="1709"/>
        <v/>
      </c>
      <c r="CD562" s="139" t="str">
        <f t="shared" si="1710"/>
        <v/>
      </c>
      <c r="CE562" s="140" t="str">
        <f t="shared" si="1711"/>
        <v/>
      </c>
      <c r="CF562" s="141" t="str">
        <f t="shared" si="1712"/>
        <v/>
      </c>
      <c r="CG562" s="139" t="str">
        <f t="shared" si="1713"/>
        <v/>
      </c>
      <c r="CH562" s="139" t="str">
        <f t="shared" si="1714"/>
        <v/>
      </c>
      <c r="CI562" s="139" t="str">
        <f t="shared" si="1715"/>
        <v/>
      </c>
      <c r="CJ562" s="139" t="str">
        <f t="shared" si="1716"/>
        <v/>
      </c>
      <c r="CK562" s="139" t="str">
        <f t="shared" si="1717"/>
        <v/>
      </c>
      <c r="CL562" s="140" t="str">
        <f t="shared" si="1718"/>
        <v/>
      </c>
      <c r="CM562" s="142" t="str">
        <f t="shared" si="1719"/>
        <v/>
      </c>
      <c r="CN562" s="143" t="str">
        <f t="shared" si="1720"/>
        <v/>
      </c>
      <c r="CO562" s="143" t="str">
        <f t="shared" si="1721"/>
        <v/>
      </c>
      <c r="CP562" s="143" t="str">
        <f t="shared" si="1722"/>
        <v/>
      </c>
      <c r="CQ562" s="143" t="str">
        <f t="shared" si="1723"/>
        <v/>
      </c>
      <c r="CR562" s="145" t="str">
        <f t="shared" si="1724"/>
        <v/>
      </c>
      <c r="CS562" s="127"/>
      <c r="CT562" s="122" t="str">
        <f t="shared" si="1725"/>
        <v/>
      </c>
      <c r="CU562" s="123" t="str">
        <f t="shared" si="1726"/>
        <v/>
      </c>
      <c r="CV562" s="123" t="str">
        <f t="shared" si="1727"/>
        <v/>
      </c>
      <c r="CW562" s="123" t="str">
        <f t="shared" si="1728"/>
        <v/>
      </c>
      <c r="CX562" s="123" t="str">
        <f t="shared" si="1729"/>
        <v/>
      </c>
      <c r="CY562" s="123" t="str">
        <f t="shared" si="1730"/>
        <v/>
      </c>
      <c r="CZ562" s="123" t="str">
        <f t="shared" si="1731"/>
        <v/>
      </c>
      <c r="DA562" s="123" t="str">
        <f t="shared" si="1732"/>
        <v/>
      </c>
      <c r="DB562" s="124" t="str">
        <f t="shared" si="1733"/>
        <v/>
      </c>
      <c r="DC562" s="128" t="str">
        <f t="shared" si="1734"/>
        <v/>
      </c>
      <c r="DD562" s="123" t="str">
        <f t="shared" si="1735"/>
        <v/>
      </c>
      <c r="DE562" s="123" t="str">
        <f t="shared" si="1736"/>
        <v/>
      </c>
      <c r="DF562" s="123" t="str">
        <f t="shared" si="1737"/>
        <v/>
      </c>
      <c r="DG562" s="123" t="str">
        <f t="shared" si="1738"/>
        <v/>
      </c>
      <c r="DH562" s="123" t="str">
        <f t="shared" si="1739"/>
        <v/>
      </c>
      <c r="DI562" s="123" t="str">
        <f t="shared" si="1740"/>
        <v/>
      </c>
      <c r="DJ562" s="129" t="str">
        <f t="shared" si="1741"/>
        <v/>
      </c>
      <c r="DK562" s="98" t="s">
        <v>68</v>
      </c>
      <c r="DL562" s="130">
        <f t="shared" si="1748"/>
        <v>556</v>
      </c>
      <c r="DM562" s="56"/>
    </row>
    <row r="563" spans="2:117" ht="22.5" customHeight="1">
      <c r="B563" s="98" t="s">
        <v>68</v>
      </c>
      <c r="C563" s="130">
        <f t="shared" si="1742"/>
        <v>557</v>
      </c>
      <c r="D563" s="146">
        <v>45709</v>
      </c>
      <c r="E563" s="155" t="s">
        <v>69</v>
      </c>
      <c r="F563" s="102" t="s">
        <v>70</v>
      </c>
      <c r="G563" s="156" t="s">
        <v>20</v>
      </c>
      <c r="H563" s="131" t="s">
        <v>46</v>
      </c>
      <c r="I563" s="132">
        <v>10000</v>
      </c>
      <c r="J563" s="106"/>
      <c r="K563" s="107">
        <f t="shared" si="1743"/>
        <v>5825404</v>
      </c>
      <c r="L563" s="645"/>
      <c r="M563" s="133"/>
      <c r="N563" s="133"/>
      <c r="O563" s="134" t="str">
        <f t="shared" ref="O563:S563" si="1881">IF($H563=O$6,$I563,"")</f>
        <v/>
      </c>
      <c r="P563" s="135" t="str">
        <f t="shared" si="1881"/>
        <v/>
      </c>
      <c r="Q563" s="136">
        <f t="shared" si="1881"/>
        <v>10000</v>
      </c>
      <c r="R563" s="135" t="str">
        <f t="shared" si="1881"/>
        <v/>
      </c>
      <c r="S563" s="137" t="str">
        <f t="shared" si="1881"/>
        <v/>
      </c>
      <c r="T563" s="113" t="str">
        <f t="shared" ref="T563:AJ563" si="1882">IF($H563=T$6,$J563,"")</f>
        <v/>
      </c>
      <c r="U563" s="114" t="str">
        <f t="shared" si="1882"/>
        <v/>
      </c>
      <c r="V563" s="114" t="str">
        <f t="shared" si="1882"/>
        <v/>
      </c>
      <c r="W563" s="114" t="str">
        <f t="shared" si="1882"/>
        <v/>
      </c>
      <c r="X563" s="113" t="str">
        <f t="shared" si="1882"/>
        <v/>
      </c>
      <c r="Y563" s="114" t="str">
        <f t="shared" si="1882"/>
        <v/>
      </c>
      <c r="Z563" s="114" t="str">
        <f t="shared" si="1882"/>
        <v/>
      </c>
      <c r="AA563" s="114" t="str">
        <f t="shared" si="1882"/>
        <v/>
      </c>
      <c r="AB563" s="113" t="str">
        <f t="shared" si="1882"/>
        <v/>
      </c>
      <c r="AC563" s="114" t="str">
        <f t="shared" si="1882"/>
        <v/>
      </c>
      <c r="AD563" s="114" t="str">
        <f t="shared" si="1882"/>
        <v/>
      </c>
      <c r="AE563" s="114" t="str">
        <f t="shared" si="1882"/>
        <v/>
      </c>
      <c r="AF563" s="114" t="str">
        <f t="shared" si="1882"/>
        <v/>
      </c>
      <c r="AG563" s="114" t="str">
        <f t="shared" si="1882"/>
        <v/>
      </c>
      <c r="AH563" s="114" t="str">
        <f t="shared" si="1882"/>
        <v/>
      </c>
      <c r="AI563" s="113" t="str">
        <f t="shared" si="1882"/>
        <v/>
      </c>
      <c r="AJ563" s="115" t="str">
        <f t="shared" si="1882"/>
        <v/>
      </c>
      <c r="AK563" s="617"/>
      <c r="AL563" s="38"/>
      <c r="AM563" s="98" t="s">
        <v>68</v>
      </c>
      <c r="AN563" s="130">
        <f t="shared" si="1746"/>
        <v>557</v>
      </c>
      <c r="AO563" s="138" t="str">
        <f t="shared" ref="AO563:AS563" si="1883">IF(AND($G563=AO$4,$H563=AO$6),$I563,"")</f>
        <v/>
      </c>
      <c r="AP563" s="139" t="str">
        <f t="shared" si="1883"/>
        <v/>
      </c>
      <c r="AQ563" s="139">
        <f t="shared" si="1883"/>
        <v>10000</v>
      </c>
      <c r="AR563" s="139" t="str">
        <f t="shared" si="1883"/>
        <v/>
      </c>
      <c r="AS563" s="139" t="str">
        <f t="shared" si="1883"/>
        <v/>
      </c>
      <c r="AT563" s="118"/>
      <c r="AU563" s="138" t="str">
        <f t="shared" si="1675"/>
        <v/>
      </c>
      <c r="AV563" s="139" t="str">
        <f t="shared" si="1676"/>
        <v/>
      </c>
      <c r="AW563" s="139" t="str">
        <f t="shared" si="1677"/>
        <v/>
      </c>
      <c r="AX563" s="139" t="str">
        <f t="shared" si="1678"/>
        <v/>
      </c>
      <c r="AY563" s="139" t="str">
        <f t="shared" si="1679"/>
        <v/>
      </c>
      <c r="AZ563" s="140" t="str">
        <f t="shared" si="1680"/>
        <v/>
      </c>
      <c r="BA563" s="141" t="str">
        <f t="shared" si="1681"/>
        <v/>
      </c>
      <c r="BB563" s="139" t="str">
        <f t="shared" si="1682"/>
        <v/>
      </c>
      <c r="BC563" s="139" t="str">
        <f t="shared" si="1683"/>
        <v/>
      </c>
      <c r="BD563" s="139" t="str">
        <f t="shared" si="1684"/>
        <v/>
      </c>
      <c r="BE563" s="140" t="str">
        <f t="shared" si="1685"/>
        <v/>
      </c>
      <c r="BF563" s="122" t="str">
        <f t="shared" si="1686"/>
        <v/>
      </c>
      <c r="BG563" s="123" t="str">
        <f t="shared" si="1687"/>
        <v/>
      </c>
      <c r="BH563" s="123" t="str">
        <f t="shared" si="1688"/>
        <v/>
      </c>
      <c r="BI563" s="123" t="str">
        <f t="shared" si="1689"/>
        <v/>
      </c>
      <c r="BJ563" s="122" t="str">
        <f t="shared" si="1690"/>
        <v/>
      </c>
      <c r="BK563" s="123" t="str">
        <f t="shared" si="1691"/>
        <v/>
      </c>
      <c r="BL563" s="123" t="str">
        <f t="shared" si="1692"/>
        <v/>
      </c>
      <c r="BM563" s="123" t="str">
        <f t="shared" si="1693"/>
        <v/>
      </c>
      <c r="BN563" s="123" t="str">
        <f t="shared" si="1694"/>
        <v/>
      </c>
      <c r="BO563" s="123" t="str">
        <f t="shared" si="1695"/>
        <v/>
      </c>
      <c r="BP563" s="123" t="str">
        <f t="shared" si="1696"/>
        <v/>
      </c>
      <c r="BQ563" s="123" t="str">
        <f t="shared" si="1697"/>
        <v/>
      </c>
      <c r="BR563" s="124" t="str">
        <f t="shared" si="1698"/>
        <v/>
      </c>
      <c r="BS563" s="142" t="str">
        <f t="shared" si="1699"/>
        <v/>
      </c>
      <c r="BT563" s="143" t="str">
        <f t="shared" si="1700"/>
        <v/>
      </c>
      <c r="BU563" s="143" t="str">
        <f t="shared" si="1701"/>
        <v/>
      </c>
      <c r="BV563" s="143" t="str">
        <f t="shared" si="1702"/>
        <v/>
      </c>
      <c r="BW563" s="143" t="str">
        <f t="shared" si="1703"/>
        <v/>
      </c>
      <c r="BX563" s="144" t="str">
        <f t="shared" si="1704"/>
        <v/>
      </c>
      <c r="BY563" s="141" t="str">
        <f t="shared" si="1705"/>
        <v/>
      </c>
      <c r="BZ563" s="139" t="str">
        <f t="shared" si="1706"/>
        <v/>
      </c>
      <c r="CA563" s="139" t="str">
        <f t="shared" si="1707"/>
        <v/>
      </c>
      <c r="CB563" s="139" t="str">
        <f t="shared" si="1708"/>
        <v/>
      </c>
      <c r="CC563" s="139" t="str">
        <f t="shared" si="1709"/>
        <v/>
      </c>
      <c r="CD563" s="139" t="str">
        <f t="shared" si="1710"/>
        <v/>
      </c>
      <c r="CE563" s="140" t="str">
        <f t="shared" si="1711"/>
        <v/>
      </c>
      <c r="CF563" s="141" t="str">
        <f t="shared" si="1712"/>
        <v/>
      </c>
      <c r="CG563" s="139" t="str">
        <f t="shared" si="1713"/>
        <v/>
      </c>
      <c r="CH563" s="139" t="str">
        <f t="shared" si="1714"/>
        <v/>
      </c>
      <c r="CI563" s="139" t="str">
        <f t="shared" si="1715"/>
        <v/>
      </c>
      <c r="CJ563" s="139" t="str">
        <f t="shared" si="1716"/>
        <v/>
      </c>
      <c r="CK563" s="139" t="str">
        <f t="shared" si="1717"/>
        <v/>
      </c>
      <c r="CL563" s="140" t="str">
        <f t="shared" si="1718"/>
        <v/>
      </c>
      <c r="CM563" s="142" t="str">
        <f t="shared" si="1719"/>
        <v/>
      </c>
      <c r="CN563" s="143" t="str">
        <f t="shared" si="1720"/>
        <v/>
      </c>
      <c r="CO563" s="143" t="str">
        <f t="shared" si="1721"/>
        <v/>
      </c>
      <c r="CP563" s="143" t="str">
        <f t="shared" si="1722"/>
        <v/>
      </c>
      <c r="CQ563" s="143" t="str">
        <f t="shared" si="1723"/>
        <v/>
      </c>
      <c r="CR563" s="145" t="str">
        <f t="shared" si="1724"/>
        <v/>
      </c>
      <c r="CS563" s="127"/>
      <c r="CT563" s="122" t="str">
        <f t="shared" si="1725"/>
        <v/>
      </c>
      <c r="CU563" s="123" t="str">
        <f t="shared" si="1726"/>
        <v/>
      </c>
      <c r="CV563" s="123" t="str">
        <f t="shared" si="1727"/>
        <v/>
      </c>
      <c r="CW563" s="123" t="str">
        <f t="shared" si="1728"/>
        <v/>
      </c>
      <c r="CX563" s="123" t="str">
        <f t="shared" si="1729"/>
        <v/>
      </c>
      <c r="CY563" s="123" t="str">
        <f t="shared" si="1730"/>
        <v/>
      </c>
      <c r="CZ563" s="123" t="str">
        <f t="shared" si="1731"/>
        <v/>
      </c>
      <c r="DA563" s="123" t="str">
        <f t="shared" si="1732"/>
        <v/>
      </c>
      <c r="DB563" s="124" t="str">
        <f t="shared" si="1733"/>
        <v/>
      </c>
      <c r="DC563" s="128" t="str">
        <f t="shared" si="1734"/>
        <v/>
      </c>
      <c r="DD563" s="123" t="str">
        <f t="shared" si="1735"/>
        <v/>
      </c>
      <c r="DE563" s="123" t="str">
        <f t="shared" si="1736"/>
        <v/>
      </c>
      <c r="DF563" s="123" t="str">
        <f t="shared" si="1737"/>
        <v/>
      </c>
      <c r="DG563" s="123" t="str">
        <f t="shared" si="1738"/>
        <v/>
      </c>
      <c r="DH563" s="123" t="str">
        <f t="shared" si="1739"/>
        <v/>
      </c>
      <c r="DI563" s="123" t="str">
        <f t="shared" si="1740"/>
        <v/>
      </c>
      <c r="DJ563" s="129" t="str">
        <f t="shared" si="1741"/>
        <v/>
      </c>
      <c r="DK563" s="98" t="s">
        <v>68</v>
      </c>
      <c r="DL563" s="130">
        <f t="shared" si="1748"/>
        <v>557</v>
      </c>
      <c r="DM563" s="56"/>
    </row>
    <row r="564" spans="2:117" ht="22.5" customHeight="1">
      <c r="B564" s="98" t="s">
        <v>68</v>
      </c>
      <c r="C564" s="130">
        <f t="shared" si="1742"/>
        <v>558</v>
      </c>
      <c r="D564" s="146">
        <v>45709</v>
      </c>
      <c r="E564" s="155" t="s">
        <v>69</v>
      </c>
      <c r="F564" s="102" t="s">
        <v>70</v>
      </c>
      <c r="G564" s="103" t="s">
        <v>20</v>
      </c>
      <c r="H564" s="131" t="s">
        <v>46</v>
      </c>
      <c r="I564" s="132">
        <v>10000</v>
      </c>
      <c r="J564" s="106"/>
      <c r="K564" s="107">
        <f t="shared" si="1743"/>
        <v>5835404</v>
      </c>
      <c r="L564" s="645"/>
      <c r="M564" s="133"/>
      <c r="N564" s="133"/>
      <c r="O564" s="134" t="str">
        <f t="shared" ref="O564:S564" si="1884">IF($H564=O$6,$I564,"")</f>
        <v/>
      </c>
      <c r="P564" s="135" t="str">
        <f t="shared" si="1884"/>
        <v/>
      </c>
      <c r="Q564" s="136">
        <f t="shared" si="1884"/>
        <v>10000</v>
      </c>
      <c r="R564" s="135" t="str">
        <f t="shared" si="1884"/>
        <v/>
      </c>
      <c r="S564" s="137" t="str">
        <f t="shared" si="1884"/>
        <v/>
      </c>
      <c r="T564" s="113" t="str">
        <f t="shared" ref="T564:AJ564" si="1885">IF($H564=T$6,$J564,"")</f>
        <v/>
      </c>
      <c r="U564" s="114" t="str">
        <f t="shared" si="1885"/>
        <v/>
      </c>
      <c r="V564" s="114" t="str">
        <f t="shared" si="1885"/>
        <v/>
      </c>
      <c r="W564" s="114" t="str">
        <f t="shared" si="1885"/>
        <v/>
      </c>
      <c r="X564" s="113" t="str">
        <f t="shared" si="1885"/>
        <v/>
      </c>
      <c r="Y564" s="114" t="str">
        <f t="shared" si="1885"/>
        <v/>
      </c>
      <c r="Z564" s="114" t="str">
        <f t="shared" si="1885"/>
        <v/>
      </c>
      <c r="AA564" s="114" t="str">
        <f t="shared" si="1885"/>
        <v/>
      </c>
      <c r="AB564" s="113" t="str">
        <f t="shared" si="1885"/>
        <v/>
      </c>
      <c r="AC564" s="114" t="str">
        <f t="shared" si="1885"/>
        <v/>
      </c>
      <c r="AD564" s="114" t="str">
        <f t="shared" si="1885"/>
        <v/>
      </c>
      <c r="AE564" s="114" t="str">
        <f t="shared" si="1885"/>
        <v/>
      </c>
      <c r="AF564" s="114" t="str">
        <f t="shared" si="1885"/>
        <v/>
      </c>
      <c r="AG564" s="114" t="str">
        <f t="shared" si="1885"/>
        <v/>
      </c>
      <c r="AH564" s="114" t="str">
        <f t="shared" si="1885"/>
        <v/>
      </c>
      <c r="AI564" s="113" t="str">
        <f t="shared" si="1885"/>
        <v/>
      </c>
      <c r="AJ564" s="115" t="str">
        <f t="shared" si="1885"/>
        <v/>
      </c>
      <c r="AK564" s="617"/>
      <c r="AL564" s="38"/>
      <c r="AM564" s="98" t="s">
        <v>68</v>
      </c>
      <c r="AN564" s="130">
        <f t="shared" si="1746"/>
        <v>558</v>
      </c>
      <c r="AO564" s="138" t="str">
        <f t="shared" ref="AO564:AS564" si="1886">IF(AND($G564=AO$4,$H564=AO$6),$I564,"")</f>
        <v/>
      </c>
      <c r="AP564" s="139" t="str">
        <f t="shared" si="1886"/>
        <v/>
      </c>
      <c r="AQ564" s="139">
        <f t="shared" si="1886"/>
        <v>10000</v>
      </c>
      <c r="AR564" s="139" t="str">
        <f t="shared" si="1886"/>
        <v/>
      </c>
      <c r="AS564" s="139" t="str">
        <f t="shared" si="1886"/>
        <v/>
      </c>
      <c r="AT564" s="118"/>
      <c r="AU564" s="138" t="str">
        <f t="shared" si="1675"/>
        <v/>
      </c>
      <c r="AV564" s="139" t="str">
        <f t="shared" si="1676"/>
        <v/>
      </c>
      <c r="AW564" s="139" t="str">
        <f t="shared" si="1677"/>
        <v/>
      </c>
      <c r="AX564" s="139" t="str">
        <f t="shared" si="1678"/>
        <v/>
      </c>
      <c r="AY564" s="139" t="str">
        <f t="shared" si="1679"/>
        <v/>
      </c>
      <c r="AZ564" s="140" t="str">
        <f t="shared" si="1680"/>
        <v/>
      </c>
      <c r="BA564" s="141" t="str">
        <f t="shared" si="1681"/>
        <v/>
      </c>
      <c r="BB564" s="139" t="str">
        <f t="shared" si="1682"/>
        <v/>
      </c>
      <c r="BC564" s="139" t="str">
        <f t="shared" si="1683"/>
        <v/>
      </c>
      <c r="BD564" s="139" t="str">
        <f t="shared" si="1684"/>
        <v/>
      </c>
      <c r="BE564" s="140" t="str">
        <f t="shared" si="1685"/>
        <v/>
      </c>
      <c r="BF564" s="122" t="str">
        <f t="shared" si="1686"/>
        <v/>
      </c>
      <c r="BG564" s="123" t="str">
        <f t="shared" si="1687"/>
        <v/>
      </c>
      <c r="BH564" s="123" t="str">
        <f t="shared" si="1688"/>
        <v/>
      </c>
      <c r="BI564" s="123" t="str">
        <f t="shared" si="1689"/>
        <v/>
      </c>
      <c r="BJ564" s="122" t="str">
        <f t="shared" si="1690"/>
        <v/>
      </c>
      <c r="BK564" s="123" t="str">
        <f t="shared" si="1691"/>
        <v/>
      </c>
      <c r="BL564" s="123" t="str">
        <f t="shared" si="1692"/>
        <v/>
      </c>
      <c r="BM564" s="123" t="str">
        <f t="shared" si="1693"/>
        <v/>
      </c>
      <c r="BN564" s="123" t="str">
        <f t="shared" si="1694"/>
        <v/>
      </c>
      <c r="BO564" s="123" t="str">
        <f t="shared" si="1695"/>
        <v/>
      </c>
      <c r="BP564" s="123" t="str">
        <f t="shared" si="1696"/>
        <v/>
      </c>
      <c r="BQ564" s="123" t="str">
        <f t="shared" si="1697"/>
        <v/>
      </c>
      <c r="BR564" s="124" t="str">
        <f t="shared" si="1698"/>
        <v/>
      </c>
      <c r="BS564" s="142" t="str">
        <f t="shared" si="1699"/>
        <v/>
      </c>
      <c r="BT564" s="143" t="str">
        <f t="shared" si="1700"/>
        <v/>
      </c>
      <c r="BU564" s="143" t="str">
        <f t="shared" si="1701"/>
        <v/>
      </c>
      <c r="BV564" s="143" t="str">
        <f t="shared" si="1702"/>
        <v/>
      </c>
      <c r="BW564" s="143" t="str">
        <f t="shared" si="1703"/>
        <v/>
      </c>
      <c r="BX564" s="144" t="str">
        <f t="shared" si="1704"/>
        <v/>
      </c>
      <c r="BY564" s="141" t="str">
        <f t="shared" si="1705"/>
        <v/>
      </c>
      <c r="BZ564" s="139" t="str">
        <f t="shared" si="1706"/>
        <v/>
      </c>
      <c r="CA564" s="139" t="str">
        <f t="shared" si="1707"/>
        <v/>
      </c>
      <c r="CB564" s="139" t="str">
        <f t="shared" si="1708"/>
        <v/>
      </c>
      <c r="CC564" s="139" t="str">
        <f t="shared" si="1709"/>
        <v/>
      </c>
      <c r="CD564" s="139" t="str">
        <f t="shared" si="1710"/>
        <v/>
      </c>
      <c r="CE564" s="140" t="str">
        <f t="shared" si="1711"/>
        <v/>
      </c>
      <c r="CF564" s="141" t="str">
        <f t="shared" si="1712"/>
        <v/>
      </c>
      <c r="CG564" s="139" t="str">
        <f t="shared" si="1713"/>
        <v/>
      </c>
      <c r="CH564" s="139" t="str">
        <f t="shared" si="1714"/>
        <v/>
      </c>
      <c r="CI564" s="139" t="str">
        <f t="shared" si="1715"/>
        <v/>
      </c>
      <c r="CJ564" s="139" t="str">
        <f t="shared" si="1716"/>
        <v/>
      </c>
      <c r="CK564" s="139" t="str">
        <f t="shared" si="1717"/>
        <v/>
      </c>
      <c r="CL564" s="140" t="str">
        <f t="shared" si="1718"/>
        <v/>
      </c>
      <c r="CM564" s="142" t="str">
        <f t="shared" si="1719"/>
        <v/>
      </c>
      <c r="CN564" s="143" t="str">
        <f t="shared" si="1720"/>
        <v/>
      </c>
      <c r="CO564" s="143" t="str">
        <f t="shared" si="1721"/>
        <v/>
      </c>
      <c r="CP564" s="143" t="str">
        <f t="shared" si="1722"/>
        <v/>
      </c>
      <c r="CQ564" s="143" t="str">
        <f t="shared" si="1723"/>
        <v/>
      </c>
      <c r="CR564" s="145" t="str">
        <f t="shared" si="1724"/>
        <v/>
      </c>
      <c r="CS564" s="127"/>
      <c r="CT564" s="122" t="str">
        <f t="shared" si="1725"/>
        <v/>
      </c>
      <c r="CU564" s="123" t="str">
        <f t="shared" si="1726"/>
        <v/>
      </c>
      <c r="CV564" s="123" t="str">
        <f t="shared" si="1727"/>
        <v/>
      </c>
      <c r="CW564" s="123" t="str">
        <f t="shared" si="1728"/>
        <v/>
      </c>
      <c r="CX564" s="123" t="str">
        <f t="shared" si="1729"/>
        <v/>
      </c>
      <c r="CY564" s="123" t="str">
        <f t="shared" si="1730"/>
        <v/>
      </c>
      <c r="CZ564" s="123" t="str">
        <f t="shared" si="1731"/>
        <v/>
      </c>
      <c r="DA564" s="123" t="str">
        <f t="shared" si="1732"/>
        <v/>
      </c>
      <c r="DB564" s="124" t="str">
        <f t="shared" si="1733"/>
        <v/>
      </c>
      <c r="DC564" s="128" t="str">
        <f t="shared" si="1734"/>
        <v/>
      </c>
      <c r="DD564" s="123" t="str">
        <f t="shared" si="1735"/>
        <v/>
      </c>
      <c r="DE564" s="123" t="str">
        <f t="shared" si="1736"/>
        <v/>
      </c>
      <c r="DF564" s="123" t="str">
        <f t="shared" si="1737"/>
        <v/>
      </c>
      <c r="DG564" s="123" t="str">
        <f t="shared" si="1738"/>
        <v/>
      </c>
      <c r="DH564" s="123" t="str">
        <f t="shared" si="1739"/>
        <v/>
      </c>
      <c r="DI564" s="123" t="str">
        <f t="shared" si="1740"/>
        <v/>
      </c>
      <c r="DJ564" s="129" t="str">
        <f t="shared" si="1741"/>
        <v/>
      </c>
      <c r="DK564" s="98" t="s">
        <v>68</v>
      </c>
      <c r="DL564" s="130">
        <f t="shared" si="1748"/>
        <v>558</v>
      </c>
      <c r="DM564" s="56"/>
    </row>
    <row r="565" spans="2:117" ht="22.5" customHeight="1">
      <c r="B565" s="98" t="s">
        <v>68</v>
      </c>
      <c r="C565" s="130">
        <f t="shared" si="1742"/>
        <v>559</v>
      </c>
      <c r="D565" s="146">
        <v>45709</v>
      </c>
      <c r="E565" s="155" t="s">
        <v>69</v>
      </c>
      <c r="F565" s="102" t="s">
        <v>70</v>
      </c>
      <c r="G565" s="103" t="s">
        <v>20</v>
      </c>
      <c r="H565" s="131" t="s">
        <v>46</v>
      </c>
      <c r="I565" s="132">
        <v>3000</v>
      </c>
      <c r="J565" s="106"/>
      <c r="K565" s="107">
        <f t="shared" si="1743"/>
        <v>5838404</v>
      </c>
      <c r="L565" s="645"/>
      <c r="M565" s="133"/>
      <c r="N565" s="133"/>
      <c r="O565" s="134" t="str">
        <f t="shared" ref="O565:S565" si="1887">IF($H565=O$6,$I565,"")</f>
        <v/>
      </c>
      <c r="P565" s="135" t="str">
        <f t="shared" si="1887"/>
        <v/>
      </c>
      <c r="Q565" s="136">
        <f t="shared" si="1887"/>
        <v>3000</v>
      </c>
      <c r="R565" s="135" t="str">
        <f t="shared" si="1887"/>
        <v/>
      </c>
      <c r="S565" s="137" t="str">
        <f t="shared" si="1887"/>
        <v/>
      </c>
      <c r="T565" s="113" t="str">
        <f t="shared" ref="T565:AJ565" si="1888">IF($H565=T$6,$J565,"")</f>
        <v/>
      </c>
      <c r="U565" s="114" t="str">
        <f t="shared" si="1888"/>
        <v/>
      </c>
      <c r="V565" s="114" t="str">
        <f t="shared" si="1888"/>
        <v/>
      </c>
      <c r="W565" s="114" t="str">
        <f t="shared" si="1888"/>
        <v/>
      </c>
      <c r="X565" s="113" t="str">
        <f t="shared" si="1888"/>
        <v/>
      </c>
      <c r="Y565" s="114" t="str">
        <f t="shared" si="1888"/>
        <v/>
      </c>
      <c r="Z565" s="114" t="str">
        <f t="shared" si="1888"/>
        <v/>
      </c>
      <c r="AA565" s="114" t="str">
        <f t="shared" si="1888"/>
        <v/>
      </c>
      <c r="AB565" s="113" t="str">
        <f t="shared" si="1888"/>
        <v/>
      </c>
      <c r="AC565" s="114" t="str">
        <f t="shared" si="1888"/>
        <v/>
      </c>
      <c r="AD565" s="114" t="str">
        <f t="shared" si="1888"/>
        <v/>
      </c>
      <c r="AE565" s="114" t="str">
        <f t="shared" si="1888"/>
        <v/>
      </c>
      <c r="AF565" s="114" t="str">
        <f t="shared" si="1888"/>
        <v/>
      </c>
      <c r="AG565" s="114" t="str">
        <f t="shared" si="1888"/>
        <v/>
      </c>
      <c r="AH565" s="114" t="str">
        <f t="shared" si="1888"/>
        <v/>
      </c>
      <c r="AI565" s="113" t="str">
        <f t="shared" si="1888"/>
        <v/>
      </c>
      <c r="AJ565" s="115" t="str">
        <f t="shared" si="1888"/>
        <v/>
      </c>
      <c r="AK565" s="617"/>
      <c r="AL565" s="38"/>
      <c r="AM565" s="98" t="s">
        <v>68</v>
      </c>
      <c r="AN565" s="130">
        <f t="shared" si="1746"/>
        <v>559</v>
      </c>
      <c r="AO565" s="138" t="str">
        <f t="shared" ref="AO565:AS565" si="1889">IF(AND($G565=AO$4,$H565=AO$6),$I565,"")</f>
        <v/>
      </c>
      <c r="AP565" s="139" t="str">
        <f t="shared" si="1889"/>
        <v/>
      </c>
      <c r="AQ565" s="139">
        <f t="shared" si="1889"/>
        <v>3000</v>
      </c>
      <c r="AR565" s="139" t="str">
        <f t="shared" si="1889"/>
        <v/>
      </c>
      <c r="AS565" s="139" t="str">
        <f t="shared" si="1889"/>
        <v/>
      </c>
      <c r="AT565" s="118"/>
      <c r="AU565" s="138" t="str">
        <f t="shared" si="1675"/>
        <v/>
      </c>
      <c r="AV565" s="139" t="str">
        <f t="shared" si="1676"/>
        <v/>
      </c>
      <c r="AW565" s="139" t="str">
        <f t="shared" si="1677"/>
        <v/>
      </c>
      <c r="AX565" s="139" t="str">
        <f t="shared" si="1678"/>
        <v/>
      </c>
      <c r="AY565" s="139" t="str">
        <f t="shared" si="1679"/>
        <v/>
      </c>
      <c r="AZ565" s="140" t="str">
        <f t="shared" si="1680"/>
        <v/>
      </c>
      <c r="BA565" s="141" t="str">
        <f t="shared" si="1681"/>
        <v/>
      </c>
      <c r="BB565" s="139" t="str">
        <f t="shared" si="1682"/>
        <v/>
      </c>
      <c r="BC565" s="139" t="str">
        <f t="shared" si="1683"/>
        <v/>
      </c>
      <c r="BD565" s="139" t="str">
        <f t="shared" si="1684"/>
        <v/>
      </c>
      <c r="BE565" s="140" t="str">
        <f t="shared" si="1685"/>
        <v/>
      </c>
      <c r="BF565" s="122" t="str">
        <f t="shared" si="1686"/>
        <v/>
      </c>
      <c r="BG565" s="123" t="str">
        <f t="shared" si="1687"/>
        <v/>
      </c>
      <c r="BH565" s="123" t="str">
        <f t="shared" si="1688"/>
        <v/>
      </c>
      <c r="BI565" s="123" t="str">
        <f t="shared" si="1689"/>
        <v/>
      </c>
      <c r="BJ565" s="122" t="str">
        <f t="shared" si="1690"/>
        <v/>
      </c>
      <c r="BK565" s="123" t="str">
        <f t="shared" si="1691"/>
        <v/>
      </c>
      <c r="BL565" s="123" t="str">
        <f t="shared" si="1692"/>
        <v/>
      </c>
      <c r="BM565" s="123" t="str">
        <f t="shared" si="1693"/>
        <v/>
      </c>
      <c r="BN565" s="123" t="str">
        <f t="shared" si="1694"/>
        <v/>
      </c>
      <c r="BO565" s="123" t="str">
        <f t="shared" si="1695"/>
        <v/>
      </c>
      <c r="BP565" s="123" t="str">
        <f t="shared" si="1696"/>
        <v/>
      </c>
      <c r="BQ565" s="123" t="str">
        <f t="shared" si="1697"/>
        <v/>
      </c>
      <c r="BR565" s="124" t="str">
        <f t="shared" si="1698"/>
        <v/>
      </c>
      <c r="BS565" s="142" t="str">
        <f t="shared" si="1699"/>
        <v/>
      </c>
      <c r="BT565" s="143" t="str">
        <f t="shared" si="1700"/>
        <v/>
      </c>
      <c r="BU565" s="143" t="str">
        <f t="shared" si="1701"/>
        <v/>
      </c>
      <c r="BV565" s="143" t="str">
        <f t="shared" si="1702"/>
        <v/>
      </c>
      <c r="BW565" s="143" t="str">
        <f t="shared" si="1703"/>
        <v/>
      </c>
      <c r="BX565" s="144" t="str">
        <f t="shared" si="1704"/>
        <v/>
      </c>
      <c r="BY565" s="141" t="str">
        <f t="shared" si="1705"/>
        <v/>
      </c>
      <c r="BZ565" s="139" t="str">
        <f t="shared" si="1706"/>
        <v/>
      </c>
      <c r="CA565" s="139" t="str">
        <f t="shared" si="1707"/>
        <v/>
      </c>
      <c r="CB565" s="139" t="str">
        <f t="shared" si="1708"/>
        <v/>
      </c>
      <c r="CC565" s="139" t="str">
        <f t="shared" si="1709"/>
        <v/>
      </c>
      <c r="CD565" s="139" t="str">
        <f t="shared" si="1710"/>
        <v/>
      </c>
      <c r="CE565" s="140" t="str">
        <f t="shared" si="1711"/>
        <v/>
      </c>
      <c r="CF565" s="141" t="str">
        <f t="shared" si="1712"/>
        <v/>
      </c>
      <c r="CG565" s="139" t="str">
        <f t="shared" si="1713"/>
        <v/>
      </c>
      <c r="CH565" s="139" t="str">
        <f t="shared" si="1714"/>
        <v/>
      </c>
      <c r="CI565" s="139" t="str">
        <f t="shared" si="1715"/>
        <v/>
      </c>
      <c r="CJ565" s="139" t="str">
        <f t="shared" si="1716"/>
        <v/>
      </c>
      <c r="CK565" s="139" t="str">
        <f t="shared" si="1717"/>
        <v/>
      </c>
      <c r="CL565" s="140" t="str">
        <f t="shared" si="1718"/>
        <v/>
      </c>
      <c r="CM565" s="142" t="str">
        <f t="shared" si="1719"/>
        <v/>
      </c>
      <c r="CN565" s="143" t="str">
        <f t="shared" si="1720"/>
        <v/>
      </c>
      <c r="CO565" s="143" t="str">
        <f t="shared" si="1721"/>
        <v/>
      </c>
      <c r="CP565" s="143" t="str">
        <f t="shared" si="1722"/>
        <v/>
      </c>
      <c r="CQ565" s="143" t="str">
        <f t="shared" si="1723"/>
        <v/>
      </c>
      <c r="CR565" s="145" t="str">
        <f t="shared" si="1724"/>
        <v/>
      </c>
      <c r="CS565" s="127"/>
      <c r="CT565" s="122" t="str">
        <f t="shared" si="1725"/>
        <v/>
      </c>
      <c r="CU565" s="123" t="str">
        <f t="shared" si="1726"/>
        <v/>
      </c>
      <c r="CV565" s="123" t="str">
        <f t="shared" si="1727"/>
        <v/>
      </c>
      <c r="CW565" s="123" t="str">
        <f t="shared" si="1728"/>
        <v/>
      </c>
      <c r="CX565" s="123" t="str">
        <f t="shared" si="1729"/>
        <v/>
      </c>
      <c r="CY565" s="123" t="str">
        <f t="shared" si="1730"/>
        <v/>
      </c>
      <c r="CZ565" s="123" t="str">
        <f t="shared" si="1731"/>
        <v/>
      </c>
      <c r="DA565" s="123" t="str">
        <f t="shared" si="1732"/>
        <v/>
      </c>
      <c r="DB565" s="124" t="str">
        <f t="shared" si="1733"/>
        <v/>
      </c>
      <c r="DC565" s="128" t="str">
        <f t="shared" si="1734"/>
        <v/>
      </c>
      <c r="DD565" s="123" t="str">
        <f t="shared" si="1735"/>
        <v/>
      </c>
      <c r="DE565" s="123" t="str">
        <f t="shared" si="1736"/>
        <v/>
      </c>
      <c r="DF565" s="123" t="str">
        <f t="shared" si="1737"/>
        <v/>
      </c>
      <c r="DG565" s="123" t="str">
        <f t="shared" si="1738"/>
        <v/>
      </c>
      <c r="DH565" s="123" t="str">
        <f t="shared" si="1739"/>
        <v/>
      </c>
      <c r="DI565" s="123" t="str">
        <f t="shared" si="1740"/>
        <v/>
      </c>
      <c r="DJ565" s="129" t="str">
        <f t="shared" si="1741"/>
        <v/>
      </c>
      <c r="DK565" s="98" t="s">
        <v>68</v>
      </c>
      <c r="DL565" s="130">
        <f t="shared" si="1748"/>
        <v>559</v>
      </c>
      <c r="DM565" s="56"/>
    </row>
    <row r="566" spans="2:117" ht="22.5" customHeight="1">
      <c r="B566" s="98" t="s">
        <v>68</v>
      </c>
      <c r="C566" s="130">
        <f t="shared" si="1742"/>
        <v>560</v>
      </c>
      <c r="D566" s="146">
        <v>45709</v>
      </c>
      <c r="E566" s="155" t="s">
        <v>69</v>
      </c>
      <c r="F566" s="102" t="s">
        <v>70</v>
      </c>
      <c r="G566" s="103" t="s">
        <v>20</v>
      </c>
      <c r="H566" s="131" t="s">
        <v>46</v>
      </c>
      <c r="I566" s="132">
        <v>3000</v>
      </c>
      <c r="J566" s="106"/>
      <c r="K566" s="107">
        <f t="shared" si="1743"/>
        <v>5841404</v>
      </c>
      <c r="L566" s="645"/>
      <c r="M566" s="133"/>
      <c r="N566" s="133"/>
      <c r="O566" s="134" t="str">
        <f t="shared" ref="O566:S566" si="1890">IF($H566=O$6,$I566,"")</f>
        <v/>
      </c>
      <c r="P566" s="135" t="str">
        <f t="shared" si="1890"/>
        <v/>
      </c>
      <c r="Q566" s="136">
        <f t="shared" si="1890"/>
        <v>3000</v>
      </c>
      <c r="R566" s="135" t="str">
        <f t="shared" si="1890"/>
        <v/>
      </c>
      <c r="S566" s="137" t="str">
        <f t="shared" si="1890"/>
        <v/>
      </c>
      <c r="T566" s="113" t="str">
        <f t="shared" ref="T566:AJ566" si="1891">IF($H566=T$6,$J566,"")</f>
        <v/>
      </c>
      <c r="U566" s="114" t="str">
        <f t="shared" si="1891"/>
        <v/>
      </c>
      <c r="V566" s="114" t="str">
        <f t="shared" si="1891"/>
        <v/>
      </c>
      <c r="W566" s="114" t="str">
        <f t="shared" si="1891"/>
        <v/>
      </c>
      <c r="X566" s="113" t="str">
        <f t="shared" si="1891"/>
        <v/>
      </c>
      <c r="Y566" s="114" t="str">
        <f t="shared" si="1891"/>
        <v/>
      </c>
      <c r="Z566" s="114" t="str">
        <f t="shared" si="1891"/>
        <v/>
      </c>
      <c r="AA566" s="114" t="str">
        <f t="shared" si="1891"/>
        <v/>
      </c>
      <c r="AB566" s="113" t="str">
        <f t="shared" si="1891"/>
        <v/>
      </c>
      <c r="AC566" s="114" t="str">
        <f t="shared" si="1891"/>
        <v/>
      </c>
      <c r="AD566" s="114" t="str">
        <f t="shared" si="1891"/>
        <v/>
      </c>
      <c r="AE566" s="114" t="str">
        <f t="shared" si="1891"/>
        <v/>
      </c>
      <c r="AF566" s="114" t="str">
        <f t="shared" si="1891"/>
        <v/>
      </c>
      <c r="AG566" s="114" t="str">
        <f t="shared" si="1891"/>
        <v/>
      </c>
      <c r="AH566" s="114" t="str">
        <f t="shared" si="1891"/>
        <v/>
      </c>
      <c r="AI566" s="113" t="str">
        <f t="shared" si="1891"/>
        <v/>
      </c>
      <c r="AJ566" s="115" t="str">
        <f t="shared" si="1891"/>
        <v/>
      </c>
      <c r="AK566" s="617"/>
      <c r="AL566" s="38"/>
      <c r="AM566" s="98" t="s">
        <v>68</v>
      </c>
      <c r="AN566" s="130">
        <f t="shared" si="1746"/>
        <v>560</v>
      </c>
      <c r="AO566" s="138" t="str">
        <f t="shared" ref="AO566:AS566" si="1892">IF(AND($G566=AO$4,$H566=AO$6),$I566,"")</f>
        <v/>
      </c>
      <c r="AP566" s="139" t="str">
        <f t="shared" si="1892"/>
        <v/>
      </c>
      <c r="AQ566" s="139">
        <f t="shared" si="1892"/>
        <v>3000</v>
      </c>
      <c r="AR566" s="139" t="str">
        <f t="shared" si="1892"/>
        <v/>
      </c>
      <c r="AS566" s="139" t="str">
        <f t="shared" si="1892"/>
        <v/>
      </c>
      <c r="AT566" s="118"/>
      <c r="AU566" s="138" t="str">
        <f t="shared" si="1675"/>
        <v/>
      </c>
      <c r="AV566" s="139" t="str">
        <f t="shared" si="1676"/>
        <v/>
      </c>
      <c r="AW566" s="139" t="str">
        <f t="shared" si="1677"/>
        <v/>
      </c>
      <c r="AX566" s="139" t="str">
        <f t="shared" si="1678"/>
        <v/>
      </c>
      <c r="AY566" s="139" t="str">
        <f t="shared" si="1679"/>
        <v/>
      </c>
      <c r="AZ566" s="140" t="str">
        <f t="shared" si="1680"/>
        <v/>
      </c>
      <c r="BA566" s="141" t="str">
        <f t="shared" si="1681"/>
        <v/>
      </c>
      <c r="BB566" s="139" t="str">
        <f t="shared" si="1682"/>
        <v/>
      </c>
      <c r="BC566" s="139" t="str">
        <f t="shared" si="1683"/>
        <v/>
      </c>
      <c r="BD566" s="139" t="str">
        <f t="shared" si="1684"/>
        <v/>
      </c>
      <c r="BE566" s="140" t="str">
        <f t="shared" si="1685"/>
        <v/>
      </c>
      <c r="BF566" s="122" t="str">
        <f t="shared" si="1686"/>
        <v/>
      </c>
      <c r="BG566" s="123" t="str">
        <f t="shared" si="1687"/>
        <v/>
      </c>
      <c r="BH566" s="123" t="str">
        <f t="shared" si="1688"/>
        <v/>
      </c>
      <c r="BI566" s="123" t="str">
        <f t="shared" si="1689"/>
        <v/>
      </c>
      <c r="BJ566" s="122" t="str">
        <f t="shared" si="1690"/>
        <v/>
      </c>
      <c r="BK566" s="123" t="str">
        <f t="shared" si="1691"/>
        <v/>
      </c>
      <c r="BL566" s="123" t="str">
        <f t="shared" si="1692"/>
        <v/>
      </c>
      <c r="BM566" s="123" t="str">
        <f t="shared" si="1693"/>
        <v/>
      </c>
      <c r="BN566" s="123" t="str">
        <f t="shared" si="1694"/>
        <v/>
      </c>
      <c r="BO566" s="123" t="str">
        <f t="shared" si="1695"/>
        <v/>
      </c>
      <c r="BP566" s="123" t="str">
        <f t="shared" si="1696"/>
        <v/>
      </c>
      <c r="BQ566" s="123" t="str">
        <f t="shared" si="1697"/>
        <v/>
      </c>
      <c r="BR566" s="124" t="str">
        <f t="shared" si="1698"/>
        <v/>
      </c>
      <c r="BS566" s="142" t="str">
        <f t="shared" si="1699"/>
        <v/>
      </c>
      <c r="BT566" s="143" t="str">
        <f t="shared" si="1700"/>
        <v/>
      </c>
      <c r="BU566" s="143" t="str">
        <f t="shared" si="1701"/>
        <v/>
      </c>
      <c r="BV566" s="143" t="str">
        <f t="shared" si="1702"/>
        <v/>
      </c>
      <c r="BW566" s="143" t="str">
        <f t="shared" si="1703"/>
        <v/>
      </c>
      <c r="BX566" s="144" t="str">
        <f t="shared" si="1704"/>
        <v/>
      </c>
      <c r="BY566" s="141" t="str">
        <f t="shared" si="1705"/>
        <v/>
      </c>
      <c r="BZ566" s="139" t="str">
        <f t="shared" si="1706"/>
        <v/>
      </c>
      <c r="CA566" s="139" t="str">
        <f t="shared" si="1707"/>
        <v/>
      </c>
      <c r="CB566" s="139" t="str">
        <f t="shared" si="1708"/>
        <v/>
      </c>
      <c r="CC566" s="139" t="str">
        <f t="shared" si="1709"/>
        <v/>
      </c>
      <c r="CD566" s="139" t="str">
        <f t="shared" si="1710"/>
        <v/>
      </c>
      <c r="CE566" s="140" t="str">
        <f t="shared" si="1711"/>
        <v/>
      </c>
      <c r="CF566" s="141" t="str">
        <f t="shared" si="1712"/>
        <v/>
      </c>
      <c r="CG566" s="139" t="str">
        <f t="shared" si="1713"/>
        <v/>
      </c>
      <c r="CH566" s="139" t="str">
        <f t="shared" si="1714"/>
        <v/>
      </c>
      <c r="CI566" s="139" t="str">
        <f t="shared" si="1715"/>
        <v/>
      </c>
      <c r="CJ566" s="139" t="str">
        <f t="shared" si="1716"/>
        <v/>
      </c>
      <c r="CK566" s="139" t="str">
        <f t="shared" si="1717"/>
        <v/>
      </c>
      <c r="CL566" s="140" t="str">
        <f t="shared" si="1718"/>
        <v/>
      </c>
      <c r="CM566" s="142" t="str">
        <f t="shared" si="1719"/>
        <v/>
      </c>
      <c r="CN566" s="143" t="str">
        <f t="shared" si="1720"/>
        <v/>
      </c>
      <c r="CO566" s="143" t="str">
        <f t="shared" si="1721"/>
        <v/>
      </c>
      <c r="CP566" s="143" t="str">
        <f t="shared" si="1722"/>
        <v/>
      </c>
      <c r="CQ566" s="143" t="str">
        <f t="shared" si="1723"/>
        <v/>
      </c>
      <c r="CR566" s="145" t="str">
        <f t="shared" si="1724"/>
        <v/>
      </c>
      <c r="CS566" s="127"/>
      <c r="CT566" s="122" t="str">
        <f t="shared" si="1725"/>
        <v/>
      </c>
      <c r="CU566" s="123" t="str">
        <f t="shared" si="1726"/>
        <v/>
      </c>
      <c r="CV566" s="123" t="str">
        <f t="shared" si="1727"/>
        <v/>
      </c>
      <c r="CW566" s="123" t="str">
        <f t="shared" si="1728"/>
        <v/>
      </c>
      <c r="CX566" s="123" t="str">
        <f t="shared" si="1729"/>
        <v/>
      </c>
      <c r="CY566" s="123" t="str">
        <f t="shared" si="1730"/>
        <v/>
      </c>
      <c r="CZ566" s="123" t="str">
        <f t="shared" si="1731"/>
        <v/>
      </c>
      <c r="DA566" s="123" t="str">
        <f t="shared" si="1732"/>
        <v/>
      </c>
      <c r="DB566" s="124" t="str">
        <f t="shared" si="1733"/>
        <v/>
      </c>
      <c r="DC566" s="128" t="str">
        <f t="shared" si="1734"/>
        <v/>
      </c>
      <c r="DD566" s="123" t="str">
        <f t="shared" si="1735"/>
        <v/>
      </c>
      <c r="DE566" s="123" t="str">
        <f t="shared" si="1736"/>
        <v/>
      </c>
      <c r="DF566" s="123" t="str">
        <f t="shared" si="1737"/>
        <v/>
      </c>
      <c r="DG566" s="123" t="str">
        <f t="shared" si="1738"/>
        <v/>
      </c>
      <c r="DH566" s="123" t="str">
        <f t="shared" si="1739"/>
        <v/>
      </c>
      <c r="DI566" s="123" t="str">
        <f t="shared" si="1740"/>
        <v/>
      </c>
      <c r="DJ566" s="129" t="str">
        <f t="shared" si="1741"/>
        <v/>
      </c>
      <c r="DK566" s="98" t="s">
        <v>68</v>
      </c>
      <c r="DL566" s="130">
        <f t="shared" si="1748"/>
        <v>560</v>
      </c>
      <c r="DM566" s="56"/>
    </row>
    <row r="567" spans="2:117" ht="22.5" customHeight="1">
      <c r="B567" s="98" t="s">
        <v>68</v>
      </c>
      <c r="C567" s="130">
        <f t="shared" si="1742"/>
        <v>561</v>
      </c>
      <c r="D567" s="146">
        <v>45709</v>
      </c>
      <c r="E567" s="155" t="s">
        <v>69</v>
      </c>
      <c r="F567" s="102" t="s">
        <v>70</v>
      </c>
      <c r="G567" s="103" t="s">
        <v>20</v>
      </c>
      <c r="H567" s="131" t="s">
        <v>46</v>
      </c>
      <c r="I567" s="132">
        <v>30000</v>
      </c>
      <c r="J567" s="106"/>
      <c r="K567" s="107">
        <f t="shared" si="1743"/>
        <v>5871404</v>
      </c>
      <c r="L567" s="645"/>
      <c r="M567" s="133"/>
      <c r="N567" s="133"/>
      <c r="O567" s="134" t="str">
        <f t="shared" ref="O567:S567" si="1893">IF($H567=O$6,$I567,"")</f>
        <v/>
      </c>
      <c r="P567" s="135" t="str">
        <f t="shared" si="1893"/>
        <v/>
      </c>
      <c r="Q567" s="136">
        <f t="shared" si="1893"/>
        <v>30000</v>
      </c>
      <c r="R567" s="135" t="str">
        <f t="shared" si="1893"/>
        <v/>
      </c>
      <c r="S567" s="137" t="str">
        <f t="shared" si="1893"/>
        <v/>
      </c>
      <c r="T567" s="113" t="str">
        <f t="shared" ref="T567:AJ567" si="1894">IF($H567=T$6,$J567,"")</f>
        <v/>
      </c>
      <c r="U567" s="114" t="str">
        <f t="shared" si="1894"/>
        <v/>
      </c>
      <c r="V567" s="114" t="str">
        <f t="shared" si="1894"/>
        <v/>
      </c>
      <c r="W567" s="114" t="str">
        <f t="shared" si="1894"/>
        <v/>
      </c>
      <c r="X567" s="113" t="str">
        <f t="shared" si="1894"/>
        <v/>
      </c>
      <c r="Y567" s="114" t="str">
        <f t="shared" si="1894"/>
        <v/>
      </c>
      <c r="Z567" s="114" t="str">
        <f t="shared" si="1894"/>
        <v/>
      </c>
      <c r="AA567" s="114" t="str">
        <f t="shared" si="1894"/>
        <v/>
      </c>
      <c r="AB567" s="113" t="str">
        <f t="shared" si="1894"/>
        <v/>
      </c>
      <c r="AC567" s="114" t="str">
        <f t="shared" si="1894"/>
        <v/>
      </c>
      <c r="AD567" s="114" t="str">
        <f t="shared" si="1894"/>
        <v/>
      </c>
      <c r="AE567" s="114" t="str">
        <f t="shared" si="1894"/>
        <v/>
      </c>
      <c r="AF567" s="114" t="str">
        <f t="shared" si="1894"/>
        <v/>
      </c>
      <c r="AG567" s="114" t="str">
        <f t="shared" si="1894"/>
        <v/>
      </c>
      <c r="AH567" s="114" t="str">
        <f t="shared" si="1894"/>
        <v/>
      </c>
      <c r="AI567" s="113" t="str">
        <f t="shared" si="1894"/>
        <v/>
      </c>
      <c r="AJ567" s="115" t="str">
        <f t="shared" si="1894"/>
        <v/>
      </c>
      <c r="AK567" s="617"/>
      <c r="AL567" s="38"/>
      <c r="AM567" s="98" t="s">
        <v>68</v>
      </c>
      <c r="AN567" s="130">
        <f t="shared" si="1746"/>
        <v>561</v>
      </c>
      <c r="AO567" s="138" t="str">
        <f t="shared" ref="AO567:AS567" si="1895">IF(AND($G567=AO$4,$H567=AO$6),$I567,"")</f>
        <v/>
      </c>
      <c r="AP567" s="139" t="str">
        <f t="shared" si="1895"/>
        <v/>
      </c>
      <c r="AQ567" s="139">
        <f t="shared" si="1895"/>
        <v>30000</v>
      </c>
      <c r="AR567" s="139" t="str">
        <f t="shared" si="1895"/>
        <v/>
      </c>
      <c r="AS567" s="139" t="str">
        <f t="shared" si="1895"/>
        <v/>
      </c>
      <c r="AT567" s="118"/>
      <c r="AU567" s="138" t="str">
        <f t="shared" si="1675"/>
        <v/>
      </c>
      <c r="AV567" s="139" t="str">
        <f t="shared" si="1676"/>
        <v/>
      </c>
      <c r="AW567" s="139" t="str">
        <f t="shared" si="1677"/>
        <v/>
      </c>
      <c r="AX567" s="139" t="str">
        <f t="shared" si="1678"/>
        <v/>
      </c>
      <c r="AY567" s="139" t="str">
        <f t="shared" si="1679"/>
        <v/>
      </c>
      <c r="AZ567" s="140" t="str">
        <f t="shared" si="1680"/>
        <v/>
      </c>
      <c r="BA567" s="141" t="str">
        <f t="shared" si="1681"/>
        <v/>
      </c>
      <c r="BB567" s="139" t="str">
        <f t="shared" si="1682"/>
        <v/>
      </c>
      <c r="BC567" s="139" t="str">
        <f t="shared" si="1683"/>
        <v/>
      </c>
      <c r="BD567" s="139" t="str">
        <f t="shared" si="1684"/>
        <v/>
      </c>
      <c r="BE567" s="140" t="str">
        <f t="shared" si="1685"/>
        <v/>
      </c>
      <c r="BF567" s="122" t="str">
        <f t="shared" si="1686"/>
        <v/>
      </c>
      <c r="BG567" s="123" t="str">
        <f t="shared" si="1687"/>
        <v/>
      </c>
      <c r="BH567" s="123" t="str">
        <f t="shared" si="1688"/>
        <v/>
      </c>
      <c r="BI567" s="123" t="str">
        <f t="shared" si="1689"/>
        <v/>
      </c>
      <c r="BJ567" s="122" t="str">
        <f t="shared" si="1690"/>
        <v/>
      </c>
      <c r="BK567" s="123" t="str">
        <f t="shared" si="1691"/>
        <v/>
      </c>
      <c r="BL567" s="123" t="str">
        <f t="shared" si="1692"/>
        <v/>
      </c>
      <c r="BM567" s="123" t="str">
        <f t="shared" si="1693"/>
        <v/>
      </c>
      <c r="BN567" s="123" t="str">
        <f t="shared" si="1694"/>
        <v/>
      </c>
      <c r="BO567" s="123" t="str">
        <f t="shared" si="1695"/>
        <v/>
      </c>
      <c r="BP567" s="123" t="str">
        <f t="shared" si="1696"/>
        <v/>
      </c>
      <c r="BQ567" s="123" t="str">
        <f t="shared" si="1697"/>
        <v/>
      </c>
      <c r="BR567" s="124" t="str">
        <f t="shared" si="1698"/>
        <v/>
      </c>
      <c r="BS567" s="142" t="str">
        <f t="shared" si="1699"/>
        <v/>
      </c>
      <c r="BT567" s="143" t="str">
        <f t="shared" si="1700"/>
        <v/>
      </c>
      <c r="BU567" s="143" t="str">
        <f t="shared" si="1701"/>
        <v/>
      </c>
      <c r="BV567" s="143" t="str">
        <f t="shared" si="1702"/>
        <v/>
      </c>
      <c r="BW567" s="143" t="str">
        <f t="shared" si="1703"/>
        <v/>
      </c>
      <c r="BX567" s="144" t="str">
        <f t="shared" si="1704"/>
        <v/>
      </c>
      <c r="BY567" s="141" t="str">
        <f t="shared" si="1705"/>
        <v/>
      </c>
      <c r="BZ567" s="139" t="str">
        <f t="shared" si="1706"/>
        <v/>
      </c>
      <c r="CA567" s="139" t="str">
        <f t="shared" si="1707"/>
        <v/>
      </c>
      <c r="CB567" s="139" t="str">
        <f t="shared" si="1708"/>
        <v/>
      </c>
      <c r="CC567" s="139" t="str">
        <f t="shared" si="1709"/>
        <v/>
      </c>
      <c r="CD567" s="139" t="str">
        <f t="shared" si="1710"/>
        <v/>
      </c>
      <c r="CE567" s="140" t="str">
        <f t="shared" si="1711"/>
        <v/>
      </c>
      <c r="CF567" s="141" t="str">
        <f t="shared" si="1712"/>
        <v/>
      </c>
      <c r="CG567" s="139" t="str">
        <f t="shared" si="1713"/>
        <v/>
      </c>
      <c r="CH567" s="139" t="str">
        <f t="shared" si="1714"/>
        <v/>
      </c>
      <c r="CI567" s="139" t="str">
        <f t="shared" si="1715"/>
        <v/>
      </c>
      <c r="CJ567" s="139" t="str">
        <f t="shared" si="1716"/>
        <v/>
      </c>
      <c r="CK567" s="139" t="str">
        <f t="shared" si="1717"/>
        <v/>
      </c>
      <c r="CL567" s="140" t="str">
        <f t="shared" si="1718"/>
        <v/>
      </c>
      <c r="CM567" s="142" t="str">
        <f t="shared" si="1719"/>
        <v/>
      </c>
      <c r="CN567" s="143" t="str">
        <f t="shared" si="1720"/>
        <v/>
      </c>
      <c r="CO567" s="143" t="str">
        <f t="shared" si="1721"/>
        <v/>
      </c>
      <c r="CP567" s="143" t="str">
        <f t="shared" si="1722"/>
        <v/>
      </c>
      <c r="CQ567" s="143" t="str">
        <f t="shared" si="1723"/>
        <v/>
      </c>
      <c r="CR567" s="145" t="str">
        <f t="shared" si="1724"/>
        <v/>
      </c>
      <c r="CS567" s="127"/>
      <c r="CT567" s="122" t="str">
        <f t="shared" si="1725"/>
        <v/>
      </c>
      <c r="CU567" s="123" t="str">
        <f t="shared" si="1726"/>
        <v/>
      </c>
      <c r="CV567" s="123" t="str">
        <f t="shared" si="1727"/>
        <v/>
      </c>
      <c r="CW567" s="123" t="str">
        <f t="shared" si="1728"/>
        <v/>
      </c>
      <c r="CX567" s="123" t="str">
        <f t="shared" si="1729"/>
        <v/>
      </c>
      <c r="CY567" s="123" t="str">
        <f t="shared" si="1730"/>
        <v/>
      </c>
      <c r="CZ567" s="123" t="str">
        <f t="shared" si="1731"/>
        <v/>
      </c>
      <c r="DA567" s="123" t="str">
        <f t="shared" si="1732"/>
        <v/>
      </c>
      <c r="DB567" s="124" t="str">
        <f t="shared" si="1733"/>
        <v/>
      </c>
      <c r="DC567" s="128" t="str">
        <f t="shared" si="1734"/>
        <v/>
      </c>
      <c r="DD567" s="123" t="str">
        <f t="shared" si="1735"/>
        <v/>
      </c>
      <c r="DE567" s="123" t="str">
        <f t="shared" si="1736"/>
        <v/>
      </c>
      <c r="DF567" s="123" t="str">
        <f t="shared" si="1737"/>
        <v/>
      </c>
      <c r="DG567" s="123" t="str">
        <f t="shared" si="1738"/>
        <v/>
      </c>
      <c r="DH567" s="123" t="str">
        <f t="shared" si="1739"/>
        <v/>
      </c>
      <c r="DI567" s="123" t="str">
        <f t="shared" si="1740"/>
        <v/>
      </c>
      <c r="DJ567" s="129" t="str">
        <f t="shared" si="1741"/>
        <v/>
      </c>
      <c r="DK567" s="98" t="s">
        <v>68</v>
      </c>
      <c r="DL567" s="130">
        <f t="shared" si="1748"/>
        <v>561</v>
      </c>
      <c r="DM567" s="56"/>
    </row>
    <row r="568" spans="2:117" ht="22.5" customHeight="1">
      <c r="B568" s="98" t="s">
        <v>68</v>
      </c>
      <c r="C568" s="130">
        <f t="shared" si="1742"/>
        <v>562</v>
      </c>
      <c r="D568" s="146">
        <v>45709</v>
      </c>
      <c r="E568" s="155" t="s">
        <v>69</v>
      </c>
      <c r="F568" s="102" t="s">
        <v>70</v>
      </c>
      <c r="G568" s="103" t="s">
        <v>20</v>
      </c>
      <c r="H568" s="131" t="s">
        <v>46</v>
      </c>
      <c r="I568" s="132">
        <v>100000</v>
      </c>
      <c r="J568" s="106"/>
      <c r="K568" s="107">
        <f t="shared" si="1743"/>
        <v>5971404</v>
      </c>
      <c r="L568" s="645"/>
      <c r="M568" s="133"/>
      <c r="N568" s="133"/>
      <c r="O568" s="134" t="str">
        <f t="shared" ref="O568:S568" si="1896">IF($H568=O$6,$I568,"")</f>
        <v/>
      </c>
      <c r="P568" s="135" t="str">
        <f t="shared" si="1896"/>
        <v/>
      </c>
      <c r="Q568" s="136">
        <f t="shared" si="1896"/>
        <v>100000</v>
      </c>
      <c r="R568" s="135" t="str">
        <f t="shared" si="1896"/>
        <v/>
      </c>
      <c r="S568" s="137" t="str">
        <f t="shared" si="1896"/>
        <v/>
      </c>
      <c r="T568" s="113" t="str">
        <f t="shared" ref="T568:AJ568" si="1897">IF($H568=T$6,$J568,"")</f>
        <v/>
      </c>
      <c r="U568" s="114" t="str">
        <f t="shared" si="1897"/>
        <v/>
      </c>
      <c r="V568" s="114" t="str">
        <f t="shared" si="1897"/>
        <v/>
      </c>
      <c r="W568" s="114" t="str">
        <f t="shared" si="1897"/>
        <v/>
      </c>
      <c r="X568" s="113" t="str">
        <f t="shared" si="1897"/>
        <v/>
      </c>
      <c r="Y568" s="114" t="str">
        <f t="shared" si="1897"/>
        <v/>
      </c>
      <c r="Z568" s="114" t="str">
        <f t="shared" si="1897"/>
        <v/>
      </c>
      <c r="AA568" s="114" t="str">
        <f t="shared" si="1897"/>
        <v/>
      </c>
      <c r="AB568" s="113" t="str">
        <f t="shared" si="1897"/>
        <v/>
      </c>
      <c r="AC568" s="114" t="str">
        <f t="shared" si="1897"/>
        <v/>
      </c>
      <c r="AD568" s="114" t="str">
        <f t="shared" si="1897"/>
        <v/>
      </c>
      <c r="AE568" s="114" t="str">
        <f t="shared" si="1897"/>
        <v/>
      </c>
      <c r="AF568" s="114" t="str">
        <f t="shared" si="1897"/>
        <v/>
      </c>
      <c r="AG568" s="114" t="str">
        <f t="shared" si="1897"/>
        <v/>
      </c>
      <c r="AH568" s="114" t="str">
        <f t="shared" si="1897"/>
        <v/>
      </c>
      <c r="AI568" s="113" t="str">
        <f t="shared" si="1897"/>
        <v/>
      </c>
      <c r="AJ568" s="115" t="str">
        <f t="shared" si="1897"/>
        <v/>
      </c>
      <c r="AK568" s="617"/>
      <c r="AL568" s="38"/>
      <c r="AM568" s="98" t="s">
        <v>68</v>
      </c>
      <c r="AN568" s="130">
        <f t="shared" si="1746"/>
        <v>562</v>
      </c>
      <c r="AO568" s="138" t="str">
        <f t="shared" ref="AO568:AS568" si="1898">IF(AND($G568=AO$4,$H568=AO$6),$I568,"")</f>
        <v/>
      </c>
      <c r="AP568" s="139" t="str">
        <f t="shared" si="1898"/>
        <v/>
      </c>
      <c r="AQ568" s="139">
        <f t="shared" si="1898"/>
        <v>100000</v>
      </c>
      <c r="AR568" s="139" t="str">
        <f t="shared" si="1898"/>
        <v/>
      </c>
      <c r="AS568" s="139" t="str">
        <f t="shared" si="1898"/>
        <v/>
      </c>
      <c r="AT568" s="118"/>
      <c r="AU568" s="138" t="str">
        <f t="shared" si="1675"/>
        <v/>
      </c>
      <c r="AV568" s="139" t="str">
        <f t="shared" si="1676"/>
        <v/>
      </c>
      <c r="AW568" s="139" t="str">
        <f t="shared" si="1677"/>
        <v/>
      </c>
      <c r="AX568" s="139" t="str">
        <f t="shared" si="1678"/>
        <v/>
      </c>
      <c r="AY568" s="139" t="str">
        <f t="shared" si="1679"/>
        <v/>
      </c>
      <c r="AZ568" s="140" t="str">
        <f t="shared" si="1680"/>
        <v/>
      </c>
      <c r="BA568" s="141" t="str">
        <f t="shared" si="1681"/>
        <v/>
      </c>
      <c r="BB568" s="139" t="str">
        <f t="shared" si="1682"/>
        <v/>
      </c>
      <c r="BC568" s="139" t="str">
        <f t="shared" si="1683"/>
        <v/>
      </c>
      <c r="BD568" s="139" t="str">
        <f t="shared" si="1684"/>
        <v/>
      </c>
      <c r="BE568" s="140" t="str">
        <f t="shared" si="1685"/>
        <v/>
      </c>
      <c r="BF568" s="122" t="str">
        <f t="shared" si="1686"/>
        <v/>
      </c>
      <c r="BG568" s="123" t="str">
        <f t="shared" si="1687"/>
        <v/>
      </c>
      <c r="BH568" s="123" t="str">
        <f t="shared" si="1688"/>
        <v/>
      </c>
      <c r="BI568" s="123" t="str">
        <f t="shared" si="1689"/>
        <v/>
      </c>
      <c r="BJ568" s="122" t="str">
        <f t="shared" si="1690"/>
        <v/>
      </c>
      <c r="BK568" s="123" t="str">
        <f t="shared" si="1691"/>
        <v/>
      </c>
      <c r="BL568" s="123" t="str">
        <f t="shared" si="1692"/>
        <v/>
      </c>
      <c r="BM568" s="123" t="str">
        <f t="shared" si="1693"/>
        <v/>
      </c>
      <c r="BN568" s="123" t="str">
        <f t="shared" si="1694"/>
        <v/>
      </c>
      <c r="BO568" s="123" t="str">
        <f t="shared" si="1695"/>
        <v/>
      </c>
      <c r="BP568" s="123" t="str">
        <f t="shared" si="1696"/>
        <v/>
      </c>
      <c r="BQ568" s="123" t="str">
        <f t="shared" si="1697"/>
        <v/>
      </c>
      <c r="BR568" s="124" t="str">
        <f t="shared" si="1698"/>
        <v/>
      </c>
      <c r="BS568" s="142" t="str">
        <f t="shared" si="1699"/>
        <v/>
      </c>
      <c r="BT568" s="143" t="str">
        <f t="shared" si="1700"/>
        <v/>
      </c>
      <c r="BU568" s="143" t="str">
        <f t="shared" si="1701"/>
        <v/>
      </c>
      <c r="BV568" s="143" t="str">
        <f t="shared" si="1702"/>
        <v/>
      </c>
      <c r="BW568" s="143" t="str">
        <f t="shared" si="1703"/>
        <v/>
      </c>
      <c r="BX568" s="144" t="str">
        <f t="shared" si="1704"/>
        <v/>
      </c>
      <c r="BY568" s="141" t="str">
        <f t="shared" si="1705"/>
        <v/>
      </c>
      <c r="BZ568" s="139" t="str">
        <f t="shared" si="1706"/>
        <v/>
      </c>
      <c r="CA568" s="139" t="str">
        <f t="shared" si="1707"/>
        <v/>
      </c>
      <c r="CB568" s="139" t="str">
        <f t="shared" si="1708"/>
        <v/>
      </c>
      <c r="CC568" s="139" t="str">
        <f t="shared" si="1709"/>
        <v/>
      </c>
      <c r="CD568" s="139" t="str">
        <f t="shared" si="1710"/>
        <v/>
      </c>
      <c r="CE568" s="140" t="str">
        <f t="shared" si="1711"/>
        <v/>
      </c>
      <c r="CF568" s="141" t="str">
        <f t="shared" si="1712"/>
        <v/>
      </c>
      <c r="CG568" s="139" t="str">
        <f t="shared" si="1713"/>
        <v/>
      </c>
      <c r="CH568" s="139" t="str">
        <f t="shared" si="1714"/>
        <v/>
      </c>
      <c r="CI568" s="139" t="str">
        <f t="shared" si="1715"/>
        <v/>
      </c>
      <c r="CJ568" s="139" t="str">
        <f t="shared" si="1716"/>
        <v/>
      </c>
      <c r="CK568" s="139" t="str">
        <f t="shared" si="1717"/>
        <v/>
      </c>
      <c r="CL568" s="140" t="str">
        <f t="shared" si="1718"/>
        <v/>
      </c>
      <c r="CM568" s="142" t="str">
        <f t="shared" si="1719"/>
        <v/>
      </c>
      <c r="CN568" s="143" t="str">
        <f t="shared" si="1720"/>
        <v/>
      </c>
      <c r="CO568" s="143" t="str">
        <f t="shared" si="1721"/>
        <v/>
      </c>
      <c r="CP568" s="143" t="str">
        <f t="shared" si="1722"/>
        <v/>
      </c>
      <c r="CQ568" s="143" t="str">
        <f t="shared" si="1723"/>
        <v/>
      </c>
      <c r="CR568" s="145" t="str">
        <f t="shared" si="1724"/>
        <v/>
      </c>
      <c r="CS568" s="127"/>
      <c r="CT568" s="122" t="str">
        <f t="shared" si="1725"/>
        <v/>
      </c>
      <c r="CU568" s="123" t="str">
        <f t="shared" si="1726"/>
        <v/>
      </c>
      <c r="CV568" s="123" t="str">
        <f t="shared" si="1727"/>
        <v/>
      </c>
      <c r="CW568" s="123" t="str">
        <f t="shared" si="1728"/>
        <v/>
      </c>
      <c r="CX568" s="123" t="str">
        <f t="shared" si="1729"/>
        <v/>
      </c>
      <c r="CY568" s="123" t="str">
        <f t="shared" si="1730"/>
        <v/>
      </c>
      <c r="CZ568" s="123" t="str">
        <f t="shared" si="1731"/>
        <v/>
      </c>
      <c r="DA568" s="123" t="str">
        <f t="shared" si="1732"/>
        <v/>
      </c>
      <c r="DB568" s="124" t="str">
        <f t="shared" si="1733"/>
        <v/>
      </c>
      <c r="DC568" s="128" t="str">
        <f t="shared" si="1734"/>
        <v/>
      </c>
      <c r="DD568" s="123" t="str">
        <f t="shared" si="1735"/>
        <v/>
      </c>
      <c r="DE568" s="123" t="str">
        <f t="shared" si="1736"/>
        <v/>
      </c>
      <c r="DF568" s="123" t="str">
        <f t="shared" si="1737"/>
        <v/>
      </c>
      <c r="DG568" s="123" t="str">
        <f t="shared" si="1738"/>
        <v/>
      </c>
      <c r="DH568" s="123" t="str">
        <f t="shared" si="1739"/>
        <v/>
      </c>
      <c r="DI568" s="123" t="str">
        <f t="shared" si="1740"/>
        <v/>
      </c>
      <c r="DJ568" s="129" t="str">
        <f t="shared" si="1741"/>
        <v/>
      </c>
      <c r="DK568" s="98" t="s">
        <v>68</v>
      </c>
      <c r="DL568" s="130">
        <f t="shared" si="1748"/>
        <v>562</v>
      </c>
      <c r="DM568" s="56"/>
    </row>
    <row r="569" spans="2:117" ht="22.5" customHeight="1">
      <c r="B569" s="98" t="s">
        <v>68</v>
      </c>
      <c r="C569" s="130">
        <f t="shared" si="1742"/>
        <v>563</v>
      </c>
      <c r="D569" s="146">
        <v>45709</v>
      </c>
      <c r="E569" s="155" t="s">
        <v>69</v>
      </c>
      <c r="F569" s="102" t="s">
        <v>70</v>
      </c>
      <c r="G569" s="103" t="s">
        <v>20</v>
      </c>
      <c r="H569" s="131" t="s">
        <v>46</v>
      </c>
      <c r="I569" s="132">
        <v>5000</v>
      </c>
      <c r="J569" s="106"/>
      <c r="K569" s="107">
        <f t="shared" si="1743"/>
        <v>5976404</v>
      </c>
      <c r="L569" s="645"/>
      <c r="M569" s="133"/>
      <c r="N569" s="133"/>
      <c r="O569" s="134" t="str">
        <f t="shared" ref="O569:S569" si="1899">IF($H569=O$6,$I569,"")</f>
        <v/>
      </c>
      <c r="P569" s="135" t="str">
        <f t="shared" si="1899"/>
        <v/>
      </c>
      <c r="Q569" s="136">
        <f t="shared" si="1899"/>
        <v>5000</v>
      </c>
      <c r="R569" s="135" t="str">
        <f t="shared" si="1899"/>
        <v/>
      </c>
      <c r="S569" s="137" t="str">
        <f t="shared" si="1899"/>
        <v/>
      </c>
      <c r="T569" s="113" t="str">
        <f t="shared" ref="T569:AJ569" si="1900">IF($H569=T$6,$J569,"")</f>
        <v/>
      </c>
      <c r="U569" s="114" t="str">
        <f t="shared" si="1900"/>
        <v/>
      </c>
      <c r="V569" s="114" t="str">
        <f t="shared" si="1900"/>
        <v/>
      </c>
      <c r="W569" s="114" t="str">
        <f t="shared" si="1900"/>
        <v/>
      </c>
      <c r="X569" s="113" t="str">
        <f t="shared" si="1900"/>
        <v/>
      </c>
      <c r="Y569" s="114" t="str">
        <f t="shared" si="1900"/>
        <v/>
      </c>
      <c r="Z569" s="114" t="str">
        <f t="shared" si="1900"/>
        <v/>
      </c>
      <c r="AA569" s="114" t="str">
        <f t="shared" si="1900"/>
        <v/>
      </c>
      <c r="AB569" s="113" t="str">
        <f t="shared" si="1900"/>
        <v/>
      </c>
      <c r="AC569" s="114" t="str">
        <f t="shared" si="1900"/>
        <v/>
      </c>
      <c r="AD569" s="114" t="str">
        <f t="shared" si="1900"/>
        <v/>
      </c>
      <c r="AE569" s="114" t="str">
        <f t="shared" si="1900"/>
        <v/>
      </c>
      <c r="AF569" s="114" t="str">
        <f t="shared" si="1900"/>
        <v/>
      </c>
      <c r="AG569" s="114" t="str">
        <f t="shared" si="1900"/>
        <v/>
      </c>
      <c r="AH569" s="114" t="str">
        <f t="shared" si="1900"/>
        <v/>
      </c>
      <c r="AI569" s="113" t="str">
        <f t="shared" si="1900"/>
        <v/>
      </c>
      <c r="AJ569" s="115" t="str">
        <f t="shared" si="1900"/>
        <v/>
      </c>
      <c r="AK569" s="617"/>
      <c r="AL569" s="38"/>
      <c r="AM569" s="98" t="s">
        <v>68</v>
      </c>
      <c r="AN569" s="130">
        <f t="shared" si="1746"/>
        <v>563</v>
      </c>
      <c r="AO569" s="138" t="str">
        <f t="shared" ref="AO569:AS569" si="1901">IF(AND($G569=AO$4,$H569=AO$6),$I569,"")</f>
        <v/>
      </c>
      <c r="AP569" s="139" t="str">
        <f t="shared" si="1901"/>
        <v/>
      </c>
      <c r="AQ569" s="139">
        <f t="shared" si="1901"/>
        <v>5000</v>
      </c>
      <c r="AR569" s="139" t="str">
        <f t="shared" si="1901"/>
        <v/>
      </c>
      <c r="AS569" s="139" t="str">
        <f t="shared" si="1901"/>
        <v/>
      </c>
      <c r="AT569" s="118"/>
      <c r="AU569" s="138" t="str">
        <f t="shared" si="1675"/>
        <v/>
      </c>
      <c r="AV569" s="139" t="str">
        <f t="shared" si="1676"/>
        <v/>
      </c>
      <c r="AW569" s="139" t="str">
        <f t="shared" si="1677"/>
        <v/>
      </c>
      <c r="AX569" s="139" t="str">
        <f t="shared" si="1678"/>
        <v/>
      </c>
      <c r="AY569" s="139" t="str">
        <f t="shared" si="1679"/>
        <v/>
      </c>
      <c r="AZ569" s="140" t="str">
        <f t="shared" si="1680"/>
        <v/>
      </c>
      <c r="BA569" s="141" t="str">
        <f t="shared" si="1681"/>
        <v/>
      </c>
      <c r="BB569" s="139" t="str">
        <f t="shared" si="1682"/>
        <v/>
      </c>
      <c r="BC569" s="139" t="str">
        <f t="shared" si="1683"/>
        <v/>
      </c>
      <c r="BD569" s="139" t="str">
        <f t="shared" si="1684"/>
        <v/>
      </c>
      <c r="BE569" s="140" t="str">
        <f t="shared" si="1685"/>
        <v/>
      </c>
      <c r="BF569" s="122" t="str">
        <f t="shared" si="1686"/>
        <v/>
      </c>
      <c r="BG569" s="123" t="str">
        <f t="shared" si="1687"/>
        <v/>
      </c>
      <c r="BH569" s="123" t="str">
        <f t="shared" si="1688"/>
        <v/>
      </c>
      <c r="BI569" s="123" t="str">
        <f t="shared" si="1689"/>
        <v/>
      </c>
      <c r="BJ569" s="122" t="str">
        <f t="shared" si="1690"/>
        <v/>
      </c>
      <c r="BK569" s="123" t="str">
        <f t="shared" si="1691"/>
        <v/>
      </c>
      <c r="BL569" s="123" t="str">
        <f t="shared" si="1692"/>
        <v/>
      </c>
      <c r="BM569" s="123" t="str">
        <f t="shared" si="1693"/>
        <v/>
      </c>
      <c r="BN569" s="123" t="str">
        <f t="shared" si="1694"/>
        <v/>
      </c>
      <c r="BO569" s="123" t="str">
        <f t="shared" si="1695"/>
        <v/>
      </c>
      <c r="BP569" s="123" t="str">
        <f t="shared" si="1696"/>
        <v/>
      </c>
      <c r="BQ569" s="123" t="str">
        <f t="shared" si="1697"/>
        <v/>
      </c>
      <c r="BR569" s="124" t="str">
        <f t="shared" si="1698"/>
        <v/>
      </c>
      <c r="BS569" s="142" t="str">
        <f t="shared" si="1699"/>
        <v/>
      </c>
      <c r="BT569" s="143" t="str">
        <f t="shared" si="1700"/>
        <v/>
      </c>
      <c r="BU569" s="143" t="str">
        <f t="shared" si="1701"/>
        <v/>
      </c>
      <c r="BV569" s="143" t="str">
        <f t="shared" si="1702"/>
        <v/>
      </c>
      <c r="BW569" s="143" t="str">
        <f t="shared" si="1703"/>
        <v/>
      </c>
      <c r="BX569" s="144" t="str">
        <f t="shared" si="1704"/>
        <v/>
      </c>
      <c r="BY569" s="141" t="str">
        <f t="shared" si="1705"/>
        <v/>
      </c>
      <c r="BZ569" s="139" t="str">
        <f t="shared" si="1706"/>
        <v/>
      </c>
      <c r="CA569" s="139" t="str">
        <f t="shared" si="1707"/>
        <v/>
      </c>
      <c r="CB569" s="139" t="str">
        <f t="shared" si="1708"/>
        <v/>
      </c>
      <c r="CC569" s="139" t="str">
        <f t="shared" si="1709"/>
        <v/>
      </c>
      <c r="CD569" s="139" t="str">
        <f t="shared" si="1710"/>
        <v/>
      </c>
      <c r="CE569" s="140" t="str">
        <f t="shared" si="1711"/>
        <v/>
      </c>
      <c r="CF569" s="141" t="str">
        <f t="shared" si="1712"/>
        <v/>
      </c>
      <c r="CG569" s="139" t="str">
        <f t="shared" si="1713"/>
        <v/>
      </c>
      <c r="CH569" s="139" t="str">
        <f t="shared" si="1714"/>
        <v/>
      </c>
      <c r="CI569" s="139" t="str">
        <f t="shared" si="1715"/>
        <v/>
      </c>
      <c r="CJ569" s="139" t="str">
        <f t="shared" si="1716"/>
        <v/>
      </c>
      <c r="CK569" s="139" t="str">
        <f t="shared" si="1717"/>
        <v/>
      </c>
      <c r="CL569" s="140" t="str">
        <f t="shared" si="1718"/>
        <v/>
      </c>
      <c r="CM569" s="142" t="str">
        <f t="shared" si="1719"/>
        <v/>
      </c>
      <c r="CN569" s="143" t="str">
        <f t="shared" si="1720"/>
        <v/>
      </c>
      <c r="CO569" s="143" t="str">
        <f t="shared" si="1721"/>
        <v/>
      </c>
      <c r="CP569" s="143" t="str">
        <f t="shared" si="1722"/>
        <v/>
      </c>
      <c r="CQ569" s="143" t="str">
        <f t="shared" si="1723"/>
        <v/>
      </c>
      <c r="CR569" s="145" t="str">
        <f t="shared" si="1724"/>
        <v/>
      </c>
      <c r="CS569" s="127"/>
      <c r="CT569" s="122" t="str">
        <f t="shared" si="1725"/>
        <v/>
      </c>
      <c r="CU569" s="123" t="str">
        <f t="shared" si="1726"/>
        <v/>
      </c>
      <c r="CV569" s="123" t="str">
        <f t="shared" si="1727"/>
        <v/>
      </c>
      <c r="CW569" s="123" t="str">
        <f t="shared" si="1728"/>
        <v/>
      </c>
      <c r="CX569" s="123" t="str">
        <f t="shared" si="1729"/>
        <v/>
      </c>
      <c r="CY569" s="123" t="str">
        <f t="shared" si="1730"/>
        <v/>
      </c>
      <c r="CZ569" s="123" t="str">
        <f t="shared" si="1731"/>
        <v/>
      </c>
      <c r="DA569" s="123" t="str">
        <f t="shared" si="1732"/>
        <v/>
      </c>
      <c r="DB569" s="124" t="str">
        <f t="shared" si="1733"/>
        <v/>
      </c>
      <c r="DC569" s="128" t="str">
        <f t="shared" si="1734"/>
        <v/>
      </c>
      <c r="DD569" s="123" t="str">
        <f t="shared" si="1735"/>
        <v/>
      </c>
      <c r="DE569" s="123" t="str">
        <f t="shared" si="1736"/>
        <v/>
      </c>
      <c r="DF569" s="123" t="str">
        <f t="shared" si="1737"/>
        <v/>
      </c>
      <c r="DG569" s="123" t="str">
        <f t="shared" si="1738"/>
        <v/>
      </c>
      <c r="DH569" s="123" t="str">
        <f t="shared" si="1739"/>
        <v/>
      </c>
      <c r="DI569" s="123" t="str">
        <f t="shared" si="1740"/>
        <v/>
      </c>
      <c r="DJ569" s="129" t="str">
        <f t="shared" si="1741"/>
        <v/>
      </c>
      <c r="DK569" s="98" t="s">
        <v>68</v>
      </c>
      <c r="DL569" s="130">
        <f t="shared" si="1748"/>
        <v>563</v>
      </c>
      <c r="DM569" s="56"/>
    </row>
    <row r="570" spans="2:117" ht="22.5" customHeight="1">
      <c r="B570" s="98" t="s">
        <v>68</v>
      </c>
      <c r="C570" s="130">
        <f t="shared" si="1742"/>
        <v>564</v>
      </c>
      <c r="D570" s="146">
        <v>45709</v>
      </c>
      <c r="E570" s="155" t="s">
        <v>69</v>
      </c>
      <c r="F570" s="102" t="s">
        <v>70</v>
      </c>
      <c r="G570" s="103" t="s">
        <v>20</v>
      </c>
      <c r="H570" s="131" t="s">
        <v>46</v>
      </c>
      <c r="I570" s="132">
        <v>3000</v>
      </c>
      <c r="J570" s="106"/>
      <c r="K570" s="107">
        <f t="shared" si="1743"/>
        <v>5979404</v>
      </c>
      <c r="L570" s="645"/>
      <c r="M570" s="133"/>
      <c r="N570" s="133"/>
      <c r="O570" s="134" t="str">
        <f t="shared" ref="O570:S570" si="1902">IF($H570=O$6,$I570,"")</f>
        <v/>
      </c>
      <c r="P570" s="135" t="str">
        <f t="shared" si="1902"/>
        <v/>
      </c>
      <c r="Q570" s="136">
        <f t="shared" si="1902"/>
        <v>3000</v>
      </c>
      <c r="R570" s="135" t="str">
        <f t="shared" si="1902"/>
        <v/>
      </c>
      <c r="S570" s="137" t="str">
        <f t="shared" si="1902"/>
        <v/>
      </c>
      <c r="T570" s="113" t="str">
        <f t="shared" ref="T570:AJ570" si="1903">IF($H570=T$6,$J570,"")</f>
        <v/>
      </c>
      <c r="U570" s="114" t="str">
        <f t="shared" si="1903"/>
        <v/>
      </c>
      <c r="V570" s="114" t="str">
        <f t="shared" si="1903"/>
        <v/>
      </c>
      <c r="W570" s="114" t="str">
        <f t="shared" si="1903"/>
        <v/>
      </c>
      <c r="X570" s="113" t="str">
        <f t="shared" si="1903"/>
        <v/>
      </c>
      <c r="Y570" s="114" t="str">
        <f t="shared" si="1903"/>
        <v/>
      </c>
      <c r="Z570" s="114" t="str">
        <f t="shared" si="1903"/>
        <v/>
      </c>
      <c r="AA570" s="114" t="str">
        <f t="shared" si="1903"/>
        <v/>
      </c>
      <c r="AB570" s="113" t="str">
        <f t="shared" si="1903"/>
        <v/>
      </c>
      <c r="AC570" s="114" t="str">
        <f t="shared" si="1903"/>
        <v/>
      </c>
      <c r="AD570" s="114" t="str">
        <f t="shared" si="1903"/>
        <v/>
      </c>
      <c r="AE570" s="114" t="str">
        <f t="shared" si="1903"/>
        <v/>
      </c>
      <c r="AF570" s="114" t="str">
        <f t="shared" si="1903"/>
        <v/>
      </c>
      <c r="AG570" s="114" t="str">
        <f t="shared" si="1903"/>
        <v/>
      </c>
      <c r="AH570" s="114" t="str">
        <f t="shared" si="1903"/>
        <v/>
      </c>
      <c r="AI570" s="113" t="str">
        <f t="shared" si="1903"/>
        <v/>
      </c>
      <c r="AJ570" s="115" t="str">
        <f t="shared" si="1903"/>
        <v/>
      </c>
      <c r="AK570" s="617"/>
      <c r="AL570" s="38"/>
      <c r="AM570" s="98" t="s">
        <v>68</v>
      </c>
      <c r="AN570" s="130">
        <f t="shared" si="1746"/>
        <v>564</v>
      </c>
      <c r="AO570" s="138" t="str">
        <f t="shared" ref="AO570:AS570" si="1904">IF(AND($G570=AO$4,$H570=AO$6),$I570,"")</f>
        <v/>
      </c>
      <c r="AP570" s="139" t="str">
        <f t="shared" si="1904"/>
        <v/>
      </c>
      <c r="AQ570" s="139">
        <f t="shared" si="1904"/>
        <v>3000</v>
      </c>
      <c r="AR570" s="139" t="str">
        <f t="shared" si="1904"/>
        <v/>
      </c>
      <c r="AS570" s="139" t="str">
        <f t="shared" si="1904"/>
        <v/>
      </c>
      <c r="AT570" s="118"/>
      <c r="AU570" s="138" t="str">
        <f t="shared" si="1675"/>
        <v/>
      </c>
      <c r="AV570" s="139" t="str">
        <f t="shared" si="1676"/>
        <v/>
      </c>
      <c r="AW570" s="139" t="str">
        <f t="shared" si="1677"/>
        <v/>
      </c>
      <c r="AX570" s="139" t="str">
        <f t="shared" si="1678"/>
        <v/>
      </c>
      <c r="AY570" s="139" t="str">
        <f t="shared" si="1679"/>
        <v/>
      </c>
      <c r="AZ570" s="140" t="str">
        <f t="shared" si="1680"/>
        <v/>
      </c>
      <c r="BA570" s="141" t="str">
        <f t="shared" si="1681"/>
        <v/>
      </c>
      <c r="BB570" s="139" t="str">
        <f t="shared" si="1682"/>
        <v/>
      </c>
      <c r="BC570" s="139" t="str">
        <f t="shared" si="1683"/>
        <v/>
      </c>
      <c r="BD570" s="139" t="str">
        <f t="shared" si="1684"/>
        <v/>
      </c>
      <c r="BE570" s="140" t="str">
        <f t="shared" si="1685"/>
        <v/>
      </c>
      <c r="BF570" s="122" t="str">
        <f t="shared" si="1686"/>
        <v/>
      </c>
      <c r="BG570" s="123" t="str">
        <f t="shared" si="1687"/>
        <v/>
      </c>
      <c r="BH570" s="123" t="str">
        <f t="shared" si="1688"/>
        <v/>
      </c>
      <c r="BI570" s="123" t="str">
        <f t="shared" si="1689"/>
        <v/>
      </c>
      <c r="BJ570" s="122" t="str">
        <f t="shared" si="1690"/>
        <v/>
      </c>
      <c r="BK570" s="123" t="str">
        <f t="shared" si="1691"/>
        <v/>
      </c>
      <c r="BL570" s="123" t="str">
        <f t="shared" si="1692"/>
        <v/>
      </c>
      <c r="BM570" s="123" t="str">
        <f t="shared" si="1693"/>
        <v/>
      </c>
      <c r="BN570" s="123" t="str">
        <f t="shared" si="1694"/>
        <v/>
      </c>
      <c r="BO570" s="123" t="str">
        <f t="shared" si="1695"/>
        <v/>
      </c>
      <c r="BP570" s="123" t="str">
        <f t="shared" si="1696"/>
        <v/>
      </c>
      <c r="BQ570" s="123" t="str">
        <f t="shared" si="1697"/>
        <v/>
      </c>
      <c r="BR570" s="124" t="str">
        <f t="shared" si="1698"/>
        <v/>
      </c>
      <c r="BS570" s="142" t="str">
        <f t="shared" si="1699"/>
        <v/>
      </c>
      <c r="BT570" s="143" t="str">
        <f t="shared" si="1700"/>
        <v/>
      </c>
      <c r="BU570" s="143" t="str">
        <f t="shared" si="1701"/>
        <v/>
      </c>
      <c r="BV570" s="143" t="str">
        <f t="shared" si="1702"/>
        <v/>
      </c>
      <c r="BW570" s="143" t="str">
        <f t="shared" si="1703"/>
        <v/>
      </c>
      <c r="BX570" s="144" t="str">
        <f t="shared" si="1704"/>
        <v/>
      </c>
      <c r="BY570" s="141" t="str">
        <f t="shared" si="1705"/>
        <v/>
      </c>
      <c r="BZ570" s="139" t="str">
        <f t="shared" si="1706"/>
        <v/>
      </c>
      <c r="CA570" s="139" t="str">
        <f t="shared" si="1707"/>
        <v/>
      </c>
      <c r="CB570" s="139" t="str">
        <f t="shared" si="1708"/>
        <v/>
      </c>
      <c r="CC570" s="139" t="str">
        <f t="shared" si="1709"/>
        <v/>
      </c>
      <c r="CD570" s="139" t="str">
        <f t="shared" si="1710"/>
        <v/>
      </c>
      <c r="CE570" s="140" t="str">
        <f t="shared" si="1711"/>
        <v/>
      </c>
      <c r="CF570" s="141" t="str">
        <f t="shared" si="1712"/>
        <v/>
      </c>
      <c r="CG570" s="139" t="str">
        <f t="shared" si="1713"/>
        <v/>
      </c>
      <c r="CH570" s="139" t="str">
        <f t="shared" si="1714"/>
        <v/>
      </c>
      <c r="CI570" s="139" t="str">
        <f t="shared" si="1715"/>
        <v/>
      </c>
      <c r="CJ570" s="139" t="str">
        <f t="shared" si="1716"/>
        <v/>
      </c>
      <c r="CK570" s="139" t="str">
        <f t="shared" si="1717"/>
        <v/>
      </c>
      <c r="CL570" s="140" t="str">
        <f t="shared" si="1718"/>
        <v/>
      </c>
      <c r="CM570" s="142" t="str">
        <f t="shared" si="1719"/>
        <v/>
      </c>
      <c r="CN570" s="143" t="str">
        <f t="shared" si="1720"/>
        <v/>
      </c>
      <c r="CO570" s="143" t="str">
        <f t="shared" si="1721"/>
        <v/>
      </c>
      <c r="CP570" s="143" t="str">
        <f t="shared" si="1722"/>
        <v/>
      </c>
      <c r="CQ570" s="143" t="str">
        <f t="shared" si="1723"/>
        <v/>
      </c>
      <c r="CR570" s="145" t="str">
        <f t="shared" si="1724"/>
        <v/>
      </c>
      <c r="CS570" s="127"/>
      <c r="CT570" s="122" t="str">
        <f t="shared" si="1725"/>
        <v/>
      </c>
      <c r="CU570" s="123" t="str">
        <f t="shared" si="1726"/>
        <v/>
      </c>
      <c r="CV570" s="123" t="str">
        <f t="shared" si="1727"/>
        <v/>
      </c>
      <c r="CW570" s="123" t="str">
        <f t="shared" si="1728"/>
        <v/>
      </c>
      <c r="CX570" s="123" t="str">
        <f t="shared" si="1729"/>
        <v/>
      </c>
      <c r="CY570" s="123" t="str">
        <f t="shared" si="1730"/>
        <v/>
      </c>
      <c r="CZ570" s="123" t="str">
        <f t="shared" si="1731"/>
        <v/>
      </c>
      <c r="DA570" s="123" t="str">
        <f t="shared" si="1732"/>
        <v/>
      </c>
      <c r="DB570" s="124" t="str">
        <f t="shared" si="1733"/>
        <v/>
      </c>
      <c r="DC570" s="128" t="str">
        <f t="shared" si="1734"/>
        <v/>
      </c>
      <c r="DD570" s="123" t="str">
        <f t="shared" si="1735"/>
        <v/>
      </c>
      <c r="DE570" s="123" t="str">
        <f t="shared" si="1736"/>
        <v/>
      </c>
      <c r="DF570" s="123" t="str">
        <f t="shared" si="1737"/>
        <v/>
      </c>
      <c r="DG570" s="123" t="str">
        <f t="shared" si="1738"/>
        <v/>
      </c>
      <c r="DH570" s="123" t="str">
        <f t="shared" si="1739"/>
        <v/>
      </c>
      <c r="DI570" s="123" t="str">
        <f t="shared" si="1740"/>
        <v/>
      </c>
      <c r="DJ570" s="129" t="str">
        <f t="shared" si="1741"/>
        <v/>
      </c>
      <c r="DK570" s="98" t="s">
        <v>68</v>
      </c>
      <c r="DL570" s="130">
        <f t="shared" si="1748"/>
        <v>564</v>
      </c>
      <c r="DM570" s="56"/>
    </row>
    <row r="571" spans="2:117" ht="22.5" customHeight="1">
      <c r="B571" s="98" t="s">
        <v>68</v>
      </c>
      <c r="C571" s="130">
        <f t="shared" si="1742"/>
        <v>565</v>
      </c>
      <c r="D571" s="146">
        <v>45709</v>
      </c>
      <c r="E571" s="155" t="s">
        <v>69</v>
      </c>
      <c r="F571" s="102" t="s">
        <v>70</v>
      </c>
      <c r="G571" s="156" t="s">
        <v>20</v>
      </c>
      <c r="H571" s="131" t="s">
        <v>46</v>
      </c>
      <c r="I571" s="132">
        <v>30000</v>
      </c>
      <c r="J571" s="106"/>
      <c r="K571" s="107">
        <f t="shared" si="1743"/>
        <v>6009404</v>
      </c>
      <c r="L571" s="645"/>
      <c r="M571" s="133"/>
      <c r="N571" s="133"/>
      <c r="O571" s="134" t="str">
        <f t="shared" ref="O571:S571" si="1905">IF($H571=O$6,$I571,"")</f>
        <v/>
      </c>
      <c r="P571" s="135" t="str">
        <f t="shared" si="1905"/>
        <v/>
      </c>
      <c r="Q571" s="136">
        <f t="shared" si="1905"/>
        <v>30000</v>
      </c>
      <c r="R571" s="135" t="str">
        <f t="shared" si="1905"/>
        <v/>
      </c>
      <c r="S571" s="137" t="str">
        <f t="shared" si="1905"/>
        <v/>
      </c>
      <c r="T571" s="113" t="str">
        <f t="shared" ref="T571:AJ571" si="1906">IF($H571=T$6,$J571,"")</f>
        <v/>
      </c>
      <c r="U571" s="114" t="str">
        <f t="shared" si="1906"/>
        <v/>
      </c>
      <c r="V571" s="114" t="str">
        <f t="shared" si="1906"/>
        <v/>
      </c>
      <c r="W571" s="114" t="str">
        <f t="shared" si="1906"/>
        <v/>
      </c>
      <c r="X571" s="113" t="str">
        <f t="shared" si="1906"/>
        <v/>
      </c>
      <c r="Y571" s="114" t="str">
        <f t="shared" si="1906"/>
        <v/>
      </c>
      <c r="Z571" s="114" t="str">
        <f t="shared" si="1906"/>
        <v/>
      </c>
      <c r="AA571" s="114" t="str">
        <f t="shared" si="1906"/>
        <v/>
      </c>
      <c r="AB571" s="113" t="str">
        <f t="shared" si="1906"/>
        <v/>
      </c>
      <c r="AC571" s="114" t="str">
        <f t="shared" si="1906"/>
        <v/>
      </c>
      <c r="AD571" s="114" t="str">
        <f t="shared" si="1906"/>
        <v/>
      </c>
      <c r="AE571" s="114" t="str">
        <f t="shared" si="1906"/>
        <v/>
      </c>
      <c r="AF571" s="114" t="str">
        <f t="shared" si="1906"/>
        <v/>
      </c>
      <c r="AG571" s="114" t="str">
        <f t="shared" si="1906"/>
        <v/>
      </c>
      <c r="AH571" s="114" t="str">
        <f t="shared" si="1906"/>
        <v/>
      </c>
      <c r="AI571" s="113" t="str">
        <f t="shared" si="1906"/>
        <v/>
      </c>
      <c r="AJ571" s="115" t="str">
        <f t="shared" si="1906"/>
        <v/>
      </c>
      <c r="AK571" s="617"/>
      <c r="AL571" s="38"/>
      <c r="AM571" s="98" t="s">
        <v>68</v>
      </c>
      <c r="AN571" s="130">
        <f t="shared" si="1746"/>
        <v>565</v>
      </c>
      <c r="AO571" s="138" t="str">
        <f t="shared" ref="AO571:AS571" si="1907">IF(AND($G571=AO$4,$H571=AO$6),$I571,"")</f>
        <v/>
      </c>
      <c r="AP571" s="139" t="str">
        <f t="shared" si="1907"/>
        <v/>
      </c>
      <c r="AQ571" s="139">
        <f t="shared" si="1907"/>
        <v>30000</v>
      </c>
      <c r="AR571" s="139" t="str">
        <f t="shared" si="1907"/>
        <v/>
      </c>
      <c r="AS571" s="139" t="str">
        <f t="shared" si="1907"/>
        <v/>
      </c>
      <c r="AT571" s="118"/>
      <c r="AU571" s="138" t="str">
        <f t="shared" si="1675"/>
        <v/>
      </c>
      <c r="AV571" s="139" t="str">
        <f t="shared" si="1676"/>
        <v/>
      </c>
      <c r="AW571" s="139" t="str">
        <f t="shared" si="1677"/>
        <v/>
      </c>
      <c r="AX571" s="139" t="str">
        <f t="shared" si="1678"/>
        <v/>
      </c>
      <c r="AY571" s="139" t="str">
        <f t="shared" si="1679"/>
        <v/>
      </c>
      <c r="AZ571" s="140" t="str">
        <f t="shared" si="1680"/>
        <v/>
      </c>
      <c r="BA571" s="141" t="str">
        <f t="shared" si="1681"/>
        <v/>
      </c>
      <c r="BB571" s="139" t="str">
        <f t="shared" si="1682"/>
        <v/>
      </c>
      <c r="BC571" s="139" t="str">
        <f t="shared" si="1683"/>
        <v/>
      </c>
      <c r="BD571" s="139" t="str">
        <f t="shared" si="1684"/>
        <v/>
      </c>
      <c r="BE571" s="140" t="str">
        <f t="shared" si="1685"/>
        <v/>
      </c>
      <c r="BF571" s="122" t="str">
        <f t="shared" si="1686"/>
        <v/>
      </c>
      <c r="BG571" s="123" t="str">
        <f t="shared" si="1687"/>
        <v/>
      </c>
      <c r="BH571" s="123" t="str">
        <f t="shared" si="1688"/>
        <v/>
      </c>
      <c r="BI571" s="123" t="str">
        <f t="shared" si="1689"/>
        <v/>
      </c>
      <c r="BJ571" s="122" t="str">
        <f t="shared" si="1690"/>
        <v/>
      </c>
      <c r="BK571" s="123" t="str">
        <f t="shared" si="1691"/>
        <v/>
      </c>
      <c r="BL571" s="123" t="str">
        <f t="shared" si="1692"/>
        <v/>
      </c>
      <c r="BM571" s="123" t="str">
        <f t="shared" si="1693"/>
        <v/>
      </c>
      <c r="BN571" s="123" t="str">
        <f t="shared" si="1694"/>
        <v/>
      </c>
      <c r="BO571" s="123" t="str">
        <f t="shared" si="1695"/>
        <v/>
      </c>
      <c r="BP571" s="123" t="str">
        <f t="shared" si="1696"/>
        <v/>
      </c>
      <c r="BQ571" s="123" t="str">
        <f t="shared" si="1697"/>
        <v/>
      </c>
      <c r="BR571" s="124" t="str">
        <f t="shared" si="1698"/>
        <v/>
      </c>
      <c r="BS571" s="142" t="str">
        <f t="shared" si="1699"/>
        <v/>
      </c>
      <c r="BT571" s="143" t="str">
        <f t="shared" si="1700"/>
        <v/>
      </c>
      <c r="BU571" s="143" t="str">
        <f t="shared" si="1701"/>
        <v/>
      </c>
      <c r="BV571" s="143" t="str">
        <f t="shared" si="1702"/>
        <v/>
      </c>
      <c r="BW571" s="143" t="str">
        <f t="shared" si="1703"/>
        <v/>
      </c>
      <c r="BX571" s="144" t="str">
        <f t="shared" si="1704"/>
        <v/>
      </c>
      <c r="BY571" s="141" t="str">
        <f t="shared" si="1705"/>
        <v/>
      </c>
      <c r="BZ571" s="139" t="str">
        <f t="shared" si="1706"/>
        <v/>
      </c>
      <c r="CA571" s="139" t="str">
        <f t="shared" si="1707"/>
        <v/>
      </c>
      <c r="CB571" s="139" t="str">
        <f t="shared" si="1708"/>
        <v/>
      </c>
      <c r="CC571" s="139" t="str">
        <f t="shared" si="1709"/>
        <v/>
      </c>
      <c r="CD571" s="139" t="str">
        <f t="shared" si="1710"/>
        <v/>
      </c>
      <c r="CE571" s="140" t="str">
        <f t="shared" si="1711"/>
        <v/>
      </c>
      <c r="CF571" s="141" t="str">
        <f t="shared" si="1712"/>
        <v/>
      </c>
      <c r="CG571" s="139" t="str">
        <f t="shared" si="1713"/>
        <v/>
      </c>
      <c r="CH571" s="139" t="str">
        <f t="shared" si="1714"/>
        <v/>
      </c>
      <c r="CI571" s="139" t="str">
        <f t="shared" si="1715"/>
        <v/>
      </c>
      <c r="CJ571" s="139" t="str">
        <f t="shared" si="1716"/>
        <v/>
      </c>
      <c r="CK571" s="139" t="str">
        <f t="shared" si="1717"/>
        <v/>
      </c>
      <c r="CL571" s="140" t="str">
        <f t="shared" si="1718"/>
        <v/>
      </c>
      <c r="CM571" s="142" t="str">
        <f t="shared" si="1719"/>
        <v/>
      </c>
      <c r="CN571" s="143" t="str">
        <f t="shared" si="1720"/>
        <v/>
      </c>
      <c r="CO571" s="143" t="str">
        <f t="shared" si="1721"/>
        <v/>
      </c>
      <c r="CP571" s="143" t="str">
        <f t="shared" si="1722"/>
        <v/>
      </c>
      <c r="CQ571" s="143" t="str">
        <f t="shared" si="1723"/>
        <v/>
      </c>
      <c r="CR571" s="145" t="str">
        <f t="shared" si="1724"/>
        <v/>
      </c>
      <c r="CS571" s="127"/>
      <c r="CT571" s="122" t="str">
        <f t="shared" si="1725"/>
        <v/>
      </c>
      <c r="CU571" s="123" t="str">
        <f t="shared" si="1726"/>
        <v/>
      </c>
      <c r="CV571" s="123" t="str">
        <f t="shared" si="1727"/>
        <v/>
      </c>
      <c r="CW571" s="123" t="str">
        <f t="shared" si="1728"/>
        <v/>
      </c>
      <c r="CX571" s="123" t="str">
        <f t="shared" si="1729"/>
        <v/>
      </c>
      <c r="CY571" s="123" t="str">
        <f t="shared" si="1730"/>
        <v/>
      </c>
      <c r="CZ571" s="123" t="str">
        <f t="shared" si="1731"/>
        <v/>
      </c>
      <c r="DA571" s="123" t="str">
        <f t="shared" si="1732"/>
        <v/>
      </c>
      <c r="DB571" s="124" t="str">
        <f t="shared" si="1733"/>
        <v/>
      </c>
      <c r="DC571" s="128" t="str">
        <f t="shared" si="1734"/>
        <v/>
      </c>
      <c r="DD571" s="123" t="str">
        <f t="shared" si="1735"/>
        <v/>
      </c>
      <c r="DE571" s="123" t="str">
        <f t="shared" si="1736"/>
        <v/>
      </c>
      <c r="DF571" s="123" t="str">
        <f t="shared" si="1737"/>
        <v/>
      </c>
      <c r="DG571" s="123" t="str">
        <f t="shared" si="1738"/>
        <v/>
      </c>
      <c r="DH571" s="123" t="str">
        <f t="shared" si="1739"/>
        <v/>
      </c>
      <c r="DI571" s="123" t="str">
        <f t="shared" si="1740"/>
        <v/>
      </c>
      <c r="DJ571" s="129" t="str">
        <f t="shared" si="1741"/>
        <v/>
      </c>
      <c r="DK571" s="98" t="s">
        <v>68</v>
      </c>
      <c r="DL571" s="130">
        <f t="shared" si="1748"/>
        <v>565</v>
      </c>
      <c r="DM571" s="56"/>
    </row>
    <row r="572" spans="2:117" ht="22.5" customHeight="1">
      <c r="B572" s="98" t="s">
        <v>68</v>
      </c>
      <c r="C572" s="130">
        <f t="shared" si="1742"/>
        <v>566</v>
      </c>
      <c r="D572" s="146">
        <v>45709</v>
      </c>
      <c r="E572" s="155" t="s">
        <v>69</v>
      </c>
      <c r="F572" s="102" t="s">
        <v>70</v>
      </c>
      <c r="G572" s="103" t="s">
        <v>20</v>
      </c>
      <c r="H572" s="131" t="s">
        <v>46</v>
      </c>
      <c r="I572" s="132">
        <v>10000</v>
      </c>
      <c r="J572" s="106"/>
      <c r="K572" s="107">
        <f t="shared" si="1743"/>
        <v>6019404</v>
      </c>
      <c r="L572" s="645"/>
      <c r="M572" s="133"/>
      <c r="N572" s="133"/>
      <c r="O572" s="134" t="str">
        <f t="shared" ref="O572:S572" si="1908">IF($H572=O$6,$I572,"")</f>
        <v/>
      </c>
      <c r="P572" s="135" t="str">
        <f t="shared" si="1908"/>
        <v/>
      </c>
      <c r="Q572" s="136">
        <f t="shared" si="1908"/>
        <v>10000</v>
      </c>
      <c r="R572" s="135" t="str">
        <f t="shared" si="1908"/>
        <v/>
      </c>
      <c r="S572" s="137" t="str">
        <f t="shared" si="1908"/>
        <v/>
      </c>
      <c r="T572" s="113" t="str">
        <f t="shared" ref="T572:AJ572" si="1909">IF($H572=T$6,$J572,"")</f>
        <v/>
      </c>
      <c r="U572" s="114" t="str">
        <f t="shared" si="1909"/>
        <v/>
      </c>
      <c r="V572" s="114" t="str">
        <f t="shared" si="1909"/>
        <v/>
      </c>
      <c r="W572" s="114" t="str">
        <f t="shared" si="1909"/>
        <v/>
      </c>
      <c r="X572" s="113" t="str">
        <f t="shared" si="1909"/>
        <v/>
      </c>
      <c r="Y572" s="114" t="str">
        <f t="shared" si="1909"/>
        <v/>
      </c>
      <c r="Z572" s="114" t="str">
        <f t="shared" si="1909"/>
        <v/>
      </c>
      <c r="AA572" s="114" t="str">
        <f t="shared" si="1909"/>
        <v/>
      </c>
      <c r="AB572" s="113" t="str">
        <f t="shared" si="1909"/>
        <v/>
      </c>
      <c r="AC572" s="114" t="str">
        <f t="shared" si="1909"/>
        <v/>
      </c>
      <c r="AD572" s="114" t="str">
        <f t="shared" si="1909"/>
        <v/>
      </c>
      <c r="AE572" s="114" t="str">
        <f t="shared" si="1909"/>
        <v/>
      </c>
      <c r="AF572" s="114" t="str">
        <f t="shared" si="1909"/>
        <v/>
      </c>
      <c r="AG572" s="114" t="str">
        <f t="shared" si="1909"/>
        <v/>
      </c>
      <c r="AH572" s="114" t="str">
        <f t="shared" si="1909"/>
        <v/>
      </c>
      <c r="AI572" s="113" t="str">
        <f t="shared" si="1909"/>
        <v/>
      </c>
      <c r="AJ572" s="115" t="str">
        <f t="shared" si="1909"/>
        <v/>
      </c>
      <c r="AK572" s="617"/>
      <c r="AL572" s="38"/>
      <c r="AM572" s="98" t="s">
        <v>68</v>
      </c>
      <c r="AN572" s="130">
        <f t="shared" si="1746"/>
        <v>566</v>
      </c>
      <c r="AO572" s="138" t="str">
        <f t="shared" ref="AO572:AS572" si="1910">IF(AND($G572=AO$4,$H572=AO$6),$I572,"")</f>
        <v/>
      </c>
      <c r="AP572" s="139" t="str">
        <f t="shared" si="1910"/>
        <v/>
      </c>
      <c r="AQ572" s="139">
        <f t="shared" si="1910"/>
        <v>10000</v>
      </c>
      <c r="AR572" s="139" t="str">
        <f t="shared" si="1910"/>
        <v/>
      </c>
      <c r="AS572" s="139" t="str">
        <f t="shared" si="1910"/>
        <v/>
      </c>
      <c r="AT572" s="118"/>
      <c r="AU572" s="138" t="str">
        <f t="shared" si="1675"/>
        <v/>
      </c>
      <c r="AV572" s="139" t="str">
        <f t="shared" si="1676"/>
        <v/>
      </c>
      <c r="AW572" s="139" t="str">
        <f t="shared" si="1677"/>
        <v/>
      </c>
      <c r="AX572" s="139" t="str">
        <f t="shared" si="1678"/>
        <v/>
      </c>
      <c r="AY572" s="139" t="str">
        <f t="shared" si="1679"/>
        <v/>
      </c>
      <c r="AZ572" s="140" t="str">
        <f t="shared" si="1680"/>
        <v/>
      </c>
      <c r="BA572" s="141" t="str">
        <f t="shared" si="1681"/>
        <v/>
      </c>
      <c r="BB572" s="139" t="str">
        <f t="shared" si="1682"/>
        <v/>
      </c>
      <c r="BC572" s="139" t="str">
        <f t="shared" si="1683"/>
        <v/>
      </c>
      <c r="BD572" s="139" t="str">
        <f t="shared" si="1684"/>
        <v/>
      </c>
      <c r="BE572" s="140" t="str">
        <f t="shared" si="1685"/>
        <v/>
      </c>
      <c r="BF572" s="122" t="str">
        <f t="shared" si="1686"/>
        <v/>
      </c>
      <c r="BG572" s="123" t="str">
        <f t="shared" si="1687"/>
        <v/>
      </c>
      <c r="BH572" s="123" t="str">
        <f t="shared" si="1688"/>
        <v/>
      </c>
      <c r="BI572" s="123" t="str">
        <f t="shared" si="1689"/>
        <v/>
      </c>
      <c r="BJ572" s="122" t="str">
        <f t="shared" si="1690"/>
        <v/>
      </c>
      <c r="BK572" s="123" t="str">
        <f t="shared" si="1691"/>
        <v/>
      </c>
      <c r="BL572" s="123" t="str">
        <f t="shared" si="1692"/>
        <v/>
      </c>
      <c r="BM572" s="123" t="str">
        <f t="shared" si="1693"/>
        <v/>
      </c>
      <c r="BN572" s="123" t="str">
        <f t="shared" si="1694"/>
        <v/>
      </c>
      <c r="BO572" s="123" t="str">
        <f t="shared" si="1695"/>
        <v/>
      </c>
      <c r="BP572" s="123" t="str">
        <f t="shared" si="1696"/>
        <v/>
      </c>
      <c r="BQ572" s="123" t="str">
        <f t="shared" si="1697"/>
        <v/>
      </c>
      <c r="BR572" s="124" t="str">
        <f t="shared" si="1698"/>
        <v/>
      </c>
      <c r="BS572" s="142" t="str">
        <f t="shared" si="1699"/>
        <v/>
      </c>
      <c r="BT572" s="143" t="str">
        <f t="shared" si="1700"/>
        <v/>
      </c>
      <c r="BU572" s="143" t="str">
        <f t="shared" si="1701"/>
        <v/>
      </c>
      <c r="BV572" s="143" t="str">
        <f t="shared" si="1702"/>
        <v/>
      </c>
      <c r="BW572" s="143" t="str">
        <f t="shared" si="1703"/>
        <v/>
      </c>
      <c r="BX572" s="144" t="str">
        <f t="shared" si="1704"/>
        <v/>
      </c>
      <c r="BY572" s="141" t="str">
        <f t="shared" si="1705"/>
        <v/>
      </c>
      <c r="BZ572" s="139" t="str">
        <f t="shared" si="1706"/>
        <v/>
      </c>
      <c r="CA572" s="139" t="str">
        <f t="shared" si="1707"/>
        <v/>
      </c>
      <c r="CB572" s="139" t="str">
        <f t="shared" si="1708"/>
        <v/>
      </c>
      <c r="CC572" s="139" t="str">
        <f t="shared" si="1709"/>
        <v/>
      </c>
      <c r="CD572" s="139" t="str">
        <f t="shared" si="1710"/>
        <v/>
      </c>
      <c r="CE572" s="140" t="str">
        <f t="shared" si="1711"/>
        <v/>
      </c>
      <c r="CF572" s="141" t="str">
        <f t="shared" si="1712"/>
        <v/>
      </c>
      <c r="CG572" s="139" t="str">
        <f t="shared" si="1713"/>
        <v/>
      </c>
      <c r="CH572" s="139" t="str">
        <f t="shared" si="1714"/>
        <v/>
      </c>
      <c r="CI572" s="139" t="str">
        <f t="shared" si="1715"/>
        <v/>
      </c>
      <c r="CJ572" s="139" t="str">
        <f t="shared" si="1716"/>
        <v/>
      </c>
      <c r="CK572" s="139" t="str">
        <f t="shared" si="1717"/>
        <v/>
      </c>
      <c r="CL572" s="140" t="str">
        <f t="shared" si="1718"/>
        <v/>
      </c>
      <c r="CM572" s="142" t="str">
        <f t="shared" si="1719"/>
        <v/>
      </c>
      <c r="CN572" s="143" t="str">
        <f t="shared" si="1720"/>
        <v/>
      </c>
      <c r="CO572" s="143" t="str">
        <f t="shared" si="1721"/>
        <v/>
      </c>
      <c r="CP572" s="143" t="str">
        <f t="shared" si="1722"/>
        <v/>
      </c>
      <c r="CQ572" s="143" t="str">
        <f t="shared" si="1723"/>
        <v/>
      </c>
      <c r="CR572" s="145" t="str">
        <f t="shared" si="1724"/>
        <v/>
      </c>
      <c r="CS572" s="127"/>
      <c r="CT572" s="122" t="str">
        <f t="shared" si="1725"/>
        <v/>
      </c>
      <c r="CU572" s="123" t="str">
        <f t="shared" si="1726"/>
        <v/>
      </c>
      <c r="CV572" s="123" t="str">
        <f t="shared" si="1727"/>
        <v/>
      </c>
      <c r="CW572" s="123" t="str">
        <f t="shared" si="1728"/>
        <v/>
      </c>
      <c r="CX572" s="123" t="str">
        <f t="shared" si="1729"/>
        <v/>
      </c>
      <c r="CY572" s="123" t="str">
        <f t="shared" si="1730"/>
        <v/>
      </c>
      <c r="CZ572" s="123" t="str">
        <f t="shared" si="1731"/>
        <v/>
      </c>
      <c r="DA572" s="123" t="str">
        <f t="shared" si="1732"/>
        <v/>
      </c>
      <c r="DB572" s="124" t="str">
        <f t="shared" si="1733"/>
        <v/>
      </c>
      <c r="DC572" s="128" t="str">
        <f t="shared" si="1734"/>
        <v/>
      </c>
      <c r="DD572" s="123" t="str">
        <f t="shared" si="1735"/>
        <v/>
      </c>
      <c r="DE572" s="123" t="str">
        <f t="shared" si="1736"/>
        <v/>
      </c>
      <c r="DF572" s="123" t="str">
        <f t="shared" si="1737"/>
        <v/>
      </c>
      <c r="DG572" s="123" t="str">
        <f t="shared" si="1738"/>
        <v/>
      </c>
      <c r="DH572" s="123" t="str">
        <f t="shared" si="1739"/>
        <v/>
      </c>
      <c r="DI572" s="123" t="str">
        <f t="shared" si="1740"/>
        <v/>
      </c>
      <c r="DJ572" s="129" t="str">
        <f t="shared" si="1741"/>
        <v/>
      </c>
      <c r="DK572" s="98" t="s">
        <v>68</v>
      </c>
      <c r="DL572" s="130">
        <f t="shared" si="1748"/>
        <v>566</v>
      </c>
      <c r="DM572" s="56"/>
    </row>
    <row r="573" spans="2:117" ht="22.5" customHeight="1">
      <c r="B573" s="98" t="s">
        <v>68</v>
      </c>
      <c r="C573" s="130">
        <f t="shared" si="1742"/>
        <v>567</v>
      </c>
      <c r="D573" s="146">
        <v>45709</v>
      </c>
      <c r="E573" s="155" t="s">
        <v>69</v>
      </c>
      <c r="F573" s="102" t="s">
        <v>70</v>
      </c>
      <c r="G573" s="103" t="s">
        <v>20</v>
      </c>
      <c r="H573" s="131" t="s">
        <v>46</v>
      </c>
      <c r="I573" s="132">
        <v>5000</v>
      </c>
      <c r="J573" s="106"/>
      <c r="K573" s="107">
        <f t="shared" si="1743"/>
        <v>6024404</v>
      </c>
      <c r="L573" s="645"/>
      <c r="M573" s="133"/>
      <c r="N573" s="133"/>
      <c r="O573" s="134" t="str">
        <f t="shared" ref="O573:S573" si="1911">IF($H573=O$6,$I573,"")</f>
        <v/>
      </c>
      <c r="P573" s="135" t="str">
        <f t="shared" si="1911"/>
        <v/>
      </c>
      <c r="Q573" s="136">
        <f t="shared" si="1911"/>
        <v>5000</v>
      </c>
      <c r="R573" s="135" t="str">
        <f t="shared" si="1911"/>
        <v/>
      </c>
      <c r="S573" s="137" t="str">
        <f t="shared" si="1911"/>
        <v/>
      </c>
      <c r="T573" s="113" t="str">
        <f t="shared" ref="T573:AJ573" si="1912">IF($H573=T$6,$J573,"")</f>
        <v/>
      </c>
      <c r="U573" s="114" t="str">
        <f t="shared" si="1912"/>
        <v/>
      </c>
      <c r="V573" s="114" t="str">
        <f t="shared" si="1912"/>
        <v/>
      </c>
      <c r="W573" s="114" t="str">
        <f t="shared" si="1912"/>
        <v/>
      </c>
      <c r="X573" s="113" t="str">
        <f t="shared" si="1912"/>
        <v/>
      </c>
      <c r="Y573" s="114" t="str">
        <f t="shared" si="1912"/>
        <v/>
      </c>
      <c r="Z573" s="114" t="str">
        <f t="shared" si="1912"/>
        <v/>
      </c>
      <c r="AA573" s="114" t="str">
        <f t="shared" si="1912"/>
        <v/>
      </c>
      <c r="AB573" s="113" t="str">
        <f t="shared" si="1912"/>
        <v/>
      </c>
      <c r="AC573" s="114" t="str">
        <f t="shared" si="1912"/>
        <v/>
      </c>
      <c r="AD573" s="114" t="str">
        <f t="shared" si="1912"/>
        <v/>
      </c>
      <c r="AE573" s="114" t="str">
        <f t="shared" si="1912"/>
        <v/>
      </c>
      <c r="AF573" s="114" t="str">
        <f t="shared" si="1912"/>
        <v/>
      </c>
      <c r="AG573" s="114" t="str">
        <f t="shared" si="1912"/>
        <v/>
      </c>
      <c r="AH573" s="114" t="str">
        <f t="shared" si="1912"/>
        <v/>
      </c>
      <c r="AI573" s="113" t="str">
        <f t="shared" si="1912"/>
        <v/>
      </c>
      <c r="AJ573" s="115" t="str">
        <f t="shared" si="1912"/>
        <v/>
      </c>
      <c r="AK573" s="617"/>
      <c r="AL573" s="38"/>
      <c r="AM573" s="98" t="s">
        <v>68</v>
      </c>
      <c r="AN573" s="130">
        <f t="shared" si="1746"/>
        <v>567</v>
      </c>
      <c r="AO573" s="138" t="str">
        <f t="shared" ref="AO573:AS573" si="1913">IF(AND($G573=AO$4,$H573=AO$6),$I573,"")</f>
        <v/>
      </c>
      <c r="AP573" s="139" t="str">
        <f t="shared" si="1913"/>
        <v/>
      </c>
      <c r="AQ573" s="139">
        <f t="shared" si="1913"/>
        <v>5000</v>
      </c>
      <c r="AR573" s="139" t="str">
        <f t="shared" si="1913"/>
        <v/>
      </c>
      <c r="AS573" s="139" t="str">
        <f t="shared" si="1913"/>
        <v/>
      </c>
      <c r="AT573" s="118"/>
      <c r="AU573" s="138" t="str">
        <f t="shared" si="1675"/>
        <v/>
      </c>
      <c r="AV573" s="139" t="str">
        <f t="shared" si="1676"/>
        <v/>
      </c>
      <c r="AW573" s="139" t="str">
        <f t="shared" si="1677"/>
        <v/>
      </c>
      <c r="AX573" s="139" t="str">
        <f t="shared" si="1678"/>
        <v/>
      </c>
      <c r="AY573" s="139" t="str">
        <f t="shared" si="1679"/>
        <v/>
      </c>
      <c r="AZ573" s="140" t="str">
        <f t="shared" si="1680"/>
        <v/>
      </c>
      <c r="BA573" s="141" t="str">
        <f t="shared" si="1681"/>
        <v/>
      </c>
      <c r="BB573" s="139" t="str">
        <f t="shared" si="1682"/>
        <v/>
      </c>
      <c r="BC573" s="139" t="str">
        <f t="shared" si="1683"/>
        <v/>
      </c>
      <c r="BD573" s="139" t="str">
        <f t="shared" si="1684"/>
        <v/>
      </c>
      <c r="BE573" s="140" t="str">
        <f t="shared" si="1685"/>
        <v/>
      </c>
      <c r="BF573" s="122" t="str">
        <f t="shared" si="1686"/>
        <v/>
      </c>
      <c r="BG573" s="123" t="str">
        <f t="shared" si="1687"/>
        <v/>
      </c>
      <c r="BH573" s="123" t="str">
        <f t="shared" si="1688"/>
        <v/>
      </c>
      <c r="BI573" s="123" t="str">
        <f t="shared" si="1689"/>
        <v/>
      </c>
      <c r="BJ573" s="122" t="str">
        <f t="shared" si="1690"/>
        <v/>
      </c>
      <c r="BK573" s="123" t="str">
        <f t="shared" si="1691"/>
        <v/>
      </c>
      <c r="BL573" s="123" t="str">
        <f t="shared" si="1692"/>
        <v/>
      </c>
      <c r="BM573" s="123" t="str">
        <f t="shared" si="1693"/>
        <v/>
      </c>
      <c r="BN573" s="123" t="str">
        <f t="shared" si="1694"/>
        <v/>
      </c>
      <c r="BO573" s="123" t="str">
        <f t="shared" si="1695"/>
        <v/>
      </c>
      <c r="BP573" s="123" t="str">
        <f t="shared" si="1696"/>
        <v/>
      </c>
      <c r="BQ573" s="123" t="str">
        <f t="shared" si="1697"/>
        <v/>
      </c>
      <c r="BR573" s="124" t="str">
        <f t="shared" si="1698"/>
        <v/>
      </c>
      <c r="BS573" s="142" t="str">
        <f t="shared" si="1699"/>
        <v/>
      </c>
      <c r="BT573" s="143" t="str">
        <f t="shared" si="1700"/>
        <v/>
      </c>
      <c r="BU573" s="143" t="str">
        <f t="shared" si="1701"/>
        <v/>
      </c>
      <c r="BV573" s="143" t="str">
        <f t="shared" si="1702"/>
        <v/>
      </c>
      <c r="BW573" s="143" t="str">
        <f t="shared" si="1703"/>
        <v/>
      </c>
      <c r="BX573" s="144" t="str">
        <f t="shared" si="1704"/>
        <v/>
      </c>
      <c r="BY573" s="141" t="str">
        <f t="shared" si="1705"/>
        <v/>
      </c>
      <c r="BZ573" s="139" t="str">
        <f t="shared" si="1706"/>
        <v/>
      </c>
      <c r="CA573" s="139" t="str">
        <f t="shared" si="1707"/>
        <v/>
      </c>
      <c r="CB573" s="139" t="str">
        <f t="shared" si="1708"/>
        <v/>
      </c>
      <c r="CC573" s="139" t="str">
        <f t="shared" si="1709"/>
        <v/>
      </c>
      <c r="CD573" s="139" t="str">
        <f t="shared" si="1710"/>
        <v/>
      </c>
      <c r="CE573" s="140" t="str">
        <f t="shared" si="1711"/>
        <v/>
      </c>
      <c r="CF573" s="141" t="str">
        <f t="shared" si="1712"/>
        <v/>
      </c>
      <c r="CG573" s="139" t="str">
        <f t="shared" si="1713"/>
        <v/>
      </c>
      <c r="CH573" s="139" t="str">
        <f t="shared" si="1714"/>
        <v/>
      </c>
      <c r="CI573" s="139" t="str">
        <f t="shared" si="1715"/>
        <v/>
      </c>
      <c r="CJ573" s="139" t="str">
        <f t="shared" si="1716"/>
        <v/>
      </c>
      <c r="CK573" s="139" t="str">
        <f t="shared" si="1717"/>
        <v/>
      </c>
      <c r="CL573" s="140" t="str">
        <f t="shared" si="1718"/>
        <v/>
      </c>
      <c r="CM573" s="142" t="str">
        <f t="shared" si="1719"/>
        <v/>
      </c>
      <c r="CN573" s="143" t="str">
        <f t="shared" si="1720"/>
        <v/>
      </c>
      <c r="CO573" s="143" t="str">
        <f t="shared" si="1721"/>
        <v/>
      </c>
      <c r="CP573" s="143" t="str">
        <f t="shared" si="1722"/>
        <v/>
      </c>
      <c r="CQ573" s="143" t="str">
        <f t="shared" si="1723"/>
        <v/>
      </c>
      <c r="CR573" s="145" t="str">
        <f t="shared" si="1724"/>
        <v/>
      </c>
      <c r="CS573" s="127"/>
      <c r="CT573" s="122" t="str">
        <f t="shared" si="1725"/>
        <v/>
      </c>
      <c r="CU573" s="123" t="str">
        <f t="shared" si="1726"/>
        <v/>
      </c>
      <c r="CV573" s="123" t="str">
        <f t="shared" si="1727"/>
        <v/>
      </c>
      <c r="CW573" s="123" t="str">
        <f t="shared" si="1728"/>
        <v/>
      </c>
      <c r="CX573" s="123" t="str">
        <f t="shared" si="1729"/>
        <v/>
      </c>
      <c r="CY573" s="123" t="str">
        <f t="shared" si="1730"/>
        <v/>
      </c>
      <c r="CZ573" s="123" t="str">
        <f t="shared" si="1731"/>
        <v/>
      </c>
      <c r="DA573" s="123" t="str">
        <f t="shared" si="1732"/>
        <v/>
      </c>
      <c r="DB573" s="124" t="str">
        <f t="shared" si="1733"/>
        <v/>
      </c>
      <c r="DC573" s="128" t="str">
        <f t="shared" si="1734"/>
        <v/>
      </c>
      <c r="DD573" s="123" t="str">
        <f t="shared" si="1735"/>
        <v/>
      </c>
      <c r="DE573" s="123" t="str">
        <f t="shared" si="1736"/>
        <v/>
      </c>
      <c r="DF573" s="123" t="str">
        <f t="shared" si="1737"/>
        <v/>
      </c>
      <c r="DG573" s="123" t="str">
        <f t="shared" si="1738"/>
        <v/>
      </c>
      <c r="DH573" s="123" t="str">
        <f t="shared" si="1739"/>
        <v/>
      </c>
      <c r="DI573" s="123" t="str">
        <f t="shared" si="1740"/>
        <v/>
      </c>
      <c r="DJ573" s="129" t="str">
        <f t="shared" si="1741"/>
        <v/>
      </c>
      <c r="DK573" s="98" t="s">
        <v>68</v>
      </c>
      <c r="DL573" s="130">
        <f t="shared" si="1748"/>
        <v>567</v>
      </c>
      <c r="DM573" s="56"/>
    </row>
    <row r="574" spans="2:117" ht="22.5" customHeight="1">
      <c r="B574" s="98" t="s">
        <v>68</v>
      </c>
      <c r="C574" s="130">
        <f t="shared" si="1742"/>
        <v>568</v>
      </c>
      <c r="D574" s="146">
        <v>45709</v>
      </c>
      <c r="E574" s="155" t="s">
        <v>69</v>
      </c>
      <c r="F574" s="102" t="s">
        <v>70</v>
      </c>
      <c r="G574" s="103" t="s">
        <v>20</v>
      </c>
      <c r="H574" s="131" t="s">
        <v>46</v>
      </c>
      <c r="I574" s="132">
        <v>10000</v>
      </c>
      <c r="J574" s="106"/>
      <c r="K574" s="107">
        <f t="shared" si="1743"/>
        <v>6034404</v>
      </c>
      <c r="L574" s="645"/>
      <c r="M574" s="133"/>
      <c r="N574" s="133"/>
      <c r="O574" s="134" t="str">
        <f t="shared" ref="O574:S574" si="1914">IF($H574=O$6,$I574,"")</f>
        <v/>
      </c>
      <c r="P574" s="135" t="str">
        <f t="shared" si="1914"/>
        <v/>
      </c>
      <c r="Q574" s="136">
        <f t="shared" si="1914"/>
        <v>10000</v>
      </c>
      <c r="R574" s="135" t="str">
        <f t="shared" si="1914"/>
        <v/>
      </c>
      <c r="S574" s="137" t="str">
        <f t="shared" si="1914"/>
        <v/>
      </c>
      <c r="T574" s="113" t="str">
        <f t="shared" ref="T574:AJ574" si="1915">IF($H574=T$6,$J574,"")</f>
        <v/>
      </c>
      <c r="U574" s="114" t="str">
        <f t="shared" si="1915"/>
        <v/>
      </c>
      <c r="V574" s="114" t="str">
        <f t="shared" si="1915"/>
        <v/>
      </c>
      <c r="W574" s="114" t="str">
        <f t="shared" si="1915"/>
        <v/>
      </c>
      <c r="X574" s="113" t="str">
        <f t="shared" si="1915"/>
        <v/>
      </c>
      <c r="Y574" s="114" t="str">
        <f t="shared" si="1915"/>
        <v/>
      </c>
      <c r="Z574" s="114" t="str">
        <f t="shared" si="1915"/>
        <v/>
      </c>
      <c r="AA574" s="114" t="str">
        <f t="shared" si="1915"/>
        <v/>
      </c>
      <c r="AB574" s="113" t="str">
        <f t="shared" si="1915"/>
        <v/>
      </c>
      <c r="AC574" s="114" t="str">
        <f t="shared" si="1915"/>
        <v/>
      </c>
      <c r="AD574" s="114" t="str">
        <f t="shared" si="1915"/>
        <v/>
      </c>
      <c r="AE574" s="114" t="str">
        <f t="shared" si="1915"/>
        <v/>
      </c>
      <c r="AF574" s="114" t="str">
        <f t="shared" si="1915"/>
        <v/>
      </c>
      <c r="AG574" s="114" t="str">
        <f t="shared" si="1915"/>
        <v/>
      </c>
      <c r="AH574" s="114" t="str">
        <f t="shared" si="1915"/>
        <v/>
      </c>
      <c r="AI574" s="113" t="str">
        <f t="shared" si="1915"/>
        <v/>
      </c>
      <c r="AJ574" s="115" t="str">
        <f t="shared" si="1915"/>
        <v/>
      </c>
      <c r="AK574" s="617"/>
      <c r="AL574" s="38"/>
      <c r="AM574" s="98" t="s">
        <v>68</v>
      </c>
      <c r="AN574" s="130">
        <f t="shared" si="1746"/>
        <v>568</v>
      </c>
      <c r="AO574" s="138" t="str">
        <f t="shared" ref="AO574:AS574" si="1916">IF(AND($G574=AO$4,$H574=AO$6),$I574,"")</f>
        <v/>
      </c>
      <c r="AP574" s="139" t="str">
        <f t="shared" si="1916"/>
        <v/>
      </c>
      <c r="AQ574" s="139">
        <f t="shared" si="1916"/>
        <v>10000</v>
      </c>
      <c r="AR574" s="139" t="str">
        <f t="shared" si="1916"/>
        <v/>
      </c>
      <c r="AS574" s="139" t="str">
        <f t="shared" si="1916"/>
        <v/>
      </c>
      <c r="AT574" s="118"/>
      <c r="AU574" s="138" t="str">
        <f t="shared" si="1675"/>
        <v/>
      </c>
      <c r="AV574" s="139" t="str">
        <f t="shared" si="1676"/>
        <v/>
      </c>
      <c r="AW574" s="139" t="str">
        <f t="shared" si="1677"/>
        <v/>
      </c>
      <c r="AX574" s="139" t="str">
        <f t="shared" si="1678"/>
        <v/>
      </c>
      <c r="AY574" s="139" t="str">
        <f t="shared" si="1679"/>
        <v/>
      </c>
      <c r="AZ574" s="140" t="str">
        <f t="shared" si="1680"/>
        <v/>
      </c>
      <c r="BA574" s="141" t="str">
        <f t="shared" si="1681"/>
        <v/>
      </c>
      <c r="BB574" s="139" t="str">
        <f t="shared" si="1682"/>
        <v/>
      </c>
      <c r="BC574" s="139" t="str">
        <f t="shared" si="1683"/>
        <v/>
      </c>
      <c r="BD574" s="139" t="str">
        <f t="shared" si="1684"/>
        <v/>
      </c>
      <c r="BE574" s="140" t="str">
        <f t="shared" si="1685"/>
        <v/>
      </c>
      <c r="BF574" s="122" t="str">
        <f t="shared" si="1686"/>
        <v/>
      </c>
      <c r="BG574" s="123" t="str">
        <f t="shared" si="1687"/>
        <v/>
      </c>
      <c r="BH574" s="123" t="str">
        <f t="shared" si="1688"/>
        <v/>
      </c>
      <c r="BI574" s="123" t="str">
        <f t="shared" si="1689"/>
        <v/>
      </c>
      <c r="BJ574" s="122" t="str">
        <f t="shared" si="1690"/>
        <v/>
      </c>
      <c r="BK574" s="123" t="str">
        <f t="shared" si="1691"/>
        <v/>
      </c>
      <c r="BL574" s="123" t="str">
        <f t="shared" si="1692"/>
        <v/>
      </c>
      <c r="BM574" s="123" t="str">
        <f t="shared" si="1693"/>
        <v/>
      </c>
      <c r="BN574" s="123" t="str">
        <f t="shared" si="1694"/>
        <v/>
      </c>
      <c r="BO574" s="123" t="str">
        <f t="shared" si="1695"/>
        <v/>
      </c>
      <c r="BP574" s="123" t="str">
        <f t="shared" si="1696"/>
        <v/>
      </c>
      <c r="BQ574" s="123" t="str">
        <f t="shared" si="1697"/>
        <v/>
      </c>
      <c r="BR574" s="124" t="str">
        <f t="shared" si="1698"/>
        <v/>
      </c>
      <c r="BS574" s="142" t="str">
        <f t="shared" si="1699"/>
        <v/>
      </c>
      <c r="BT574" s="143" t="str">
        <f t="shared" si="1700"/>
        <v/>
      </c>
      <c r="BU574" s="143" t="str">
        <f t="shared" si="1701"/>
        <v/>
      </c>
      <c r="BV574" s="143" t="str">
        <f t="shared" si="1702"/>
        <v/>
      </c>
      <c r="BW574" s="143" t="str">
        <f t="shared" si="1703"/>
        <v/>
      </c>
      <c r="BX574" s="144" t="str">
        <f t="shared" si="1704"/>
        <v/>
      </c>
      <c r="BY574" s="141" t="str">
        <f t="shared" si="1705"/>
        <v/>
      </c>
      <c r="BZ574" s="139" t="str">
        <f t="shared" si="1706"/>
        <v/>
      </c>
      <c r="CA574" s="139" t="str">
        <f t="shared" si="1707"/>
        <v/>
      </c>
      <c r="CB574" s="139" t="str">
        <f t="shared" si="1708"/>
        <v/>
      </c>
      <c r="CC574" s="139" t="str">
        <f t="shared" si="1709"/>
        <v/>
      </c>
      <c r="CD574" s="139" t="str">
        <f t="shared" si="1710"/>
        <v/>
      </c>
      <c r="CE574" s="140" t="str">
        <f t="shared" si="1711"/>
        <v/>
      </c>
      <c r="CF574" s="141" t="str">
        <f t="shared" si="1712"/>
        <v/>
      </c>
      <c r="CG574" s="139" t="str">
        <f t="shared" si="1713"/>
        <v/>
      </c>
      <c r="CH574" s="139" t="str">
        <f t="shared" si="1714"/>
        <v/>
      </c>
      <c r="CI574" s="139" t="str">
        <f t="shared" si="1715"/>
        <v/>
      </c>
      <c r="CJ574" s="139" t="str">
        <f t="shared" si="1716"/>
        <v/>
      </c>
      <c r="CK574" s="139" t="str">
        <f t="shared" si="1717"/>
        <v/>
      </c>
      <c r="CL574" s="140" t="str">
        <f t="shared" si="1718"/>
        <v/>
      </c>
      <c r="CM574" s="142" t="str">
        <f t="shared" si="1719"/>
        <v/>
      </c>
      <c r="CN574" s="143" t="str">
        <f t="shared" si="1720"/>
        <v/>
      </c>
      <c r="CO574" s="143" t="str">
        <f t="shared" si="1721"/>
        <v/>
      </c>
      <c r="CP574" s="143" t="str">
        <f t="shared" si="1722"/>
        <v/>
      </c>
      <c r="CQ574" s="143" t="str">
        <f t="shared" si="1723"/>
        <v/>
      </c>
      <c r="CR574" s="145" t="str">
        <f t="shared" si="1724"/>
        <v/>
      </c>
      <c r="CS574" s="127"/>
      <c r="CT574" s="122" t="str">
        <f t="shared" si="1725"/>
        <v/>
      </c>
      <c r="CU574" s="123" t="str">
        <f t="shared" si="1726"/>
        <v/>
      </c>
      <c r="CV574" s="123" t="str">
        <f t="shared" si="1727"/>
        <v/>
      </c>
      <c r="CW574" s="123" t="str">
        <f t="shared" si="1728"/>
        <v/>
      </c>
      <c r="CX574" s="123" t="str">
        <f t="shared" si="1729"/>
        <v/>
      </c>
      <c r="CY574" s="123" t="str">
        <f t="shared" si="1730"/>
        <v/>
      </c>
      <c r="CZ574" s="123" t="str">
        <f t="shared" si="1731"/>
        <v/>
      </c>
      <c r="DA574" s="123" t="str">
        <f t="shared" si="1732"/>
        <v/>
      </c>
      <c r="DB574" s="124" t="str">
        <f t="shared" si="1733"/>
        <v/>
      </c>
      <c r="DC574" s="128" t="str">
        <f t="shared" si="1734"/>
        <v/>
      </c>
      <c r="DD574" s="123" t="str">
        <f t="shared" si="1735"/>
        <v/>
      </c>
      <c r="DE574" s="123" t="str">
        <f t="shared" si="1736"/>
        <v/>
      </c>
      <c r="DF574" s="123" t="str">
        <f t="shared" si="1737"/>
        <v/>
      </c>
      <c r="DG574" s="123" t="str">
        <f t="shared" si="1738"/>
        <v/>
      </c>
      <c r="DH574" s="123" t="str">
        <f t="shared" si="1739"/>
        <v/>
      </c>
      <c r="DI574" s="123" t="str">
        <f t="shared" si="1740"/>
        <v/>
      </c>
      <c r="DJ574" s="129" t="str">
        <f t="shared" si="1741"/>
        <v/>
      </c>
      <c r="DK574" s="98" t="s">
        <v>68</v>
      </c>
      <c r="DL574" s="130">
        <f t="shared" si="1748"/>
        <v>568</v>
      </c>
      <c r="DM574" s="56"/>
    </row>
    <row r="575" spans="2:117" ht="22.5" customHeight="1">
      <c r="B575" s="98" t="s">
        <v>68</v>
      </c>
      <c r="C575" s="130">
        <f t="shared" si="1742"/>
        <v>569</v>
      </c>
      <c r="D575" s="146">
        <v>45709</v>
      </c>
      <c r="E575" s="155" t="s">
        <v>69</v>
      </c>
      <c r="F575" s="102" t="s">
        <v>70</v>
      </c>
      <c r="G575" s="103" t="s">
        <v>20</v>
      </c>
      <c r="H575" s="131" t="s">
        <v>46</v>
      </c>
      <c r="I575" s="132">
        <v>10000</v>
      </c>
      <c r="J575" s="106"/>
      <c r="K575" s="107">
        <f t="shared" si="1743"/>
        <v>6044404</v>
      </c>
      <c r="L575" s="645"/>
      <c r="M575" s="133"/>
      <c r="N575" s="133"/>
      <c r="O575" s="134" t="str">
        <f t="shared" ref="O575:S575" si="1917">IF($H575=O$6,$I575,"")</f>
        <v/>
      </c>
      <c r="P575" s="135" t="str">
        <f t="shared" si="1917"/>
        <v/>
      </c>
      <c r="Q575" s="136">
        <f t="shared" si="1917"/>
        <v>10000</v>
      </c>
      <c r="R575" s="135" t="str">
        <f t="shared" si="1917"/>
        <v/>
      </c>
      <c r="S575" s="137" t="str">
        <f t="shared" si="1917"/>
        <v/>
      </c>
      <c r="T575" s="113" t="str">
        <f t="shared" ref="T575:AJ575" si="1918">IF($H575=T$6,$J575,"")</f>
        <v/>
      </c>
      <c r="U575" s="114" t="str">
        <f t="shared" si="1918"/>
        <v/>
      </c>
      <c r="V575" s="114" t="str">
        <f t="shared" si="1918"/>
        <v/>
      </c>
      <c r="W575" s="114" t="str">
        <f t="shared" si="1918"/>
        <v/>
      </c>
      <c r="X575" s="113" t="str">
        <f t="shared" si="1918"/>
        <v/>
      </c>
      <c r="Y575" s="114" t="str">
        <f t="shared" si="1918"/>
        <v/>
      </c>
      <c r="Z575" s="114" t="str">
        <f t="shared" si="1918"/>
        <v/>
      </c>
      <c r="AA575" s="114" t="str">
        <f t="shared" si="1918"/>
        <v/>
      </c>
      <c r="AB575" s="113" t="str">
        <f t="shared" si="1918"/>
        <v/>
      </c>
      <c r="AC575" s="114" t="str">
        <f t="shared" si="1918"/>
        <v/>
      </c>
      <c r="AD575" s="114" t="str">
        <f t="shared" si="1918"/>
        <v/>
      </c>
      <c r="AE575" s="114" t="str">
        <f t="shared" si="1918"/>
        <v/>
      </c>
      <c r="AF575" s="114" t="str">
        <f t="shared" si="1918"/>
        <v/>
      </c>
      <c r="AG575" s="114" t="str">
        <f t="shared" si="1918"/>
        <v/>
      </c>
      <c r="AH575" s="114" t="str">
        <f t="shared" si="1918"/>
        <v/>
      </c>
      <c r="AI575" s="113" t="str">
        <f t="shared" si="1918"/>
        <v/>
      </c>
      <c r="AJ575" s="115" t="str">
        <f t="shared" si="1918"/>
        <v/>
      </c>
      <c r="AK575" s="617"/>
      <c r="AL575" s="38"/>
      <c r="AM575" s="98" t="s">
        <v>68</v>
      </c>
      <c r="AN575" s="130">
        <f t="shared" si="1746"/>
        <v>569</v>
      </c>
      <c r="AO575" s="138" t="str">
        <f t="shared" ref="AO575:AS575" si="1919">IF(AND($G575=AO$4,$H575=AO$6),$I575,"")</f>
        <v/>
      </c>
      <c r="AP575" s="139" t="str">
        <f t="shared" si="1919"/>
        <v/>
      </c>
      <c r="AQ575" s="139">
        <f t="shared" si="1919"/>
        <v>10000</v>
      </c>
      <c r="AR575" s="139" t="str">
        <f t="shared" si="1919"/>
        <v/>
      </c>
      <c r="AS575" s="139" t="str">
        <f t="shared" si="1919"/>
        <v/>
      </c>
      <c r="AT575" s="118"/>
      <c r="AU575" s="138" t="str">
        <f t="shared" si="1675"/>
        <v/>
      </c>
      <c r="AV575" s="139" t="str">
        <f t="shared" si="1676"/>
        <v/>
      </c>
      <c r="AW575" s="139" t="str">
        <f t="shared" si="1677"/>
        <v/>
      </c>
      <c r="AX575" s="139" t="str">
        <f t="shared" si="1678"/>
        <v/>
      </c>
      <c r="AY575" s="139" t="str">
        <f t="shared" si="1679"/>
        <v/>
      </c>
      <c r="AZ575" s="140" t="str">
        <f t="shared" si="1680"/>
        <v/>
      </c>
      <c r="BA575" s="141" t="str">
        <f t="shared" si="1681"/>
        <v/>
      </c>
      <c r="BB575" s="139" t="str">
        <f t="shared" si="1682"/>
        <v/>
      </c>
      <c r="BC575" s="139" t="str">
        <f t="shared" si="1683"/>
        <v/>
      </c>
      <c r="BD575" s="139" t="str">
        <f t="shared" si="1684"/>
        <v/>
      </c>
      <c r="BE575" s="140" t="str">
        <f t="shared" si="1685"/>
        <v/>
      </c>
      <c r="BF575" s="122" t="str">
        <f t="shared" si="1686"/>
        <v/>
      </c>
      <c r="BG575" s="123" t="str">
        <f t="shared" si="1687"/>
        <v/>
      </c>
      <c r="BH575" s="123" t="str">
        <f t="shared" si="1688"/>
        <v/>
      </c>
      <c r="BI575" s="123" t="str">
        <f t="shared" si="1689"/>
        <v/>
      </c>
      <c r="BJ575" s="122" t="str">
        <f t="shared" si="1690"/>
        <v/>
      </c>
      <c r="BK575" s="123" t="str">
        <f t="shared" si="1691"/>
        <v/>
      </c>
      <c r="BL575" s="123" t="str">
        <f t="shared" si="1692"/>
        <v/>
      </c>
      <c r="BM575" s="123" t="str">
        <f t="shared" si="1693"/>
        <v/>
      </c>
      <c r="BN575" s="123" t="str">
        <f t="shared" si="1694"/>
        <v/>
      </c>
      <c r="BO575" s="123" t="str">
        <f t="shared" si="1695"/>
        <v/>
      </c>
      <c r="BP575" s="123" t="str">
        <f t="shared" si="1696"/>
        <v/>
      </c>
      <c r="BQ575" s="123" t="str">
        <f t="shared" si="1697"/>
        <v/>
      </c>
      <c r="BR575" s="124" t="str">
        <f t="shared" si="1698"/>
        <v/>
      </c>
      <c r="BS575" s="142" t="str">
        <f t="shared" si="1699"/>
        <v/>
      </c>
      <c r="BT575" s="143" t="str">
        <f t="shared" si="1700"/>
        <v/>
      </c>
      <c r="BU575" s="143" t="str">
        <f t="shared" si="1701"/>
        <v/>
      </c>
      <c r="BV575" s="143" t="str">
        <f t="shared" si="1702"/>
        <v/>
      </c>
      <c r="BW575" s="143" t="str">
        <f t="shared" si="1703"/>
        <v/>
      </c>
      <c r="BX575" s="144" t="str">
        <f t="shared" si="1704"/>
        <v/>
      </c>
      <c r="BY575" s="141" t="str">
        <f t="shared" si="1705"/>
        <v/>
      </c>
      <c r="BZ575" s="139" t="str">
        <f t="shared" si="1706"/>
        <v/>
      </c>
      <c r="CA575" s="139" t="str">
        <f t="shared" si="1707"/>
        <v/>
      </c>
      <c r="CB575" s="139" t="str">
        <f t="shared" si="1708"/>
        <v/>
      </c>
      <c r="CC575" s="139" t="str">
        <f t="shared" si="1709"/>
        <v/>
      </c>
      <c r="CD575" s="139" t="str">
        <f t="shared" si="1710"/>
        <v/>
      </c>
      <c r="CE575" s="140" t="str">
        <f t="shared" si="1711"/>
        <v/>
      </c>
      <c r="CF575" s="141" t="str">
        <f t="shared" si="1712"/>
        <v/>
      </c>
      <c r="CG575" s="139" t="str">
        <f t="shared" si="1713"/>
        <v/>
      </c>
      <c r="CH575" s="139" t="str">
        <f t="shared" si="1714"/>
        <v/>
      </c>
      <c r="CI575" s="139" t="str">
        <f t="shared" si="1715"/>
        <v/>
      </c>
      <c r="CJ575" s="139" t="str">
        <f t="shared" si="1716"/>
        <v/>
      </c>
      <c r="CK575" s="139" t="str">
        <f t="shared" si="1717"/>
        <v/>
      </c>
      <c r="CL575" s="140" t="str">
        <f t="shared" si="1718"/>
        <v/>
      </c>
      <c r="CM575" s="142" t="str">
        <f t="shared" si="1719"/>
        <v/>
      </c>
      <c r="CN575" s="143" t="str">
        <f t="shared" si="1720"/>
        <v/>
      </c>
      <c r="CO575" s="143" t="str">
        <f t="shared" si="1721"/>
        <v/>
      </c>
      <c r="CP575" s="143" t="str">
        <f t="shared" si="1722"/>
        <v/>
      </c>
      <c r="CQ575" s="143" t="str">
        <f t="shared" si="1723"/>
        <v/>
      </c>
      <c r="CR575" s="145" t="str">
        <f t="shared" si="1724"/>
        <v/>
      </c>
      <c r="CS575" s="127"/>
      <c r="CT575" s="122" t="str">
        <f t="shared" si="1725"/>
        <v/>
      </c>
      <c r="CU575" s="123" t="str">
        <f t="shared" si="1726"/>
        <v/>
      </c>
      <c r="CV575" s="123" t="str">
        <f t="shared" si="1727"/>
        <v/>
      </c>
      <c r="CW575" s="123" t="str">
        <f t="shared" si="1728"/>
        <v/>
      </c>
      <c r="CX575" s="123" t="str">
        <f t="shared" si="1729"/>
        <v/>
      </c>
      <c r="CY575" s="123" t="str">
        <f t="shared" si="1730"/>
        <v/>
      </c>
      <c r="CZ575" s="123" t="str">
        <f t="shared" si="1731"/>
        <v/>
      </c>
      <c r="DA575" s="123" t="str">
        <f t="shared" si="1732"/>
        <v/>
      </c>
      <c r="DB575" s="124" t="str">
        <f t="shared" si="1733"/>
        <v/>
      </c>
      <c r="DC575" s="128" t="str">
        <f t="shared" si="1734"/>
        <v/>
      </c>
      <c r="DD575" s="123" t="str">
        <f t="shared" si="1735"/>
        <v/>
      </c>
      <c r="DE575" s="123" t="str">
        <f t="shared" si="1736"/>
        <v/>
      </c>
      <c r="DF575" s="123" t="str">
        <f t="shared" si="1737"/>
        <v/>
      </c>
      <c r="DG575" s="123" t="str">
        <f t="shared" si="1738"/>
        <v/>
      </c>
      <c r="DH575" s="123" t="str">
        <f t="shared" si="1739"/>
        <v/>
      </c>
      <c r="DI575" s="123" t="str">
        <f t="shared" si="1740"/>
        <v/>
      </c>
      <c r="DJ575" s="129" t="str">
        <f t="shared" si="1741"/>
        <v/>
      </c>
      <c r="DK575" s="98" t="s">
        <v>68</v>
      </c>
      <c r="DL575" s="130">
        <f t="shared" si="1748"/>
        <v>569</v>
      </c>
      <c r="DM575" s="56"/>
    </row>
    <row r="576" spans="2:117" ht="22.5" customHeight="1">
      <c r="B576" s="98" t="s">
        <v>68</v>
      </c>
      <c r="C576" s="130">
        <f t="shared" si="1742"/>
        <v>570</v>
      </c>
      <c r="D576" s="146">
        <v>45709</v>
      </c>
      <c r="E576" s="155" t="s">
        <v>69</v>
      </c>
      <c r="F576" s="102" t="s">
        <v>70</v>
      </c>
      <c r="G576" s="156" t="s">
        <v>20</v>
      </c>
      <c r="H576" s="131" t="s">
        <v>46</v>
      </c>
      <c r="I576" s="132">
        <v>10000</v>
      </c>
      <c r="J576" s="106"/>
      <c r="K576" s="107">
        <f t="shared" si="1743"/>
        <v>6054404</v>
      </c>
      <c r="L576" s="645"/>
      <c r="M576" s="133"/>
      <c r="N576" s="133"/>
      <c r="O576" s="134" t="str">
        <f t="shared" ref="O576:S576" si="1920">IF($H576=O$6,$I576,"")</f>
        <v/>
      </c>
      <c r="P576" s="135" t="str">
        <f t="shared" si="1920"/>
        <v/>
      </c>
      <c r="Q576" s="136">
        <f t="shared" si="1920"/>
        <v>10000</v>
      </c>
      <c r="R576" s="135" t="str">
        <f t="shared" si="1920"/>
        <v/>
      </c>
      <c r="S576" s="137" t="str">
        <f t="shared" si="1920"/>
        <v/>
      </c>
      <c r="T576" s="113" t="str">
        <f t="shared" ref="T576:AJ576" si="1921">IF($H576=T$6,$J576,"")</f>
        <v/>
      </c>
      <c r="U576" s="114" t="str">
        <f t="shared" si="1921"/>
        <v/>
      </c>
      <c r="V576" s="114" t="str">
        <f t="shared" si="1921"/>
        <v/>
      </c>
      <c r="W576" s="114" t="str">
        <f t="shared" si="1921"/>
        <v/>
      </c>
      <c r="X576" s="113" t="str">
        <f t="shared" si="1921"/>
        <v/>
      </c>
      <c r="Y576" s="114" t="str">
        <f t="shared" si="1921"/>
        <v/>
      </c>
      <c r="Z576" s="114" t="str">
        <f t="shared" si="1921"/>
        <v/>
      </c>
      <c r="AA576" s="114" t="str">
        <f t="shared" si="1921"/>
        <v/>
      </c>
      <c r="AB576" s="113" t="str">
        <f t="shared" si="1921"/>
        <v/>
      </c>
      <c r="AC576" s="114" t="str">
        <f t="shared" si="1921"/>
        <v/>
      </c>
      <c r="AD576" s="114" t="str">
        <f t="shared" si="1921"/>
        <v/>
      </c>
      <c r="AE576" s="114" t="str">
        <f t="shared" si="1921"/>
        <v/>
      </c>
      <c r="AF576" s="114" t="str">
        <f t="shared" si="1921"/>
        <v/>
      </c>
      <c r="AG576" s="114" t="str">
        <f t="shared" si="1921"/>
        <v/>
      </c>
      <c r="AH576" s="114" t="str">
        <f t="shared" si="1921"/>
        <v/>
      </c>
      <c r="AI576" s="113" t="str">
        <f t="shared" si="1921"/>
        <v/>
      </c>
      <c r="AJ576" s="115" t="str">
        <f t="shared" si="1921"/>
        <v/>
      </c>
      <c r="AK576" s="617"/>
      <c r="AL576" s="38"/>
      <c r="AM576" s="98" t="s">
        <v>68</v>
      </c>
      <c r="AN576" s="130">
        <f t="shared" si="1746"/>
        <v>570</v>
      </c>
      <c r="AO576" s="138" t="str">
        <f t="shared" ref="AO576:AS576" si="1922">IF(AND($G576=AO$4,$H576=AO$6),$I576,"")</f>
        <v/>
      </c>
      <c r="AP576" s="139" t="str">
        <f t="shared" si="1922"/>
        <v/>
      </c>
      <c r="AQ576" s="139">
        <f t="shared" si="1922"/>
        <v>10000</v>
      </c>
      <c r="AR576" s="139" t="str">
        <f t="shared" si="1922"/>
        <v/>
      </c>
      <c r="AS576" s="139" t="str">
        <f t="shared" si="1922"/>
        <v/>
      </c>
      <c r="AT576" s="118"/>
      <c r="AU576" s="138" t="str">
        <f t="shared" si="1675"/>
        <v/>
      </c>
      <c r="AV576" s="139" t="str">
        <f t="shared" si="1676"/>
        <v/>
      </c>
      <c r="AW576" s="139" t="str">
        <f t="shared" si="1677"/>
        <v/>
      </c>
      <c r="AX576" s="139" t="str">
        <f t="shared" si="1678"/>
        <v/>
      </c>
      <c r="AY576" s="139" t="str">
        <f t="shared" si="1679"/>
        <v/>
      </c>
      <c r="AZ576" s="140" t="str">
        <f t="shared" si="1680"/>
        <v/>
      </c>
      <c r="BA576" s="141" t="str">
        <f t="shared" si="1681"/>
        <v/>
      </c>
      <c r="BB576" s="139" t="str">
        <f t="shared" si="1682"/>
        <v/>
      </c>
      <c r="BC576" s="139" t="str">
        <f t="shared" si="1683"/>
        <v/>
      </c>
      <c r="BD576" s="139" t="str">
        <f t="shared" si="1684"/>
        <v/>
      </c>
      <c r="BE576" s="140" t="str">
        <f t="shared" si="1685"/>
        <v/>
      </c>
      <c r="BF576" s="122" t="str">
        <f t="shared" si="1686"/>
        <v/>
      </c>
      <c r="BG576" s="123" t="str">
        <f t="shared" si="1687"/>
        <v/>
      </c>
      <c r="BH576" s="123" t="str">
        <f t="shared" si="1688"/>
        <v/>
      </c>
      <c r="BI576" s="123" t="str">
        <f t="shared" si="1689"/>
        <v/>
      </c>
      <c r="BJ576" s="122" t="str">
        <f t="shared" si="1690"/>
        <v/>
      </c>
      <c r="BK576" s="123" t="str">
        <f t="shared" si="1691"/>
        <v/>
      </c>
      <c r="BL576" s="123" t="str">
        <f t="shared" si="1692"/>
        <v/>
      </c>
      <c r="BM576" s="123" t="str">
        <f t="shared" si="1693"/>
        <v/>
      </c>
      <c r="BN576" s="123" t="str">
        <f t="shared" si="1694"/>
        <v/>
      </c>
      <c r="BO576" s="123" t="str">
        <f t="shared" si="1695"/>
        <v/>
      </c>
      <c r="BP576" s="123" t="str">
        <f t="shared" si="1696"/>
        <v/>
      </c>
      <c r="BQ576" s="123" t="str">
        <f t="shared" si="1697"/>
        <v/>
      </c>
      <c r="BR576" s="124" t="str">
        <f t="shared" si="1698"/>
        <v/>
      </c>
      <c r="BS576" s="142" t="str">
        <f t="shared" si="1699"/>
        <v/>
      </c>
      <c r="BT576" s="143" t="str">
        <f t="shared" si="1700"/>
        <v/>
      </c>
      <c r="BU576" s="143" t="str">
        <f t="shared" si="1701"/>
        <v/>
      </c>
      <c r="BV576" s="143" t="str">
        <f t="shared" si="1702"/>
        <v/>
      </c>
      <c r="BW576" s="143" t="str">
        <f t="shared" si="1703"/>
        <v/>
      </c>
      <c r="BX576" s="144" t="str">
        <f t="shared" si="1704"/>
        <v/>
      </c>
      <c r="BY576" s="141" t="str">
        <f t="shared" si="1705"/>
        <v/>
      </c>
      <c r="BZ576" s="139" t="str">
        <f t="shared" si="1706"/>
        <v/>
      </c>
      <c r="CA576" s="139" t="str">
        <f t="shared" si="1707"/>
        <v/>
      </c>
      <c r="CB576" s="139" t="str">
        <f t="shared" si="1708"/>
        <v/>
      </c>
      <c r="CC576" s="139" t="str">
        <f t="shared" si="1709"/>
        <v/>
      </c>
      <c r="CD576" s="139" t="str">
        <f t="shared" si="1710"/>
        <v/>
      </c>
      <c r="CE576" s="140" t="str">
        <f t="shared" si="1711"/>
        <v/>
      </c>
      <c r="CF576" s="141" t="str">
        <f t="shared" si="1712"/>
        <v/>
      </c>
      <c r="CG576" s="139" t="str">
        <f t="shared" si="1713"/>
        <v/>
      </c>
      <c r="CH576" s="139" t="str">
        <f t="shared" si="1714"/>
        <v/>
      </c>
      <c r="CI576" s="139" t="str">
        <f t="shared" si="1715"/>
        <v/>
      </c>
      <c r="CJ576" s="139" t="str">
        <f t="shared" si="1716"/>
        <v/>
      </c>
      <c r="CK576" s="139" t="str">
        <f t="shared" si="1717"/>
        <v/>
      </c>
      <c r="CL576" s="140" t="str">
        <f t="shared" si="1718"/>
        <v/>
      </c>
      <c r="CM576" s="142" t="str">
        <f t="shared" si="1719"/>
        <v/>
      </c>
      <c r="CN576" s="143" t="str">
        <f t="shared" si="1720"/>
        <v/>
      </c>
      <c r="CO576" s="143" t="str">
        <f t="shared" si="1721"/>
        <v/>
      </c>
      <c r="CP576" s="143" t="str">
        <f t="shared" si="1722"/>
        <v/>
      </c>
      <c r="CQ576" s="143" t="str">
        <f t="shared" si="1723"/>
        <v/>
      </c>
      <c r="CR576" s="145" t="str">
        <f t="shared" si="1724"/>
        <v/>
      </c>
      <c r="CS576" s="127"/>
      <c r="CT576" s="122" t="str">
        <f t="shared" si="1725"/>
        <v/>
      </c>
      <c r="CU576" s="123" t="str">
        <f t="shared" si="1726"/>
        <v/>
      </c>
      <c r="CV576" s="123" t="str">
        <f t="shared" si="1727"/>
        <v/>
      </c>
      <c r="CW576" s="123" t="str">
        <f t="shared" si="1728"/>
        <v/>
      </c>
      <c r="CX576" s="123" t="str">
        <f t="shared" si="1729"/>
        <v/>
      </c>
      <c r="CY576" s="123" t="str">
        <f t="shared" si="1730"/>
        <v/>
      </c>
      <c r="CZ576" s="123" t="str">
        <f t="shared" si="1731"/>
        <v/>
      </c>
      <c r="DA576" s="123" t="str">
        <f t="shared" si="1732"/>
        <v/>
      </c>
      <c r="DB576" s="124" t="str">
        <f t="shared" si="1733"/>
        <v/>
      </c>
      <c r="DC576" s="128" t="str">
        <f t="shared" si="1734"/>
        <v/>
      </c>
      <c r="DD576" s="123" t="str">
        <f t="shared" si="1735"/>
        <v/>
      </c>
      <c r="DE576" s="123" t="str">
        <f t="shared" si="1736"/>
        <v/>
      </c>
      <c r="DF576" s="123" t="str">
        <f t="shared" si="1737"/>
        <v/>
      </c>
      <c r="DG576" s="123" t="str">
        <f t="shared" si="1738"/>
        <v/>
      </c>
      <c r="DH576" s="123" t="str">
        <f t="shared" si="1739"/>
        <v/>
      </c>
      <c r="DI576" s="123" t="str">
        <f t="shared" si="1740"/>
        <v/>
      </c>
      <c r="DJ576" s="129" t="str">
        <f t="shared" si="1741"/>
        <v/>
      </c>
      <c r="DK576" s="98" t="s">
        <v>68</v>
      </c>
      <c r="DL576" s="130">
        <f t="shared" si="1748"/>
        <v>570</v>
      </c>
      <c r="DM576" s="56"/>
    </row>
    <row r="577" spans="2:117" ht="22.5" customHeight="1">
      <c r="B577" s="98" t="s">
        <v>68</v>
      </c>
      <c r="C577" s="130">
        <f t="shared" si="1742"/>
        <v>571</v>
      </c>
      <c r="D577" s="146">
        <v>45709</v>
      </c>
      <c r="E577" s="155" t="s">
        <v>69</v>
      </c>
      <c r="F577" s="102" t="s">
        <v>70</v>
      </c>
      <c r="G577" s="103" t="s">
        <v>20</v>
      </c>
      <c r="H577" s="131" t="s">
        <v>46</v>
      </c>
      <c r="I577" s="132">
        <v>5000</v>
      </c>
      <c r="J577" s="106"/>
      <c r="K577" s="107">
        <f t="shared" si="1743"/>
        <v>6059404</v>
      </c>
      <c r="L577" s="645"/>
      <c r="M577" s="133"/>
      <c r="N577" s="133"/>
      <c r="O577" s="134" t="str">
        <f t="shared" ref="O577:S577" si="1923">IF($H577=O$6,$I577,"")</f>
        <v/>
      </c>
      <c r="P577" s="135" t="str">
        <f t="shared" si="1923"/>
        <v/>
      </c>
      <c r="Q577" s="136">
        <f t="shared" si="1923"/>
        <v>5000</v>
      </c>
      <c r="R577" s="135" t="str">
        <f t="shared" si="1923"/>
        <v/>
      </c>
      <c r="S577" s="137" t="str">
        <f t="shared" si="1923"/>
        <v/>
      </c>
      <c r="T577" s="113" t="str">
        <f t="shared" ref="T577:AJ577" si="1924">IF($H577=T$6,$J577,"")</f>
        <v/>
      </c>
      <c r="U577" s="114" t="str">
        <f t="shared" si="1924"/>
        <v/>
      </c>
      <c r="V577" s="114" t="str">
        <f t="shared" si="1924"/>
        <v/>
      </c>
      <c r="W577" s="114" t="str">
        <f t="shared" si="1924"/>
        <v/>
      </c>
      <c r="X577" s="113" t="str">
        <f t="shared" si="1924"/>
        <v/>
      </c>
      <c r="Y577" s="114" t="str">
        <f t="shared" si="1924"/>
        <v/>
      </c>
      <c r="Z577" s="114" t="str">
        <f t="shared" si="1924"/>
        <v/>
      </c>
      <c r="AA577" s="114" t="str">
        <f t="shared" si="1924"/>
        <v/>
      </c>
      <c r="AB577" s="113" t="str">
        <f t="shared" si="1924"/>
        <v/>
      </c>
      <c r="AC577" s="114" t="str">
        <f t="shared" si="1924"/>
        <v/>
      </c>
      <c r="AD577" s="114" t="str">
        <f t="shared" si="1924"/>
        <v/>
      </c>
      <c r="AE577" s="114" t="str">
        <f t="shared" si="1924"/>
        <v/>
      </c>
      <c r="AF577" s="114" t="str">
        <f t="shared" si="1924"/>
        <v/>
      </c>
      <c r="AG577" s="114" t="str">
        <f t="shared" si="1924"/>
        <v/>
      </c>
      <c r="AH577" s="114" t="str">
        <f t="shared" si="1924"/>
        <v/>
      </c>
      <c r="AI577" s="113" t="str">
        <f t="shared" si="1924"/>
        <v/>
      </c>
      <c r="AJ577" s="115" t="str">
        <f t="shared" si="1924"/>
        <v/>
      </c>
      <c r="AK577" s="617"/>
      <c r="AL577" s="38"/>
      <c r="AM577" s="98" t="s">
        <v>68</v>
      </c>
      <c r="AN577" s="130">
        <f t="shared" si="1746"/>
        <v>571</v>
      </c>
      <c r="AO577" s="138" t="str">
        <f t="shared" ref="AO577:AS577" si="1925">IF(AND($G577=AO$4,$H577=AO$6),$I577,"")</f>
        <v/>
      </c>
      <c r="AP577" s="139" t="str">
        <f t="shared" si="1925"/>
        <v/>
      </c>
      <c r="AQ577" s="139">
        <f t="shared" si="1925"/>
        <v>5000</v>
      </c>
      <c r="AR577" s="139" t="str">
        <f t="shared" si="1925"/>
        <v/>
      </c>
      <c r="AS577" s="139" t="str">
        <f t="shared" si="1925"/>
        <v/>
      </c>
      <c r="AT577" s="118"/>
      <c r="AU577" s="138" t="str">
        <f t="shared" si="1675"/>
        <v/>
      </c>
      <c r="AV577" s="139" t="str">
        <f t="shared" si="1676"/>
        <v/>
      </c>
      <c r="AW577" s="139" t="str">
        <f t="shared" si="1677"/>
        <v/>
      </c>
      <c r="AX577" s="139" t="str">
        <f t="shared" si="1678"/>
        <v/>
      </c>
      <c r="AY577" s="139" t="str">
        <f t="shared" si="1679"/>
        <v/>
      </c>
      <c r="AZ577" s="140" t="str">
        <f t="shared" si="1680"/>
        <v/>
      </c>
      <c r="BA577" s="141" t="str">
        <f t="shared" si="1681"/>
        <v/>
      </c>
      <c r="BB577" s="139" t="str">
        <f t="shared" si="1682"/>
        <v/>
      </c>
      <c r="BC577" s="139" t="str">
        <f t="shared" si="1683"/>
        <v/>
      </c>
      <c r="BD577" s="139" t="str">
        <f t="shared" si="1684"/>
        <v/>
      </c>
      <c r="BE577" s="140" t="str">
        <f t="shared" si="1685"/>
        <v/>
      </c>
      <c r="BF577" s="122" t="str">
        <f t="shared" si="1686"/>
        <v/>
      </c>
      <c r="BG577" s="123" t="str">
        <f t="shared" si="1687"/>
        <v/>
      </c>
      <c r="BH577" s="123" t="str">
        <f t="shared" si="1688"/>
        <v/>
      </c>
      <c r="BI577" s="123" t="str">
        <f t="shared" si="1689"/>
        <v/>
      </c>
      <c r="BJ577" s="122" t="str">
        <f t="shared" si="1690"/>
        <v/>
      </c>
      <c r="BK577" s="123" t="str">
        <f t="shared" si="1691"/>
        <v/>
      </c>
      <c r="BL577" s="123" t="str">
        <f t="shared" si="1692"/>
        <v/>
      </c>
      <c r="BM577" s="123" t="str">
        <f t="shared" si="1693"/>
        <v/>
      </c>
      <c r="BN577" s="123" t="str">
        <f t="shared" si="1694"/>
        <v/>
      </c>
      <c r="BO577" s="123" t="str">
        <f t="shared" si="1695"/>
        <v/>
      </c>
      <c r="BP577" s="123" t="str">
        <f t="shared" si="1696"/>
        <v/>
      </c>
      <c r="BQ577" s="123" t="str">
        <f t="shared" si="1697"/>
        <v/>
      </c>
      <c r="BR577" s="124" t="str">
        <f t="shared" si="1698"/>
        <v/>
      </c>
      <c r="BS577" s="142" t="str">
        <f t="shared" si="1699"/>
        <v/>
      </c>
      <c r="BT577" s="143" t="str">
        <f t="shared" si="1700"/>
        <v/>
      </c>
      <c r="BU577" s="143" t="str">
        <f t="shared" si="1701"/>
        <v/>
      </c>
      <c r="BV577" s="143" t="str">
        <f t="shared" si="1702"/>
        <v/>
      </c>
      <c r="BW577" s="143" t="str">
        <f t="shared" si="1703"/>
        <v/>
      </c>
      <c r="BX577" s="144" t="str">
        <f t="shared" si="1704"/>
        <v/>
      </c>
      <c r="BY577" s="141" t="str">
        <f t="shared" si="1705"/>
        <v/>
      </c>
      <c r="BZ577" s="139" t="str">
        <f t="shared" si="1706"/>
        <v/>
      </c>
      <c r="CA577" s="139" t="str">
        <f t="shared" si="1707"/>
        <v/>
      </c>
      <c r="CB577" s="139" t="str">
        <f t="shared" si="1708"/>
        <v/>
      </c>
      <c r="CC577" s="139" t="str">
        <f t="shared" si="1709"/>
        <v/>
      </c>
      <c r="CD577" s="139" t="str">
        <f t="shared" si="1710"/>
        <v/>
      </c>
      <c r="CE577" s="140" t="str">
        <f t="shared" si="1711"/>
        <v/>
      </c>
      <c r="CF577" s="141" t="str">
        <f t="shared" si="1712"/>
        <v/>
      </c>
      <c r="CG577" s="139" t="str">
        <f t="shared" si="1713"/>
        <v/>
      </c>
      <c r="CH577" s="139" t="str">
        <f t="shared" si="1714"/>
        <v/>
      </c>
      <c r="CI577" s="139" t="str">
        <f t="shared" si="1715"/>
        <v/>
      </c>
      <c r="CJ577" s="139" t="str">
        <f t="shared" si="1716"/>
        <v/>
      </c>
      <c r="CK577" s="139" t="str">
        <f t="shared" si="1717"/>
        <v/>
      </c>
      <c r="CL577" s="140" t="str">
        <f t="shared" si="1718"/>
        <v/>
      </c>
      <c r="CM577" s="142" t="str">
        <f t="shared" si="1719"/>
        <v/>
      </c>
      <c r="CN577" s="143" t="str">
        <f t="shared" si="1720"/>
        <v/>
      </c>
      <c r="CO577" s="143" t="str">
        <f t="shared" si="1721"/>
        <v/>
      </c>
      <c r="CP577" s="143" t="str">
        <f t="shared" si="1722"/>
        <v/>
      </c>
      <c r="CQ577" s="143" t="str">
        <f t="shared" si="1723"/>
        <v/>
      </c>
      <c r="CR577" s="145" t="str">
        <f t="shared" si="1724"/>
        <v/>
      </c>
      <c r="CS577" s="127"/>
      <c r="CT577" s="122" t="str">
        <f t="shared" si="1725"/>
        <v/>
      </c>
      <c r="CU577" s="123" t="str">
        <f t="shared" si="1726"/>
        <v/>
      </c>
      <c r="CV577" s="123" t="str">
        <f t="shared" si="1727"/>
        <v/>
      </c>
      <c r="CW577" s="123" t="str">
        <f t="shared" si="1728"/>
        <v/>
      </c>
      <c r="CX577" s="123" t="str">
        <f t="shared" si="1729"/>
        <v/>
      </c>
      <c r="CY577" s="123" t="str">
        <f t="shared" si="1730"/>
        <v/>
      </c>
      <c r="CZ577" s="123" t="str">
        <f t="shared" si="1731"/>
        <v/>
      </c>
      <c r="DA577" s="123" t="str">
        <f t="shared" si="1732"/>
        <v/>
      </c>
      <c r="DB577" s="124" t="str">
        <f t="shared" si="1733"/>
        <v/>
      </c>
      <c r="DC577" s="128" t="str">
        <f t="shared" si="1734"/>
        <v/>
      </c>
      <c r="DD577" s="123" t="str">
        <f t="shared" si="1735"/>
        <v/>
      </c>
      <c r="DE577" s="123" t="str">
        <f t="shared" si="1736"/>
        <v/>
      </c>
      <c r="DF577" s="123" t="str">
        <f t="shared" si="1737"/>
        <v/>
      </c>
      <c r="DG577" s="123" t="str">
        <f t="shared" si="1738"/>
        <v/>
      </c>
      <c r="DH577" s="123" t="str">
        <f t="shared" si="1739"/>
        <v/>
      </c>
      <c r="DI577" s="123" t="str">
        <f t="shared" si="1740"/>
        <v/>
      </c>
      <c r="DJ577" s="129" t="str">
        <f t="shared" si="1741"/>
        <v/>
      </c>
      <c r="DK577" s="98" t="s">
        <v>68</v>
      </c>
      <c r="DL577" s="130">
        <f t="shared" si="1748"/>
        <v>571</v>
      </c>
      <c r="DM577" s="56"/>
    </row>
    <row r="578" spans="2:117" ht="22.5" customHeight="1">
      <c r="B578" s="98" t="s">
        <v>68</v>
      </c>
      <c r="C578" s="130">
        <f t="shared" si="1742"/>
        <v>572</v>
      </c>
      <c r="D578" s="146">
        <v>45709</v>
      </c>
      <c r="E578" s="155" t="s">
        <v>69</v>
      </c>
      <c r="F578" s="102" t="s">
        <v>70</v>
      </c>
      <c r="G578" s="103" t="s">
        <v>20</v>
      </c>
      <c r="H578" s="131" t="s">
        <v>46</v>
      </c>
      <c r="I578" s="132">
        <v>3000</v>
      </c>
      <c r="J578" s="106"/>
      <c r="K578" s="107">
        <f t="shared" si="1743"/>
        <v>6062404</v>
      </c>
      <c r="L578" s="646"/>
      <c r="M578" s="133"/>
      <c r="N578" s="133"/>
      <c r="O578" s="134" t="str">
        <f t="shared" ref="O578:S578" si="1926">IF($H578=O$6,$I578,"")</f>
        <v/>
      </c>
      <c r="P578" s="135" t="str">
        <f t="shared" si="1926"/>
        <v/>
      </c>
      <c r="Q578" s="136">
        <f t="shared" si="1926"/>
        <v>3000</v>
      </c>
      <c r="R578" s="135" t="str">
        <f t="shared" si="1926"/>
        <v/>
      </c>
      <c r="S578" s="137" t="str">
        <f t="shared" si="1926"/>
        <v/>
      </c>
      <c r="T578" s="113" t="str">
        <f t="shared" ref="T578:AJ578" si="1927">IF($H578=T$6,$J578,"")</f>
        <v/>
      </c>
      <c r="U578" s="114" t="str">
        <f t="shared" si="1927"/>
        <v/>
      </c>
      <c r="V578" s="114" t="str">
        <f t="shared" si="1927"/>
        <v/>
      </c>
      <c r="W578" s="114" t="str">
        <f t="shared" si="1927"/>
        <v/>
      </c>
      <c r="X578" s="113" t="str">
        <f t="shared" si="1927"/>
        <v/>
      </c>
      <c r="Y578" s="114" t="str">
        <f t="shared" si="1927"/>
        <v/>
      </c>
      <c r="Z578" s="114" t="str">
        <f t="shared" si="1927"/>
        <v/>
      </c>
      <c r="AA578" s="114" t="str">
        <f t="shared" si="1927"/>
        <v/>
      </c>
      <c r="AB578" s="113" t="str">
        <f t="shared" si="1927"/>
        <v/>
      </c>
      <c r="AC578" s="114" t="str">
        <f t="shared" si="1927"/>
        <v/>
      </c>
      <c r="AD578" s="114" t="str">
        <f t="shared" si="1927"/>
        <v/>
      </c>
      <c r="AE578" s="114" t="str">
        <f t="shared" si="1927"/>
        <v/>
      </c>
      <c r="AF578" s="114" t="str">
        <f t="shared" si="1927"/>
        <v/>
      </c>
      <c r="AG578" s="114" t="str">
        <f t="shared" si="1927"/>
        <v/>
      </c>
      <c r="AH578" s="114" t="str">
        <f t="shared" si="1927"/>
        <v/>
      </c>
      <c r="AI578" s="113" t="str">
        <f t="shared" si="1927"/>
        <v/>
      </c>
      <c r="AJ578" s="115" t="str">
        <f t="shared" si="1927"/>
        <v/>
      </c>
      <c r="AK578" s="617"/>
      <c r="AL578" s="38"/>
      <c r="AM578" s="98" t="s">
        <v>68</v>
      </c>
      <c r="AN578" s="130">
        <f t="shared" si="1746"/>
        <v>572</v>
      </c>
      <c r="AO578" s="138" t="str">
        <f t="shared" ref="AO578:AS578" si="1928">IF(AND($G578=AO$4,$H578=AO$6),$I578,"")</f>
        <v/>
      </c>
      <c r="AP578" s="139" t="str">
        <f t="shared" si="1928"/>
        <v/>
      </c>
      <c r="AQ578" s="139">
        <f t="shared" si="1928"/>
        <v>3000</v>
      </c>
      <c r="AR578" s="139" t="str">
        <f t="shared" si="1928"/>
        <v/>
      </c>
      <c r="AS578" s="139" t="str">
        <f t="shared" si="1928"/>
        <v/>
      </c>
      <c r="AT578" s="118"/>
      <c r="AU578" s="138" t="str">
        <f t="shared" si="1675"/>
        <v/>
      </c>
      <c r="AV578" s="139" t="str">
        <f t="shared" si="1676"/>
        <v/>
      </c>
      <c r="AW578" s="139" t="str">
        <f t="shared" si="1677"/>
        <v/>
      </c>
      <c r="AX578" s="139" t="str">
        <f t="shared" si="1678"/>
        <v/>
      </c>
      <c r="AY578" s="139" t="str">
        <f t="shared" si="1679"/>
        <v/>
      </c>
      <c r="AZ578" s="140" t="str">
        <f t="shared" si="1680"/>
        <v/>
      </c>
      <c r="BA578" s="141" t="str">
        <f t="shared" si="1681"/>
        <v/>
      </c>
      <c r="BB578" s="139" t="str">
        <f t="shared" si="1682"/>
        <v/>
      </c>
      <c r="BC578" s="139" t="str">
        <f t="shared" si="1683"/>
        <v/>
      </c>
      <c r="BD578" s="139" t="str">
        <f t="shared" si="1684"/>
        <v/>
      </c>
      <c r="BE578" s="140" t="str">
        <f t="shared" si="1685"/>
        <v/>
      </c>
      <c r="BF578" s="122" t="str">
        <f t="shared" si="1686"/>
        <v/>
      </c>
      <c r="BG578" s="123" t="str">
        <f t="shared" si="1687"/>
        <v/>
      </c>
      <c r="BH578" s="123" t="str">
        <f t="shared" si="1688"/>
        <v/>
      </c>
      <c r="BI578" s="123" t="str">
        <f t="shared" si="1689"/>
        <v/>
      </c>
      <c r="BJ578" s="122" t="str">
        <f t="shared" si="1690"/>
        <v/>
      </c>
      <c r="BK578" s="123" t="str">
        <f t="shared" si="1691"/>
        <v/>
      </c>
      <c r="BL578" s="123" t="str">
        <f t="shared" si="1692"/>
        <v/>
      </c>
      <c r="BM578" s="123" t="str">
        <f t="shared" si="1693"/>
        <v/>
      </c>
      <c r="BN578" s="123" t="str">
        <f t="shared" si="1694"/>
        <v/>
      </c>
      <c r="BO578" s="123" t="str">
        <f t="shared" si="1695"/>
        <v/>
      </c>
      <c r="BP578" s="123" t="str">
        <f t="shared" si="1696"/>
        <v/>
      </c>
      <c r="BQ578" s="123" t="str">
        <f t="shared" si="1697"/>
        <v/>
      </c>
      <c r="BR578" s="124" t="str">
        <f t="shared" si="1698"/>
        <v/>
      </c>
      <c r="BS578" s="142" t="str">
        <f t="shared" si="1699"/>
        <v/>
      </c>
      <c r="BT578" s="143" t="str">
        <f t="shared" si="1700"/>
        <v/>
      </c>
      <c r="BU578" s="143" t="str">
        <f t="shared" si="1701"/>
        <v/>
      </c>
      <c r="BV578" s="143" t="str">
        <f t="shared" si="1702"/>
        <v/>
      </c>
      <c r="BW578" s="143" t="str">
        <f t="shared" si="1703"/>
        <v/>
      </c>
      <c r="BX578" s="144" t="str">
        <f t="shared" si="1704"/>
        <v/>
      </c>
      <c r="BY578" s="141" t="str">
        <f t="shared" si="1705"/>
        <v/>
      </c>
      <c r="BZ578" s="139" t="str">
        <f t="shared" si="1706"/>
        <v/>
      </c>
      <c r="CA578" s="139" t="str">
        <f t="shared" si="1707"/>
        <v/>
      </c>
      <c r="CB578" s="139" t="str">
        <f t="shared" si="1708"/>
        <v/>
      </c>
      <c r="CC578" s="139" t="str">
        <f t="shared" si="1709"/>
        <v/>
      </c>
      <c r="CD578" s="139" t="str">
        <f t="shared" si="1710"/>
        <v/>
      </c>
      <c r="CE578" s="140" t="str">
        <f t="shared" si="1711"/>
        <v/>
      </c>
      <c r="CF578" s="141" t="str">
        <f t="shared" si="1712"/>
        <v/>
      </c>
      <c r="CG578" s="139" t="str">
        <f t="shared" si="1713"/>
        <v/>
      </c>
      <c r="CH578" s="139" t="str">
        <f t="shared" si="1714"/>
        <v/>
      </c>
      <c r="CI578" s="139" t="str">
        <f t="shared" si="1715"/>
        <v/>
      </c>
      <c r="CJ578" s="139" t="str">
        <f t="shared" si="1716"/>
        <v/>
      </c>
      <c r="CK578" s="139" t="str">
        <f t="shared" si="1717"/>
        <v/>
      </c>
      <c r="CL578" s="140" t="str">
        <f t="shared" si="1718"/>
        <v/>
      </c>
      <c r="CM578" s="142" t="str">
        <f t="shared" si="1719"/>
        <v/>
      </c>
      <c r="CN578" s="143" t="str">
        <f t="shared" si="1720"/>
        <v/>
      </c>
      <c r="CO578" s="143" t="str">
        <f t="shared" si="1721"/>
        <v/>
      </c>
      <c r="CP578" s="143" t="str">
        <f t="shared" si="1722"/>
        <v/>
      </c>
      <c r="CQ578" s="143" t="str">
        <f t="shared" si="1723"/>
        <v/>
      </c>
      <c r="CR578" s="145" t="str">
        <f t="shared" si="1724"/>
        <v/>
      </c>
      <c r="CS578" s="127"/>
      <c r="CT578" s="122" t="str">
        <f t="shared" si="1725"/>
        <v/>
      </c>
      <c r="CU578" s="123" t="str">
        <f t="shared" si="1726"/>
        <v/>
      </c>
      <c r="CV578" s="123" t="str">
        <f t="shared" si="1727"/>
        <v/>
      </c>
      <c r="CW578" s="123" t="str">
        <f t="shared" si="1728"/>
        <v/>
      </c>
      <c r="CX578" s="123" t="str">
        <f t="shared" si="1729"/>
        <v/>
      </c>
      <c r="CY578" s="123" t="str">
        <f t="shared" si="1730"/>
        <v/>
      </c>
      <c r="CZ578" s="123" t="str">
        <f t="shared" si="1731"/>
        <v/>
      </c>
      <c r="DA578" s="123" t="str">
        <f t="shared" si="1732"/>
        <v/>
      </c>
      <c r="DB578" s="124" t="str">
        <f t="shared" si="1733"/>
        <v/>
      </c>
      <c r="DC578" s="128" t="str">
        <f t="shared" si="1734"/>
        <v/>
      </c>
      <c r="DD578" s="123" t="str">
        <f t="shared" si="1735"/>
        <v/>
      </c>
      <c r="DE578" s="123" t="str">
        <f t="shared" si="1736"/>
        <v/>
      </c>
      <c r="DF578" s="123" t="str">
        <f t="shared" si="1737"/>
        <v/>
      </c>
      <c r="DG578" s="123" t="str">
        <f t="shared" si="1738"/>
        <v/>
      </c>
      <c r="DH578" s="123" t="str">
        <f t="shared" si="1739"/>
        <v/>
      </c>
      <c r="DI578" s="123" t="str">
        <f t="shared" si="1740"/>
        <v/>
      </c>
      <c r="DJ578" s="129" t="str">
        <f t="shared" si="1741"/>
        <v/>
      </c>
      <c r="DK578" s="98" t="s">
        <v>68</v>
      </c>
      <c r="DL578" s="130">
        <f t="shared" si="1748"/>
        <v>572</v>
      </c>
      <c r="DM578" s="56"/>
    </row>
    <row r="579" spans="2:117" ht="22.5" customHeight="1">
      <c r="B579" s="98" t="s">
        <v>68</v>
      </c>
      <c r="C579" s="130">
        <f t="shared" si="1742"/>
        <v>573</v>
      </c>
      <c r="D579" s="146">
        <v>45709</v>
      </c>
      <c r="E579" s="155" t="s">
        <v>69</v>
      </c>
      <c r="F579" s="102" t="s">
        <v>70</v>
      </c>
      <c r="G579" s="103" t="s">
        <v>20</v>
      </c>
      <c r="H579" s="131" t="s">
        <v>46</v>
      </c>
      <c r="I579" s="132">
        <v>3000</v>
      </c>
      <c r="J579" s="106"/>
      <c r="K579" s="107">
        <f t="shared" si="1743"/>
        <v>6065404</v>
      </c>
      <c r="L579" s="647" t="str">
        <f>HYPERLINK("./通帳_公開用/外通帳Y573-595.pdf","通帳Y573-Y595")</f>
        <v>通帳Y573-Y595</v>
      </c>
      <c r="M579" s="133"/>
      <c r="N579" s="133"/>
      <c r="O579" s="134" t="str">
        <f t="shared" ref="O579:S579" si="1929">IF($H579=O$6,$I579,"")</f>
        <v/>
      </c>
      <c r="P579" s="135" t="str">
        <f t="shared" si="1929"/>
        <v/>
      </c>
      <c r="Q579" s="136">
        <f t="shared" si="1929"/>
        <v>3000</v>
      </c>
      <c r="R579" s="135" t="str">
        <f t="shared" si="1929"/>
        <v/>
      </c>
      <c r="S579" s="137" t="str">
        <f t="shared" si="1929"/>
        <v/>
      </c>
      <c r="T579" s="113" t="str">
        <f t="shared" ref="T579:AJ579" si="1930">IF($H579=T$6,$J579,"")</f>
        <v/>
      </c>
      <c r="U579" s="114" t="str">
        <f t="shared" si="1930"/>
        <v/>
      </c>
      <c r="V579" s="114" t="str">
        <f t="shared" si="1930"/>
        <v/>
      </c>
      <c r="W579" s="114" t="str">
        <f t="shared" si="1930"/>
        <v/>
      </c>
      <c r="X579" s="113" t="str">
        <f t="shared" si="1930"/>
        <v/>
      </c>
      <c r="Y579" s="114" t="str">
        <f t="shared" si="1930"/>
        <v/>
      </c>
      <c r="Z579" s="114" t="str">
        <f t="shared" si="1930"/>
        <v/>
      </c>
      <c r="AA579" s="114" t="str">
        <f t="shared" si="1930"/>
        <v/>
      </c>
      <c r="AB579" s="113" t="str">
        <f t="shared" si="1930"/>
        <v/>
      </c>
      <c r="AC579" s="114" t="str">
        <f t="shared" si="1930"/>
        <v/>
      </c>
      <c r="AD579" s="114" t="str">
        <f t="shared" si="1930"/>
        <v/>
      </c>
      <c r="AE579" s="114" t="str">
        <f t="shared" si="1930"/>
        <v/>
      </c>
      <c r="AF579" s="114" t="str">
        <f t="shared" si="1930"/>
        <v/>
      </c>
      <c r="AG579" s="114" t="str">
        <f t="shared" si="1930"/>
        <v/>
      </c>
      <c r="AH579" s="114" t="str">
        <f t="shared" si="1930"/>
        <v/>
      </c>
      <c r="AI579" s="113" t="str">
        <f t="shared" si="1930"/>
        <v/>
      </c>
      <c r="AJ579" s="115" t="str">
        <f t="shared" si="1930"/>
        <v/>
      </c>
      <c r="AK579" s="617"/>
      <c r="AL579" s="38"/>
      <c r="AM579" s="98" t="s">
        <v>68</v>
      </c>
      <c r="AN579" s="130">
        <f t="shared" si="1746"/>
        <v>573</v>
      </c>
      <c r="AO579" s="138" t="str">
        <f t="shared" ref="AO579:AS579" si="1931">IF(AND($G579=AO$4,$H579=AO$6),$I579,"")</f>
        <v/>
      </c>
      <c r="AP579" s="139" t="str">
        <f t="shared" si="1931"/>
        <v/>
      </c>
      <c r="AQ579" s="139">
        <f t="shared" si="1931"/>
        <v>3000</v>
      </c>
      <c r="AR579" s="139" t="str">
        <f t="shared" si="1931"/>
        <v/>
      </c>
      <c r="AS579" s="139" t="str">
        <f t="shared" si="1931"/>
        <v/>
      </c>
      <c r="AT579" s="118"/>
      <c r="AU579" s="138" t="str">
        <f t="shared" si="1675"/>
        <v/>
      </c>
      <c r="AV579" s="139" t="str">
        <f t="shared" si="1676"/>
        <v/>
      </c>
      <c r="AW579" s="139" t="str">
        <f t="shared" si="1677"/>
        <v/>
      </c>
      <c r="AX579" s="139" t="str">
        <f t="shared" si="1678"/>
        <v/>
      </c>
      <c r="AY579" s="139" t="str">
        <f t="shared" si="1679"/>
        <v/>
      </c>
      <c r="AZ579" s="140" t="str">
        <f t="shared" si="1680"/>
        <v/>
      </c>
      <c r="BA579" s="141" t="str">
        <f t="shared" si="1681"/>
        <v/>
      </c>
      <c r="BB579" s="139" t="str">
        <f t="shared" si="1682"/>
        <v/>
      </c>
      <c r="BC579" s="139" t="str">
        <f t="shared" si="1683"/>
        <v/>
      </c>
      <c r="BD579" s="139" t="str">
        <f t="shared" si="1684"/>
        <v/>
      </c>
      <c r="BE579" s="140" t="str">
        <f t="shared" si="1685"/>
        <v/>
      </c>
      <c r="BF579" s="122" t="str">
        <f t="shared" si="1686"/>
        <v/>
      </c>
      <c r="BG579" s="123" t="str">
        <f t="shared" si="1687"/>
        <v/>
      </c>
      <c r="BH579" s="123" t="str">
        <f t="shared" si="1688"/>
        <v/>
      </c>
      <c r="BI579" s="123" t="str">
        <f t="shared" si="1689"/>
        <v/>
      </c>
      <c r="BJ579" s="122" t="str">
        <f t="shared" si="1690"/>
        <v/>
      </c>
      <c r="BK579" s="123" t="str">
        <f t="shared" si="1691"/>
        <v/>
      </c>
      <c r="BL579" s="123" t="str">
        <f t="shared" si="1692"/>
        <v/>
      </c>
      <c r="BM579" s="123" t="str">
        <f t="shared" si="1693"/>
        <v/>
      </c>
      <c r="BN579" s="123" t="str">
        <f t="shared" si="1694"/>
        <v/>
      </c>
      <c r="BO579" s="123" t="str">
        <f t="shared" si="1695"/>
        <v/>
      </c>
      <c r="BP579" s="123" t="str">
        <f t="shared" si="1696"/>
        <v/>
      </c>
      <c r="BQ579" s="123" t="str">
        <f t="shared" si="1697"/>
        <v/>
      </c>
      <c r="BR579" s="124" t="str">
        <f t="shared" si="1698"/>
        <v/>
      </c>
      <c r="BS579" s="142" t="str">
        <f t="shared" si="1699"/>
        <v/>
      </c>
      <c r="BT579" s="143" t="str">
        <f t="shared" si="1700"/>
        <v/>
      </c>
      <c r="BU579" s="143" t="str">
        <f t="shared" si="1701"/>
        <v/>
      </c>
      <c r="BV579" s="143" t="str">
        <f t="shared" si="1702"/>
        <v/>
      </c>
      <c r="BW579" s="143" t="str">
        <f t="shared" si="1703"/>
        <v/>
      </c>
      <c r="BX579" s="144" t="str">
        <f t="shared" si="1704"/>
        <v/>
      </c>
      <c r="BY579" s="141" t="str">
        <f t="shared" si="1705"/>
        <v/>
      </c>
      <c r="BZ579" s="139" t="str">
        <f t="shared" si="1706"/>
        <v/>
      </c>
      <c r="CA579" s="139" t="str">
        <f t="shared" si="1707"/>
        <v/>
      </c>
      <c r="CB579" s="139" t="str">
        <f t="shared" si="1708"/>
        <v/>
      </c>
      <c r="CC579" s="139" t="str">
        <f t="shared" si="1709"/>
        <v/>
      </c>
      <c r="CD579" s="139" t="str">
        <f t="shared" si="1710"/>
        <v/>
      </c>
      <c r="CE579" s="140" t="str">
        <f t="shared" si="1711"/>
        <v/>
      </c>
      <c r="CF579" s="141" t="str">
        <f t="shared" si="1712"/>
        <v/>
      </c>
      <c r="CG579" s="139" t="str">
        <f t="shared" si="1713"/>
        <v/>
      </c>
      <c r="CH579" s="139" t="str">
        <f t="shared" si="1714"/>
        <v/>
      </c>
      <c r="CI579" s="139" t="str">
        <f t="shared" si="1715"/>
        <v/>
      </c>
      <c r="CJ579" s="139" t="str">
        <f t="shared" si="1716"/>
        <v/>
      </c>
      <c r="CK579" s="139" t="str">
        <f t="shared" si="1717"/>
        <v/>
      </c>
      <c r="CL579" s="140" t="str">
        <f t="shared" si="1718"/>
        <v/>
      </c>
      <c r="CM579" s="142" t="str">
        <f t="shared" si="1719"/>
        <v/>
      </c>
      <c r="CN579" s="143" t="str">
        <f t="shared" si="1720"/>
        <v/>
      </c>
      <c r="CO579" s="143" t="str">
        <f t="shared" si="1721"/>
        <v/>
      </c>
      <c r="CP579" s="143" t="str">
        <f t="shared" si="1722"/>
        <v/>
      </c>
      <c r="CQ579" s="143" t="str">
        <f t="shared" si="1723"/>
        <v/>
      </c>
      <c r="CR579" s="145" t="str">
        <f t="shared" si="1724"/>
        <v/>
      </c>
      <c r="CS579" s="127"/>
      <c r="CT579" s="122" t="str">
        <f t="shared" si="1725"/>
        <v/>
      </c>
      <c r="CU579" s="123" t="str">
        <f t="shared" si="1726"/>
        <v/>
      </c>
      <c r="CV579" s="123" t="str">
        <f t="shared" si="1727"/>
        <v/>
      </c>
      <c r="CW579" s="123" t="str">
        <f t="shared" si="1728"/>
        <v/>
      </c>
      <c r="CX579" s="123" t="str">
        <f t="shared" si="1729"/>
        <v/>
      </c>
      <c r="CY579" s="123" t="str">
        <f t="shared" si="1730"/>
        <v/>
      </c>
      <c r="CZ579" s="123" t="str">
        <f t="shared" si="1731"/>
        <v/>
      </c>
      <c r="DA579" s="123" t="str">
        <f t="shared" si="1732"/>
        <v/>
      </c>
      <c r="DB579" s="124" t="str">
        <f t="shared" si="1733"/>
        <v/>
      </c>
      <c r="DC579" s="128" t="str">
        <f t="shared" si="1734"/>
        <v/>
      </c>
      <c r="DD579" s="123" t="str">
        <f t="shared" si="1735"/>
        <v/>
      </c>
      <c r="DE579" s="123" t="str">
        <f t="shared" si="1736"/>
        <v/>
      </c>
      <c r="DF579" s="123" t="str">
        <f t="shared" si="1737"/>
        <v/>
      </c>
      <c r="DG579" s="123" t="str">
        <f t="shared" si="1738"/>
        <v/>
      </c>
      <c r="DH579" s="123" t="str">
        <f t="shared" si="1739"/>
        <v/>
      </c>
      <c r="DI579" s="123" t="str">
        <f t="shared" si="1740"/>
        <v/>
      </c>
      <c r="DJ579" s="129" t="str">
        <f t="shared" si="1741"/>
        <v/>
      </c>
      <c r="DK579" s="98" t="s">
        <v>68</v>
      </c>
      <c r="DL579" s="130">
        <f t="shared" si="1748"/>
        <v>573</v>
      </c>
      <c r="DM579" s="56"/>
    </row>
    <row r="580" spans="2:117" ht="22.5" customHeight="1">
      <c r="B580" s="98" t="s">
        <v>68</v>
      </c>
      <c r="C580" s="130">
        <f t="shared" si="1742"/>
        <v>574</v>
      </c>
      <c r="D580" s="146">
        <v>45709</v>
      </c>
      <c r="E580" s="155" t="s">
        <v>69</v>
      </c>
      <c r="F580" s="102" t="s">
        <v>70</v>
      </c>
      <c r="G580" s="103" t="s">
        <v>20</v>
      </c>
      <c r="H580" s="131" t="s">
        <v>46</v>
      </c>
      <c r="I580" s="132">
        <v>6000</v>
      </c>
      <c r="J580" s="106"/>
      <c r="K580" s="107">
        <f t="shared" si="1743"/>
        <v>6071404</v>
      </c>
      <c r="L580" s="645"/>
      <c r="M580" s="133"/>
      <c r="N580" s="133"/>
      <c r="O580" s="134" t="str">
        <f t="shared" ref="O580:S580" si="1932">IF($H580=O$6,$I580,"")</f>
        <v/>
      </c>
      <c r="P580" s="135" t="str">
        <f t="shared" si="1932"/>
        <v/>
      </c>
      <c r="Q580" s="136">
        <f t="shared" si="1932"/>
        <v>6000</v>
      </c>
      <c r="R580" s="135" t="str">
        <f t="shared" si="1932"/>
        <v/>
      </c>
      <c r="S580" s="137" t="str">
        <f t="shared" si="1932"/>
        <v/>
      </c>
      <c r="T580" s="113" t="str">
        <f t="shared" ref="T580:AJ580" si="1933">IF($H580=T$6,$J580,"")</f>
        <v/>
      </c>
      <c r="U580" s="114" t="str">
        <f t="shared" si="1933"/>
        <v/>
      </c>
      <c r="V580" s="114" t="str">
        <f t="shared" si="1933"/>
        <v/>
      </c>
      <c r="W580" s="114" t="str">
        <f t="shared" si="1933"/>
        <v/>
      </c>
      <c r="X580" s="113" t="str">
        <f t="shared" si="1933"/>
        <v/>
      </c>
      <c r="Y580" s="114" t="str">
        <f t="shared" si="1933"/>
        <v/>
      </c>
      <c r="Z580" s="114" t="str">
        <f t="shared" si="1933"/>
        <v/>
      </c>
      <c r="AA580" s="114" t="str">
        <f t="shared" si="1933"/>
        <v/>
      </c>
      <c r="AB580" s="113" t="str">
        <f t="shared" si="1933"/>
        <v/>
      </c>
      <c r="AC580" s="114" t="str">
        <f t="shared" si="1933"/>
        <v/>
      </c>
      <c r="AD580" s="114" t="str">
        <f t="shared" si="1933"/>
        <v/>
      </c>
      <c r="AE580" s="114" t="str">
        <f t="shared" si="1933"/>
        <v/>
      </c>
      <c r="AF580" s="114" t="str">
        <f t="shared" si="1933"/>
        <v/>
      </c>
      <c r="AG580" s="114" t="str">
        <f t="shared" si="1933"/>
        <v/>
      </c>
      <c r="AH580" s="114" t="str">
        <f t="shared" si="1933"/>
        <v/>
      </c>
      <c r="AI580" s="113" t="str">
        <f t="shared" si="1933"/>
        <v/>
      </c>
      <c r="AJ580" s="115" t="str">
        <f t="shared" si="1933"/>
        <v/>
      </c>
      <c r="AK580" s="617"/>
      <c r="AL580" s="38"/>
      <c r="AM580" s="98" t="s">
        <v>68</v>
      </c>
      <c r="AN580" s="130">
        <f t="shared" si="1746"/>
        <v>574</v>
      </c>
      <c r="AO580" s="138" t="str">
        <f t="shared" ref="AO580:AS580" si="1934">IF(AND($G580=AO$4,$H580=AO$6),$I580,"")</f>
        <v/>
      </c>
      <c r="AP580" s="139" t="str">
        <f t="shared" si="1934"/>
        <v/>
      </c>
      <c r="AQ580" s="139">
        <f t="shared" si="1934"/>
        <v>6000</v>
      </c>
      <c r="AR580" s="139" t="str">
        <f t="shared" si="1934"/>
        <v/>
      </c>
      <c r="AS580" s="139" t="str">
        <f t="shared" si="1934"/>
        <v/>
      </c>
      <c r="AT580" s="118"/>
      <c r="AU580" s="138" t="str">
        <f t="shared" si="1675"/>
        <v/>
      </c>
      <c r="AV580" s="139" t="str">
        <f t="shared" si="1676"/>
        <v/>
      </c>
      <c r="AW580" s="139" t="str">
        <f t="shared" si="1677"/>
        <v/>
      </c>
      <c r="AX580" s="139" t="str">
        <f t="shared" si="1678"/>
        <v/>
      </c>
      <c r="AY580" s="139" t="str">
        <f t="shared" si="1679"/>
        <v/>
      </c>
      <c r="AZ580" s="140" t="str">
        <f t="shared" si="1680"/>
        <v/>
      </c>
      <c r="BA580" s="141" t="str">
        <f t="shared" si="1681"/>
        <v/>
      </c>
      <c r="BB580" s="139" t="str">
        <f t="shared" si="1682"/>
        <v/>
      </c>
      <c r="BC580" s="139" t="str">
        <f t="shared" si="1683"/>
        <v/>
      </c>
      <c r="BD580" s="139" t="str">
        <f t="shared" si="1684"/>
        <v/>
      </c>
      <c r="BE580" s="140" t="str">
        <f t="shared" si="1685"/>
        <v/>
      </c>
      <c r="BF580" s="122" t="str">
        <f t="shared" si="1686"/>
        <v/>
      </c>
      <c r="BG580" s="123" t="str">
        <f t="shared" si="1687"/>
        <v/>
      </c>
      <c r="BH580" s="123" t="str">
        <f t="shared" si="1688"/>
        <v/>
      </c>
      <c r="BI580" s="123" t="str">
        <f t="shared" si="1689"/>
        <v/>
      </c>
      <c r="BJ580" s="122" t="str">
        <f t="shared" si="1690"/>
        <v/>
      </c>
      <c r="BK580" s="123" t="str">
        <f t="shared" si="1691"/>
        <v/>
      </c>
      <c r="BL580" s="123" t="str">
        <f t="shared" si="1692"/>
        <v/>
      </c>
      <c r="BM580" s="123" t="str">
        <f t="shared" si="1693"/>
        <v/>
      </c>
      <c r="BN580" s="123" t="str">
        <f t="shared" si="1694"/>
        <v/>
      </c>
      <c r="BO580" s="123" t="str">
        <f t="shared" si="1695"/>
        <v/>
      </c>
      <c r="BP580" s="123" t="str">
        <f t="shared" si="1696"/>
        <v/>
      </c>
      <c r="BQ580" s="123" t="str">
        <f t="shared" si="1697"/>
        <v/>
      </c>
      <c r="BR580" s="124" t="str">
        <f t="shared" si="1698"/>
        <v/>
      </c>
      <c r="BS580" s="142" t="str">
        <f t="shared" si="1699"/>
        <v/>
      </c>
      <c r="BT580" s="143" t="str">
        <f t="shared" si="1700"/>
        <v/>
      </c>
      <c r="BU580" s="143" t="str">
        <f t="shared" si="1701"/>
        <v/>
      </c>
      <c r="BV580" s="143" t="str">
        <f t="shared" si="1702"/>
        <v/>
      </c>
      <c r="BW580" s="143" t="str">
        <f t="shared" si="1703"/>
        <v/>
      </c>
      <c r="BX580" s="144" t="str">
        <f t="shared" si="1704"/>
        <v/>
      </c>
      <c r="BY580" s="141" t="str">
        <f t="shared" si="1705"/>
        <v/>
      </c>
      <c r="BZ580" s="139" t="str">
        <f t="shared" si="1706"/>
        <v/>
      </c>
      <c r="CA580" s="139" t="str">
        <f t="shared" si="1707"/>
        <v/>
      </c>
      <c r="CB580" s="139" t="str">
        <f t="shared" si="1708"/>
        <v/>
      </c>
      <c r="CC580" s="139" t="str">
        <f t="shared" si="1709"/>
        <v/>
      </c>
      <c r="CD580" s="139" t="str">
        <f t="shared" si="1710"/>
        <v/>
      </c>
      <c r="CE580" s="140" t="str">
        <f t="shared" si="1711"/>
        <v/>
      </c>
      <c r="CF580" s="141" t="str">
        <f t="shared" si="1712"/>
        <v/>
      </c>
      <c r="CG580" s="139" t="str">
        <f t="shared" si="1713"/>
        <v/>
      </c>
      <c r="CH580" s="139" t="str">
        <f t="shared" si="1714"/>
        <v/>
      </c>
      <c r="CI580" s="139" t="str">
        <f t="shared" si="1715"/>
        <v/>
      </c>
      <c r="CJ580" s="139" t="str">
        <f t="shared" si="1716"/>
        <v/>
      </c>
      <c r="CK580" s="139" t="str">
        <f t="shared" si="1717"/>
        <v/>
      </c>
      <c r="CL580" s="140" t="str">
        <f t="shared" si="1718"/>
        <v/>
      </c>
      <c r="CM580" s="142" t="str">
        <f t="shared" si="1719"/>
        <v/>
      </c>
      <c r="CN580" s="143" t="str">
        <f t="shared" si="1720"/>
        <v/>
      </c>
      <c r="CO580" s="143" t="str">
        <f t="shared" si="1721"/>
        <v/>
      </c>
      <c r="CP580" s="143" t="str">
        <f t="shared" si="1722"/>
        <v/>
      </c>
      <c r="CQ580" s="143" t="str">
        <f t="shared" si="1723"/>
        <v/>
      </c>
      <c r="CR580" s="145" t="str">
        <f t="shared" si="1724"/>
        <v/>
      </c>
      <c r="CS580" s="127"/>
      <c r="CT580" s="122" t="str">
        <f t="shared" si="1725"/>
        <v/>
      </c>
      <c r="CU580" s="123" t="str">
        <f t="shared" si="1726"/>
        <v/>
      </c>
      <c r="CV580" s="123" t="str">
        <f t="shared" si="1727"/>
        <v/>
      </c>
      <c r="CW580" s="123" t="str">
        <f t="shared" si="1728"/>
        <v/>
      </c>
      <c r="CX580" s="123" t="str">
        <f t="shared" si="1729"/>
        <v/>
      </c>
      <c r="CY580" s="123" t="str">
        <f t="shared" si="1730"/>
        <v/>
      </c>
      <c r="CZ580" s="123" t="str">
        <f t="shared" si="1731"/>
        <v/>
      </c>
      <c r="DA580" s="123" t="str">
        <f t="shared" si="1732"/>
        <v/>
      </c>
      <c r="DB580" s="124" t="str">
        <f t="shared" si="1733"/>
        <v/>
      </c>
      <c r="DC580" s="128" t="str">
        <f t="shared" si="1734"/>
        <v/>
      </c>
      <c r="DD580" s="123" t="str">
        <f t="shared" si="1735"/>
        <v/>
      </c>
      <c r="DE580" s="123" t="str">
        <f t="shared" si="1736"/>
        <v/>
      </c>
      <c r="DF580" s="123" t="str">
        <f t="shared" si="1737"/>
        <v/>
      </c>
      <c r="DG580" s="123" t="str">
        <f t="shared" si="1738"/>
        <v/>
      </c>
      <c r="DH580" s="123" t="str">
        <f t="shared" si="1739"/>
        <v/>
      </c>
      <c r="DI580" s="123" t="str">
        <f t="shared" si="1740"/>
        <v/>
      </c>
      <c r="DJ580" s="129" t="str">
        <f t="shared" si="1741"/>
        <v/>
      </c>
      <c r="DK580" s="98" t="s">
        <v>68</v>
      </c>
      <c r="DL580" s="130">
        <f t="shared" si="1748"/>
        <v>574</v>
      </c>
      <c r="DM580" s="56"/>
    </row>
    <row r="581" spans="2:117" ht="22.5" customHeight="1">
      <c r="B581" s="98" t="s">
        <v>68</v>
      </c>
      <c r="C581" s="130">
        <f t="shared" si="1742"/>
        <v>575</v>
      </c>
      <c r="D581" s="146">
        <v>45709</v>
      </c>
      <c r="E581" s="155" t="s">
        <v>69</v>
      </c>
      <c r="F581" s="102" t="s">
        <v>70</v>
      </c>
      <c r="G581" s="156" t="s">
        <v>20</v>
      </c>
      <c r="H581" s="131" t="s">
        <v>46</v>
      </c>
      <c r="I581" s="132">
        <v>3000</v>
      </c>
      <c r="J581" s="106"/>
      <c r="K581" s="107">
        <f t="shared" si="1743"/>
        <v>6074404</v>
      </c>
      <c r="L581" s="645"/>
      <c r="M581" s="133"/>
      <c r="N581" s="133"/>
      <c r="O581" s="134" t="str">
        <f t="shared" ref="O581:S581" si="1935">IF($H581=O$6,$I581,"")</f>
        <v/>
      </c>
      <c r="P581" s="135" t="str">
        <f t="shared" si="1935"/>
        <v/>
      </c>
      <c r="Q581" s="136">
        <f t="shared" si="1935"/>
        <v>3000</v>
      </c>
      <c r="R581" s="135" t="str">
        <f t="shared" si="1935"/>
        <v/>
      </c>
      <c r="S581" s="137" t="str">
        <f t="shared" si="1935"/>
        <v/>
      </c>
      <c r="T581" s="113" t="str">
        <f t="shared" ref="T581:AJ581" si="1936">IF($H581=T$6,$J581,"")</f>
        <v/>
      </c>
      <c r="U581" s="114" t="str">
        <f t="shared" si="1936"/>
        <v/>
      </c>
      <c r="V581" s="114" t="str">
        <f t="shared" si="1936"/>
        <v/>
      </c>
      <c r="W581" s="114" t="str">
        <f t="shared" si="1936"/>
        <v/>
      </c>
      <c r="X581" s="113" t="str">
        <f t="shared" si="1936"/>
        <v/>
      </c>
      <c r="Y581" s="114" t="str">
        <f t="shared" si="1936"/>
        <v/>
      </c>
      <c r="Z581" s="114" t="str">
        <f t="shared" si="1936"/>
        <v/>
      </c>
      <c r="AA581" s="114" t="str">
        <f t="shared" si="1936"/>
        <v/>
      </c>
      <c r="AB581" s="113" t="str">
        <f t="shared" si="1936"/>
        <v/>
      </c>
      <c r="AC581" s="114" t="str">
        <f t="shared" si="1936"/>
        <v/>
      </c>
      <c r="AD581" s="114" t="str">
        <f t="shared" si="1936"/>
        <v/>
      </c>
      <c r="AE581" s="114" t="str">
        <f t="shared" si="1936"/>
        <v/>
      </c>
      <c r="AF581" s="114" t="str">
        <f t="shared" si="1936"/>
        <v/>
      </c>
      <c r="AG581" s="114" t="str">
        <f t="shared" si="1936"/>
        <v/>
      </c>
      <c r="AH581" s="114" t="str">
        <f t="shared" si="1936"/>
        <v/>
      </c>
      <c r="AI581" s="113" t="str">
        <f t="shared" si="1936"/>
        <v/>
      </c>
      <c r="AJ581" s="115" t="str">
        <f t="shared" si="1936"/>
        <v/>
      </c>
      <c r="AK581" s="617"/>
      <c r="AL581" s="38"/>
      <c r="AM581" s="98" t="s">
        <v>68</v>
      </c>
      <c r="AN581" s="130">
        <f t="shared" si="1746"/>
        <v>575</v>
      </c>
      <c r="AO581" s="138" t="str">
        <f t="shared" ref="AO581:AS581" si="1937">IF(AND($G581=AO$4,$H581=AO$6),$I581,"")</f>
        <v/>
      </c>
      <c r="AP581" s="139" t="str">
        <f t="shared" si="1937"/>
        <v/>
      </c>
      <c r="AQ581" s="139">
        <f t="shared" si="1937"/>
        <v>3000</v>
      </c>
      <c r="AR581" s="139" t="str">
        <f t="shared" si="1937"/>
        <v/>
      </c>
      <c r="AS581" s="139" t="str">
        <f t="shared" si="1937"/>
        <v/>
      </c>
      <c r="AT581" s="118"/>
      <c r="AU581" s="138" t="str">
        <f t="shared" si="1675"/>
        <v/>
      </c>
      <c r="AV581" s="139" t="str">
        <f t="shared" si="1676"/>
        <v/>
      </c>
      <c r="AW581" s="139" t="str">
        <f t="shared" si="1677"/>
        <v/>
      </c>
      <c r="AX581" s="139" t="str">
        <f t="shared" si="1678"/>
        <v/>
      </c>
      <c r="AY581" s="139" t="str">
        <f t="shared" si="1679"/>
        <v/>
      </c>
      <c r="AZ581" s="140" t="str">
        <f t="shared" si="1680"/>
        <v/>
      </c>
      <c r="BA581" s="141" t="str">
        <f t="shared" si="1681"/>
        <v/>
      </c>
      <c r="BB581" s="139" t="str">
        <f t="shared" si="1682"/>
        <v/>
      </c>
      <c r="BC581" s="139" t="str">
        <f t="shared" si="1683"/>
        <v/>
      </c>
      <c r="BD581" s="139" t="str">
        <f t="shared" si="1684"/>
        <v/>
      </c>
      <c r="BE581" s="140" t="str">
        <f t="shared" si="1685"/>
        <v/>
      </c>
      <c r="BF581" s="122" t="str">
        <f t="shared" si="1686"/>
        <v/>
      </c>
      <c r="BG581" s="123" t="str">
        <f t="shared" si="1687"/>
        <v/>
      </c>
      <c r="BH581" s="123" t="str">
        <f t="shared" si="1688"/>
        <v/>
      </c>
      <c r="BI581" s="123" t="str">
        <f t="shared" si="1689"/>
        <v/>
      </c>
      <c r="BJ581" s="122" t="str">
        <f t="shared" si="1690"/>
        <v/>
      </c>
      <c r="BK581" s="123" t="str">
        <f t="shared" si="1691"/>
        <v/>
      </c>
      <c r="BL581" s="123" t="str">
        <f t="shared" si="1692"/>
        <v/>
      </c>
      <c r="BM581" s="123" t="str">
        <f t="shared" si="1693"/>
        <v/>
      </c>
      <c r="BN581" s="123" t="str">
        <f t="shared" si="1694"/>
        <v/>
      </c>
      <c r="BO581" s="123" t="str">
        <f t="shared" si="1695"/>
        <v/>
      </c>
      <c r="BP581" s="123" t="str">
        <f t="shared" si="1696"/>
        <v/>
      </c>
      <c r="BQ581" s="123" t="str">
        <f t="shared" si="1697"/>
        <v/>
      </c>
      <c r="BR581" s="124" t="str">
        <f t="shared" si="1698"/>
        <v/>
      </c>
      <c r="BS581" s="142" t="str">
        <f t="shared" si="1699"/>
        <v/>
      </c>
      <c r="BT581" s="143" t="str">
        <f t="shared" si="1700"/>
        <v/>
      </c>
      <c r="BU581" s="143" t="str">
        <f t="shared" si="1701"/>
        <v/>
      </c>
      <c r="BV581" s="143" t="str">
        <f t="shared" si="1702"/>
        <v/>
      </c>
      <c r="BW581" s="143" t="str">
        <f t="shared" si="1703"/>
        <v/>
      </c>
      <c r="BX581" s="144" t="str">
        <f t="shared" si="1704"/>
        <v/>
      </c>
      <c r="BY581" s="141" t="str">
        <f t="shared" si="1705"/>
        <v/>
      </c>
      <c r="BZ581" s="139" t="str">
        <f t="shared" si="1706"/>
        <v/>
      </c>
      <c r="CA581" s="139" t="str">
        <f t="shared" si="1707"/>
        <v/>
      </c>
      <c r="CB581" s="139" t="str">
        <f t="shared" si="1708"/>
        <v/>
      </c>
      <c r="CC581" s="139" t="str">
        <f t="shared" si="1709"/>
        <v/>
      </c>
      <c r="CD581" s="139" t="str">
        <f t="shared" si="1710"/>
        <v/>
      </c>
      <c r="CE581" s="140" t="str">
        <f t="shared" si="1711"/>
        <v/>
      </c>
      <c r="CF581" s="141" t="str">
        <f t="shared" si="1712"/>
        <v/>
      </c>
      <c r="CG581" s="139" t="str">
        <f t="shared" si="1713"/>
        <v/>
      </c>
      <c r="CH581" s="139" t="str">
        <f t="shared" si="1714"/>
        <v/>
      </c>
      <c r="CI581" s="139" t="str">
        <f t="shared" si="1715"/>
        <v/>
      </c>
      <c r="CJ581" s="139" t="str">
        <f t="shared" si="1716"/>
        <v/>
      </c>
      <c r="CK581" s="139" t="str">
        <f t="shared" si="1717"/>
        <v/>
      </c>
      <c r="CL581" s="140" t="str">
        <f t="shared" si="1718"/>
        <v/>
      </c>
      <c r="CM581" s="142" t="str">
        <f t="shared" si="1719"/>
        <v/>
      </c>
      <c r="CN581" s="143" t="str">
        <f t="shared" si="1720"/>
        <v/>
      </c>
      <c r="CO581" s="143" t="str">
        <f t="shared" si="1721"/>
        <v/>
      </c>
      <c r="CP581" s="143" t="str">
        <f t="shared" si="1722"/>
        <v/>
      </c>
      <c r="CQ581" s="143" t="str">
        <f t="shared" si="1723"/>
        <v/>
      </c>
      <c r="CR581" s="145" t="str">
        <f t="shared" si="1724"/>
        <v/>
      </c>
      <c r="CS581" s="127"/>
      <c r="CT581" s="122" t="str">
        <f t="shared" si="1725"/>
        <v/>
      </c>
      <c r="CU581" s="123" t="str">
        <f t="shared" si="1726"/>
        <v/>
      </c>
      <c r="CV581" s="123" t="str">
        <f t="shared" si="1727"/>
        <v/>
      </c>
      <c r="CW581" s="123" t="str">
        <f t="shared" si="1728"/>
        <v/>
      </c>
      <c r="CX581" s="123" t="str">
        <f t="shared" si="1729"/>
        <v/>
      </c>
      <c r="CY581" s="123" t="str">
        <f t="shared" si="1730"/>
        <v/>
      </c>
      <c r="CZ581" s="123" t="str">
        <f t="shared" si="1731"/>
        <v/>
      </c>
      <c r="DA581" s="123" t="str">
        <f t="shared" si="1732"/>
        <v/>
      </c>
      <c r="DB581" s="124" t="str">
        <f t="shared" si="1733"/>
        <v/>
      </c>
      <c r="DC581" s="128" t="str">
        <f t="shared" si="1734"/>
        <v/>
      </c>
      <c r="DD581" s="123" t="str">
        <f t="shared" si="1735"/>
        <v/>
      </c>
      <c r="DE581" s="123" t="str">
        <f t="shared" si="1736"/>
        <v/>
      </c>
      <c r="DF581" s="123" t="str">
        <f t="shared" si="1737"/>
        <v/>
      </c>
      <c r="DG581" s="123" t="str">
        <f t="shared" si="1738"/>
        <v/>
      </c>
      <c r="DH581" s="123" t="str">
        <f t="shared" si="1739"/>
        <v/>
      </c>
      <c r="DI581" s="123" t="str">
        <f t="shared" si="1740"/>
        <v/>
      </c>
      <c r="DJ581" s="129" t="str">
        <f t="shared" si="1741"/>
        <v/>
      </c>
      <c r="DK581" s="98" t="s">
        <v>68</v>
      </c>
      <c r="DL581" s="130">
        <f t="shared" si="1748"/>
        <v>575</v>
      </c>
      <c r="DM581" s="56"/>
    </row>
    <row r="582" spans="2:117" ht="22.5" customHeight="1">
      <c r="B582" s="98" t="s">
        <v>68</v>
      </c>
      <c r="C582" s="130">
        <f t="shared" si="1742"/>
        <v>576</v>
      </c>
      <c r="D582" s="146">
        <v>45709</v>
      </c>
      <c r="E582" s="155" t="s">
        <v>69</v>
      </c>
      <c r="F582" s="102" t="s">
        <v>70</v>
      </c>
      <c r="G582" s="103" t="s">
        <v>20</v>
      </c>
      <c r="H582" s="131" t="s">
        <v>46</v>
      </c>
      <c r="I582" s="132">
        <v>10000</v>
      </c>
      <c r="J582" s="106"/>
      <c r="K582" s="107">
        <f t="shared" si="1743"/>
        <v>6084404</v>
      </c>
      <c r="L582" s="645"/>
      <c r="M582" s="133"/>
      <c r="N582" s="133"/>
      <c r="O582" s="134" t="str">
        <f t="shared" ref="O582:S582" si="1938">IF($H582=O$6,$I582,"")</f>
        <v/>
      </c>
      <c r="P582" s="135" t="str">
        <f t="shared" si="1938"/>
        <v/>
      </c>
      <c r="Q582" s="136">
        <f t="shared" si="1938"/>
        <v>10000</v>
      </c>
      <c r="R582" s="135" t="str">
        <f t="shared" si="1938"/>
        <v/>
      </c>
      <c r="S582" s="137" t="str">
        <f t="shared" si="1938"/>
        <v/>
      </c>
      <c r="T582" s="113" t="str">
        <f t="shared" ref="T582:AJ582" si="1939">IF($H582=T$6,$J582,"")</f>
        <v/>
      </c>
      <c r="U582" s="114" t="str">
        <f t="shared" si="1939"/>
        <v/>
      </c>
      <c r="V582" s="114" t="str">
        <f t="shared" si="1939"/>
        <v/>
      </c>
      <c r="W582" s="114" t="str">
        <f t="shared" si="1939"/>
        <v/>
      </c>
      <c r="X582" s="113" t="str">
        <f t="shared" si="1939"/>
        <v/>
      </c>
      <c r="Y582" s="114" t="str">
        <f t="shared" si="1939"/>
        <v/>
      </c>
      <c r="Z582" s="114" t="str">
        <f t="shared" si="1939"/>
        <v/>
      </c>
      <c r="AA582" s="114" t="str">
        <f t="shared" si="1939"/>
        <v/>
      </c>
      <c r="AB582" s="113" t="str">
        <f t="shared" si="1939"/>
        <v/>
      </c>
      <c r="AC582" s="114" t="str">
        <f t="shared" si="1939"/>
        <v/>
      </c>
      <c r="AD582" s="114" t="str">
        <f t="shared" si="1939"/>
        <v/>
      </c>
      <c r="AE582" s="114" t="str">
        <f t="shared" si="1939"/>
        <v/>
      </c>
      <c r="AF582" s="114" t="str">
        <f t="shared" si="1939"/>
        <v/>
      </c>
      <c r="AG582" s="114" t="str">
        <f t="shared" si="1939"/>
        <v/>
      </c>
      <c r="AH582" s="114" t="str">
        <f t="shared" si="1939"/>
        <v/>
      </c>
      <c r="AI582" s="113" t="str">
        <f t="shared" si="1939"/>
        <v/>
      </c>
      <c r="AJ582" s="115" t="str">
        <f t="shared" si="1939"/>
        <v/>
      </c>
      <c r="AK582" s="617"/>
      <c r="AL582" s="38"/>
      <c r="AM582" s="98" t="s">
        <v>68</v>
      </c>
      <c r="AN582" s="130">
        <f t="shared" si="1746"/>
        <v>576</v>
      </c>
      <c r="AO582" s="138" t="str">
        <f t="shared" ref="AO582:AS582" si="1940">IF(AND($G582=AO$4,$H582=AO$6),$I582,"")</f>
        <v/>
      </c>
      <c r="AP582" s="139" t="str">
        <f t="shared" si="1940"/>
        <v/>
      </c>
      <c r="AQ582" s="139">
        <f t="shared" si="1940"/>
        <v>10000</v>
      </c>
      <c r="AR582" s="139" t="str">
        <f t="shared" si="1940"/>
        <v/>
      </c>
      <c r="AS582" s="139" t="str">
        <f t="shared" si="1940"/>
        <v/>
      </c>
      <c r="AT582" s="118"/>
      <c r="AU582" s="138" t="str">
        <f t="shared" si="1675"/>
        <v/>
      </c>
      <c r="AV582" s="139" t="str">
        <f t="shared" si="1676"/>
        <v/>
      </c>
      <c r="AW582" s="139" t="str">
        <f t="shared" si="1677"/>
        <v/>
      </c>
      <c r="AX582" s="139" t="str">
        <f t="shared" si="1678"/>
        <v/>
      </c>
      <c r="AY582" s="139" t="str">
        <f t="shared" si="1679"/>
        <v/>
      </c>
      <c r="AZ582" s="140" t="str">
        <f t="shared" si="1680"/>
        <v/>
      </c>
      <c r="BA582" s="141" t="str">
        <f t="shared" si="1681"/>
        <v/>
      </c>
      <c r="BB582" s="139" t="str">
        <f t="shared" si="1682"/>
        <v/>
      </c>
      <c r="BC582" s="139" t="str">
        <f t="shared" si="1683"/>
        <v/>
      </c>
      <c r="BD582" s="139" t="str">
        <f t="shared" si="1684"/>
        <v/>
      </c>
      <c r="BE582" s="140" t="str">
        <f t="shared" si="1685"/>
        <v/>
      </c>
      <c r="BF582" s="122" t="str">
        <f t="shared" si="1686"/>
        <v/>
      </c>
      <c r="BG582" s="123" t="str">
        <f t="shared" si="1687"/>
        <v/>
      </c>
      <c r="BH582" s="123" t="str">
        <f t="shared" si="1688"/>
        <v/>
      </c>
      <c r="BI582" s="123" t="str">
        <f t="shared" si="1689"/>
        <v/>
      </c>
      <c r="BJ582" s="122" t="str">
        <f t="shared" si="1690"/>
        <v/>
      </c>
      <c r="BK582" s="123" t="str">
        <f t="shared" si="1691"/>
        <v/>
      </c>
      <c r="BL582" s="123" t="str">
        <f t="shared" si="1692"/>
        <v/>
      </c>
      <c r="BM582" s="123" t="str">
        <f t="shared" si="1693"/>
        <v/>
      </c>
      <c r="BN582" s="123" t="str">
        <f t="shared" si="1694"/>
        <v/>
      </c>
      <c r="BO582" s="123" t="str">
        <f t="shared" si="1695"/>
        <v/>
      </c>
      <c r="BP582" s="123" t="str">
        <f t="shared" si="1696"/>
        <v/>
      </c>
      <c r="BQ582" s="123" t="str">
        <f t="shared" si="1697"/>
        <v/>
      </c>
      <c r="BR582" s="124" t="str">
        <f t="shared" si="1698"/>
        <v/>
      </c>
      <c r="BS582" s="142" t="str">
        <f t="shared" si="1699"/>
        <v/>
      </c>
      <c r="BT582" s="143" t="str">
        <f t="shared" si="1700"/>
        <v/>
      </c>
      <c r="BU582" s="143" t="str">
        <f t="shared" si="1701"/>
        <v/>
      </c>
      <c r="BV582" s="143" t="str">
        <f t="shared" si="1702"/>
        <v/>
      </c>
      <c r="BW582" s="143" t="str">
        <f t="shared" si="1703"/>
        <v/>
      </c>
      <c r="BX582" s="144" t="str">
        <f t="shared" si="1704"/>
        <v/>
      </c>
      <c r="BY582" s="141" t="str">
        <f t="shared" si="1705"/>
        <v/>
      </c>
      <c r="BZ582" s="139" t="str">
        <f t="shared" si="1706"/>
        <v/>
      </c>
      <c r="CA582" s="139" t="str">
        <f t="shared" si="1707"/>
        <v/>
      </c>
      <c r="CB582" s="139" t="str">
        <f t="shared" si="1708"/>
        <v/>
      </c>
      <c r="CC582" s="139" t="str">
        <f t="shared" si="1709"/>
        <v/>
      </c>
      <c r="CD582" s="139" t="str">
        <f t="shared" si="1710"/>
        <v/>
      </c>
      <c r="CE582" s="140" t="str">
        <f t="shared" si="1711"/>
        <v/>
      </c>
      <c r="CF582" s="141" t="str">
        <f t="shared" si="1712"/>
        <v/>
      </c>
      <c r="CG582" s="139" t="str">
        <f t="shared" si="1713"/>
        <v/>
      </c>
      <c r="CH582" s="139" t="str">
        <f t="shared" si="1714"/>
        <v/>
      </c>
      <c r="CI582" s="139" t="str">
        <f t="shared" si="1715"/>
        <v/>
      </c>
      <c r="CJ582" s="139" t="str">
        <f t="shared" si="1716"/>
        <v/>
      </c>
      <c r="CK582" s="139" t="str">
        <f t="shared" si="1717"/>
        <v/>
      </c>
      <c r="CL582" s="140" t="str">
        <f t="shared" si="1718"/>
        <v/>
      </c>
      <c r="CM582" s="142" t="str">
        <f t="shared" si="1719"/>
        <v/>
      </c>
      <c r="CN582" s="143" t="str">
        <f t="shared" si="1720"/>
        <v/>
      </c>
      <c r="CO582" s="143" t="str">
        <f t="shared" si="1721"/>
        <v/>
      </c>
      <c r="CP582" s="143" t="str">
        <f t="shared" si="1722"/>
        <v/>
      </c>
      <c r="CQ582" s="143" t="str">
        <f t="shared" si="1723"/>
        <v/>
      </c>
      <c r="CR582" s="145" t="str">
        <f t="shared" si="1724"/>
        <v/>
      </c>
      <c r="CS582" s="127"/>
      <c r="CT582" s="122" t="str">
        <f t="shared" si="1725"/>
        <v/>
      </c>
      <c r="CU582" s="123" t="str">
        <f t="shared" si="1726"/>
        <v/>
      </c>
      <c r="CV582" s="123" t="str">
        <f t="shared" si="1727"/>
        <v/>
      </c>
      <c r="CW582" s="123" t="str">
        <f t="shared" si="1728"/>
        <v/>
      </c>
      <c r="CX582" s="123" t="str">
        <f t="shared" si="1729"/>
        <v/>
      </c>
      <c r="CY582" s="123" t="str">
        <f t="shared" si="1730"/>
        <v/>
      </c>
      <c r="CZ582" s="123" t="str">
        <f t="shared" si="1731"/>
        <v/>
      </c>
      <c r="DA582" s="123" t="str">
        <f t="shared" si="1732"/>
        <v/>
      </c>
      <c r="DB582" s="124" t="str">
        <f t="shared" si="1733"/>
        <v/>
      </c>
      <c r="DC582" s="128" t="str">
        <f t="shared" si="1734"/>
        <v/>
      </c>
      <c r="DD582" s="123" t="str">
        <f t="shared" si="1735"/>
        <v/>
      </c>
      <c r="DE582" s="123" t="str">
        <f t="shared" si="1736"/>
        <v/>
      </c>
      <c r="DF582" s="123" t="str">
        <f t="shared" si="1737"/>
        <v/>
      </c>
      <c r="DG582" s="123" t="str">
        <f t="shared" si="1738"/>
        <v/>
      </c>
      <c r="DH582" s="123" t="str">
        <f t="shared" si="1739"/>
        <v/>
      </c>
      <c r="DI582" s="123" t="str">
        <f t="shared" si="1740"/>
        <v/>
      </c>
      <c r="DJ582" s="129" t="str">
        <f t="shared" si="1741"/>
        <v/>
      </c>
      <c r="DK582" s="98" t="s">
        <v>68</v>
      </c>
      <c r="DL582" s="130">
        <f t="shared" si="1748"/>
        <v>576</v>
      </c>
      <c r="DM582" s="56"/>
    </row>
    <row r="583" spans="2:117" ht="22.5" customHeight="1">
      <c r="B583" s="98" t="s">
        <v>68</v>
      </c>
      <c r="C583" s="130">
        <f t="shared" si="1742"/>
        <v>577</v>
      </c>
      <c r="D583" s="146">
        <v>45709</v>
      </c>
      <c r="E583" s="155" t="s">
        <v>69</v>
      </c>
      <c r="F583" s="102" t="s">
        <v>70</v>
      </c>
      <c r="G583" s="103" t="s">
        <v>20</v>
      </c>
      <c r="H583" s="131" t="s">
        <v>46</v>
      </c>
      <c r="I583" s="132">
        <v>2000</v>
      </c>
      <c r="J583" s="106"/>
      <c r="K583" s="107">
        <f t="shared" si="1743"/>
        <v>6086404</v>
      </c>
      <c r="L583" s="645"/>
      <c r="M583" s="133"/>
      <c r="N583" s="133"/>
      <c r="O583" s="134" t="str">
        <f t="shared" ref="O583:S583" si="1941">IF($H583=O$6,$I583,"")</f>
        <v/>
      </c>
      <c r="P583" s="135" t="str">
        <f t="shared" si="1941"/>
        <v/>
      </c>
      <c r="Q583" s="136">
        <f t="shared" si="1941"/>
        <v>2000</v>
      </c>
      <c r="R583" s="135" t="str">
        <f t="shared" si="1941"/>
        <v/>
      </c>
      <c r="S583" s="137" t="str">
        <f t="shared" si="1941"/>
        <v/>
      </c>
      <c r="T583" s="113" t="str">
        <f t="shared" ref="T583:AJ583" si="1942">IF($H583=T$6,$J583,"")</f>
        <v/>
      </c>
      <c r="U583" s="114" t="str">
        <f t="shared" si="1942"/>
        <v/>
      </c>
      <c r="V583" s="114" t="str">
        <f t="shared" si="1942"/>
        <v/>
      </c>
      <c r="W583" s="114" t="str">
        <f t="shared" si="1942"/>
        <v/>
      </c>
      <c r="X583" s="113" t="str">
        <f t="shared" si="1942"/>
        <v/>
      </c>
      <c r="Y583" s="114" t="str">
        <f t="shared" si="1942"/>
        <v/>
      </c>
      <c r="Z583" s="114" t="str">
        <f t="shared" si="1942"/>
        <v/>
      </c>
      <c r="AA583" s="114" t="str">
        <f t="shared" si="1942"/>
        <v/>
      </c>
      <c r="AB583" s="113" t="str">
        <f t="shared" si="1942"/>
        <v/>
      </c>
      <c r="AC583" s="114" t="str">
        <f t="shared" si="1942"/>
        <v/>
      </c>
      <c r="AD583" s="114" t="str">
        <f t="shared" si="1942"/>
        <v/>
      </c>
      <c r="AE583" s="114" t="str">
        <f t="shared" si="1942"/>
        <v/>
      </c>
      <c r="AF583" s="114" t="str">
        <f t="shared" si="1942"/>
        <v/>
      </c>
      <c r="AG583" s="114" t="str">
        <f t="shared" si="1942"/>
        <v/>
      </c>
      <c r="AH583" s="114" t="str">
        <f t="shared" si="1942"/>
        <v/>
      </c>
      <c r="AI583" s="113" t="str">
        <f t="shared" si="1942"/>
        <v/>
      </c>
      <c r="AJ583" s="115" t="str">
        <f t="shared" si="1942"/>
        <v/>
      </c>
      <c r="AK583" s="617"/>
      <c r="AL583" s="38"/>
      <c r="AM583" s="98" t="s">
        <v>68</v>
      </c>
      <c r="AN583" s="130">
        <f t="shared" si="1746"/>
        <v>577</v>
      </c>
      <c r="AO583" s="138" t="str">
        <f t="shared" ref="AO583:AS583" si="1943">IF(AND($G583=AO$4,$H583=AO$6),$I583,"")</f>
        <v/>
      </c>
      <c r="AP583" s="139" t="str">
        <f t="shared" si="1943"/>
        <v/>
      </c>
      <c r="AQ583" s="139">
        <f t="shared" si="1943"/>
        <v>2000</v>
      </c>
      <c r="AR583" s="139" t="str">
        <f t="shared" si="1943"/>
        <v/>
      </c>
      <c r="AS583" s="139" t="str">
        <f t="shared" si="1943"/>
        <v/>
      </c>
      <c r="AT583" s="118"/>
      <c r="AU583" s="138" t="str">
        <f t="shared" si="1675"/>
        <v/>
      </c>
      <c r="AV583" s="139" t="str">
        <f t="shared" si="1676"/>
        <v/>
      </c>
      <c r="AW583" s="139" t="str">
        <f t="shared" si="1677"/>
        <v/>
      </c>
      <c r="AX583" s="139" t="str">
        <f t="shared" si="1678"/>
        <v/>
      </c>
      <c r="AY583" s="139" t="str">
        <f t="shared" si="1679"/>
        <v/>
      </c>
      <c r="AZ583" s="140" t="str">
        <f t="shared" si="1680"/>
        <v/>
      </c>
      <c r="BA583" s="141" t="str">
        <f t="shared" si="1681"/>
        <v/>
      </c>
      <c r="BB583" s="139" t="str">
        <f t="shared" si="1682"/>
        <v/>
      </c>
      <c r="BC583" s="139" t="str">
        <f t="shared" si="1683"/>
        <v/>
      </c>
      <c r="BD583" s="139" t="str">
        <f t="shared" si="1684"/>
        <v/>
      </c>
      <c r="BE583" s="140" t="str">
        <f t="shared" si="1685"/>
        <v/>
      </c>
      <c r="BF583" s="122" t="str">
        <f t="shared" si="1686"/>
        <v/>
      </c>
      <c r="BG583" s="123" t="str">
        <f t="shared" si="1687"/>
        <v/>
      </c>
      <c r="BH583" s="123" t="str">
        <f t="shared" si="1688"/>
        <v/>
      </c>
      <c r="BI583" s="123" t="str">
        <f t="shared" si="1689"/>
        <v/>
      </c>
      <c r="BJ583" s="122" t="str">
        <f t="shared" si="1690"/>
        <v/>
      </c>
      <c r="BK583" s="123" t="str">
        <f t="shared" si="1691"/>
        <v/>
      </c>
      <c r="BL583" s="123" t="str">
        <f t="shared" si="1692"/>
        <v/>
      </c>
      <c r="BM583" s="123" t="str">
        <f t="shared" si="1693"/>
        <v/>
      </c>
      <c r="BN583" s="123" t="str">
        <f t="shared" si="1694"/>
        <v/>
      </c>
      <c r="BO583" s="123" t="str">
        <f t="shared" si="1695"/>
        <v/>
      </c>
      <c r="BP583" s="123" t="str">
        <f t="shared" si="1696"/>
        <v/>
      </c>
      <c r="BQ583" s="123" t="str">
        <f t="shared" si="1697"/>
        <v/>
      </c>
      <c r="BR583" s="124" t="str">
        <f t="shared" si="1698"/>
        <v/>
      </c>
      <c r="BS583" s="142" t="str">
        <f t="shared" si="1699"/>
        <v/>
      </c>
      <c r="BT583" s="143" t="str">
        <f t="shared" si="1700"/>
        <v/>
      </c>
      <c r="BU583" s="143" t="str">
        <f t="shared" si="1701"/>
        <v/>
      </c>
      <c r="BV583" s="143" t="str">
        <f t="shared" si="1702"/>
        <v/>
      </c>
      <c r="BW583" s="143" t="str">
        <f t="shared" si="1703"/>
        <v/>
      </c>
      <c r="BX583" s="144" t="str">
        <f t="shared" si="1704"/>
        <v/>
      </c>
      <c r="BY583" s="141" t="str">
        <f t="shared" si="1705"/>
        <v/>
      </c>
      <c r="BZ583" s="139" t="str">
        <f t="shared" si="1706"/>
        <v/>
      </c>
      <c r="CA583" s="139" t="str">
        <f t="shared" si="1707"/>
        <v/>
      </c>
      <c r="CB583" s="139" t="str">
        <f t="shared" si="1708"/>
        <v/>
      </c>
      <c r="CC583" s="139" t="str">
        <f t="shared" si="1709"/>
        <v/>
      </c>
      <c r="CD583" s="139" t="str">
        <f t="shared" si="1710"/>
        <v/>
      </c>
      <c r="CE583" s="140" t="str">
        <f t="shared" si="1711"/>
        <v/>
      </c>
      <c r="CF583" s="141" t="str">
        <f t="shared" si="1712"/>
        <v/>
      </c>
      <c r="CG583" s="139" t="str">
        <f t="shared" si="1713"/>
        <v/>
      </c>
      <c r="CH583" s="139" t="str">
        <f t="shared" si="1714"/>
        <v/>
      </c>
      <c r="CI583" s="139" t="str">
        <f t="shared" si="1715"/>
        <v/>
      </c>
      <c r="CJ583" s="139" t="str">
        <f t="shared" si="1716"/>
        <v/>
      </c>
      <c r="CK583" s="139" t="str">
        <f t="shared" si="1717"/>
        <v/>
      </c>
      <c r="CL583" s="140" t="str">
        <f t="shared" si="1718"/>
        <v/>
      </c>
      <c r="CM583" s="142" t="str">
        <f t="shared" si="1719"/>
        <v/>
      </c>
      <c r="CN583" s="143" t="str">
        <f t="shared" si="1720"/>
        <v/>
      </c>
      <c r="CO583" s="143" t="str">
        <f t="shared" si="1721"/>
        <v/>
      </c>
      <c r="CP583" s="143" t="str">
        <f t="shared" si="1722"/>
        <v/>
      </c>
      <c r="CQ583" s="143" t="str">
        <f t="shared" si="1723"/>
        <v/>
      </c>
      <c r="CR583" s="145" t="str">
        <f t="shared" si="1724"/>
        <v/>
      </c>
      <c r="CS583" s="127"/>
      <c r="CT583" s="122" t="str">
        <f t="shared" si="1725"/>
        <v/>
      </c>
      <c r="CU583" s="123" t="str">
        <f t="shared" si="1726"/>
        <v/>
      </c>
      <c r="CV583" s="123" t="str">
        <f t="shared" si="1727"/>
        <v/>
      </c>
      <c r="CW583" s="123" t="str">
        <f t="shared" si="1728"/>
        <v/>
      </c>
      <c r="CX583" s="123" t="str">
        <f t="shared" si="1729"/>
        <v/>
      </c>
      <c r="CY583" s="123" t="str">
        <f t="shared" si="1730"/>
        <v/>
      </c>
      <c r="CZ583" s="123" t="str">
        <f t="shared" si="1731"/>
        <v/>
      </c>
      <c r="DA583" s="123" t="str">
        <f t="shared" si="1732"/>
        <v/>
      </c>
      <c r="DB583" s="124" t="str">
        <f t="shared" si="1733"/>
        <v/>
      </c>
      <c r="DC583" s="128" t="str">
        <f t="shared" si="1734"/>
        <v/>
      </c>
      <c r="DD583" s="123" t="str">
        <f t="shared" si="1735"/>
        <v/>
      </c>
      <c r="DE583" s="123" t="str">
        <f t="shared" si="1736"/>
        <v/>
      </c>
      <c r="DF583" s="123" t="str">
        <f t="shared" si="1737"/>
        <v/>
      </c>
      <c r="DG583" s="123" t="str">
        <f t="shared" si="1738"/>
        <v/>
      </c>
      <c r="DH583" s="123" t="str">
        <f t="shared" si="1739"/>
        <v/>
      </c>
      <c r="DI583" s="123" t="str">
        <f t="shared" si="1740"/>
        <v/>
      </c>
      <c r="DJ583" s="129" t="str">
        <f t="shared" si="1741"/>
        <v/>
      </c>
      <c r="DK583" s="98" t="s">
        <v>68</v>
      </c>
      <c r="DL583" s="130">
        <f t="shared" si="1748"/>
        <v>577</v>
      </c>
      <c r="DM583" s="56"/>
    </row>
    <row r="584" spans="2:117" ht="22.5" customHeight="1">
      <c r="B584" s="98" t="s">
        <v>68</v>
      </c>
      <c r="C584" s="130">
        <f t="shared" si="1742"/>
        <v>578</v>
      </c>
      <c r="D584" s="146">
        <v>45709</v>
      </c>
      <c r="E584" s="155" t="s">
        <v>69</v>
      </c>
      <c r="F584" s="102" t="s">
        <v>70</v>
      </c>
      <c r="G584" s="103" t="s">
        <v>20</v>
      </c>
      <c r="H584" s="131" t="s">
        <v>46</v>
      </c>
      <c r="I584" s="132">
        <v>10000</v>
      </c>
      <c r="J584" s="106"/>
      <c r="K584" s="107">
        <f t="shared" si="1743"/>
        <v>6096404</v>
      </c>
      <c r="L584" s="645"/>
      <c r="M584" s="133"/>
      <c r="N584" s="133"/>
      <c r="O584" s="134" t="str">
        <f t="shared" ref="O584:S584" si="1944">IF($H584=O$6,$I584,"")</f>
        <v/>
      </c>
      <c r="P584" s="135" t="str">
        <f t="shared" si="1944"/>
        <v/>
      </c>
      <c r="Q584" s="136">
        <f t="shared" si="1944"/>
        <v>10000</v>
      </c>
      <c r="R584" s="135" t="str">
        <f t="shared" si="1944"/>
        <v/>
      </c>
      <c r="S584" s="137" t="str">
        <f t="shared" si="1944"/>
        <v/>
      </c>
      <c r="T584" s="113" t="str">
        <f t="shared" ref="T584:AJ584" si="1945">IF($H584=T$6,$J584,"")</f>
        <v/>
      </c>
      <c r="U584" s="114" t="str">
        <f t="shared" si="1945"/>
        <v/>
      </c>
      <c r="V584" s="114" t="str">
        <f t="shared" si="1945"/>
        <v/>
      </c>
      <c r="W584" s="114" t="str">
        <f t="shared" si="1945"/>
        <v/>
      </c>
      <c r="X584" s="113" t="str">
        <f t="shared" si="1945"/>
        <v/>
      </c>
      <c r="Y584" s="114" t="str">
        <f t="shared" si="1945"/>
        <v/>
      </c>
      <c r="Z584" s="114" t="str">
        <f t="shared" si="1945"/>
        <v/>
      </c>
      <c r="AA584" s="114" t="str">
        <f t="shared" si="1945"/>
        <v/>
      </c>
      <c r="AB584" s="113" t="str">
        <f t="shared" si="1945"/>
        <v/>
      </c>
      <c r="AC584" s="114" t="str">
        <f t="shared" si="1945"/>
        <v/>
      </c>
      <c r="AD584" s="114" t="str">
        <f t="shared" si="1945"/>
        <v/>
      </c>
      <c r="AE584" s="114" t="str">
        <f t="shared" si="1945"/>
        <v/>
      </c>
      <c r="AF584" s="114" t="str">
        <f t="shared" si="1945"/>
        <v/>
      </c>
      <c r="AG584" s="114" t="str">
        <f t="shared" si="1945"/>
        <v/>
      </c>
      <c r="AH584" s="114" t="str">
        <f t="shared" si="1945"/>
        <v/>
      </c>
      <c r="AI584" s="113" t="str">
        <f t="shared" si="1945"/>
        <v/>
      </c>
      <c r="AJ584" s="115" t="str">
        <f t="shared" si="1945"/>
        <v/>
      </c>
      <c r="AK584" s="617"/>
      <c r="AL584" s="38"/>
      <c r="AM584" s="98" t="s">
        <v>68</v>
      </c>
      <c r="AN584" s="130">
        <f t="shared" si="1746"/>
        <v>578</v>
      </c>
      <c r="AO584" s="138" t="str">
        <f t="shared" ref="AO584:AS584" si="1946">IF(AND($G584=AO$4,$H584=AO$6),$I584,"")</f>
        <v/>
      </c>
      <c r="AP584" s="139" t="str">
        <f t="shared" si="1946"/>
        <v/>
      </c>
      <c r="AQ584" s="139">
        <f t="shared" si="1946"/>
        <v>10000</v>
      </c>
      <c r="AR584" s="139" t="str">
        <f t="shared" si="1946"/>
        <v/>
      </c>
      <c r="AS584" s="139" t="str">
        <f t="shared" si="1946"/>
        <v/>
      </c>
      <c r="AT584" s="118"/>
      <c r="AU584" s="138" t="str">
        <f t="shared" si="1675"/>
        <v/>
      </c>
      <c r="AV584" s="139" t="str">
        <f t="shared" si="1676"/>
        <v/>
      </c>
      <c r="AW584" s="139" t="str">
        <f t="shared" si="1677"/>
        <v/>
      </c>
      <c r="AX584" s="139" t="str">
        <f t="shared" si="1678"/>
        <v/>
      </c>
      <c r="AY584" s="139" t="str">
        <f t="shared" si="1679"/>
        <v/>
      </c>
      <c r="AZ584" s="140" t="str">
        <f t="shared" si="1680"/>
        <v/>
      </c>
      <c r="BA584" s="141" t="str">
        <f t="shared" si="1681"/>
        <v/>
      </c>
      <c r="BB584" s="139" t="str">
        <f t="shared" si="1682"/>
        <v/>
      </c>
      <c r="BC584" s="139" t="str">
        <f t="shared" si="1683"/>
        <v/>
      </c>
      <c r="BD584" s="139" t="str">
        <f t="shared" si="1684"/>
        <v/>
      </c>
      <c r="BE584" s="140" t="str">
        <f t="shared" si="1685"/>
        <v/>
      </c>
      <c r="BF584" s="122" t="str">
        <f t="shared" si="1686"/>
        <v/>
      </c>
      <c r="BG584" s="123" t="str">
        <f t="shared" si="1687"/>
        <v/>
      </c>
      <c r="BH584" s="123" t="str">
        <f t="shared" si="1688"/>
        <v/>
      </c>
      <c r="BI584" s="123" t="str">
        <f t="shared" si="1689"/>
        <v/>
      </c>
      <c r="BJ584" s="122" t="str">
        <f t="shared" si="1690"/>
        <v/>
      </c>
      <c r="BK584" s="123" t="str">
        <f t="shared" si="1691"/>
        <v/>
      </c>
      <c r="BL584" s="123" t="str">
        <f t="shared" si="1692"/>
        <v/>
      </c>
      <c r="BM584" s="123" t="str">
        <f t="shared" si="1693"/>
        <v/>
      </c>
      <c r="BN584" s="123" t="str">
        <f t="shared" si="1694"/>
        <v/>
      </c>
      <c r="BO584" s="123" t="str">
        <f t="shared" si="1695"/>
        <v/>
      </c>
      <c r="BP584" s="123" t="str">
        <f t="shared" si="1696"/>
        <v/>
      </c>
      <c r="BQ584" s="123" t="str">
        <f t="shared" si="1697"/>
        <v/>
      </c>
      <c r="BR584" s="124" t="str">
        <f t="shared" si="1698"/>
        <v/>
      </c>
      <c r="BS584" s="142" t="str">
        <f t="shared" si="1699"/>
        <v/>
      </c>
      <c r="BT584" s="143" t="str">
        <f t="shared" si="1700"/>
        <v/>
      </c>
      <c r="BU584" s="143" t="str">
        <f t="shared" si="1701"/>
        <v/>
      </c>
      <c r="BV584" s="143" t="str">
        <f t="shared" si="1702"/>
        <v/>
      </c>
      <c r="BW584" s="143" t="str">
        <f t="shared" si="1703"/>
        <v/>
      </c>
      <c r="BX584" s="144" t="str">
        <f t="shared" si="1704"/>
        <v/>
      </c>
      <c r="BY584" s="141" t="str">
        <f t="shared" si="1705"/>
        <v/>
      </c>
      <c r="BZ584" s="139" t="str">
        <f t="shared" si="1706"/>
        <v/>
      </c>
      <c r="CA584" s="139" t="str">
        <f t="shared" si="1707"/>
        <v/>
      </c>
      <c r="CB584" s="139" t="str">
        <f t="shared" si="1708"/>
        <v/>
      </c>
      <c r="CC584" s="139" t="str">
        <f t="shared" si="1709"/>
        <v/>
      </c>
      <c r="CD584" s="139" t="str">
        <f t="shared" si="1710"/>
        <v/>
      </c>
      <c r="CE584" s="140" t="str">
        <f t="shared" si="1711"/>
        <v/>
      </c>
      <c r="CF584" s="141" t="str">
        <f t="shared" si="1712"/>
        <v/>
      </c>
      <c r="CG584" s="139" t="str">
        <f t="shared" si="1713"/>
        <v/>
      </c>
      <c r="CH584" s="139" t="str">
        <f t="shared" si="1714"/>
        <v/>
      </c>
      <c r="CI584" s="139" t="str">
        <f t="shared" si="1715"/>
        <v/>
      </c>
      <c r="CJ584" s="139" t="str">
        <f t="shared" si="1716"/>
        <v/>
      </c>
      <c r="CK584" s="139" t="str">
        <f t="shared" si="1717"/>
        <v/>
      </c>
      <c r="CL584" s="140" t="str">
        <f t="shared" si="1718"/>
        <v/>
      </c>
      <c r="CM584" s="142" t="str">
        <f t="shared" si="1719"/>
        <v/>
      </c>
      <c r="CN584" s="143" t="str">
        <f t="shared" si="1720"/>
        <v/>
      </c>
      <c r="CO584" s="143" t="str">
        <f t="shared" si="1721"/>
        <v/>
      </c>
      <c r="CP584" s="143" t="str">
        <f t="shared" si="1722"/>
        <v/>
      </c>
      <c r="CQ584" s="143" t="str">
        <f t="shared" si="1723"/>
        <v/>
      </c>
      <c r="CR584" s="145" t="str">
        <f t="shared" si="1724"/>
        <v/>
      </c>
      <c r="CS584" s="127"/>
      <c r="CT584" s="122" t="str">
        <f t="shared" si="1725"/>
        <v/>
      </c>
      <c r="CU584" s="123" t="str">
        <f t="shared" si="1726"/>
        <v/>
      </c>
      <c r="CV584" s="123" t="str">
        <f t="shared" si="1727"/>
        <v/>
      </c>
      <c r="CW584" s="123" t="str">
        <f t="shared" si="1728"/>
        <v/>
      </c>
      <c r="CX584" s="123" t="str">
        <f t="shared" si="1729"/>
        <v/>
      </c>
      <c r="CY584" s="123" t="str">
        <f t="shared" si="1730"/>
        <v/>
      </c>
      <c r="CZ584" s="123" t="str">
        <f t="shared" si="1731"/>
        <v/>
      </c>
      <c r="DA584" s="123" t="str">
        <f t="shared" si="1732"/>
        <v/>
      </c>
      <c r="DB584" s="124" t="str">
        <f t="shared" si="1733"/>
        <v/>
      </c>
      <c r="DC584" s="128" t="str">
        <f t="shared" si="1734"/>
        <v/>
      </c>
      <c r="DD584" s="123" t="str">
        <f t="shared" si="1735"/>
        <v/>
      </c>
      <c r="DE584" s="123" t="str">
        <f t="shared" si="1736"/>
        <v/>
      </c>
      <c r="DF584" s="123" t="str">
        <f t="shared" si="1737"/>
        <v/>
      </c>
      <c r="DG584" s="123" t="str">
        <f t="shared" si="1738"/>
        <v/>
      </c>
      <c r="DH584" s="123" t="str">
        <f t="shared" si="1739"/>
        <v/>
      </c>
      <c r="DI584" s="123" t="str">
        <f t="shared" si="1740"/>
        <v/>
      </c>
      <c r="DJ584" s="129" t="str">
        <f t="shared" si="1741"/>
        <v/>
      </c>
      <c r="DK584" s="98" t="s">
        <v>68</v>
      </c>
      <c r="DL584" s="130">
        <f t="shared" si="1748"/>
        <v>578</v>
      </c>
      <c r="DM584" s="56"/>
    </row>
    <row r="585" spans="2:117" ht="22.5" customHeight="1">
      <c r="B585" s="98" t="s">
        <v>68</v>
      </c>
      <c r="C585" s="130">
        <f t="shared" si="1742"/>
        <v>579</v>
      </c>
      <c r="D585" s="146">
        <v>45709</v>
      </c>
      <c r="E585" s="155" t="s">
        <v>69</v>
      </c>
      <c r="F585" s="102" t="s">
        <v>70</v>
      </c>
      <c r="G585" s="103" t="s">
        <v>20</v>
      </c>
      <c r="H585" s="131" t="s">
        <v>46</v>
      </c>
      <c r="I585" s="132">
        <v>3000</v>
      </c>
      <c r="J585" s="106"/>
      <c r="K585" s="107">
        <f t="shared" si="1743"/>
        <v>6099404</v>
      </c>
      <c r="L585" s="645"/>
      <c r="M585" s="133"/>
      <c r="N585" s="133"/>
      <c r="O585" s="134" t="str">
        <f t="shared" ref="O585:S585" si="1947">IF($H585=O$6,$I585,"")</f>
        <v/>
      </c>
      <c r="P585" s="135" t="str">
        <f t="shared" si="1947"/>
        <v/>
      </c>
      <c r="Q585" s="136">
        <f t="shared" si="1947"/>
        <v>3000</v>
      </c>
      <c r="R585" s="135" t="str">
        <f t="shared" si="1947"/>
        <v/>
      </c>
      <c r="S585" s="137" t="str">
        <f t="shared" si="1947"/>
        <v/>
      </c>
      <c r="T585" s="113" t="str">
        <f t="shared" ref="T585:AJ585" si="1948">IF($H585=T$6,$J585,"")</f>
        <v/>
      </c>
      <c r="U585" s="114" t="str">
        <f t="shared" si="1948"/>
        <v/>
      </c>
      <c r="V585" s="114" t="str">
        <f t="shared" si="1948"/>
        <v/>
      </c>
      <c r="W585" s="114" t="str">
        <f t="shared" si="1948"/>
        <v/>
      </c>
      <c r="X585" s="113" t="str">
        <f t="shared" si="1948"/>
        <v/>
      </c>
      <c r="Y585" s="114" t="str">
        <f t="shared" si="1948"/>
        <v/>
      </c>
      <c r="Z585" s="114" t="str">
        <f t="shared" si="1948"/>
        <v/>
      </c>
      <c r="AA585" s="114" t="str">
        <f t="shared" si="1948"/>
        <v/>
      </c>
      <c r="AB585" s="113" t="str">
        <f t="shared" si="1948"/>
        <v/>
      </c>
      <c r="AC585" s="114" t="str">
        <f t="shared" si="1948"/>
        <v/>
      </c>
      <c r="AD585" s="114" t="str">
        <f t="shared" si="1948"/>
        <v/>
      </c>
      <c r="AE585" s="114" t="str">
        <f t="shared" si="1948"/>
        <v/>
      </c>
      <c r="AF585" s="114" t="str">
        <f t="shared" si="1948"/>
        <v/>
      </c>
      <c r="AG585" s="114" t="str">
        <f t="shared" si="1948"/>
        <v/>
      </c>
      <c r="AH585" s="114" t="str">
        <f t="shared" si="1948"/>
        <v/>
      </c>
      <c r="AI585" s="113" t="str">
        <f t="shared" si="1948"/>
        <v/>
      </c>
      <c r="AJ585" s="115" t="str">
        <f t="shared" si="1948"/>
        <v/>
      </c>
      <c r="AK585" s="617"/>
      <c r="AL585" s="38"/>
      <c r="AM585" s="98" t="s">
        <v>68</v>
      </c>
      <c r="AN585" s="130">
        <f t="shared" si="1746"/>
        <v>579</v>
      </c>
      <c r="AO585" s="138" t="str">
        <f t="shared" ref="AO585:AS585" si="1949">IF(AND($G585=AO$4,$H585=AO$6),$I585,"")</f>
        <v/>
      </c>
      <c r="AP585" s="139" t="str">
        <f t="shared" si="1949"/>
        <v/>
      </c>
      <c r="AQ585" s="139">
        <f t="shared" si="1949"/>
        <v>3000</v>
      </c>
      <c r="AR585" s="139" t="str">
        <f t="shared" si="1949"/>
        <v/>
      </c>
      <c r="AS585" s="139" t="str">
        <f t="shared" si="1949"/>
        <v/>
      </c>
      <c r="AT585" s="118"/>
      <c r="AU585" s="138" t="str">
        <f t="shared" si="1675"/>
        <v/>
      </c>
      <c r="AV585" s="139" t="str">
        <f t="shared" si="1676"/>
        <v/>
      </c>
      <c r="AW585" s="139" t="str">
        <f t="shared" si="1677"/>
        <v/>
      </c>
      <c r="AX585" s="139" t="str">
        <f t="shared" si="1678"/>
        <v/>
      </c>
      <c r="AY585" s="139" t="str">
        <f t="shared" si="1679"/>
        <v/>
      </c>
      <c r="AZ585" s="140" t="str">
        <f t="shared" si="1680"/>
        <v/>
      </c>
      <c r="BA585" s="141" t="str">
        <f t="shared" si="1681"/>
        <v/>
      </c>
      <c r="BB585" s="139" t="str">
        <f t="shared" si="1682"/>
        <v/>
      </c>
      <c r="BC585" s="139" t="str">
        <f t="shared" si="1683"/>
        <v/>
      </c>
      <c r="BD585" s="139" t="str">
        <f t="shared" si="1684"/>
        <v/>
      </c>
      <c r="BE585" s="140" t="str">
        <f t="shared" si="1685"/>
        <v/>
      </c>
      <c r="BF585" s="122" t="str">
        <f t="shared" si="1686"/>
        <v/>
      </c>
      <c r="BG585" s="123" t="str">
        <f t="shared" si="1687"/>
        <v/>
      </c>
      <c r="BH585" s="123" t="str">
        <f t="shared" si="1688"/>
        <v/>
      </c>
      <c r="BI585" s="123" t="str">
        <f t="shared" si="1689"/>
        <v/>
      </c>
      <c r="BJ585" s="122" t="str">
        <f t="shared" si="1690"/>
        <v/>
      </c>
      <c r="BK585" s="123" t="str">
        <f t="shared" si="1691"/>
        <v/>
      </c>
      <c r="BL585" s="123" t="str">
        <f t="shared" si="1692"/>
        <v/>
      </c>
      <c r="BM585" s="123" t="str">
        <f t="shared" si="1693"/>
        <v/>
      </c>
      <c r="BN585" s="123" t="str">
        <f t="shared" si="1694"/>
        <v/>
      </c>
      <c r="BO585" s="123" t="str">
        <f t="shared" si="1695"/>
        <v/>
      </c>
      <c r="BP585" s="123" t="str">
        <f t="shared" si="1696"/>
        <v/>
      </c>
      <c r="BQ585" s="123" t="str">
        <f t="shared" si="1697"/>
        <v/>
      </c>
      <c r="BR585" s="124" t="str">
        <f t="shared" si="1698"/>
        <v/>
      </c>
      <c r="BS585" s="142" t="str">
        <f t="shared" si="1699"/>
        <v/>
      </c>
      <c r="BT585" s="143" t="str">
        <f t="shared" si="1700"/>
        <v/>
      </c>
      <c r="BU585" s="143" t="str">
        <f t="shared" si="1701"/>
        <v/>
      </c>
      <c r="BV585" s="143" t="str">
        <f t="shared" si="1702"/>
        <v/>
      </c>
      <c r="BW585" s="143" t="str">
        <f t="shared" si="1703"/>
        <v/>
      </c>
      <c r="BX585" s="144" t="str">
        <f t="shared" si="1704"/>
        <v/>
      </c>
      <c r="BY585" s="141" t="str">
        <f t="shared" si="1705"/>
        <v/>
      </c>
      <c r="BZ585" s="139" t="str">
        <f t="shared" si="1706"/>
        <v/>
      </c>
      <c r="CA585" s="139" t="str">
        <f t="shared" si="1707"/>
        <v/>
      </c>
      <c r="CB585" s="139" t="str">
        <f t="shared" si="1708"/>
        <v/>
      </c>
      <c r="CC585" s="139" t="str">
        <f t="shared" si="1709"/>
        <v/>
      </c>
      <c r="CD585" s="139" t="str">
        <f t="shared" si="1710"/>
        <v/>
      </c>
      <c r="CE585" s="140" t="str">
        <f t="shared" si="1711"/>
        <v/>
      </c>
      <c r="CF585" s="141" t="str">
        <f t="shared" si="1712"/>
        <v/>
      </c>
      <c r="CG585" s="139" t="str">
        <f t="shared" si="1713"/>
        <v/>
      </c>
      <c r="CH585" s="139" t="str">
        <f t="shared" si="1714"/>
        <v/>
      </c>
      <c r="CI585" s="139" t="str">
        <f t="shared" si="1715"/>
        <v/>
      </c>
      <c r="CJ585" s="139" t="str">
        <f t="shared" si="1716"/>
        <v/>
      </c>
      <c r="CK585" s="139" t="str">
        <f t="shared" si="1717"/>
        <v/>
      </c>
      <c r="CL585" s="140" t="str">
        <f t="shared" si="1718"/>
        <v/>
      </c>
      <c r="CM585" s="142" t="str">
        <f t="shared" si="1719"/>
        <v/>
      </c>
      <c r="CN585" s="143" t="str">
        <f t="shared" si="1720"/>
        <v/>
      </c>
      <c r="CO585" s="143" t="str">
        <f t="shared" si="1721"/>
        <v/>
      </c>
      <c r="CP585" s="143" t="str">
        <f t="shared" si="1722"/>
        <v/>
      </c>
      <c r="CQ585" s="143" t="str">
        <f t="shared" si="1723"/>
        <v/>
      </c>
      <c r="CR585" s="145" t="str">
        <f t="shared" si="1724"/>
        <v/>
      </c>
      <c r="CS585" s="127"/>
      <c r="CT585" s="122" t="str">
        <f t="shared" si="1725"/>
        <v/>
      </c>
      <c r="CU585" s="123" t="str">
        <f t="shared" si="1726"/>
        <v/>
      </c>
      <c r="CV585" s="123" t="str">
        <f t="shared" si="1727"/>
        <v/>
      </c>
      <c r="CW585" s="123" t="str">
        <f t="shared" si="1728"/>
        <v/>
      </c>
      <c r="CX585" s="123" t="str">
        <f t="shared" si="1729"/>
        <v/>
      </c>
      <c r="CY585" s="123" t="str">
        <f t="shared" si="1730"/>
        <v/>
      </c>
      <c r="CZ585" s="123" t="str">
        <f t="shared" si="1731"/>
        <v/>
      </c>
      <c r="DA585" s="123" t="str">
        <f t="shared" si="1732"/>
        <v/>
      </c>
      <c r="DB585" s="124" t="str">
        <f t="shared" si="1733"/>
        <v/>
      </c>
      <c r="DC585" s="128" t="str">
        <f t="shared" si="1734"/>
        <v/>
      </c>
      <c r="DD585" s="123" t="str">
        <f t="shared" si="1735"/>
        <v/>
      </c>
      <c r="DE585" s="123" t="str">
        <f t="shared" si="1736"/>
        <v/>
      </c>
      <c r="DF585" s="123" t="str">
        <f t="shared" si="1737"/>
        <v/>
      </c>
      <c r="DG585" s="123" t="str">
        <f t="shared" si="1738"/>
        <v/>
      </c>
      <c r="DH585" s="123" t="str">
        <f t="shared" si="1739"/>
        <v/>
      </c>
      <c r="DI585" s="123" t="str">
        <f t="shared" si="1740"/>
        <v/>
      </c>
      <c r="DJ585" s="129" t="str">
        <f t="shared" si="1741"/>
        <v/>
      </c>
      <c r="DK585" s="98" t="s">
        <v>68</v>
      </c>
      <c r="DL585" s="130">
        <f t="shared" si="1748"/>
        <v>579</v>
      </c>
      <c r="DM585" s="56"/>
    </row>
    <row r="586" spans="2:117" ht="22.5" customHeight="1">
      <c r="B586" s="98" t="s">
        <v>68</v>
      </c>
      <c r="C586" s="130">
        <f t="shared" si="1742"/>
        <v>580</v>
      </c>
      <c r="D586" s="146">
        <v>45709</v>
      </c>
      <c r="E586" s="155" t="s">
        <v>69</v>
      </c>
      <c r="F586" s="102" t="s">
        <v>70</v>
      </c>
      <c r="G586" s="156" t="s">
        <v>20</v>
      </c>
      <c r="H586" s="131" t="s">
        <v>46</v>
      </c>
      <c r="I586" s="132">
        <v>2000</v>
      </c>
      <c r="J586" s="106"/>
      <c r="K586" s="107">
        <f t="shared" si="1743"/>
        <v>6101404</v>
      </c>
      <c r="L586" s="645"/>
      <c r="M586" s="133"/>
      <c r="N586" s="133"/>
      <c r="O586" s="134" t="str">
        <f t="shared" ref="O586:S586" si="1950">IF($H586=O$6,$I586,"")</f>
        <v/>
      </c>
      <c r="P586" s="135" t="str">
        <f t="shared" si="1950"/>
        <v/>
      </c>
      <c r="Q586" s="136">
        <f t="shared" si="1950"/>
        <v>2000</v>
      </c>
      <c r="R586" s="135" t="str">
        <f t="shared" si="1950"/>
        <v/>
      </c>
      <c r="S586" s="137" t="str">
        <f t="shared" si="1950"/>
        <v/>
      </c>
      <c r="T586" s="113" t="str">
        <f t="shared" ref="T586:AJ586" si="1951">IF($H586=T$6,$J586,"")</f>
        <v/>
      </c>
      <c r="U586" s="114" t="str">
        <f t="shared" si="1951"/>
        <v/>
      </c>
      <c r="V586" s="114" t="str">
        <f t="shared" si="1951"/>
        <v/>
      </c>
      <c r="W586" s="114" t="str">
        <f t="shared" si="1951"/>
        <v/>
      </c>
      <c r="X586" s="113" t="str">
        <f t="shared" si="1951"/>
        <v/>
      </c>
      <c r="Y586" s="114" t="str">
        <f t="shared" si="1951"/>
        <v/>
      </c>
      <c r="Z586" s="114" t="str">
        <f t="shared" si="1951"/>
        <v/>
      </c>
      <c r="AA586" s="114" t="str">
        <f t="shared" si="1951"/>
        <v/>
      </c>
      <c r="AB586" s="113" t="str">
        <f t="shared" si="1951"/>
        <v/>
      </c>
      <c r="AC586" s="114" t="str">
        <f t="shared" si="1951"/>
        <v/>
      </c>
      <c r="AD586" s="114" t="str">
        <f t="shared" si="1951"/>
        <v/>
      </c>
      <c r="AE586" s="114" t="str">
        <f t="shared" si="1951"/>
        <v/>
      </c>
      <c r="AF586" s="114" t="str">
        <f t="shared" si="1951"/>
        <v/>
      </c>
      <c r="AG586" s="114" t="str">
        <f t="shared" si="1951"/>
        <v/>
      </c>
      <c r="AH586" s="114" t="str">
        <f t="shared" si="1951"/>
        <v/>
      </c>
      <c r="AI586" s="113" t="str">
        <f t="shared" si="1951"/>
        <v/>
      </c>
      <c r="AJ586" s="115" t="str">
        <f t="shared" si="1951"/>
        <v/>
      </c>
      <c r="AK586" s="617"/>
      <c r="AL586" s="38"/>
      <c r="AM586" s="98" t="s">
        <v>68</v>
      </c>
      <c r="AN586" s="130">
        <f t="shared" si="1746"/>
        <v>580</v>
      </c>
      <c r="AO586" s="138" t="str">
        <f t="shared" ref="AO586:AS586" si="1952">IF(AND($G586=AO$4,$H586=AO$6),$I586,"")</f>
        <v/>
      </c>
      <c r="AP586" s="139" t="str">
        <f t="shared" si="1952"/>
        <v/>
      </c>
      <c r="AQ586" s="139">
        <f t="shared" si="1952"/>
        <v>2000</v>
      </c>
      <c r="AR586" s="139" t="str">
        <f t="shared" si="1952"/>
        <v/>
      </c>
      <c r="AS586" s="139" t="str">
        <f t="shared" si="1952"/>
        <v/>
      </c>
      <c r="AT586" s="118"/>
      <c r="AU586" s="138" t="str">
        <f t="shared" si="1675"/>
        <v/>
      </c>
      <c r="AV586" s="139" t="str">
        <f t="shared" si="1676"/>
        <v/>
      </c>
      <c r="AW586" s="139" t="str">
        <f t="shared" si="1677"/>
        <v/>
      </c>
      <c r="AX586" s="139" t="str">
        <f t="shared" si="1678"/>
        <v/>
      </c>
      <c r="AY586" s="139" t="str">
        <f t="shared" si="1679"/>
        <v/>
      </c>
      <c r="AZ586" s="140" t="str">
        <f t="shared" si="1680"/>
        <v/>
      </c>
      <c r="BA586" s="141" t="str">
        <f t="shared" si="1681"/>
        <v/>
      </c>
      <c r="BB586" s="139" t="str">
        <f t="shared" si="1682"/>
        <v/>
      </c>
      <c r="BC586" s="139" t="str">
        <f t="shared" si="1683"/>
        <v/>
      </c>
      <c r="BD586" s="139" t="str">
        <f t="shared" si="1684"/>
        <v/>
      </c>
      <c r="BE586" s="140" t="str">
        <f t="shared" si="1685"/>
        <v/>
      </c>
      <c r="BF586" s="122" t="str">
        <f t="shared" si="1686"/>
        <v/>
      </c>
      <c r="BG586" s="123" t="str">
        <f t="shared" si="1687"/>
        <v/>
      </c>
      <c r="BH586" s="123" t="str">
        <f t="shared" si="1688"/>
        <v/>
      </c>
      <c r="BI586" s="123" t="str">
        <f t="shared" si="1689"/>
        <v/>
      </c>
      <c r="BJ586" s="122" t="str">
        <f t="shared" si="1690"/>
        <v/>
      </c>
      <c r="BK586" s="123" t="str">
        <f t="shared" si="1691"/>
        <v/>
      </c>
      <c r="BL586" s="123" t="str">
        <f t="shared" si="1692"/>
        <v/>
      </c>
      <c r="BM586" s="123" t="str">
        <f t="shared" si="1693"/>
        <v/>
      </c>
      <c r="BN586" s="123" t="str">
        <f t="shared" si="1694"/>
        <v/>
      </c>
      <c r="BO586" s="123" t="str">
        <f t="shared" si="1695"/>
        <v/>
      </c>
      <c r="BP586" s="123" t="str">
        <f t="shared" si="1696"/>
        <v/>
      </c>
      <c r="BQ586" s="123" t="str">
        <f t="shared" si="1697"/>
        <v/>
      </c>
      <c r="BR586" s="124" t="str">
        <f t="shared" si="1698"/>
        <v/>
      </c>
      <c r="BS586" s="142" t="str">
        <f t="shared" si="1699"/>
        <v/>
      </c>
      <c r="BT586" s="143" t="str">
        <f t="shared" si="1700"/>
        <v/>
      </c>
      <c r="BU586" s="143" t="str">
        <f t="shared" si="1701"/>
        <v/>
      </c>
      <c r="BV586" s="143" t="str">
        <f t="shared" si="1702"/>
        <v/>
      </c>
      <c r="BW586" s="143" t="str">
        <f t="shared" si="1703"/>
        <v/>
      </c>
      <c r="BX586" s="144" t="str">
        <f t="shared" si="1704"/>
        <v/>
      </c>
      <c r="BY586" s="141" t="str">
        <f t="shared" si="1705"/>
        <v/>
      </c>
      <c r="BZ586" s="139" t="str">
        <f t="shared" si="1706"/>
        <v/>
      </c>
      <c r="CA586" s="139" t="str">
        <f t="shared" si="1707"/>
        <v/>
      </c>
      <c r="CB586" s="139" t="str">
        <f t="shared" si="1708"/>
        <v/>
      </c>
      <c r="CC586" s="139" t="str">
        <f t="shared" si="1709"/>
        <v/>
      </c>
      <c r="CD586" s="139" t="str">
        <f t="shared" si="1710"/>
        <v/>
      </c>
      <c r="CE586" s="140" t="str">
        <f t="shared" si="1711"/>
        <v/>
      </c>
      <c r="CF586" s="141" t="str">
        <f t="shared" si="1712"/>
        <v/>
      </c>
      <c r="CG586" s="139" t="str">
        <f t="shared" si="1713"/>
        <v/>
      </c>
      <c r="CH586" s="139" t="str">
        <f t="shared" si="1714"/>
        <v/>
      </c>
      <c r="CI586" s="139" t="str">
        <f t="shared" si="1715"/>
        <v/>
      </c>
      <c r="CJ586" s="139" t="str">
        <f t="shared" si="1716"/>
        <v/>
      </c>
      <c r="CK586" s="139" t="str">
        <f t="shared" si="1717"/>
        <v/>
      </c>
      <c r="CL586" s="140" t="str">
        <f t="shared" si="1718"/>
        <v/>
      </c>
      <c r="CM586" s="142" t="str">
        <f t="shared" si="1719"/>
        <v/>
      </c>
      <c r="CN586" s="143" t="str">
        <f t="shared" si="1720"/>
        <v/>
      </c>
      <c r="CO586" s="143" t="str">
        <f t="shared" si="1721"/>
        <v/>
      </c>
      <c r="CP586" s="143" t="str">
        <f t="shared" si="1722"/>
        <v/>
      </c>
      <c r="CQ586" s="143" t="str">
        <f t="shared" si="1723"/>
        <v/>
      </c>
      <c r="CR586" s="145" t="str">
        <f t="shared" si="1724"/>
        <v/>
      </c>
      <c r="CS586" s="127"/>
      <c r="CT586" s="122" t="str">
        <f t="shared" si="1725"/>
        <v/>
      </c>
      <c r="CU586" s="123" t="str">
        <f t="shared" si="1726"/>
        <v/>
      </c>
      <c r="CV586" s="123" t="str">
        <f t="shared" si="1727"/>
        <v/>
      </c>
      <c r="CW586" s="123" t="str">
        <f t="shared" si="1728"/>
        <v/>
      </c>
      <c r="CX586" s="123" t="str">
        <f t="shared" si="1729"/>
        <v/>
      </c>
      <c r="CY586" s="123" t="str">
        <f t="shared" si="1730"/>
        <v/>
      </c>
      <c r="CZ586" s="123" t="str">
        <f t="shared" si="1731"/>
        <v/>
      </c>
      <c r="DA586" s="123" t="str">
        <f t="shared" si="1732"/>
        <v/>
      </c>
      <c r="DB586" s="124" t="str">
        <f t="shared" si="1733"/>
        <v/>
      </c>
      <c r="DC586" s="128" t="str">
        <f t="shared" si="1734"/>
        <v/>
      </c>
      <c r="DD586" s="123" t="str">
        <f t="shared" si="1735"/>
        <v/>
      </c>
      <c r="DE586" s="123" t="str">
        <f t="shared" si="1736"/>
        <v/>
      </c>
      <c r="DF586" s="123" t="str">
        <f t="shared" si="1737"/>
        <v/>
      </c>
      <c r="DG586" s="123" t="str">
        <f t="shared" si="1738"/>
        <v/>
      </c>
      <c r="DH586" s="123" t="str">
        <f t="shared" si="1739"/>
        <v/>
      </c>
      <c r="DI586" s="123" t="str">
        <f t="shared" si="1740"/>
        <v/>
      </c>
      <c r="DJ586" s="129" t="str">
        <f t="shared" si="1741"/>
        <v/>
      </c>
      <c r="DK586" s="98" t="s">
        <v>68</v>
      </c>
      <c r="DL586" s="130">
        <f t="shared" si="1748"/>
        <v>580</v>
      </c>
      <c r="DM586" s="56"/>
    </row>
    <row r="587" spans="2:117" ht="22.5" customHeight="1">
      <c r="B587" s="98" t="s">
        <v>68</v>
      </c>
      <c r="C587" s="130">
        <f t="shared" si="1742"/>
        <v>581</v>
      </c>
      <c r="D587" s="146">
        <v>45709</v>
      </c>
      <c r="E587" s="155" t="s">
        <v>69</v>
      </c>
      <c r="F587" s="102" t="s">
        <v>70</v>
      </c>
      <c r="G587" s="103" t="s">
        <v>20</v>
      </c>
      <c r="H587" s="131" t="s">
        <v>46</v>
      </c>
      <c r="I587" s="132">
        <v>9999</v>
      </c>
      <c r="J587" s="106"/>
      <c r="K587" s="107">
        <f t="shared" si="1743"/>
        <v>6111403</v>
      </c>
      <c r="L587" s="645"/>
      <c r="M587" s="133"/>
      <c r="N587" s="133"/>
      <c r="O587" s="134" t="str">
        <f t="shared" ref="O587:S587" si="1953">IF($H587=O$6,$I587,"")</f>
        <v/>
      </c>
      <c r="P587" s="135" t="str">
        <f t="shared" si="1953"/>
        <v/>
      </c>
      <c r="Q587" s="136">
        <f t="shared" si="1953"/>
        <v>9999</v>
      </c>
      <c r="R587" s="135" t="str">
        <f t="shared" si="1953"/>
        <v/>
      </c>
      <c r="S587" s="137" t="str">
        <f t="shared" si="1953"/>
        <v/>
      </c>
      <c r="T587" s="113" t="str">
        <f t="shared" ref="T587:AJ587" si="1954">IF($H587=T$6,$J587,"")</f>
        <v/>
      </c>
      <c r="U587" s="114" t="str">
        <f t="shared" si="1954"/>
        <v/>
      </c>
      <c r="V587" s="114" t="str">
        <f t="shared" si="1954"/>
        <v/>
      </c>
      <c r="W587" s="114" t="str">
        <f t="shared" si="1954"/>
        <v/>
      </c>
      <c r="X587" s="113" t="str">
        <f t="shared" si="1954"/>
        <v/>
      </c>
      <c r="Y587" s="114" t="str">
        <f t="shared" si="1954"/>
        <v/>
      </c>
      <c r="Z587" s="114" t="str">
        <f t="shared" si="1954"/>
        <v/>
      </c>
      <c r="AA587" s="114" t="str">
        <f t="shared" si="1954"/>
        <v/>
      </c>
      <c r="AB587" s="113" t="str">
        <f t="shared" si="1954"/>
        <v/>
      </c>
      <c r="AC587" s="114" t="str">
        <f t="shared" si="1954"/>
        <v/>
      </c>
      <c r="AD587" s="114" t="str">
        <f t="shared" si="1954"/>
        <v/>
      </c>
      <c r="AE587" s="114" t="str">
        <f t="shared" si="1954"/>
        <v/>
      </c>
      <c r="AF587" s="114" t="str">
        <f t="shared" si="1954"/>
        <v/>
      </c>
      <c r="AG587" s="114" t="str">
        <f t="shared" si="1954"/>
        <v/>
      </c>
      <c r="AH587" s="114" t="str">
        <f t="shared" si="1954"/>
        <v/>
      </c>
      <c r="AI587" s="113" t="str">
        <f t="shared" si="1954"/>
        <v/>
      </c>
      <c r="AJ587" s="115" t="str">
        <f t="shared" si="1954"/>
        <v/>
      </c>
      <c r="AK587" s="617"/>
      <c r="AL587" s="38"/>
      <c r="AM587" s="98" t="s">
        <v>68</v>
      </c>
      <c r="AN587" s="130">
        <f t="shared" si="1746"/>
        <v>581</v>
      </c>
      <c r="AO587" s="138" t="str">
        <f t="shared" ref="AO587:AS587" si="1955">IF(AND($G587=AO$4,$H587=AO$6),$I587,"")</f>
        <v/>
      </c>
      <c r="AP587" s="139" t="str">
        <f t="shared" si="1955"/>
        <v/>
      </c>
      <c r="AQ587" s="139">
        <f t="shared" si="1955"/>
        <v>9999</v>
      </c>
      <c r="AR587" s="139" t="str">
        <f t="shared" si="1955"/>
        <v/>
      </c>
      <c r="AS587" s="139" t="str">
        <f t="shared" si="1955"/>
        <v/>
      </c>
      <c r="AT587" s="118"/>
      <c r="AU587" s="138" t="str">
        <f t="shared" si="1675"/>
        <v/>
      </c>
      <c r="AV587" s="139" t="str">
        <f t="shared" si="1676"/>
        <v/>
      </c>
      <c r="AW587" s="139" t="str">
        <f t="shared" si="1677"/>
        <v/>
      </c>
      <c r="AX587" s="139" t="str">
        <f t="shared" si="1678"/>
        <v/>
      </c>
      <c r="AY587" s="139" t="str">
        <f t="shared" si="1679"/>
        <v/>
      </c>
      <c r="AZ587" s="140" t="str">
        <f t="shared" si="1680"/>
        <v/>
      </c>
      <c r="BA587" s="141" t="str">
        <f t="shared" si="1681"/>
        <v/>
      </c>
      <c r="BB587" s="139" t="str">
        <f t="shared" si="1682"/>
        <v/>
      </c>
      <c r="BC587" s="139" t="str">
        <f t="shared" si="1683"/>
        <v/>
      </c>
      <c r="BD587" s="139" t="str">
        <f t="shared" si="1684"/>
        <v/>
      </c>
      <c r="BE587" s="140" t="str">
        <f t="shared" si="1685"/>
        <v/>
      </c>
      <c r="BF587" s="122" t="str">
        <f t="shared" si="1686"/>
        <v/>
      </c>
      <c r="BG587" s="123" t="str">
        <f t="shared" si="1687"/>
        <v/>
      </c>
      <c r="BH587" s="123" t="str">
        <f t="shared" si="1688"/>
        <v/>
      </c>
      <c r="BI587" s="123" t="str">
        <f t="shared" si="1689"/>
        <v/>
      </c>
      <c r="BJ587" s="122" t="str">
        <f t="shared" si="1690"/>
        <v/>
      </c>
      <c r="BK587" s="123" t="str">
        <f t="shared" si="1691"/>
        <v/>
      </c>
      <c r="BL587" s="123" t="str">
        <f t="shared" si="1692"/>
        <v/>
      </c>
      <c r="BM587" s="123" t="str">
        <f t="shared" si="1693"/>
        <v/>
      </c>
      <c r="BN587" s="123" t="str">
        <f t="shared" si="1694"/>
        <v/>
      </c>
      <c r="BO587" s="123" t="str">
        <f t="shared" si="1695"/>
        <v/>
      </c>
      <c r="BP587" s="123" t="str">
        <f t="shared" si="1696"/>
        <v/>
      </c>
      <c r="BQ587" s="123" t="str">
        <f t="shared" si="1697"/>
        <v/>
      </c>
      <c r="BR587" s="124" t="str">
        <f t="shared" si="1698"/>
        <v/>
      </c>
      <c r="BS587" s="142" t="str">
        <f t="shared" si="1699"/>
        <v/>
      </c>
      <c r="BT587" s="143" t="str">
        <f t="shared" si="1700"/>
        <v/>
      </c>
      <c r="BU587" s="143" t="str">
        <f t="shared" si="1701"/>
        <v/>
      </c>
      <c r="BV587" s="143" t="str">
        <f t="shared" si="1702"/>
        <v/>
      </c>
      <c r="BW587" s="143" t="str">
        <f t="shared" si="1703"/>
        <v/>
      </c>
      <c r="BX587" s="144" t="str">
        <f t="shared" si="1704"/>
        <v/>
      </c>
      <c r="BY587" s="141" t="str">
        <f t="shared" si="1705"/>
        <v/>
      </c>
      <c r="BZ587" s="139" t="str">
        <f t="shared" si="1706"/>
        <v/>
      </c>
      <c r="CA587" s="139" t="str">
        <f t="shared" si="1707"/>
        <v/>
      </c>
      <c r="CB587" s="139" t="str">
        <f t="shared" si="1708"/>
        <v/>
      </c>
      <c r="CC587" s="139" t="str">
        <f t="shared" si="1709"/>
        <v/>
      </c>
      <c r="CD587" s="139" t="str">
        <f t="shared" si="1710"/>
        <v/>
      </c>
      <c r="CE587" s="140" t="str">
        <f t="shared" si="1711"/>
        <v/>
      </c>
      <c r="CF587" s="141" t="str">
        <f t="shared" si="1712"/>
        <v/>
      </c>
      <c r="CG587" s="139" t="str">
        <f t="shared" si="1713"/>
        <v/>
      </c>
      <c r="CH587" s="139" t="str">
        <f t="shared" si="1714"/>
        <v/>
      </c>
      <c r="CI587" s="139" t="str">
        <f t="shared" si="1715"/>
        <v/>
      </c>
      <c r="CJ587" s="139" t="str">
        <f t="shared" si="1716"/>
        <v/>
      </c>
      <c r="CK587" s="139" t="str">
        <f t="shared" si="1717"/>
        <v/>
      </c>
      <c r="CL587" s="140" t="str">
        <f t="shared" si="1718"/>
        <v/>
      </c>
      <c r="CM587" s="142" t="str">
        <f t="shared" si="1719"/>
        <v/>
      </c>
      <c r="CN587" s="143" t="str">
        <f t="shared" si="1720"/>
        <v/>
      </c>
      <c r="CO587" s="143" t="str">
        <f t="shared" si="1721"/>
        <v/>
      </c>
      <c r="CP587" s="143" t="str">
        <f t="shared" si="1722"/>
        <v/>
      </c>
      <c r="CQ587" s="143" t="str">
        <f t="shared" si="1723"/>
        <v/>
      </c>
      <c r="CR587" s="145" t="str">
        <f t="shared" si="1724"/>
        <v/>
      </c>
      <c r="CS587" s="127"/>
      <c r="CT587" s="122" t="str">
        <f t="shared" si="1725"/>
        <v/>
      </c>
      <c r="CU587" s="123" t="str">
        <f t="shared" si="1726"/>
        <v/>
      </c>
      <c r="CV587" s="123" t="str">
        <f t="shared" si="1727"/>
        <v/>
      </c>
      <c r="CW587" s="123" t="str">
        <f t="shared" si="1728"/>
        <v/>
      </c>
      <c r="CX587" s="123" t="str">
        <f t="shared" si="1729"/>
        <v/>
      </c>
      <c r="CY587" s="123" t="str">
        <f t="shared" si="1730"/>
        <v/>
      </c>
      <c r="CZ587" s="123" t="str">
        <f t="shared" si="1731"/>
        <v/>
      </c>
      <c r="DA587" s="123" t="str">
        <f t="shared" si="1732"/>
        <v/>
      </c>
      <c r="DB587" s="124" t="str">
        <f t="shared" si="1733"/>
        <v/>
      </c>
      <c r="DC587" s="128" t="str">
        <f t="shared" si="1734"/>
        <v/>
      </c>
      <c r="DD587" s="123" t="str">
        <f t="shared" si="1735"/>
        <v/>
      </c>
      <c r="DE587" s="123" t="str">
        <f t="shared" si="1736"/>
        <v/>
      </c>
      <c r="DF587" s="123" t="str">
        <f t="shared" si="1737"/>
        <v/>
      </c>
      <c r="DG587" s="123" t="str">
        <f t="shared" si="1738"/>
        <v/>
      </c>
      <c r="DH587" s="123" t="str">
        <f t="shared" si="1739"/>
        <v/>
      </c>
      <c r="DI587" s="123" t="str">
        <f t="shared" si="1740"/>
        <v/>
      </c>
      <c r="DJ587" s="129" t="str">
        <f t="shared" si="1741"/>
        <v/>
      </c>
      <c r="DK587" s="98" t="s">
        <v>68</v>
      </c>
      <c r="DL587" s="130">
        <f t="shared" si="1748"/>
        <v>581</v>
      </c>
      <c r="DM587" s="56"/>
    </row>
    <row r="588" spans="2:117" ht="22.5" customHeight="1">
      <c r="B588" s="98" t="s">
        <v>68</v>
      </c>
      <c r="C588" s="130">
        <f t="shared" si="1742"/>
        <v>582</v>
      </c>
      <c r="D588" s="146">
        <v>45709</v>
      </c>
      <c r="E588" s="155" t="s">
        <v>69</v>
      </c>
      <c r="F588" s="102" t="s">
        <v>70</v>
      </c>
      <c r="G588" s="103" t="s">
        <v>20</v>
      </c>
      <c r="H588" s="131" t="s">
        <v>46</v>
      </c>
      <c r="I588" s="132">
        <v>30000</v>
      </c>
      <c r="J588" s="106"/>
      <c r="K588" s="107">
        <f t="shared" si="1743"/>
        <v>6141403</v>
      </c>
      <c r="L588" s="645"/>
      <c r="M588" s="133"/>
      <c r="N588" s="133"/>
      <c r="O588" s="134" t="str">
        <f t="shared" ref="O588:S588" si="1956">IF($H588=O$6,$I588,"")</f>
        <v/>
      </c>
      <c r="P588" s="135" t="str">
        <f t="shared" si="1956"/>
        <v/>
      </c>
      <c r="Q588" s="136">
        <f t="shared" si="1956"/>
        <v>30000</v>
      </c>
      <c r="R588" s="135" t="str">
        <f t="shared" si="1956"/>
        <v/>
      </c>
      <c r="S588" s="137" t="str">
        <f t="shared" si="1956"/>
        <v/>
      </c>
      <c r="T588" s="113" t="str">
        <f t="shared" ref="T588:AJ588" si="1957">IF($H588=T$6,$J588,"")</f>
        <v/>
      </c>
      <c r="U588" s="114" t="str">
        <f t="shared" si="1957"/>
        <v/>
      </c>
      <c r="V588" s="114" t="str">
        <f t="shared" si="1957"/>
        <v/>
      </c>
      <c r="W588" s="114" t="str">
        <f t="shared" si="1957"/>
        <v/>
      </c>
      <c r="X588" s="113" t="str">
        <f t="shared" si="1957"/>
        <v/>
      </c>
      <c r="Y588" s="114" t="str">
        <f t="shared" si="1957"/>
        <v/>
      </c>
      <c r="Z588" s="114" t="str">
        <f t="shared" si="1957"/>
        <v/>
      </c>
      <c r="AA588" s="114" t="str">
        <f t="shared" si="1957"/>
        <v/>
      </c>
      <c r="AB588" s="113" t="str">
        <f t="shared" si="1957"/>
        <v/>
      </c>
      <c r="AC588" s="114" t="str">
        <f t="shared" si="1957"/>
        <v/>
      </c>
      <c r="AD588" s="114" t="str">
        <f t="shared" si="1957"/>
        <v/>
      </c>
      <c r="AE588" s="114" t="str">
        <f t="shared" si="1957"/>
        <v/>
      </c>
      <c r="AF588" s="114" t="str">
        <f t="shared" si="1957"/>
        <v/>
      </c>
      <c r="AG588" s="114" t="str">
        <f t="shared" si="1957"/>
        <v/>
      </c>
      <c r="AH588" s="114" t="str">
        <f t="shared" si="1957"/>
        <v/>
      </c>
      <c r="AI588" s="113" t="str">
        <f t="shared" si="1957"/>
        <v/>
      </c>
      <c r="AJ588" s="115" t="str">
        <f t="shared" si="1957"/>
        <v/>
      </c>
      <c r="AK588" s="617"/>
      <c r="AL588" s="38"/>
      <c r="AM588" s="98" t="s">
        <v>68</v>
      </c>
      <c r="AN588" s="130">
        <f t="shared" si="1746"/>
        <v>582</v>
      </c>
      <c r="AO588" s="138" t="str">
        <f t="shared" ref="AO588:AS588" si="1958">IF(AND($G588=AO$4,$H588=AO$6),$I588,"")</f>
        <v/>
      </c>
      <c r="AP588" s="139" t="str">
        <f t="shared" si="1958"/>
        <v/>
      </c>
      <c r="AQ588" s="139">
        <f t="shared" si="1958"/>
        <v>30000</v>
      </c>
      <c r="AR588" s="139" t="str">
        <f t="shared" si="1958"/>
        <v/>
      </c>
      <c r="AS588" s="139" t="str">
        <f t="shared" si="1958"/>
        <v/>
      </c>
      <c r="AT588" s="118"/>
      <c r="AU588" s="138" t="str">
        <f t="shared" si="1675"/>
        <v/>
      </c>
      <c r="AV588" s="139" t="str">
        <f t="shared" si="1676"/>
        <v/>
      </c>
      <c r="AW588" s="139" t="str">
        <f t="shared" si="1677"/>
        <v/>
      </c>
      <c r="AX588" s="139" t="str">
        <f t="shared" si="1678"/>
        <v/>
      </c>
      <c r="AY588" s="139" t="str">
        <f t="shared" si="1679"/>
        <v/>
      </c>
      <c r="AZ588" s="140" t="str">
        <f t="shared" si="1680"/>
        <v/>
      </c>
      <c r="BA588" s="141" t="str">
        <f t="shared" si="1681"/>
        <v/>
      </c>
      <c r="BB588" s="139" t="str">
        <f t="shared" si="1682"/>
        <v/>
      </c>
      <c r="BC588" s="139" t="str">
        <f t="shared" si="1683"/>
        <v/>
      </c>
      <c r="BD588" s="139" t="str">
        <f t="shared" si="1684"/>
        <v/>
      </c>
      <c r="BE588" s="140" t="str">
        <f t="shared" si="1685"/>
        <v/>
      </c>
      <c r="BF588" s="122" t="str">
        <f t="shared" si="1686"/>
        <v/>
      </c>
      <c r="BG588" s="123" t="str">
        <f t="shared" si="1687"/>
        <v/>
      </c>
      <c r="BH588" s="123" t="str">
        <f t="shared" si="1688"/>
        <v/>
      </c>
      <c r="BI588" s="123" t="str">
        <f t="shared" si="1689"/>
        <v/>
      </c>
      <c r="BJ588" s="122" t="str">
        <f t="shared" si="1690"/>
        <v/>
      </c>
      <c r="BK588" s="123" t="str">
        <f t="shared" si="1691"/>
        <v/>
      </c>
      <c r="BL588" s="123" t="str">
        <f t="shared" si="1692"/>
        <v/>
      </c>
      <c r="BM588" s="123" t="str">
        <f t="shared" si="1693"/>
        <v/>
      </c>
      <c r="BN588" s="123" t="str">
        <f t="shared" si="1694"/>
        <v/>
      </c>
      <c r="BO588" s="123" t="str">
        <f t="shared" si="1695"/>
        <v/>
      </c>
      <c r="BP588" s="123" t="str">
        <f t="shared" si="1696"/>
        <v/>
      </c>
      <c r="BQ588" s="123" t="str">
        <f t="shared" si="1697"/>
        <v/>
      </c>
      <c r="BR588" s="124" t="str">
        <f t="shared" si="1698"/>
        <v/>
      </c>
      <c r="BS588" s="142" t="str">
        <f t="shared" si="1699"/>
        <v/>
      </c>
      <c r="BT588" s="143" t="str">
        <f t="shared" si="1700"/>
        <v/>
      </c>
      <c r="BU588" s="143" t="str">
        <f t="shared" si="1701"/>
        <v/>
      </c>
      <c r="BV588" s="143" t="str">
        <f t="shared" si="1702"/>
        <v/>
      </c>
      <c r="BW588" s="143" t="str">
        <f t="shared" si="1703"/>
        <v/>
      </c>
      <c r="BX588" s="144" t="str">
        <f t="shared" si="1704"/>
        <v/>
      </c>
      <c r="BY588" s="141" t="str">
        <f t="shared" si="1705"/>
        <v/>
      </c>
      <c r="BZ588" s="139" t="str">
        <f t="shared" si="1706"/>
        <v/>
      </c>
      <c r="CA588" s="139" t="str">
        <f t="shared" si="1707"/>
        <v/>
      </c>
      <c r="CB588" s="139" t="str">
        <f t="shared" si="1708"/>
        <v/>
      </c>
      <c r="CC588" s="139" t="str">
        <f t="shared" si="1709"/>
        <v/>
      </c>
      <c r="CD588" s="139" t="str">
        <f t="shared" si="1710"/>
        <v/>
      </c>
      <c r="CE588" s="140" t="str">
        <f t="shared" si="1711"/>
        <v/>
      </c>
      <c r="CF588" s="141" t="str">
        <f t="shared" si="1712"/>
        <v/>
      </c>
      <c r="CG588" s="139" t="str">
        <f t="shared" si="1713"/>
        <v/>
      </c>
      <c r="CH588" s="139" t="str">
        <f t="shared" si="1714"/>
        <v/>
      </c>
      <c r="CI588" s="139" t="str">
        <f t="shared" si="1715"/>
        <v/>
      </c>
      <c r="CJ588" s="139" t="str">
        <f t="shared" si="1716"/>
        <v/>
      </c>
      <c r="CK588" s="139" t="str">
        <f t="shared" si="1717"/>
        <v/>
      </c>
      <c r="CL588" s="140" t="str">
        <f t="shared" si="1718"/>
        <v/>
      </c>
      <c r="CM588" s="142" t="str">
        <f t="shared" si="1719"/>
        <v/>
      </c>
      <c r="CN588" s="143" t="str">
        <f t="shared" si="1720"/>
        <v/>
      </c>
      <c r="CO588" s="143" t="str">
        <f t="shared" si="1721"/>
        <v/>
      </c>
      <c r="CP588" s="143" t="str">
        <f t="shared" si="1722"/>
        <v/>
      </c>
      <c r="CQ588" s="143" t="str">
        <f t="shared" si="1723"/>
        <v/>
      </c>
      <c r="CR588" s="145" t="str">
        <f t="shared" si="1724"/>
        <v/>
      </c>
      <c r="CS588" s="127"/>
      <c r="CT588" s="122" t="str">
        <f t="shared" si="1725"/>
        <v/>
      </c>
      <c r="CU588" s="123" t="str">
        <f t="shared" si="1726"/>
        <v/>
      </c>
      <c r="CV588" s="123" t="str">
        <f t="shared" si="1727"/>
        <v/>
      </c>
      <c r="CW588" s="123" t="str">
        <f t="shared" si="1728"/>
        <v/>
      </c>
      <c r="CX588" s="123" t="str">
        <f t="shared" si="1729"/>
        <v/>
      </c>
      <c r="CY588" s="123" t="str">
        <f t="shared" si="1730"/>
        <v/>
      </c>
      <c r="CZ588" s="123" t="str">
        <f t="shared" si="1731"/>
        <v/>
      </c>
      <c r="DA588" s="123" t="str">
        <f t="shared" si="1732"/>
        <v/>
      </c>
      <c r="DB588" s="124" t="str">
        <f t="shared" si="1733"/>
        <v/>
      </c>
      <c r="DC588" s="128" t="str">
        <f t="shared" si="1734"/>
        <v/>
      </c>
      <c r="DD588" s="123" t="str">
        <f t="shared" si="1735"/>
        <v/>
      </c>
      <c r="DE588" s="123" t="str">
        <f t="shared" si="1736"/>
        <v/>
      </c>
      <c r="DF588" s="123" t="str">
        <f t="shared" si="1737"/>
        <v/>
      </c>
      <c r="DG588" s="123" t="str">
        <f t="shared" si="1738"/>
        <v/>
      </c>
      <c r="DH588" s="123" t="str">
        <f t="shared" si="1739"/>
        <v/>
      </c>
      <c r="DI588" s="123" t="str">
        <f t="shared" si="1740"/>
        <v/>
      </c>
      <c r="DJ588" s="129" t="str">
        <f t="shared" si="1741"/>
        <v/>
      </c>
      <c r="DK588" s="98" t="s">
        <v>68</v>
      </c>
      <c r="DL588" s="130">
        <f t="shared" si="1748"/>
        <v>582</v>
      </c>
      <c r="DM588" s="56"/>
    </row>
    <row r="589" spans="2:117" ht="22.5" customHeight="1">
      <c r="B589" s="98" t="s">
        <v>68</v>
      </c>
      <c r="C589" s="130">
        <f t="shared" si="1742"/>
        <v>583</v>
      </c>
      <c r="D589" s="146">
        <v>45709</v>
      </c>
      <c r="E589" s="155" t="s">
        <v>69</v>
      </c>
      <c r="F589" s="102" t="s">
        <v>70</v>
      </c>
      <c r="G589" s="103" t="s">
        <v>20</v>
      </c>
      <c r="H589" s="131" t="s">
        <v>46</v>
      </c>
      <c r="I589" s="132">
        <v>10000</v>
      </c>
      <c r="J589" s="106"/>
      <c r="K589" s="107">
        <f t="shared" si="1743"/>
        <v>6151403</v>
      </c>
      <c r="L589" s="645"/>
      <c r="M589" s="133"/>
      <c r="N589" s="133"/>
      <c r="O589" s="134" t="str">
        <f t="shared" ref="O589:S589" si="1959">IF($H589=O$6,$I589,"")</f>
        <v/>
      </c>
      <c r="P589" s="135" t="str">
        <f t="shared" si="1959"/>
        <v/>
      </c>
      <c r="Q589" s="136">
        <f t="shared" si="1959"/>
        <v>10000</v>
      </c>
      <c r="R589" s="135" t="str">
        <f t="shared" si="1959"/>
        <v/>
      </c>
      <c r="S589" s="137" t="str">
        <f t="shared" si="1959"/>
        <v/>
      </c>
      <c r="T589" s="113" t="str">
        <f t="shared" ref="T589:AJ589" si="1960">IF($H589=T$6,$J589,"")</f>
        <v/>
      </c>
      <c r="U589" s="114" t="str">
        <f t="shared" si="1960"/>
        <v/>
      </c>
      <c r="V589" s="114" t="str">
        <f t="shared" si="1960"/>
        <v/>
      </c>
      <c r="W589" s="114" t="str">
        <f t="shared" si="1960"/>
        <v/>
      </c>
      <c r="X589" s="113" t="str">
        <f t="shared" si="1960"/>
        <v/>
      </c>
      <c r="Y589" s="114" t="str">
        <f t="shared" si="1960"/>
        <v/>
      </c>
      <c r="Z589" s="114" t="str">
        <f t="shared" si="1960"/>
        <v/>
      </c>
      <c r="AA589" s="114" t="str">
        <f t="shared" si="1960"/>
        <v/>
      </c>
      <c r="AB589" s="113" t="str">
        <f t="shared" si="1960"/>
        <v/>
      </c>
      <c r="AC589" s="114" t="str">
        <f t="shared" si="1960"/>
        <v/>
      </c>
      <c r="AD589" s="114" t="str">
        <f t="shared" si="1960"/>
        <v/>
      </c>
      <c r="AE589" s="114" t="str">
        <f t="shared" si="1960"/>
        <v/>
      </c>
      <c r="AF589" s="114" t="str">
        <f t="shared" si="1960"/>
        <v/>
      </c>
      <c r="AG589" s="114" t="str">
        <f t="shared" si="1960"/>
        <v/>
      </c>
      <c r="AH589" s="114" t="str">
        <f t="shared" si="1960"/>
        <v/>
      </c>
      <c r="AI589" s="113" t="str">
        <f t="shared" si="1960"/>
        <v/>
      </c>
      <c r="AJ589" s="115" t="str">
        <f t="shared" si="1960"/>
        <v/>
      </c>
      <c r="AK589" s="617"/>
      <c r="AL589" s="38"/>
      <c r="AM589" s="98" t="s">
        <v>68</v>
      </c>
      <c r="AN589" s="130">
        <f t="shared" si="1746"/>
        <v>583</v>
      </c>
      <c r="AO589" s="138" t="str">
        <f t="shared" ref="AO589:AS589" si="1961">IF(AND($G589=AO$4,$H589=AO$6),$I589,"")</f>
        <v/>
      </c>
      <c r="AP589" s="139" t="str">
        <f t="shared" si="1961"/>
        <v/>
      </c>
      <c r="AQ589" s="139">
        <f t="shared" si="1961"/>
        <v>10000</v>
      </c>
      <c r="AR589" s="139" t="str">
        <f t="shared" si="1961"/>
        <v/>
      </c>
      <c r="AS589" s="139" t="str">
        <f t="shared" si="1961"/>
        <v/>
      </c>
      <c r="AT589" s="118"/>
      <c r="AU589" s="138" t="str">
        <f t="shared" si="1675"/>
        <v/>
      </c>
      <c r="AV589" s="139" t="str">
        <f t="shared" si="1676"/>
        <v/>
      </c>
      <c r="AW589" s="139" t="str">
        <f t="shared" si="1677"/>
        <v/>
      </c>
      <c r="AX589" s="139" t="str">
        <f t="shared" si="1678"/>
        <v/>
      </c>
      <c r="AY589" s="139" t="str">
        <f t="shared" si="1679"/>
        <v/>
      </c>
      <c r="AZ589" s="140" t="str">
        <f t="shared" si="1680"/>
        <v/>
      </c>
      <c r="BA589" s="141" t="str">
        <f t="shared" si="1681"/>
        <v/>
      </c>
      <c r="BB589" s="139" t="str">
        <f t="shared" si="1682"/>
        <v/>
      </c>
      <c r="BC589" s="139" t="str">
        <f t="shared" si="1683"/>
        <v/>
      </c>
      <c r="BD589" s="139" t="str">
        <f t="shared" si="1684"/>
        <v/>
      </c>
      <c r="BE589" s="140" t="str">
        <f t="shared" si="1685"/>
        <v/>
      </c>
      <c r="BF589" s="122" t="str">
        <f t="shared" si="1686"/>
        <v/>
      </c>
      <c r="BG589" s="123" t="str">
        <f t="shared" si="1687"/>
        <v/>
      </c>
      <c r="BH589" s="123" t="str">
        <f t="shared" si="1688"/>
        <v/>
      </c>
      <c r="BI589" s="123" t="str">
        <f t="shared" si="1689"/>
        <v/>
      </c>
      <c r="BJ589" s="122" t="str">
        <f t="shared" si="1690"/>
        <v/>
      </c>
      <c r="BK589" s="123" t="str">
        <f t="shared" si="1691"/>
        <v/>
      </c>
      <c r="BL589" s="123" t="str">
        <f t="shared" si="1692"/>
        <v/>
      </c>
      <c r="BM589" s="123" t="str">
        <f t="shared" si="1693"/>
        <v/>
      </c>
      <c r="BN589" s="123" t="str">
        <f t="shared" si="1694"/>
        <v/>
      </c>
      <c r="BO589" s="123" t="str">
        <f t="shared" si="1695"/>
        <v/>
      </c>
      <c r="BP589" s="123" t="str">
        <f t="shared" si="1696"/>
        <v/>
      </c>
      <c r="BQ589" s="123" t="str">
        <f t="shared" si="1697"/>
        <v/>
      </c>
      <c r="BR589" s="124" t="str">
        <f t="shared" si="1698"/>
        <v/>
      </c>
      <c r="BS589" s="142" t="str">
        <f t="shared" si="1699"/>
        <v/>
      </c>
      <c r="BT589" s="143" t="str">
        <f t="shared" si="1700"/>
        <v/>
      </c>
      <c r="BU589" s="143" t="str">
        <f t="shared" si="1701"/>
        <v/>
      </c>
      <c r="BV589" s="143" t="str">
        <f t="shared" si="1702"/>
        <v/>
      </c>
      <c r="BW589" s="143" t="str">
        <f t="shared" si="1703"/>
        <v/>
      </c>
      <c r="BX589" s="144" t="str">
        <f t="shared" si="1704"/>
        <v/>
      </c>
      <c r="BY589" s="141" t="str">
        <f t="shared" si="1705"/>
        <v/>
      </c>
      <c r="BZ589" s="139" t="str">
        <f t="shared" si="1706"/>
        <v/>
      </c>
      <c r="CA589" s="139" t="str">
        <f t="shared" si="1707"/>
        <v/>
      </c>
      <c r="CB589" s="139" t="str">
        <f t="shared" si="1708"/>
        <v/>
      </c>
      <c r="CC589" s="139" t="str">
        <f t="shared" si="1709"/>
        <v/>
      </c>
      <c r="CD589" s="139" t="str">
        <f t="shared" si="1710"/>
        <v/>
      </c>
      <c r="CE589" s="140" t="str">
        <f t="shared" si="1711"/>
        <v/>
      </c>
      <c r="CF589" s="141" t="str">
        <f t="shared" si="1712"/>
        <v/>
      </c>
      <c r="CG589" s="139" t="str">
        <f t="shared" si="1713"/>
        <v/>
      </c>
      <c r="CH589" s="139" t="str">
        <f t="shared" si="1714"/>
        <v/>
      </c>
      <c r="CI589" s="139" t="str">
        <f t="shared" si="1715"/>
        <v/>
      </c>
      <c r="CJ589" s="139" t="str">
        <f t="shared" si="1716"/>
        <v/>
      </c>
      <c r="CK589" s="139" t="str">
        <f t="shared" si="1717"/>
        <v/>
      </c>
      <c r="CL589" s="140" t="str">
        <f t="shared" si="1718"/>
        <v/>
      </c>
      <c r="CM589" s="142" t="str">
        <f t="shared" si="1719"/>
        <v/>
      </c>
      <c r="CN589" s="143" t="str">
        <f t="shared" si="1720"/>
        <v/>
      </c>
      <c r="CO589" s="143" t="str">
        <f t="shared" si="1721"/>
        <v/>
      </c>
      <c r="CP589" s="143" t="str">
        <f t="shared" si="1722"/>
        <v/>
      </c>
      <c r="CQ589" s="143" t="str">
        <f t="shared" si="1723"/>
        <v/>
      </c>
      <c r="CR589" s="145" t="str">
        <f t="shared" si="1724"/>
        <v/>
      </c>
      <c r="CS589" s="127"/>
      <c r="CT589" s="122" t="str">
        <f t="shared" si="1725"/>
        <v/>
      </c>
      <c r="CU589" s="123" t="str">
        <f t="shared" si="1726"/>
        <v/>
      </c>
      <c r="CV589" s="123" t="str">
        <f t="shared" si="1727"/>
        <v/>
      </c>
      <c r="CW589" s="123" t="str">
        <f t="shared" si="1728"/>
        <v/>
      </c>
      <c r="CX589" s="123" t="str">
        <f t="shared" si="1729"/>
        <v/>
      </c>
      <c r="CY589" s="123" t="str">
        <f t="shared" si="1730"/>
        <v/>
      </c>
      <c r="CZ589" s="123" t="str">
        <f t="shared" si="1731"/>
        <v/>
      </c>
      <c r="DA589" s="123" t="str">
        <f t="shared" si="1732"/>
        <v/>
      </c>
      <c r="DB589" s="124" t="str">
        <f t="shared" si="1733"/>
        <v/>
      </c>
      <c r="DC589" s="128" t="str">
        <f t="shared" si="1734"/>
        <v/>
      </c>
      <c r="DD589" s="123" t="str">
        <f t="shared" si="1735"/>
        <v/>
      </c>
      <c r="DE589" s="123" t="str">
        <f t="shared" si="1736"/>
        <v/>
      </c>
      <c r="DF589" s="123" t="str">
        <f t="shared" si="1737"/>
        <v/>
      </c>
      <c r="DG589" s="123" t="str">
        <f t="shared" si="1738"/>
        <v/>
      </c>
      <c r="DH589" s="123" t="str">
        <f t="shared" si="1739"/>
        <v/>
      </c>
      <c r="DI589" s="123" t="str">
        <f t="shared" si="1740"/>
        <v/>
      </c>
      <c r="DJ589" s="129" t="str">
        <f t="shared" si="1741"/>
        <v/>
      </c>
      <c r="DK589" s="98" t="s">
        <v>68</v>
      </c>
      <c r="DL589" s="130">
        <f t="shared" si="1748"/>
        <v>583</v>
      </c>
      <c r="DM589" s="56"/>
    </row>
    <row r="590" spans="2:117" ht="22.5" customHeight="1">
      <c r="B590" s="98" t="s">
        <v>68</v>
      </c>
      <c r="C590" s="130">
        <f t="shared" si="1742"/>
        <v>584</v>
      </c>
      <c r="D590" s="160">
        <v>45709</v>
      </c>
      <c r="E590" s="161" t="s">
        <v>69</v>
      </c>
      <c r="F590" s="102" t="s">
        <v>70</v>
      </c>
      <c r="G590" s="103" t="s">
        <v>20</v>
      </c>
      <c r="H590" s="131" t="s">
        <v>46</v>
      </c>
      <c r="I590" s="162">
        <v>2000</v>
      </c>
      <c r="J590" s="106"/>
      <c r="K590" s="107">
        <f t="shared" si="1743"/>
        <v>6153403</v>
      </c>
      <c r="L590" s="645"/>
      <c r="M590" s="133"/>
      <c r="N590" s="133"/>
      <c r="O590" s="134" t="str">
        <f t="shared" ref="O590:S590" si="1962">IF($H590=O$6,$I590,"")</f>
        <v/>
      </c>
      <c r="P590" s="135" t="str">
        <f t="shared" si="1962"/>
        <v/>
      </c>
      <c r="Q590" s="136">
        <f t="shared" si="1962"/>
        <v>2000</v>
      </c>
      <c r="R590" s="135" t="str">
        <f t="shared" si="1962"/>
        <v/>
      </c>
      <c r="S590" s="137" t="str">
        <f t="shared" si="1962"/>
        <v/>
      </c>
      <c r="T590" s="113" t="str">
        <f t="shared" ref="T590:AJ590" si="1963">IF($H590=T$6,$J590,"")</f>
        <v/>
      </c>
      <c r="U590" s="114" t="str">
        <f t="shared" si="1963"/>
        <v/>
      </c>
      <c r="V590" s="114" t="str">
        <f t="shared" si="1963"/>
        <v/>
      </c>
      <c r="W590" s="114" t="str">
        <f t="shared" si="1963"/>
        <v/>
      </c>
      <c r="X590" s="113" t="str">
        <f t="shared" si="1963"/>
        <v/>
      </c>
      <c r="Y590" s="114" t="str">
        <f t="shared" si="1963"/>
        <v/>
      </c>
      <c r="Z590" s="114" t="str">
        <f t="shared" si="1963"/>
        <v/>
      </c>
      <c r="AA590" s="114" t="str">
        <f t="shared" si="1963"/>
        <v/>
      </c>
      <c r="AB590" s="113" t="str">
        <f t="shared" si="1963"/>
        <v/>
      </c>
      <c r="AC590" s="114" t="str">
        <f t="shared" si="1963"/>
        <v/>
      </c>
      <c r="AD590" s="114" t="str">
        <f t="shared" si="1963"/>
        <v/>
      </c>
      <c r="AE590" s="114" t="str">
        <f t="shared" si="1963"/>
        <v/>
      </c>
      <c r="AF590" s="114" t="str">
        <f t="shared" si="1963"/>
        <v/>
      </c>
      <c r="AG590" s="114" t="str">
        <f t="shared" si="1963"/>
        <v/>
      </c>
      <c r="AH590" s="114" t="str">
        <f t="shared" si="1963"/>
        <v/>
      </c>
      <c r="AI590" s="113" t="str">
        <f t="shared" si="1963"/>
        <v/>
      </c>
      <c r="AJ590" s="115" t="str">
        <f t="shared" si="1963"/>
        <v/>
      </c>
      <c r="AK590" s="617"/>
      <c r="AL590" s="38"/>
      <c r="AM590" s="98" t="s">
        <v>68</v>
      </c>
      <c r="AN590" s="130">
        <f t="shared" si="1746"/>
        <v>584</v>
      </c>
      <c r="AO590" s="138" t="str">
        <f t="shared" ref="AO590:AS590" si="1964">IF(AND($G590=AO$4,$H590=AO$6),$I590,"")</f>
        <v/>
      </c>
      <c r="AP590" s="139" t="str">
        <f t="shared" si="1964"/>
        <v/>
      </c>
      <c r="AQ590" s="139">
        <f t="shared" si="1964"/>
        <v>2000</v>
      </c>
      <c r="AR590" s="139" t="str">
        <f t="shared" si="1964"/>
        <v/>
      </c>
      <c r="AS590" s="139" t="str">
        <f t="shared" si="1964"/>
        <v/>
      </c>
      <c r="AT590" s="118"/>
      <c r="AU590" s="138" t="str">
        <f t="shared" si="1675"/>
        <v/>
      </c>
      <c r="AV590" s="139" t="str">
        <f t="shared" si="1676"/>
        <v/>
      </c>
      <c r="AW590" s="139" t="str">
        <f t="shared" si="1677"/>
        <v/>
      </c>
      <c r="AX590" s="139" t="str">
        <f t="shared" si="1678"/>
        <v/>
      </c>
      <c r="AY590" s="139" t="str">
        <f t="shared" si="1679"/>
        <v/>
      </c>
      <c r="AZ590" s="140" t="str">
        <f t="shared" si="1680"/>
        <v/>
      </c>
      <c r="BA590" s="141" t="str">
        <f t="shared" si="1681"/>
        <v/>
      </c>
      <c r="BB590" s="139" t="str">
        <f t="shared" si="1682"/>
        <v/>
      </c>
      <c r="BC590" s="139" t="str">
        <f t="shared" si="1683"/>
        <v/>
      </c>
      <c r="BD590" s="139" t="str">
        <f t="shared" si="1684"/>
        <v/>
      </c>
      <c r="BE590" s="140" t="str">
        <f t="shared" si="1685"/>
        <v/>
      </c>
      <c r="BF590" s="122" t="str">
        <f t="shared" si="1686"/>
        <v/>
      </c>
      <c r="BG590" s="123" t="str">
        <f t="shared" si="1687"/>
        <v/>
      </c>
      <c r="BH590" s="123" t="str">
        <f t="shared" si="1688"/>
        <v/>
      </c>
      <c r="BI590" s="123" t="str">
        <f t="shared" si="1689"/>
        <v/>
      </c>
      <c r="BJ590" s="122" t="str">
        <f t="shared" si="1690"/>
        <v/>
      </c>
      <c r="BK590" s="123" t="str">
        <f t="shared" si="1691"/>
        <v/>
      </c>
      <c r="BL590" s="123" t="str">
        <f t="shared" si="1692"/>
        <v/>
      </c>
      <c r="BM590" s="123" t="str">
        <f t="shared" si="1693"/>
        <v/>
      </c>
      <c r="BN590" s="123" t="str">
        <f t="shared" si="1694"/>
        <v/>
      </c>
      <c r="BO590" s="123" t="str">
        <f t="shared" si="1695"/>
        <v/>
      </c>
      <c r="BP590" s="123" t="str">
        <f t="shared" si="1696"/>
        <v/>
      </c>
      <c r="BQ590" s="123" t="str">
        <f t="shared" si="1697"/>
        <v/>
      </c>
      <c r="BR590" s="124" t="str">
        <f t="shared" si="1698"/>
        <v/>
      </c>
      <c r="BS590" s="142" t="str">
        <f t="shared" si="1699"/>
        <v/>
      </c>
      <c r="BT590" s="143" t="str">
        <f t="shared" si="1700"/>
        <v/>
      </c>
      <c r="BU590" s="143" t="str">
        <f t="shared" si="1701"/>
        <v/>
      </c>
      <c r="BV590" s="143" t="str">
        <f t="shared" si="1702"/>
        <v/>
      </c>
      <c r="BW590" s="143" t="str">
        <f t="shared" si="1703"/>
        <v/>
      </c>
      <c r="BX590" s="144" t="str">
        <f t="shared" si="1704"/>
        <v/>
      </c>
      <c r="BY590" s="141" t="str">
        <f t="shared" si="1705"/>
        <v/>
      </c>
      <c r="BZ590" s="139" t="str">
        <f t="shared" si="1706"/>
        <v/>
      </c>
      <c r="CA590" s="139" t="str">
        <f t="shared" si="1707"/>
        <v/>
      </c>
      <c r="CB590" s="139" t="str">
        <f t="shared" si="1708"/>
        <v/>
      </c>
      <c r="CC590" s="139" t="str">
        <f t="shared" si="1709"/>
        <v/>
      </c>
      <c r="CD590" s="139" t="str">
        <f t="shared" si="1710"/>
        <v/>
      </c>
      <c r="CE590" s="140" t="str">
        <f t="shared" si="1711"/>
        <v/>
      </c>
      <c r="CF590" s="141" t="str">
        <f t="shared" si="1712"/>
        <v/>
      </c>
      <c r="CG590" s="139" t="str">
        <f t="shared" si="1713"/>
        <v/>
      </c>
      <c r="CH590" s="139" t="str">
        <f t="shared" si="1714"/>
        <v/>
      </c>
      <c r="CI590" s="139" t="str">
        <f t="shared" si="1715"/>
        <v/>
      </c>
      <c r="CJ590" s="139" t="str">
        <f t="shared" si="1716"/>
        <v/>
      </c>
      <c r="CK590" s="139" t="str">
        <f t="shared" si="1717"/>
        <v/>
      </c>
      <c r="CL590" s="140" t="str">
        <f t="shared" si="1718"/>
        <v/>
      </c>
      <c r="CM590" s="142" t="str">
        <f t="shared" si="1719"/>
        <v/>
      </c>
      <c r="CN590" s="143" t="str">
        <f t="shared" si="1720"/>
        <v/>
      </c>
      <c r="CO590" s="143" t="str">
        <f t="shared" si="1721"/>
        <v/>
      </c>
      <c r="CP590" s="143" t="str">
        <f t="shared" si="1722"/>
        <v/>
      </c>
      <c r="CQ590" s="143" t="str">
        <f t="shared" si="1723"/>
        <v/>
      </c>
      <c r="CR590" s="145" t="str">
        <f t="shared" si="1724"/>
        <v/>
      </c>
      <c r="CS590" s="127"/>
      <c r="CT590" s="122" t="str">
        <f t="shared" si="1725"/>
        <v/>
      </c>
      <c r="CU590" s="123" t="str">
        <f t="shared" si="1726"/>
        <v/>
      </c>
      <c r="CV590" s="123" t="str">
        <f t="shared" si="1727"/>
        <v/>
      </c>
      <c r="CW590" s="123" t="str">
        <f t="shared" si="1728"/>
        <v/>
      </c>
      <c r="CX590" s="123" t="str">
        <f t="shared" si="1729"/>
        <v/>
      </c>
      <c r="CY590" s="123" t="str">
        <f t="shared" si="1730"/>
        <v/>
      </c>
      <c r="CZ590" s="123" t="str">
        <f t="shared" si="1731"/>
        <v/>
      </c>
      <c r="DA590" s="123" t="str">
        <f t="shared" si="1732"/>
        <v/>
      </c>
      <c r="DB590" s="124" t="str">
        <f t="shared" si="1733"/>
        <v/>
      </c>
      <c r="DC590" s="128" t="str">
        <f t="shared" si="1734"/>
        <v/>
      </c>
      <c r="DD590" s="123" t="str">
        <f t="shared" si="1735"/>
        <v/>
      </c>
      <c r="DE590" s="123" t="str">
        <f t="shared" si="1736"/>
        <v/>
      </c>
      <c r="DF590" s="123" t="str">
        <f t="shared" si="1737"/>
        <v/>
      </c>
      <c r="DG590" s="123" t="str">
        <f t="shared" si="1738"/>
        <v/>
      </c>
      <c r="DH590" s="123" t="str">
        <f t="shared" si="1739"/>
        <v/>
      </c>
      <c r="DI590" s="123" t="str">
        <f t="shared" si="1740"/>
        <v/>
      </c>
      <c r="DJ590" s="129" t="str">
        <f t="shared" si="1741"/>
        <v/>
      </c>
      <c r="DK590" s="98" t="s">
        <v>68</v>
      </c>
      <c r="DL590" s="130">
        <f t="shared" si="1748"/>
        <v>584</v>
      </c>
      <c r="DM590" s="56"/>
    </row>
    <row r="591" spans="2:117" ht="22.5" customHeight="1">
      <c r="B591" s="98" t="s">
        <v>68</v>
      </c>
      <c r="C591" s="130">
        <f t="shared" si="1742"/>
        <v>585</v>
      </c>
      <c r="D591" s="160">
        <v>45709</v>
      </c>
      <c r="E591" s="161" t="s">
        <v>69</v>
      </c>
      <c r="F591" s="102" t="s">
        <v>70</v>
      </c>
      <c r="G591" s="103" t="s">
        <v>20</v>
      </c>
      <c r="H591" s="131" t="s">
        <v>46</v>
      </c>
      <c r="I591" s="162">
        <v>10000</v>
      </c>
      <c r="J591" s="106"/>
      <c r="K591" s="107">
        <f t="shared" si="1743"/>
        <v>6163403</v>
      </c>
      <c r="L591" s="645"/>
      <c r="M591" s="163"/>
      <c r="N591" s="163"/>
      <c r="O591" s="134" t="str">
        <f t="shared" ref="O591:S591" si="1965">IF($H591=O$6,$I591,"")</f>
        <v/>
      </c>
      <c r="P591" s="135" t="str">
        <f t="shared" si="1965"/>
        <v/>
      </c>
      <c r="Q591" s="136">
        <f t="shared" si="1965"/>
        <v>10000</v>
      </c>
      <c r="R591" s="135" t="str">
        <f t="shared" si="1965"/>
        <v/>
      </c>
      <c r="S591" s="137" t="str">
        <f t="shared" si="1965"/>
        <v/>
      </c>
      <c r="T591" s="113" t="str">
        <f t="shared" ref="T591:AJ591" si="1966">IF($H591=T$6,$J591,"")</f>
        <v/>
      </c>
      <c r="U591" s="114" t="str">
        <f t="shared" si="1966"/>
        <v/>
      </c>
      <c r="V591" s="114" t="str">
        <f t="shared" si="1966"/>
        <v/>
      </c>
      <c r="W591" s="114" t="str">
        <f t="shared" si="1966"/>
        <v/>
      </c>
      <c r="X591" s="113" t="str">
        <f t="shared" si="1966"/>
        <v/>
      </c>
      <c r="Y591" s="114" t="str">
        <f t="shared" si="1966"/>
        <v/>
      </c>
      <c r="Z591" s="114" t="str">
        <f t="shared" si="1966"/>
        <v/>
      </c>
      <c r="AA591" s="114" t="str">
        <f t="shared" si="1966"/>
        <v/>
      </c>
      <c r="AB591" s="113" t="str">
        <f t="shared" si="1966"/>
        <v/>
      </c>
      <c r="AC591" s="114" t="str">
        <f t="shared" si="1966"/>
        <v/>
      </c>
      <c r="AD591" s="114" t="str">
        <f t="shared" si="1966"/>
        <v/>
      </c>
      <c r="AE591" s="114" t="str">
        <f t="shared" si="1966"/>
        <v/>
      </c>
      <c r="AF591" s="114" t="str">
        <f t="shared" si="1966"/>
        <v/>
      </c>
      <c r="AG591" s="114" t="str">
        <f t="shared" si="1966"/>
        <v/>
      </c>
      <c r="AH591" s="114" t="str">
        <f t="shared" si="1966"/>
        <v/>
      </c>
      <c r="AI591" s="113" t="str">
        <f t="shared" si="1966"/>
        <v/>
      </c>
      <c r="AJ591" s="115" t="str">
        <f t="shared" si="1966"/>
        <v/>
      </c>
      <c r="AK591" s="617"/>
      <c r="AL591" s="38"/>
      <c r="AM591" s="98" t="s">
        <v>68</v>
      </c>
      <c r="AN591" s="130">
        <f t="shared" si="1746"/>
        <v>585</v>
      </c>
      <c r="AO591" s="138" t="str">
        <f t="shared" ref="AO591:AS591" si="1967">IF(AND($G591=AO$4,$H591=AO$6),$I591,"")</f>
        <v/>
      </c>
      <c r="AP591" s="139" t="str">
        <f t="shared" si="1967"/>
        <v/>
      </c>
      <c r="AQ591" s="139">
        <f t="shared" si="1967"/>
        <v>10000</v>
      </c>
      <c r="AR591" s="139" t="str">
        <f t="shared" si="1967"/>
        <v/>
      </c>
      <c r="AS591" s="139" t="str">
        <f t="shared" si="1967"/>
        <v/>
      </c>
      <c r="AT591" s="118"/>
      <c r="AU591" s="138" t="str">
        <f t="shared" si="1675"/>
        <v/>
      </c>
      <c r="AV591" s="139" t="str">
        <f t="shared" si="1676"/>
        <v/>
      </c>
      <c r="AW591" s="139" t="str">
        <f t="shared" si="1677"/>
        <v/>
      </c>
      <c r="AX591" s="139" t="str">
        <f t="shared" si="1678"/>
        <v/>
      </c>
      <c r="AY591" s="139" t="str">
        <f t="shared" si="1679"/>
        <v/>
      </c>
      <c r="AZ591" s="140" t="str">
        <f t="shared" si="1680"/>
        <v/>
      </c>
      <c r="BA591" s="141" t="str">
        <f t="shared" si="1681"/>
        <v/>
      </c>
      <c r="BB591" s="139" t="str">
        <f t="shared" si="1682"/>
        <v/>
      </c>
      <c r="BC591" s="139" t="str">
        <f t="shared" si="1683"/>
        <v/>
      </c>
      <c r="BD591" s="139" t="str">
        <f t="shared" si="1684"/>
        <v/>
      </c>
      <c r="BE591" s="140" t="str">
        <f t="shared" si="1685"/>
        <v/>
      </c>
      <c r="BF591" s="122" t="str">
        <f t="shared" si="1686"/>
        <v/>
      </c>
      <c r="BG591" s="123" t="str">
        <f t="shared" si="1687"/>
        <v/>
      </c>
      <c r="BH591" s="123" t="str">
        <f t="shared" si="1688"/>
        <v/>
      </c>
      <c r="BI591" s="123" t="str">
        <f t="shared" si="1689"/>
        <v/>
      </c>
      <c r="BJ591" s="122" t="str">
        <f t="shared" si="1690"/>
        <v/>
      </c>
      <c r="BK591" s="123" t="str">
        <f t="shared" si="1691"/>
        <v/>
      </c>
      <c r="BL591" s="123" t="str">
        <f t="shared" si="1692"/>
        <v/>
      </c>
      <c r="BM591" s="123" t="str">
        <f t="shared" si="1693"/>
        <v/>
      </c>
      <c r="BN591" s="123" t="str">
        <f t="shared" si="1694"/>
        <v/>
      </c>
      <c r="BO591" s="123" t="str">
        <f t="shared" si="1695"/>
        <v/>
      </c>
      <c r="BP591" s="123" t="str">
        <f t="shared" si="1696"/>
        <v/>
      </c>
      <c r="BQ591" s="123" t="str">
        <f t="shared" si="1697"/>
        <v/>
      </c>
      <c r="BR591" s="124" t="str">
        <f t="shared" si="1698"/>
        <v/>
      </c>
      <c r="BS591" s="142" t="str">
        <f t="shared" si="1699"/>
        <v/>
      </c>
      <c r="BT591" s="143" t="str">
        <f t="shared" si="1700"/>
        <v/>
      </c>
      <c r="BU591" s="143" t="str">
        <f t="shared" si="1701"/>
        <v/>
      </c>
      <c r="BV591" s="143" t="str">
        <f t="shared" si="1702"/>
        <v/>
      </c>
      <c r="BW591" s="143" t="str">
        <f t="shared" si="1703"/>
        <v/>
      </c>
      <c r="BX591" s="144" t="str">
        <f t="shared" si="1704"/>
        <v/>
      </c>
      <c r="BY591" s="141" t="str">
        <f t="shared" si="1705"/>
        <v/>
      </c>
      <c r="BZ591" s="139" t="str">
        <f t="shared" si="1706"/>
        <v/>
      </c>
      <c r="CA591" s="139" t="str">
        <f t="shared" si="1707"/>
        <v/>
      </c>
      <c r="CB591" s="139" t="str">
        <f t="shared" si="1708"/>
        <v/>
      </c>
      <c r="CC591" s="139" t="str">
        <f t="shared" si="1709"/>
        <v/>
      </c>
      <c r="CD591" s="139" t="str">
        <f t="shared" si="1710"/>
        <v/>
      </c>
      <c r="CE591" s="140" t="str">
        <f t="shared" si="1711"/>
        <v/>
      </c>
      <c r="CF591" s="141" t="str">
        <f t="shared" si="1712"/>
        <v/>
      </c>
      <c r="CG591" s="139" t="str">
        <f t="shared" si="1713"/>
        <v/>
      </c>
      <c r="CH591" s="139" t="str">
        <f t="shared" si="1714"/>
        <v/>
      </c>
      <c r="CI591" s="139" t="str">
        <f t="shared" si="1715"/>
        <v/>
      </c>
      <c r="CJ591" s="139" t="str">
        <f t="shared" si="1716"/>
        <v/>
      </c>
      <c r="CK591" s="139" t="str">
        <f t="shared" si="1717"/>
        <v/>
      </c>
      <c r="CL591" s="140" t="str">
        <f t="shared" si="1718"/>
        <v/>
      </c>
      <c r="CM591" s="142" t="str">
        <f t="shared" si="1719"/>
        <v/>
      </c>
      <c r="CN591" s="143" t="str">
        <f t="shared" si="1720"/>
        <v/>
      </c>
      <c r="CO591" s="143" t="str">
        <f t="shared" si="1721"/>
        <v/>
      </c>
      <c r="CP591" s="143" t="str">
        <f t="shared" si="1722"/>
        <v/>
      </c>
      <c r="CQ591" s="143" t="str">
        <f t="shared" si="1723"/>
        <v/>
      </c>
      <c r="CR591" s="145" t="str">
        <f t="shared" si="1724"/>
        <v/>
      </c>
      <c r="CS591" s="127"/>
      <c r="CT591" s="122" t="str">
        <f t="shared" si="1725"/>
        <v/>
      </c>
      <c r="CU591" s="123" t="str">
        <f t="shared" si="1726"/>
        <v/>
      </c>
      <c r="CV591" s="123" t="str">
        <f t="shared" si="1727"/>
        <v/>
      </c>
      <c r="CW591" s="123" t="str">
        <f t="shared" si="1728"/>
        <v/>
      </c>
      <c r="CX591" s="123" t="str">
        <f t="shared" si="1729"/>
        <v/>
      </c>
      <c r="CY591" s="123" t="str">
        <f t="shared" si="1730"/>
        <v/>
      </c>
      <c r="CZ591" s="123" t="str">
        <f t="shared" si="1731"/>
        <v/>
      </c>
      <c r="DA591" s="123" t="str">
        <f t="shared" si="1732"/>
        <v/>
      </c>
      <c r="DB591" s="124" t="str">
        <f t="shared" si="1733"/>
        <v/>
      </c>
      <c r="DC591" s="128" t="str">
        <f t="shared" si="1734"/>
        <v/>
      </c>
      <c r="DD591" s="123" t="str">
        <f t="shared" si="1735"/>
        <v/>
      </c>
      <c r="DE591" s="123" t="str">
        <f t="shared" si="1736"/>
        <v/>
      </c>
      <c r="DF591" s="123" t="str">
        <f t="shared" si="1737"/>
        <v/>
      </c>
      <c r="DG591" s="123" t="str">
        <f t="shared" si="1738"/>
        <v/>
      </c>
      <c r="DH591" s="123" t="str">
        <f t="shared" si="1739"/>
        <v/>
      </c>
      <c r="DI591" s="123" t="str">
        <f t="shared" si="1740"/>
        <v/>
      </c>
      <c r="DJ591" s="129" t="str">
        <f t="shared" si="1741"/>
        <v/>
      </c>
      <c r="DK591" s="98" t="s">
        <v>68</v>
      </c>
      <c r="DL591" s="130">
        <f t="shared" si="1748"/>
        <v>585</v>
      </c>
      <c r="DM591" s="56"/>
    </row>
    <row r="592" spans="2:117" ht="22.5" customHeight="1">
      <c r="B592" s="98" t="s">
        <v>68</v>
      </c>
      <c r="C592" s="130">
        <f t="shared" si="1742"/>
        <v>586</v>
      </c>
      <c r="D592" s="146">
        <v>45709</v>
      </c>
      <c r="E592" s="155" t="s">
        <v>69</v>
      </c>
      <c r="F592" s="102" t="s">
        <v>70</v>
      </c>
      <c r="G592" s="103" t="s">
        <v>20</v>
      </c>
      <c r="H592" s="131" t="s">
        <v>46</v>
      </c>
      <c r="I592" s="132">
        <v>10000</v>
      </c>
      <c r="J592" s="106"/>
      <c r="K592" s="107">
        <f t="shared" si="1743"/>
        <v>6173403</v>
      </c>
      <c r="L592" s="645"/>
      <c r="M592" s="163"/>
      <c r="N592" s="163"/>
      <c r="O592" s="134" t="str">
        <f t="shared" ref="O592:S592" si="1968">IF($H592=O$6,$I592,"")</f>
        <v/>
      </c>
      <c r="P592" s="135" t="str">
        <f t="shared" si="1968"/>
        <v/>
      </c>
      <c r="Q592" s="136">
        <f t="shared" si="1968"/>
        <v>10000</v>
      </c>
      <c r="R592" s="135" t="str">
        <f t="shared" si="1968"/>
        <v/>
      </c>
      <c r="S592" s="137" t="str">
        <f t="shared" si="1968"/>
        <v/>
      </c>
      <c r="T592" s="113" t="str">
        <f t="shared" ref="T592:AJ592" si="1969">IF($H592=T$6,$J592,"")</f>
        <v/>
      </c>
      <c r="U592" s="114" t="str">
        <f t="shared" si="1969"/>
        <v/>
      </c>
      <c r="V592" s="114" t="str">
        <f t="shared" si="1969"/>
        <v/>
      </c>
      <c r="W592" s="114" t="str">
        <f t="shared" si="1969"/>
        <v/>
      </c>
      <c r="X592" s="113" t="str">
        <f t="shared" si="1969"/>
        <v/>
      </c>
      <c r="Y592" s="114" t="str">
        <f t="shared" si="1969"/>
        <v/>
      </c>
      <c r="Z592" s="114" t="str">
        <f t="shared" si="1969"/>
        <v/>
      </c>
      <c r="AA592" s="114" t="str">
        <f t="shared" si="1969"/>
        <v/>
      </c>
      <c r="AB592" s="113" t="str">
        <f t="shared" si="1969"/>
        <v/>
      </c>
      <c r="AC592" s="114" t="str">
        <f t="shared" si="1969"/>
        <v/>
      </c>
      <c r="AD592" s="114" t="str">
        <f t="shared" si="1969"/>
        <v/>
      </c>
      <c r="AE592" s="114" t="str">
        <f t="shared" si="1969"/>
        <v/>
      </c>
      <c r="AF592" s="114" t="str">
        <f t="shared" si="1969"/>
        <v/>
      </c>
      <c r="AG592" s="114" t="str">
        <f t="shared" si="1969"/>
        <v/>
      </c>
      <c r="AH592" s="114" t="str">
        <f t="shared" si="1969"/>
        <v/>
      </c>
      <c r="AI592" s="113" t="str">
        <f t="shared" si="1969"/>
        <v/>
      </c>
      <c r="AJ592" s="115" t="str">
        <f t="shared" si="1969"/>
        <v/>
      </c>
      <c r="AK592" s="617"/>
      <c r="AL592" s="38"/>
      <c r="AM592" s="98" t="s">
        <v>68</v>
      </c>
      <c r="AN592" s="130">
        <f t="shared" si="1746"/>
        <v>586</v>
      </c>
      <c r="AO592" s="138" t="str">
        <f t="shared" ref="AO592:AS592" si="1970">IF(AND($G592=AO$4,$H592=AO$6),$I592,"")</f>
        <v/>
      </c>
      <c r="AP592" s="139" t="str">
        <f t="shared" si="1970"/>
        <v/>
      </c>
      <c r="AQ592" s="139">
        <f t="shared" si="1970"/>
        <v>10000</v>
      </c>
      <c r="AR592" s="139" t="str">
        <f t="shared" si="1970"/>
        <v/>
      </c>
      <c r="AS592" s="139" t="str">
        <f t="shared" si="1970"/>
        <v/>
      </c>
      <c r="AT592" s="118"/>
      <c r="AU592" s="138" t="str">
        <f t="shared" si="1675"/>
        <v/>
      </c>
      <c r="AV592" s="139" t="str">
        <f t="shared" si="1676"/>
        <v/>
      </c>
      <c r="AW592" s="139" t="str">
        <f t="shared" si="1677"/>
        <v/>
      </c>
      <c r="AX592" s="139" t="str">
        <f t="shared" si="1678"/>
        <v/>
      </c>
      <c r="AY592" s="139" t="str">
        <f t="shared" si="1679"/>
        <v/>
      </c>
      <c r="AZ592" s="140" t="str">
        <f t="shared" si="1680"/>
        <v/>
      </c>
      <c r="BA592" s="141" t="str">
        <f t="shared" si="1681"/>
        <v/>
      </c>
      <c r="BB592" s="139" t="str">
        <f t="shared" si="1682"/>
        <v/>
      </c>
      <c r="BC592" s="139" t="str">
        <f t="shared" si="1683"/>
        <v/>
      </c>
      <c r="BD592" s="139" t="str">
        <f t="shared" si="1684"/>
        <v/>
      </c>
      <c r="BE592" s="140" t="str">
        <f t="shared" si="1685"/>
        <v/>
      </c>
      <c r="BF592" s="122" t="str">
        <f t="shared" si="1686"/>
        <v/>
      </c>
      <c r="BG592" s="123" t="str">
        <f t="shared" si="1687"/>
        <v/>
      </c>
      <c r="BH592" s="123" t="str">
        <f t="shared" si="1688"/>
        <v/>
      </c>
      <c r="BI592" s="123" t="str">
        <f t="shared" si="1689"/>
        <v/>
      </c>
      <c r="BJ592" s="122" t="str">
        <f t="shared" si="1690"/>
        <v/>
      </c>
      <c r="BK592" s="123" t="str">
        <f t="shared" si="1691"/>
        <v/>
      </c>
      <c r="BL592" s="123" t="str">
        <f t="shared" si="1692"/>
        <v/>
      </c>
      <c r="BM592" s="123" t="str">
        <f t="shared" si="1693"/>
        <v/>
      </c>
      <c r="BN592" s="123" t="str">
        <f t="shared" si="1694"/>
        <v/>
      </c>
      <c r="BO592" s="123" t="str">
        <f t="shared" si="1695"/>
        <v/>
      </c>
      <c r="BP592" s="123" t="str">
        <f t="shared" si="1696"/>
        <v/>
      </c>
      <c r="BQ592" s="123" t="str">
        <f t="shared" si="1697"/>
        <v/>
      </c>
      <c r="BR592" s="124" t="str">
        <f t="shared" si="1698"/>
        <v/>
      </c>
      <c r="BS592" s="142" t="str">
        <f t="shared" si="1699"/>
        <v/>
      </c>
      <c r="BT592" s="143" t="str">
        <f t="shared" si="1700"/>
        <v/>
      </c>
      <c r="BU592" s="143" t="str">
        <f t="shared" si="1701"/>
        <v/>
      </c>
      <c r="BV592" s="143" t="str">
        <f t="shared" si="1702"/>
        <v/>
      </c>
      <c r="BW592" s="143" t="str">
        <f t="shared" si="1703"/>
        <v/>
      </c>
      <c r="BX592" s="144" t="str">
        <f t="shared" si="1704"/>
        <v/>
      </c>
      <c r="BY592" s="141" t="str">
        <f t="shared" si="1705"/>
        <v/>
      </c>
      <c r="BZ592" s="139" t="str">
        <f t="shared" si="1706"/>
        <v/>
      </c>
      <c r="CA592" s="139" t="str">
        <f t="shared" si="1707"/>
        <v/>
      </c>
      <c r="CB592" s="139" t="str">
        <f t="shared" si="1708"/>
        <v/>
      </c>
      <c r="CC592" s="139" t="str">
        <f t="shared" si="1709"/>
        <v/>
      </c>
      <c r="CD592" s="139" t="str">
        <f t="shared" si="1710"/>
        <v/>
      </c>
      <c r="CE592" s="140" t="str">
        <f t="shared" si="1711"/>
        <v/>
      </c>
      <c r="CF592" s="141" t="str">
        <f t="shared" si="1712"/>
        <v/>
      </c>
      <c r="CG592" s="139" t="str">
        <f t="shared" si="1713"/>
        <v/>
      </c>
      <c r="CH592" s="139" t="str">
        <f t="shared" si="1714"/>
        <v/>
      </c>
      <c r="CI592" s="139" t="str">
        <f t="shared" si="1715"/>
        <v/>
      </c>
      <c r="CJ592" s="139" t="str">
        <f t="shared" si="1716"/>
        <v/>
      </c>
      <c r="CK592" s="139" t="str">
        <f t="shared" si="1717"/>
        <v/>
      </c>
      <c r="CL592" s="140" t="str">
        <f t="shared" si="1718"/>
        <v/>
      </c>
      <c r="CM592" s="142" t="str">
        <f t="shared" si="1719"/>
        <v/>
      </c>
      <c r="CN592" s="143" t="str">
        <f t="shared" si="1720"/>
        <v/>
      </c>
      <c r="CO592" s="143" t="str">
        <f t="shared" si="1721"/>
        <v/>
      </c>
      <c r="CP592" s="143" t="str">
        <f t="shared" si="1722"/>
        <v/>
      </c>
      <c r="CQ592" s="143" t="str">
        <f t="shared" si="1723"/>
        <v/>
      </c>
      <c r="CR592" s="145" t="str">
        <f t="shared" si="1724"/>
        <v/>
      </c>
      <c r="CS592" s="127"/>
      <c r="CT592" s="122" t="str">
        <f t="shared" si="1725"/>
        <v/>
      </c>
      <c r="CU592" s="123" t="str">
        <f t="shared" si="1726"/>
        <v/>
      </c>
      <c r="CV592" s="123" t="str">
        <f t="shared" si="1727"/>
        <v/>
      </c>
      <c r="CW592" s="123" t="str">
        <f t="shared" si="1728"/>
        <v/>
      </c>
      <c r="CX592" s="123" t="str">
        <f t="shared" si="1729"/>
        <v/>
      </c>
      <c r="CY592" s="123" t="str">
        <f t="shared" si="1730"/>
        <v/>
      </c>
      <c r="CZ592" s="123" t="str">
        <f t="shared" si="1731"/>
        <v/>
      </c>
      <c r="DA592" s="123" t="str">
        <f t="shared" si="1732"/>
        <v/>
      </c>
      <c r="DB592" s="124" t="str">
        <f t="shared" si="1733"/>
        <v/>
      </c>
      <c r="DC592" s="128" t="str">
        <f t="shared" si="1734"/>
        <v/>
      </c>
      <c r="DD592" s="123" t="str">
        <f t="shared" si="1735"/>
        <v/>
      </c>
      <c r="DE592" s="123" t="str">
        <f t="shared" si="1736"/>
        <v/>
      </c>
      <c r="DF592" s="123" t="str">
        <f t="shared" si="1737"/>
        <v/>
      </c>
      <c r="DG592" s="123" t="str">
        <f t="shared" si="1738"/>
        <v/>
      </c>
      <c r="DH592" s="123" t="str">
        <f t="shared" si="1739"/>
        <v/>
      </c>
      <c r="DI592" s="123" t="str">
        <f t="shared" si="1740"/>
        <v/>
      </c>
      <c r="DJ592" s="129" t="str">
        <f t="shared" si="1741"/>
        <v/>
      </c>
      <c r="DK592" s="98" t="s">
        <v>68</v>
      </c>
      <c r="DL592" s="130">
        <f t="shared" si="1748"/>
        <v>586</v>
      </c>
      <c r="DM592" s="56"/>
    </row>
    <row r="593" spans="2:117" ht="22.5" customHeight="1">
      <c r="B593" s="98" t="s">
        <v>68</v>
      </c>
      <c r="C593" s="130">
        <f t="shared" si="1742"/>
        <v>587</v>
      </c>
      <c r="D593" s="146">
        <v>45709</v>
      </c>
      <c r="E593" s="155" t="s">
        <v>69</v>
      </c>
      <c r="F593" s="102" t="s">
        <v>70</v>
      </c>
      <c r="G593" s="103" t="s">
        <v>20</v>
      </c>
      <c r="H593" s="131" t="s">
        <v>46</v>
      </c>
      <c r="I593" s="132">
        <v>3000</v>
      </c>
      <c r="J593" s="106"/>
      <c r="K593" s="107">
        <f t="shared" si="1743"/>
        <v>6176403</v>
      </c>
      <c r="L593" s="645"/>
      <c r="M593" s="133"/>
      <c r="N593" s="133"/>
      <c r="O593" s="134" t="str">
        <f t="shared" ref="O593:S593" si="1971">IF($H593=O$6,$I593,"")</f>
        <v/>
      </c>
      <c r="P593" s="135" t="str">
        <f t="shared" si="1971"/>
        <v/>
      </c>
      <c r="Q593" s="136">
        <f t="shared" si="1971"/>
        <v>3000</v>
      </c>
      <c r="R593" s="135" t="str">
        <f t="shared" si="1971"/>
        <v/>
      </c>
      <c r="S593" s="137" t="str">
        <f t="shared" si="1971"/>
        <v/>
      </c>
      <c r="T593" s="113" t="str">
        <f t="shared" ref="T593:AJ593" si="1972">IF($H593=T$6,$J593,"")</f>
        <v/>
      </c>
      <c r="U593" s="114" t="str">
        <f t="shared" si="1972"/>
        <v/>
      </c>
      <c r="V593" s="114" t="str">
        <f t="shared" si="1972"/>
        <v/>
      </c>
      <c r="W593" s="114" t="str">
        <f t="shared" si="1972"/>
        <v/>
      </c>
      <c r="X593" s="113" t="str">
        <f t="shared" si="1972"/>
        <v/>
      </c>
      <c r="Y593" s="114" t="str">
        <f t="shared" si="1972"/>
        <v/>
      </c>
      <c r="Z593" s="114" t="str">
        <f t="shared" si="1972"/>
        <v/>
      </c>
      <c r="AA593" s="114" t="str">
        <f t="shared" si="1972"/>
        <v/>
      </c>
      <c r="AB593" s="113" t="str">
        <f t="shared" si="1972"/>
        <v/>
      </c>
      <c r="AC593" s="114" t="str">
        <f t="shared" si="1972"/>
        <v/>
      </c>
      <c r="AD593" s="114" t="str">
        <f t="shared" si="1972"/>
        <v/>
      </c>
      <c r="AE593" s="114" t="str">
        <f t="shared" si="1972"/>
        <v/>
      </c>
      <c r="AF593" s="114" t="str">
        <f t="shared" si="1972"/>
        <v/>
      </c>
      <c r="AG593" s="114" t="str">
        <f t="shared" si="1972"/>
        <v/>
      </c>
      <c r="AH593" s="114" t="str">
        <f t="shared" si="1972"/>
        <v/>
      </c>
      <c r="AI593" s="113" t="str">
        <f t="shared" si="1972"/>
        <v/>
      </c>
      <c r="AJ593" s="115" t="str">
        <f t="shared" si="1972"/>
        <v/>
      </c>
      <c r="AK593" s="617"/>
      <c r="AL593" s="38"/>
      <c r="AM593" s="98" t="s">
        <v>68</v>
      </c>
      <c r="AN593" s="130">
        <f t="shared" si="1746"/>
        <v>587</v>
      </c>
      <c r="AO593" s="138" t="str">
        <f t="shared" ref="AO593:AS593" si="1973">IF(AND($G593=AO$4,$H593=AO$6),$I593,"")</f>
        <v/>
      </c>
      <c r="AP593" s="139" t="str">
        <f t="shared" si="1973"/>
        <v/>
      </c>
      <c r="AQ593" s="139">
        <f t="shared" si="1973"/>
        <v>3000</v>
      </c>
      <c r="AR593" s="139" t="str">
        <f t="shared" si="1973"/>
        <v/>
      </c>
      <c r="AS593" s="139" t="str">
        <f t="shared" si="1973"/>
        <v/>
      </c>
      <c r="AT593" s="118"/>
      <c r="AU593" s="138" t="str">
        <f t="shared" si="1675"/>
        <v/>
      </c>
      <c r="AV593" s="139" t="str">
        <f t="shared" si="1676"/>
        <v/>
      </c>
      <c r="AW593" s="139" t="str">
        <f t="shared" si="1677"/>
        <v/>
      </c>
      <c r="AX593" s="139" t="str">
        <f t="shared" si="1678"/>
        <v/>
      </c>
      <c r="AY593" s="139" t="str">
        <f t="shared" si="1679"/>
        <v/>
      </c>
      <c r="AZ593" s="140" t="str">
        <f t="shared" si="1680"/>
        <v/>
      </c>
      <c r="BA593" s="141" t="str">
        <f t="shared" si="1681"/>
        <v/>
      </c>
      <c r="BB593" s="139" t="str">
        <f t="shared" si="1682"/>
        <v/>
      </c>
      <c r="BC593" s="139" t="str">
        <f t="shared" si="1683"/>
        <v/>
      </c>
      <c r="BD593" s="139" t="str">
        <f t="shared" si="1684"/>
        <v/>
      </c>
      <c r="BE593" s="140" t="str">
        <f t="shared" si="1685"/>
        <v/>
      </c>
      <c r="BF593" s="122" t="str">
        <f t="shared" si="1686"/>
        <v/>
      </c>
      <c r="BG593" s="123" t="str">
        <f t="shared" si="1687"/>
        <v/>
      </c>
      <c r="BH593" s="123" t="str">
        <f t="shared" si="1688"/>
        <v/>
      </c>
      <c r="BI593" s="123" t="str">
        <f t="shared" si="1689"/>
        <v/>
      </c>
      <c r="BJ593" s="122" t="str">
        <f t="shared" si="1690"/>
        <v/>
      </c>
      <c r="BK593" s="123" t="str">
        <f t="shared" si="1691"/>
        <v/>
      </c>
      <c r="BL593" s="123" t="str">
        <f t="shared" si="1692"/>
        <v/>
      </c>
      <c r="BM593" s="123" t="str">
        <f t="shared" si="1693"/>
        <v/>
      </c>
      <c r="BN593" s="123" t="str">
        <f t="shared" si="1694"/>
        <v/>
      </c>
      <c r="BO593" s="123" t="str">
        <f t="shared" si="1695"/>
        <v/>
      </c>
      <c r="BP593" s="123" t="str">
        <f t="shared" si="1696"/>
        <v/>
      </c>
      <c r="BQ593" s="123" t="str">
        <f t="shared" si="1697"/>
        <v/>
      </c>
      <c r="BR593" s="124" t="str">
        <f t="shared" si="1698"/>
        <v/>
      </c>
      <c r="BS593" s="142" t="str">
        <f t="shared" si="1699"/>
        <v/>
      </c>
      <c r="BT593" s="143" t="str">
        <f t="shared" si="1700"/>
        <v/>
      </c>
      <c r="BU593" s="143" t="str">
        <f t="shared" si="1701"/>
        <v/>
      </c>
      <c r="BV593" s="143" t="str">
        <f t="shared" si="1702"/>
        <v/>
      </c>
      <c r="BW593" s="143" t="str">
        <f t="shared" si="1703"/>
        <v/>
      </c>
      <c r="BX593" s="144" t="str">
        <f t="shared" si="1704"/>
        <v/>
      </c>
      <c r="BY593" s="141" t="str">
        <f t="shared" si="1705"/>
        <v/>
      </c>
      <c r="BZ593" s="139" t="str">
        <f t="shared" si="1706"/>
        <v/>
      </c>
      <c r="CA593" s="139" t="str">
        <f t="shared" si="1707"/>
        <v/>
      </c>
      <c r="CB593" s="139" t="str">
        <f t="shared" si="1708"/>
        <v/>
      </c>
      <c r="CC593" s="139" t="str">
        <f t="shared" si="1709"/>
        <v/>
      </c>
      <c r="CD593" s="139" t="str">
        <f t="shared" si="1710"/>
        <v/>
      </c>
      <c r="CE593" s="140" t="str">
        <f t="shared" si="1711"/>
        <v/>
      </c>
      <c r="CF593" s="141" t="str">
        <f t="shared" si="1712"/>
        <v/>
      </c>
      <c r="CG593" s="139" t="str">
        <f t="shared" si="1713"/>
        <v/>
      </c>
      <c r="CH593" s="139" t="str">
        <f t="shared" si="1714"/>
        <v/>
      </c>
      <c r="CI593" s="139" t="str">
        <f t="shared" si="1715"/>
        <v/>
      </c>
      <c r="CJ593" s="139" t="str">
        <f t="shared" si="1716"/>
        <v/>
      </c>
      <c r="CK593" s="139" t="str">
        <f t="shared" si="1717"/>
        <v/>
      </c>
      <c r="CL593" s="140" t="str">
        <f t="shared" si="1718"/>
        <v/>
      </c>
      <c r="CM593" s="142" t="str">
        <f t="shared" si="1719"/>
        <v/>
      </c>
      <c r="CN593" s="143" t="str">
        <f t="shared" si="1720"/>
        <v/>
      </c>
      <c r="CO593" s="143" t="str">
        <f t="shared" si="1721"/>
        <v/>
      </c>
      <c r="CP593" s="143" t="str">
        <f t="shared" si="1722"/>
        <v/>
      </c>
      <c r="CQ593" s="143" t="str">
        <f t="shared" si="1723"/>
        <v/>
      </c>
      <c r="CR593" s="145" t="str">
        <f t="shared" si="1724"/>
        <v/>
      </c>
      <c r="CS593" s="127"/>
      <c r="CT593" s="122" t="str">
        <f t="shared" si="1725"/>
        <v/>
      </c>
      <c r="CU593" s="123" t="str">
        <f t="shared" si="1726"/>
        <v/>
      </c>
      <c r="CV593" s="123" t="str">
        <f t="shared" si="1727"/>
        <v/>
      </c>
      <c r="CW593" s="123" t="str">
        <f t="shared" si="1728"/>
        <v/>
      </c>
      <c r="CX593" s="123" t="str">
        <f t="shared" si="1729"/>
        <v/>
      </c>
      <c r="CY593" s="123" t="str">
        <f t="shared" si="1730"/>
        <v/>
      </c>
      <c r="CZ593" s="123" t="str">
        <f t="shared" si="1731"/>
        <v/>
      </c>
      <c r="DA593" s="123" t="str">
        <f t="shared" si="1732"/>
        <v/>
      </c>
      <c r="DB593" s="124" t="str">
        <f t="shared" si="1733"/>
        <v/>
      </c>
      <c r="DC593" s="128" t="str">
        <f t="shared" si="1734"/>
        <v/>
      </c>
      <c r="DD593" s="123" t="str">
        <f t="shared" si="1735"/>
        <v/>
      </c>
      <c r="DE593" s="123" t="str">
        <f t="shared" si="1736"/>
        <v/>
      </c>
      <c r="DF593" s="123" t="str">
        <f t="shared" si="1737"/>
        <v/>
      </c>
      <c r="DG593" s="123" t="str">
        <f t="shared" si="1738"/>
        <v/>
      </c>
      <c r="DH593" s="123" t="str">
        <f t="shared" si="1739"/>
        <v/>
      </c>
      <c r="DI593" s="123" t="str">
        <f t="shared" si="1740"/>
        <v/>
      </c>
      <c r="DJ593" s="129" t="str">
        <f t="shared" si="1741"/>
        <v/>
      </c>
      <c r="DK593" s="98" t="s">
        <v>68</v>
      </c>
      <c r="DL593" s="130">
        <f t="shared" si="1748"/>
        <v>587</v>
      </c>
      <c r="DM593" s="56"/>
    </row>
    <row r="594" spans="2:117" ht="22.5" customHeight="1">
      <c r="B594" s="98" t="s">
        <v>68</v>
      </c>
      <c r="C594" s="130">
        <f t="shared" si="1742"/>
        <v>588</v>
      </c>
      <c r="D594" s="146">
        <v>45709</v>
      </c>
      <c r="E594" s="155" t="s">
        <v>69</v>
      </c>
      <c r="F594" s="102" t="s">
        <v>70</v>
      </c>
      <c r="G594" s="156" t="s">
        <v>20</v>
      </c>
      <c r="H594" s="131" t="s">
        <v>46</v>
      </c>
      <c r="I594" s="132">
        <v>5000</v>
      </c>
      <c r="J594" s="106"/>
      <c r="K594" s="107">
        <f t="shared" si="1743"/>
        <v>6181403</v>
      </c>
      <c r="L594" s="645"/>
      <c r="M594" s="133"/>
      <c r="N594" s="133"/>
      <c r="O594" s="134" t="str">
        <f t="shared" ref="O594:S594" si="1974">IF($H594=O$6,$I594,"")</f>
        <v/>
      </c>
      <c r="P594" s="135" t="str">
        <f t="shared" si="1974"/>
        <v/>
      </c>
      <c r="Q594" s="136">
        <f t="shared" si="1974"/>
        <v>5000</v>
      </c>
      <c r="R594" s="135" t="str">
        <f t="shared" si="1974"/>
        <v/>
      </c>
      <c r="S594" s="137" t="str">
        <f t="shared" si="1974"/>
        <v/>
      </c>
      <c r="T594" s="113" t="str">
        <f t="shared" ref="T594:AJ594" si="1975">IF($H594=T$6,$J594,"")</f>
        <v/>
      </c>
      <c r="U594" s="114" t="str">
        <f t="shared" si="1975"/>
        <v/>
      </c>
      <c r="V594" s="114" t="str">
        <f t="shared" si="1975"/>
        <v/>
      </c>
      <c r="W594" s="114" t="str">
        <f t="shared" si="1975"/>
        <v/>
      </c>
      <c r="X594" s="113" t="str">
        <f t="shared" si="1975"/>
        <v/>
      </c>
      <c r="Y594" s="114" t="str">
        <f t="shared" si="1975"/>
        <v/>
      </c>
      <c r="Z594" s="114" t="str">
        <f t="shared" si="1975"/>
        <v/>
      </c>
      <c r="AA594" s="114" t="str">
        <f t="shared" si="1975"/>
        <v/>
      </c>
      <c r="AB594" s="113" t="str">
        <f t="shared" si="1975"/>
        <v/>
      </c>
      <c r="AC594" s="114" t="str">
        <f t="shared" si="1975"/>
        <v/>
      </c>
      <c r="AD594" s="114" t="str">
        <f t="shared" si="1975"/>
        <v/>
      </c>
      <c r="AE594" s="114" t="str">
        <f t="shared" si="1975"/>
        <v/>
      </c>
      <c r="AF594" s="114" t="str">
        <f t="shared" si="1975"/>
        <v/>
      </c>
      <c r="AG594" s="114" t="str">
        <f t="shared" si="1975"/>
        <v/>
      </c>
      <c r="AH594" s="114" t="str">
        <f t="shared" si="1975"/>
        <v/>
      </c>
      <c r="AI594" s="113" t="str">
        <f t="shared" si="1975"/>
        <v/>
      </c>
      <c r="AJ594" s="115" t="str">
        <f t="shared" si="1975"/>
        <v/>
      </c>
      <c r="AK594" s="617"/>
      <c r="AL594" s="38"/>
      <c r="AM594" s="98" t="s">
        <v>68</v>
      </c>
      <c r="AN594" s="130">
        <f t="shared" si="1746"/>
        <v>588</v>
      </c>
      <c r="AO594" s="138" t="str">
        <f t="shared" ref="AO594:AS594" si="1976">IF(AND($G594=AO$4,$H594=AO$6),$I594,"")</f>
        <v/>
      </c>
      <c r="AP594" s="139" t="str">
        <f t="shared" si="1976"/>
        <v/>
      </c>
      <c r="AQ594" s="139">
        <f t="shared" si="1976"/>
        <v>5000</v>
      </c>
      <c r="AR594" s="139" t="str">
        <f t="shared" si="1976"/>
        <v/>
      </c>
      <c r="AS594" s="139" t="str">
        <f t="shared" si="1976"/>
        <v/>
      </c>
      <c r="AT594" s="118"/>
      <c r="AU594" s="138" t="str">
        <f t="shared" si="1675"/>
        <v/>
      </c>
      <c r="AV594" s="139" t="str">
        <f t="shared" si="1676"/>
        <v/>
      </c>
      <c r="AW594" s="139" t="str">
        <f t="shared" si="1677"/>
        <v/>
      </c>
      <c r="AX594" s="139" t="str">
        <f t="shared" si="1678"/>
        <v/>
      </c>
      <c r="AY594" s="139" t="str">
        <f t="shared" si="1679"/>
        <v/>
      </c>
      <c r="AZ594" s="140" t="str">
        <f t="shared" si="1680"/>
        <v/>
      </c>
      <c r="BA594" s="141" t="str">
        <f t="shared" si="1681"/>
        <v/>
      </c>
      <c r="BB594" s="139" t="str">
        <f t="shared" si="1682"/>
        <v/>
      </c>
      <c r="BC594" s="139" t="str">
        <f t="shared" si="1683"/>
        <v/>
      </c>
      <c r="BD594" s="139" t="str">
        <f t="shared" si="1684"/>
        <v/>
      </c>
      <c r="BE594" s="140" t="str">
        <f t="shared" si="1685"/>
        <v/>
      </c>
      <c r="BF594" s="122" t="str">
        <f t="shared" si="1686"/>
        <v/>
      </c>
      <c r="BG594" s="123" t="str">
        <f t="shared" si="1687"/>
        <v/>
      </c>
      <c r="BH594" s="123" t="str">
        <f t="shared" si="1688"/>
        <v/>
      </c>
      <c r="BI594" s="123" t="str">
        <f t="shared" si="1689"/>
        <v/>
      </c>
      <c r="BJ594" s="122" t="str">
        <f t="shared" si="1690"/>
        <v/>
      </c>
      <c r="BK594" s="123" t="str">
        <f t="shared" si="1691"/>
        <v/>
      </c>
      <c r="BL594" s="123" t="str">
        <f t="shared" si="1692"/>
        <v/>
      </c>
      <c r="BM594" s="123" t="str">
        <f t="shared" si="1693"/>
        <v/>
      </c>
      <c r="BN594" s="123" t="str">
        <f t="shared" si="1694"/>
        <v/>
      </c>
      <c r="BO594" s="123" t="str">
        <f t="shared" si="1695"/>
        <v/>
      </c>
      <c r="BP594" s="123" t="str">
        <f t="shared" si="1696"/>
        <v/>
      </c>
      <c r="BQ594" s="123" t="str">
        <f t="shared" si="1697"/>
        <v/>
      </c>
      <c r="BR594" s="124" t="str">
        <f t="shared" si="1698"/>
        <v/>
      </c>
      <c r="BS594" s="142" t="str">
        <f t="shared" si="1699"/>
        <v/>
      </c>
      <c r="BT594" s="143" t="str">
        <f t="shared" si="1700"/>
        <v/>
      </c>
      <c r="BU594" s="143" t="str">
        <f t="shared" si="1701"/>
        <v/>
      </c>
      <c r="BV594" s="143" t="str">
        <f t="shared" si="1702"/>
        <v/>
      </c>
      <c r="BW594" s="143" t="str">
        <f t="shared" si="1703"/>
        <v/>
      </c>
      <c r="BX594" s="144" t="str">
        <f t="shared" si="1704"/>
        <v/>
      </c>
      <c r="BY594" s="141" t="str">
        <f t="shared" si="1705"/>
        <v/>
      </c>
      <c r="BZ594" s="139" t="str">
        <f t="shared" si="1706"/>
        <v/>
      </c>
      <c r="CA594" s="139" t="str">
        <f t="shared" si="1707"/>
        <v/>
      </c>
      <c r="CB594" s="139" t="str">
        <f t="shared" si="1708"/>
        <v/>
      </c>
      <c r="CC594" s="139" t="str">
        <f t="shared" si="1709"/>
        <v/>
      </c>
      <c r="CD594" s="139" t="str">
        <f t="shared" si="1710"/>
        <v/>
      </c>
      <c r="CE594" s="140" t="str">
        <f t="shared" si="1711"/>
        <v/>
      </c>
      <c r="CF594" s="141" t="str">
        <f t="shared" si="1712"/>
        <v/>
      </c>
      <c r="CG594" s="139" t="str">
        <f t="shared" si="1713"/>
        <v/>
      </c>
      <c r="CH594" s="139" t="str">
        <f t="shared" si="1714"/>
        <v/>
      </c>
      <c r="CI594" s="139" t="str">
        <f t="shared" si="1715"/>
        <v/>
      </c>
      <c r="CJ594" s="139" t="str">
        <f t="shared" si="1716"/>
        <v/>
      </c>
      <c r="CK594" s="139" t="str">
        <f t="shared" si="1717"/>
        <v/>
      </c>
      <c r="CL594" s="140" t="str">
        <f t="shared" si="1718"/>
        <v/>
      </c>
      <c r="CM594" s="142" t="str">
        <f t="shared" si="1719"/>
        <v/>
      </c>
      <c r="CN594" s="143" t="str">
        <f t="shared" si="1720"/>
        <v/>
      </c>
      <c r="CO594" s="143" t="str">
        <f t="shared" si="1721"/>
        <v/>
      </c>
      <c r="CP594" s="143" t="str">
        <f t="shared" si="1722"/>
        <v/>
      </c>
      <c r="CQ594" s="143" t="str">
        <f t="shared" si="1723"/>
        <v/>
      </c>
      <c r="CR594" s="145" t="str">
        <f t="shared" si="1724"/>
        <v/>
      </c>
      <c r="CS594" s="127"/>
      <c r="CT594" s="122" t="str">
        <f t="shared" si="1725"/>
        <v/>
      </c>
      <c r="CU594" s="123" t="str">
        <f t="shared" si="1726"/>
        <v/>
      </c>
      <c r="CV594" s="123" t="str">
        <f t="shared" si="1727"/>
        <v/>
      </c>
      <c r="CW594" s="123" t="str">
        <f t="shared" si="1728"/>
        <v/>
      </c>
      <c r="CX594" s="123" t="str">
        <f t="shared" si="1729"/>
        <v/>
      </c>
      <c r="CY594" s="123" t="str">
        <f t="shared" si="1730"/>
        <v/>
      </c>
      <c r="CZ594" s="123" t="str">
        <f t="shared" si="1731"/>
        <v/>
      </c>
      <c r="DA594" s="123" t="str">
        <f t="shared" si="1732"/>
        <v/>
      </c>
      <c r="DB594" s="124" t="str">
        <f t="shared" si="1733"/>
        <v/>
      </c>
      <c r="DC594" s="128" t="str">
        <f t="shared" si="1734"/>
        <v/>
      </c>
      <c r="DD594" s="123" t="str">
        <f t="shared" si="1735"/>
        <v/>
      </c>
      <c r="DE594" s="123" t="str">
        <f t="shared" si="1736"/>
        <v/>
      </c>
      <c r="DF594" s="123" t="str">
        <f t="shared" si="1737"/>
        <v/>
      </c>
      <c r="DG594" s="123" t="str">
        <f t="shared" si="1738"/>
        <v/>
      </c>
      <c r="DH594" s="123" t="str">
        <f t="shared" si="1739"/>
        <v/>
      </c>
      <c r="DI594" s="123" t="str">
        <f t="shared" si="1740"/>
        <v/>
      </c>
      <c r="DJ594" s="129" t="str">
        <f t="shared" si="1741"/>
        <v/>
      </c>
      <c r="DK594" s="98" t="s">
        <v>68</v>
      </c>
      <c r="DL594" s="130">
        <f t="shared" si="1748"/>
        <v>588</v>
      </c>
      <c r="DM594" s="56"/>
    </row>
    <row r="595" spans="2:117" ht="22.5" customHeight="1">
      <c r="B595" s="98" t="s">
        <v>68</v>
      </c>
      <c r="C595" s="130">
        <f t="shared" si="1742"/>
        <v>589</v>
      </c>
      <c r="D595" s="146">
        <v>45709</v>
      </c>
      <c r="E595" s="155" t="s">
        <v>69</v>
      </c>
      <c r="F595" s="102" t="s">
        <v>70</v>
      </c>
      <c r="G595" s="103" t="s">
        <v>20</v>
      </c>
      <c r="H595" s="131" t="s">
        <v>46</v>
      </c>
      <c r="I595" s="132">
        <v>1000</v>
      </c>
      <c r="J595" s="106"/>
      <c r="K595" s="107">
        <f t="shared" si="1743"/>
        <v>6182403</v>
      </c>
      <c r="L595" s="645"/>
      <c r="M595" s="133"/>
      <c r="N595" s="133"/>
      <c r="O595" s="134" t="str">
        <f t="shared" ref="O595:S595" si="1977">IF($H595=O$6,$I595,"")</f>
        <v/>
      </c>
      <c r="P595" s="135" t="str">
        <f t="shared" si="1977"/>
        <v/>
      </c>
      <c r="Q595" s="136">
        <f t="shared" si="1977"/>
        <v>1000</v>
      </c>
      <c r="R595" s="135" t="str">
        <f t="shared" si="1977"/>
        <v/>
      </c>
      <c r="S595" s="137" t="str">
        <f t="shared" si="1977"/>
        <v/>
      </c>
      <c r="T595" s="113" t="str">
        <f t="shared" ref="T595:AJ595" si="1978">IF($H595=T$6,$J595,"")</f>
        <v/>
      </c>
      <c r="U595" s="114" t="str">
        <f t="shared" si="1978"/>
        <v/>
      </c>
      <c r="V595" s="114" t="str">
        <f t="shared" si="1978"/>
        <v/>
      </c>
      <c r="W595" s="114" t="str">
        <f t="shared" si="1978"/>
        <v/>
      </c>
      <c r="X595" s="113" t="str">
        <f t="shared" si="1978"/>
        <v/>
      </c>
      <c r="Y595" s="114" t="str">
        <f t="shared" si="1978"/>
        <v/>
      </c>
      <c r="Z595" s="114" t="str">
        <f t="shared" si="1978"/>
        <v/>
      </c>
      <c r="AA595" s="114" t="str">
        <f t="shared" si="1978"/>
        <v/>
      </c>
      <c r="AB595" s="113" t="str">
        <f t="shared" si="1978"/>
        <v/>
      </c>
      <c r="AC595" s="114" t="str">
        <f t="shared" si="1978"/>
        <v/>
      </c>
      <c r="AD595" s="114" t="str">
        <f t="shared" si="1978"/>
        <v/>
      </c>
      <c r="AE595" s="114" t="str">
        <f t="shared" si="1978"/>
        <v/>
      </c>
      <c r="AF595" s="114" t="str">
        <f t="shared" si="1978"/>
        <v/>
      </c>
      <c r="AG595" s="114" t="str">
        <f t="shared" si="1978"/>
        <v/>
      </c>
      <c r="AH595" s="114" t="str">
        <f t="shared" si="1978"/>
        <v/>
      </c>
      <c r="AI595" s="113" t="str">
        <f t="shared" si="1978"/>
        <v/>
      </c>
      <c r="AJ595" s="115" t="str">
        <f t="shared" si="1978"/>
        <v/>
      </c>
      <c r="AK595" s="617"/>
      <c r="AL595" s="38"/>
      <c r="AM595" s="98" t="s">
        <v>68</v>
      </c>
      <c r="AN595" s="130">
        <f t="shared" si="1746"/>
        <v>589</v>
      </c>
      <c r="AO595" s="138" t="str">
        <f t="shared" ref="AO595:AS595" si="1979">IF(AND($G595=AO$4,$H595=AO$6),$I595,"")</f>
        <v/>
      </c>
      <c r="AP595" s="139" t="str">
        <f t="shared" si="1979"/>
        <v/>
      </c>
      <c r="AQ595" s="139">
        <f t="shared" si="1979"/>
        <v>1000</v>
      </c>
      <c r="AR595" s="139" t="str">
        <f t="shared" si="1979"/>
        <v/>
      </c>
      <c r="AS595" s="139" t="str">
        <f t="shared" si="1979"/>
        <v/>
      </c>
      <c r="AT595" s="118"/>
      <c r="AU595" s="138" t="str">
        <f t="shared" si="1675"/>
        <v/>
      </c>
      <c r="AV595" s="139" t="str">
        <f t="shared" si="1676"/>
        <v/>
      </c>
      <c r="AW595" s="139" t="str">
        <f t="shared" si="1677"/>
        <v/>
      </c>
      <c r="AX595" s="139" t="str">
        <f t="shared" si="1678"/>
        <v/>
      </c>
      <c r="AY595" s="139" t="str">
        <f t="shared" si="1679"/>
        <v/>
      </c>
      <c r="AZ595" s="140" t="str">
        <f t="shared" si="1680"/>
        <v/>
      </c>
      <c r="BA595" s="141" t="str">
        <f t="shared" si="1681"/>
        <v/>
      </c>
      <c r="BB595" s="139" t="str">
        <f t="shared" si="1682"/>
        <v/>
      </c>
      <c r="BC595" s="139" t="str">
        <f t="shared" si="1683"/>
        <v/>
      </c>
      <c r="BD595" s="139" t="str">
        <f t="shared" si="1684"/>
        <v/>
      </c>
      <c r="BE595" s="140" t="str">
        <f t="shared" si="1685"/>
        <v/>
      </c>
      <c r="BF595" s="122" t="str">
        <f t="shared" si="1686"/>
        <v/>
      </c>
      <c r="BG595" s="123" t="str">
        <f t="shared" si="1687"/>
        <v/>
      </c>
      <c r="BH595" s="123" t="str">
        <f t="shared" si="1688"/>
        <v/>
      </c>
      <c r="BI595" s="123" t="str">
        <f t="shared" si="1689"/>
        <v/>
      </c>
      <c r="BJ595" s="122" t="str">
        <f t="shared" si="1690"/>
        <v/>
      </c>
      <c r="BK595" s="123" t="str">
        <f t="shared" si="1691"/>
        <v/>
      </c>
      <c r="BL595" s="123" t="str">
        <f t="shared" si="1692"/>
        <v/>
      </c>
      <c r="BM595" s="123" t="str">
        <f t="shared" si="1693"/>
        <v/>
      </c>
      <c r="BN595" s="123" t="str">
        <f t="shared" si="1694"/>
        <v/>
      </c>
      <c r="BO595" s="123" t="str">
        <f t="shared" si="1695"/>
        <v/>
      </c>
      <c r="BP595" s="123" t="str">
        <f t="shared" si="1696"/>
        <v/>
      </c>
      <c r="BQ595" s="123" t="str">
        <f t="shared" si="1697"/>
        <v/>
      </c>
      <c r="BR595" s="124" t="str">
        <f t="shared" si="1698"/>
        <v/>
      </c>
      <c r="BS595" s="142" t="str">
        <f t="shared" si="1699"/>
        <v/>
      </c>
      <c r="BT595" s="143" t="str">
        <f t="shared" si="1700"/>
        <v/>
      </c>
      <c r="BU595" s="143" t="str">
        <f t="shared" si="1701"/>
        <v/>
      </c>
      <c r="BV595" s="143" t="str">
        <f t="shared" si="1702"/>
        <v/>
      </c>
      <c r="BW595" s="143" t="str">
        <f t="shared" si="1703"/>
        <v/>
      </c>
      <c r="BX595" s="144" t="str">
        <f t="shared" si="1704"/>
        <v/>
      </c>
      <c r="BY595" s="141" t="str">
        <f t="shared" si="1705"/>
        <v/>
      </c>
      <c r="BZ595" s="139" t="str">
        <f t="shared" si="1706"/>
        <v/>
      </c>
      <c r="CA595" s="139" t="str">
        <f t="shared" si="1707"/>
        <v/>
      </c>
      <c r="CB595" s="139" t="str">
        <f t="shared" si="1708"/>
        <v/>
      </c>
      <c r="CC595" s="139" t="str">
        <f t="shared" si="1709"/>
        <v/>
      </c>
      <c r="CD595" s="139" t="str">
        <f t="shared" si="1710"/>
        <v/>
      </c>
      <c r="CE595" s="140" t="str">
        <f t="shared" si="1711"/>
        <v/>
      </c>
      <c r="CF595" s="141" t="str">
        <f t="shared" si="1712"/>
        <v/>
      </c>
      <c r="CG595" s="139" t="str">
        <f t="shared" si="1713"/>
        <v/>
      </c>
      <c r="CH595" s="139" t="str">
        <f t="shared" si="1714"/>
        <v/>
      </c>
      <c r="CI595" s="139" t="str">
        <f t="shared" si="1715"/>
        <v/>
      </c>
      <c r="CJ595" s="139" t="str">
        <f t="shared" si="1716"/>
        <v/>
      </c>
      <c r="CK595" s="139" t="str">
        <f t="shared" si="1717"/>
        <v/>
      </c>
      <c r="CL595" s="140" t="str">
        <f t="shared" si="1718"/>
        <v/>
      </c>
      <c r="CM595" s="142" t="str">
        <f t="shared" si="1719"/>
        <v/>
      </c>
      <c r="CN595" s="143" t="str">
        <f t="shared" si="1720"/>
        <v/>
      </c>
      <c r="CO595" s="143" t="str">
        <f t="shared" si="1721"/>
        <v/>
      </c>
      <c r="CP595" s="143" t="str">
        <f t="shared" si="1722"/>
        <v/>
      </c>
      <c r="CQ595" s="143" t="str">
        <f t="shared" si="1723"/>
        <v/>
      </c>
      <c r="CR595" s="145" t="str">
        <f t="shared" si="1724"/>
        <v/>
      </c>
      <c r="CS595" s="127"/>
      <c r="CT595" s="122" t="str">
        <f t="shared" si="1725"/>
        <v/>
      </c>
      <c r="CU595" s="123" t="str">
        <f t="shared" si="1726"/>
        <v/>
      </c>
      <c r="CV595" s="123" t="str">
        <f t="shared" si="1727"/>
        <v/>
      </c>
      <c r="CW595" s="123" t="str">
        <f t="shared" si="1728"/>
        <v/>
      </c>
      <c r="CX595" s="123" t="str">
        <f t="shared" si="1729"/>
        <v/>
      </c>
      <c r="CY595" s="123" t="str">
        <f t="shared" si="1730"/>
        <v/>
      </c>
      <c r="CZ595" s="123" t="str">
        <f t="shared" si="1731"/>
        <v/>
      </c>
      <c r="DA595" s="123" t="str">
        <f t="shared" si="1732"/>
        <v/>
      </c>
      <c r="DB595" s="124" t="str">
        <f t="shared" si="1733"/>
        <v/>
      </c>
      <c r="DC595" s="128" t="str">
        <f t="shared" si="1734"/>
        <v/>
      </c>
      <c r="DD595" s="123" t="str">
        <f t="shared" si="1735"/>
        <v/>
      </c>
      <c r="DE595" s="123" t="str">
        <f t="shared" si="1736"/>
        <v/>
      </c>
      <c r="DF595" s="123" t="str">
        <f t="shared" si="1737"/>
        <v/>
      </c>
      <c r="DG595" s="123" t="str">
        <f t="shared" si="1738"/>
        <v/>
      </c>
      <c r="DH595" s="123" t="str">
        <f t="shared" si="1739"/>
        <v/>
      </c>
      <c r="DI595" s="123" t="str">
        <f t="shared" si="1740"/>
        <v/>
      </c>
      <c r="DJ595" s="129" t="str">
        <f t="shared" si="1741"/>
        <v/>
      </c>
      <c r="DK595" s="98" t="s">
        <v>68</v>
      </c>
      <c r="DL595" s="130">
        <f t="shared" si="1748"/>
        <v>589</v>
      </c>
      <c r="DM595" s="56"/>
    </row>
    <row r="596" spans="2:117" ht="22.5" customHeight="1">
      <c r="B596" s="98" t="s">
        <v>68</v>
      </c>
      <c r="C596" s="130">
        <f t="shared" si="1742"/>
        <v>590</v>
      </c>
      <c r="D596" s="146">
        <v>45709</v>
      </c>
      <c r="E596" s="155" t="s">
        <v>69</v>
      </c>
      <c r="F596" s="102" t="s">
        <v>70</v>
      </c>
      <c r="G596" s="103" t="s">
        <v>20</v>
      </c>
      <c r="H596" s="131" t="s">
        <v>46</v>
      </c>
      <c r="I596" s="132">
        <v>10000</v>
      </c>
      <c r="J596" s="106"/>
      <c r="K596" s="107">
        <f t="shared" si="1743"/>
        <v>6192403</v>
      </c>
      <c r="L596" s="645"/>
      <c r="M596" s="133"/>
      <c r="N596" s="133"/>
      <c r="O596" s="134" t="str">
        <f t="shared" ref="O596:S596" si="1980">IF($H596=O$6,$I596,"")</f>
        <v/>
      </c>
      <c r="P596" s="135" t="str">
        <f t="shared" si="1980"/>
        <v/>
      </c>
      <c r="Q596" s="136">
        <f t="shared" si="1980"/>
        <v>10000</v>
      </c>
      <c r="R596" s="135" t="str">
        <f t="shared" si="1980"/>
        <v/>
      </c>
      <c r="S596" s="137" t="str">
        <f t="shared" si="1980"/>
        <v/>
      </c>
      <c r="T596" s="113" t="str">
        <f t="shared" ref="T596:AJ596" si="1981">IF($H596=T$6,$J596,"")</f>
        <v/>
      </c>
      <c r="U596" s="114" t="str">
        <f t="shared" si="1981"/>
        <v/>
      </c>
      <c r="V596" s="114" t="str">
        <f t="shared" si="1981"/>
        <v/>
      </c>
      <c r="W596" s="114" t="str">
        <f t="shared" si="1981"/>
        <v/>
      </c>
      <c r="X596" s="113" t="str">
        <f t="shared" si="1981"/>
        <v/>
      </c>
      <c r="Y596" s="114" t="str">
        <f t="shared" si="1981"/>
        <v/>
      </c>
      <c r="Z596" s="114" t="str">
        <f t="shared" si="1981"/>
        <v/>
      </c>
      <c r="AA596" s="114" t="str">
        <f t="shared" si="1981"/>
        <v/>
      </c>
      <c r="AB596" s="113" t="str">
        <f t="shared" si="1981"/>
        <v/>
      </c>
      <c r="AC596" s="114" t="str">
        <f t="shared" si="1981"/>
        <v/>
      </c>
      <c r="AD596" s="114" t="str">
        <f t="shared" si="1981"/>
        <v/>
      </c>
      <c r="AE596" s="114" t="str">
        <f t="shared" si="1981"/>
        <v/>
      </c>
      <c r="AF596" s="114" t="str">
        <f t="shared" si="1981"/>
        <v/>
      </c>
      <c r="AG596" s="114" t="str">
        <f t="shared" si="1981"/>
        <v/>
      </c>
      <c r="AH596" s="114" t="str">
        <f t="shared" si="1981"/>
        <v/>
      </c>
      <c r="AI596" s="113" t="str">
        <f t="shared" si="1981"/>
        <v/>
      </c>
      <c r="AJ596" s="115" t="str">
        <f t="shared" si="1981"/>
        <v/>
      </c>
      <c r="AK596" s="617"/>
      <c r="AL596" s="38"/>
      <c r="AM596" s="98" t="s">
        <v>68</v>
      </c>
      <c r="AN596" s="130">
        <f t="shared" si="1746"/>
        <v>590</v>
      </c>
      <c r="AO596" s="138" t="str">
        <f t="shared" ref="AO596:AS596" si="1982">IF(AND($G596=AO$4,$H596=AO$6),$I596,"")</f>
        <v/>
      </c>
      <c r="AP596" s="139" t="str">
        <f t="shared" si="1982"/>
        <v/>
      </c>
      <c r="AQ596" s="139">
        <f t="shared" si="1982"/>
        <v>10000</v>
      </c>
      <c r="AR596" s="139" t="str">
        <f t="shared" si="1982"/>
        <v/>
      </c>
      <c r="AS596" s="139" t="str">
        <f t="shared" si="1982"/>
        <v/>
      </c>
      <c r="AT596" s="118"/>
      <c r="AU596" s="138" t="str">
        <f t="shared" si="1675"/>
        <v/>
      </c>
      <c r="AV596" s="139" t="str">
        <f t="shared" si="1676"/>
        <v/>
      </c>
      <c r="AW596" s="139" t="str">
        <f t="shared" si="1677"/>
        <v/>
      </c>
      <c r="AX596" s="139" t="str">
        <f t="shared" si="1678"/>
        <v/>
      </c>
      <c r="AY596" s="139" t="str">
        <f t="shared" si="1679"/>
        <v/>
      </c>
      <c r="AZ596" s="140" t="str">
        <f t="shared" si="1680"/>
        <v/>
      </c>
      <c r="BA596" s="141" t="str">
        <f t="shared" si="1681"/>
        <v/>
      </c>
      <c r="BB596" s="139" t="str">
        <f t="shared" si="1682"/>
        <v/>
      </c>
      <c r="BC596" s="139" t="str">
        <f t="shared" si="1683"/>
        <v/>
      </c>
      <c r="BD596" s="139" t="str">
        <f t="shared" si="1684"/>
        <v/>
      </c>
      <c r="BE596" s="140" t="str">
        <f t="shared" si="1685"/>
        <v/>
      </c>
      <c r="BF596" s="122" t="str">
        <f t="shared" si="1686"/>
        <v/>
      </c>
      <c r="BG596" s="123" t="str">
        <f t="shared" si="1687"/>
        <v/>
      </c>
      <c r="BH596" s="123" t="str">
        <f t="shared" si="1688"/>
        <v/>
      </c>
      <c r="BI596" s="123" t="str">
        <f t="shared" si="1689"/>
        <v/>
      </c>
      <c r="BJ596" s="122" t="str">
        <f t="shared" si="1690"/>
        <v/>
      </c>
      <c r="BK596" s="123" t="str">
        <f t="shared" si="1691"/>
        <v/>
      </c>
      <c r="BL596" s="123" t="str">
        <f t="shared" si="1692"/>
        <v/>
      </c>
      <c r="BM596" s="123" t="str">
        <f t="shared" si="1693"/>
        <v/>
      </c>
      <c r="BN596" s="123" t="str">
        <f t="shared" si="1694"/>
        <v/>
      </c>
      <c r="BO596" s="123" t="str">
        <f t="shared" si="1695"/>
        <v/>
      </c>
      <c r="BP596" s="123" t="str">
        <f t="shared" si="1696"/>
        <v/>
      </c>
      <c r="BQ596" s="123" t="str">
        <f t="shared" si="1697"/>
        <v/>
      </c>
      <c r="BR596" s="124" t="str">
        <f t="shared" si="1698"/>
        <v/>
      </c>
      <c r="BS596" s="142" t="str">
        <f t="shared" si="1699"/>
        <v/>
      </c>
      <c r="BT596" s="143" t="str">
        <f t="shared" si="1700"/>
        <v/>
      </c>
      <c r="BU596" s="143" t="str">
        <f t="shared" si="1701"/>
        <v/>
      </c>
      <c r="BV596" s="143" t="str">
        <f t="shared" si="1702"/>
        <v/>
      </c>
      <c r="BW596" s="143" t="str">
        <f t="shared" si="1703"/>
        <v/>
      </c>
      <c r="BX596" s="144" t="str">
        <f t="shared" si="1704"/>
        <v/>
      </c>
      <c r="BY596" s="141" t="str">
        <f t="shared" si="1705"/>
        <v/>
      </c>
      <c r="BZ596" s="139" t="str">
        <f t="shared" si="1706"/>
        <v/>
      </c>
      <c r="CA596" s="139" t="str">
        <f t="shared" si="1707"/>
        <v/>
      </c>
      <c r="CB596" s="139" t="str">
        <f t="shared" si="1708"/>
        <v/>
      </c>
      <c r="CC596" s="139" t="str">
        <f t="shared" si="1709"/>
        <v/>
      </c>
      <c r="CD596" s="139" t="str">
        <f t="shared" si="1710"/>
        <v/>
      </c>
      <c r="CE596" s="140" t="str">
        <f t="shared" si="1711"/>
        <v/>
      </c>
      <c r="CF596" s="141" t="str">
        <f t="shared" si="1712"/>
        <v/>
      </c>
      <c r="CG596" s="139" t="str">
        <f t="shared" si="1713"/>
        <v/>
      </c>
      <c r="CH596" s="139" t="str">
        <f t="shared" si="1714"/>
        <v/>
      </c>
      <c r="CI596" s="139" t="str">
        <f t="shared" si="1715"/>
        <v/>
      </c>
      <c r="CJ596" s="139" t="str">
        <f t="shared" si="1716"/>
        <v/>
      </c>
      <c r="CK596" s="139" t="str">
        <f t="shared" si="1717"/>
        <v/>
      </c>
      <c r="CL596" s="140" t="str">
        <f t="shared" si="1718"/>
        <v/>
      </c>
      <c r="CM596" s="142" t="str">
        <f t="shared" si="1719"/>
        <v/>
      </c>
      <c r="CN596" s="143" t="str">
        <f t="shared" si="1720"/>
        <v/>
      </c>
      <c r="CO596" s="143" t="str">
        <f t="shared" si="1721"/>
        <v/>
      </c>
      <c r="CP596" s="143" t="str">
        <f t="shared" si="1722"/>
        <v/>
      </c>
      <c r="CQ596" s="143" t="str">
        <f t="shared" si="1723"/>
        <v/>
      </c>
      <c r="CR596" s="145" t="str">
        <f t="shared" si="1724"/>
        <v/>
      </c>
      <c r="CS596" s="127"/>
      <c r="CT596" s="122" t="str">
        <f t="shared" si="1725"/>
        <v/>
      </c>
      <c r="CU596" s="123" t="str">
        <f t="shared" si="1726"/>
        <v/>
      </c>
      <c r="CV596" s="123" t="str">
        <f t="shared" si="1727"/>
        <v/>
      </c>
      <c r="CW596" s="123" t="str">
        <f t="shared" si="1728"/>
        <v/>
      </c>
      <c r="CX596" s="123" t="str">
        <f t="shared" si="1729"/>
        <v/>
      </c>
      <c r="CY596" s="123" t="str">
        <f t="shared" si="1730"/>
        <v/>
      </c>
      <c r="CZ596" s="123" t="str">
        <f t="shared" si="1731"/>
        <v/>
      </c>
      <c r="DA596" s="123" t="str">
        <f t="shared" si="1732"/>
        <v/>
      </c>
      <c r="DB596" s="124" t="str">
        <f t="shared" si="1733"/>
        <v/>
      </c>
      <c r="DC596" s="128" t="str">
        <f t="shared" si="1734"/>
        <v/>
      </c>
      <c r="DD596" s="123" t="str">
        <f t="shared" si="1735"/>
        <v/>
      </c>
      <c r="DE596" s="123" t="str">
        <f t="shared" si="1736"/>
        <v/>
      </c>
      <c r="DF596" s="123" t="str">
        <f t="shared" si="1737"/>
        <v/>
      </c>
      <c r="DG596" s="123" t="str">
        <f t="shared" si="1738"/>
        <v/>
      </c>
      <c r="DH596" s="123" t="str">
        <f t="shared" si="1739"/>
        <v/>
      </c>
      <c r="DI596" s="123" t="str">
        <f t="shared" si="1740"/>
        <v/>
      </c>
      <c r="DJ596" s="129" t="str">
        <f t="shared" si="1741"/>
        <v/>
      </c>
      <c r="DK596" s="98" t="s">
        <v>68</v>
      </c>
      <c r="DL596" s="130">
        <f t="shared" si="1748"/>
        <v>590</v>
      </c>
      <c r="DM596" s="56"/>
    </row>
    <row r="597" spans="2:117" ht="22.5" customHeight="1">
      <c r="B597" s="98" t="s">
        <v>68</v>
      </c>
      <c r="C597" s="130">
        <f t="shared" si="1742"/>
        <v>591</v>
      </c>
      <c r="D597" s="146">
        <v>45709</v>
      </c>
      <c r="E597" s="155" t="s">
        <v>69</v>
      </c>
      <c r="F597" s="102" t="s">
        <v>70</v>
      </c>
      <c r="G597" s="103" t="s">
        <v>20</v>
      </c>
      <c r="H597" s="131" t="s">
        <v>46</v>
      </c>
      <c r="I597" s="132">
        <v>2000</v>
      </c>
      <c r="J597" s="106"/>
      <c r="K597" s="107">
        <f t="shared" si="1743"/>
        <v>6194403</v>
      </c>
      <c r="L597" s="645"/>
      <c r="M597" s="133"/>
      <c r="N597" s="133"/>
      <c r="O597" s="134" t="str">
        <f t="shared" ref="O597:S597" si="1983">IF($H597=O$6,$I597,"")</f>
        <v/>
      </c>
      <c r="P597" s="135" t="str">
        <f t="shared" si="1983"/>
        <v/>
      </c>
      <c r="Q597" s="136">
        <f t="shared" si="1983"/>
        <v>2000</v>
      </c>
      <c r="R597" s="135" t="str">
        <f t="shared" si="1983"/>
        <v/>
      </c>
      <c r="S597" s="137" t="str">
        <f t="shared" si="1983"/>
        <v/>
      </c>
      <c r="T597" s="113" t="str">
        <f t="shared" ref="T597:AJ597" si="1984">IF($H597=T$6,$J597,"")</f>
        <v/>
      </c>
      <c r="U597" s="114" t="str">
        <f t="shared" si="1984"/>
        <v/>
      </c>
      <c r="V597" s="114" t="str">
        <f t="shared" si="1984"/>
        <v/>
      </c>
      <c r="W597" s="114" t="str">
        <f t="shared" si="1984"/>
        <v/>
      </c>
      <c r="X597" s="113" t="str">
        <f t="shared" si="1984"/>
        <v/>
      </c>
      <c r="Y597" s="114" t="str">
        <f t="shared" si="1984"/>
        <v/>
      </c>
      <c r="Z597" s="114" t="str">
        <f t="shared" si="1984"/>
        <v/>
      </c>
      <c r="AA597" s="114" t="str">
        <f t="shared" si="1984"/>
        <v/>
      </c>
      <c r="AB597" s="113" t="str">
        <f t="shared" si="1984"/>
        <v/>
      </c>
      <c r="AC597" s="114" t="str">
        <f t="shared" si="1984"/>
        <v/>
      </c>
      <c r="AD597" s="114" t="str">
        <f t="shared" si="1984"/>
        <v/>
      </c>
      <c r="AE597" s="114" t="str">
        <f t="shared" si="1984"/>
        <v/>
      </c>
      <c r="AF597" s="114" t="str">
        <f t="shared" si="1984"/>
        <v/>
      </c>
      <c r="AG597" s="114" t="str">
        <f t="shared" si="1984"/>
        <v/>
      </c>
      <c r="AH597" s="114" t="str">
        <f t="shared" si="1984"/>
        <v/>
      </c>
      <c r="AI597" s="113" t="str">
        <f t="shared" si="1984"/>
        <v/>
      </c>
      <c r="AJ597" s="115" t="str">
        <f t="shared" si="1984"/>
        <v/>
      </c>
      <c r="AK597" s="617"/>
      <c r="AL597" s="38"/>
      <c r="AM597" s="98" t="s">
        <v>68</v>
      </c>
      <c r="AN597" s="130">
        <f t="shared" si="1746"/>
        <v>591</v>
      </c>
      <c r="AO597" s="138" t="str">
        <f t="shared" ref="AO597:AS597" si="1985">IF(AND($G597=AO$4,$H597=AO$6),$I597,"")</f>
        <v/>
      </c>
      <c r="AP597" s="139" t="str">
        <f t="shared" si="1985"/>
        <v/>
      </c>
      <c r="AQ597" s="139">
        <f t="shared" si="1985"/>
        <v>2000</v>
      </c>
      <c r="AR597" s="139" t="str">
        <f t="shared" si="1985"/>
        <v/>
      </c>
      <c r="AS597" s="139" t="str">
        <f t="shared" si="1985"/>
        <v/>
      </c>
      <c r="AT597" s="118"/>
      <c r="AU597" s="138" t="str">
        <f t="shared" si="1675"/>
        <v/>
      </c>
      <c r="AV597" s="139" t="str">
        <f t="shared" si="1676"/>
        <v/>
      </c>
      <c r="AW597" s="139" t="str">
        <f t="shared" si="1677"/>
        <v/>
      </c>
      <c r="AX597" s="139" t="str">
        <f t="shared" si="1678"/>
        <v/>
      </c>
      <c r="AY597" s="139" t="str">
        <f t="shared" si="1679"/>
        <v/>
      </c>
      <c r="AZ597" s="140" t="str">
        <f t="shared" si="1680"/>
        <v/>
      </c>
      <c r="BA597" s="141" t="str">
        <f t="shared" si="1681"/>
        <v/>
      </c>
      <c r="BB597" s="139" t="str">
        <f t="shared" si="1682"/>
        <v/>
      </c>
      <c r="BC597" s="139" t="str">
        <f t="shared" si="1683"/>
        <v/>
      </c>
      <c r="BD597" s="139" t="str">
        <f t="shared" si="1684"/>
        <v/>
      </c>
      <c r="BE597" s="140" t="str">
        <f t="shared" si="1685"/>
        <v/>
      </c>
      <c r="BF597" s="122" t="str">
        <f t="shared" si="1686"/>
        <v/>
      </c>
      <c r="BG597" s="123" t="str">
        <f t="shared" si="1687"/>
        <v/>
      </c>
      <c r="BH597" s="123" t="str">
        <f t="shared" si="1688"/>
        <v/>
      </c>
      <c r="BI597" s="123" t="str">
        <f t="shared" si="1689"/>
        <v/>
      </c>
      <c r="BJ597" s="122" t="str">
        <f t="shared" si="1690"/>
        <v/>
      </c>
      <c r="BK597" s="123" t="str">
        <f t="shared" si="1691"/>
        <v/>
      </c>
      <c r="BL597" s="123" t="str">
        <f t="shared" si="1692"/>
        <v/>
      </c>
      <c r="BM597" s="123" t="str">
        <f t="shared" si="1693"/>
        <v/>
      </c>
      <c r="BN597" s="123" t="str">
        <f t="shared" si="1694"/>
        <v/>
      </c>
      <c r="BO597" s="123" t="str">
        <f t="shared" si="1695"/>
        <v/>
      </c>
      <c r="BP597" s="123" t="str">
        <f t="shared" si="1696"/>
        <v/>
      </c>
      <c r="BQ597" s="123" t="str">
        <f t="shared" si="1697"/>
        <v/>
      </c>
      <c r="BR597" s="124" t="str">
        <f t="shared" si="1698"/>
        <v/>
      </c>
      <c r="BS597" s="142" t="str">
        <f t="shared" si="1699"/>
        <v/>
      </c>
      <c r="BT597" s="143" t="str">
        <f t="shared" si="1700"/>
        <v/>
      </c>
      <c r="BU597" s="143" t="str">
        <f t="shared" si="1701"/>
        <v/>
      </c>
      <c r="BV597" s="143" t="str">
        <f t="shared" si="1702"/>
        <v/>
      </c>
      <c r="BW597" s="143" t="str">
        <f t="shared" si="1703"/>
        <v/>
      </c>
      <c r="BX597" s="144" t="str">
        <f t="shared" si="1704"/>
        <v/>
      </c>
      <c r="BY597" s="141" t="str">
        <f t="shared" si="1705"/>
        <v/>
      </c>
      <c r="BZ597" s="139" t="str">
        <f t="shared" si="1706"/>
        <v/>
      </c>
      <c r="CA597" s="139" t="str">
        <f t="shared" si="1707"/>
        <v/>
      </c>
      <c r="CB597" s="139" t="str">
        <f t="shared" si="1708"/>
        <v/>
      </c>
      <c r="CC597" s="139" t="str">
        <f t="shared" si="1709"/>
        <v/>
      </c>
      <c r="CD597" s="139" t="str">
        <f t="shared" si="1710"/>
        <v/>
      </c>
      <c r="CE597" s="140" t="str">
        <f t="shared" si="1711"/>
        <v/>
      </c>
      <c r="CF597" s="141" t="str">
        <f t="shared" si="1712"/>
        <v/>
      </c>
      <c r="CG597" s="139" t="str">
        <f t="shared" si="1713"/>
        <v/>
      </c>
      <c r="CH597" s="139" t="str">
        <f t="shared" si="1714"/>
        <v/>
      </c>
      <c r="CI597" s="139" t="str">
        <f t="shared" si="1715"/>
        <v/>
      </c>
      <c r="CJ597" s="139" t="str">
        <f t="shared" si="1716"/>
        <v/>
      </c>
      <c r="CK597" s="139" t="str">
        <f t="shared" si="1717"/>
        <v/>
      </c>
      <c r="CL597" s="140" t="str">
        <f t="shared" si="1718"/>
        <v/>
      </c>
      <c r="CM597" s="142" t="str">
        <f t="shared" si="1719"/>
        <v/>
      </c>
      <c r="CN597" s="143" t="str">
        <f t="shared" si="1720"/>
        <v/>
      </c>
      <c r="CO597" s="143" t="str">
        <f t="shared" si="1721"/>
        <v/>
      </c>
      <c r="CP597" s="143" t="str">
        <f t="shared" si="1722"/>
        <v/>
      </c>
      <c r="CQ597" s="143" t="str">
        <f t="shared" si="1723"/>
        <v/>
      </c>
      <c r="CR597" s="145" t="str">
        <f t="shared" si="1724"/>
        <v/>
      </c>
      <c r="CS597" s="127"/>
      <c r="CT597" s="122" t="str">
        <f t="shared" si="1725"/>
        <v/>
      </c>
      <c r="CU597" s="123" t="str">
        <f t="shared" si="1726"/>
        <v/>
      </c>
      <c r="CV597" s="123" t="str">
        <f t="shared" si="1727"/>
        <v/>
      </c>
      <c r="CW597" s="123" t="str">
        <f t="shared" si="1728"/>
        <v/>
      </c>
      <c r="CX597" s="123" t="str">
        <f t="shared" si="1729"/>
        <v/>
      </c>
      <c r="CY597" s="123" t="str">
        <f t="shared" si="1730"/>
        <v/>
      </c>
      <c r="CZ597" s="123" t="str">
        <f t="shared" si="1731"/>
        <v/>
      </c>
      <c r="DA597" s="123" t="str">
        <f t="shared" si="1732"/>
        <v/>
      </c>
      <c r="DB597" s="124" t="str">
        <f t="shared" si="1733"/>
        <v/>
      </c>
      <c r="DC597" s="128" t="str">
        <f t="shared" si="1734"/>
        <v/>
      </c>
      <c r="DD597" s="123" t="str">
        <f t="shared" si="1735"/>
        <v/>
      </c>
      <c r="DE597" s="123" t="str">
        <f t="shared" si="1736"/>
        <v/>
      </c>
      <c r="DF597" s="123" t="str">
        <f t="shared" si="1737"/>
        <v/>
      </c>
      <c r="DG597" s="123" t="str">
        <f t="shared" si="1738"/>
        <v/>
      </c>
      <c r="DH597" s="123" t="str">
        <f t="shared" si="1739"/>
        <v/>
      </c>
      <c r="DI597" s="123" t="str">
        <f t="shared" si="1740"/>
        <v/>
      </c>
      <c r="DJ597" s="129" t="str">
        <f t="shared" si="1741"/>
        <v/>
      </c>
      <c r="DK597" s="98" t="s">
        <v>68</v>
      </c>
      <c r="DL597" s="130">
        <f t="shared" si="1748"/>
        <v>591</v>
      </c>
      <c r="DM597" s="56"/>
    </row>
    <row r="598" spans="2:117" ht="22.5" customHeight="1">
      <c r="B598" s="98" t="s">
        <v>68</v>
      </c>
      <c r="C598" s="130">
        <f t="shared" si="1742"/>
        <v>592</v>
      </c>
      <c r="D598" s="146">
        <v>45709</v>
      </c>
      <c r="E598" s="155" t="s">
        <v>69</v>
      </c>
      <c r="F598" s="102" t="s">
        <v>70</v>
      </c>
      <c r="G598" s="103" t="s">
        <v>20</v>
      </c>
      <c r="H598" s="131" t="s">
        <v>46</v>
      </c>
      <c r="I598" s="132">
        <v>3000</v>
      </c>
      <c r="J598" s="106"/>
      <c r="K598" s="107">
        <f t="shared" si="1743"/>
        <v>6197403</v>
      </c>
      <c r="L598" s="645"/>
      <c r="M598" s="133"/>
      <c r="N598" s="133"/>
      <c r="O598" s="134" t="str">
        <f t="shared" ref="O598:S598" si="1986">IF($H598=O$6,$I598,"")</f>
        <v/>
      </c>
      <c r="P598" s="135" t="str">
        <f t="shared" si="1986"/>
        <v/>
      </c>
      <c r="Q598" s="136">
        <f t="shared" si="1986"/>
        <v>3000</v>
      </c>
      <c r="R598" s="135" t="str">
        <f t="shared" si="1986"/>
        <v/>
      </c>
      <c r="S598" s="137" t="str">
        <f t="shared" si="1986"/>
        <v/>
      </c>
      <c r="T598" s="113" t="str">
        <f t="shared" ref="T598:AJ598" si="1987">IF($H598=T$6,$J598,"")</f>
        <v/>
      </c>
      <c r="U598" s="114" t="str">
        <f t="shared" si="1987"/>
        <v/>
      </c>
      <c r="V598" s="114" t="str">
        <f t="shared" si="1987"/>
        <v/>
      </c>
      <c r="W598" s="114" t="str">
        <f t="shared" si="1987"/>
        <v/>
      </c>
      <c r="X598" s="113" t="str">
        <f t="shared" si="1987"/>
        <v/>
      </c>
      <c r="Y598" s="114" t="str">
        <f t="shared" si="1987"/>
        <v/>
      </c>
      <c r="Z598" s="114" t="str">
        <f t="shared" si="1987"/>
        <v/>
      </c>
      <c r="AA598" s="114" t="str">
        <f t="shared" si="1987"/>
        <v/>
      </c>
      <c r="AB598" s="113" t="str">
        <f t="shared" si="1987"/>
        <v/>
      </c>
      <c r="AC598" s="114" t="str">
        <f t="shared" si="1987"/>
        <v/>
      </c>
      <c r="AD598" s="114" t="str">
        <f t="shared" si="1987"/>
        <v/>
      </c>
      <c r="AE598" s="114" t="str">
        <f t="shared" si="1987"/>
        <v/>
      </c>
      <c r="AF598" s="114" t="str">
        <f t="shared" si="1987"/>
        <v/>
      </c>
      <c r="AG598" s="114" t="str">
        <f t="shared" si="1987"/>
        <v/>
      </c>
      <c r="AH598" s="114" t="str">
        <f t="shared" si="1987"/>
        <v/>
      </c>
      <c r="AI598" s="113" t="str">
        <f t="shared" si="1987"/>
        <v/>
      </c>
      <c r="AJ598" s="115" t="str">
        <f t="shared" si="1987"/>
        <v/>
      </c>
      <c r="AK598" s="617"/>
      <c r="AL598" s="38"/>
      <c r="AM598" s="98" t="s">
        <v>68</v>
      </c>
      <c r="AN598" s="130">
        <f t="shared" si="1746"/>
        <v>592</v>
      </c>
      <c r="AO598" s="138" t="str">
        <f t="shared" ref="AO598:AS598" si="1988">IF(AND($G598=AO$4,$H598=AO$6),$I598,"")</f>
        <v/>
      </c>
      <c r="AP598" s="139" t="str">
        <f t="shared" si="1988"/>
        <v/>
      </c>
      <c r="AQ598" s="139">
        <f t="shared" si="1988"/>
        <v>3000</v>
      </c>
      <c r="AR598" s="139" t="str">
        <f t="shared" si="1988"/>
        <v/>
      </c>
      <c r="AS598" s="139" t="str">
        <f t="shared" si="1988"/>
        <v/>
      </c>
      <c r="AT598" s="118"/>
      <c r="AU598" s="138" t="str">
        <f t="shared" si="1675"/>
        <v/>
      </c>
      <c r="AV598" s="139" t="str">
        <f t="shared" si="1676"/>
        <v/>
      </c>
      <c r="AW598" s="139" t="str">
        <f t="shared" si="1677"/>
        <v/>
      </c>
      <c r="AX598" s="139" t="str">
        <f t="shared" si="1678"/>
        <v/>
      </c>
      <c r="AY598" s="139" t="str">
        <f t="shared" si="1679"/>
        <v/>
      </c>
      <c r="AZ598" s="140" t="str">
        <f t="shared" si="1680"/>
        <v/>
      </c>
      <c r="BA598" s="141" t="str">
        <f t="shared" si="1681"/>
        <v/>
      </c>
      <c r="BB598" s="139" t="str">
        <f t="shared" si="1682"/>
        <v/>
      </c>
      <c r="BC598" s="139" t="str">
        <f t="shared" si="1683"/>
        <v/>
      </c>
      <c r="BD598" s="139" t="str">
        <f t="shared" si="1684"/>
        <v/>
      </c>
      <c r="BE598" s="140" t="str">
        <f t="shared" si="1685"/>
        <v/>
      </c>
      <c r="BF598" s="122" t="str">
        <f t="shared" si="1686"/>
        <v/>
      </c>
      <c r="BG598" s="123" t="str">
        <f t="shared" si="1687"/>
        <v/>
      </c>
      <c r="BH598" s="123" t="str">
        <f t="shared" si="1688"/>
        <v/>
      </c>
      <c r="BI598" s="123" t="str">
        <f t="shared" si="1689"/>
        <v/>
      </c>
      <c r="BJ598" s="122" t="str">
        <f t="shared" si="1690"/>
        <v/>
      </c>
      <c r="BK598" s="123" t="str">
        <f t="shared" si="1691"/>
        <v/>
      </c>
      <c r="BL598" s="123" t="str">
        <f t="shared" si="1692"/>
        <v/>
      </c>
      <c r="BM598" s="123" t="str">
        <f t="shared" si="1693"/>
        <v/>
      </c>
      <c r="BN598" s="123" t="str">
        <f t="shared" si="1694"/>
        <v/>
      </c>
      <c r="BO598" s="123" t="str">
        <f t="shared" si="1695"/>
        <v/>
      </c>
      <c r="BP598" s="123" t="str">
        <f t="shared" si="1696"/>
        <v/>
      </c>
      <c r="BQ598" s="123" t="str">
        <f t="shared" si="1697"/>
        <v/>
      </c>
      <c r="BR598" s="124" t="str">
        <f t="shared" si="1698"/>
        <v/>
      </c>
      <c r="BS598" s="142" t="str">
        <f t="shared" si="1699"/>
        <v/>
      </c>
      <c r="BT598" s="143" t="str">
        <f t="shared" si="1700"/>
        <v/>
      </c>
      <c r="BU598" s="143" t="str">
        <f t="shared" si="1701"/>
        <v/>
      </c>
      <c r="BV598" s="143" t="str">
        <f t="shared" si="1702"/>
        <v/>
      </c>
      <c r="BW598" s="143" t="str">
        <f t="shared" si="1703"/>
        <v/>
      </c>
      <c r="BX598" s="144" t="str">
        <f t="shared" si="1704"/>
        <v/>
      </c>
      <c r="BY598" s="141" t="str">
        <f t="shared" si="1705"/>
        <v/>
      </c>
      <c r="BZ598" s="139" t="str">
        <f t="shared" si="1706"/>
        <v/>
      </c>
      <c r="CA598" s="139" t="str">
        <f t="shared" si="1707"/>
        <v/>
      </c>
      <c r="CB598" s="139" t="str">
        <f t="shared" si="1708"/>
        <v/>
      </c>
      <c r="CC598" s="139" t="str">
        <f t="shared" si="1709"/>
        <v/>
      </c>
      <c r="CD598" s="139" t="str">
        <f t="shared" si="1710"/>
        <v/>
      </c>
      <c r="CE598" s="140" t="str">
        <f t="shared" si="1711"/>
        <v/>
      </c>
      <c r="CF598" s="141" t="str">
        <f t="shared" si="1712"/>
        <v/>
      </c>
      <c r="CG598" s="139" t="str">
        <f t="shared" si="1713"/>
        <v/>
      </c>
      <c r="CH598" s="139" t="str">
        <f t="shared" si="1714"/>
        <v/>
      </c>
      <c r="CI598" s="139" t="str">
        <f t="shared" si="1715"/>
        <v/>
      </c>
      <c r="CJ598" s="139" t="str">
        <f t="shared" si="1716"/>
        <v/>
      </c>
      <c r="CK598" s="139" t="str">
        <f t="shared" si="1717"/>
        <v/>
      </c>
      <c r="CL598" s="140" t="str">
        <f t="shared" si="1718"/>
        <v/>
      </c>
      <c r="CM598" s="142" t="str">
        <f t="shared" si="1719"/>
        <v/>
      </c>
      <c r="CN598" s="143" t="str">
        <f t="shared" si="1720"/>
        <v/>
      </c>
      <c r="CO598" s="143" t="str">
        <f t="shared" si="1721"/>
        <v/>
      </c>
      <c r="CP598" s="143" t="str">
        <f t="shared" si="1722"/>
        <v/>
      </c>
      <c r="CQ598" s="143" t="str">
        <f t="shared" si="1723"/>
        <v/>
      </c>
      <c r="CR598" s="145" t="str">
        <f t="shared" si="1724"/>
        <v/>
      </c>
      <c r="CS598" s="127"/>
      <c r="CT598" s="122" t="str">
        <f t="shared" si="1725"/>
        <v/>
      </c>
      <c r="CU598" s="123" t="str">
        <f t="shared" si="1726"/>
        <v/>
      </c>
      <c r="CV598" s="123" t="str">
        <f t="shared" si="1727"/>
        <v/>
      </c>
      <c r="CW598" s="123" t="str">
        <f t="shared" si="1728"/>
        <v/>
      </c>
      <c r="CX598" s="123" t="str">
        <f t="shared" si="1729"/>
        <v/>
      </c>
      <c r="CY598" s="123" t="str">
        <f t="shared" si="1730"/>
        <v/>
      </c>
      <c r="CZ598" s="123" t="str">
        <f t="shared" si="1731"/>
        <v/>
      </c>
      <c r="DA598" s="123" t="str">
        <f t="shared" si="1732"/>
        <v/>
      </c>
      <c r="DB598" s="124" t="str">
        <f t="shared" si="1733"/>
        <v/>
      </c>
      <c r="DC598" s="128" t="str">
        <f t="shared" si="1734"/>
        <v/>
      </c>
      <c r="DD598" s="123" t="str">
        <f t="shared" si="1735"/>
        <v/>
      </c>
      <c r="DE598" s="123" t="str">
        <f t="shared" si="1736"/>
        <v/>
      </c>
      <c r="DF598" s="123" t="str">
        <f t="shared" si="1737"/>
        <v/>
      </c>
      <c r="DG598" s="123" t="str">
        <f t="shared" si="1738"/>
        <v/>
      </c>
      <c r="DH598" s="123" t="str">
        <f t="shared" si="1739"/>
        <v/>
      </c>
      <c r="DI598" s="123" t="str">
        <f t="shared" si="1740"/>
        <v/>
      </c>
      <c r="DJ598" s="129" t="str">
        <f t="shared" si="1741"/>
        <v/>
      </c>
      <c r="DK598" s="98" t="s">
        <v>68</v>
      </c>
      <c r="DL598" s="130">
        <f t="shared" si="1748"/>
        <v>592</v>
      </c>
      <c r="DM598" s="56"/>
    </row>
    <row r="599" spans="2:117" ht="22.5" customHeight="1">
      <c r="B599" s="98" t="s">
        <v>68</v>
      </c>
      <c r="C599" s="130">
        <f t="shared" si="1742"/>
        <v>593</v>
      </c>
      <c r="D599" s="146">
        <v>45709</v>
      </c>
      <c r="E599" s="155" t="s">
        <v>69</v>
      </c>
      <c r="F599" s="102" t="s">
        <v>70</v>
      </c>
      <c r="G599" s="156" t="s">
        <v>20</v>
      </c>
      <c r="H599" s="131" t="s">
        <v>46</v>
      </c>
      <c r="I599" s="132">
        <v>2000</v>
      </c>
      <c r="J599" s="106"/>
      <c r="K599" s="107">
        <f t="shared" si="1743"/>
        <v>6199403</v>
      </c>
      <c r="L599" s="645"/>
      <c r="M599" s="133"/>
      <c r="N599" s="133"/>
      <c r="O599" s="134" t="str">
        <f t="shared" ref="O599:S599" si="1989">IF($H599=O$6,$I599,"")</f>
        <v/>
      </c>
      <c r="P599" s="135" t="str">
        <f t="shared" si="1989"/>
        <v/>
      </c>
      <c r="Q599" s="136">
        <f t="shared" si="1989"/>
        <v>2000</v>
      </c>
      <c r="R599" s="135" t="str">
        <f t="shared" si="1989"/>
        <v/>
      </c>
      <c r="S599" s="137" t="str">
        <f t="shared" si="1989"/>
        <v/>
      </c>
      <c r="T599" s="113" t="str">
        <f t="shared" ref="T599:AJ599" si="1990">IF($H599=T$6,$J599,"")</f>
        <v/>
      </c>
      <c r="U599" s="114" t="str">
        <f t="shared" si="1990"/>
        <v/>
      </c>
      <c r="V599" s="114" t="str">
        <f t="shared" si="1990"/>
        <v/>
      </c>
      <c r="W599" s="114" t="str">
        <f t="shared" si="1990"/>
        <v/>
      </c>
      <c r="X599" s="113" t="str">
        <f t="shared" si="1990"/>
        <v/>
      </c>
      <c r="Y599" s="114" t="str">
        <f t="shared" si="1990"/>
        <v/>
      </c>
      <c r="Z599" s="114" t="str">
        <f t="shared" si="1990"/>
        <v/>
      </c>
      <c r="AA599" s="114" t="str">
        <f t="shared" si="1990"/>
        <v/>
      </c>
      <c r="AB599" s="113" t="str">
        <f t="shared" si="1990"/>
        <v/>
      </c>
      <c r="AC599" s="114" t="str">
        <f t="shared" si="1990"/>
        <v/>
      </c>
      <c r="AD599" s="114" t="str">
        <f t="shared" si="1990"/>
        <v/>
      </c>
      <c r="AE599" s="114" t="str">
        <f t="shared" si="1990"/>
        <v/>
      </c>
      <c r="AF599" s="114" t="str">
        <f t="shared" si="1990"/>
        <v/>
      </c>
      <c r="AG599" s="114" t="str">
        <f t="shared" si="1990"/>
        <v/>
      </c>
      <c r="AH599" s="114" t="str">
        <f t="shared" si="1990"/>
        <v/>
      </c>
      <c r="AI599" s="113" t="str">
        <f t="shared" si="1990"/>
        <v/>
      </c>
      <c r="AJ599" s="115" t="str">
        <f t="shared" si="1990"/>
        <v/>
      </c>
      <c r="AK599" s="617"/>
      <c r="AL599" s="38"/>
      <c r="AM599" s="98" t="s">
        <v>68</v>
      </c>
      <c r="AN599" s="130">
        <f t="shared" si="1746"/>
        <v>593</v>
      </c>
      <c r="AO599" s="138" t="str">
        <f t="shared" ref="AO599:AS599" si="1991">IF(AND($G599=AO$4,$H599=AO$6),$I599,"")</f>
        <v/>
      </c>
      <c r="AP599" s="139" t="str">
        <f t="shared" si="1991"/>
        <v/>
      </c>
      <c r="AQ599" s="139">
        <f t="shared" si="1991"/>
        <v>2000</v>
      </c>
      <c r="AR599" s="139" t="str">
        <f t="shared" si="1991"/>
        <v/>
      </c>
      <c r="AS599" s="139" t="str">
        <f t="shared" si="1991"/>
        <v/>
      </c>
      <c r="AT599" s="118"/>
      <c r="AU599" s="138" t="str">
        <f t="shared" si="1675"/>
        <v/>
      </c>
      <c r="AV599" s="139" t="str">
        <f t="shared" si="1676"/>
        <v/>
      </c>
      <c r="AW599" s="139" t="str">
        <f t="shared" si="1677"/>
        <v/>
      </c>
      <c r="AX599" s="139" t="str">
        <f t="shared" si="1678"/>
        <v/>
      </c>
      <c r="AY599" s="139" t="str">
        <f t="shared" si="1679"/>
        <v/>
      </c>
      <c r="AZ599" s="140" t="str">
        <f t="shared" si="1680"/>
        <v/>
      </c>
      <c r="BA599" s="141" t="str">
        <f t="shared" si="1681"/>
        <v/>
      </c>
      <c r="BB599" s="139" t="str">
        <f t="shared" si="1682"/>
        <v/>
      </c>
      <c r="BC599" s="139" t="str">
        <f t="shared" si="1683"/>
        <v/>
      </c>
      <c r="BD599" s="139" t="str">
        <f t="shared" si="1684"/>
        <v/>
      </c>
      <c r="BE599" s="140" t="str">
        <f t="shared" si="1685"/>
        <v/>
      </c>
      <c r="BF599" s="122" t="str">
        <f t="shared" si="1686"/>
        <v/>
      </c>
      <c r="BG599" s="123" t="str">
        <f t="shared" si="1687"/>
        <v/>
      </c>
      <c r="BH599" s="123" t="str">
        <f t="shared" si="1688"/>
        <v/>
      </c>
      <c r="BI599" s="123" t="str">
        <f t="shared" si="1689"/>
        <v/>
      </c>
      <c r="BJ599" s="122" t="str">
        <f t="shared" si="1690"/>
        <v/>
      </c>
      <c r="BK599" s="123" t="str">
        <f t="shared" si="1691"/>
        <v/>
      </c>
      <c r="BL599" s="123" t="str">
        <f t="shared" si="1692"/>
        <v/>
      </c>
      <c r="BM599" s="123" t="str">
        <f t="shared" si="1693"/>
        <v/>
      </c>
      <c r="BN599" s="123" t="str">
        <f t="shared" si="1694"/>
        <v/>
      </c>
      <c r="BO599" s="123" t="str">
        <f t="shared" si="1695"/>
        <v/>
      </c>
      <c r="BP599" s="123" t="str">
        <f t="shared" si="1696"/>
        <v/>
      </c>
      <c r="BQ599" s="123" t="str">
        <f t="shared" si="1697"/>
        <v/>
      </c>
      <c r="BR599" s="124" t="str">
        <f t="shared" si="1698"/>
        <v/>
      </c>
      <c r="BS599" s="142" t="str">
        <f t="shared" si="1699"/>
        <v/>
      </c>
      <c r="BT599" s="143" t="str">
        <f t="shared" si="1700"/>
        <v/>
      </c>
      <c r="BU599" s="143" t="str">
        <f t="shared" si="1701"/>
        <v/>
      </c>
      <c r="BV599" s="143" t="str">
        <f t="shared" si="1702"/>
        <v/>
      </c>
      <c r="BW599" s="143" t="str">
        <f t="shared" si="1703"/>
        <v/>
      </c>
      <c r="BX599" s="144" t="str">
        <f t="shared" si="1704"/>
        <v/>
      </c>
      <c r="BY599" s="141" t="str">
        <f t="shared" si="1705"/>
        <v/>
      </c>
      <c r="BZ599" s="139" t="str">
        <f t="shared" si="1706"/>
        <v/>
      </c>
      <c r="CA599" s="139" t="str">
        <f t="shared" si="1707"/>
        <v/>
      </c>
      <c r="CB599" s="139" t="str">
        <f t="shared" si="1708"/>
        <v/>
      </c>
      <c r="CC599" s="139" t="str">
        <f t="shared" si="1709"/>
        <v/>
      </c>
      <c r="CD599" s="139" t="str">
        <f t="shared" si="1710"/>
        <v/>
      </c>
      <c r="CE599" s="140" t="str">
        <f t="shared" si="1711"/>
        <v/>
      </c>
      <c r="CF599" s="141" t="str">
        <f t="shared" si="1712"/>
        <v/>
      </c>
      <c r="CG599" s="139" t="str">
        <f t="shared" si="1713"/>
        <v/>
      </c>
      <c r="CH599" s="139" t="str">
        <f t="shared" si="1714"/>
        <v/>
      </c>
      <c r="CI599" s="139" t="str">
        <f t="shared" si="1715"/>
        <v/>
      </c>
      <c r="CJ599" s="139" t="str">
        <f t="shared" si="1716"/>
        <v/>
      </c>
      <c r="CK599" s="139" t="str">
        <f t="shared" si="1717"/>
        <v/>
      </c>
      <c r="CL599" s="140" t="str">
        <f t="shared" si="1718"/>
        <v/>
      </c>
      <c r="CM599" s="142" t="str">
        <f t="shared" si="1719"/>
        <v/>
      </c>
      <c r="CN599" s="143" t="str">
        <f t="shared" si="1720"/>
        <v/>
      </c>
      <c r="CO599" s="143" t="str">
        <f t="shared" si="1721"/>
        <v/>
      </c>
      <c r="CP599" s="143" t="str">
        <f t="shared" si="1722"/>
        <v/>
      </c>
      <c r="CQ599" s="143" t="str">
        <f t="shared" si="1723"/>
        <v/>
      </c>
      <c r="CR599" s="145" t="str">
        <f t="shared" si="1724"/>
        <v/>
      </c>
      <c r="CS599" s="127"/>
      <c r="CT599" s="122" t="str">
        <f t="shared" si="1725"/>
        <v/>
      </c>
      <c r="CU599" s="123" t="str">
        <f t="shared" si="1726"/>
        <v/>
      </c>
      <c r="CV599" s="123" t="str">
        <f t="shared" si="1727"/>
        <v/>
      </c>
      <c r="CW599" s="123" t="str">
        <f t="shared" si="1728"/>
        <v/>
      </c>
      <c r="CX599" s="123" t="str">
        <f t="shared" si="1729"/>
        <v/>
      </c>
      <c r="CY599" s="123" t="str">
        <f t="shared" si="1730"/>
        <v/>
      </c>
      <c r="CZ599" s="123" t="str">
        <f t="shared" si="1731"/>
        <v/>
      </c>
      <c r="DA599" s="123" t="str">
        <f t="shared" si="1732"/>
        <v/>
      </c>
      <c r="DB599" s="124" t="str">
        <f t="shared" si="1733"/>
        <v/>
      </c>
      <c r="DC599" s="128" t="str">
        <f t="shared" si="1734"/>
        <v/>
      </c>
      <c r="DD599" s="123" t="str">
        <f t="shared" si="1735"/>
        <v/>
      </c>
      <c r="DE599" s="123" t="str">
        <f t="shared" si="1736"/>
        <v/>
      </c>
      <c r="DF599" s="123" t="str">
        <f t="shared" si="1737"/>
        <v/>
      </c>
      <c r="DG599" s="123" t="str">
        <f t="shared" si="1738"/>
        <v/>
      </c>
      <c r="DH599" s="123" t="str">
        <f t="shared" si="1739"/>
        <v/>
      </c>
      <c r="DI599" s="123" t="str">
        <f t="shared" si="1740"/>
        <v/>
      </c>
      <c r="DJ599" s="129" t="str">
        <f t="shared" si="1741"/>
        <v/>
      </c>
      <c r="DK599" s="98" t="s">
        <v>68</v>
      </c>
      <c r="DL599" s="130">
        <f t="shared" si="1748"/>
        <v>593</v>
      </c>
      <c r="DM599" s="56"/>
    </row>
    <row r="600" spans="2:117" ht="22.5" customHeight="1">
      <c r="B600" s="98" t="s">
        <v>68</v>
      </c>
      <c r="C600" s="130">
        <f t="shared" si="1742"/>
        <v>594</v>
      </c>
      <c r="D600" s="146">
        <v>45709</v>
      </c>
      <c r="E600" s="155" t="s">
        <v>69</v>
      </c>
      <c r="F600" s="102" t="s">
        <v>70</v>
      </c>
      <c r="G600" s="103" t="s">
        <v>20</v>
      </c>
      <c r="H600" s="131" t="s">
        <v>46</v>
      </c>
      <c r="I600" s="132">
        <v>10000</v>
      </c>
      <c r="J600" s="106"/>
      <c r="K600" s="107">
        <f t="shared" si="1743"/>
        <v>6209403</v>
      </c>
      <c r="L600" s="645"/>
      <c r="M600" s="133"/>
      <c r="N600" s="133"/>
      <c r="O600" s="134" t="str">
        <f t="shared" ref="O600:S600" si="1992">IF($H600=O$6,$I600,"")</f>
        <v/>
      </c>
      <c r="P600" s="135" t="str">
        <f t="shared" si="1992"/>
        <v/>
      </c>
      <c r="Q600" s="136">
        <f t="shared" si="1992"/>
        <v>10000</v>
      </c>
      <c r="R600" s="135" t="str">
        <f t="shared" si="1992"/>
        <v/>
      </c>
      <c r="S600" s="137" t="str">
        <f t="shared" si="1992"/>
        <v/>
      </c>
      <c r="T600" s="113" t="str">
        <f t="shared" ref="T600:AJ600" si="1993">IF($H600=T$6,$J600,"")</f>
        <v/>
      </c>
      <c r="U600" s="114" t="str">
        <f t="shared" si="1993"/>
        <v/>
      </c>
      <c r="V600" s="114" t="str">
        <f t="shared" si="1993"/>
        <v/>
      </c>
      <c r="W600" s="114" t="str">
        <f t="shared" si="1993"/>
        <v/>
      </c>
      <c r="X600" s="113" t="str">
        <f t="shared" si="1993"/>
        <v/>
      </c>
      <c r="Y600" s="114" t="str">
        <f t="shared" si="1993"/>
        <v/>
      </c>
      <c r="Z600" s="114" t="str">
        <f t="shared" si="1993"/>
        <v/>
      </c>
      <c r="AA600" s="114" t="str">
        <f t="shared" si="1993"/>
        <v/>
      </c>
      <c r="AB600" s="113" t="str">
        <f t="shared" si="1993"/>
        <v/>
      </c>
      <c r="AC600" s="114" t="str">
        <f t="shared" si="1993"/>
        <v/>
      </c>
      <c r="AD600" s="114" t="str">
        <f t="shared" si="1993"/>
        <v/>
      </c>
      <c r="AE600" s="114" t="str">
        <f t="shared" si="1993"/>
        <v/>
      </c>
      <c r="AF600" s="114" t="str">
        <f t="shared" si="1993"/>
        <v/>
      </c>
      <c r="AG600" s="114" t="str">
        <f t="shared" si="1993"/>
        <v/>
      </c>
      <c r="AH600" s="114" t="str">
        <f t="shared" si="1993"/>
        <v/>
      </c>
      <c r="AI600" s="113" t="str">
        <f t="shared" si="1993"/>
        <v/>
      </c>
      <c r="AJ600" s="115" t="str">
        <f t="shared" si="1993"/>
        <v/>
      </c>
      <c r="AK600" s="617"/>
      <c r="AL600" s="38"/>
      <c r="AM600" s="98" t="s">
        <v>68</v>
      </c>
      <c r="AN600" s="130">
        <f t="shared" si="1746"/>
        <v>594</v>
      </c>
      <c r="AO600" s="138" t="str">
        <f t="shared" ref="AO600:AS600" si="1994">IF(AND($G600=AO$4,$H600=AO$6),$I600,"")</f>
        <v/>
      </c>
      <c r="AP600" s="139" t="str">
        <f t="shared" si="1994"/>
        <v/>
      </c>
      <c r="AQ600" s="139">
        <f t="shared" si="1994"/>
        <v>10000</v>
      </c>
      <c r="AR600" s="139" t="str">
        <f t="shared" si="1994"/>
        <v/>
      </c>
      <c r="AS600" s="139" t="str">
        <f t="shared" si="1994"/>
        <v/>
      </c>
      <c r="AT600" s="118"/>
      <c r="AU600" s="138" t="str">
        <f t="shared" si="1675"/>
        <v/>
      </c>
      <c r="AV600" s="139" t="str">
        <f t="shared" si="1676"/>
        <v/>
      </c>
      <c r="AW600" s="139" t="str">
        <f t="shared" si="1677"/>
        <v/>
      </c>
      <c r="AX600" s="139" t="str">
        <f t="shared" si="1678"/>
        <v/>
      </c>
      <c r="AY600" s="139" t="str">
        <f t="shared" si="1679"/>
        <v/>
      </c>
      <c r="AZ600" s="140" t="str">
        <f t="shared" si="1680"/>
        <v/>
      </c>
      <c r="BA600" s="141" t="str">
        <f t="shared" si="1681"/>
        <v/>
      </c>
      <c r="BB600" s="139" t="str">
        <f t="shared" si="1682"/>
        <v/>
      </c>
      <c r="BC600" s="139" t="str">
        <f t="shared" si="1683"/>
        <v/>
      </c>
      <c r="BD600" s="139" t="str">
        <f t="shared" si="1684"/>
        <v/>
      </c>
      <c r="BE600" s="140" t="str">
        <f t="shared" si="1685"/>
        <v/>
      </c>
      <c r="BF600" s="122" t="str">
        <f t="shared" si="1686"/>
        <v/>
      </c>
      <c r="BG600" s="123" t="str">
        <f t="shared" si="1687"/>
        <v/>
      </c>
      <c r="BH600" s="123" t="str">
        <f t="shared" si="1688"/>
        <v/>
      </c>
      <c r="BI600" s="123" t="str">
        <f t="shared" si="1689"/>
        <v/>
      </c>
      <c r="BJ600" s="122" t="str">
        <f t="shared" si="1690"/>
        <v/>
      </c>
      <c r="BK600" s="123" t="str">
        <f t="shared" si="1691"/>
        <v/>
      </c>
      <c r="BL600" s="123" t="str">
        <f t="shared" si="1692"/>
        <v/>
      </c>
      <c r="BM600" s="123" t="str">
        <f t="shared" si="1693"/>
        <v/>
      </c>
      <c r="BN600" s="123" t="str">
        <f t="shared" si="1694"/>
        <v/>
      </c>
      <c r="BO600" s="123" t="str">
        <f t="shared" si="1695"/>
        <v/>
      </c>
      <c r="BP600" s="123" t="str">
        <f t="shared" si="1696"/>
        <v/>
      </c>
      <c r="BQ600" s="123" t="str">
        <f t="shared" si="1697"/>
        <v/>
      </c>
      <c r="BR600" s="124" t="str">
        <f t="shared" si="1698"/>
        <v/>
      </c>
      <c r="BS600" s="142" t="str">
        <f t="shared" si="1699"/>
        <v/>
      </c>
      <c r="BT600" s="143" t="str">
        <f t="shared" si="1700"/>
        <v/>
      </c>
      <c r="BU600" s="143" t="str">
        <f t="shared" si="1701"/>
        <v/>
      </c>
      <c r="BV600" s="143" t="str">
        <f t="shared" si="1702"/>
        <v/>
      </c>
      <c r="BW600" s="143" t="str">
        <f t="shared" si="1703"/>
        <v/>
      </c>
      <c r="BX600" s="144" t="str">
        <f t="shared" si="1704"/>
        <v/>
      </c>
      <c r="BY600" s="141" t="str">
        <f t="shared" si="1705"/>
        <v/>
      </c>
      <c r="BZ600" s="139" t="str">
        <f t="shared" si="1706"/>
        <v/>
      </c>
      <c r="CA600" s="139" t="str">
        <f t="shared" si="1707"/>
        <v/>
      </c>
      <c r="CB600" s="139" t="str">
        <f t="shared" si="1708"/>
        <v/>
      </c>
      <c r="CC600" s="139" t="str">
        <f t="shared" si="1709"/>
        <v/>
      </c>
      <c r="CD600" s="139" t="str">
        <f t="shared" si="1710"/>
        <v/>
      </c>
      <c r="CE600" s="140" t="str">
        <f t="shared" si="1711"/>
        <v/>
      </c>
      <c r="CF600" s="141" t="str">
        <f t="shared" si="1712"/>
        <v/>
      </c>
      <c r="CG600" s="139" t="str">
        <f t="shared" si="1713"/>
        <v/>
      </c>
      <c r="CH600" s="139" t="str">
        <f t="shared" si="1714"/>
        <v/>
      </c>
      <c r="CI600" s="139" t="str">
        <f t="shared" si="1715"/>
        <v/>
      </c>
      <c r="CJ600" s="139" t="str">
        <f t="shared" si="1716"/>
        <v/>
      </c>
      <c r="CK600" s="139" t="str">
        <f t="shared" si="1717"/>
        <v/>
      </c>
      <c r="CL600" s="140" t="str">
        <f t="shared" si="1718"/>
        <v/>
      </c>
      <c r="CM600" s="142" t="str">
        <f t="shared" si="1719"/>
        <v/>
      </c>
      <c r="CN600" s="143" t="str">
        <f t="shared" si="1720"/>
        <v/>
      </c>
      <c r="CO600" s="143" t="str">
        <f t="shared" si="1721"/>
        <v/>
      </c>
      <c r="CP600" s="143" t="str">
        <f t="shared" si="1722"/>
        <v/>
      </c>
      <c r="CQ600" s="143" t="str">
        <f t="shared" si="1723"/>
        <v/>
      </c>
      <c r="CR600" s="145" t="str">
        <f t="shared" si="1724"/>
        <v/>
      </c>
      <c r="CS600" s="127"/>
      <c r="CT600" s="122" t="str">
        <f t="shared" si="1725"/>
        <v/>
      </c>
      <c r="CU600" s="123" t="str">
        <f t="shared" si="1726"/>
        <v/>
      </c>
      <c r="CV600" s="123" t="str">
        <f t="shared" si="1727"/>
        <v/>
      </c>
      <c r="CW600" s="123" t="str">
        <f t="shared" si="1728"/>
        <v/>
      </c>
      <c r="CX600" s="123" t="str">
        <f t="shared" si="1729"/>
        <v/>
      </c>
      <c r="CY600" s="123" t="str">
        <f t="shared" si="1730"/>
        <v/>
      </c>
      <c r="CZ600" s="123" t="str">
        <f t="shared" si="1731"/>
        <v/>
      </c>
      <c r="DA600" s="123" t="str">
        <f t="shared" si="1732"/>
        <v/>
      </c>
      <c r="DB600" s="124" t="str">
        <f t="shared" si="1733"/>
        <v/>
      </c>
      <c r="DC600" s="128" t="str">
        <f t="shared" si="1734"/>
        <v/>
      </c>
      <c r="DD600" s="123" t="str">
        <f t="shared" si="1735"/>
        <v/>
      </c>
      <c r="DE600" s="123" t="str">
        <f t="shared" si="1736"/>
        <v/>
      </c>
      <c r="DF600" s="123" t="str">
        <f t="shared" si="1737"/>
        <v/>
      </c>
      <c r="DG600" s="123" t="str">
        <f t="shared" si="1738"/>
        <v/>
      </c>
      <c r="DH600" s="123" t="str">
        <f t="shared" si="1739"/>
        <v/>
      </c>
      <c r="DI600" s="123" t="str">
        <f t="shared" si="1740"/>
        <v/>
      </c>
      <c r="DJ600" s="129" t="str">
        <f t="shared" si="1741"/>
        <v/>
      </c>
      <c r="DK600" s="98" t="s">
        <v>68</v>
      </c>
      <c r="DL600" s="130">
        <f t="shared" si="1748"/>
        <v>594</v>
      </c>
      <c r="DM600" s="56"/>
    </row>
    <row r="601" spans="2:117" ht="22.5" customHeight="1">
      <c r="B601" s="98" t="s">
        <v>68</v>
      </c>
      <c r="C601" s="130">
        <f t="shared" si="1742"/>
        <v>595</v>
      </c>
      <c r="D601" s="146">
        <v>45709</v>
      </c>
      <c r="E601" s="155" t="s">
        <v>69</v>
      </c>
      <c r="F601" s="102" t="s">
        <v>70</v>
      </c>
      <c r="G601" s="103" t="s">
        <v>20</v>
      </c>
      <c r="H601" s="131" t="s">
        <v>46</v>
      </c>
      <c r="I601" s="132">
        <v>10000</v>
      </c>
      <c r="J601" s="106"/>
      <c r="K601" s="107">
        <f t="shared" si="1743"/>
        <v>6219403</v>
      </c>
      <c r="L601" s="646"/>
      <c r="M601" s="133"/>
      <c r="N601" s="133"/>
      <c r="O601" s="134" t="str">
        <f t="shared" ref="O601:S601" si="1995">IF($H601=O$6,$I601,"")</f>
        <v/>
      </c>
      <c r="P601" s="135" t="str">
        <f t="shared" si="1995"/>
        <v/>
      </c>
      <c r="Q601" s="136">
        <f t="shared" si="1995"/>
        <v>10000</v>
      </c>
      <c r="R601" s="135" t="str">
        <f t="shared" si="1995"/>
        <v/>
      </c>
      <c r="S601" s="137" t="str">
        <f t="shared" si="1995"/>
        <v/>
      </c>
      <c r="T601" s="113" t="str">
        <f t="shared" ref="T601:AJ601" si="1996">IF($H601=T$6,$J601,"")</f>
        <v/>
      </c>
      <c r="U601" s="114" t="str">
        <f t="shared" si="1996"/>
        <v/>
      </c>
      <c r="V601" s="114" t="str">
        <f t="shared" si="1996"/>
        <v/>
      </c>
      <c r="W601" s="114" t="str">
        <f t="shared" si="1996"/>
        <v/>
      </c>
      <c r="X601" s="113" t="str">
        <f t="shared" si="1996"/>
        <v/>
      </c>
      <c r="Y601" s="114" t="str">
        <f t="shared" si="1996"/>
        <v/>
      </c>
      <c r="Z601" s="114" t="str">
        <f t="shared" si="1996"/>
        <v/>
      </c>
      <c r="AA601" s="114" t="str">
        <f t="shared" si="1996"/>
        <v/>
      </c>
      <c r="AB601" s="113" t="str">
        <f t="shared" si="1996"/>
        <v/>
      </c>
      <c r="AC601" s="114" t="str">
        <f t="shared" si="1996"/>
        <v/>
      </c>
      <c r="AD601" s="114" t="str">
        <f t="shared" si="1996"/>
        <v/>
      </c>
      <c r="AE601" s="114" t="str">
        <f t="shared" si="1996"/>
        <v/>
      </c>
      <c r="AF601" s="114" t="str">
        <f t="shared" si="1996"/>
        <v/>
      </c>
      <c r="AG601" s="114" t="str">
        <f t="shared" si="1996"/>
        <v/>
      </c>
      <c r="AH601" s="114" t="str">
        <f t="shared" si="1996"/>
        <v/>
      </c>
      <c r="AI601" s="113" t="str">
        <f t="shared" si="1996"/>
        <v/>
      </c>
      <c r="AJ601" s="115" t="str">
        <f t="shared" si="1996"/>
        <v/>
      </c>
      <c r="AK601" s="617"/>
      <c r="AL601" s="38"/>
      <c r="AM601" s="98" t="s">
        <v>68</v>
      </c>
      <c r="AN601" s="130">
        <f t="shared" si="1746"/>
        <v>595</v>
      </c>
      <c r="AO601" s="138" t="str">
        <f t="shared" ref="AO601:AS601" si="1997">IF(AND($G601=AO$4,$H601=AO$6),$I601,"")</f>
        <v/>
      </c>
      <c r="AP601" s="139" t="str">
        <f t="shared" si="1997"/>
        <v/>
      </c>
      <c r="AQ601" s="139">
        <f t="shared" si="1997"/>
        <v>10000</v>
      </c>
      <c r="AR601" s="139" t="str">
        <f t="shared" si="1997"/>
        <v/>
      </c>
      <c r="AS601" s="139" t="str">
        <f t="shared" si="1997"/>
        <v/>
      </c>
      <c r="AT601" s="118"/>
      <c r="AU601" s="138" t="str">
        <f t="shared" si="1675"/>
        <v/>
      </c>
      <c r="AV601" s="139" t="str">
        <f t="shared" si="1676"/>
        <v/>
      </c>
      <c r="AW601" s="139" t="str">
        <f t="shared" si="1677"/>
        <v/>
      </c>
      <c r="AX601" s="139" t="str">
        <f t="shared" si="1678"/>
        <v/>
      </c>
      <c r="AY601" s="139" t="str">
        <f t="shared" si="1679"/>
        <v/>
      </c>
      <c r="AZ601" s="140" t="str">
        <f t="shared" si="1680"/>
        <v/>
      </c>
      <c r="BA601" s="141" t="str">
        <f t="shared" si="1681"/>
        <v/>
      </c>
      <c r="BB601" s="139" t="str">
        <f t="shared" si="1682"/>
        <v/>
      </c>
      <c r="BC601" s="139" t="str">
        <f t="shared" si="1683"/>
        <v/>
      </c>
      <c r="BD601" s="139" t="str">
        <f t="shared" si="1684"/>
        <v/>
      </c>
      <c r="BE601" s="140" t="str">
        <f t="shared" si="1685"/>
        <v/>
      </c>
      <c r="BF601" s="122" t="str">
        <f t="shared" si="1686"/>
        <v/>
      </c>
      <c r="BG601" s="123" t="str">
        <f t="shared" si="1687"/>
        <v/>
      </c>
      <c r="BH601" s="123" t="str">
        <f t="shared" si="1688"/>
        <v/>
      </c>
      <c r="BI601" s="123" t="str">
        <f t="shared" si="1689"/>
        <v/>
      </c>
      <c r="BJ601" s="122" t="str">
        <f t="shared" si="1690"/>
        <v/>
      </c>
      <c r="BK601" s="123" t="str">
        <f t="shared" si="1691"/>
        <v/>
      </c>
      <c r="BL601" s="123" t="str">
        <f t="shared" si="1692"/>
        <v/>
      </c>
      <c r="BM601" s="123" t="str">
        <f t="shared" si="1693"/>
        <v/>
      </c>
      <c r="BN601" s="123" t="str">
        <f t="shared" si="1694"/>
        <v/>
      </c>
      <c r="BO601" s="123" t="str">
        <f t="shared" si="1695"/>
        <v/>
      </c>
      <c r="BP601" s="123" t="str">
        <f t="shared" si="1696"/>
        <v/>
      </c>
      <c r="BQ601" s="123" t="str">
        <f t="shared" si="1697"/>
        <v/>
      </c>
      <c r="BR601" s="124" t="str">
        <f t="shared" si="1698"/>
        <v/>
      </c>
      <c r="BS601" s="142" t="str">
        <f t="shared" si="1699"/>
        <v/>
      </c>
      <c r="BT601" s="143" t="str">
        <f t="shared" si="1700"/>
        <v/>
      </c>
      <c r="BU601" s="143" t="str">
        <f t="shared" si="1701"/>
        <v/>
      </c>
      <c r="BV601" s="143" t="str">
        <f t="shared" si="1702"/>
        <v/>
      </c>
      <c r="BW601" s="143" t="str">
        <f t="shared" si="1703"/>
        <v/>
      </c>
      <c r="BX601" s="144" t="str">
        <f t="shared" si="1704"/>
        <v/>
      </c>
      <c r="BY601" s="141" t="str">
        <f t="shared" si="1705"/>
        <v/>
      </c>
      <c r="BZ601" s="139" t="str">
        <f t="shared" si="1706"/>
        <v/>
      </c>
      <c r="CA601" s="139" t="str">
        <f t="shared" si="1707"/>
        <v/>
      </c>
      <c r="CB601" s="139" t="str">
        <f t="shared" si="1708"/>
        <v/>
      </c>
      <c r="CC601" s="139" t="str">
        <f t="shared" si="1709"/>
        <v/>
      </c>
      <c r="CD601" s="139" t="str">
        <f t="shared" si="1710"/>
        <v/>
      </c>
      <c r="CE601" s="140" t="str">
        <f t="shared" si="1711"/>
        <v/>
      </c>
      <c r="CF601" s="141" t="str">
        <f t="shared" si="1712"/>
        <v/>
      </c>
      <c r="CG601" s="139" t="str">
        <f t="shared" si="1713"/>
        <v/>
      </c>
      <c r="CH601" s="139" t="str">
        <f t="shared" si="1714"/>
        <v/>
      </c>
      <c r="CI601" s="139" t="str">
        <f t="shared" si="1715"/>
        <v/>
      </c>
      <c r="CJ601" s="139" t="str">
        <f t="shared" si="1716"/>
        <v/>
      </c>
      <c r="CK601" s="139" t="str">
        <f t="shared" si="1717"/>
        <v/>
      </c>
      <c r="CL601" s="140" t="str">
        <f t="shared" si="1718"/>
        <v/>
      </c>
      <c r="CM601" s="142" t="str">
        <f t="shared" si="1719"/>
        <v/>
      </c>
      <c r="CN601" s="143" t="str">
        <f t="shared" si="1720"/>
        <v/>
      </c>
      <c r="CO601" s="143" t="str">
        <f t="shared" si="1721"/>
        <v/>
      </c>
      <c r="CP601" s="143" t="str">
        <f t="shared" si="1722"/>
        <v/>
      </c>
      <c r="CQ601" s="143" t="str">
        <f t="shared" si="1723"/>
        <v/>
      </c>
      <c r="CR601" s="145" t="str">
        <f t="shared" si="1724"/>
        <v/>
      </c>
      <c r="CS601" s="127"/>
      <c r="CT601" s="122" t="str">
        <f t="shared" si="1725"/>
        <v/>
      </c>
      <c r="CU601" s="123" t="str">
        <f t="shared" si="1726"/>
        <v/>
      </c>
      <c r="CV601" s="123" t="str">
        <f t="shared" si="1727"/>
        <v/>
      </c>
      <c r="CW601" s="123" t="str">
        <f t="shared" si="1728"/>
        <v/>
      </c>
      <c r="CX601" s="123" t="str">
        <f t="shared" si="1729"/>
        <v/>
      </c>
      <c r="CY601" s="123" t="str">
        <f t="shared" si="1730"/>
        <v/>
      </c>
      <c r="CZ601" s="123" t="str">
        <f t="shared" si="1731"/>
        <v/>
      </c>
      <c r="DA601" s="123" t="str">
        <f t="shared" si="1732"/>
        <v/>
      </c>
      <c r="DB601" s="124" t="str">
        <f t="shared" si="1733"/>
        <v/>
      </c>
      <c r="DC601" s="128" t="str">
        <f t="shared" si="1734"/>
        <v/>
      </c>
      <c r="DD601" s="123" t="str">
        <f t="shared" si="1735"/>
        <v/>
      </c>
      <c r="DE601" s="123" t="str">
        <f t="shared" si="1736"/>
        <v/>
      </c>
      <c r="DF601" s="123" t="str">
        <f t="shared" si="1737"/>
        <v/>
      </c>
      <c r="DG601" s="123" t="str">
        <f t="shared" si="1738"/>
        <v/>
      </c>
      <c r="DH601" s="123" t="str">
        <f t="shared" si="1739"/>
        <v/>
      </c>
      <c r="DI601" s="123" t="str">
        <f t="shared" si="1740"/>
        <v/>
      </c>
      <c r="DJ601" s="129" t="str">
        <f t="shared" si="1741"/>
        <v/>
      </c>
      <c r="DK601" s="98" t="s">
        <v>68</v>
      </c>
      <c r="DL601" s="130">
        <f t="shared" si="1748"/>
        <v>595</v>
      </c>
      <c r="DM601" s="56"/>
    </row>
    <row r="602" spans="2:117" ht="22.5" customHeight="1">
      <c r="B602" s="98" t="s">
        <v>68</v>
      </c>
      <c r="C602" s="130">
        <f t="shared" si="1742"/>
        <v>596</v>
      </c>
      <c r="D602" s="146">
        <v>45709</v>
      </c>
      <c r="E602" s="155" t="s">
        <v>69</v>
      </c>
      <c r="F602" s="102" t="s">
        <v>70</v>
      </c>
      <c r="G602" s="103" t="s">
        <v>20</v>
      </c>
      <c r="H602" s="131" t="s">
        <v>46</v>
      </c>
      <c r="I602" s="132">
        <v>5000</v>
      </c>
      <c r="J602" s="106"/>
      <c r="K602" s="107">
        <f t="shared" si="1743"/>
        <v>6224403</v>
      </c>
      <c r="L602" s="647" t="str">
        <f>HYPERLINK("./通帳_公開用/外通帳Y596-616.pdf","通帳Y596-Y616")</f>
        <v>通帳Y596-Y616</v>
      </c>
      <c r="M602" s="133"/>
      <c r="N602" s="133"/>
      <c r="O602" s="134" t="str">
        <f t="shared" ref="O602:S602" si="1998">IF($H602=O$6,$I602,"")</f>
        <v/>
      </c>
      <c r="P602" s="135" t="str">
        <f t="shared" si="1998"/>
        <v/>
      </c>
      <c r="Q602" s="136">
        <f t="shared" si="1998"/>
        <v>5000</v>
      </c>
      <c r="R602" s="135" t="str">
        <f t="shared" si="1998"/>
        <v/>
      </c>
      <c r="S602" s="137" t="str">
        <f t="shared" si="1998"/>
        <v/>
      </c>
      <c r="T602" s="113" t="str">
        <f t="shared" ref="T602:AJ602" si="1999">IF($H602=T$6,$J602,"")</f>
        <v/>
      </c>
      <c r="U602" s="114" t="str">
        <f t="shared" si="1999"/>
        <v/>
      </c>
      <c r="V602" s="114" t="str">
        <f t="shared" si="1999"/>
        <v/>
      </c>
      <c r="W602" s="114" t="str">
        <f t="shared" si="1999"/>
        <v/>
      </c>
      <c r="X602" s="113" t="str">
        <f t="shared" si="1999"/>
        <v/>
      </c>
      <c r="Y602" s="114" t="str">
        <f t="shared" si="1999"/>
        <v/>
      </c>
      <c r="Z602" s="114" t="str">
        <f t="shared" si="1999"/>
        <v/>
      </c>
      <c r="AA602" s="114" t="str">
        <f t="shared" si="1999"/>
        <v/>
      </c>
      <c r="AB602" s="113" t="str">
        <f t="shared" si="1999"/>
        <v/>
      </c>
      <c r="AC602" s="114" t="str">
        <f t="shared" si="1999"/>
        <v/>
      </c>
      <c r="AD602" s="114" t="str">
        <f t="shared" si="1999"/>
        <v/>
      </c>
      <c r="AE602" s="114" t="str">
        <f t="shared" si="1999"/>
        <v/>
      </c>
      <c r="AF602" s="114" t="str">
        <f t="shared" si="1999"/>
        <v/>
      </c>
      <c r="AG602" s="114" t="str">
        <f t="shared" si="1999"/>
        <v/>
      </c>
      <c r="AH602" s="114" t="str">
        <f t="shared" si="1999"/>
        <v/>
      </c>
      <c r="AI602" s="113" t="str">
        <f t="shared" si="1999"/>
        <v/>
      </c>
      <c r="AJ602" s="115" t="str">
        <f t="shared" si="1999"/>
        <v/>
      </c>
      <c r="AK602" s="617"/>
      <c r="AL602" s="38"/>
      <c r="AM602" s="98" t="s">
        <v>68</v>
      </c>
      <c r="AN602" s="130">
        <f t="shared" si="1746"/>
        <v>596</v>
      </c>
      <c r="AO602" s="138" t="str">
        <f t="shared" ref="AO602:AS602" si="2000">IF(AND($G602=AO$4,$H602=AO$6),$I602,"")</f>
        <v/>
      </c>
      <c r="AP602" s="139" t="str">
        <f t="shared" si="2000"/>
        <v/>
      </c>
      <c r="AQ602" s="139">
        <f t="shared" si="2000"/>
        <v>5000</v>
      </c>
      <c r="AR602" s="139" t="str">
        <f t="shared" si="2000"/>
        <v/>
      </c>
      <c r="AS602" s="139" t="str">
        <f t="shared" si="2000"/>
        <v/>
      </c>
      <c r="AT602" s="118"/>
      <c r="AU602" s="138" t="str">
        <f t="shared" si="1675"/>
        <v/>
      </c>
      <c r="AV602" s="139" t="str">
        <f t="shared" si="1676"/>
        <v/>
      </c>
      <c r="AW602" s="139" t="str">
        <f t="shared" si="1677"/>
        <v/>
      </c>
      <c r="AX602" s="139" t="str">
        <f t="shared" si="1678"/>
        <v/>
      </c>
      <c r="AY602" s="139" t="str">
        <f t="shared" si="1679"/>
        <v/>
      </c>
      <c r="AZ602" s="140" t="str">
        <f t="shared" si="1680"/>
        <v/>
      </c>
      <c r="BA602" s="141" t="str">
        <f t="shared" si="1681"/>
        <v/>
      </c>
      <c r="BB602" s="139" t="str">
        <f t="shared" si="1682"/>
        <v/>
      </c>
      <c r="BC602" s="139" t="str">
        <f t="shared" si="1683"/>
        <v/>
      </c>
      <c r="BD602" s="139" t="str">
        <f t="shared" si="1684"/>
        <v/>
      </c>
      <c r="BE602" s="140" t="str">
        <f t="shared" si="1685"/>
        <v/>
      </c>
      <c r="BF602" s="122" t="str">
        <f t="shared" si="1686"/>
        <v/>
      </c>
      <c r="BG602" s="123" t="str">
        <f t="shared" si="1687"/>
        <v/>
      </c>
      <c r="BH602" s="123" t="str">
        <f t="shared" si="1688"/>
        <v/>
      </c>
      <c r="BI602" s="123" t="str">
        <f t="shared" si="1689"/>
        <v/>
      </c>
      <c r="BJ602" s="122" t="str">
        <f t="shared" si="1690"/>
        <v/>
      </c>
      <c r="BK602" s="123" t="str">
        <f t="shared" si="1691"/>
        <v/>
      </c>
      <c r="BL602" s="123" t="str">
        <f t="shared" si="1692"/>
        <v/>
      </c>
      <c r="BM602" s="123" t="str">
        <f t="shared" si="1693"/>
        <v/>
      </c>
      <c r="BN602" s="123" t="str">
        <f t="shared" si="1694"/>
        <v/>
      </c>
      <c r="BO602" s="123" t="str">
        <f t="shared" si="1695"/>
        <v/>
      </c>
      <c r="BP602" s="123" t="str">
        <f t="shared" si="1696"/>
        <v/>
      </c>
      <c r="BQ602" s="123" t="str">
        <f t="shared" si="1697"/>
        <v/>
      </c>
      <c r="BR602" s="124" t="str">
        <f t="shared" si="1698"/>
        <v/>
      </c>
      <c r="BS602" s="142" t="str">
        <f t="shared" si="1699"/>
        <v/>
      </c>
      <c r="BT602" s="143" t="str">
        <f t="shared" si="1700"/>
        <v/>
      </c>
      <c r="BU602" s="143" t="str">
        <f t="shared" si="1701"/>
        <v/>
      </c>
      <c r="BV602" s="143" t="str">
        <f t="shared" si="1702"/>
        <v/>
      </c>
      <c r="BW602" s="143" t="str">
        <f t="shared" si="1703"/>
        <v/>
      </c>
      <c r="BX602" s="144" t="str">
        <f t="shared" si="1704"/>
        <v/>
      </c>
      <c r="BY602" s="141" t="str">
        <f t="shared" si="1705"/>
        <v/>
      </c>
      <c r="BZ602" s="139" t="str">
        <f t="shared" si="1706"/>
        <v/>
      </c>
      <c r="CA602" s="139" t="str">
        <f t="shared" si="1707"/>
        <v/>
      </c>
      <c r="CB602" s="139" t="str">
        <f t="shared" si="1708"/>
        <v/>
      </c>
      <c r="CC602" s="139" t="str">
        <f t="shared" si="1709"/>
        <v/>
      </c>
      <c r="CD602" s="139" t="str">
        <f t="shared" si="1710"/>
        <v/>
      </c>
      <c r="CE602" s="140" t="str">
        <f t="shared" si="1711"/>
        <v/>
      </c>
      <c r="CF602" s="141" t="str">
        <f t="shared" si="1712"/>
        <v/>
      </c>
      <c r="CG602" s="139" t="str">
        <f t="shared" si="1713"/>
        <v/>
      </c>
      <c r="CH602" s="139" t="str">
        <f t="shared" si="1714"/>
        <v/>
      </c>
      <c r="CI602" s="139" t="str">
        <f t="shared" si="1715"/>
        <v/>
      </c>
      <c r="CJ602" s="139" t="str">
        <f t="shared" si="1716"/>
        <v/>
      </c>
      <c r="CK602" s="139" t="str">
        <f t="shared" si="1717"/>
        <v/>
      </c>
      <c r="CL602" s="140" t="str">
        <f t="shared" si="1718"/>
        <v/>
      </c>
      <c r="CM602" s="142" t="str">
        <f t="shared" si="1719"/>
        <v/>
      </c>
      <c r="CN602" s="143" t="str">
        <f t="shared" si="1720"/>
        <v/>
      </c>
      <c r="CO602" s="143" t="str">
        <f t="shared" si="1721"/>
        <v/>
      </c>
      <c r="CP602" s="143" t="str">
        <f t="shared" si="1722"/>
        <v/>
      </c>
      <c r="CQ602" s="143" t="str">
        <f t="shared" si="1723"/>
        <v/>
      </c>
      <c r="CR602" s="145" t="str">
        <f t="shared" si="1724"/>
        <v/>
      </c>
      <c r="CS602" s="127"/>
      <c r="CT602" s="122" t="str">
        <f t="shared" si="1725"/>
        <v/>
      </c>
      <c r="CU602" s="123" t="str">
        <f t="shared" si="1726"/>
        <v/>
      </c>
      <c r="CV602" s="123" t="str">
        <f t="shared" si="1727"/>
        <v/>
      </c>
      <c r="CW602" s="123" t="str">
        <f t="shared" si="1728"/>
        <v/>
      </c>
      <c r="CX602" s="123" t="str">
        <f t="shared" si="1729"/>
        <v/>
      </c>
      <c r="CY602" s="123" t="str">
        <f t="shared" si="1730"/>
        <v/>
      </c>
      <c r="CZ602" s="123" t="str">
        <f t="shared" si="1731"/>
        <v/>
      </c>
      <c r="DA602" s="123" t="str">
        <f t="shared" si="1732"/>
        <v/>
      </c>
      <c r="DB602" s="124" t="str">
        <f t="shared" si="1733"/>
        <v/>
      </c>
      <c r="DC602" s="128" t="str">
        <f t="shared" si="1734"/>
        <v/>
      </c>
      <c r="DD602" s="123" t="str">
        <f t="shared" si="1735"/>
        <v/>
      </c>
      <c r="DE602" s="123" t="str">
        <f t="shared" si="1736"/>
        <v/>
      </c>
      <c r="DF602" s="123" t="str">
        <f t="shared" si="1737"/>
        <v/>
      </c>
      <c r="DG602" s="123" t="str">
        <f t="shared" si="1738"/>
        <v/>
      </c>
      <c r="DH602" s="123" t="str">
        <f t="shared" si="1739"/>
        <v/>
      </c>
      <c r="DI602" s="123" t="str">
        <f t="shared" si="1740"/>
        <v/>
      </c>
      <c r="DJ602" s="129" t="str">
        <f t="shared" si="1741"/>
        <v/>
      </c>
      <c r="DK602" s="98" t="s">
        <v>68</v>
      </c>
      <c r="DL602" s="130">
        <f t="shared" si="1748"/>
        <v>596</v>
      </c>
      <c r="DM602" s="56"/>
    </row>
    <row r="603" spans="2:117" ht="22.5" customHeight="1">
      <c r="B603" s="98" t="s">
        <v>68</v>
      </c>
      <c r="C603" s="130">
        <f t="shared" si="1742"/>
        <v>597</v>
      </c>
      <c r="D603" s="146">
        <v>45709</v>
      </c>
      <c r="E603" s="155" t="s">
        <v>69</v>
      </c>
      <c r="F603" s="102" t="s">
        <v>70</v>
      </c>
      <c r="G603" s="103" t="s">
        <v>20</v>
      </c>
      <c r="H603" s="131" t="s">
        <v>46</v>
      </c>
      <c r="I603" s="132">
        <v>5000</v>
      </c>
      <c r="J603" s="106"/>
      <c r="K603" s="107">
        <f t="shared" si="1743"/>
        <v>6229403</v>
      </c>
      <c r="L603" s="645"/>
      <c r="M603" s="133"/>
      <c r="N603" s="133"/>
      <c r="O603" s="134" t="str">
        <f t="shared" ref="O603:S603" si="2001">IF($H603=O$6,$I603,"")</f>
        <v/>
      </c>
      <c r="P603" s="135" t="str">
        <f t="shared" si="2001"/>
        <v/>
      </c>
      <c r="Q603" s="136">
        <f t="shared" si="2001"/>
        <v>5000</v>
      </c>
      <c r="R603" s="135" t="str">
        <f t="shared" si="2001"/>
        <v/>
      </c>
      <c r="S603" s="137" t="str">
        <f t="shared" si="2001"/>
        <v/>
      </c>
      <c r="T603" s="113" t="str">
        <f t="shared" ref="T603:AJ603" si="2002">IF($H603=T$6,$J603,"")</f>
        <v/>
      </c>
      <c r="U603" s="114" t="str">
        <f t="shared" si="2002"/>
        <v/>
      </c>
      <c r="V603" s="114" t="str">
        <f t="shared" si="2002"/>
        <v/>
      </c>
      <c r="W603" s="114" t="str">
        <f t="shared" si="2002"/>
        <v/>
      </c>
      <c r="X603" s="113" t="str">
        <f t="shared" si="2002"/>
        <v/>
      </c>
      <c r="Y603" s="114" t="str">
        <f t="shared" si="2002"/>
        <v/>
      </c>
      <c r="Z603" s="114" t="str">
        <f t="shared" si="2002"/>
        <v/>
      </c>
      <c r="AA603" s="114" t="str">
        <f t="shared" si="2002"/>
        <v/>
      </c>
      <c r="AB603" s="113" t="str">
        <f t="shared" si="2002"/>
        <v/>
      </c>
      <c r="AC603" s="114" t="str">
        <f t="shared" si="2002"/>
        <v/>
      </c>
      <c r="AD603" s="114" t="str">
        <f t="shared" si="2002"/>
        <v/>
      </c>
      <c r="AE603" s="114" t="str">
        <f t="shared" si="2002"/>
        <v/>
      </c>
      <c r="AF603" s="114" t="str">
        <f t="shared" si="2002"/>
        <v/>
      </c>
      <c r="AG603" s="114" t="str">
        <f t="shared" si="2002"/>
        <v/>
      </c>
      <c r="AH603" s="114" t="str">
        <f t="shared" si="2002"/>
        <v/>
      </c>
      <c r="AI603" s="113" t="str">
        <f t="shared" si="2002"/>
        <v/>
      </c>
      <c r="AJ603" s="115" t="str">
        <f t="shared" si="2002"/>
        <v/>
      </c>
      <c r="AK603" s="617"/>
      <c r="AL603" s="38"/>
      <c r="AM603" s="98" t="s">
        <v>68</v>
      </c>
      <c r="AN603" s="130">
        <f t="shared" si="1746"/>
        <v>597</v>
      </c>
      <c r="AO603" s="138" t="str">
        <f t="shared" ref="AO603:AS603" si="2003">IF(AND($G603=AO$4,$H603=AO$6),$I603,"")</f>
        <v/>
      </c>
      <c r="AP603" s="139" t="str">
        <f t="shared" si="2003"/>
        <v/>
      </c>
      <c r="AQ603" s="139">
        <f t="shared" si="2003"/>
        <v>5000</v>
      </c>
      <c r="AR603" s="139" t="str">
        <f t="shared" si="2003"/>
        <v/>
      </c>
      <c r="AS603" s="139" t="str">
        <f t="shared" si="2003"/>
        <v/>
      </c>
      <c r="AT603" s="118"/>
      <c r="AU603" s="138" t="str">
        <f t="shared" si="1675"/>
        <v/>
      </c>
      <c r="AV603" s="139" t="str">
        <f t="shared" si="1676"/>
        <v/>
      </c>
      <c r="AW603" s="139" t="str">
        <f t="shared" si="1677"/>
        <v/>
      </c>
      <c r="AX603" s="139" t="str">
        <f t="shared" si="1678"/>
        <v/>
      </c>
      <c r="AY603" s="139" t="str">
        <f t="shared" si="1679"/>
        <v/>
      </c>
      <c r="AZ603" s="140" t="str">
        <f t="shared" si="1680"/>
        <v/>
      </c>
      <c r="BA603" s="141" t="str">
        <f t="shared" si="1681"/>
        <v/>
      </c>
      <c r="BB603" s="139" t="str">
        <f t="shared" si="1682"/>
        <v/>
      </c>
      <c r="BC603" s="139" t="str">
        <f t="shared" si="1683"/>
        <v/>
      </c>
      <c r="BD603" s="139" t="str">
        <f t="shared" si="1684"/>
        <v/>
      </c>
      <c r="BE603" s="140" t="str">
        <f t="shared" si="1685"/>
        <v/>
      </c>
      <c r="BF603" s="122" t="str">
        <f t="shared" si="1686"/>
        <v/>
      </c>
      <c r="BG603" s="123" t="str">
        <f t="shared" si="1687"/>
        <v/>
      </c>
      <c r="BH603" s="123" t="str">
        <f t="shared" si="1688"/>
        <v/>
      </c>
      <c r="BI603" s="123" t="str">
        <f t="shared" si="1689"/>
        <v/>
      </c>
      <c r="BJ603" s="122" t="str">
        <f t="shared" si="1690"/>
        <v/>
      </c>
      <c r="BK603" s="123" t="str">
        <f t="shared" si="1691"/>
        <v/>
      </c>
      <c r="BL603" s="123" t="str">
        <f t="shared" si="1692"/>
        <v/>
      </c>
      <c r="BM603" s="123" t="str">
        <f t="shared" si="1693"/>
        <v/>
      </c>
      <c r="BN603" s="123" t="str">
        <f t="shared" si="1694"/>
        <v/>
      </c>
      <c r="BO603" s="123" t="str">
        <f t="shared" si="1695"/>
        <v/>
      </c>
      <c r="BP603" s="123" t="str">
        <f t="shared" si="1696"/>
        <v/>
      </c>
      <c r="BQ603" s="123" t="str">
        <f t="shared" si="1697"/>
        <v/>
      </c>
      <c r="BR603" s="124" t="str">
        <f t="shared" si="1698"/>
        <v/>
      </c>
      <c r="BS603" s="142" t="str">
        <f t="shared" si="1699"/>
        <v/>
      </c>
      <c r="BT603" s="143" t="str">
        <f t="shared" si="1700"/>
        <v/>
      </c>
      <c r="BU603" s="143" t="str">
        <f t="shared" si="1701"/>
        <v/>
      </c>
      <c r="BV603" s="143" t="str">
        <f t="shared" si="1702"/>
        <v/>
      </c>
      <c r="BW603" s="143" t="str">
        <f t="shared" si="1703"/>
        <v/>
      </c>
      <c r="BX603" s="144" t="str">
        <f t="shared" si="1704"/>
        <v/>
      </c>
      <c r="BY603" s="141" t="str">
        <f t="shared" si="1705"/>
        <v/>
      </c>
      <c r="BZ603" s="139" t="str">
        <f t="shared" si="1706"/>
        <v/>
      </c>
      <c r="CA603" s="139" t="str">
        <f t="shared" si="1707"/>
        <v/>
      </c>
      <c r="CB603" s="139" t="str">
        <f t="shared" si="1708"/>
        <v/>
      </c>
      <c r="CC603" s="139" t="str">
        <f t="shared" si="1709"/>
        <v/>
      </c>
      <c r="CD603" s="139" t="str">
        <f t="shared" si="1710"/>
        <v/>
      </c>
      <c r="CE603" s="140" t="str">
        <f t="shared" si="1711"/>
        <v/>
      </c>
      <c r="CF603" s="141" t="str">
        <f t="shared" si="1712"/>
        <v/>
      </c>
      <c r="CG603" s="139" t="str">
        <f t="shared" si="1713"/>
        <v/>
      </c>
      <c r="CH603" s="139" t="str">
        <f t="shared" si="1714"/>
        <v/>
      </c>
      <c r="CI603" s="139" t="str">
        <f t="shared" si="1715"/>
        <v/>
      </c>
      <c r="CJ603" s="139" t="str">
        <f t="shared" si="1716"/>
        <v/>
      </c>
      <c r="CK603" s="139" t="str">
        <f t="shared" si="1717"/>
        <v/>
      </c>
      <c r="CL603" s="140" t="str">
        <f t="shared" si="1718"/>
        <v/>
      </c>
      <c r="CM603" s="142" t="str">
        <f t="shared" si="1719"/>
        <v/>
      </c>
      <c r="CN603" s="143" t="str">
        <f t="shared" si="1720"/>
        <v/>
      </c>
      <c r="CO603" s="143" t="str">
        <f t="shared" si="1721"/>
        <v/>
      </c>
      <c r="CP603" s="143" t="str">
        <f t="shared" si="1722"/>
        <v/>
      </c>
      <c r="CQ603" s="143" t="str">
        <f t="shared" si="1723"/>
        <v/>
      </c>
      <c r="CR603" s="145" t="str">
        <f t="shared" si="1724"/>
        <v/>
      </c>
      <c r="CS603" s="127"/>
      <c r="CT603" s="122" t="str">
        <f t="shared" si="1725"/>
        <v/>
      </c>
      <c r="CU603" s="123" t="str">
        <f t="shared" si="1726"/>
        <v/>
      </c>
      <c r="CV603" s="123" t="str">
        <f t="shared" si="1727"/>
        <v/>
      </c>
      <c r="CW603" s="123" t="str">
        <f t="shared" si="1728"/>
        <v/>
      </c>
      <c r="CX603" s="123" t="str">
        <f t="shared" si="1729"/>
        <v/>
      </c>
      <c r="CY603" s="123" t="str">
        <f t="shared" si="1730"/>
        <v/>
      </c>
      <c r="CZ603" s="123" t="str">
        <f t="shared" si="1731"/>
        <v/>
      </c>
      <c r="DA603" s="123" t="str">
        <f t="shared" si="1732"/>
        <v/>
      </c>
      <c r="DB603" s="124" t="str">
        <f t="shared" si="1733"/>
        <v/>
      </c>
      <c r="DC603" s="128" t="str">
        <f t="shared" si="1734"/>
        <v/>
      </c>
      <c r="DD603" s="123" t="str">
        <f t="shared" si="1735"/>
        <v/>
      </c>
      <c r="DE603" s="123" t="str">
        <f t="shared" si="1736"/>
        <v/>
      </c>
      <c r="DF603" s="123" t="str">
        <f t="shared" si="1737"/>
        <v/>
      </c>
      <c r="DG603" s="123" t="str">
        <f t="shared" si="1738"/>
        <v/>
      </c>
      <c r="DH603" s="123" t="str">
        <f t="shared" si="1739"/>
        <v/>
      </c>
      <c r="DI603" s="123" t="str">
        <f t="shared" si="1740"/>
        <v/>
      </c>
      <c r="DJ603" s="129" t="str">
        <f t="shared" si="1741"/>
        <v/>
      </c>
      <c r="DK603" s="98" t="s">
        <v>68</v>
      </c>
      <c r="DL603" s="130">
        <f t="shared" si="1748"/>
        <v>597</v>
      </c>
      <c r="DM603" s="56"/>
    </row>
    <row r="604" spans="2:117" ht="22.5" customHeight="1">
      <c r="B604" s="98" t="s">
        <v>68</v>
      </c>
      <c r="C604" s="130">
        <f t="shared" si="1742"/>
        <v>598</v>
      </c>
      <c r="D604" s="146">
        <v>45709</v>
      </c>
      <c r="E604" s="155" t="s">
        <v>69</v>
      </c>
      <c r="F604" s="102" t="s">
        <v>70</v>
      </c>
      <c r="G604" s="156" t="s">
        <v>20</v>
      </c>
      <c r="H604" s="131" t="s">
        <v>46</v>
      </c>
      <c r="I604" s="132">
        <v>10000</v>
      </c>
      <c r="J604" s="106"/>
      <c r="K604" s="107">
        <f t="shared" si="1743"/>
        <v>6239403</v>
      </c>
      <c r="L604" s="645"/>
      <c r="M604" s="133"/>
      <c r="N604" s="133"/>
      <c r="O604" s="134" t="str">
        <f t="shared" ref="O604:S604" si="2004">IF($H604=O$6,$I604,"")</f>
        <v/>
      </c>
      <c r="P604" s="135" t="str">
        <f t="shared" si="2004"/>
        <v/>
      </c>
      <c r="Q604" s="136">
        <f t="shared" si="2004"/>
        <v>10000</v>
      </c>
      <c r="R604" s="135" t="str">
        <f t="shared" si="2004"/>
        <v/>
      </c>
      <c r="S604" s="137" t="str">
        <f t="shared" si="2004"/>
        <v/>
      </c>
      <c r="T604" s="113" t="str">
        <f t="shared" ref="T604:AJ604" si="2005">IF($H604=T$6,$J604,"")</f>
        <v/>
      </c>
      <c r="U604" s="114" t="str">
        <f t="shared" si="2005"/>
        <v/>
      </c>
      <c r="V604" s="114" t="str">
        <f t="shared" si="2005"/>
        <v/>
      </c>
      <c r="W604" s="114" t="str">
        <f t="shared" si="2005"/>
        <v/>
      </c>
      <c r="X604" s="113" t="str">
        <f t="shared" si="2005"/>
        <v/>
      </c>
      <c r="Y604" s="114" t="str">
        <f t="shared" si="2005"/>
        <v/>
      </c>
      <c r="Z604" s="114" t="str">
        <f t="shared" si="2005"/>
        <v/>
      </c>
      <c r="AA604" s="114" t="str">
        <f t="shared" si="2005"/>
        <v/>
      </c>
      <c r="AB604" s="113" t="str">
        <f t="shared" si="2005"/>
        <v/>
      </c>
      <c r="AC604" s="114" t="str">
        <f t="shared" si="2005"/>
        <v/>
      </c>
      <c r="AD604" s="114" t="str">
        <f t="shared" si="2005"/>
        <v/>
      </c>
      <c r="AE604" s="114" t="str">
        <f t="shared" si="2005"/>
        <v/>
      </c>
      <c r="AF604" s="114" t="str">
        <f t="shared" si="2005"/>
        <v/>
      </c>
      <c r="AG604" s="114" t="str">
        <f t="shared" si="2005"/>
        <v/>
      </c>
      <c r="AH604" s="114" t="str">
        <f t="shared" si="2005"/>
        <v/>
      </c>
      <c r="AI604" s="113" t="str">
        <f t="shared" si="2005"/>
        <v/>
      </c>
      <c r="AJ604" s="115" t="str">
        <f t="shared" si="2005"/>
        <v/>
      </c>
      <c r="AK604" s="617"/>
      <c r="AL604" s="38"/>
      <c r="AM604" s="98" t="s">
        <v>68</v>
      </c>
      <c r="AN604" s="130">
        <f t="shared" si="1746"/>
        <v>598</v>
      </c>
      <c r="AO604" s="138" t="str">
        <f t="shared" ref="AO604:AS604" si="2006">IF(AND($G604=AO$4,$H604=AO$6),$I604,"")</f>
        <v/>
      </c>
      <c r="AP604" s="139" t="str">
        <f t="shared" si="2006"/>
        <v/>
      </c>
      <c r="AQ604" s="139">
        <f t="shared" si="2006"/>
        <v>10000</v>
      </c>
      <c r="AR604" s="139" t="str">
        <f t="shared" si="2006"/>
        <v/>
      </c>
      <c r="AS604" s="139" t="str">
        <f t="shared" si="2006"/>
        <v/>
      </c>
      <c r="AT604" s="118"/>
      <c r="AU604" s="138" t="str">
        <f t="shared" si="1675"/>
        <v/>
      </c>
      <c r="AV604" s="139" t="str">
        <f t="shared" si="1676"/>
        <v/>
      </c>
      <c r="AW604" s="139" t="str">
        <f t="shared" si="1677"/>
        <v/>
      </c>
      <c r="AX604" s="139" t="str">
        <f t="shared" si="1678"/>
        <v/>
      </c>
      <c r="AY604" s="139" t="str">
        <f t="shared" si="1679"/>
        <v/>
      </c>
      <c r="AZ604" s="140" t="str">
        <f t="shared" si="1680"/>
        <v/>
      </c>
      <c r="BA604" s="141" t="str">
        <f t="shared" si="1681"/>
        <v/>
      </c>
      <c r="BB604" s="139" t="str">
        <f t="shared" si="1682"/>
        <v/>
      </c>
      <c r="BC604" s="139" t="str">
        <f t="shared" si="1683"/>
        <v/>
      </c>
      <c r="BD604" s="139" t="str">
        <f t="shared" si="1684"/>
        <v/>
      </c>
      <c r="BE604" s="140" t="str">
        <f t="shared" si="1685"/>
        <v/>
      </c>
      <c r="BF604" s="122" t="str">
        <f t="shared" si="1686"/>
        <v/>
      </c>
      <c r="BG604" s="123" t="str">
        <f t="shared" si="1687"/>
        <v/>
      </c>
      <c r="BH604" s="123" t="str">
        <f t="shared" si="1688"/>
        <v/>
      </c>
      <c r="BI604" s="123" t="str">
        <f t="shared" si="1689"/>
        <v/>
      </c>
      <c r="BJ604" s="122" t="str">
        <f t="shared" si="1690"/>
        <v/>
      </c>
      <c r="BK604" s="123" t="str">
        <f t="shared" si="1691"/>
        <v/>
      </c>
      <c r="BL604" s="123" t="str">
        <f t="shared" si="1692"/>
        <v/>
      </c>
      <c r="BM604" s="123" t="str">
        <f t="shared" si="1693"/>
        <v/>
      </c>
      <c r="BN604" s="123" t="str">
        <f t="shared" si="1694"/>
        <v/>
      </c>
      <c r="BO604" s="123" t="str">
        <f t="shared" si="1695"/>
        <v/>
      </c>
      <c r="BP604" s="123" t="str">
        <f t="shared" si="1696"/>
        <v/>
      </c>
      <c r="BQ604" s="123" t="str">
        <f t="shared" si="1697"/>
        <v/>
      </c>
      <c r="BR604" s="124" t="str">
        <f t="shared" si="1698"/>
        <v/>
      </c>
      <c r="BS604" s="142" t="str">
        <f t="shared" si="1699"/>
        <v/>
      </c>
      <c r="BT604" s="143" t="str">
        <f t="shared" si="1700"/>
        <v/>
      </c>
      <c r="BU604" s="143" t="str">
        <f t="shared" si="1701"/>
        <v/>
      </c>
      <c r="BV604" s="143" t="str">
        <f t="shared" si="1702"/>
        <v/>
      </c>
      <c r="BW604" s="143" t="str">
        <f t="shared" si="1703"/>
        <v/>
      </c>
      <c r="BX604" s="144" t="str">
        <f t="shared" si="1704"/>
        <v/>
      </c>
      <c r="BY604" s="141" t="str">
        <f t="shared" si="1705"/>
        <v/>
      </c>
      <c r="BZ604" s="139" t="str">
        <f t="shared" si="1706"/>
        <v/>
      </c>
      <c r="CA604" s="139" t="str">
        <f t="shared" si="1707"/>
        <v/>
      </c>
      <c r="CB604" s="139" t="str">
        <f t="shared" si="1708"/>
        <v/>
      </c>
      <c r="CC604" s="139" t="str">
        <f t="shared" si="1709"/>
        <v/>
      </c>
      <c r="CD604" s="139" t="str">
        <f t="shared" si="1710"/>
        <v/>
      </c>
      <c r="CE604" s="140" t="str">
        <f t="shared" si="1711"/>
        <v/>
      </c>
      <c r="CF604" s="141" t="str">
        <f t="shared" si="1712"/>
        <v/>
      </c>
      <c r="CG604" s="139" t="str">
        <f t="shared" si="1713"/>
        <v/>
      </c>
      <c r="CH604" s="139" t="str">
        <f t="shared" si="1714"/>
        <v/>
      </c>
      <c r="CI604" s="139" t="str">
        <f t="shared" si="1715"/>
        <v/>
      </c>
      <c r="CJ604" s="139" t="str">
        <f t="shared" si="1716"/>
        <v/>
      </c>
      <c r="CK604" s="139" t="str">
        <f t="shared" si="1717"/>
        <v/>
      </c>
      <c r="CL604" s="140" t="str">
        <f t="shared" si="1718"/>
        <v/>
      </c>
      <c r="CM604" s="142" t="str">
        <f t="shared" si="1719"/>
        <v/>
      </c>
      <c r="CN604" s="143" t="str">
        <f t="shared" si="1720"/>
        <v/>
      </c>
      <c r="CO604" s="143" t="str">
        <f t="shared" si="1721"/>
        <v/>
      </c>
      <c r="CP604" s="143" t="str">
        <f t="shared" si="1722"/>
        <v/>
      </c>
      <c r="CQ604" s="143" t="str">
        <f t="shared" si="1723"/>
        <v/>
      </c>
      <c r="CR604" s="145" t="str">
        <f t="shared" si="1724"/>
        <v/>
      </c>
      <c r="CS604" s="127"/>
      <c r="CT604" s="122" t="str">
        <f t="shared" si="1725"/>
        <v/>
      </c>
      <c r="CU604" s="123" t="str">
        <f t="shared" si="1726"/>
        <v/>
      </c>
      <c r="CV604" s="123" t="str">
        <f t="shared" si="1727"/>
        <v/>
      </c>
      <c r="CW604" s="123" t="str">
        <f t="shared" si="1728"/>
        <v/>
      </c>
      <c r="CX604" s="123" t="str">
        <f t="shared" si="1729"/>
        <v/>
      </c>
      <c r="CY604" s="123" t="str">
        <f t="shared" si="1730"/>
        <v/>
      </c>
      <c r="CZ604" s="123" t="str">
        <f t="shared" si="1731"/>
        <v/>
      </c>
      <c r="DA604" s="123" t="str">
        <f t="shared" si="1732"/>
        <v/>
      </c>
      <c r="DB604" s="124" t="str">
        <f t="shared" si="1733"/>
        <v/>
      </c>
      <c r="DC604" s="128" t="str">
        <f t="shared" si="1734"/>
        <v/>
      </c>
      <c r="DD604" s="123" t="str">
        <f t="shared" si="1735"/>
        <v/>
      </c>
      <c r="DE604" s="123" t="str">
        <f t="shared" si="1736"/>
        <v/>
      </c>
      <c r="DF604" s="123" t="str">
        <f t="shared" si="1737"/>
        <v/>
      </c>
      <c r="DG604" s="123" t="str">
        <f t="shared" si="1738"/>
        <v/>
      </c>
      <c r="DH604" s="123" t="str">
        <f t="shared" si="1739"/>
        <v/>
      </c>
      <c r="DI604" s="123" t="str">
        <f t="shared" si="1740"/>
        <v/>
      </c>
      <c r="DJ604" s="129" t="str">
        <f t="shared" si="1741"/>
        <v/>
      </c>
      <c r="DK604" s="98" t="s">
        <v>68</v>
      </c>
      <c r="DL604" s="130">
        <f t="shared" si="1748"/>
        <v>598</v>
      </c>
      <c r="DM604" s="56"/>
    </row>
    <row r="605" spans="2:117" ht="22.5" customHeight="1">
      <c r="B605" s="98" t="s">
        <v>68</v>
      </c>
      <c r="C605" s="130">
        <f t="shared" si="1742"/>
        <v>599</v>
      </c>
      <c r="D605" s="146">
        <v>45709</v>
      </c>
      <c r="E605" s="155" t="s">
        <v>69</v>
      </c>
      <c r="F605" s="102" t="s">
        <v>70</v>
      </c>
      <c r="G605" s="103" t="s">
        <v>20</v>
      </c>
      <c r="H605" s="131" t="s">
        <v>46</v>
      </c>
      <c r="I605" s="132">
        <v>3000</v>
      </c>
      <c r="J605" s="106"/>
      <c r="K605" s="107">
        <f t="shared" si="1743"/>
        <v>6242403</v>
      </c>
      <c r="L605" s="645"/>
      <c r="M605" s="133"/>
      <c r="N605" s="133"/>
      <c r="O605" s="134" t="str">
        <f t="shared" ref="O605:S605" si="2007">IF($H605=O$6,$I605,"")</f>
        <v/>
      </c>
      <c r="P605" s="135" t="str">
        <f t="shared" si="2007"/>
        <v/>
      </c>
      <c r="Q605" s="136">
        <f t="shared" si="2007"/>
        <v>3000</v>
      </c>
      <c r="R605" s="135" t="str">
        <f t="shared" si="2007"/>
        <v/>
      </c>
      <c r="S605" s="137" t="str">
        <f t="shared" si="2007"/>
        <v/>
      </c>
      <c r="T605" s="113" t="str">
        <f t="shared" ref="T605:AJ605" si="2008">IF($H605=T$6,$J605,"")</f>
        <v/>
      </c>
      <c r="U605" s="114" t="str">
        <f t="shared" si="2008"/>
        <v/>
      </c>
      <c r="V605" s="114" t="str">
        <f t="shared" si="2008"/>
        <v/>
      </c>
      <c r="W605" s="114" t="str">
        <f t="shared" si="2008"/>
        <v/>
      </c>
      <c r="X605" s="113" t="str">
        <f t="shared" si="2008"/>
        <v/>
      </c>
      <c r="Y605" s="114" t="str">
        <f t="shared" si="2008"/>
        <v/>
      </c>
      <c r="Z605" s="114" t="str">
        <f t="shared" si="2008"/>
        <v/>
      </c>
      <c r="AA605" s="114" t="str">
        <f t="shared" si="2008"/>
        <v/>
      </c>
      <c r="AB605" s="113" t="str">
        <f t="shared" si="2008"/>
        <v/>
      </c>
      <c r="AC605" s="114" t="str">
        <f t="shared" si="2008"/>
        <v/>
      </c>
      <c r="AD605" s="114" t="str">
        <f t="shared" si="2008"/>
        <v/>
      </c>
      <c r="AE605" s="114" t="str">
        <f t="shared" si="2008"/>
        <v/>
      </c>
      <c r="AF605" s="114" t="str">
        <f t="shared" si="2008"/>
        <v/>
      </c>
      <c r="AG605" s="114" t="str">
        <f t="shared" si="2008"/>
        <v/>
      </c>
      <c r="AH605" s="114" t="str">
        <f t="shared" si="2008"/>
        <v/>
      </c>
      <c r="AI605" s="113" t="str">
        <f t="shared" si="2008"/>
        <v/>
      </c>
      <c r="AJ605" s="115" t="str">
        <f t="shared" si="2008"/>
        <v/>
      </c>
      <c r="AK605" s="617"/>
      <c r="AL605" s="38"/>
      <c r="AM605" s="98" t="s">
        <v>68</v>
      </c>
      <c r="AN605" s="130">
        <f t="shared" si="1746"/>
        <v>599</v>
      </c>
      <c r="AO605" s="138" t="str">
        <f t="shared" ref="AO605:AS605" si="2009">IF(AND($G605=AO$4,$H605=AO$6),$I605,"")</f>
        <v/>
      </c>
      <c r="AP605" s="139" t="str">
        <f t="shared" si="2009"/>
        <v/>
      </c>
      <c r="AQ605" s="139">
        <f t="shared" si="2009"/>
        <v>3000</v>
      </c>
      <c r="AR605" s="139" t="str">
        <f t="shared" si="2009"/>
        <v/>
      </c>
      <c r="AS605" s="139" t="str">
        <f t="shared" si="2009"/>
        <v/>
      </c>
      <c r="AT605" s="118"/>
      <c r="AU605" s="138" t="str">
        <f t="shared" si="1675"/>
        <v/>
      </c>
      <c r="AV605" s="139" t="str">
        <f t="shared" si="1676"/>
        <v/>
      </c>
      <c r="AW605" s="139" t="str">
        <f t="shared" si="1677"/>
        <v/>
      </c>
      <c r="AX605" s="139" t="str">
        <f t="shared" si="1678"/>
        <v/>
      </c>
      <c r="AY605" s="139" t="str">
        <f t="shared" si="1679"/>
        <v/>
      </c>
      <c r="AZ605" s="140" t="str">
        <f t="shared" si="1680"/>
        <v/>
      </c>
      <c r="BA605" s="141" t="str">
        <f t="shared" si="1681"/>
        <v/>
      </c>
      <c r="BB605" s="139" t="str">
        <f t="shared" si="1682"/>
        <v/>
      </c>
      <c r="BC605" s="139" t="str">
        <f t="shared" si="1683"/>
        <v/>
      </c>
      <c r="BD605" s="139" t="str">
        <f t="shared" si="1684"/>
        <v/>
      </c>
      <c r="BE605" s="140" t="str">
        <f t="shared" si="1685"/>
        <v/>
      </c>
      <c r="BF605" s="122" t="str">
        <f t="shared" si="1686"/>
        <v/>
      </c>
      <c r="BG605" s="123" t="str">
        <f t="shared" si="1687"/>
        <v/>
      </c>
      <c r="BH605" s="123" t="str">
        <f t="shared" si="1688"/>
        <v/>
      </c>
      <c r="BI605" s="123" t="str">
        <f t="shared" si="1689"/>
        <v/>
      </c>
      <c r="BJ605" s="122" t="str">
        <f t="shared" si="1690"/>
        <v/>
      </c>
      <c r="BK605" s="123" t="str">
        <f t="shared" si="1691"/>
        <v/>
      </c>
      <c r="BL605" s="123" t="str">
        <f t="shared" si="1692"/>
        <v/>
      </c>
      <c r="BM605" s="123" t="str">
        <f t="shared" si="1693"/>
        <v/>
      </c>
      <c r="BN605" s="123" t="str">
        <f t="shared" si="1694"/>
        <v/>
      </c>
      <c r="BO605" s="123" t="str">
        <f t="shared" si="1695"/>
        <v/>
      </c>
      <c r="BP605" s="123" t="str">
        <f t="shared" si="1696"/>
        <v/>
      </c>
      <c r="BQ605" s="123" t="str">
        <f t="shared" si="1697"/>
        <v/>
      </c>
      <c r="BR605" s="124" t="str">
        <f t="shared" si="1698"/>
        <v/>
      </c>
      <c r="BS605" s="142" t="str">
        <f t="shared" si="1699"/>
        <v/>
      </c>
      <c r="BT605" s="143" t="str">
        <f t="shared" si="1700"/>
        <v/>
      </c>
      <c r="BU605" s="143" t="str">
        <f t="shared" si="1701"/>
        <v/>
      </c>
      <c r="BV605" s="143" t="str">
        <f t="shared" si="1702"/>
        <v/>
      </c>
      <c r="BW605" s="143" t="str">
        <f t="shared" si="1703"/>
        <v/>
      </c>
      <c r="BX605" s="144" t="str">
        <f t="shared" si="1704"/>
        <v/>
      </c>
      <c r="BY605" s="141" t="str">
        <f t="shared" si="1705"/>
        <v/>
      </c>
      <c r="BZ605" s="139" t="str">
        <f t="shared" si="1706"/>
        <v/>
      </c>
      <c r="CA605" s="139" t="str">
        <f t="shared" si="1707"/>
        <v/>
      </c>
      <c r="CB605" s="139" t="str">
        <f t="shared" si="1708"/>
        <v/>
      </c>
      <c r="CC605" s="139" t="str">
        <f t="shared" si="1709"/>
        <v/>
      </c>
      <c r="CD605" s="139" t="str">
        <f t="shared" si="1710"/>
        <v/>
      </c>
      <c r="CE605" s="140" t="str">
        <f t="shared" si="1711"/>
        <v/>
      </c>
      <c r="CF605" s="141" t="str">
        <f t="shared" si="1712"/>
        <v/>
      </c>
      <c r="CG605" s="139" t="str">
        <f t="shared" si="1713"/>
        <v/>
      </c>
      <c r="CH605" s="139" t="str">
        <f t="shared" si="1714"/>
        <v/>
      </c>
      <c r="CI605" s="139" t="str">
        <f t="shared" si="1715"/>
        <v/>
      </c>
      <c r="CJ605" s="139" t="str">
        <f t="shared" si="1716"/>
        <v/>
      </c>
      <c r="CK605" s="139" t="str">
        <f t="shared" si="1717"/>
        <v/>
      </c>
      <c r="CL605" s="140" t="str">
        <f t="shared" si="1718"/>
        <v/>
      </c>
      <c r="CM605" s="142" t="str">
        <f t="shared" si="1719"/>
        <v/>
      </c>
      <c r="CN605" s="143" t="str">
        <f t="shared" si="1720"/>
        <v/>
      </c>
      <c r="CO605" s="143" t="str">
        <f t="shared" si="1721"/>
        <v/>
      </c>
      <c r="CP605" s="143" t="str">
        <f t="shared" si="1722"/>
        <v/>
      </c>
      <c r="CQ605" s="143" t="str">
        <f t="shared" si="1723"/>
        <v/>
      </c>
      <c r="CR605" s="145" t="str">
        <f t="shared" si="1724"/>
        <v/>
      </c>
      <c r="CS605" s="127"/>
      <c r="CT605" s="122" t="str">
        <f t="shared" si="1725"/>
        <v/>
      </c>
      <c r="CU605" s="123" t="str">
        <f t="shared" si="1726"/>
        <v/>
      </c>
      <c r="CV605" s="123" t="str">
        <f t="shared" si="1727"/>
        <v/>
      </c>
      <c r="CW605" s="123" t="str">
        <f t="shared" si="1728"/>
        <v/>
      </c>
      <c r="CX605" s="123" t="str">
        <f t="shared" si="1729"/>
        <v/>
      </c>
      <c r="CY605" s="123" t="str">
        <f t="shared" si="1730"/>
        <v/>
      </c>
      <c r="CZ605" s="123" t="str">
        <f t="shared" si="1731"/>
        <v/>
      </c>
      <c r="DA605" s="123" t="str">
        <f t="shared" si="1732"/>
        <v/>
      </c>
      <c r="DB605" s="124" t="str">
        <f t="shared" si="1733"/>
        <v/>
      </c>
      <c r="DC605" s="128" t="str">
        <f t="shared" si="1734"/>
        <v/>
      </c>
      <c r="DD605" s="123" t="str">
        <f t="shared" si="1735"/>
        <v/>
      </c>
      <c r="DE605" s="123" t="str">
        <f t="shared" si="1736"/>
        <v/>
      </c>
      <c r="DF605" s="123" t="str">
        <f t="shared" si="1737"/>
        <v/>
      </c>
      <c r="DG605" s="123" t="str">
        <f t="shared" si="1738"/>
        <v/>
      </c>
      <c r="DH605" s="123" t="str">
        <f t="shared" si="1739"/>
        <v/>
      </c>
      <c r="DI605" s="123" t="str">
        <f t="shared" si="1740"/>
        <v/>
      </c>
      <c r="DJ605" s="129" t="str">
        <f t="shared" si="1741"/>
        <v/>
      </c>
      <c r="DK605" s="98" t="s">
        <v>68</v>
      </c>
      <c r="DL605" s="130">
        <f t="shared" si="1748"/>
        <v>599</v>
      </c>
      <c r="DM605" s="56"/>
    </row>
    <row r="606" spans="2:117" ht="22.5" customHeight="1">
      <c r="B606" s="98" t="s">
        <v>68</v>
      </c>
      <c r="C606" s="130">
        <f t="shared" si="1742"/>
        <v>600</v>
      </c>
      <c r="D606" s="146">
        <v>45709</v>
      </c>
      <c r="E606" s="155" t="s">
        <v>69</v>
      </c>
      <c r="F606" s="102" t="s">
        <v>70</v>
      </c>
      <c r="G606" s="103" t="s">
        <v>20</v>
      </c>
      <c r="H606" s="131" t="s">
        <v>46</v>
      </c>
      <c r="I606" s="132">
        <v>3000</v>
      </c>
      <c r="J606" s="106"/>
      <c r="K606" s="107">
        <f t="shared" si="1743"/>
        <v>6245403</v>
      </c>
      <c r="L606" s="645"/>
      <c r="M606" s="133"/>
      <c r="N606" s="133"/>
      <c r="O606" s="134" t="str">
        <f t="shared" ref="O606:S606" si="2010">IF($H606=O$6,$I606,"")</f>
        <v/>
      </c>
      <c r="P606" s="135" t="str">
        <f t="shared" si="2010"/>
        <v/>
      </c>
      <c r="Q606" s="136">
        <f t="shared" si="2010"/>
        <v>3000</v>
      </c>
      <c r="R606" s="135" t="str">
        <f t="shared" si="2010"/>
        <v/>
      </c>
      <c r="S606" s="137" t="str">
        <f t="shared" si="2010"/>
        <v/>
      </c>
      <c r="T606" s="113" t="str">
        <f t="shared" ref="T606:AJ606" si="2011">IF($H606=T$6,$J606,"")</f>
        <v/>
      </c>
      <c r="U606" s="114" t="str">
        <f t="shared" si="2011"/>
        <v/>
      </c>
      <c r="V606" s="114" t="str">
        <f t="shared" si="2011"/>
        <v/>
      </c>
      <c r="W606" s="114" t="str">
        <f t="shared" si="2011"/>
        <v/>
      </c>
      <c r="X606" s="113" t="str">
        <f t="shared" si="2011"/>
        <v/>
      </c>
      <c r="Y606" s="114" t="str">
        <f t="shared" si="2011"/>
        <v/>
      </c>
      <c r="Z606" s="114" t="str">
        <f t="shared" si="2011"/>
        <v/>
      </c>
      <c r="AA606" s="114" t="str">
        <f t="shared" si="2011"/>
        <v/>
      </c>
      <c r="AB606" s="113" t="str">
        <f t="shared" si="2011"/>
        <v/>
      </c>
      <c r="AC606" s="114" t="str">
        <f t="shared" si="2011"/>
        <v/>
      </c>
      <c r="AD606" s="114" t="str">
        <f t="shared" si="2011"/>
        <v/>
      </c>
      <c r="AE606" s="114" t="str">
        <f t="shared" si="2011"/>
        <v/>
      </c>
      <c r="AF606" s="114" t="str">
        <f t="shared" si="2011"/>
        <v/>
      </c>
      <c r="AG606" s="114" t="str">
        <f t="shared" si="2011"/>
        <v/>
      </c>
      <c r="AH606" s="114" t="str">
        <f t="shared" si="2011"/>
        <v/>
      </c>
      <c r="AI606" s="113" t="str">
        <f t="shared" si="2011"/>
        <v/>
      </c>
      <c r="AJ606" s="115" t="str">
        <f t="shared" si="2011"/>
        <v/>
      </c>
      <c r="AK606" s="617"/>
      <c r="AL606" s="38"/>
      <c r="AM606" s="98" t="s">
        <v>68</v>
      </c>
      <c r="AN606" s="130">
        <f t="shared" si="1746"/>
        <v>600</v>
      </c>
      <c r="AO606" s="138" t="str">
        <f t="shared" ref="AO606:AS606" si="2012">IF(AND($G606=AO$4,$H606=AO$6),$I606,"")</f>
        <v/>
      </c>
      <c r="AP606" s="139" t="str">
        <f t="shared" si="2012"/>
        <v/>
      </c>
      <c r="AQ606" s="139">
        <f t="shared" si="2012"/>
        <v>3000</v>
      </c>
      <c r="AR606" s="139" t="str">
        <f t="shared" si="2012"/>
        <v/>
      </c>
      <c r="AS606" s="139" t="str">
        <f t="shared" si="2012"/>
        <v/>
      </c>
      <c r="AT606" s="118"/>
      <c r="AU606" s="138" t="str">
        <f t="shared" si="1675"/>
        <v/>
      </c>
      <c r="AV606" s="139" t="str">
        <f t="shared" si="1676"/>
        <v/>
      </c>
      <c r="AW606" s="139" t="str">
        <f t="shared" si="1677"/>
        <v/>
      </c>
      <c r="AX606" s="139" t="str">
        <f t="shared" si="1678"/>
        <v/>
      </c>
      <c r="AY606" s="139" t="str">
        <f t="shared" si="1679"/>
        <v/>
      </c>
      <c r="AZ606" s="140" t="str">
        <f t="shared" si="1680"/>
        <v/>
      </c>
      <c r="BA606" s="141" t="str">
        <f t="shared" si="1681"/>
        <v/>
      </c>
      <c r="BB606" s="139" t="str">
        <f t="shared" si="1682"/>
        <v/>
      </c>
      <c r="BC606" s="139" t="str">
        <f t="shared" si="1683"/>
        <v/>
      </c>
      <c r="BD606" s="139" t="str">
        <f t="shared" si="1684"/>
        <v/>
      </c>
      <c r="BE606" s="140" t="str">
        <f t="shared" si="1685"/>
        <v/>
      </c>
      <c r="BF606" s="122" t="str">
        <f t="shared" si="1686"/>
        <v/>
      </c>
      <c r="BG606" s="123" t="str">
        <f t="shared" si="1687"/>
        <v/>
      </c>
      <c r="BH606" s="123" t="str">
        <f t="shared" si="1688"/>
        <v/>
      </c>
      <c r="BI606" s="123" t="str">
        <f t="shared" si="1689"/>
        <v/>
      </c>
      <c r="BJ606" s="122" t="str">
        <f t="shared" si="1690"/>
        <v/>
      </c>
      <c r="BK606" s="123" t="str">
        <f t="shared" si="1691"/>
        <v/>
      </c>
      <c r="BL606" s="123" t="str">
        <f t="shared" si="1692"/>
        <v/>
      </c>
      <c r="BM606" s="123" t="str">
        <f t="shared" si="1693"/>
        <v/>
      </c>
      <c r="BN606" s="123" t="str">
        <f t="shared" si="1694"/>
        <v/>
      </c>
      <c r="BO606" s="123" t="str">
        <f t="shared" si="1695"/>
        <v/>
      </c>
      <c r="BP606" s="123" t="str">
        <f t="shared" si="1696"/>
        <v/>
      </c>
      <c r="BQ606" s="123" t="str">
        <f t="shared" si="1697"/>
        <v/>
      </c>
      <c r="BR606" s="124" t="str">
        <f t="shared" si="1698"/>
        <v/>
      </c>
      <c r="BS606" s="142" t="str">
        <f t="shared" si="1699"/>
        <v/>
      </c>
      <c r="BT606" s="143" t="str">
        <f t="shared" si="1700"/>
        <v/>
      </c>
      <c r="BU606" s="143" t="str">
        <f t="shared" si="1701"/>
        <v/>
      </c>
      <c r="BV606" s="143" t="str">
        <f t="shared" si="1702"/>
        <v/>
      </c>
      <c r="BW606" s="143" t="str">
        <f t="shared" si="1703"/>
        <v/>
      </c>
      <c r="BX606" s="144" t="str">
        <f t="shared" si="1704"/>
        <v/>
      </c>
      <c r="BY606" s="141" t="str">
        <f t="shared" si="1705"/>
        <v/>
      </c>
      <c r="BZ606" s="139" t="str">
        <f t="shared" si="1706"/>
        <v/>
      </c>
      <c r="CA606" s="139" t="str">
        <f t="shared" si="1707"/>
        <v/>
      </c>
      <c r="CB606" s="139" t="str">
        <f t="shared" si="1708"/>
        <v/>
      </c>
      <c r="CC606" s="139" t="str">
        <f t="shared" si="1709"/>
        <v/>
      </c>
      <c r="CD606" s="139" t="str">
        <f t="shared" si="1710"/>
        <v/>
      </c>
      <c r="CE606" s="140" t="str">
        <f t="shared" si="1711"/>
        <v/>
      </c>
      <c r="CF606" s="141" t="str">
        <f t="shared" si="1712"/>
        <v/>
      </c>
      <c r="CG606" s="139" t="str">
        <f t="shared" si="1713"/>
        <v/>
      </c>
      <c r="CH606" s="139" t="str">
        <f t="shared" si="1714"/>
        <v/>
      </c>
      <c r="CI606" s="139" t="str">
        <f t="shared" si="1715"/>
        <v/>
      </c>
      <c r="CJ606" s="139" t="str">
        <f t="shared" si="1716"/>
        <v/>
      </c>
      <c r="CK606" s="139" t="str">
        <f t="shared" si="1717"/>
        <v/>
      </c>
      <c r="CL606" s="140" t="str">
        <f t="shared" si="1718"/>
        <v/>
      </c>
      <c r="CM606" s="142" t="str">
        <f t="shared" si="1719"/>
        <v/>
      </c>
      <c r="CN606" s="143" t="str">
        <f t="shared" si="1720"/>
        <v/>
      </c>
      <c r="CO606" s="143" t="str">
        <f t="shared" si="1721"/>
        <v/>
      </c>
      <c r="CP606" s="143" t="str">
        <f t="shared" si="1722"/>
        <v/>
      </c>
      <c r="CQ606" s="143" t="str">
        <f t="shared" si="1723"/>
        <v/>
      </c>
      <c r="CR606" s="145" t="str">
        <f t="shared" si="1724"/>
        <v/>
      </c>
      <c r="CS606" s="127"/>
      <c r="CT606" s="122" t="str">
        <f t="shared" si="1725"/>
        <v/>
      </c>
      <c r="CU606" s="123" t="str">
        <f t="shared" si="1726"/>
        <v/>
      </c>
      <c r="CV606" s="123" t="str">
        <f t="shared" si="1727"/>
        <v/>
      </c>
      <c r="CW606" s="123" t="str">
        <f t="shared" si="1728"/>
        <v/>
      </c>
      <c r="CX606" s="123" t="str">
        <f t="shared" si="1729"/>
        <v/>
      </c>
      <c r="CY606" s="123" t="str">
        <f t="shared" si="1730"/>
        <v/>
      </c>
      <c r="CZ606" s="123" t="str">
        <f t="shared" si="1731"/>
        <v/>
      </c>
      <c r="DA606" s="123" t="str">
        <f t="shared" si="1732"/>
        <v/>
      </c>
      <c r="DB606" s="124" t="str">
        <f t="shared" si="1733"/>
        <v/>
      </c>
      <c r="DC606" s="128" t="str">
        <f t="shared" si="1734"/>
        <v/>
      </c>
      <c r="DD606" s="123" t="str">
        <f t="shared" si="1735"/>
        <v/>
      </c>
      <c r="DE606" s="123" t="str">
        <f t="shared" si="1736"/>
        <v/>
      </c>
      <c r="DF606" s="123" t="str">
        <f t="shared" si="1737"/>
        <v/>
      </c>
      <c r="DG606" s="123" t="str">
        <f t="shared" si="1738"/>
        <v/>
      </c>
      <c r="DH606" s="123" t="str">
        <f t="shared" si="1739"/>
        <v/>
      </c>
      <c r="DI606" s="123" t="str">
        <f t="shared" si="1740"/>
        <v/>
      </c>
      <c r="DJ606" s="129" t="str">
        <f t="shared" si="1741"/>
        <v/>
      </c>
      <c r="DK606" s="98" t="s">
        <v>68</v>
      </c>
      <c r="DL606" s="130">
        <f t="shared" si="1748"/>
        <v>600</v>
      </c>
      <c r="DM606" s="56"/>
    </row>
    <row r="607" spans="2:117" ht="22.5" customHeight="1">
      <c r="B607" s="98" t="s">
        <v>68</v>
      </c>
      <c r="C607" s="130">
        <f t="shared" si="1742"/>
        <v>601</v>
      </c>
      <c r="D607" s="146">
        <v>45709</v>
      </c>
      <c r="E607" s="155" t="s">
        <v>69</v>
      </c>
      <c r="F607" s="102" t="s">
        <v>70</v>
      </c>
      <c r="G607" s="103" t="s">
        <v>20</v>
      </c>
      <c r="H607" s="131" t="s">
        <v>46</v>
      </c>
      <c r="I607" s="132">
        <v>10000</v>
      </c>
      <c r="J607" s="106"/>
      <c r="K607" s="107">
        <f t="shared" si="1743"/>
        <v>6255403</v>
      </c>
      <c r="L607" s="645"/>
      <c r="M607" s="133"/>
      <c r="N607" s="133"/>
      <c r="O607" s="134" t="str">
        <f t="shared" ref="O607:S607" si="2013">IF($H607=O$6,$I607,"")</f>
        <v/>
      </c>
      <c r="P607" s="135" t="str">
        <f t="shared" si="2013"/>
        <v/>
      </c>
      <c r="Q607" s="136">
        <f t="shared" si="2013"/>
        <v>10000</v>
      </c>
      <c r="R607" s="135" t="str">
        <f t="shared" si="2013"/>
        <v/>
      </c>
      <c r="S607" s="137" t="str">
        <f t="shared" si="2013"/>
        <v/>
      </c>
      <c r="T607" s="113" t="str">
        <f t="shared" ref="T607:AJ607" si="2014">IF($H607=T$6,$J607,"")</f>
        <v/>
      </c>
      <c r="U607" s="114" t="str">
        <f t="shared" si="2014"/>
        <v/>
      </c>
      <c r="V607" s="114" t="str">
        <f t="shared" si="2014"/>
        <v/>
      </c>
      <c r="W607" s="114" t="str">
        <f t="shared" si="2014"/>
        <v/>
      </c>
      <c r="X607" s="113" t="str">
        <f t="shared" si="2014"/>
        <v/>
      </c>
      <c r="Y607" s="114" t="str">
        <f t="shared" si="2014"/>
        <v/>
      </c>
      <c r="Z607" s="114" t="str">
        <f t="shared" si="2014"/>
        <v/>
      </c>
      <c r="AA607" s="114" t="str">
        <f t="shared" si="2014"/>
        <v/>
      </c>
      <c r="AB607" s="113" t="str">
        <f t="shared" si="2014"/>
        <v/>
      </c>
      <c r="AC607" s="114" t="str">
        <f t="shared" si="2014"/>
        <v/>
      </c>
      <c r="AD607" s="114" t="str">
        <f t="shared" si="2014"/>
        <v/>
      </c>
      <c r="AE607" s="114" t="str">
        <f t="shared" si="2014"/>
        <v/>
      </c>
      <c r="AF607" s="114" t="str">
        <f t="shared" si="2014"/>
        <v/>
      </c>
      <c r="AG607" s="114" t="str">
        <f t="shared" si="2014"/>
        <v/>
      </c>
      <c r="AH607" s="114" t="str">
        <f t="shared" si="2014"/>
        <v/>
      </c>
      <c r="AI607" s="113" t="str">
        <f t="shared" si="2014"/>
        <v/>
      </c>
      <c r="AJ607" s="115" t="str">
        <f t="shared" si="2014"/>
        <v/>
      </c>
      <c r="AK607" s="617"/>
      <c r="AL607" s="38"/>
      <c r="AM607" s="98" t="s">
        <v>68</v>
      </c>
      <c r="AN607" s="130">
        <f t="shared" si="1746"/>
        <v>601</v>
      </c>
      <c r="AO607" s="138" t="str">
        <f t="shared" ref="AO607:AS607" si="2015">IF(AND($G607=AO$4,$H607=AO$6),$I607,"")</f>
        <v/>
      </c>
      <c r="AP607" s="139" t="str">
        <f t="shared" si="2015"/>
        <v/>
      </c>
      <c r="AQ607" s="139">
        <f t="shared" si="2015"/>
        <v>10000</v>
      </c>
      <c r="AR607" s="139" t="str">
        <f t="shared" si="2015"/>
        <v/>
      </c>
      <c r="AS607" s="139" t="str">
        <f t="shared" si="2015"/>
        <v/>
      </c>
      <c r="AT607" s="118"/>
      <c r="AU607" s="138" t="str">
        <f t="shared" si="1675"/>
        <v/>
      </c>
      <c r="AV607" s="139" t="str">
        <f t="shared" si="1676"/>
        <v/>
      </c>
      <c r="AW607" s="139" t="str">
        <f t="shared" si="1677"/>
        <v/>
      </c>
      <c r="AX607" s="139" t="str">
        <f t="shared" si="1678"/>
        <v/>
      </c>
      <c r="AY607" s="139" t="str">
        <f t="shared" si="1679"/>
        <v/>
      </c>
      <c r="AZ607" s="140" t="str">
        <f t="shared" si="1680"/>
        <v/>
      </c>
      <c r="BA607" s="141" t="str">
        <f t="shared" si="1681"/>
        <v/>
      </c>
      <c r="BB607" s="139" t="str">
        <f t="shared" si="1682"/>
        <v/>
      </c>
      <c r="BC607" s="139" t="str">
        <f t="shared" si="1683"/>
        <v/>
      </c>
      <c r="BD607" s="139" t="str">
        <f t="shared" si="1684"/>
        <v/>
      </c>
      <c r="BE607" s="140" t="str">
        <f t="shared" si="1685"/>
        <v/>
      </c>
      <c r="BF607" s="122" t="str">
        <f t="shared" si="1686"/>
        <v/>
      </c>
      <c r="BG607" s="123" t="str">
        <f t="shared" si="1687"/>
        <v/>
      </c>
      <c r="BH607" s="123" t="str">
        <f t="shared" si="1688"/>
        <v/>
      </c>
      <c r="BI607" s="123" t="str">
        <f t="shared" si="1689"/>
        <v/>
      </c>
      <c r="BJ607" s="122" t="str">
        <f t="shared" si="1690"/>
        <v/>
      </c>
      <c r="BK607" s="123" t="str">
        <f t="shared" si="1691"/>
        <v/>
      </c>
      <c r="BL607" s="123" t="str">
        <f t="shared" si="1692"/>
        <v/>
      </c>
      <c r="BM607" s="123" t="str">
        <f t="shared" si="1693"/>
        <v/>
      </c>
      <c r="BN607" s="123" t="str">
        <f t="shared" si="1694"/>
        <v/>
      </c>
      <c r="BO607" s="123" t="str">
        <f t="shared" si="1695"/>
        <v/>
      </c>
      <c r="BP607" s="123" t="str">
        <f t="shared" si="1696"/>
        <v/>
      </c>
      <c r="BQ607" s="123" t="str">
        <f t="shared" si="1697"/>
        <v/>
      </c>
      <c r="BR607" s="124" t="str">
        <f t="shared" si="1698"/>
        <v/>
      </c>
      <c r="BS607" s="142" t="str">
        <f t="shared" si="1699"/>
        <v/>
      </c>
      <c r="BT607" s="143" t="str">
        <f t="shared" si="1700"/>
        <v/>
      </c>
      <c r="BU607" s="143" t="str">
        <f t="shared" si="1701"/>
        <v/>
      </c>
      <c r="BV607" s="143" t="str">
        <f t="shared" si="1702"/>
        <v/>
      </c>
      <c r="BW607" s="143" t="str">
        <f t="shared" si="1703"/>
        <v/>
      </c>
      <c r="BX607" s="144" t="str">
        <f t="shared" si="1704"/>
        <v/>
      </c>
      <c r="BY607" s="141" t="str">
        <f t="shared" si="1705"/>
        <v/>
      </c>
      <c r="BZ607" s="139" t="str">
        <f t="shared" si="1706"/>
        <v/>
      </c>
      <c r="CA607" s="139" t="str">
        <f t="shared" si="1707"/>
        <v/>
      </c>
      <c r="CB607" s="139" t="str">
        <f t="shared" si="1708"/>
        <v/>
      </c>
      <c r="CC607" s="139" t="str">
        <f t="shared" si="1709"/>
        <v/>
      </c>
      <c r="CD607" s="139" t="str">
        <f t="shared" si="1710"/>
        <v/>
      </c>
      <c r="CE607" s="140" t="str">
        <f t="shared" si="1711"/>
        <v/>
      </c>
      <c r="CF607" s="141" t="str">
        <f t="shared" si="1712"/>
        <v/>
      </c>
      <c r="CG607" s="139" t="str">
        <f t="shared" si="1713"/>
        <v/>
      </c>
      <c r="CH607" s="139" t="str">
        <f t="shared" si="1714"/>
        <v/>
      </c>
      <c r="CI607" s="139" t="str">
        <f t="shared" si="1715"/>
        <v/>
      </c>
      <c r="CJ607" s="139" t="str">
        <f t="shared" si="1716"/>
        <v/>
      </c>
      <c r="CK607" s="139" t="str">
        <f t="shared" si="1717"/>
        <v/>
      </c>
      <c r="CL607" s="140" t="str">
        <f t="shared" si="1718"/>
        <v/>
      </c>
      <c r="CM607" s="142" t="str">
        <f t="shared" si="1719"/>
        <v/>
      </c>
      <c r="CN607" s="143" t="str">
        <f t="shared" si="1720"/>
        <v/>
      </c>
      <c r="CO607" s="143" t="str">
        <f t="shared" si="1721"/>
        <v/>
      </c>
      <c r="CP607" s="143" t="str">
        <f t="shared" si="1722"/>
        <v/>
      </c>
      <c r="CQ607" s="143" t="str">
        <f t="shared" si="1723"/>
        <v/>
      </c>
      <c r="CR607" s="145" t="str">
        <f t="shared" si="1724"/>
        <v/>
      </c>
      <c r="CS607" s="127"/>
      <c r="CT607" s="122" t="str">
        <f t="shared" si="1725"/>
        <v/>
      </c>
      <c r="CU607" s="123" t="str">
        <f t="shared" si="1726"/>
        <v/>
      </c>
      <c r="CV607" s="123" t="str">
        <f t="shared" si="1727"/>
        <v/>
      </c>
      <c r="CW607" s="123" t="str">
        <f t="shared" si="1728"/>
        <v/>
      </c>
      <c r="CX607" s="123" t="str">
        <f t="shared" si="1729"/>
        <v/>
      </c>
      <c r="CY607" s="123" t="str">
        <f t="shared" si="1730"/>
        <v/>
      </c>
      <c r="CZ607" s="123" t="str">
        <f t="shared" si="1731"/>
        <v/>
      </c>
      <c r="DA607" s="123" t="str">
        <f t="shared" si="1732"/>
        <v/>
      </c>
      <c r="DB607" s="124" t="str">
        <f t="shared" si="1733"/>
        <v/>
      </c>
      <c r="DC607" s="128" t="str">
        <f t="shared" si="1734"/>
        <v/>
      </c>
      <c r="DD607" s="123" t="str">
        <f t="shared" si="1735"/>
        <v/>
      </c>
      <c r="DE607" s="123" t="str">
        <f t="shared" si="1736"/>
        <v/>
      </c>
      <c r="DF607" s="123" t="str">
        <f t="shared" si="1737"/>
        <v/>
      </c>
      <c r="DG607" s="123" t="str">
        <f t="shared" si="1738"/>
        <v/>
      </c>
      <c r="DH607" s="123" t="str">
        <f t="shared" si="1739"/>
        <v/>
      </c>
      <c r="DI607" s="123" t="str">
        <f t="shared" si="1740"/>
        <v/>
      </c>
      <c r="DJ607" s="129" t="str">
        <f t="shared" si="1741"/>
        <v/>
      </c>
      <c r="DK607" s="98" t="s">
        <v>68</v>
      </c>
      <c r="DL607" s="130">
        <f t="shared" si="1748"/>
        <v>601</v>
      </c>
      <c r="DM607" s="56"/>
    </row>
    <row r="608" spans="2:117" ht="22.5" customHeight="1">
      <c r="B608" s="98" t="s">
        <v>68</v>
      </c>
      <c r="C608" s="130">
        <f t="shared" si="1742"/>
        <v>602</v>
      </c>
      <c r="D608" s="146">
        <v>45709</v>
      </c>
      <c r="E608" s="155" t="s">
        <v>69</v>
      </c>
      <c r="F608" s="102" t="s">
        <v>70</v>
      </c>
      <c r="G608" s="103" t="s">
        <v>20</v>
      </c>
      <c r="H608" s="131" t="s">
        <v>46</v>
      </c>
      <c r="I608" s="132">
        <v>3000</v>
      </c>
      <c r="J608" s="106"/>
      <c r="K608" s="107">
        <f t="shared" si="1743"/>
        <v>6258403</v>
      </c>
      <c r="L608" s="645"/>
      <c r="M608" s="133"/>
      <c r="N608" s="133"/>
      <c r="O608" s="134" t="str">
        <f t="shared" ref="O608:S608" si="2016">IF($H608=O$6,$I608,"")</f>
        <v/>
      </c>
      <c r="P608" s="135" t="str">
        <f t="shared" si="2016"/>
        <v/>
      </c>
      <c r="Q608" s="136">
        <f t="shared" si="2016"/>
        <v>3000</v>
      </c>
      <c r="R608" s="135" t="str">
        <f t="shared" si="2016"/>
        <v/>
      </c>
      <c r="S608" s="137" t="str">
        <f t="shared" si="2016"/>
        <v/>
      </c>
      <c r="T608" s="113" t="str">
        <f t="shared" ref="T608:AJ608" si="2017">IF($H608=T$6,$J608,"")</f>
        <v/>
      </c>
      <c r="U608" s="114" t="str">
        <f t="shared" si="2017"/>
        <v/>
      </c>
      <c r="V608" s="114" t="str">
        <f t="shared" si="2017"/>
        <v/>
      </c>
      <c r="W608" s="114" t="str">
        <f t="shared" si="2017"/>
        <v/>
      </c>
      <c r="X608" s="113" t="str">
        <f t="shared" si="2017"/>
        <v/>
      </c>
      <c r="Y608" s="114" t="str">
        <f t="shared" si="2017"/>
        <v/>
      </c>
      <c r="Z608" s="114" t="str">
        <f t="shared" si="2017"/>
        <v/>
      </c>
      <c r="AA608" s="114" t="str">
        <f t="shared" si="2017"/>
        <v/>
      </c>
      <c r="AB608" s="113" t="str">
        <f t="shared" si="2017"/>
        <v/>
      </c>
      <c r="AC608" s="114" t="str">
        <f t="shared" si="2017"/>
        <v/>
      </c>
      <c r="AD608" s="114" t="str">
        <f t="shared" si="2017"/>
        <v/>
      </c>
      <c r="AE608" s="114" t="str">
        <f t="shared" si="2017"/>
        <v/>
      </c>
      <c r="AF608" s="114" t="str">
        <f t="shared" si="2017"/>
        <v/>
      </c>
      <c r="AG608" s="114" t="str">
        <f t="shared" si="2017"/>
        <v/>
      </c>
      <c r="AH608" s="114" t="str">
        <f t="shared" si="2017"/>
        <v/>
      </c>
      <c r="AI608" s="113" t="str">
        <f t="shared" si="2017"/>
        <v/>
      </c>
      <c r="AJ608" s="115" t="str">
        <f t="shared" si="2017"/>
        <v/>
      </c>
      <c r="AK608" s="617"/>
      <c r="AL608" s="38"/>
      <c r="AM608" s="98" t="s">
        <v>68</v>
      </c>
      <c r="AN608" s="130">
        <f t="shared" si="1746"/>
        <v>602</v>
      </c>
      <c r="AO608" s="138" t="str">
        <f t="shared" ref="AO608:AS608" si="2018">IF(AND($G608=AO$4,$H608=AO$6),$I608,"")</f>
        <v/>
      </c>
      <c r="AP608" s="139" t="str">
        <f t="shared" si="2018"/>
        <v/>
      </c>
      <c r="AQ608" s="139">
        <f t="shared" si="2018"/>
        <v>3000</v>
      </c>
      <c r="AR608" s="139" t="str">
        <f t="shared" si="2018"/>
        <v/>
      </c>
      <c r="AS608" s="139" t="str">
        <f t="shared" si="2018"/>
        <v/>
      </c>
      <c r="AT608" s="118"/>
      <c r="AU608" s="138" t="str">
        <f t="shared" si="1675"/>
        <v/>
      </c>
      <c r="AV608" s="139" t="str">
        <f t="shared" si="1676"/>
        <v/>
      </c>
      <c r="AW608" s="139" t="str">
        <f t="shared" si="1677"/>
        <v/>
      </c>
      <c r="AX608" s="139" t="str">
        <f t="shared" si="1678"/>
        <v/>
      </c>
      <c r="AY608" s="139" t="str">
        <f t="shared" si="1679"/>
        <v/>
      </c>
      <c r="AZ608" s="140" t="str">
        <f t="shared" si="1680"/>
        <v/>
      </c>
      <c r="BA608" s="141" t="str">
        <f t="shared" si="1681"/>
        <v/>
      </c>
      <c r="BB608" s="139" t="str">
        <f t="shared" si="1682"/>
        <v/>
      </c>
      <c r="BC608" s="139" t="str">
        <f t="shared" si="1683"/>
        <v/>
      </c>
      <c r="BD608" s="139" t="str">
        <f t="shared" si="1684"/>
        <v/>
      </c>
      <c r="BE608" s="140" t="str">
        <f t="shared" si="1685"/>
        <v/>
      </c>
      <c r="BF608" s="122" t="str">
        <f t="shared" si="1686"/>
        <v/>
      </c>
      <c r="BG608" s="123" t="str">
        <f t="shared" si="1687"/>
        <v/>
      </c>
      <c r="BH608" s="123" t="str">
        <f t="shared" si="1688"/>
        <v/>
      </c>
      <c r="BI608" s="123" t="str">
        <f t="shared" si="1689"/>
        <v/>
      </c>
      <c r="BJ608" s="122" t="str">
        <f t="shared" si="1690"/>
        <v/>
      </c>
      <c r="BK608" s="123" t="str">
        <f t="shared" si="1691"/>
        <v/>
      </c>
      <c r="BL608" s="123" t="str">
        <f t="shared" si="1692"/>
        <v/>
      </c>
      <c r="BM608" s="123" t="str">
        <f t="shared" si="1693"/>
        <v/>
      </c>
      <c r="BN608" s="123" t="str">
        <f t="shared" si="1694"/>
        <v/>
      </c>
      <c r="BO608" s="123" t="str">
        <f t="shared" si="1695"/>
        <v/>
      </c>
      <c r="BP608" s="123" t="str">
        <f t="shared" si="1696"/>
        <v/>
      </c>
      <c r="BQ608" s="123" t="str">
        <f t="shared" si="1697"/>
        <v/>
      </c>
      <c r="BR608" s="124" t="str">
        <f t="shared" si="1698"/>
        <v/>
      </c>
      <c r="BS608" s="142" t="str">
        <f t="shared" si="1699"/>
        <v/>
      </c>
      <c r="BT608" s="143" t="str">
        <f t="shared" si="1700"/>
        <v/>
      </c>
      <c r="BU608" s="143" t="str">
        <f t="shared" si="1701"/>
        <v/>
      </c>
      <c r="BV608" s="143" t="str">
        <f t="shared" si="1702"/>
        <v/>
      </c>
      <c r="BW608" s="143" t="str">
        <f t="shared" si="1703"/>
        <v/>
      </c>
      <c r="BX608" s="144" t="str">
        <f t="shared" si="1704"/>
        <v/>
      </c>
      <c r="BY608" s="141" t="str">
        <f t="shared" si="1705"/>
        <v/>
      </c>
      <c r="BZ608" s="139" t="str">
        <f t="shared" si="1706"/>
        <v/>
      </c>
      <c r="CA608" s="139" t="str">
        <f t="shared" si="1707"/>
        <v/>
      </c>
      <c r="CB608" s="139" t="str">
        <f t="shared" si="1708"/>
        <v/>
      </c>
      <c r="CC608" s="139" t="str">
        <f t="shared" si="1709"/>
        <v/>
      </c>
      <c r="CD608" s="139" t="str">
        <f t="shared" si="1710"/>
        <v/>
      </c>
      <c r="CE608" s="140" t="str">
        <f t="shared" si="1711"/>
        <v/>
      </c>
      <c r="CF608" s="141" t="str">
        <f t="shared" si="1712"/>
        <v/>
      </c>
      <c r="CG608" s="139" t="str">
        <f t="shared" si="1713"/>
        <v/>
      </c>
      <c r="CH608" s="139" t="str">
        <f t="shared" si="1714"/>
        <v/>
      </c>
      <c r="CI608" s="139" t="str">
        <f t="shared" si="1715"/>
        <v/>
      </c>
      <c r="CJ608" s="139" t="str">
        <f t="shared" si="1716"/>
        <v/>
      </c>
      <c r="CK608" s="139" t="str">
        <f t="shared" si="1717"/>
        <v/>
      </c>
      <c r="CL608" s="140" t="str">
        <f t="shared" si="1718"/>
        <v/>
      </c>
      <c r="CM608" s="142" t="str">
        <f t="shared" si="1719"/>
        <v/>
      </c>
      <c r="CN608" s="143" t="str">
        <f t="shared" si="1720"/>
        <v/>
      </c>
      <c r="CO608" s="143" t="str">
        <f t="shared" si="1721"/>
        <v/>
      </c>
      <c r="CP608" s="143" t="str">
        <f t="shared" si="1722"/>
        <v/>
      </c>
      <c r="CQ608" s="143" t="str">
        <f t="shared" si="1723"/>
        <v/>
      </c>
      <c r="CR608" s="145" t="str">
        <f t="shared" si="1724"/>
        <v/>
      </c>
      <c r="CS608" s="127"/>
      <c r="CT608" s="122" t="str">
        <f t="shared" si="1725"/>
        <v/>
      </c>
      <c r="CU608" s="123" t="str">
        <f t="shared" si="1726"/>
        <v/>
      </c>
      <c r="CV608" s="123" t="str">
        <f t="shared" si="1727"/>
        <v/>
      </c>
      <c r="CW608" s="123" t="str">
        <f t="shared" si="1728"/>
        <v/>
      </c>
      <c r="CX608" s="123" t="str">
        <f t="shared" si="1729"/>
        <v/>
      </c>
      <c r="CY608" s="123" t="str">
        <f t="shared" si="1730"/>
        <v/>
      </c>
      <c r="CZ608" s="123" t="str">
        <f t="shared" si="1731"/>
        <v/>
      </c>
      <c r="DA608" s="123" t="str">
        <f t="shared" si="1732"/>
        <v/>
      </c>
      <c r="DB608" s="124" t="str">
        <f t="shared" si="1733"/>
        <v/>
      </c>
      <c r="DC608" s="128" t="str">
        <f t="shared" si="1734"/>
        <v/>
      </c>
      <c r="DD608" s="123" t="str">
        <f t="shared" si="1735"/>
        <v/>
      </c>
      <c r="DE608" s="123" t="str">
        <f t="shared" si="1736"/>
        <v/>
      </c>
      <c r="DF608" s="123" t="str">
        <f t="shared" si="1737"/>
        <v/>
      </c>
      <c r="DG608" s="123" t="str">
        <f t="shared" si="1738"/>
        <v/>
      </c>
      <c r="DH608" s="123" t="str">
        <f t="shared" si="1739"/>
        <v/>
      </c>
      <c r="DI608" s="123" t="str">
        <f t="shared" si="1740"/>
        <v/>
      </c>
      <c r="DJ608" s="129" t="str">
        <f t="shared" si="1741"/>
        <v/>
      </c>
      <c r="DK608" s="98" t="s">
        <v>68</v>
      </c>
      <c r="DL608" s="130">
        <f t="shared" si="1748"/>
        <v>602</v>
      </c>
      <c r="DM608" s="56"/>
    </row>
    <row r="609" spans="2:117" ht="22.5" customHeight="1">
      <c r="B609" s="98" t="s">
        <v>68</v>
      </c>
      <c r="C609" s="130">
        <f t="shared" si="1742"/>
        <v>603</v>
      </c>
      <c r="D609" s="146">
        <v>45709</v>
      </c>
      <c r="E609" s="155" t="s">
        <v>69</v>
      </c>
      <c r="F609" s="102" t="s">
        <v>70</v>
      </c>
      <c r="G609" s="103" t="s">
        <v>20</v>
      </c>
      <c r="H609" s="131" t="s">
        <v>46</v>
      </c>
      <c r="I609" s="132">
        <v>3000</v>
      </c>
      <c r="J609" s="106"/>
      <c r="K609" s="107">
        <f t="shared" si="1743"/>
        <v>6261403</v>
      </c>
      <c r="L609" s="645"/>
      <c r="M609" s="133"/>
      <c r="N609" s="133"/>
      <c r="O609" s="134" t="str">
        <f t="shared" ref="O609:S609" si="2019">IF($H609=O$6,$I609,"")</f>
        <v/>
      </c>
      <c r="P609" s="135" t="str">
        <f t="shared" si="2019"/>
        <v/>
      </c>
      <c r="Q609" s="136">
        <f t="shared" si="2019"/>
        <v>3000</v>
      </c>
      <c r="R609" s="135" t="str">
        <f t="shared" si="2019"/>
        <v/>
      </c>
      <c r="S609" s="137" t="str">
        <f t="shared" si="2019"/>
        <v/>
      </c>
      <c r="T609" s="113" t="str">
        <f t="shared" ref="T609:AJ609" si="2020">IF($H609=T$6,$J609,"")</f>
        <v/>
      </c>
      <c r="U609" s="114" t="str">
        <f t="shared" si="2020"/>
        <v/>
      </c>
      <c r="V609" s="114" t="str">
        <f t="shared" si="2020"/>
        <v/>
      </c>
      <c r="W609" s="114" t="str">
        <f t="shared" si="2020"/>
        <v/>
      </c>
      <c r="X609" s="113" t="str">
        <f t="shared" si="2020"/>
        <v/>
      </c>
      <c r="Y609" s="114" t="str">
        <f t="shared" si="2020"/>
        <v/>
      </c>
      <c r="Z609" s="114" t="str">
        <f t="shared" si="2020"/>
        <v/>
      </c>
      <c r="AA609" s="114" t="str">
        <f t="shared" si="2020"/>
        <v/>
      </c>
      <c r="AB609" s="113" t="str">
        <f t="shared" si="2020"/>
        <v/>
      </c>
      <c r="AC609" s="114" t="str">
        <f t="shared" si="2020"/>
        <v/>
      </c>
      <c r="AD609" s="114" t="str">
        <f t="shared" si="2020"/>
        <v/>
      </c>
      <c r="AE609" s="114" t="str">
        <f t="shared" si="2020"/>
        <v/>
      </c>
      <c r="AF609" s="114" t="str">
        <f t="shared" si="2020"/>
        <v/>
      </c>
      <c r="AG609" s="114" t="str">
        <f t="shared" si="2020"/>
        <v/>
      </c>
      <c r="AH609" s="114" t="str">
        <f t="shared" si="2020"/>
        <v/>
      </c>
      <c r="AI609" s="113" t="str">
        <f t="shared" si="2020"/>
        <v/>
      </c>
      <c r="AJ609" s="115" t="str">
        <f t="shared" si="2020"/>
        <v/>
      </c>
      <c r="AK609" s="617"/>
      <c r="AL609" s="38"/>
      <c r="AM609" s="98" t="s">
        <v>68</v>
      </c>
      <c r="AN609" s="130">
        <f t="shared" si="1746"/>
        <v>603</v>
      </c>
      <c r="AO609" s="138" t="str">
        <f t="shared" ref="AO609:AS609" si="2021">IF(AND($G609=AO$4,$H609=AO$6),$I609,"")</f>
        <v/>
      </c>
      <c r="AP609" s="139" t="str">
        <f t="shared" si="2021"/>
        <v/>
      </c>
      <c r="AQ609" s="139">
        <f t="shared" si="2021"/>
        <v>3000</v>
      </c>
      <c r="AR609" s="139" t="str">
        <f t="shared" si="2021"/>
        <v/>
      </c>
      <c r="AS609" s="139" t="str">
        <f t="shared" si="2021"/>
        <v/>
      </c>
      <c r="AT609" s="118"/>
      <c r="AU609" s="138" t="str">
        <f t="shared" si="1675"/>
        <v/>
      </c>
      <c r="AV609" s="139" t="str">
        <f t="shared" si="1676"/>
        <v/>
      </c>
      <c r="AW609" s="139" t="str">
        <f t="shared" si="1677"/>
        <v/>
      </c>
      <c r="AX609" s="139" t="str">
        <f t="shared" si="1678"/>
        <v/>
      </c>
      <c r="AY609" s="139" t="str">
        <f t="shared" si="1679"/>
        <v/>
      </c>
      <c r="AZ609" s="140" t="str">
        <f t="shared" si="1680"/>
        <v/>
      </c>
      <c r="BA609" s="141" t="str">
        <f t="shared" si="1681"/>
        <v/>
      </c>
      <c r="BB609" s="139" t="str">
        <f t="shared" si="1682"/>
        <v/>
      </c>
      <c r="BC609" s="139" t="str">
        <f t="shared" si="1683"/>
        <v/>
      </c>
      <c r="BD609" s="139" t="str">
        <f t="shared" si="1684"/>
        <v/>
      </c>
      <c r="BE609" s="140" t="str">
        <f t="shared" si="1685"/>
        <v/>
      </c>
      <c r="BF609" s="122" t="str">
        <f t="shared" si="1686"/>
        <v/>
      </c>
      <c r="BG609" s="123" t="str">
        <f t="shared" si="1687"/>
        <v/>
      </c>
      <c r="BH609" s="123" t="str">
        <f t="shared" si="1688"/>
        <v/>
      </c>
      <c r="BI609" s="123" t="str">
        <f t="shared" si="1689"/>
        <v/>
      </c>
      <c r="BJ609" s="122" t="str">
        <f t="shared" si="1690"/>
        <v/>
      </c>
      <c r="BK609" s="123" t="str">
        <f t="shared" si="1691"/>
        <v/>
      </c>
      <c r="BL609" s="123" t="str">
        <f t="shared" si="1692"/>
        <v/>
      </c>
      <c r="BM609" s="123" t="str">
        <f t="shared" si="1693"/>
        <v/>
      </c>
      <c r="BN609" s="123" t="str">
        <f t="shared" si="1694"/>
        <v/>
      </c>
      <c r="BO609" s="123" t="str">
        <f t="shared" si="1695"/>
        <v/>
      </c>
      <c r="BP609" s="123" t="str">
        <f t="shared" si="1696"/>
        <v/>
      </c>
      <c r="BQ609" s="123" t="str">
        <f t="shared" si="1697"/>
        <v/>
      </c>
      <c r="BR609" s="124" t="str">
        <f t="shared" si="1698"/>
        <v/>
      </c>
      <c r="BS609" s="142" t="str">
        <f t="shared" si="1699"/>
        <v/>
      </c>
      <c r="BT609" s="143" t="str">
        <f t="shared" si="1700"/>
        <v/>
      </c>
      <c r="BU609" s="143" t="str">
        <f t="shared" si="1701"/>
        <v/>
      </c>
      <c r="BV609" s="143" t="str">
        <f t="shared" si="1702"/>
        <v/>
      </c>
      <c r="BW609" s="143" t="str">
        <f t="shared" si="1703"/>
        <v/>
      </c>
      <c r="BX609" s="144" t="str">
        <f t="shared" si="1704"/>
        <v/>
      </c>
      <c r="BY609" s="141" t="str">
        <f t="shared" si="1705"/>
        <v/>
      </c>
      <c r="BZ609" s="139" t="str">
        <f t="shared" si="1706"/>
        <v/>
      </c>
      <c r="CA609" s="139" t="str">
        <f t="shared" si="1707"/>
        <v/>
      </c>
      <c r="CB609" s="139" t="str">
        <f t="shared" si="1708"/>
        <v/>
      </c>
      <c r="CC609" s="139" t="str">
        <f t="shared" si="1709"/>
        <v/>
      </c>
      <c r="CD609" s="139" t="str">
        <f t="shared" si="1710"/>
        <v/>
      </c>
      <c r="CE609" s="140" t="str">
        <f t="shared" si="1711"/>
        <v/>
      </c>
      <c r="CF609" s="141" t="str">
        <f t="shared" si="1712"/>
        <v/>
      </c>
      <c r="CG609" s="139" t="str">
        <f t="shared" si="1713"/>
        <v/>
      </c>
      <c r="CH609" s="139" t="str">
        <f t="shared" si="1714"/>
        <v/>
      </c>
      <c r="CI609" s="139" t="str">
        <f t="shared" si="1715"/>
        <v/>
      </c>
      <c r="CJ609" s="139" t="str">
        <f t="shared" si="1716"/>
        <v/>
      </c>
      <c r="CK609" s="139" t="str">
        <f t="shared" si="1717"/>
        <v/>
      </c>
      <c r="CL609" s="140" t="str">
        <f t="shared" si="1718"/>
        <v/>
      </c>
      <c r="CM609" s="142" t="str">
        <f t="shared" si="1719"/>
        <v/>
      </c>
      <c r="CN609" s="143" t="str">
        <f t="shared" si="1720"/>
        <v/>
      </c>
      <c r="CO609" s="143" t="str">
        <f t="shared" si="1721"/>
        <v/>
      </c>
      <c r="CP609" s="143" t="str">
        <f t="shared" si="1722"/>
        <v/>
      </c>
      <c r="CQ609" s="143" t="str">
        <f t="shared" si="1723"/>
        <v/>
      </c>
      <c r="CR609" s="145" t="str">
        <f t="shared" si="1724"/>
        <v/>
      </c>
      <c r="CS609" s="127"/>
      <c r="CT609" s="122" t="str">
        <f t="shared" si="1725"/>
        <v/>
      </c>
      <c r="CU609" s="123" t="str">
        <f t="shared" si="1726"/>
        <v/>
      </c>
      <c r="CV609" s="123" t="str">
        <f t="shared" si="1727"/>
        <v/>
      </c>
      <c r="CW609" s="123" t="str">
        <f t="shared" si="1728"/>
        <v/>
      </c>
      <c r="CX609" s="123" t="str">
        <f t="shared" si="1729"/>
        <v/>
      </c>
      <c r="CY609" s="123" t="str">
        <f t="shared" si="1730"/>
        <v/>
      </c>
      <c r="CZ609" s="123" t="str">
        <f t="shared" si="1731"/>
        <v/>
      </c>
      <c r="DA609" s="123" t="str">
        <f t="shared" si="1732"/>
        <v/>
      </c>
      <c r="DB609" s="124" t="str">
        <f t="shared" si="1733"/>
        <v/>
      </c>
      <c r="DC609" s="128" t="str">
        <f t="shared" si="1734"/>
        <v/>
      </c>
      <c r="DD609" s="123" t="str">
        <f t="shared" si="1735"/>
        <v/>
      </c>
      <c r="DE609" s="123" t="str">
        <f t="shared" si="1736"/>
        <v/>
      </c>
      <c r="DF609" s="123" t="str">
        <f t="shared" si="1737"/>
        <v/>
      </c>
      <c r="DG609" s="123" t="str">
        <f t="shared" si="1738"/>
        <v/>
      </c>
      <c r="DH609" s="123" t="str">
        <f t="shared" si="1739"/>
        <v/>
      </c>
      <c r="DI609" s="123" t="str">
        <f t="shared" si="1740"/>
        <v/>
      </c>
      <c r="DJ609" s="129" t="str">
        <f t="shared" si="1741"/>
        <v/>
      </c>
      <c r="DK609" s="98" t="s">
        <v>68</v>
      </c>
      <c r="DL609" s="130">
        <f t="shared" si="1748"/>
        <v>603</v>
      </c>
      <c r="DM609" s="56"/>
    </row>
    <row r="610" spans="2:117" ht="22.5" customHeight="1">
      <c r="B610" s="98" t="s">
        <v>68</v>
      </c>
      <c r="C610" s="130">
        <f t="shared" si="1742"/>
        <v>604</v>
      </c>
      <c r="D610" s="146">
        <v>45709</v>
      </c>
      <c r="E610" s="155" t="s">
        <v>69</v>
      </c>
      <c r="F610" s="102" t="s">
        <v>70</v>
      </c>
      <c r="G610" s="103" t="s">
        <v>20</v>
      </c>
      <c r="H610" s="131" t="s">
        <v>46</v>
      </c>
      <c r="I610" s="132">
        <v>5000</v>
      </c>
      <c r="J610" s="106"/>
      <c r="K610" s="107">
        <f t="shared" si="1743"/>
        <v>6266403</v>
      </c>
      <c r="L610" s="645"/>
      <c r="M610" s="133"/>
      <c r="N610" s="133"/>
      <c r="O610" s="134" t="str">
        <f t="shared" ref="O610:S610" si="2022">IF($H610=O$6,$I610,"")</f>
        <v/>
      </c>
      <c r="P610" s="135" t="str">
        <f t="shared" si="2022"/>
        <v/>
      </c>
      <c r="Q610" s="136">
        <f t="shared" si="2022"/>
        <v>5000</v>
      </c>
      <c r="R610" s="135" t="str">
        <f t="shared" si="2022"/>
        <v/>
      </c>
      <c r="S610" s="137" t="str">
        <f t="shared" si="2022"/>
        <v/>
      </c>
      <c r="T610" s="113" t="str">
        <f t="shared" ref="T610:AJ610" si="2023">IF($H610=T$6,$J610,"")</f>
        <v/>
      </c>
      <c r="U610" s="114" t="str">
        <f t="shared" si="2023"/>
        <v/>
      </c>
      <c r="V610" s="114" t="str">
        <f t="shared" si="2023"/>
        <v/>
      </c>
      <c r="W610" s="114" t="str">
        <f t="shared" si="2023"/>
        <v/>
      </c>
      <c r="X610" s="113" t="str">
        <f t="shared" si="2023"/>
        <v/>
      </c>
      <c r="Y610" s="114" t="str">
        <f t="shared" si="2023"/>
        <v/>
      </c>
      <c r="Z610" s="114" t="str">
        <f t="shared" si="2023"/>
        <v/>
      </c>
      <c r="AA610" s="114" t="str">
        <f t="shared" si="2023"/>
        <v/>
      </c>
      <c r="AB610" s="113" t="str">
        <f t="shared" si="2023"/>
        <v/>
      </c>
      <c r="AC610" s="114" t="str">
        <f t="shared" si="2023"/>
        <v/>
      </c>
      <c r="AD610" s="114" t="str">
        <f t="shared" si="2023"/>
        <v/>
      </c>
      <c r="AE610" s="114" t="str">
        <f t="shared" si="2023"/>
        <v/>
      </c>
      <c r="AF610" s="114" t="str">
        <f t="shared" si="2023"/>
        <v/>
      </c>
      <c r="AG610" s="114" t="str">
        <f t="shared" si="2023"/>
        <v/>
      </c>
      <c r="AH610" s="114" t="str">
        <f t="shared" si="2023"/>
        <v/>
      </c>
      <c r="AI610" s="113" t="str">
        <f t="shared" si="2023"/>
        <v/>
      </c>
      <c r="AJ610" s="115" t="str">
        <f t="shared" si="2023"/>
        <v/>
      </c>
      <c r="AK610" s="617"/>
      <c r="AL610" s="38"/>
      <c r="AM610" s="98" t="s">
        <v>68</v>
      </c>
      <c r="AN610" s="130">
        <f t="shared" si="1746"/>
        <v>604</v>
      </c>
      <c r="AO610" s="138" t="str">
        <f t="shared" ref="AO610:AS610" si="2024">IF(AND($G610=AO$4,$H610=AO$6),$I610,"")</f>
        <v/>
      </c>
      <c r="AP610" s="139" t="str">
        <f t="shared" si="2024"/>
        <v/>
      </c>
      <c r="AQ610" s="139">
        <f t="shared" si="2024"/>
        <v>5000</v>
      </c>
      <c r="AR610" s="139" t="str">
        <f t="shared" si="2024"/>
        <v/>
      </c>
      <c r="AS610" s="139" t="str">
        <f t="shared" si="2024"/>
        <v/>
      </c>
      <c r="AT610" s="118"/>
      <c r="AU610" s="138" t="str">
        <f t="shared" si="1675"/>
        <v/>
      </c>
      <c r="AV610" s="139" t="str">
        <f t="shared" si="1676"/>
        <v/>
      </c>
      <c r="AW610" s="139" t="str">
        <f t="shared" si="1677"/>
        <v/>
      </c>
      <c r="AX610" s="139" t="str">
        <f t="shared" si="1678"/>
        <v/>
      </c>
      <c r="AY610" s="139" t="str">
        <f t="shared" si="1679"/>
        <v/>
      </c>
      <c r="AZ610" s="140" t="str">
        <f t="shared" si="1680"/>
        <v/>
      </c>
      <c r="BA610" s="141" t="str">
        <f t="shared" si="1681"/>
        <v/>
      </c>
      <c r="BB610" s="139" t="str">
        <f t="shared" si="1682"/>
        <v/>
      </c>
      <c r="BC610" s="139" t="str">
        <f t="shared" si="1683"/>
        <v/>
      </c>
      <c r="BD610" s="139" t="str">
        <f t="shared" si="1684"/>
        <v/>
      </c>
      <c r="BE610" s="140" t="str">
        <f t="shared" si="1685"/>
        <v/>
      </c>
      <c r="BF610" s="122" t="str">
        <f t="shared" si="1686"/>
        <v/>
      </c>
      <c r="BG610" s="123" t="str">
        <f t="shared" si="1687"/>
        <v/>
      </c>
      <c r="BH610" s="123" t="str">
        <f t="shared" si="1688"/>
        <v/>
      </c>
      <c r="BI610" s="123" t="str">
        <f t="shared" si="1689"/>
        <v/>
      </c>
      <c r="BJ610" s="122" t="str">
        <f t="shared" si="1690"/>
        <v/>
      </c>
      <c r="BK610" s="123" t="str">
        <f t="shared" si="1691"/>
        <v/>
      </c>
      <c r="BL610" s="123" t="str">
        <f t="shared" si="1692"/>
        <v/>
      </c>
      <c r="BM610" s="123" t="str">
        <f t="shared" si="1693"/>
        <v/>
      </c>
      <c r="BN610" s="123" t="str">
        <f t="shared" si="1694"/>
        <v/>
      </c>
      <c r="BO610" s="123" t="str">
        <f t="shared" si="1695"/>
        <v/>
      </c>
      <c r="BP610" s="123" t="str">
        <f t="shared" si="1696"/>
        <v/>
      </c>
      <c r="BQ610" s="123" t="str">
        <f t="shared" si="1697"/>
        <v/>
      </c>
      <c r="BR610" s="124" t="str">
        <f t="shared" si="1698"/>
        <v/>
      </c>
      <c r="BS610" s="142" t="str">
        <f t="shared" si="1699"/>
        <v/>
      </c>
      <c r="BT610" s="143" t="str">
        <f t="shared" si="1700"/>
        <v/>
      </c>
      <c r="BU610" s="143" t="str">
        <f t="shared" si="1701"/>
        <v/>
      </c>
      <c r="BV610" s="143" t="str">
        <f t="shared" si="1702"/>
        <v/>
      </c>
      <c r="BW610" s="143" t="str">
        <f t="shared" si="1703"/>
        <v/>
      </c>
      <c r="BX610" s="144" t="str">
        <f t="shared" si="1704"/>
        <v/>
      </c>
      <c r="BY610" s="141" t="str">
        <f t="shared" si="1705"/>
        <v/>
      </c>
      <c r="BZ610" s="139" t="str">
        <f t="shared" si="1706"/>
        <v/>
      </c>
      <c r="CA610" s="139" t="str">
        <f t="shared" si="1707"/>
        <v/>
      </c>
      <c r="CB610" s="139" t="str">
        <f t="shared" si="1708"/>
        <v/>
      </c>
      <c r="CC610" s="139" t="str">
        <f t="shared" si="1709"/>
        <v/>
      </c>
      <c r="CD610" s="139" t="str">
        <f t="shared" si="1710"/>
        <v/>
      </c>
      <c r="CE610" s="140" t="str">
        <f t="shared" si="1711"/>
        <v/>
      </c>
      <c r="CF610" s="141" t="str">
        <f t="shared" si="1712"/>
        <v/>
      </c>
      <c r="CG610" s="139" t="str">
        <f t="shared" si="1713"/>
        <v/>
      </c>
      <c r="CH610" s="139" t="str">
        <f t="shared" si="1714"/>
        <v/>
      </c>
      <c r="CI610" s="139" t="str">
        <f t="shared" si="1715"/>
        <v/>
      </c>
      <c r="CJ610" s="139" t="str">
        <f t="shared" si="1716"/>
        <v/>
      </c>
      <c r="CK610" s="139" t="str">
        <f t="shared" si="1717"/>
        <v/>
      </c>
      <c r="CL610" s="140" t="str">
        <f t="shared" si="1718"/>
        <v/>
      </c>
      <c r="CM610" s="142" t="str">
        <f t="shared" si="1719"/>
        <v/>
      </c>
      <c r="CN610" s="143" t="str">
        <f t="shared" si="1720"/>
        <v/>
      </c>
      <c r="CO610" s="143" t="str">
        <f t="shared" si="1721"/>
        <v/>
      </c>
      <c r="CP610" s="143" t="str">
        <f t="shared" si="1722"/>
        <v/>
      </c>
      <c r="CQ610" s="143" t="str">
        <f t="shared" si="1723"/>
        <v/>
      </c>
      <c r="CR610" s="145" t="str">
        <f t="shared" si="1724"/>
        <v/>
      </c>
      <c r="CS610" s="127"/>
      <c r="CT610" s="122" t="str">
        <f t="shared" si="1725"/>
        <v/>
      </c>
      <c r="CU610" s="123" t="str">
        <f t="shared" si="1726"/>
        <v/>
      </c>
      <c r="CV610" s="123" t="str">
        <f t="shared" si="1727"/>
        <v/>
      </c>
      <c r="CW610" s="123" t="str">
        <f t="shared" si="1728"/>
        <v/>
      </c>
      <c r="CX610" s="123" t="str">
        <f t="shared" si="1729"/>
        <v/>
      </c>
      <c r="CY610" s="123" t="str">
        <f t="shared" si="1730"/>
        <v/>
      </c>
      <c r="CZ610" s="123" t="str">
        <f t="shared" si="1731"/>
        <v/>
      </c>
      <c r="DA610" s="123" t="str">
        <f t="shared" si="1732"/>
        <v/>
      </c>
      <c r="DB610" s="124" t="str">
        <f t="shared" si="1733"/>
        <v/>
      </c>
      <c r="DC610" s="128" t="str">
        <f t="shared" si="1734"/>
        <v/>
      </c>
      <c r="DD610" s="123" t="str">
        <f t="shared" si="1735"/>
        <v/>
      </c>
      <c r="DE610" s="123" t="str">
        <f t="shared" si="1736"/>
        <v/>
      </c>
      <c r="DF610" s="123" t="str">
        <f t="shared" si="1737"/>
        <v/>
      </c>
      <c r="DG610" s="123" t="str">
        <f t="shared" si="1738"/>
        <v/>
      </c>
      <c r="DH610" s="123" t="str">
        <f t="shared" si="1739"/>
        <v/>
      </c>
      <c r="DI610" s="123" t="str">
        <f t="shared" si="1740"/>
        <v/>
      </c>
      <c r="DJ610" s="129" t="str">
        <f t="shared" si="1741"/>
        <v/>
      </c>
      <c r="DK610" s="98" t="s">
        <v>68</v>
      </c>
      <c r="DL610" s="130">
        <f t="shared" si="1748"/>
        <v>604</v>
      </c>
      <c r="DM610" s="56"/>
    </row>
    <row r="611" spans="2:117" ht="22.5" customHeight="1">
      <c r="B611" s="98" t="s">
        <v>68</v>
      </c>
      <c r="C611" s="130">
        <f t="shared" si="1742"/>
        <v>605</v>
      </c>
      <c r="D611" s="146">
        <v>45709</v>
      </c>
      <c r="E611" s="155" t="s">
        <v>69</v>
      </c>
      <c r="F611" s="102" t="s">
        <v>70</v>
      </c>
      <c r="G611" s="103" t="s">
        <v>20</v>
      </c>
      <c r="H611" s="131" t="s">
        <v>46</v>
      </c>
      <c r="I611" s="132">
        <v>10000</v>
      </c>
      <c r="J611" s="106"/>
      <c r="K611" s="107">
        <f t="shared" si="1743"/>
        <v>6276403</v>
      </c>
      <c r="L611" s="645"/>
      <c r="M611" s="133"/>
      <c r="N611" s="133"/>
      <c r="O611" s="134" t="str">
        <f t="shared" ref="O611:S611" si="2025">IF($H611=O$6,$I611,"")</f>
        <v/>
      </c>
      <c r="P611" s="135" t="str">
        <f t="shared" si="2025"/>
        <v/>
      </c>
      <c r="Q611" s="136">
        <f t="shared" si="2025"/>
        <v>10000</v>
      </c>
      <c r="R611" s="135" t="str">
        <f t="shared" si="2025"/>
        <v/>
      </c>
      <c r="S611" s="137" t="str">
        <f t="shared" si="2025"/>
        <v/>
      </c>
      <c r="T611" s="113" t="str">
        <f t="shared" ref="T611:AJ611" si="2026">IF($H611=T$6,$J611,"")</f>
        <v/>
      </c>
      <c r="U611" s="114" t="str">
        <f t="shared" si="2026"/>
        <v/>
      </c>
      <c r="V611" s="114" t="str">
        <f t="shared" si="2026"/>
        <v/>
      </c>
      <c r="W611" s="114" t="str">
        <f t="shared" si="2026"/>
        <v/>
      </c>
      <c r="X611" s="113" t="str">
        <f t="shared" si="2026"/>
        <v/>
      </c>
      <c r="Y611" s="114" t="str">
        <f t="shared" si="2026"/>
        <v/>
      </c>
      <c r="Z611" s="114" t="str">
        <f t="shared" si="2026"/>
        <v/>
      </c>
      <c r="AA611" s="114" t="str">
        <f t="shared" si="2026"/>
        <v/>
      </c>
      <c r="AB611" s="113" t="str">
        <f t="shared" si="2026"/>
        <v/>
      </c>
      <c r="AC611" s="114" t="str">
        <f t="shared" si="2026"/>
        <v/>
      </c>
      <c r="AD611" s="114" t="str">
        <f t="shared" si="2026"/>
        <v/>
      </c>
      <c r="AE611" s="114" t="str">
        <f t="shared" si="2026"/>
        <v/>
      </c>
      <c r="AF611" s="114" t="str">
        <f t="shared" si="2026"/>
        <v/>
      </c>
      <c r="AG611" s="114" t="str">
        <f t="shared" si="2026"/>
        <v/>
      </c>
      <c r="AH611" s="114" t="str">
        <f t="shared" si="2026"/>
        <v/>
      </c>
      <c r="AI611" s="113" t="str">
        <f t="shared" si="2026"/>
        <v/>
      </c>
      <c r="AJ611" s="115" t="str">
        <f t="shared" si="2026"/>
        <v/>
      </c>
      <c r="AK611" s="617"/>
      <c r="AL611" s="38"/>
      <c r="AM611" s="98" t="s">
        <v>68</v>
      </c>
      <c r="AN611" s="130">
        <f t="shared" si="1746"/>
        <v>605</v>
      </c>
      <c r="AO611" s="138" t="str">
        <f t="shared" ref="AO611:AS611" si="2027">IF(AND($G611=AO$4,$H611=AO$6),$I611,"")</f>
        <v/>
      </c>
      <c r="AP611" s="139" t="str">
        <f t="shared" si="2027"/>
        <v/>
      </c>
      <c r="AQ611" s="139">
        <f t="shared" si="2027"/>
        <v>10000</v>
      </c>
      <c r="AR611" s="139" t="str">
        <f t="shared" si="2027"/>
        <v/>
      </c>
      <c r="AS611" s="139" t="str">
        <f t="shared" si="2027"/>
        <v/>
      </c>
      <c r="AT611" s="118"/>
      <c r="AU611" s="138" t="str">
        <f t="shared" si="1675"/>
        <v/>
      </c>
      <c r="AV611" s="139" t="str">
        <f t="shared" si="1676"/>
        <v/>
      </c>
      <c r="AW611" s="139" t="str">
        <f t="shared" si="1677"/>
        <v/>
      </c>
      <c r="AX611" s="139" t="str">
        <f t="shared" si="1678"/>
        <v/>
      </c>
      <c r="AY611" s="139" t="str">
        <f t="shared" si="1679"/>
        <v/>
      </c>
      <c r="AZ611" s="140" t="str">
        <f t="shared" si="1680"/>
        <v/>
      </c>
      <c r="BA611" s="141" t="str">
        <f t="shared" si="1681"/>
        <v/>
      </c>
      <c r="BB611" s="139" t="str">
        <f t="shared" si="1682"/>
        <v/>
      </c>
      <c r="BC611" s="139" t="str">
        <f t="shared" si="1683"/>
        <v/>
      </c>
      <c r="BD611" s="139" t="str">
        <f t="shared" si="1684"/>
        <v/>
      </c>
      <c r="BE611" s="140" t="str">
        <f t="shared" si="1685"/>
        <v/>
      </c>
      <c r="BF611" s="122" t="str">
        <f t="shared" si="1686"/>
        <v/>
      </c>
      <c r="BG611" s="123" t="str">
        <f t="shared" si="1687"/>
        <v/>
      </c>
      <c r="BH611" s="123" t="str">
        <f t="shared" si="1688"/>
        <v/>
      </c>
      <c r="BI611" s="123" t="str">
        <f t="shared" si="1689"/>
        <v/>
      </c>
      <c r="BJ611" s="122" t="str">
        <f t="shared" si="1690"/>
        <v/>
      </c>
      <c r="BK611" s="123" t="str">
        <f t="shared" si="1691"/>
        <v/>
      </c>
      <c r="BL611" s="123" t="str">
        <f t="shared" si="1692"/>
        <v/>
      </c>
      <c r="BM611" s="123" t="str">
        <f t="shared" si="1693"/>
        <v/>
      </c>
      <c r="BN611" s="123" t="str">
        <f t="shared" si="1694"/>
        <v/>
      </c>
      <c r="BO611" s="123" t="str">
        <f t="shared" si="1695"/>
        <v/>
      </c>
      <c r="BP611" s="123" t="str">
        <f t="shared" si="1696"/>
        <v/>
      </c>
      <c r="BQ611" s="123" t="str">
        <f t="shared" si="1697"/>
        <v/>
      </c>
      <c r="BR611" s="124" t="str">
        <f t="shared" si="1698"/>
        <v/>
      </c>
      <c r="BS611" s="142" t="str">
        <f t="shared" si="1699"/>
        <v/>
      </c>
      <c r="BT611" s="143" t="str">
        <f t="shared" si="1700"/>
        <v/>
      </c>
      <c r="BU611" s="143" t="str">
        <f t="shared" si="1701"/>
        <v/>
      </c>
      <c r="BV611" s="143" t="str">
        <f t="shared" si="1702"/>
        <v/>
      </c>
      <c r="BW611" s="143" t="str">
        <f t="shared" si="1703"/>
        <v/>
      </c>
      <c r="BX611" s="144" t="str">
        <f t="shared" si="1704"/>
        <v/>
      </c>
      <c r="BY611" s="141" t="str">
        <f t="shared" si="1705"/>
        <v/>
      </c>
      <c r="BZ611" s="139" t="str">
        <f t="shared" si="1706"/>
        <v/>
      </c>
      <c r="CA611" s="139" t="str">
        <f t="shared" si="1707"/>
        <v/>
      </c>
      <c r="CB611" s="139" t="str">
        <f t="shared" si="1708"/>
        <v/>
      </c>
      <c r="CC611" s="139" t="str">
        <f t="shared" si="1709"/>
        <v/>
      </c>
      <c r="CD611" s="139" t="str">
        <f t="shared" si="1710"/>
        <v/>
      </c>
      <c r="CE611" s="140" t="str">
        <f t="shared" si="1711"/>
        <v/>
      </c>
      <c r="CF611" s="141" t="str">
        <f t="shared" si="1712"/>
        <v/>
      </c>
      <c r="CG611" s="139" t="str">
        <f t="shared" si="1713"/>
        <v/>
      </c>
      <c r="CH611" s="139" t="str">
        <f t="shared" si="1714"/>
        <v/>
      </c>
      <c r="CI611" s="139" t="str">
        <f t="shared" si="1715"/>
        <v/>
      </c>
      <c r="CJ611" s="139" t="str">
        <f t="shared" si="1716"/>
        <v/>
      </c>
      <c r="CK611" s="139" t="str">
        <f t="shared" si="1717"/>
        <v/>
      </c>
      <c r="CL611" s="140" t="str">
        <f t="shared" si="1718"/>
        <v/>
      </c>
      <c r="CM611" s="142" t="str">
        <f t="shared" si="1719"/>
        <v/>
      </c>
      <c r="CN611" s="143" t="str">
        <f t="shared" si="1720"/>
        <v/>
      </c>
      <c r="CO611" s="143" t="str">
        <f t="shared" si="1721"/>
        <v/>
      </c>
      <c r="CP611" s="143" t="str">
        <f t="shared" si="1722"/>
        <v/>
      </c>
      <c r="CQ611" s="143" t="str">
        <f t="shared" si="1723"/>
        <v/>
      </c>
      <c r="CR611" s="145" t="str">
        <f t="shared" si="1724"/>
        <v/>
      </c>
      <c r="CS611" s="127"/>
      <c r="CT611" s="122" t="str">
        <f t="shared" si="1725"/>
        <v/>
      </c>
      <c r="CU611" s="123" t="str">
        <f t="shared" si="1726"/>
        <v/>
      </c>
      <c r="CV611" s="123" t="str">
        <f t="shared" si="1727"/>
        <v/>
      </c>
      <c r="CW611" s="123" t="str">
        <f t="shared" si="1728"/>
        <v/>
      </c>
      <c r="CX611" s="123" t="str">
        <f t="shared" si="1729"/>
        <v/>
      </c>
      <c r="CY611" s="123" t="str">
        <f t="shared" si="1730"/>
        <v/>
      </c>
      <c r="CZ611" s="123" t="str">
        <f t="shared" si="1731"/>
        <v/>
      </c>
      <c r="DA611" s="123" t="str">
        <f t="shared" si="1732"/>
        <v/>
      </c>
      <c r="DB611" s="124" t="str">
        <f t="shared" si="1733"/>
        <v/>
      </c>
      <c r="DC611" s="128" t="str">
        <f t="shared" si="1734"/>
        <v/>
      </c>
      <c r="DD611" s="123" t="str">
        <f t="shared" si="1735"/>
        <v/>
      </c>
      <c r="DE611" s="123" t="str">
        <f t="shared" si="1736"/>
        <v/>
      </c>
      <c r="DF611" s="123" t="str">
        <f t="shared" si="1737"/>
        <v/>
      </c>
      <c r="DG611" s="123" t="str">
        <f t="shared" si="1738"/>
        <v/>
      </c>
      <c r="DH611" s="123" t="str">
        <f t="shared" si="1739"/>
        <v/>
      </c>
      <c r="DI611" s="123" t="str">
        <f t="shared" si="1740"/>
        <v/>
      </c>
      <c r="DJ611" s="129" t="str">
        <f t="shared" si="1741"/>
        <v/>
      </c>
      <c r="DK611" s="98" t="s">
        <v>68</v>
      </c>
      <c r="DL611" s="130">
        <f t="shared" si="1748"/>
        <v>605</v>
      </c>
      <c r="DM611" s="56"/>
    </row>
    <row r="612" spans="2:117" ht="22.5" customHeight="1">
      <c r="B612" s="98" t="s">
        <v>68</v>
      </c>
      <c r="C612" s="130">
        <f t="shared" si="1742"/>
        <v>606</v>
      </c>
      <c r="D612" s="146">
        <v>45709</v>
      </c>
      <c r="E612" s="155" t="s">
        <v>69</v>
      </c>
      <c r="F612" s="102" t="s">
        <v>70</v>
      </c>
      <c r="G612" s="156" t="s">
        <v>20</v>
      </c>
      <c r="H612" s="131" t="s">
        <v>46</v>
      </c>
      <c r="I612" s="132">
        <v>2000</v>
      </c>
      <c r="J612" s="106"/>
      <c r="K612" s="107">
        <f t="shared" si="1743"/>
        <v>6278403</v>
      </c>
      <c r="L612" s="645"/>
      <c r="M612" s="133"/>
      <c r="N612" s="133"/>
      <c r="O612" s="134" t="str">
        <f t="shared" ref="O612:S612" si="2028">IF($H612=O$6,$I612,"")</f>
        <v/>
      </c>
      <c r="P612" s="135" t="str">
        <f t="shared" si="2028"/>
        <v/>
      </c>
      <c r="Q612" s="136">
        <f t="shared" si="2028"/>
        <v>2000</v>
      </c>
      <c r="R612" s="135" t="str">
        <f t="shared" si="2028"/>
        <v/>
      </c>
      <c r="S612" s="137" t="str">
        <f t="shared" si="2028"/>
        <v/>
      </c>
      <c r="T612" s="113" t="str">
        <f t="shared" ref="T612:AJ612" si="2029">IF($H612=T$6,$J612,"")</f>
        <v/>
      </c>
      <c r="U612" s="114" t="str">
        <f t="shared" si="2029"/>
        <v/>
      </c>
      <c r="V612" s="114" t="str">
        <f t="shared" si="2029"/>
        <v/>
      </c>
      <c r="W612" s="114" t="str">
        <f t="shared" si="2029"/>
        <v/>
      </c>
      <c r="X612" s="113" t="str">
        <f t="shared" si="2029"/>
        <v/>
      </c>
      <c r="Y612" s="114" t="str">
        <f t="shared" si="2029"/>
        <v/>
      </c>
      <c r="Z612" s="114" t="str">
        <f t="shared" si="2029"/>
        <v/>
      </c>
      <c r="AA612" s="114" t="str">
        <f t="shared" si="2029"/>
        <v/>
      </c>
      <c r="AB612" s="113" t="str">
        <f t="shared" si="2029"/>
        <v/>
      </c>
      <c r="AC612" s="114" t="str">
        <f t="shared" si="2029"/>
        <v/>
      </c>
      <c r="AD612" s="114" t="str">
        <f t="shared" si="2029"/>
        <v/>
      </c>
      <c r="AE612" s="114" t="str">
        <f t="shared" si="2029"/>
        <v/>
      </c>
      <c r="AF612" s="114" t="str">
        <f t="shared" si="2029"/>
        <v/>
      </c>
      <c r="AG612" s="114" t="str">
        <f t="shared" si="2029"/>
        <v/>
      </c>
      <c r="AH612" s="114" t="str">
        <f t="shared" si="2029"/>
        <v/>
      </c>
      <c r="AI612" s="113" t="str">
        <f t="shared" si="2029"/>
        <v/>
      </c>
      <c r="AJ612" s="115" t="str">
        <f t="shared" si="2029"/>
        <v/>
      </c>
      <c r="AK612" s="617"/>
      <c r="AL612" s="38"/>
      <c r="AM612" s="98" t="s">
        <v>68</v>
      </c>
      <c r="AN612" s="130">
        <f t="shared" si="1746"/>
        <v>606</v>
      </c>
      <c r="AO612" s="138" t="str">
        <f t="shared" ref="AO612:AS612" si="2030">IF(AND($G612=AO$4,$H612=AO$6),$I612,"")</f>
        <v/>
      </c>
      <c r="AP612" s="139" t="str">
        <f t="shared" si="2030"/>
        <v/>
      </c>
      <c r="AQ612" s="139">
        <f t="shared" si="2030"/>
        <v>2000</v>
      </c>
      <c r="AR612" s="139" t="str">
        <f t="shared" si="2030"/>
        <v/>
      </c>
      <c r="AS612" s="139" t="str">
        <f t="shared" si="2030"/>
        <v/>
      </c>
      <c r="AT612" s="118"/>
      <c r="AU612" s="138" t="str">
        <f t="shared" si="1675"/>
        <v/>
      </c>
      <c r="AV612" s="139" t="str">
        <f t="shared" si="1676"/>
        <v/>
      </c>
      <c r="AW612" s="139" t="str">
        <f t="shared" si="1677"/>
        <v/>
      </c>
      <c r="AX612" s="139" t="str">
        <f t="shared" si="1678"/>
        <v/>
      </c>
      <c r="AY612" s="139" t="str">
        <f t="shared" si="1679"/>
        <v/>
      </c>
      <c r="AZ612" s="140" t="str">
        <f t="shared" si="1680"/>
        <v/>
      </c>
      <c r="BA612" s="141" t="str">
        <f t="shared" si="1681"/>
        <v/>
      </c>
      <c r="BB612" s="139" t="str">
        <f t="shared" si="1682"/>
        <v/>
      </c>
      <c r="BC612" s="139" t="str">
        <f t="shared" si="1683"/>
        <v/>
      </c>
      <c r="BD612" s="139" t="str">
        <f t="shared" si="1684"/>
        <v/>
      </c>
      <c r="BE612" s="140" t="str">
        <f t="shared" si="1685"/>
        <v/>
      </c>
      <c r="BF612" s="122" t="str">
        <f t="shared" si="1686"/>
        <v/>
      </c>
      <c r="BG612" s="123" t="str">
        <f t="shared" si="1687"/>
        <v/>
      </c>
      <c r="BH612" s="123" t="str">
        <f t="shared" si="1688"/>
        <v/>
      </c>
      <c r="BI612" s="123" t="str">
        <f t="shared" si="1689"/>
        <v/>
      </c>
      <c r="BJ612" s="122" t="str">
        <f t="shared" si="1690"/>
        <v/>
      </c>
      <c r="BK612" s="123" t="str">
        <f t="shared" si="1691"/>
        <v/>
      </c>
      <c r="BL612" s="123" t="str">
        <f t="shared" si="1692"/>
        <v/>
      </c>
      <c r="BM612" s="123" t="str">
        <f t="shared" si="1693"/>
        <v/>
      </c>
      <c r="BN612" s="123" t="str">
        <f t="shared" si="1694"/>
        <v/>
      </c>
      <c r="BO612" s="123" t="str">
        <f t="shared" si="1695"/>
        <v/>
      </c>
      <c r="BP612" s="123" t="str">
        <f t="shared" si="1696"/>
        <v/>
      </c>
      <c r="BQ612" s="123" t="str">
        <f t="shared" si="1697"/>
        <v/>
      </c>
      <c r="BR612" s="124" t="str">
        <f t="shared" si="1698"/>
        <v/>
      </c>
      <c r="BS612" s="142" t="str">
        <f t="shared" si="1699"/>
        <v/>
      </c>
      <c r="BT612" s="143" t="str">
        <f t="shared" si="1700"/>
        <v/>
      </c>
      <c r="BU612" s="143" t="str">
        <f t="shared" si="1701"/>
        <v/>
      </c>
      <c r="BV612" s="143" t="str">
        <f t="shared" si="1702"/>
        <v/>
      </c>
      <c r="BW612" s="143" t="str">
        <f t="shared" si="1703"/>
        <v/>
      </c>
      <c r="BX612" s="144" t="str">
        <f t="shared" si="1704"/>
        <v/>
      </c>
      <c r="BY612" s="141" t="str">
        <f t="shared" si="1705"/>
        <v/>
      </c>
      <c r="BZ612" s="139" t="str">
        <f t="shared" si="1706"/>
        <v/>
      </c>
      <c r="CA612" s="139" t="str">
        <f t="shared" si="1707"/>
        <v/>
      </c>
      <c r="CB612" s="139" t="str">
        <f t="shared" si="1708"/>
        <v/>
      </c>
      <c r="CC612" s="139" t="str">
        <f t="shared" si="1709"/>
        <v/>
      </c>
      <c r="CD612" s="139" t="str">
        <f t="shared" si="1710"/>
        <v/>
      </c>
      <c r="CE612" s="140" t="str">
        <f t="shared" si="1711"/>
        <v/>
      </c>
      <c r="CF612" s="141" t="str">
        <f t="shared" si="1712"/>
        <v/>
      </c>
      <c r="CG612" s="139" t="str">
        <f t="shared" si="1713"/>
        <v/>
      </c>
      <c r="CH612" s="139" t="str">
        <f t="shared" si="1714"/>
        <v/>
      </c>
      <c r="CI612" s="139" t="str">
        <f t="shared" si="1715"/>
        <v/>
      </c>
      <c r="CJ612" s="139" t="str">
        <f t="shared" si="1716"/>
        <v/>
      </c>
      <c r="CK612" s="139" t="str">
        <f t="shared" si="1717"/>
        <v/>
      </c>
      <c r="CL612" s="140" t="str">
        <f t="shared" si="1718"/>
        <v/>
      </c>
      <c r="CM612" s="142" t="str">
        <f t="shared" si="1719"/>
        <v/>
      </c>
      <c r="CN612" s="143" t="str">
        <f t="shared" si="1720"/>
        <v/>
      </c>
      <c r="CO612" s="143" t="str">
        <f t="shared" si="1721"/>
        <v/>
      </c>
      <c r="CP612" s="143" t="str">
        <f t="shared" si="1722"/>
        <v/>
      </c>
      <c r="CQ612" s="143" t="str">
        <f t="shared" si="1723"/>
        <v/>
      </c>
      <c r="CR612" s="145" t="str">
        <f t="shared" si="1724"/>
        <v/>
      </c>
      <c r="CS612" s="127"/>
      <c r="CT612" s="122" t="str">
        <f t="shared" si="1725"/>
        <v/>
      </c>
      <c r="CU612" s="123" t="str">
        <f t="shared" si="1726"/>
        <v/>
      </c>
      <c r="CV612" s="123" t="str">
        <f t="shared" si="1727"/>
        <v/>
      </c>
      <c r="CW612" s="123" t="str">
        <f t="shared" si="1728"/>
        <v/>
      </c>
      <c r="CX612" s="123" t="str">
        <f t="shared" si="1729"/>
        <v/>
      </c>
      <c r="CY612" s="123" t="str">
        <f t="shared" si="1730"/>
        <v/>
      </c>
      <c r="CZ612" s="123" t="str">
        <f t="shared" si="1731"/>
        <v/>
      </c>
      <c r="DA612" s="123" t="str">
        <f t="shared" si="1732"/>
        <v/>
      </c>
      <c r="DB612" s="124" t="str">
        <f t="shared" si="1733"/>
        <v/>
      </c>
      <c r="DC612" s="128" t="str">
        <f t="shared" si="1734"/>
        <v/>
      </c>
      <c r="DD612" s="123" t="str">
        <f t="shared" si="1735"/>
        <v/>
      </c>
      <c r="DE612" s="123" t="str">
        <f t="shared" si="1736"/>
        <v/>
      </c>
      <c r="DF612" s="123" t="str">
        <f t="shared" si="1737"/>
        <v/>
      </c>
      <c r="DG612" s="123" t="str">
        <f t="shared" si="1738"/>
        <v/>
      </c>
      <c r="DH612" s="123" t="str">
        <f t="shared" si="1739"/>
        <v/>
      </c>
      <c r="DI612" s="123" t="str">
        <f t="shared" si="1740"/>
        <v/>
      </c>
      <c r="DJ612" s="129" t="str">
        <f t="shared" si="1741"/>
        <v/>
      </c>
      <c r="DK612" s="98" t="s">
        <v>68</v>
      </c>
      <c r="DL612" s="130">
        <f t="shared" si="1748"/>
        <v>606</v>
      </c>
      <c r="DM612" s="56"/>
    </row>
    <row r="613" spans="2:117" ht="22.5" customHeight="1">
      <c r="B613" s="98" t="s">
        <v>68</v>
      </c>
      <c r="C613" s="130">
        <f t="shared" si="1742"/>
        <v>607</v>
      </c>
      <c r="D613" s="146">
        <v>45709</v>
      </c>
      <c r="E613" s="155" t="s">
        <v>69</v>
      </c>
      <c r="F613" s="102" t="s">
        <v>70</v>
      </c>
      <c r="G613" s="103" t="s">
        <v>20</v>
      </c>
      <c r="H613" s="131" t="s">
        <v>46</v>
      </c>
      <c r="I613" s="132">
        <v>1000</v>
      </c>
      <c r="J613" s="106"/>
      <c r="K613" s="107">
        <f t="shared" si="1743"/>
        <v>6279403</v>
      </c>
      <c r="L613" s="645"/>
      <c r="M613" s="133"/>
      <c r="N613" s="133"/>
      <c r="O613" s="134" t="str">
        <f t="shared" ref="O613:S613" si="2031">IF($H613=O$6,$I613,"")</f>
        <v/>
      </c>
      <c r="P613" s="135" t="str">
        <f t="shared" si="2031"/>
        <v/>
      </c>
      <c r="Q613" s="136">
        <f t="shared" si="2031"/>
        <v>1000</v>
      </c>
      <c r="R613" s="135" t="str">
        <f t="shared" si="2031"/>
        <v/>
      </c>
      <c r="S613" s="137" t="str">
        <f t="shared" si="2031"/>
        <v/>
      </c>
      <c r="T613" s="113" t="str">
        <f t="shared" ref="T613:AJ613" si="2032">IF($H613=T$6,$J613,"")</f>
        <v/>
      </c>
      <c r="U613" s="114" t="str">
        <f t="shared" si="2032"/>
        <v/>
      </c>
      <c r="V613" s="114" t="str">
        <f t="shared" si="2032"/>
        <v/>
      </c>
      <c r="W613" s="114" t="str">
        <f t="shared" si="2032"/>
        <v/>
      </c>
      <c r="X613" s="113" t="str">
        <f t="shared" si="2032"/>
        <v/>
      </c>
      <c r="Y613" s="114" t="str">
        <f t="shared" si="2032"/>
        <v/>
      </c>
      <c r="Z613" s="114" t="str">
        <f t="shared" si="2032"/>
        <v/>
      </c>
      <c r="AA613" s="114" t="str">
        <f t="shared" si="2032"/>
        <v/>
      </c>
      <c r="AB613" s="113" t="str">
        <f t="shared" si="2032"/>
        <v/>
      </c>
      <c r="AC613" s="114" t="str">
        <f t="shared" si="2032"/>
        <v/>
      </c>
      <c r="AD613" s="114" t="str">
        <f t="shared" si="2032"/>
        <v/>
      </c>
      <c r="AE613" s="114" t="str">
        <f t="shared" si="2032"/>
        <v/>
      </c>
      <c r="AF613" s="114" t="str">
        <f t="shared" si="2032"/>
        <v/>
      </c>
      <c r="AG613" s="114" t="str">
        <f t="shared" si="2032"/>
        <v/>
      </c>
      <c r="AH613" s="114" t="str">
        <f t="shared" si="2032"/>
        <v/>
      </c>
      <c r="AI613" s="113" t="str">
        <f t="shared" si="2032"/>
        <v/>
      </c>
      <c r="AJ613" s="115" t="str">
        <f t="shared" si="2032"/>
        <v/>
      </c>
      <c r="AK613" s="617"/>
      <c r="AL613" s="38"/>
      <c r="AM613" s="98" t="s">
        <v>68</v>
      </c>
      <c r="AN613" s="130">
        <f t="shared" si="1746"/>
        <v>607</v>
      </c>
      <c r="AO613" s="138" t="str">
        <f t="shared" ref="AO613:AS613" si="2033">IF(AND($G613=AO$4,$H613=AO$6),$I613,"")</f>
        <v/>
      </c>
      <c r="AP613" s="139" t="str">
        <f t="shared" si="2033"/>
        <v/>
      </c>
      <c r="AQ613" s="139">
        <f t="shared" si="2033"/>
        <v>1000</v>
      </c>
      <c r="AR613" s="139" t="str">
        <f t="shared" si="2033"/>
        <v/>
      </c>
      <c r="AS613" s="139" t="str">
        <f t="shared" si="2033"/>
        <v/>
      </c>
      <c r="AT613" s="118"/>
      <c r="AU613" s="138" t="str">
        <f t="shared" si="1675"/>
        <v/>
      </c>
      <c r="AV613" s="139" t="str">
        <f t="shared" si="1676"/>
        <v/>
      </c>
      <c r="AW613" s="139" t="str">
        <f t="shared" si="1677"/>
        <v/>
      </c>
      <c r="AX613" s="139" t="str">
        <f t="shared" si="1678"/>
        <v/>
      </c>
      <c r="AY613" s="139" t="str">
        <f t="shared" si="1679"/>
        <v/>
      </c>
      <c r="AZ613" s="140" t="str">
        <f t="shared" si="1680"/>
        <v/>
      </c>
      <c r="BA613" s="141" t="str">
        <f t="shared" si="1681"/>
        <v/>
      </c>
      <c r="BB613" s="139" t="str">
        <f t="shared" si="1682"/>
        <v/>
      </c>
      <c r="BC613" s="139" t="str">
        <f t="shared" si="1683"/>
        <v/>
      </c>
      <c r="BD613" s="139" t="str">
        <f t="shared" si="1684"/>
        <v/>
      </c>
      <c r="BE613" s="140" t="str">
        <f t="shared" si="1685"/>
        <v/>
      </c>
      <c r="BF613" s="122" t="str">
        <f t="shared" si="1686"/>
        <v/>
      </c>
      <c r="BG613" s="123" t="str">
        <f t="shared" si="1687"/>
        <v/>
      </c>
      <c r="BH613" s="123" t="str">
        <f t="shared" si="1688"/>
        <v/>
      </c>
      <c r="BI613" s="123" t="str">
        <f t="shared" si="1689"/>
        <v/>
      </c>
      <c r="BJ613" s="122" t="str">
        <f t="shared" si="1690"/>
        <v/>
      </c>
      <c r="BK613" s="123" t="str">
        <f t="shared" si="1691"/>
        <v/>
      </c>
      <c r="BL613" s="123" t="str">
        <f t="shared" si="1692"/>
        <v/>
      </c>
      <c r="BM613" s="123" t="str">
        <f t="shared" si="1693"/>
        <v/>
      </c>
      <c r="BN613" s="123" t="str">
        <f t="shared" si="1694"/>
        <v/>
      </c>
      <c r="BO613" s="123" t="str">
        <f t="shared" si="1695"/>
        <v/>
      </c>
      <c r="BP613" s="123" t="str">
        <f t="shared" si="1696"/>
        <v/>
      </c>
      <c r="BQ613" s="123" t="str">
        <f t="shared" si="1697"/>
        <v/>
      </c>
      <c r="BR613" s="124" t="str">
        <f t="shared" si="1698"/>
        <v/>
      </c>
      <c r="BS613" s="142" t="str">
        <f t="shared" si="1699"/>
        <v/>
      </c>
      <c r="BT613" s="143" t="str">
        <f t="shared" si="1700"/>
        <v/>
      </c>
      <c r="BU613" s="143" t="str">
        <f t="shared" si="1701"/>
        <v/>
      </c>
      <c r="BV613" s="143" t="str">
        <f t="shared" si="1702"/>
        <v/>
      </c>
      <c r="BW613" s="143" t="str">
        <f t="shared" si="1703"/>
        <v/>
      </c>
      <c r="BX613" s="144" t="str">
        <f t="shared" si="1704"/>
        <v/>
      </c>
      <c r="BY613" s="141" t="str">
        <f t="shared" si="1705"/>
        <v/>
      </c>
      <c r="BZ613" s="139" t="str">
        <f t="shared" si="1706"/>
        <v/>
      </c>
      <c r="CA613" s="139" t="str">
        <f t="shared" si="1707"/>
        <v/>
      </c>
      <c r="CB613" s="139" t="str">
        <f t="shared" si="1708"/>
        <v/>
      </c>
      <c r="CC613" s="139" t="str">
        <f t="shared" si="1709"/>
        <v/>
      </c>
      <c r="CD613" s="139" t="str">
        <f t="shared" si="1710"/>
        <v/>
      </c>
      <c r="CE613" s="140" t="str">
        <f t="shared" si="1711"/>
        <v/>
      </c>
      <c r="CF613" s="141" t="str">
        <f t="shared" si="1712"/>
        <v/>
      </c>
      <c r="CG613" s="139" t="str">
        <f t="shared" si="1713"/>
        <v/>
      </c>
      <c r="CH613" s="139" t="str">
        <f t="shared" si="1714"/>
        <v/>
      </c>
      <c r="CI613" s="139" t="str">
        <f t="shared" si="1715"/>
        <v/>
      </c>
      <c r="CJ613" s="139" t="str">
        <f t="shared" si="1716"/>
        <v/>
      </c>
      <c r="CK613" s="139" t="str">
        <f t="shared" si="1717"/>
        <v/>
      </c>
      <c r="CL613" s="140" t="str">
        <f t="shared" si="1718"/>
        <v/>
      </c>
      <c r="CM613" s="142" t="str">
        <f t="shared" si="1719"/>
        <v/>
      </c>
      <c r="CN613" s="143" t="str">
        <f t="shared" si="1720"/>
        <v/>
      </c>
      <c r="CO613" s="143" t="str">
        <f t="shared" si="1721"/>
        <v/>
      </c>
      <c r="CP613" s="143" t="str">
        <f t="shared" si="1722"/>
        <v/>
      </c>
      <c r="CQ613" s="143" t="str">
        <f t="shared" si="1723"/>
        <v/>
      </c>
      <c r="CR613" s="145" t="str">
        <f t="shared" si="1724"/>
        <v/>
      </c>
      <c r="CS613" s="127"/>
      <c r="CT613" s="122" t="str">
        <f t="shared" si="1725"/>
        <v/>
      </c>
      <c r="CU613" s="123" t="str">
        <f t="shared" si="1726"/>
        <v/>
      </c>
      <c r="CV613" s="123" t="str">
        <f t="shared" si="1727"/>
        <v/>
      </c>
      <c r="CW613" s="123" t="str">
        <f t="shared" si="1728"/>
        <v/>
      </c>
      <c r="CX613" s="123" t="str">
        <f t="shared" si="1729"/>
        <v/>
      </c>
      <c r="CY613" s="123" t="str">
        <f t="shared" si="1730"/>
        <v/>
      </c>
      <c r="CZ613" s="123" t="str">
        <f t="shared" si="1731"/>
        <v/>
      </c>
      <c r="DA613" s="123" t="str">
        <f t="shared" si="1732"/>
        <v/>
      </c>
      <c r="DB613" s="124" t="str">
        <f t="shared" si="1733"/>
        <v/>
      </c>
      <c r="DC613" s="128" t="str">
        <f t="shared" si="1734"/>
        <v/>
      </c>
      <c r="DD613" s="123" t="str">
        <f t="shared" si="1735"/>
        <v/>
      </c>
      <c r="DE613" s="123" t="str">
        <f t="shared" si="1736"/>
        <v/>
      </c>
      <c r="DF613" s="123" t="str">
        <f t="shared" si="1737"/>
        <v/>
      </c>
      <c r="DG613" s="123" t="str">
        <f t="shared" si="1738"/>
        <v/>
      </c>
      <c r="DH613" s="123" t="str">
        <f t="shared" si="1739"/>
        <v/>
      </c>
      <c r="DI613" s="123" t="str">
        <f t="shared" si="1740"/>
        <v/>
      </c>
      <c r="DJ613" s="129" t="str">
        <f t="shared" si="1741"/>
        <v/>
      </c>
      <c r="DK613" s="98" t="s">
        <v>68</v>
      </c>
      <c r="DL613" s="130">
        <f t="shared" si="1748"/>
        <v>607</v>
      </c>
      <c r="DM613" s="56"/>
    </row>
    <row r="614" spans="2:117" ht="22.5" customHeight="1">
      <c r="B614" s="98" t="s">
        <v>68</v>
      </c>
      <c r="C614" s="130">
        <f t="shared" si="1742"/>
        <v>608</v>
      </c>
      <c r="D614" s="146">
        <v>45709</v>
      </c>
      <c r="E614" s="155" t="s">
        <v>69</v>
      </c>
      <c r="F614" s="102" t="s">
        <v>70</v>
      </c>
      <c r="G614" s="103" t="s">
        <v>20</v>
      </c>
      <c r="H614" s="131" t="s">
        <v>46</v>
      </c>
      <c r="I614" s="132">
        <v>3000</v>
      </c>
      <c r="J614" s="106"/>
      <c r="K614" s="107">
        <f t="shared" si="1743"/>
        <v>6282403</v>
      </c>
      <c r="L614" s="645"/>
      <c r="M614" s="133"/>
      <c r="N614" s="133"/>
      <c r="O614" s="134" t="str">
        <f t="shared" ref="O614:S614" si="2034">IF($H614=O$6,$I614,"")</f>
        <v/>
      </c>
      <c r="P614" s="135" t="str">
        <f t="shared" si="2034"/>
        <v/>
      </c>
      <c r="Q614" s="136">
        <f t="shared" si="2034"/>
        <v>3000</v>
      </c>
      <c r="R614" s="135" t="str">
        <f t="shared" si="2034"/>
        <v/>
      </c>
      <c r="S614" s="137" t="str">
        <f t="shared" si="2034"/>
        <v/>
      </c>
      <c r="T614" s="113" t="str">
        <f t="shared" ref="T614:AJ614" si="2035">IF($H614=T$6,$J614,"")</f>
        <v/>
      </c>
      <c r="U614" s="114" t="str">
        <f t="shared" si="2035"/>
        <v/>
      </c>
      <c r="V614" s="114" t="str">
        <f t="shared" si="2035"/>
        <v/>
      </c>
      <c r="W614" s="114" t="str">
        <f t="shared" si="2035"/>
        <v/>
      </c>
      <c r="X614" s="113" t="str">
        <f t="shared" si="2035"/>
        <v/>
      </c>
      <c r="Y614" s="114" t="str">
        <f t="shared" si="2035"/>
        <v/>
      </c>
      <c r="Z614" s="114" t="str">
        <f t="shared" si="2035"/>
        <v/>
      </c>
      <c r="AA614" s="114" t="str">
        <f t="shared" si="2035"/>
        <v/>
      </c>
      <c r="AB614" s="113" t="str">
        <f t="shared" si="2035"/>
        <v/>
      </c>
      <c r="AC614" s="114" t="str">
        <f t="shared" si="2035"/>
        <v/>
      </c>
      <c r="AD614" s="114" t="str">
        <f t="shared" si="2035"/>
        <v/>
      </c>
      <c r="AE614" s="114" t="str">
        <f t="shared" si="2035"/>
        <v/>
      </c>
      <c r="AF614" s="114" t="str">
        <f t="shared" si="2035"/>
        <v/>
      </c>
      <c r="AG614" s="114" t="str">
        <f t="shared" si="2035"/>
        <v/>
      </c>
      <c r="AH614" s="114" t="str">
        <f t="shared" si="2035"/>
        <v/>
      </c>
      <c r="AI614" s="113" t="str">
        <f t="shared" si="2035"/>
        <v/>
      </c>
      <c r="AJ614" s="115" t="str">
        <f t="shared" si="2035"/>
        <v/>
      </c>
      <c r="AK614" s="617"/>
      <c r="AL614" s="38"/>
      <c r="AM614" s="98" t="s">
        <v>68</v>
      </c>
      <c r="AN614" s="130">
        <f t="shared" si="1746"/>
        <v>608</v>
      </c>
      <c r="AO614" s="138" t="str">
        <f t="shared" ref="AO614:AS614" si="2036">IF(AND($G614=AO$4,$H614=AO$6),$I614,"")</f>
        <v/>
      </c>
      <c r="AP614" s="139" t="str">
        <f t="shared" si="2036"/>
        <v/>
      </c>
      <c r="AQ614" s="139">
        <f t="shared" si="2036"/>
        <v>3000</v>
      </c>
      <c r="AR614" s="139" t="str">
        <f t="shared" si="2036"/>
        <v/>
      </c>
      <c r="AS614" s="139" t="str">
        <f t="shared" si="2036"/>
        <v/>
      </c>
      <c r="AT614" s="118"/>
      <c r="AU614" s="138" t="str">
        <f t="shared" si="1675"/>
        <v/>
      </c>
      <c r="AV614" s="139" t="str">
        <f t="shared" si="1676"/>
        <v/>
      </c>
      <c r="AW614" s="139" t="str">
        <f t="shared" si="1677"/>
        <v/>
      </c>
      <c r="AX614" s="139" t="str">
        <f t="shared" si="1678"/>
        <v/>
      </c>
      <c r="AY614" s="139" t="str">
        <f t="shared" si="1679"/>
        <v/>
      </c>
      <c r="AZ614" s="140" t="str">
        <f t="shared" si="1680"/>
        <v/>
      </c>
      <c r="BA614" s="141" t="str">
        <f t="shared" si="1681"/>
        <v/>
      </c>
      <c r="BB614" s="139" t="str">
        <f t="shared" si="1682"/>
        <v/>
      </c>
      <c r="BC614" s="139" t="str">
        <f t="shared" si="1683"/>
        <v/>
      </c>
      <c r="BD614" s="139" t="str">
        <f t="shared" si="1684"/>
        <v/>
      </c>
      <c r="BE614" s="140" t="str">
        <f t="shared" si="1685"/>
        <v/>
      </c>
      <c r="BF614" s="122" t="str">
        <f t="shared" si="1686"/>
        <v/>
      </c>
      <c r="BG614" s="123" t="str">
        <f t="shared" si="1687"/>
        <v/>
      </c>
      <c r="BH614" s="123" t="str">
        <f t="shared" si="1688"/>
        <v/>
      </c>
      <c r="BI614" s="123" t="str">
        <f t="shared" si="1689"/>
        <v/>
      </c>
      <c r="BJ614" s="122" t="str">
        <f t="shared" si="1690"/>
        <v/>
      </c>
      <c r="BK614" s="123" t="str">
        <f t="shared" si="1691"/>
        <v/>
      </c>
      <c r="BL614" s="123" t="str">
        <f t="shared" si="1692"/>
        <v/>
      </c>
      <c r="BM614" s="123" t="str">
        <f t="shared" si="1693"/>
        <v/>
      </c>
      <c r="BN614" s="123" t="str">
        <f t="shared" si="1694"/>
        <v/>
      </c>
      <c r="BO614" s="123" t="str">
        <f t="shared" si="1695"/>
        <v/>
      </c>
      <c r="BP614" s="123" t="str">
        <f t="shared" si="1696"/>
        <v/>
      </c>
      <c r="BQ614" s="123" t="str">
        <f t="shared" si="1697"/>
        <v/>
      </c>
      <c r="BR614" s="124" t="str">
        <f t="shared" si="1698"/>
        <v/>
      </c>
      <c r="BS614" s="142" t="str">
        <f t="shared" si="1699"/>
        <v/>
      </c>
      <c r="BT614" s="143" t="str">
        <f t="shared" si="1700"/>
        <v/>
      </c>
      <c r="BU614" s="143" t="str">
        <f t="shared" si="1701"/>
        <v/>
      </c>
      <c r="BV614" s="143" t="str">
        <f t="shared" si="1702"/>
        <v/>
      </c>
      <c r="BW614" s="143" t="str">
        <f t="shared" si="1703"/>
        <v/>
      </c>
      <c r="BX614" s="144" t="str">
        <f t="shared" si="1704"/>
        <v/>
      </c>
      <c r="BY614" s="141" t="str">
        <f t="shared" si="1705"/>
        <v/>
      </c>
      <c r="BZ614" s="139" t="str">
        <f t="shared" si="1706"/>
        <v/>
      </c>
      <c r="CA614" s="139" t="str">
        <f t="shared" si="1707"/>
        <v/>
      </c>
      <c r="CB614" s="139" t="str">
        <f t="shared" si="1708"/>
        <v/>
      </c>
      <c r="CC614" s="139" t="str">
        <f t="shared" si="1709"/>
        <v/>
      </c>
      <c r="CD614" s="139" t="str">
        <f t="shared" si="1710"/>
        <v/>
      </c>
      <c r="CE614" s="140" t="str">
        <f t="shared" si="1711"/>
        <v/>
      </c>
      <c r="CF614" s="141" t="str">
        <f t="shared" si="1712"/>
        <v/>
      </c>
      <c r="CG614" s="139" t="str">
        <f t="shared" si="1713"/>
        <v/>
      </c>
      <c r="CH614" s="139" t="str">
        <f t="shared" si="1714"/>
        <v/>
      </c>
      <c r="CI614" s="139" t="str">
        <f t="shared" si="1715"/>
        <v/>
      </c>
      <c r="CJ614" s="139" t="str">
        <f t="shared" si="1716"/>
        <v/>
      </c>
      <c r="CK614" s="139" t="str">
        <f t="shared" si="1717"/>
        <v/>
      </c>
      <c r="CL614" s="140" t="str">
        <f t="shared" si="1718"/>
        <v/>
      </c>
      <c r="CM614" s="142" t="str">
        <f t="shared" si="1719"/>
        <v/>
      </c>
      <c r="CN614" s="143" t="str">
        <f t="shared" si="1720"/>
        <v/>
      </c>
      <c r="CO614" s="143" t="str">
        <f t="shared" si="1721"/>
        <v/>
      </c>
      <c r="CP614" s="143" t="str">
        <f t="shared" si="1722"/>
        <v/>
      </c>
      <c r="CQ614" s="143" t="str">
        <f t="shared" si="1723"/>
        <v/>
      </c>
      <c r="CR614" s="145" t="str">
        <f t="shared" si="1724"/>
        <v/>
      </c>
      <c r="CS614" s="127"/>
      <c r="CT614" s="122" t="str">
        <f t="shared" si="1725"/>
        <v/>
      </c>
      <c r="CU614" s="123" t="str">
        <f t="shared" si="1726"/>
        <v/>
      </c>
      <c r="CV614" s="123" t="str">
        <f t="shared" si="1727"/>
        <v/>
      </c>
      <c r="CW614" s="123" t="str">
        <f t="shared" si="1728"/>
        <v/>
      </c>
      <c r="CX614" s="123" t="str">
        <f t="shared" si="1729"/>
        <v/>
      </c>
      <c r="CY614" s="123" t="str">
        <f t="shared" si="1730"/>
        <v/>
      </c>
      <c r="CZ614" s="123" t="str">
        <f t="shared" si="1731"/>
        <v/>
      </c>
      <c r="DA614" s="123" t="str">
        <f t="shared" si="1732"/>
        <v/>
      </c>
      <c r="DB614" s="124" t="str">
        <f t="shared" si="1733"/>
        <v/>
      </c>
      <c r="DC614" s="128" t="str">
        <f t="shared" si="1734"/>
        <v/>
      </c>
      <c r="DD614" s="123" t="str">
        <f t="shared" si="1735"/>
        <v/>
      </c>
      <c r="DE614" s="123" t="str">
        <f t="shared" si="1736"/>
        <v/>
      </c>
      <c r="DF614" s="123" t="str">
        <f t="shared" si="1737"/>
        <v/>
      </c>
      <c r="DG614" s="123" t="str">
        <f t="shared" si="1738"/>
        <v/>
      </c>
      <c r="DH614" s="123" t="str">
        <f t="shared" si="1739"/>
        <v/>
      </c>
      <c r="DI614" s="123" t="str">
        <f t="shared" si="1740"/>
        <v/>
      </c>
      <c r="DJ614" s="129" t="str">
        <f t="shared" si="1741"/>
        <v/>
      </c>
      <c r="DK614" s="98" t="s">
        <v>68</v>
      </c>
      <c r="DL614" s="130">
        <f t="shared" si="1748"/>
        <v>608</v>
      </c>
      <c r="DM614" s="56"/>
    </row>
    <row r="615" spans="2:117" ht="22.5" customHeight="1">
      <c r="B615" s="98" t="s">
        <v>68</v>
      </c>
      <c r="C615" s="130">
        <f t="shared" si="1742"/>
        <v>609</v>
      </c>
      <c r="D615" s="146">
        <v>45709</v>
      </c>
      <c r="E615" s="155" t="s">
        <v>69</v>
      </c>
      <c r="F615" s="102" t="s">
        <v>70</v>
      </c>
      <c r="G615" s="103" t="s">
        <v>20</v>
      </c>
      <c r="H615" s="131" t="s">
        <v>46</v>
      </c>
      <c r="I615" s="132">
        <v>20000</v>
      </c>
      <c r="J615" s="106"/>
      <c r="K615" s="107">
        <f t="shared" si="1743"/>
        <v>6302403</v>
      </c>
      <c r="L615" s="645"/>
      <c r="M615" s="133"/>
      <c r="N615" s="133"/>
      <c r="O615" s="134" t="str">
        <f t="shared" ref="O615:S615" si="2037">IF($H615=O$6,$I615,"")</f>
        <v/>
      </c>
      <c r="P615" s="135" t="str">
        <f t="shared" si="2037"/>
        <v/>
      </c>
      <c r="Q615" s="136">
        <f t="shared" si="2037"/>
        <v>20000</v>
      </c>
      <c r="R615" s="135" t="str">
        <f t="shared" si="2037"/>
        <v/>
      </c>
      <c r="S615" s="137" t="str">
        <f t="shared" si="2037"/>
        <v/>
      </c>
      <c r="T615" s="113" t="str">
        <f t="shared" ref="T615:AJ615" si="2038">IF($H615=T$6,$J615,"")</f>
        <v/>
      </c>
      <c r="U615" s="114" t="str">
        <f t="shared" si="2038"/>
        <v/>
      </c>
      <c r="V615" s="114" t="str">
        <f t="shared" si="2038"/>
        <v/>
      </c>
      <c r="W615" s="114" t="str">
        <f t="shared" si="2038"/>
        <v/>
      </c>
      <c r="X615" s="113" t="str">
        <f t="shared" si="2038"/>
        <v/>
      </c>
      <c r="Y615" s="114" t="str">
        <f t="shared" si="2038"/>
        <v/>
      </c>
      <c r="Z615" s="114" t="str">
        <f t="shared" si="2038"/>
        <v/>
      </c>
      <c r="AA615" s="114" t="str">
        <f t="shared" si="2038"/>
        <v/>
      </c>
      <c r="AB615" s="113" t="str">
        <f t="shared" si="2038"/>
        <v/>
      </c>
      <c r="AC615" s="114" t="str">
        <f t="shared" si="2038"/>
        <v/>
      </c>
      <c r="AD615" s="114" t="str">
        <f t="shared" si="2038"/>
        <v/>
      </c>
      <c r="AE615" s="114" t="str">
        <f t="shared" si="2038"/>
        <v/>
      </c>
      <c r="AF615" s="114" t="str">
        <f t="shared" si="2038"/>
        <v/>
      </c>
      <c r="AG615" s="114" t="str">
        <f t="shared" si="2038"/>
        <v/>
      </c>
      <c r="AH615" s="114" t="str">
        <f t="shared" si="2038"/>
        <v/>
      </c>
      <c r="AI615" s="113" t="str">
        <f t="shared" si="2038"/>
        <v/>
      </c>
      <c r="AJ615" s="115" t="str">
        <f t="shared" si="2038"/>
        <v/>
      </c>
      <c r="AK615" s="617"/>
      <c r="AL615" s="38"/>
      <c r="AM615" s="98" t="s">
        <v>68</v>
      </c>
      <c r="AN615" s="130">
        <f t="shared" si="1746"/>
        <v>609</v>
      </c>
      <c r="AO615" s="138" t="str">
        <f t="shared" ref="AO615:AS615" si="2039">IF(AND($G615=AO$4,$H615=AO$6),$I615,"")</f>
        <v/>
      </c>
      <c r="AP615" s="139" t="str">
        <f t="shared" si="2039"/>
        <v/>
      </c>
      <c r="AQ615" s="139">
        <f t="shared" si="2039"/>
        <v>20000</v>
      </c>
      <c r="AR615" s="139" t="str">
        <f t="shared" si="2039"/>
        <v/>
      </c>
      <c r="AS615" s="139" t="str">
        <f t="shared" si="2039"/>
        <v/>
      </c>
      <c r="AT615" s="118"/>
      <c r="AU615" s="138" t="str">
        <f t="shared" si="1675"/>
        <v/>
      </c>
      <c r="AV615" s="139" t="str">
        <f t="shared" si="1676"/>
        <v/>
      </c>
      <c r="AW615" s="139" t="str">
        <f t="shared" si="1677"/>
        <v/>
      </c>
      <c r="AX615" s="139" t="str">
        <f t="shared" si="1678"/>
        <v/>
      </c>
      <c r="AY615" s="139" t="str">
        <f t="shared" si="1679"/>
        <v/>
      </c>
      <c r="AZ615" s="140" t="str">
        <f t="shared" si="1680"/>
        <v/>
      </c>
      <c r="BA615" s="141" t="str">
        <f t="shared" si="1681"/>
        <v/>
      </c>
      <c r="BB615" s="139" t="str">
        <f t="shared" si="1682"/>
        <v/>
      </c>
      <c r="BC615" s="139" t="str">
        <f t="shared" si="1683"/>
        <v/>
      </c>
      <c r="BD615" s="139" t="str">
        <f t="shared" si="1684"/>
        <v/>
      </c>
      <c r="BE615" s="140" t="str">
        <f t="shared" si="1685"/>
        <v/>
      </c>
      <c r="BF615" s="122" t="str">
        <f t="shared" si="1686"/>
        <v/>
      </c>
      <c r="BG615" s="123" t="str">
        <f t="shared" si="1687"/>
        <v/>
      </c>
      <c r="BH615" s="123" t="str">
        <f t="shared" si="1688"/>
        <v/>
      </c>
      <c r="BI615" s="123" t="str">
        <f t="shared" si="1689"/>
        <v/>
      </c>
      <c r="BJ615" s="122" t="str">
        <f t="shared" si="1690"/>
        <v/>
      </c>
      <c r="BK615" s="123" t="str">
        <f t="shared" si="1691"/>
        <v/>
      </c>
      <c r="BL615" s="123" t="str">
        <f t="shared" si="1692"/>
        <v/>
      </c>
      <c r="BM615" s="123" t="str">
        <f t="shared" si="1693"/>
        <v/>
      </c>
      <c r="BN615" s="123" t="str">
        <f t="shared" si="1694"/>
        <v/>
      </c>
      <c r="BO615" s="123" t="str">
        <f t="shared" si="1695"/>
        <v/>
      </c>
      <c r="BP615" s="123" t="str">
        <f t="shared" si="1696"/>
        <v/>
      </c>
      <c r="BQ615" s="123" t="str">
        <f t="shared" si="1697"/>
        <v/>
      </c>
      <c r="BR615" s="124" t="str">
        <f t="shared" si="1698"/>
        <v/>
      </c>
      <c r="BS615" s="142" t="str">
        <f t="shared" si="1699"/>
        <v/>
      </c>
      <c r="BT615" s="143" t="str">
        <f t="shared" si="1700"/>
        <v/>
      </c>
      <c r="BU615" s="143" t="str">
        <f t="shared" si="1701"/>
        <v/>
      </c>
      <c r="BV615" s="143" t="str">
        <f t="shared" si="1702"/>
        <v/>
      </c>
      <c r="BW615" s="143" t="str">
        <f t="shared" si="1703"/>
        <v/>
      </c>
      <c r="BX615" s="144" t="str">
        <f t="shared" si="1704"/>
        <v/>
      </c>
      <c r="BY615" s="141" t="str">
        <f t="shared" si="1705"/>
        <v/>
      </c>
      <c r="BZ615" s="139" t="str">
        <f t="shared" si="1706"/>
        <v/>
      </c>
      <c r="CA615" s="139" t="str">
        <f t="shared" si="1707"/>
        <v/>
      </c>
      <c r="CB615" s="139" t="str">
        <f t="shared" si="1708"/>
        <v/>
      </c>
      <c r="CC615" s="139" t="str">
        <f t="shared" si="1709"/>
        <v/>
      </c>
      <c r="CD615" s="139" t="str">
        <f t="shared" si="1710"/>
        <v/>
      </c>
      <c r="CE615" s="140" t="str">
        <f t="shared" si="1711"/>
        <v/>
      </c>
      <c r="CF615" s="141" t="str">
        <f t="shared" si="1712"/>
        <v/>
      </c>
      <c r="CG615" s="139" t="str">
        <f t="shared" si="1713"/>
        <v/>
      </c>
      <c r="CH615" s="139" t="str">
        <f t="shared" si="1714"/>
        <v/>
      </c>
      <c r="CI615" s="139" t="str">
        <f t="shared" si="1715"/>
        <v/>
      </c>
      <c r="CJ615" s="139" t="str">
        <f t="shared" si="1716"/>
        <v/>
      </c>
      <c r="CK615" s="139" t="str">
        <f t="shared" si="1717"/>
        <v/>
      </c>
      <c r="CL615" s="140" t="str">
        <f t="shared" si="1718"/>
        <v/>
      </c>
      <c r="CM615" s="142" t="str">
        <f t="shared" si="1719"/>
        <v/>
      </c>
      <c r="CN615" s="143" t="str">
        <f t="shared" si="1720"/>
        <v/>
      </c>
      <c r="CO615" s="143" t="str">
        <f t="shared" si="1721"/>
        <v/>
      </c>
      <c r="CP615" s="143" t="str">
        <f t="shared" si="1722"/>
        <v/>
      </c>
      <c r="CQ615" s="143" t="str">
        <f t="shared" si="1723"/>
        <v/>
      </c>
      <c r="CR615" s="145" t="str">
        <f t="shared" si="1724"/>
        <v/>
      </c>
      <c r="CS615" s="127"/>
      <c r="CT615" s="122" t="str">
        <f t="shared" si="1725"/>
        <v/>
      </c>
      <c r="CU615" s="123" t="str">
        <f t="shared" si="1726"/>
        <v/>
      </c>
      <c r="CV615" s="123" t="str">
        <f t="shared" si="1727"/>
        <v/>
      </c>
      <c r="CW615" s="123" t="str">
        <f t="shared" si="1728"/>
        <v/>
      </c>
      <c r="CX615" s="123" t="str">
        <f t="shared" si="1729"/>
        <v/>
      </c>
      <c r="CY615" s="123" t="str">
        <f t="shared" si="1730"/>
        <v/>
      </c>
      <c r="CZ615" s="123" t="str">
        <f t="shared" si="1731"/>
        <v/>
      </c>
      <c r="DA615" s="123" t="str">
        <f t="shared" si="1732"/>
        <v/>
      </c>
      <c r="DB615" s="124" t="str">
        <f t="shared" si="1733"/>
        <v/>
      </c>
      <c r="DC615" s="128" t="str">
        <f t="shared" si="1734"/>
        <v/>
      </c>
      <c r="DD615" s="123" t="str">
        <f t="shared" si="1735"/>
        <v/>
      </c>
      <c r="DE615" s="123" t="str">
        <f t="shared" si="1736"/>
        <v/>
      </c>
      <c r="DF615" s="123" t="str">
        <f t="shared" si="1737"/>
        <v/>
      </c>
      <c r="DG615" s="123" t="str">
        <f t="shared" si="1738"/>
        <v/>
      </c>
      <c r="DH615" s="123" t="str">
        <f t="shared" si="1739"/>
        <v/>
      </c>
      <c r="DI615" s="123" t="str">
        <f t="shared" si="1740"/>
        <v/>
      </c>
      <c r="DJ615" s="129" t="str">
        <f t="shared" si="1741"/>
        <v/>
      </c>
      <c r="DK615" s="98" t="s">
        <v>68</v>
      </c>
      <c r="DL615" s="130">
        <f t="shared" si="1748"/>
        <v>609</v>
      </c>
      <c r="DM615" s="56"/>
    </row>
    <row r="616" spans="2:117" ht="22.5" customHeight="1">
      <c r="B616" s="98" t="s">
        <v>68</v>
      </c>
      <c r="C616" s="130">
        <f t="shared" si="1742"/>
        <v>610</v>
      </c>
      <c r="D616" s="146">
        <v>45709</v>
      </c>
      <c r="E616" s="155" t="s">
        <v>69</v>
      </c>
      <c r="F616" s="102" t="s">
        <v>70</v>
      </c>
      <c r="G616" s="103" t="s">
        <v>20</v>
      </c>
      <c r="H616" s="131" t="s">
        <v>46</v>
      </c>
      <c r="I616" s="132">
        <v>5000</v>
      </c>
      <c r="J616" s="106"/>
      <c r="K616" s="107">
        <f t="shared" si="1743"/>
        <v>6307403</v>
      </c>
      <c r="L616" s="645"/>
      <c r="M616" s="133"/>
      <c r="N616" s="133"/>
      <c r="O616" s="134" t="str">
        <f t="shared" ref="O616:S616" si="2040">IF($H616=O$6,$I616,"")</f>
        <v/>
      </c>
      <c r="P616" s="135" t="str">
        <f t="shared" si="2040"/>
        <v/>
      </c>
      <c r="Q616" s="136">
        <f t="shared" si="2040"/>
        <v>5000</v>
      </c>
      <c r="R616" s="135" t="str">
        <f t="shared" si="2040"/>
        <v/>
      </c>
      <c r="S616" s="137" t="str">
        <f t="shared" si="2040"/>
        <v/>
      </c>
      <c r="T616" s="113" t="str">
        <f t="shared" ref="T616:AJ616" si="2041">IF($H616=T$6,$J616,"")</f>
        <v/>
      </c>
      <c r="U616" s="114" t="str">
        <f t="shared" si="2041"/>
        <v/>
      </c>
      <c r="V616" s="114" t="str">
        <f t="shared" si="2041"/>
        <v/>
      </c>
      <c r="W616" s="114" t="str">
        <f t="shared" si="2041"/>
        <v/>
      </c>
      <c r="X616" s="113" t="str">
        <f t="shared" si="2041"/>
        <v/>
      </c>
      <c r="Y616" s="114" t="str">
        <f t="shared" si="2041"/>
        <v/>
      </c>
      <c r="Z616" s="114" t="str">
        <f t="shared" si="2041"/>
        <v/>
      </c>
      <c r="AA616" s="114" t="str">
        <f t="shared" si="2041"/>
        <v/>
      </c>
      <c r="AB616" s="113" t="str">
        <f t="shared" si="2041"/>
        <v/>
      </c>
      <c r="AC616" s="114" t="str">
        <f t="shared" si="2041"/>
        <v/>
      </c>
      <c r="AD616" s="114" t="str">
        <f t="shared" si="2041"/>
        <v/>
      </c>
      <c r="AE616" s="114" t="str">
        <f t="shared" si="2041"/>
        <v/>
      </c>
      <c r="AF616" s="114" t="str">
        <f t="shared" si="2041"/>
        <v/>
      </c>
      <c r="AG616" s="114" t="str">
        <f t="shared" si="2041"/>
        <v/>
      </c>
      <c r="AH616" s="114" t="str">
        <f t="shared" si="2041"/>
        <v/>
      </c>
      <c r="AI616" s="113" t="str">
        <f t="shared" si="2041"/>
        <v/>
      </c>
      <c r="AJ616" s="115" t="str">
        <f t="shared" si="2041"/>
        <v/>
      </c>
      <c r="AK616" s="617"/>
      <c r="AL616" s="38"/>
      <c r="AM616" s="98" t="s">
        <v>68</v>
      </c>
      <c r="AN616" s="130">
        <f t="shared" si="1746"/>
        <v>610</v>
      </c>
      <c r="AO616" s="138" t="str">
        <f t="shared" ref="AO616:AS616" si="2042">IF(AND($G616=AO$4,$H616=AO$6),$I616,"")</f>
        <v/>
      </c>
      <c r="AP616" s="139" t="str">
        <f t="shared" si="2042"/>
        <v/>
      </c>
      <c r="AQ616" s="139">
        <f t="shared" si="2042"/>
        <v>5000</v>
      </c>
      <c r="AR616" s="139" t="str">
        <f t="shared" si="2042"/>
        <v/>
      </c>
      <c r="AS616" s="139" t="str">
        <f t="shared" si="2042"/>
        <v/>
      </c>
      <c r="AT616" s="118"/>
      <c r="AU616" s="138" t="str">
        <f t="shared" si="1675"/>
        <v/>
      </c>
      <c r="AV616" s="139" t="str">
        <f t="shared" si="1676"/>
        <v/>
      </c>
      <c r="AW616" s="139" t="str">
        <f t="shared" si="1677"/>
        <v/>
      </c>
      <c r="AX616" s="139" t="str">
        <f t="shared" si="1678"/>
        <v/>
      </c>
      <c r="AY616" s="139" t="str">
        <f t="shared" si="1679"/>
        <v/>
      </c>
      <c r="AZ616" s="140" t="str">
        <f t="shared" si="1680"/>
        <v/>
      </c>
      <c r="BA616" s="141" t="str">
        <f t="shared" si="1681"/>
        <v/>
      </c>
      <c r="BB616" s="139" t="str">
        <f t="shared" si="1682"/>
        <v/>
      </c>
      <c r="BC616" s="139" t="str">
        <f t="shared" si="1683"/>
        <v/>
      </c>
      <c r="BD616" s="139" t="str">
        <f t="shared" si="1684"/>
        <v/>
      </c>
      <c r="BE616" s="140" t="str">
        <f t="shared" si="1685"/>
        <v/>
      </c>
      <c r="BF616" s="122" t="str">
        <f t="shared" si="1686"/>
        <v/>
      </c>
      <c r="BG616" s="123" t="str">
        <f t="shared" si="1687"/>
        <v/>
      </c>
      <c r="BH616" s="123" t="str">
        <f t="shared" si="1688"/>
        <v/>
      </c>
      <c r="BI616" s="123" t="str">
        <f t="shared" si="1689"/>
        <v/>
      </c>
      <c r="BJ616" s="122" t="str">
        <f t="shared" si="1690"/>
        <v/>
      </c>
      <c r="BK616" s="123" t="str">
        <f t="shared" si="1691"/>
        <v/>
      </c>
      <c r="BL616" s="123" t="str">
        <f t="shared" si="1692"/>
        <v/>
      </c>
      <c r="BM616" s="123" t="str">
        <f t="shared" si="1693"/>
        <v/>
      </c>
      <c r="BN616" s="123" t="str">
        <f t="shared" si="1694"/>
        <v/>
      </c>
      <c r="BO616" s="123" t="str">
        <f t="shared" si="1695"/>
        <v/>
      </c>
      <c r="BP616" s="123" t="str">
        <f t="shared" si="1696"/>
        <v/>
      </c>
      <c r="BQ616" s="123" t="str">
        <f t="shared" si="1697"/>
        <v/>
      </c>
      <c r="BR616" s="124" t="str">
        <f t="shared" si="1698"/>
        <v/>
      </c>
      <c r="BS616" s="142" t="str">
        <f t="shared" si="1699"/>
        <v/>
      </c>
      <c r="BT616" s="143" t="str">
        <f t="shared" si="1700"/>
        <v/>
      </c>
      <c r="BU616" s="143" t="str">
        <f t="shared" si="1701"/>
        <v/>
      </c>
      <c r="BV616" s="143" t="str">
        <f t="shared" si="1702"/>
        <v/>
      </c>
      <c r="BW616" s="143" t="str">
        <f t="shared" si="1703"/>
        <v/>
      </c>
      <c r="BX616" s="144" t="str">
        <f t="shared" si="1704"/>
        <v/>
      </c>
      <c r="BY616" s="141" t="str">
        <f t="shared" si="1705"/>
        <v/>
      </c>
      <c r="BZ616" s="139" t="str">
        <f t="shared" si="1706"/>
        <v/>
      </c>
      <c r="CA616" s="139" t="str">
        <f t="shared" si="1707"/>
        <v/>
      </c>
      <c r="CB616" s="139" t="str">
        <f t="shared" si="1708"/>
        <v/>
      </c>
      <c r="CC616" s="139" t="str">
        <f t="shared" si="1709"/>
        <v/>
      </c>
      <c r="CD616" s="139" t="str">
        <f t="shared" si="1710"/>
        <v/>
      </c>
      <c r="CE616" s="140" t="str">
        <f t="shared" si="1711"/>
        <v/>
      </c>
      <c r="CF616" s="141" t="str">
        <f t="shared" si="1712"/>
        <v/>
      </c>
      <c r="CG616" s="139" t="str">
        <f t="shared" si="1713"/>
        <v/>
      </c>
      <c r="CH616" s="139" t="str">
        <f t="shared" si="1714"/>
        <v/>
      </c>
      <c r="CI616" s="139" t="str">
        <f t="shared" si="1715"/>
        <v/>
      </c>
      <c r="CJ616" s="139" t="str">
        <f t="shared" si="1716"/>
        <v/>
      </c>
      <c r="CK616" s="139" t="str">
        <f t="shared" si="1717"/>
        <v/>
      </c>
      <c r="CL616" s="140" t="str">
        <f t="shared" si="1718"/>
        <v/>
      </c>
      <c r="CM616" s="142" t="str">
        <f t="shared" si="1719"/>
        <v/>
      </c>
      <c r="CN616" s="143" t="str">
        <f t="shared" si="1720"/>
        <v/>
      </c>
      <c r="CO616" s="143" t="str">
        <f t="shared" si="1721"/>
        <v/>
      </c>
      <c r="CP616" s="143" t="str">
        <f t="shared" si="1722"/>
        <v/>
      </c>
      <c r="CQ616" s="143" t="str">
        <f t="shared" si="1723"/>
        <v/>
      </c>
      <c r="CR616" s="145" t="str">
        <f t="shared" si="1724"/>
        <v/>
      </c>
      <c r="CS616" s="127"/>
      <c r="CT616" s="122" t="str">
        <f t="shared" si="1725"/>
        <v/>
      </c>
      <c r="CU616" s="123" t="str">
        <f t="shared" si="1726"/>
        <v/>
      </c>
      <c r="CV616" s="123" t="str">
        <f t="shared" si="1727"/>
        <v/>
      </c>
      <c r="CW616" s="123" t="str">
        <f t="shared" si="1728"/>
        <v/>
      </c>
      <c r="CX616" s="123" t="str">
        <f t="shared" si="1729"/>
        <v/>
      </c>
      <c r="CY616" s="123" t="str">
        <f t="shared" si="1730"/>
        <v/>
      </c>
      <c r="CZ616" s="123" t="str">
        <f t="shared" si="1731"/>
        <v/>
      </c>
      <c r="DA616" s="123" t="str">
        <f t="shared" si="1732"/>
        <v/>
      </c>
      <c r="DB616" s="124" t="str">
        <f t="shared" si="1733"/>
        <v/>
      </c>
      <c r="DC616" s="128" t="str">
        <f t="shared" si="1734"/>
        <v/>
      </c>
      <c r="DD616" s="123" t="str">
        <f t="shared" si="1735"/>
        <v/>
      </c>
      <c r="DE616" s="123" t="str">
        <f t="shared" si="1736"/>
        <v/>
      </c>
      <c r="DF616" s="123" t="str">
        <f t="shared" si="1737"/>
        <v/>
      </c>
      <c r="DG616" s="123" t="str">
        <f t="shared" si="1738"/>
        <v/>
      </c>
      <c r="DH616" s="123" t="str">
        <f t="shared" si="1739"/>
        <v/>
      </c>
      <c r="DI616" s="123" t="str">
        <f t="shared" si="1740"/>
        <v/>
      </c>
      <c r="DJ616" s="129" t="str">
        <f t="shared" si="1741"/>
        <v/>
      </c>
      <c r="DK616" s="98" t="s">
        <v>68</v>
      </c>
      <c r="DL616" s="130">
        <f t="shared" si="1748"/>
        <v>610</v>
      </c>
      <c r="DM616" s="56"/>
    </row>
    <row r="617" spans="2:117" ht="22.5" customHeight="1">
      <c r="B617" s="98" t="s">
        <v>68</v>
      </c>
      <c r="C617" s="130">
        <f t="shared" si="1742"/>
        <v>611</v>
      </c>
      <c r="D617" s="146">
        <v>45709</v>
      </c>
      <c r="E617" s="155" t="s">
        <v>69</v>
      </c>
      <c r="F617" s="102" t="s">
        <v>70</v>
      </c>
      <c r="G617" s="156" t="s">
        <v>20</v>
      </c>
      <c r="H617" s="131" t="s">
        <v>46</v>
      </c>
      <c r="I617" s="132">
        <v>10000</v>
      </c>
      <c r="J617" s="106"/>
      <c r="K617" s="107">
        <f t="shared" si="1743"/>
        <v>6317403</v>
      </c>
      <c r="L617" s="645"/>
      <c r="M617" s="133"/>
      <c r="N617" s="133"/>
      <c r="O617" s="134" t="str">
        <f t="shared" ref="O617:S617" si="2043">IF($H617=O$6,$I617,"")</f>
        <v/>
      </c>
      <c r="P617" s="135" t="str">
        <f t="shared" si="2043"/>
        <v/>
      </c>
      <c r="Q617" s="136">
        <f t="shared" si="2043"/>
        <v>10000</v>
      </c>
      <c r="R617" s="135" t="str">
        <f t="shared" si="2043"/>
        <v/>
      </c>
      <c r="S617" s="137" t="str">
        <f t="shared" si="2043"/>
        <v/>
      </c>
      <c r="T617" s="113" t="str">
        <f t="shared" ref="T617:AJ617" si="2044">IF($H617=T$6,$J617,"")</f>
        <v/>
      </c>
      <c r="U617" s="114" t="str">
        <f t="shared" si="2044"/>
        <v/>
      </c>
      <c r="V617" s="114" t="str">
        <f t="shared" si="2044"/>
        <v/>
      </c>
      <c r="W617" s="114" t="str">
        <f t="shared" si="2044"/>
        <v/>
      </c>
      <c r="X617" s="113" t="str">
        <f t="shared" si="2044"/>
        <v/>
      </c>
      <c r="Y617" s="114" t="str">
        <f t="shared" si="2044"/>
        <v/>
      </c>
      <c r="Z617" s="114" t="str">
        <f t="shared" si="2044"/>
        <v/>
      </c>
      <c r="AA617" s="114" t="str">
        <f t="shared" si="2044"/>
        <v/>
      </c>
      <c r="AB617" s="113" t="str">
        <f t="shared" si="2044"/>
        <v/>
      </c>
      <c r="AC617" s="114" t="str">
        <f t="shared" si="2044"/>
        <v/>
      </c>
      <c r="AD617" s="114" t="str">
        <f t="shared" si="2044"/>
        <v/>
      </c>
      <c r="AE617" s="114" t="str">
        <f t="shared" si="2044"/>
        <v/>
      </c>
      <c r="AF617" s="114" t="str">
        <f t="shared" si="2044"/>
        <v/>
      </c>
      <c r="AG617" s="114" t="str">
        <f t="shared" si="2044"/>
        <v/>
      </c>
      <c r="AH617" s="114" t="str">
        <f t="shared" si="2044"/>
        <v/>
      </c>
      <c r="AI617" s="113" t="str">
        <f t="shared" si="2044"/>
        <v/>
      </c>
      <c r="AJ617" s="115" t="str">
        <f t="shared" si="2044"/>
        <v/>
      </c>
      <c r="AK617" s="617"/>
      <c r="AL617" s="38"/>
      <c r="AM617" s="98" t="s">
        <v>68</v>
      </c>
      <c r="AN617" s="130">
        <f t="shared" si="1746"/>
        <v>611</v>
      </c>
      <c r="AO617" s="138" t="str">
        <f t="shared" ref="AO617:AS617" si="2045">IF(AND($G617=AO$4,$H617=AO$6),$I617,"")</f>
        <v/>
      </c>
      <c r="AP617" s="139" t="str">
        <f t="shared" si="2045"/>
        <v/>
      </c>
      <c r="AQ617" s="139">
        <f t="shared" si="2045"/>
        <v>10000</v>
      </c>
      <c r="AR617" s="139" t="str">
        <f t="shared" si="2045"/>
        <v/>
      </c>
      <c r="AS617" s="139" t="str">
        <f t="shared" si="2045"/>
        <v/>
      </c>
      <c r="AT617" s="118"/>
      <c r="AU617" s="138" t="str">
        <f t="shared" si="1675"/>
        <v/>
      </c>
      <c r="AV617" s="139" t="str">
        <f t="shared" si="1676"/>
        <v/>
      </c>
      <c r="AW617" s="139" t="str">
        <f t="shared" si="1677"/>
        <v/>
      </c>
      <c r="AX617" s="139" t="str">
        <f t="shared" si="1678"/>
        <v/>
      </c>
      <c r="AY617" s="139" t="str">
        <f t="shared" si="1679"/>
        <v/>
      </c>
      <c r="AZ617" s="140" t="str">
        <f t="shared" si="1680"/>
        <v/>
      </c>
      <c r="BA617" s="141" t="str">
        <f t="shared" si="1681"/>
        <v/>
      </c>
      <c r="BB617" s="139" t="str">
        <f t="shared" si="1682"/>
        <v/>
      </c>
      <c r="BC617" s="139" t="str">
        <f t="shared" si="1683"/>
        <v/>
      </c>
      <c r="BD617" s="139" t="str">
        <f t="shared" si="1684"/>
        <v/>
      </c>
      <c r="BE617" s="140" t="str">
        <f t="shared" si="1685"/>
        <v/>
      </c>
      <c r="BF617" s="122" t="str">
        <f t="shared" si="1686"/>
        <v/>
      </c>
      <c r="BG617" s="123" t="str">
        <f t="shared" si="1687"/>
        <v/>
      </c>
      <c r="BH617" s="123" t="str">
        <f t="shared" si="1688"/>
        <v/>
      </c>
      <c r="BI617" s="123" t="str">
        <f t="shared" si="1689"/>
        <v/>
      </c>
      <c r="BJ617" s="122" t="str">
        <f t="shared" si="1690"/>
        <v/>
      </c>
      <c r="BK617" s="123" t="str">
        <f t="shared" si="1691"/>
        <v/>
      </c>
      <c r="BL617" s="123" t="str">
        <f t="shared" si="1692"/>
        <v/>
      </c>
      <c r="BM617" s="123" t="str">
        <f t="shared" si="1693"/>
        <v/>
      </c>
      <c r="BN617" s="123" t="str">
        <f t="shared" si="1694"/>
        <v/>
      </c>
      <c r="BO617" s="123" t="str">
        <f t="shared" si="1695"/>
        <v/>
      </c>
      <c r="BP617" s="123" t="str">
        <f t="shared" si="1696"/>
        <v/>
      </c>
      <c r="BQ617" s="123" t="str">
        <f t="shared" si="1697"/>
        <v/>
      </c>
      <c r="BR617" s="124" t="str">
        <f t="shared" si="1698"/>
        <v/>
      </c>
      <c r="BS617" s="142" t="str">
        <f t="shared" si="1699"/>
        <v/>
      </c>
      <c r="BT617" s="143" t="str">
        <f t="shared" si="1700"/>
        <v/>
      </c>
      <c r="BU617" s="143" t="str">
        <f t="shared" si="1701"/>
        <v/>
      </c>
      <c r="BV617" s="143" t="str">
        <f t="shared" si="1702"/>
        <v/>
      </c>
      <c r="BW617" s="143" t="str">
        <f t="shared" si="1703"/>
        <v/>
      </c>
      <c r="BX617" s="144" t="str">
        <f t="shared" si="1704"/>
        <v/>
      </c>
      <c r="BY617" s="141" t="str">
        <f t="shared" si="1705"/>
        <v/>
      </c>
      <c r="BZ617" s="139" t="str">
        <f t="shared" si="1706"/>
        <v/>
      </c>
      <c r="CA617" s="139" t="str">
        <f t="shared" si="1707"/>
        <v/>
      </c>
      <c r="CB617" s="139" t="str">
        <f t="shared" si="1708"/>
        <v/>
      </c>
      <c r="CC617" s="139" t="str">
        <f t="shared" si="1709"/>
        <v/>
      </c>
      <c r="CD617" s="139" t="str">
        <f t="shared" si="1710"/>
        <v/>
      </c>
      <c r="CE617" s="140" t="str">
        <f t="shared" si="1711"/>
        <v/>
      </c>
      <c r="CF617" s="141" t="str">
        <f t="shared" si="1712"/>
        <v/>
      </c>
      <c r="CG617" s="139" t="str">
        <f t="shared" si="1713"/>
        <v/>
      </c>
      <c r="CH617" s="139" t="str">
        <f t="shared" si="1714"/>
        <v/>
      </c>
      <c r="CI617" s="139" t="str">
        <f t="shared" si="1715"/>
        <v/>
      </c>
      <c r="CJ617" s="139" t="str">
        <f t="shared" si="1716"/>
        <v/>
      </c>
      <c r="CK617" s="139" t="str">
        <f t="shared" si="1717"/>
        <v/>
      </c>
      <c r="CL617" s="140" t="str">
        <f t="shared" si="1718"/>
        <v/>
      </c>
      <c r="CM617" s="142" t="str">
        <f t="shared" si="1719"/>
        <v/>
      </c>
      <c r="CN617" s="143" t="str">
        <f t="shared" si="1720"/>
        <v/>
      </c>
      <c r="CO617" s="143" t="str">
        <f t="shared" si="1721"/>
        <v/>
      </c>
      <c r="CP617" s="143" t="str">
        <f t="shared" si="1722"/>
        <v/>
      </c>
      <c r="CQ617" s="143" t="str">
        <f t="shared" si="1723"/>
        <v/>
      </c>
      <c r="CR617" s="145" t="str">
        <f t="shared" si="1724"/>
        <v/>
      </c>
      <c r="CS617" s="127"/>
      <c r="CT617" s="122" t="str">
        <f t="shared" si="1725"/>
        <v/>
      </c>
      <c r="CU617" s="123" t="str">
        <f t="shared" si="1726"/>
        <v/>
      </c>
      <c r="CV617" s="123" t="str">
        <f t="shared" si="1727"/>
        <v/>
      </c>
      <c r="CW617" s="123" t="str">
        <f t="shared" si="1728"/>
        <v/>
      </c>
      <c r="CX617" s="123" t="str">
        <f t="shared" si="1729"/>
        <v/>
      </c>
      <c r="CY617" s="123" t="str">
        <f t="shared" si="1730"/>
        <v/>
      </c>
      <c r="CZ617" s="123" t="str">
        <f t="shared" si="1731"/>
        <v/>
      </c>
      <c r="DA617" s="123" t="str">
        <f t="shared" si="1732"/>
        <v/>
      </c>
      <c r="DB617" s="124" t="str">
        <f t="shared" si="1733"/>
        <v/>
      </c>
      <c r="DC617" s="128" t="str">
        <f t="shared" si="1734"/>
        <v/>
      </c>
      <c r="DD617" s="123" t="str">
        <f t="shared" si="1735"/>
        <v/>
      </c>
      <c r="DE617" s="123" t="str">
        <f t="shared" si="1736"/>
        <v/>
      </c>
      <c r="DF617" s="123" t="str">
        <f t="shared" si="1737"/>
        <v/>
      </c>
      <c r="DG617" s="123" t="str">
        <f t="shared" si="1738"/>
        <v/>
      </c>
      <c r="DH617" s="123" t="str">
        <f t="shared" si="1739"/>
        <v/>
      </c>
      <c r="DI617" s="123" t="str">
        <f t="shared" si="1740"/>
        <v/>
      </c>
      <c r="DJ617" s="129" t="str">
        <f t="shared" si="1741"/>
        <v/>
      </c>
      <c r="DK617" s="98" t="s">
        <v>68</v>
      </c>
      <c r="DL617" s="130">
        <f t="shared" si="1748"/>
        <v>611</v>
      </c>
      <c r="DM617" s="56"/>
    </row>
    <row r="618" spans="2:117" ht="22.5" customHeight="1">
      <c r="B618" s="98" t="s">
        <v>68</v>
      </c>
      <c r="C618" s="130">
        <f t="shared" si="1742"/>
        <v>612</v>
      </c>
      <c r="D618" s="146">
        <v>45709</v>
      </c>
      <c r="E618" s="155" t="s">
        <v>69</v>
      </c>
      <c r="F618" s="102" t="s">
        <v>70</v>
      </c>
      <c r="G618" s="103" t="s">
        <v>20</v>
      </c>
      <c r="H618" s="131" t="s">
        <v>46</v>
      </c>
      <c r="I618" s="132">
        <v>2500</v>
      </c>
      <c r="J618" s="106"/>
      <c r="K618" s="107">
        <f t="shared" si="1743"/>
        <v>6319903</v>
      </c>
      <c r="L618" s="645"/>
      <c r="M618" s="133"/>
      <c r="N618" s="133"/>
      <c r="O618" s="134" t="str">
        <f t="shared" ref="O618:S618" si="2046">IF($H618=O$6,$I618,"")</f>
        <v/>
      </c>
      <c r="P618" s="135" t="str">
        <f t="shared" si="2046"/>
        <v/>
      </c>
      <c r="Q618" s="136">
        <f t="shared" si="2046"/>
        <v>2500</v>
      </c>
      <c r="R618" s="135" t="str">
        <f t="shared" si="2046"/>
        <v/>
      </c>
      <c r="S618" s="137" t="str">
        <f t="shared" si="2046"/>
        <v/>
      </c>
      <c r="T618" s="113" t="str">
        <f t="shared" ref="T618:AJ618" si="2047">IF($H618=T$6,$J618,"")</f>
        <v/>
      </c>
      <c r="U618" s="114" t="str">
        <f t="shared" si="2047"/>
        <v/>
      </c>
      <c r="V618" s="114" t="str">
        <f t="shared" si="2047"/>
        <v/>
      </c>
      <c r="W618" s="114" t="str">
        <f t="shared" si="2047"/>
        <v/>
      </c>
      <c r="X618" s="113" t="str">
        <f t="shared" si="2047"/>
        <v/>
      </c>
      <c r="Y618" s="114" t="str">
        <f t="shared" si="2047"/>
        <v/>
      </c>
      <c r="Z618" s="114" t="str">
        <f t="shared" si="2047"/>
        <v/>
      </c>
      <c r="AA618" s="114" t="str">
        <f t="shared" si="2047"/>
        <v/>
      </c>
      <c r="AB618" s="113" t="str">
        <f t="shared" si="2047"/>
        <v/>
      </c>
      <c r="AC618" s="114" t="str">
        <f t="shared" si="2047"/>
        <v/>
      </c>
      <c r="AD618" s="114" t="str">
        <f t="shared" si="2047"/>
        <v/>
      </c>
      <c r="AE618" s="114" t="str">
        <f t="shared" si="2047"/>
        <v/>
      </c>
      <c r="AF618" s="114" t="str">
        <f t="shared" si="2047"/>
        <v/>
      </c>
      <c r="AG618" s="114" t="str">
        <f t="shared" si="2047"/>
        <v/>
      </c>
      <c r="AH618" s="114" t="str">
        <f t="shared" si="2047"/>
        <v/>
      </c>
      <c r="AI618" s="113" t="str">
        <f t="shared" si="2047"/>
        <v/>
      </c>
      <c r="AJ618" s="115" t="str">
        <f t="shared" si="2047"/>
        <v/>
      </c>
      <c r="AK618" s="617"/>
      <c r="AL618" s="38"/>
      <c r="AM618" s="98" t="s">
        <v>68</v>
      </c>
      <c r="AN618" s="130">
        <f t="shared" si="1746"/>
        <v>612</v>
      </c>
      <c r="AO618" s="138" t="str">
        <f t="shared" ref="AO618:AS618" si="2048">IF(AND($G618=AO$4,$H618=AO$6),$I618,"")</f>
        <v/>
      </c>
      <c r="AP618" s="139" t="str">
        <f t="shared" si="2048"/>
        <v/>
      </c>
      <c r="AQ618" s="139">
        <f t="shared" si="2048"/>
        <v>2500</v>
      </c>
      <c r="AR618" s="139" t="str">
        <f t="shared" si="2048"/>
        <v/>
      </c>
      <c r="AS618" s="139" t="str">
        <f t="shared" si="2048"/>
        <v/>
      </c>
      <c r="AT618" s="118"/>
      <c r="AU618" s="138" t="str">
        <f t="shared" si="1675"/>
        <v/>
      </c>
      <c r="AV618" s="139" t="str">
        <f t="shared" si="1676"/>
        <v/>
      </c>
      <c r="AW618" s="139" t="str">
        <f t="shared" si="1677"/>
        <v/>
      </c>
      <c r="AX618" s="139" t="str">
        <f t="shared" si="1678"/>
        <v/>
      </c>
      <c r="AY618" s="139" t="str">
        <f t="shared" si="1679"/>
        <v/>
      </c>
      <c r="AZ618" s="140" t="str">
        <f t="shared" si="1680"/>
        <v/>
      </c>
      <c r="BA618" s="141" t="str">
        <f t="shared" si="1681"/>
        <v/>
      </c>
      <c r="BB618" s="139" t="str">
        <f t="shared" si="1682"/>
        <v/>
      </c>
      <c r="BC618" s="139" t="str">
        <f t="shared" si="1683"/>
        <v/>
      </c>
      <c r="BD618" s="139" t="str">
        <f t="shared" si="1684"/>
        <v/>
      </c>
      <c r="BE618" s="140" t="str">
        <f t="shared" si="1685"/>
        <v/>
      </c>
      <c r="BF618" s="122" t="str">
        <f t="shared" si="1686"/>
        <v/>
      </c>
      <c r="BG618" s="123" t="str">
        <f t="shared" si="1687"/>
        <v/>
      </c>
      <c r="BH618" s="123" t="str">
        <f t="shared" si="1688"/>
        <v/>
      </c>
      <c r="BI618" s="123" t="str">
        <f t="shared" si="1689"/>
        <v/>
      </c>
      <c r="BJ618" s="122" t="str">
        <f t="shared" si="1690"/>
        <v/>
      </c>
      <c r="BK618" s="123" t="str">
        <f t="shared" si="1691"/>
        <v/>
      </c>
      <c r="BL618" s="123" t="str">
        <f t="shared" si="1692"/>
        <v/>
      </c>
      <c r="BM618" s="123" t="str">
        <f t="shared" si="1693"/>
        <v/>
      </c>
      <c r="BN618" s="123" t="str">
        <f t="shared" si="1694"/>
        <v/>
      </c>
      <c r="BO618" s="123" t="str">
        <f t="shared" si="1695"/>
        <v/>
      </c>
      <c r="BP618" s="123" t="str">
        <f t="shared" si="1696"/>
        <v/>
      </c>
      <c r="BQ618" s="123" t="str">
        <f t="shared" si="1697"/>
        <v/>
      </c>
      <c r="BR618" s="124" t="str">
        <f t="shared" si="1698"/>
        <v/>
      </c>
      <c r="BS618" s="142" t="str">
        <f t="shared" si="1699"/>
        <v/>
      </c>
      <c r="BT618" s="143" t="str">
        <f t="shared" si="1700"/>
        <v/>
      </c>
      <c r="BU618" s="143" t="str">
        <f t="shared" si="1701"/>
        <v/>
      </c>
      <c r="BV618" s="143" t="str">
        <f t="shared" si="1702"/>
        <v/>
      </c>
      <c r="BW618" s="143" t="str">
        <f t="shared" si="1703"/>
        <v/>
      </c>
      <c r="BX618" s="144" t="str">
        <f t="shared" si="1704"/>
        <v/>
      </c>
      <c r="BY618" s="141" t="str">
        <f t="shared" si="1705"/>
        <v/>
      </c>
      <c r="BZ618" s="139" t="str">
        <f t="shared" si="1706"/>
        <v/>
      </c>
      <c r="CA618" s="139" t="str">
        <f t="shared" si="1707"/>
        <v/>
      </c>
      <c r="CB618" s="139" t="str">
        <f t="shared" si="1708"/>
        <v/>
      </c>
      <c r="CC618" s="139" t="str">
        <f t="shared" si="1709"/>
        <v/>
      </c>
      <c r="CD618" s="139" t="str">
        <f t="shared" si="1710"/>
        <v/>
      </c>
      <c r="CE618" s="140" t="str">
        <f t="shared" si="1711"/>
        <v/>
      </c>
      <c r="CF618" s="141" t="str">
        <f t="shared" si="1712"/>
        <v/>
      </c>
      <c r="CG618" s="139" t="str">
        <f t="shared" si="1713"/>
        <v/>
      </c>
      <c r="CH618" s="139" t="str">
        <f t="shared" si="1714"/>
        <v/>
      </c>
      <c r="CI618" s="139" t="str">
        <f t="shared" si="1715"/>
        <v/>
      </c>
      <c r="CJ618" s="139" t="str">
        <f t="shared" si="1716"/>
        <v/>
      </c>
      <c r="CK618" s="139" t="str">
        <f t="shared" si="1717"/>
        <v/>
      </c>
      <c r="CL618" s="140" t="str">
        <f t="shared" si="1718"/>
        <v/>
      </c>
      <c r="CM618" s="142" t="str">
        <f t="shared" si="1719"/>
        <v/>
      </c>
      <c r="CN618" s="143" t="str">
        <f t="shared" si="1720"/>
        <v/>
      </c>
      <c r="CO618" s="143" t="str">
        <f t="shared" si="1721"/>
        <v/>
      </c>
      <c r="CP618" s="143" t="str">
        <f t="shared" si="1722"/>
        <v/>
      </c>
      <c r="CQ618" s="143" t="str">
        <f t="shared" si="1723"/>
        <v/>
      </c>
      <c r="CR618" s="145" t="str">
        <f t="shared" si="1724"/>
        <v/>
      </c>
      <c r="CS618" s="127"/>
      <c r="CT618" s="122" t="str">
        <f t="shared" si="1725"/>
        <v/>
      </c>
      <c r="CU618" s="123" t="str">
        <f t="shared" si="1726"/>
        <v/>
      </c>
      <c r="CV618" s="123" t="str">
        <f t="shared" si="1727"/>
        <v/>
      </c>
      <c r="CW618" s="123" t="str">
        <f t="shared" si="1728"/>
        <v/>
      </c>
      <c r="CX618" s="123" t="str">
        <f t="shared" si="1729"/>
        <v/>
      </c>
      <c r="CY618" s="123" t="str">
        <f t="shared" si="1730"/>
        <v/>
      </c>
      <c r="CZ618" s="123" t="str">
        <f t="shared" si="1731"/>
        <v/>
      </c>
      <c r="DA618" s="123" t="str">
        <f t="shared" si="1732"/>
        <v/>
      </c>
      <c r="DB618" s="124" t="str">
        <f t="shared" si="1733"/>
        <v/>
      </c>
      <c r="DC618" s="128" t="str">
        <f t="shared" si="1734"/>
        <v/>
      </c>
      <c r="DD618" s="123" t="str">
        <f t="shared" si="1735"/>
        <v/>
      </c>
      <c r="DE618" s="123" t="str">
        <f t="shared" si="1736"/>
        <v/>
      </c>
      <c r="DF618" s="123" t="str">
        <f t="shared" si="1737"/>
        <v/>
      </c>
      <c r="DG618" s="123" t="str">
        <f t="shared" si="1738"/>
        <v/>
      </c>
      <c r="DH618" s="123" t="str">
        <f t="shared" si="1739"/>
        <v/>
      </c>
      <c r="DI618" s="123" t="str">
        <f t="shared" si="1740"/>
        <v/>
      </c>
      <c r="DJ618" s="129" t="str">
        <f t="shared" si="1741"/>
        <v/>
      </c>
      <c r="DK618" s="98" t="s">
        <v>68</v>
      </c>
      <c r="DL618" s="130">
        <f t="shared" si="1748"/>
        <v>612</v>
      </c>
      <c r="DM618" s="56"/>
    </row>
    <row r="619" spans="2:117" ht="22.5" customHeight="1">
      <c r="B619" s="98" t="s">
        <v>68</v>
      </c>
      <c r="C619" s="130">
        <f t="shared" si="1742"/>
        <v>613</v>
      </c>
      <c r="D619" s="146">
        <v>45709</v>
      </c>
      <c r="E619" s="155" t="s">
        <v>69</v>
      </c>
      <c r="F619" s="102" t="s">
        <v>70</v>
      </c>
      <c r="G619" s="103" t="s">
        <v>20</v>
      </c>
      <c r="H619" s="131" t="s">
        <v>46</v>
      </c>
      <c r="I619" s="132">
        <v>10000</v>
      </c>
      <c r="J619" s="106"/>
      <c r="K619" s="107">
        <f t="shared" si="1743"/>
        <v>6329903</v>
      </c>
      <c r="L619" s="645"/>
      <c r="M619" s="133"/>
      <c r="N619" s="133"/>
      <c r="O619" s="134" t="str">
        <f t="shared" ref="O619:S619" si="2049">IF($H619=O$6,$I619,"")</f>
        <v/>
      </c>
      <c r="P619" s="135" t="str">
        <f t="shared" si="2049"/>
        <v/>
      </c>
      <c r="Q619" s="136">
        <f t="shared" si="2049"/>
        <v>10000</v>
      </c>
      <c r="R619" s="135" t="str">
        <f t="shared" si="2049"/>
        <v/>
      </c>
      <c r="S619" s="137" t="str">
        <f t="shared" si="2049"/>
        <v/>
      </c>
      <c r="T619" s="113" t="str">
        <f t="shared" ref="T619:AJ619" si="2050">IF($H619=T$6,$J619,"")</f>
        <v/>
      </c>
      <c r="U619" s="114" t="str">
        <f t="shared" si="2050"/>
        <v/>
      </c>
      <c r="V619" s="114" t="str">
        <f t="shared" si="2050"/>
        <v/>
      </c>
      <c r="W619" s="114" t="str">
        <f t="shared" si="2050"/>
        <v/>
      </c>
      <c r="X619" s="113" t="str">
        <f t="shared" si="2050"/>
        <v/>
      </c>
      <c r="Y619" s="114" t="str">
        <f t="shared" si="2050"/>
        <v/>
      </c>
      <c r="Z619" s="114" t="str">
        <f t="shared" si="2050"/>
        <v/>
      </c>
      <c r="AA619" s="114" t="str">
        <f t="shared" si="2050"/>
        <v/>
      </c>
      <c r="AB619" s="113" t="str">
        <f t="shared" si="2050"/>
        <v/>
      </c>
      <c r="AC619" s="114" t="str">
        <f t="shared" si="2050"/>
        <v/>
      </c>
      <c r="AD619" s="114" t="str">
        <f t="shared" si="2050"/>
        <v/>
      </c>
      <c r="AE619" s="114" t="str">
        <f t="shared" si="2050"/>
        <v/>
      </c>
      <c r="AF619" s="114" t="str">
        <f t="shared" si="2050"/>
        <v/>
      </c>
      <c r="AG619" s="114" t="str">
        <f t="shared" si="2050"/>
        <v/>
      </c>
      <c r="AH619" s="114" t="str">
        <f t="shared" si="2050"/>
        <v/>
      </c>
      <c r="AI619" s="113" t="str">
        <f t="shared" si="2050"/>
        <v/>
      </c>
      <c r="AJ619" s="115" t="str">
        <f t="shared" si="2050"/>
        <v/>
      </c>
      <c r="AK619" s="617"/>
      <c r="AL619" s="38"/>
      <c r="AM619" s="98" t="s">
        <v>68</v>
      </c>
      <c r="AN619" s="130">
        <f t="shared" si="1746"/>
        <v>613</v>
      </c>
      <c r="AO619" s="138" t="str">
        <f t="shared" ref="AO619:AS619" si="2051">IF(AND($G619=AO$4,$H619=AO$6),$I619,"")</f>
        <v/>
      </c>
      <c r="AP619" s="139" t="str">
        <f t="shared" si="2051"/>
        <v/>
      </c>
      <c r="AQ619" s="139">
        <f t="shared" si="2051"/>
        <v>10000</v>
      </c>
      <c r="AR619" s="139" t="str">
        <f t="shared" si="2051"/>
        <v/>
      </c>
      <c r="AS619" s="139" t="str">
        <f t="shared" si="2051"/>
        <v/>
      </c>
      <c r="AT619" s="118"/>
      <c r="AU619" s="138" t="str">
        <f t="shared" si="1675"/>
        <v/>
      </c>
      <c r="AV619" s="139" t="str">
        <f t="shared" si="1676"/>
        <v/>
      </c>
      <c r="AW619" s="139" t="str">
        <f t="shared" si="1677"/>
        <v/>
      </c>
      <c r="AX619" s="139" t="str">
        <f t="shared" si="1678"/>
        <v/>
      </c>
      <c r="AY619" s="139" t="str">
        <f t="shared" si="1679"/>
        <v/>
      </c>
      <c r="AZ619" s="140" t="str">
        <f t="shared" si="1680"/>
        <v/>
      </c>
      <c r="BA619" s="141" t="str">
        <f t="shared" si="1681"/>
        <v/>
      </c>
      <c r="BB619" s="139" t="str">
        <f t="shared" si="1682"/>
        <v/>
      </c>
      <c r="BC619" s="139" t="str">
        <f t="shared" si="1683"/>
        <v/>
      </c>
      <c r="BD619" s="139" t="str">
        <f t="shared" si="1684"/>
        <v/>
      </c>
      <c r="BE619" s="140" t="str">
        <f t="shared" si="1685"/>
        <v/>
      </c>
      <c r="BF619" s="122" t="str">
        <f t="shared" si="1686"/>
        <v/>
      </c>
      <c r="BG619" s="123" t="str">
        <f t="shared" si="1687"/>
        <v/>
      </c>
      <c r="BH619" s="123" t="str">
        <f t="shared" si="1688"/>
        <v/>
      </c>
      <c r="BI619" s="123" t="str">
        <f t="shared" si="1689"/>
        <v/>
      </c>
      <c r="BJ619" s="122" t="str">
        <f t="shared" si="1690"/>
        <v/>
      </c>
      <c r="BK619" s="123" t="str">
        <f t="shared" si="1691"/>
        <v/>
      </c>
      <c r="BL619" s="123" t="str">
        <f t="shared" si="1692"/>
        <v/>
      </c>
      <c r="BM619" s="123" t="str">
        <f t="shared" si="1693"/>
        <v/>
      </c>
      <c r="BN619" s="123" t="str">
        <f t="shared" si="1694"/>
        <v/>
      </c>
      <c r="BO619" s="123" t="str">
        <f t="shared" si="1695"/>
        <v/>
      </c>
      <c r="BP619" s="123" t="str">
        <f t="shared" si="1696"/>
        <v/>
      </c>
      <c r="BQ619" s="123" t="str">
        <f t="shared" si="1697"/>
        <v/>
      </c>
      <c r="BR619" s="124" t="str">
        <f t="shared" si="1698"/>
        <v/>
      </c>
      <c r="BS619" s="142" t="str">
        <f t="shared" si="1699"/>
        <v/>
      </c>
      <c r="BT619" s="143" t="str">
        <f t="shared" si="1700"/>
        <v/>
      </c>
      <c r="BU619" s="143" t="str">
        <f t="shared" si="1701"/>
        <v/>
      </c>
      <c r="BV619" s="143" t="str">
        <f t="shared" si="1702"/>
        <v/>
      </c>
      <c r="BW619" s="143" t="str">
        <f t="shared" si="1703"/>
        <v/>
      </c>
      <c r="BX619" s="144" t="str">
        <f t="shared" si="1704"/>
        <v/>
      </c>
      <c r="BY619" s="141" t="str">
        <f t="shared" si="1705"/>
        <v/>
      </c>
      <c r="BZ619" s="139" t="str">
        <f t="shared" si="1706"/>
        <v/>
      </c>
      <c r="CA619" s="139" t="str">
        <f t="shared" si="1707"/>
        <v/>
      </c>
      <c r="CB619" s="139" t="str">
        <f t="shared" si="1708"/>
        <v/>
      </c>
      <c r="CC619" s="139" t="str">
        <f t="shared" si="1709"/>
        <v/>
      </c>
      <c r="CD619" s="139" t="str">
        <f t="shared" si="1710"/>
        <v/>
      </c>
      <c r="CE619" s="140" t="str">
        <f t="shared" si="1711"/>
        <v/>
      </c>
      <c r="CF619" s="141" t="str">
        <f t="shared" si="1712"/>
        <v/>
      </c>
      <c r="CG619" s="139" t="str">
        <f t="shared" si="1713"/>
        <v/>
      </c>
      <c r="CH619" s="139" t="str">
        <f t="shared" si="1714"/>
        <v/>
      </c>
      <c r="CI619" s="139" t="str">
        <f t="shared" si="1715"/>
        <v/>
      </c>
      <c r="CJ619" s="139" t="str">
        <f t="shared" si="1716"/>
        <v/>
      </c>
      <c r="CK619" s="139" t="str">
        <f t="shared" si="1717"/>
        <v/>
      </c>
      <c r="CL619" s="140" t="str">
        <f t="shared" si="1718"/>
        <v/>
      </c>
      <c r="CM619" s="142" t="str">
        <f t="shared" si="1719"/>
        <v/>
      </c>
      <c r="CN619" s="143" t="str">
        <f t="shared" si="1720"/>
        <v/>
      </c>
      <c r="CO619" s="143" t="str">
        <f t="shared" si="1721"/>
        <v/>
      </c>
      <c r="CP619" s="143" t="str">
        <f t="shared" si="1722"/>
        <v/>
      </c>
      <c r="CQ619" s="143" t="str">
        <f t="shared" si="1723"/>
        <v/>
      </c>
      <c r="CR619" s="145" t="str">
        <f t="shared" si="1724"/>
        <v/>
      </c>
      <c r="CS619" s="127"/>
      <c r="CT619" s="122" t="str">
        <f t="shared" si="1725"/>
        <v/>
      </c>
      <c r="CU619" s="123" t="str">
        <f t="shared" si="1726"/>
        <v/>
      </c>
      <c r="CV619" s="123" t="str">
        <f t="shared" si="1727"/>
        <v/>
      </c>
      <c r="CW619" s="123" t="str">
        <f t="shared" si="1728"/>
        <v/>
      </c>
      <c r="CX619" s="123" t="str">
        <f t="shared" si="1729"/>
        <v/>
      </c>
      <c r="CY619" s="123" t="str">
        <f t="shared" si="1730"/>
        <v/>
      </c>
      <c r="CZ619" s="123" t="str">
        <f t="shared" si="1731"/>
        <v/>
      </c>
      <c r="DA619" s="123" t="str">
        <f t="shared" si="1732"/>
        <v/>
      </c>
      <c r="DB619" s="124" t="str">
        <f t="shared" si="1733"/>
        <v/>
      </c>
      <c r="DC619" s="128" t="str">
        <f t="shared" si="1734"/>
        <v/>
      </c>
      <c r="DD619" s="123" t="str">
        <f t="shared" si="1735"/>
        <v/>
      </c>
      <c r="DE619" s="123" t="str">
        <f t="shared" si="1736"/>
        <v/>
      </c>
      <c r="DF619" s="123" t="str">
        <f t="shared" si="1737"/>
        <v/>
      </c>
      <c r="DG619" s="123" t="str">
        <f t="shared" si="1738"/>
        <v/>
      </c>
      <c r="DH619" s="123" t="str">
        <f t="shared" si="1739"/>
        <v/>
      </c>
      <c r="DI619" s="123" t="str">
        <f t="shared" si="1740"/>
        <v/>
      </c>
      <c r="DJ619" s="129" t="str">
        <f t="shared" si="1741"/>
        <v/>
      </c>
      <c r="DK619" s="98" t="s">
        <v>68</v>
      </c>
      <c r="DL619" s="130">
        <f t="shared" si="1748"/>
        <v>613</v>
      </c>
      <c r="DM619" s="56"/>
    </row>
    <row r="620" spans="2:117" ht="22.5" customHeight="1">
      <c r="B620" s="98" t="s">
        <v>68</v>
      </c>
      <c r="C620" s="130">
        <f t="shared" si="1742"/>
        <v>614</v>
      </c>
      <c r="D620" s="146">
        <v>45709</v>
      </c>
      <c r="E620" s="155" t="s">
        <v>69</v>
      </c>
      <c r="F620" s="102" t="s">
        <v>70</v>
      </c>
      <c r="G620" s="103" t="s">
        <v>20</v>
      </c>
      <c r="H620" s="131" t="s">
        <v>46</v>
      </c>
      <c r="I620" s="132">
        <v>10000</v>
      </c>
      <c r="J620" s="106"/>
      <c r="K620" s="107">
        <f t="shared" si="1743"/>
        <v>6339903</v>
      </c>
      <c r="L620" s="645"/>
      <c r="M620" s="133"/>
      <c r="N620" s="133"/>
      <c r="O620" s="134" t="str">
        <f t="shared" ref="O620:S620" si="2052">IF($H620=O$6,$I620,"")</f>
        <v/>
      </c>
      <c r="P620" s="135" t="str">
        <f t="shared" si="2052"/>
        <v/>
      </c>
      <c r="Q620" s="136">
        <f t="shared" si="2052"/>
        <v>10000</v>
      </c>
      <c r="R620" s="135" t="str">
        <f t="shared" si="2052"/>
        <v/>
      </c>
      <c r="S620" s="137" t="str">
        <f t="shared" si="2052"/>
        <v/>
      </c>
      <c r="T620" s="113" t="str">
        <f t="shared" ref="T620:AJ620" si="2053">IF($H620=T$6,$J620,"")</f>
        <v/>
      </c>
      <c r="U620" s="114" t="str">
        <f t="shared" si="2053"/>
        <v/>
      </c>
      <c r="V620" s="114" t="str">
        <f t="shared" si="2053"/>
        <v/>
      </c>
      <c r="W620" s="114" t="str">
        <f t="shared" si="2053"/>
        <v/>
      </c>
      <c r="X620" s="113" t="str">
        <f t="shared" si="2053"/>
        <v/>
      </c>
      <c r="Y620" s="114" t="str">
        <f t="shared" si="2053"/>
        <v/>
      </c>
      <c r="Z620" s="114" t="str">
        <f t="shared" si="2053"/>
        <v/>
      </c>
      <c r="AA620" s="114" t="str">
        <f t="shared" si="2053"/>
        <v/>
      </c>
      <c r="AB620" s="113" t="str">
        <f t="shared" si="2053"/>
        <v/>
      </c>
      <c r="AC620" s="114" t="str">
        <f t="shared" si="2053"/>
        <v/>
      </c>
      <c r="AD620" s="114" t="str">
        <f t="shared" si="2053"/>
        <v/>
      </c>
      <c r="AE620" s="114" t="str">
        <f t="shared" si="2053"/>
        <v/>
      </c>
      <c r="AF620" s="114" t="str">
        <f t="shared" si="2053"/>
        <v/>
      </c>
      <c r="AG620" s="114" t="str">
        <f t="shared" si="2053"/>
        <v/>
      </c>
      <c r="AH620" s="114" t="str">
        <f t="shared" si="2053"/>
        <v/>
      </c>
      <c r="AI620" s="113" t="str">
        <f t="shared" si="2053"/>
        <v/>
      </c>
      <c r="AJ620" s="115" t="str">
        <f t="shared" si="2053"/>
        <v/>
      </c>
      <c r="AK620" s="617"/>
      <c r="AL620" s="38"/>
      <c r="AM620" s="98" t="s">
        <v>68</v>
      </c>
      <c r="AN620" s="130">
        <f t="shared" si="1746"/>
        <v>614</v>
      </c>
      <c r="AO620" s="138" t="str">
        <f t="shared" ref="AO620:AS620" si="2054">IF(AND($G620=AO$4,$H620=AO$6),$I620,"")</f>
        <v/>
      </c>
      <c r="AP620" s="139" t="str">
        <f t="shared" si="2054"/>
        <v/>
      </c>
      <c r="AQ620" s="139">
        <f t="shared" si="2054"/>
        <v>10000</v>
      </c>
      <c r="AR620" s="139" t="str">
        <f t="shared" si="2054"/>
        <v/>
      </c>
      <c r="AS620" s="139" t="str">
        <f t="shared" si="2054"/>
        <v/>
      </c>
      <c r="AT620" s="118"/>
      <c r="AU620" s="138" t="str">
        <f t="shared" si="1675"/>
        <v/>
      </c>
      <c r="AV620" s="139" t="str">
        <f t="shared" si="1676"/>
        <v/>
      </c>
      <c r="AW620" s="139" t="str">
        <f t="shared" si="1677"/>
        <v/>
      </c>
      <c r="AX620" s="139" t="str">
        <f t="shared" si="1678"/>
        <v/>
      </c>
      <c r="AY620" s="139" t="str">
        <f t="shared" si="1679"/>
        <v/>
      </c>
      <c r="AZ620" s="140" t="str">
        <f t="shared" si="1680"/>
        <v/>
      </c>
      <c r="BA620" s="141" t="str">
        <f t="shared" si="1681"/>
        <v/>
      </c>
      <c r="BB620" s="139" t="str">
        <f t="shared" si="1682"/>
        <v/>
      </c>
      <c r="BC620" s="139" t="str">
        <f t="shared" si="1683"/>
        <v/>
      </c>
      <c r="BD620" s="139" t="str">
        <f t="shared" si="1684"/>
        <v/>
      </c>
      <c r="BE620" s="140" t="str">
        <f t="shared" si="1685"/>
        <v/>
      </c>
      <c r="BF620" s="122" t="str">
        <f t="shared" si="1686"/>
        <v/>
      </c>
      <c r="BG620" s="123" t="str">
        <f t="shared" si="1687"/>
        <v/>
      </c>
      <c r="BH620" s="123" t="str">
        <f t="shared" si="1688"/>
        <v/>
      </c>
      <c r="BI620" s="123" t="str">
        <f t="shared" si="1689"/>
        <v/>
      </c>
      <c r="BJ620" s="122" t="str">
        <f t="shared" si="1690"/>
        <v/>
      </c>
      <c r="BK620" s="123" t="str">
        <f t="shared" si="1691"/>
        <v/>
      </c>
      <c r="BL620" s="123" t="str">
        <f t="shared" si="1692"/>
        <v/>
      </c>
      <c r="BM620" s="123" t="str">
        <f t="shared" si="1693"/>
        <v/>
      </c>
      <c r="BN620" s="123" t="str">
        <f t="shared" si="1694"/>
        <v/>
      </c>
      <c r="BO620" s="123" t="str">
        <f t="shared" si="1695"/>
        <v/>
      </c>
      <c r="BP620" s="123" t="str">
        <f t="shared" si="1696"/>
        <v/>
      </c>
      <c r="BQ620" s="123" t="str">
        <f t="shared" si="1697"/>
        <v/>
      </c>
      <c r="BR620" s="124" t="str">
        <f t="shared" si="1698"/>
        <v/>
      </c>
      <c r="BS620" s="142" t="str">
        <f t="shared" si="1699"/>
        <v/>
      </c>
      <c r="BT620" s="143" t="str">
        <f t="shared" si="1700"/>
        <v/>
      </c>
      <c r="BU620" s="143" t="str">
        <f t="shared" si="1701"/>
        <v/>
      </c>
      <c r="BV620" s="143" t="str">
        <f t="shared" si="1702"/>
        <v/>
      </c>
      <c r="BW620" s="143" t="str">
        <f t="shared" si="1703"/>
        <v/>
      </c>
      <c r="BX620" s="144" t="str">
        <f t="shared" si="1704"/>
        <v/>
      </c>
      <c r="BY620" s="141" t="str">
        <f t="shared" si="1705"/>
        <v/>
      </c>
      <c r="BZ620" s="139" t="str">
        <f t="shared" si="1706"/>
        <v/>
      </c>
      <c r="CA620" s="139" t="str">
        <f t="shared" si="1707"/>
        <v/>
      </c>
      <c r="CB620" s="139" t="str">
        <f t="shared" si="1708"/>
        <v/>
      </c>
      <c r="CC620" s="139" t="str">
        <f t="shared" si="1709"/>
        <v/>
      </c>
      <c r="CD620" s="139" t="str">
        <f t="shared" si="1710"/>
        <v/>
      </c>
      <c r="CE620" s="140" t="str">
        <f t="shared" si="1711"/>
        <v/>
      </c>
      <c r="CF620" s="141" t="str">
        <f t="shared" si="1712"/>
        <v/>
      </c>
      <c r="CG620" s="139" t="str">
        <f t="shared" si="1713"/>
        <v/>
      </c>
      <c r="CH620" s="139" t="str">
        <f t="shared" si="1714"/>
        <v/>
      </c>
      <c r="CI620" s="139" t="str">
        <f t="shared" si="1715"/>
        <v/>
      </c>
      <c r="CJ620" s="139" t="str">
        <f t="shared" si="1716"/>
        <v/>
      </c>
      <c r="CK620" s="139" t="str">
        <f t="shared" si="1717"/>
        <v/>
      </c>
      <c r="CL620" s="140" t="str">
        <f t="shared" si="1718"/>
        <v/>
      </c>
      <c r="CM620" s="142" t="str">
        <f t="shared" si="1719"/>
        <v/>
      </c>
      <c r="CN620" s="143" t="str">
        <f t="shared" si="1720"/>
        <v/>
      </c>
      <c r="CO620" s="143" t="str">
        <f t="shared" si="1721"/>
        <v/>
      </c>
      <c r="CP620" s="143" t="str">
        <f t="shared" si="1722"/>
        <v/>
      </c>
      <c r="CQ620" s="143" t="str">
        <f t="shared" si="1723"/>
        <v/>
      </c>
      <c r="CR620" s="145" t="str">
        <f t="shared" si="1724"/>
        <v/>
      </c>
      <c r="CS620" s="127"/>
      <c r="CT620" s="122" t="str">
        <f t="shared" si="1725"/>
        <v/>
      </c>
      <c r="CU620" s="123" t="str">
        <f t="shared" si="1726"/>
        <v/>
      </c>
      <c r="CV620" s="123" t="str">
        <f t="shared" si="1727"/>
        <v/>
      </c>
      <c r="CW620" s="123" t="str">
        <f t="shared" si="1728"/>
        <v/>
      </c>
      <c r="CX620" s="123" t="str">
        <f t="shared" si="1729"/>
        <v/>
      </c>
      <c r="CY620" s="123" t="str">
        <f t="shared" si="1730"/>
        <v/>
      </c>
      <c r="CZ620" s="123" t="str">
        <f t="shared" si="1731"/>
        <v/>
      </c>
      <c r="DA620" s="123" t="str">
        <f t="shared" si="1732"/>
        <v/>
      </c>
      <c r="DB620" s="124" t="str">
        <f t="shared" si="1733"/>
        <v/>
      </c>
      <c r="DC620" s="128" t="str">
        <f t="shared" si="1734"/>
        <v/>
      </c>
      <c r="DD620" s="123" t="str">
        <f t="shared" si="1735"/>
        <v/>
      </c>
      <c r="DE620" s="123" t="str">
        <f t="shared" si="1736"/>
        <v/>
      </c>
      <c r="DF620" s="123" t="str">
        <f t="shared" si="1737"/>
        <v/>
      </c>
      <c r="DG620" s="123" t="str">
        <f t="shared" si="1738"/>
        <v/>
      </c>
      <c r="DH620" s="123" t="str">
        <f t="shared" si="1739"/>
        <v/>
      </c>
      <c r="DI620" s="123" t="str">
        <f t="shared" si="1740"/>
        <v/>
      </c>
      <c r="DJ620" s="129" t="str">
        <f t="shared" si="1741"/>
        <v/>
      </c>
      <c r="DK620" s="98" t="s">
        <v>68</v>
      </c>
      <c r="DL620" s="130">
        <f t="shared" si="1748"/>
        <v>614</v>
      </c>
      <c r="DM620" s="56"/>
    </row>
    <row r="621" spans="2:117" ht="22.5" customHeight="1">
      <c r="B621" s="98" t="s">
        <v>68</v>
      </c>
      <c r="C621" s="130">
        <f t="shared" si="1742"/>
        <v>615</v>
      </c>
      <c r="D621" s="146">
        <v>45709</v>
      </c>
      <c r="E621" s="155" t="s">
        <v>69</v>
      </c>
      <c r="F621" s="102" t="s">
        <v>70</v>
      </c>
      <c r="G621" s="103" t="s">
        <v>20</v>
      </c>
      <c r="H621" s="131" t="s">
        <v>46</v>
      </c>
      <c r="I621" s="132">
        <v>10000</v>
      </c>
      <c r="J621" s="106"/>
      <c r="K621" s="107">
        <f t="shared" si="1743"/>
        <v>6349903</v>
      </c>
      <c r="L621" s="645"/>
      <c r="M621" s="133"/>
      <c r="N621" s="133"/>
      <c r="O621" s="134" t="str">
        <f t="shared" ref="O621:S621" si="2055">IF($H621=O$6,$I621,"")</f>
        <v/>
      </c>
      <c r="P621" s="135" t="str">
        <f t="shared" si="2055"/>
        <v/>
      </c>
      <c r="Q621" s="136">
        <f t="shared" si="2055"/>
        <v>10000</v>
      </c>
      <c r="R621" s="135" t="str">
        <f t="shared" si="2055"/>
        <v/>
      </c>
      <c r="S621" s="137" t="str">
        <f t="shared" si="2055"/>
        <v/>
      </c>
      <c r="T621" s="113" t="str">
        <f t="shared" ref="T621:AJ621" si="2056">IF($H621=T$6,$J621,"")</f>
        <v/>
      </c>
      <c r="U621" s="114" t="str">
        <f t="shared" si="2056"/>
        <v/>
      </c>
      <c r="V621" s="114" t="str">
        <f t="shared" si="2056"/>
        <v/>
      </c>
      <c r="W621" s="114" t="str">
        <f t="shared" si="2056"/>
        <v/>
      </c>
      <c r="X621" s="113" t="str">
        <f t="shared" si="2056"/>
        <v/>
      </c>
      <c r="Y621" s="114" t="str">
        <f t="shared" si="2056"/>
        <v/>
      </c>
      <c r="Z621" s="114" t="str">
        <f t="shared" si="2056"/>
        <v/>
      </c>
      <c r="AA621" s="114" t="str">
        <f t="shared" si="2056"/>
        <v/>
      </c>
      <c r="AB621" s="113" t="str">
        <f t="shared" si="2056"/>
        <v/>
      </c>
      <c r="AC621" s="114" t="str">
        <f t="shared" si="2056"/>
        <v/>
      </c>
      <c r="AD621" s="114" t="str">
        <f t="shared" si="2056"/>
        <v/>
      </c>
      <c r="AE621" s="114" t="str">
        <f t="shared" si="2056"/>
        <v/>
      </c>
      <c r="AF621" s="114" t="str">
        <f t="shared" si="2056"/>
        <v/>
      </c>
      <c r="AG621" s="114" t="str">
        <f t="shared" si="2056"/>
        <v/>
      </c>
      <c r="AH621" s="114" t="str">
        <f t="shared" si="2056"/>
        <v/>
      </c>
      <c r="AI621" s="113" t="str">
        <f t="shared" si="2056"/>
        <v/>
      </c>
      <c r="AJ621" s="115" t="str">
        <f t="shared" si="2056"/>
        <v/>
      </c>
      <c r="AK621" s="617"/>
      <c r="AL621" s="38"/>
      <c r="AM621" s="98" t="s">
        <v>68</v>
      </c>
      <c r="AN621" s="130">
        <f t="shared" si="1746"/>
        <v>615</v>
      </c>
      <c r="AO621" s="138" t="str">
        <f t="shared" ref="AO621:AS621" si="2057">IF(AND($G621=AO$4,$H621=AO$6),$I621,"")</f>
        <v/>
      </c>
      <c r="AP621" s="139" t="str">
        <f t="shared" si="2057"/>
        <v/>
      </c>
      <c r="AQ621" s="139">
        <f t="shared" si="2057"/>
        <v>10000</v>
      </c>
      <c r="AR621" s="139" t="str">
        <f t="shared" si="2057"/>
        <v/>
      </c>
      <c r="AS621" s="139" t="str">
        <f t="shared" si="2057"/>
        <v/>
      </c>
      <c r="AT621" s="118"/>
      <c r="AU621" s="138" t="str">
        <f t="shared" si="1675"/>
        <v/>
      </c>
      <c r="AV621" s="139" t="str">
        <f t="shared" si="1676"/>
        <v/>
      </c>
      <c r="AW621" s="139" t="str">
        <f t="shared" si="1677"/>
        <v/>
      </c>
      <c r="AX621" s="139" t="str">
        <f t="shared" si="1678"/>
        <v/>
      </c>
      <c r="AY621" s="139" t="str">
        <f t="shared" si="1679"/>
        <v/>
      </c>
      <c r="AZ621" s="140" t="str">
        <f t="shared" si="1680"/>
        <v/>
      </c>
      <c r="BA621" s="141" t="str">
        <f t="shared" si="1681"/>
        <v/>
      </c>
      <c r="BB621" s="139" t="str">
        <f t="shared" si="1682"/>
        <v/>
      </c>
      <c r="BC621" s="139" t="str">
        <f t="shared" si="1683"/>
        <v/>
      </c>
      <c r="BD621" s="139" t="str">
        <f t="shared" si="1684"/>
        <v/>
      </c>
      <c r="BE621" s="140" t="str">
        <f t="shared" si="1685"/>
        <v/>
      </c>
      <c r="BF621" s="122" t="str">
        <f t="shared" si="1686"/>
        <v/>
      </c>
      <c r="BG621" s="123" t="str">
        <f t="shared" si="1687"/>
        <v/>
      </c>
      <c r="BH621" s="123" t="str">
        <f t="shared" si="1688"/>
        <v/>
      </c>
      <c r="BI621" s="123" t="str">
        <f t="shared" si="1689"/>
        <v/>
      </c>
      <c r="BJ621" s="122" t="str">
        <f t="shared" si="1690"/>
        <v/>
      </c>
      <c r="BK621" s="123" t="str">
        <f t="shared" si="1691"/>
        <v/>
      </c>
      <c r="BL621" s="123" t="str">
        <f t="shared" si="1692"/>
        <v/>
      </c>
      <c r="BM621" s="123" t="str">
        <f t="shared" si="1693"/>
        <v/>
      </c>
      <c r="BN621" s="123" t="str">
        <f t="shared" si="1694"/>
        <v/>
      </c>
      <c r="BO621" s="123" t="str">
        <f t="shared" si="1695"/>
        <v/>
      </c>
      <c r="BP621" s="123" t="str">
        <f t="shared" si="1696"/>
        <v/>
      </c>
      <c r="BQ621" s="123" t="str">
        <f t="shared" si="1697"/>
        <v/>
      </c>
      <c r="BR621" s="124" t="str">
        <f t="shared" si="1698"/>
        <v/>
      </c>
      <c r="BS621" s="142" t="str">
        <f t="shared" si="1699"/>
        <v/>
      </c>
      <c r="BT621" s="143" t="str">
        <f t="shared" si="1700"/>
        <v/>
      </c>
      <c r="BU621" s="143" t="str">
        <f t="shared" si="1701"/>
        <v/>
      </c>
      <c r="BV621" s="143" t="str">
        <f t="shared" si="1702"/>
        <v/>
      </c>
      <c r="BW621" s="143" t="str">
        <f t="shared" si="1703"/>
        <v/>
      </c>
      <c r="BX621" s="144" t="str">
        <f t="shared" si="1704"/>
        <v/>
      </c>
      <c r="BY621" s="141" t="str">
        <f t="shared" si="1705"/>
        <v/>
      </c>
      <c r="BZ621" s="139" t="str">
        <f t="shared" si="1706"/>
        <v/>
      </c>
      <c r="CA621" s="139" t="str">
        <f t="shared" si="1707"/>
        <v/>
      </c>
      <c r="CB621" s="139" t="str">
        <f t="shared" si="1708"/>
        <v/>
      </c>
      <c r="CC621" s="139" t="str">
        <f t="shared" si="1709"/>
        <v/>
      </c>
      <c r="CD621" s="139" t="str">
        <f t="shared" si="1710"/>
        <v/>
      </c>
      <c r="CE621" s="140" t="str">
        <f t="shared" si="1711"/>
        <v/>
      </c>
      <c r="CF621" s="141" t="str">
        <f t="shared" si="1712"/>
        <v/>
      </c>
      <c r="CG621" s="139" t="str">
        <f t="shared" si="1713"/>
        <v/>
      </c>
      <c r="CH621" s="139" t="str">
        <f t="shared" si="1714"/>
        <v/>
      </c>
      <c r="CI621" s="139" t="str">
        <f t="shared" si="1715"/>
        <v/>
      </c>
      <c r="CJ621" s="139" t="str">
        <f t="shared" si="1716"/>
        <v/>
      </c>
      <c r="CK621" s="139" t="str">
        <f t="shared" si="1717"/>
        <v/>
      </c>
      <c r="CL621" s="140" t="str">
        <f t="shared" si="1718"/>
        <v/>
      </c>
      <c r="CM621" s="142" t="str">
        <f t="shared" si="1719"/>
        <v/>
      </c>
      <c r="CN621" s="143" t="str">
        <f t="shared" si="1720"/>
        <v/>
      </c>
      <c r="CO621" s="143" t="str">
        <f t="shared" si="1721"/>
        <v/>
      </c>
      <c r="CP621" s="143" t="str">
        <f t="shared" si="1722"/>
        <v/>
      </c>
      <c r="CQ621" s="143" t="str">
        <f t="shared" si="1723"/>
        <v/>
      </c>
      <c r="CR621" s="145" t="str">
        <f t="shared" si="1724"/>
        <v/>
      </c>
      <c r="CS621" s="127"/>
      <c r="CT621" s="122" t="str">
        <f t="shared" si="1725"/>
        <v/>
      </c>
      <c r="CU621" s="123" t="str">
        <f t="shared" si="1726"/>
        <v/>
      </c>
      <c r="CV621" s="123" t="str">
        <f t="shared" si="1727"/>
        <v/>
      </c>
      <c r="CW621" s="123" t="str">
        <f t="shared" si="1728"/>
        <v/>
      </c>
      <c r="CX621" s="123" t="str">
        <f t="shared" si="1729"/>
        <v/>
      </c>
      <c r="CY621" s="123" t="str">
        <f t="shared" si="1730"/>
        <v/>
      </c>
      <c r="CZ621" s="123" t="str">
        <f t="shared" si="1731"/>
        <v/>
      </c>
      <c r="DA621" s="123" t="str">
        <f t="shared" si="1732"/>
        <v/>
      </c>
      <c r="DB621" s="124" t="str">
        <f t="shared" si="1733"/>
        <v/>
      </c>
      <c r="DC621" s="128" t="str">
        <f t="shared" si="1734"/>
        <v/>
      </c>
      <c r="DD621" s="123" t="str">
        <f t="shared" si="1735"/>
        <v/>
      </c>
      <c r="DE621" s="123" t="str">
        <f t="shared" si="1736"/>
        <v/>
      </c>
      <c r="DF621" s="123" t="str">
        <f t="shared" si="1737"/>
        <v/>
      </c>
      <c r="DG621" s="123" t="str">
        <f t="shared" si="1738"/>
        <v/>
      </c>
      <c r="DH621" s="123" t="str">
        <f t="shared" si="1739"/>
        <v/>
      </c>
      <c r="DI621" s="123" t="str">
        <f t="shared" si="1740"/>
        <v/>
      </c>
      <c r="DJ621" s="129" t="str">
        <f t="shared" si="1741"/>
        <v/>
      </c>
      <c r="DK621" s="98" t="s">
        <v>68</v>
      </c>
      <c r="DL621" s="130">
        <f t="shared" si="1748"/>
        <v>615</v>
      </c>
      <c r="DM621" s="56"/>
    </row>
    <row r="622" spans="2:117" ht="22.5" customHeight="1">
      <c r="B622" s="98" t="s">
        <v>68</v>
      </c>
      <c r="C622" s="130">
        <f t="shared" si="1742"/>
        <v>616</v>
      </c>
      <c r="D622" s="146">
        <v>45709</v>
      </c>
      <c r="E622" s="155" t="s">
        <v>69</v>
      </c>
      <c r="F622" s="102" t="s">
        <v>70</v>
      </c>
      <c r="G622" s="156" t="s">
        <v>20</v>
      </c>
      <c r="H622" s="131" t="s">
        <v>46</v>
      </c>
      <c r="I622" s="132">
        <v>5000</v>
      </c>
      <c r="J622" s="106"/>
      <c r="K622" s="107">
        <f t="shared" si="1743"/>
        <v>6354903</v>
      </c>
      <c r="L622" s="646"/>
      <c r="M622" s="133"/>
      <c r="N622" s="133"/>
      <c r="O622" s="134" t="str">
        <f t="shared" ref="O622:S622" si="2058">IF($H622=O$6,$I622,"")</f>
        <v/>
      </c>
      <c r="P622" s="135" t="str">
        <f t="shared" si="2058"/>
        <v/>
      </c>
      <c r="Q622" s="136">
        <f t="shared" si="2058"/>
        <v>5000</v>
      </c>
      <c r="R622" s="135" t="str">
        <f t="shared" si="2058"/>
        <v/>
      </c>
      <c r="S622" s="137" t="str">
        <f t="shared" si="2058"/>
        <v/>
      </c>
      <c r="T622" s="113" t="str">
        <f t="shared" ref="T622:AJ622" si="2059">IF($H622=T$6,$J622,"")</f>
        <v/>
      </c>
      <c r="U622" s="114" t="str">
        <f t="shared" si="2059"/>
        <v/>
      </c>
      <c r="V622" s="114" t="str">
        <f t="shared" si="2059"/>
        <v/>
      </c>
      <c r="W622" s="114" t="str">
        <f t="shared" si="2059"/>
        <v/>
      </c>
      <c r="X622" s="113" t="str">
        <f t="shared" si="2059"/>
        <v/>
      </c>
      <c r="Y622" s="114" t="str">
        <f t="shared" si="2059"/>
        <v/>
      </c>
      <c r="Z622" s="114" t="str">
        <f t="shared" si="2059"/>
        <v/>
      </c>
      <c r="AA622" s="114" t="str">
        <f t="shared" si="2059"/>
        <v/>
      </c>
      <c r="AB622" s="113" t="str">
        <f t="shared" si="2059"/>
        <v/>
      </c>
      <c r="AC622" s="114" t="str">
        <f t="shared" si="2059"/>
        <v/>
      </c>
      <c r="AD622" s="114" t="str">
        <f t="shared" si="2059"/>
        <v/>
      </c>
      <c r="AE622" s="114" t="str">
        <f t="shared" si="2059"/>
        <v/>
      </c>
      <c r="AF622" s="114" t="str">
        <f t="shared" si="2059"/>
        <v/>
      </c>
      <c r="AG622" s="114" t="str">
        <f t="shared" si="2059"/>
        <v/>
      </c>
      <c r="AH622" s="114" t="str">
        <f t="shared" si="2059"/>
        <v/>
      </c>
      <c r="AI622" s="113" t="str">
        <f t="shared" si="2059"/>
        <v/>
      </c>
      <c r="AJ622" s="115" t="str">
        <f t="shared" si="2059"/>
        <v/>
      </c>
      <c r="AK622" s="617"/>
      <c r="AL622" s="38"/>
      <c r="AM622" s="98" t="s">
        <v>68</v>
      </c>
      <c r="AN622" s="130">
        <f t="shared" si="1746"/>
        <v>616</v>
      </c>
      <c r="AO622" s="138" t="str">
        <f t="shared" ref="AO622:AS622" si="2060">IF(AND($G622=AO$4,$H622=AO$6),$I622,"")</f>
        <v/>
      </c>
      <c r="AP622" s="139" t="str">
        <f t="shared" si="2060"/>
        <v/>
      </c>
      <c r="AQ622" s="139">
        <f t="shared" si="2060"/>
        <v>5000</v>
      </c>
      <c r="AR622" s="139" t="str">
        <f t="shared" si="2060"/>
        <v/>
      </c>
      <c r="AS622" s="139" t="str">
        <f t="shared" si="2060"/>
        <v/>
      </c>
      <c r="AT622" s="118"/>
      <c r="AU622" s="138" t="str">
        <f t="shared" si="1675"/>
        <v/>
      </c>
      <c r="AV622" s="139" t="str">
        <f t="shared" si="1676"/>
        <v/>
      </c>
      <c r="AW622" s="139" t="str">
        <f t="shared" si="1677"/>
        <v/>
      </c>
      <c r="AX622" s="139" t="str">
        <f t="shared" si="1678"/>
        <v/>
      </c>
      <c r="AY622" s="139" t="str">
        <f t="shared" si="1679"/>
        <v/>
      </c>
      <c r="AZ622" s="140" t="str">
        <f t="shared" si="1680"/>
        <v/>
      </c>
      <c r="BA622" s="141" t="str">
        <f t="shared" si="1681"/>
        <v/>
      </c>
      <c r="BB622" s="139" t="str">
        <f t="shared" si="1682"/>
        <v/>
      </c>
      <c r="BC622" s="139" t="str">
        <f t="shared" si="1683"/>
        <v/>
      </c>
      <c r="BD622" s="139" t="str">
        <f t="shared" si="1684"/>
        <v/>
      </c>
      <c r="BE622" s="140" t="str">
        <f t="shared" si="1685"/>
        <v/>
      </c>
      <c r="BF622" s="122" t="str">
        <f t="shared" si="1686"/>
        <v/>
      </c>
      <c r="BG622" s="123" t="str">
        <f t="shared" si="1687"/>
        <v/>
      </c>
      <c r="BH622" s="123" t="str">
        <f t="shared" si="1688"/>
        <v/>
      </c>
      <c r="BI622" s="123" t="str">
        <f t="shared" si="1689"/>
        <v/>
      </c>
      <c r="BJ622" s="122" t="str">
        <f t="shared" si="1690"/>
        <v/>
      </c>
      <c r="BK622" s="123" t="str">
        <f t="shared" si="1691"/>
        <v/>
      </c>
      <c r="BL622" s="123" t="str">
        <f t="shared" si="1692"/>
        <v/>
      </c>
      <c r="BM622" s="123" t="str">
        <f t="shared" si="1693"/>
        <v/>
      </c>
      <c r="BN622" s="123" t="str">
        <f t="shared" si="1694"/>
        <v/>
      </c>
      <c r="BO622" s="123" t="str">
        <f t="shared" si="1695"/>
        <v/>
      </c>
      <c r="BP622" s="123" t="str">
        <f t="shared" si="1696"/>
        <v/>
      </c>
      <c r="BQ622" s="123" t="str">
        <f t="shared" si="1697"/>
        <v/>
      </c>
      <c r="BR622" s="124" t="str">
        <f t="shared" si="1698"/>
        <v/>
      </c>
      <c r="BS622" s="142" t="str">
        <f t="shared" si="1699"/>
        <v/>
      </c>
      <c r="BT622" s="143" t="str">
        <f t="shared" si="1700"/>
        <v/>
      </c>
      <c r="BU622" s="143" t="str">
        <f t="shared" si="1701"/>
        <v/>
      </c>
      <c r="BV622" s="143" t="str">
        <f t="shared" si="1702"/>
        <v/>
      </c>
      <c r="BW622" s="143" t="str">
        <f t="shared" si="1703"/>
        <v/>
      </c>
      <c r="BX622" s="144" t="str">
        <f t="shared" si="1704"/>
        <v/>
      </c>
      <c r="BY622" s="141" t="str">
        <f t="shared" si="1705"/>
        <v/>
      </c>
      <c r="BZ622" s="139" t="str">
        <f t="shared" si="1706"/>
        <v/>
      </c>
      <c r="CA622" s="139" t="str">
        <f t="shared" si="1707"/>
        <v/>
      </c>
      <c r="CB622" s="139" t="str">
        <f t="shared" si="1708"/>
        <v/>
      </c>
      <c r="CC622" s="139" t="str">
        <f t="shared" si="1709"/>
        <v/>
      </c>
      <c r="CD622" s="139" t="str">
        <f t="shared" si="1710"/>
        <v/>
      </c>
      <c r="CE622" s="140" t="str">
        <f t="shared" si="1711"/>
        <v/>
      </c>
      <c r="CF622" s="141" t="str">
        <f t="shared" si="1712"/>
        <v/>
      </c>
      <c r="CG622" s="139" t="str">
        <f t="shared" si="1713"/>
        <v/>
      </c>
      <c r="CH622" s="139" t="str">
        <f t="shared" si="1714"/>
        <v/>
      </c>
      <c r="CI622" s="139" t="str">
        <f t="shared" si="1715"/>
        <v/>
      </c>
      <c r="CJ622" s="139" t="str">
        <f t="shared" si="1716"/>
        <v/>
      </c>
      <c r="CK622" s="139" t="str">
        <f t="shared" si="1717"/>
        <v/>
      </c>
      <c r="CL622" s="140" t="str">
        <f t="shared" si="1718"/>
        <v/>
      </c>
      <c r="CM622" s="142" t="str">
        <f t="shared" si="1719"/>
        <v/>
      </c>
      <c r="CN622" s="143" t="str">
        <f t="shared" si="1720"/>
        <v/>
      </c>
      <c r="CO622" s="143" t="str">
        <f t="shared" si="1721"/>
        <v/>
      </c>
      <c r="CP622" s="143" t="str">
        <f t="shared" si="1722"/>
        <v/>
      </c>
      <c r="CQ622" s="143" t="str">
        <f t="shared" si="1723"/>
        <v/>
      </c>
      <c r="CR622" s="145" t="str">
        <f t="shared" si="1724"/>
        <v/>
      </c>
      <c r="CS622" s="127"/>
      <c r="CT622" s="122" t="str">
        <f t="shared" si="1725"/>
        <v/>
      </c>
      <c r="CU622" s="123" t="str">
        <f t="shared" si="1726"/>
        <v/>
      </c>
      <c r="CV622" s="123" t="str">
        <f t="shared" si="1727"/>
        <v/>
      </c>
      <c r="CW622" s="123" t="str">
        <f t="shared" si="1728"/>
        <v/>
      </c>
      <c r="CX622" s="123" t="str">
        <f t="shared" si="1729"/>
        <v/>
      </c>
      <c r="CY622" s="123" t="str">
        <f t="shared" si="1730"/>
        <v/>
      </c>
      <c r="CZ622" s="123" t="str">
        <f t="shared" si="1731"/>
        <v/>
      </c>
      <c r="DA622" s="123" t="str">
        <f t="shared" si="1732"/>
        <v/>
      </c>
      <c r="DB622" s="124" t="str">
        <f t="shared" si="1733"/>
        <v/>
      </c>
      <c r="DC622" s="128" t="str">
        <f t="shared" si="1734"/>
        <v/>
      </c>
      <c r="DD622" s="123" t="str">
        <f t="shared" si="1735"/>
        <v/>
      </c>
      <c r="DE622" s="123" t="str">
        <f t="shared" si="1736"/>
        <v/>
      </c>
      <c r="DF622" s="123" t="str">
        <f t="shared" si="1737"/>
        <v/>
      </c>
      <c r="DG622" s="123" t="str">
        <f t="shared" si="1738"/>
        <v/>
      </c>
      <c r="DH622" s="123" t="str">
        <f t="shared" si="1739"/>
        <v/>
      </c>
      <c r="DI622" s="123" t="str">
        <f t="shared" si="1740"/>
        <v/>
      </c>
      <c r="DJ622" s="129" t="str">
        <f t="shared" si="1741"/>
        <v/>
      </c>
      <c r="DK622" s="98" t="s">
        <v>68</v>
      </c>
      <c r="DL622" s="130">
        <f t="shared" si="1748"/>
        <v>616</v>
      </c>
      <c r="DM622" s="56"/>
    </row>
    <row r="623" spans="2:117" ht="22.5" customHeight="1">
      <c r="B623" s="98" t="s">
        <v>68</v>
      </c>
      <c r="C623" s="130">
        <f t="shared" si="1742"/>
        <v>617</v>
      </c>
      <c r="D623" s="146">
        <v>45709</v>
      </c>
      <c r="E623" s="155" t="s">
        <v>69</v>
      </c>
      <c r="F623" s="102" t="s">
        <v>70</v>
      </c>
      <c r="G623" s="103" t="s">
        <v>20</v>
      </c>
      <c r="H623" s="131" t="s">
        <v>46</v>
      </c>
      <c r="I623" s="132">
        <v>500</v>
      </c>
      <c r="J623" s="106"/>
      <c r="K623" s="107">
        <f t="shared" si="1743"/>
        <v>6355403</v>
      </c>
      <c r="L623" s="647" t="str">
        <f>HYPERLINK("./通帳_公開用/外通帳Y617-639.pdf","通帳Y617-Y639")</f>
        <v>通帳Y617-Y639</v>
      </c>
      <c r="M623" s="133"/>
      <c r="N623" s="133"/>
      <c r="O623" s="134" t="str">
        <f t="shared" ref="O623:S623" si="2061">IF($H623=O$6,$I623,"")</f>
        <v/>
      </c>
      <c r="P623" s="135" t="str">
        <f t="shared" si="2061"/>
        <v/>
      </c>
      <c r="Q623" s="136">
        <f t="shared" si="2061"/>
        <v>500</v>
      </c>
      <c r="R623" s="135" t="str">
        <f t="shared" si="2061"/>
        <v/>
      </c>
      <c r="S623" s="137" t="str">
        <f t="shared" si="2061"/>
        <v/>
      </c>
      <c r="T623" s="113" t="str">
        <f t="shared" ref="T623:AJ623" si="2062">IF($H623=T$6,$J623,"")</f>
        <v/>
      </c>
      <c r="U623" s="114" t="str">
        <f t="shared" si="2062"/>
        <v/>
      </c>
      <c r="V623" s="114" t="str">
        <f t="shared" si="2062"/>
        <v/>
      </c>
      <c r="W623" s="114" t="str">
        <f t="shared" si="2062"/>
        <v/>
      </c>
      <c r="X623" s="113" t="str">
        <f t="shared" si="2062"/>
        <v/>
      </c>
      <c r="Y623" s="114" t="str">
        <f t="shared" si="2062"/>
        <v/>
      </c>
      <c r="Z623" s="114" t="str">
        <f t="shared" si="2062"/>
        <v/>
      </c>
      <c r="AA623" s="114" t="str">
        <f t="shared" si="2062"/>
        <v/>
      </c>
      <c r="AB623" s="113" t="str">
        <f t="shared" si="2062"/>
        <v/>
      </c>
      <c r="AC623" s="114" t="str">
        <f t="shared" si="2062"/>
        <v/>
      </c>
      <c r="AD623" s="114" t="str">
        <f t="shared" si="2062"/>
        <v/>
      </c>
      <c r="AE623" s="114" t="str">
        <f t="shared" si="2062"/>
        <v/>
      </c>
      <c r="AF623" s="114" t="str">
        <f t="shared" si="2062"/>
        <v/>
      </c>
      <c r="AG623" s="114" t="str">
        <f t="shared" si="2062"/>
        <v/>
      </c>
      <c r="AH623" s="114" t="str">
        <f t="shared" si="2062"/>
        <v/>
      </c>
      <c r="AI623" s="113" t="str">
        <f t="shared" si="2062"/>
        <v/>
      </c>
      <c r="AJ623" s="115" t="str">
        <f t="shared" si="2062"/>
        <v/>
      </c>
      <c r="AK623" s="617"/>
      <c r="AL623" s="38"/>
      <c r="AM623" s="98" t="s">
        <v>68</v>
      </c>
      <c r="AN623" s="130">
        <f t="shared" si="1746"/>
        <v>617</v>
      </c>
      <c r="AO623" s="138" t="str">
        <f t="shared" ref="AO623:AS623" si="2063">IF(AND($G623=AO$4,$H623=AO$6),$I623,"")</f>
        <v/>
      </c>
      <c r="AP623" s="139" t="str">
        <f t="shared" si="2063"/>
        <v/>
      </c>
      <c r="AQ623" s="139">
        <f t="shared" si="2063"/>
        <v>500</v>
      </c>
      <c r="AR623" s="139" t="str">
        <f t="shared" si="2063"/>
        <v/>
      </c>
      <c r="AS623" s="139" t="str">
        <f t="shared" si="2063"/>
        <v/>
      </c>
      <c r="AT623" s="118"/>
      <c r="AU623" s="138" t="str">
        <f t="shared" si="1675"/>
        <v/>
      </c>
      <c r="AV623" s="139" t="str">
        <f t="shared" si="1676"/>
        <v/>
      </c>
      <c r="AW623" s="139" t="str">
        <f t="shared" si="1677"/>
        <v/>
      </c>
      <c r="AX623" s="139" t="str">
        <f t="shared" si="1678"/>
        <v/>
      </c>
      <c r="AY623" s="139" t="str">
        <f t="shared" si="1679"/>
        <v/>
      </c>
      <c r="AZ623" s="140" t="str">
        <f t="shared" si="1680"/>
        <v/>
      </c>
      <c r="BA623" s="141" t="str">
        <f t="shared" si="1681"/>
        <v/>
      </c>
      <c r="BB623" s="139" t="str">
        <f t="shared" si="1682"/>
        <v/>
      </c>
      <c r="BC623" s="139" t="str">
        <f t="shared" si="1683"/>
        <v/>
      </c>
      <c r="BD623" s="139" t="str">
        <f t="shared" si="1684"/>
        <v/>
      </c>
      <c r="BE623" s="140" t="str">
        <f t="shared" si="1685"/>
        <v/>
      </c>
      <c r="BF623" s="122" t="str">
        <f t="shared" si="1686"/>
        <v/>
      </c>
      <c r="BG623" s="123" t="str">
        <f t="shared" si="1687"/>
        <v/>
      </c>
      <c r="BH623" s="123" t="str">
        <f t="shared" si="1688"/>
        <v/>
      </c>
      <c r="BI623" s="123" t="str">
        <f t="shared" si="1689"/>
        <v/>
      </c>
      <c r="BJ623" s="122" t="str">
        <f t="shared" si="1690"/>
        <v/>
      </c>
      <c r="BK623" s="123" t="str">
        <f t="shared" si="1691"/>
        <v/>
      </c>
      <c r="BL623" s="123" t="str">
        <f t="shared" si="1692"/>
        <v/>
      </c>
      <c r="BM623" s="123" t="str">
        <f t="shared" si="1693"/>
        <v/>
      </c>
      <c r="BN623" s="123" t="str">
        <f t="shared" si="1694"/>
        <v/>
      </c>
      <c r="BO623" s="123" t="str">
        <f t="shared" si="1695"/>
        <v/>
      </c>
      <c r="BP623" s="123" t="str">
        <f t="shared" si="1696"/>
        <v/>
      </c>
      <c r="BQ623" s="123" t="str">
        <f t="shared" si="1697"/>
        <v/>
      </c>
      <c r="BR623" s="124" t="str">
        <f t="shared" si="1698"/>
        <v/>
      </c>
      <c r="BS623" s="142" t="str">
        <f t="shared" si="1699"/>
        <v/>
      </c>
      <c r="BT623" s="143" t="str">
        <f t="shared" si="1700"/>
        <v/>
      </c>
      <c r="BU623" s="143" t="str">
        <f t="shared" si="1701"/>
        <v/>
      </c>
      <c r="BV623" s="143" t="str">
        <f t="shared" si="1702"/>
        <v/>
      </c>
      <c r="BW623" s="143" t="str">
        <f t="shared" si="1703"/>
        <v/>
      </c>
      <c r="BX623" s="144" t="str">
        <f t="shared" si="1704"/>
        <v/>
      </c>
      <c r="BY623" s="141" t="str">
        <f t="shared" si="1705"/>
        <v/>
      </c>
      <c r="BZ623" s="139" t="str">
        <f t="shared" si="1706"/>
        <v/>
      </c>
      <c r="CA623" s="139" t="str">
        <f t="shared" si="1707"/>
        <v/>
      </c>
      <c r="CB623" s="139" t="str">
        <f t="shared" si="1708"/>
        <v/>
      </c>
      <c r="CC623" s="139" t="str">
        <f t="shared" si="1709"/>
        <v/>
      </c>
      <c r="CD623" s="139" t="str">
        <f t="shared" si="1710"/>
        <v/>
      </c>
      <c r="CE623" s="140" t="str">
        <f t="shared" si="1711"/>
        <v/>
      </c>
      <c r="CF623" s="141" t="str">
        <f t="shared" si="1712"/>
        <v/>
      </c>
      <c r="CG623" s="139" t="str">
        <f t="shared" si="1713"/>
        <v/>
      </c>
      <c r="CH623" s="139" t="str">
        <f t="shared" si="1714"/>
        <v/>
      </c>
      <c r="CI623" s="139" t="str">
        <f t="shared" si="1715"/>
        <v/>
      </c>
      <c r="CJ623" s="139" t="str">
        <f t="shared" si="1716"/>
        <v/>
      </c>
      <c r="CK623" s="139" t="str">
        <f t="shared" si="1717"/>
        <v/>
      </c>
      <c r="CL623" s="140" t="str">
        <f t="shared" si="1718"/>
        <v/>
      </c>
      <c r="CM623" s="142" t="str">
        <f t="shared" si="1719"/>
        <v/>
      </c>
      <c r="CN623" s="143" t="str">
        <f t="shared" si="1720"/>
        <v/>
      </c>
      <c r="CO623" s="143" t="str">
        <f t="shared" si="1721"/>
        <v/>
      </c>
      <c r="CP623" s="143" t="str">
        <f t="shared" si="1722"/>
        <v/>
      </c>
      <c r="CQ623" s="143" t="str">
        <f t="shared" si="1723"/>
        <v/>
      </c>
      <c r="CR623" s="145" t="str">
        <f t="shared" si="1724"/>
        <v/>
      </c>
      <c r="CS623" s="127"/>
      <c r="CT623" s="122" t="str">
        <f t="shared" si="1725"/>
        <v/>
      </c>
      <c r="CU623" s="123" t="str">
        <f t="shared" si="1726"/>
        <v/>
      </c>
      <c r="CV623" s="123" t="str">
        <f t="shared" si="1727"/>
        <v/>
      </c>
      <c r="CW623" s="123" t="str">
        <f t="shared" si="1728"/>
        <v/>
      </c>
      <c r="CX623" s="123" t="str">
        <f t="shared" si="1729"/>
        <v/>
      </c>
      <c r="CY623" s="123" t="str">
        <f t="shared" si="1730"/>
        <v/>
      </c>
      <c r="CZ623" s="123" t="str">
        <f t="shared" si="1731"/>
        <v/>
      </c>
      <c r="DA623" s="123" t="str">
        <f t="shared" si="1732"/>
        <v/>
      </c>
      <c r="DB623" s="124" t="str">
        <f t="shared" si="1733"/>
        <v/>
      </c>
      <c r="DC623" s="128" t="str">
        <f t="shared" si="1734"/>
        <v/>
      </c>
      <c r="DD623" s="123" t="str">
        <f t="shared" si="1735"/>
        <v/>
      </c>
      <c r="DE623" s="123" t="str">
        <f t="shared" si="1736"/>
        <v/>
      </c>
      <c r="DF623" s="123" t="str">
        <f t="shared" si="1737"/>
        <v/>
      </c>
      <c r="DG623" s="123" t="str">
        <f t="shared" si="1738"/>
        <v/>
      </c>
      <c r="DH623" s="123" t="str">
        <f t="shared" si="1739"/>
        <v/>
      </c>
      <c r="DI623" s="123" t="str">
        <f t="shared" si="1740"/>
        <v/>
      </c>
      <c r="DJ623" s="129" t="str">
        <f t="shared" si="1741"/>
        <v/>
      </c>
      <c r="DK623" s="98" t="s">
        <v>68</v>
      </c>
      <c r="DL623" s="130">
        <f t="shared" si="1748"/>
        <v>617</v>
      </c>
      <c r="DM623" s="56"/>
    </row>
    <row r="624" spans="2:117" ht="22.5" customHeight="1">
      <c r="B624" s="98" t="s">
        <v>68</v>
      </c>
      <c r="C624" s="130">
        <f t="shared" si="1742"/>
        <v>618</v>
      </c>
      <c r="D624" s="146">
        <v>45709</v>
      </c>
      <c r="E624" s="155" t="s">
        <v>69</v>
      </c>
      <c r="F624" s="102" t="s">
        <v>70</v>
      </c>
      <c r="G624" s="103" t="s">
        <v>20</v>
      </c>
      <c r="H624" s="131" t="s">
        <v>46</v>
      </c>
      <c r="I624" s="132">
        <v>10000</v>
      </c>
      <c r="J624" s="106"/>
      <c r="K624" s="107">
        <f t="shared" si="1743"/>
        <v>6365403</v>
      </c>
      <c r="L624" s="645"/>
      <c r="M624" s="133"/>
      <c r="N624" s="133"/>
      <c r="O624" s="134" t="str">
        <f t="shared" ref="O624:S624" si="2064">IF($H624=O$6,$I624,"")</f>
        <v/>
      </c>
      <c r="P624" s="135" t="str">
        <f t="shared" si="2064"/>
        <v/>
      </c>
      <c r="Q624" s="136">
        <f t="shared" si="2064"/>
        <v>10000</v>
      </c>
      <c r="R624" s="135" t="str">
        <f t="shared" si="2064"/>
        <v/>
      </c>
      <c r="S624" s="137" t="str">
        <f t="shared" si="2064"/>
        <v/>
      </c>
      <c r="T624" s="113" t="str">
        <f t="shared" ref="T624:AJ624" si="2065">IF($H624=T$6,$J624,"")</f>
        <v/>
      </c>
      <c r="U624" s="114" t="str">
        <f t="shared" si="2065"/>
        <v/>
      </c>
      <c r="V624" s="114" t="str">
        <f t="shared" si="2065"/>
        <v/>
      </c>
      <c r="W624" s="114" t="str">
        <f t="shared" si="2065"/>
        <v/>
      </c>
      <c r="X624" s="113" t="str">
        <f t="shared" si="2065"/>
        <v/>
      </c>
      <c r="Y624" s="114" t="str">
        <f t="shared" si="2065"/>
        <v/>
      </c>
      <c r="Z624" s="114" t="str">
        <f t="shared" si="2065"/>
        <v/>
      </c>
      <c r="AA624" s="114" t="str">
        <f t="shared" si="2065"/>
        <v/>
      </c>
      <c r="AB624" s="113" t="str">
        <f t="shared" si="2065"/>
        <v/>
      </c>
      <c r="AC624" s="114" t="str">
        <f t="shared" si="2065"/>
        <v/>
      </c>
      <c r="AD624" s="114" t="str">
        <f t="shared" si="2065"/>
        <v/>
      </c>
      <c r="AE624" s="114" t="str">
        <f t="shared" si="2065"/>
        <v/>
      </c>
      <c r="AF624" s="114" t="str">
        <f t="shared" si="2065"/>
        <v/>
      </c>
      <c r="AG624" s="114" t="str">
        <f t="shared" si="2065"/>
        <v/>
      </c>
      <c r="AH624" s="114" t="str">
        <f t="shared" si="2065"/>
        <v/>
      </c>
      <c r="AI624" s="113" t="str">
        <f t="shared" si="2065"/>
        <v/>
      </c>
      <c r="AJ624" s="115" t="str">
        <f t="shared" si="2065"/>
        <v/>
      </c>
      <c r="AK624" s="617"/>
      <c r="AL624" s="38"/>
      <c r="AM624" s="98" t="s">
        <v>68</v>
      </c>
      <c r="AN624" s="130">
        <f t="shared" si="1746"/>
        <v>618</v>
      </c>
      <c r="AO624" s="138" t="str">
        <f t="shared" ref="AO624:AS624" si="2066">IF(AND($G624=AO$4,$H624=AO$6),$I624,"")</f>
        <v/>
      </c>
      <c r="AP624" s="139" t="str">
        <f t="shared" si="2066"/>
        <v/>
      </c>
      <c r="AQ624" s="139">
        <f t="shared" si="2066"/>
        <v>10000</v>
      </c>
      <c r="AR624" s="139" t="str">
        <f t="shared" si="2066"/>
        <v/>
      </c>
      <c r="AS624" s="139" t="str">
        <f t="shared" si="2066"/>
        <v/>
      </c>
      <c r="AT624" s="118"/>
      <c r="AU624" s="138" t="str">
        <f t="shared" si="1675"/>
        <v/>
      </c>
      <c r="AV624" s="139" t="str">
        <f t="shared" si="1676"/>
        <v/>
      </c>
      <c r="AW624" s="139" t="str">
        <f t="shared" si="1677"/>
        <v/>
      </c>
      <c r="AX624" s="139" t="str">
        <f t="shared" si="1678"/>
        <v/>
      </c>
      <c r="AY624" s="139" t="str">
        <f t="shared" si="1679"/>
        <v/>
      </c>
      <c r="AZ624" s="140" t="str">
        <f t="shared" si="1680"/>
        <v/>
      </c>
      <c r="BA624" s="141" t="str">
        <f t="shared" si="1681"/>
        <v/>
      </c>
      <c r="BB624" s="139" t="str">
        <f t="shared" si="1682"/>
        <v/>
      </c>
      <c r="BC624" s="139" t="str">
        <f t="shared" si="1683"/>
        <v/>
      </c>
      <c r="BD624" s="139" t="str">
        <f t="shared" si="1684"/>
        <v/>
      </c>
      <c r="BE624" s="140" t="str">
        <f t="shared" si="1685"/>
        <v/>
      </c>
      <c r="BF624" s="122" t="str">
        <f t="shared" si="1686"/>
        <v/>
      </c>
      <c r="BG624" s="123" t="str">
        <f t="shared" si="1687"/>
        <v/>
      </c>
      <c r="BH624" s="123" t="str">
        <f t="shared" si="1688"/>
        <v/>
      </c>
      <c r="BI624" s="123" t="str">
        <f t="shared" si="1689"/>
        <v/>
      </c>
      <c r="BJ624" s="122" t="str">
        <f t="shared" si="1690"/>
        <v/>
      </c>
      <c r="BK624" s="123" t="str">
        <f t="shared" si="1691"/>
        <v/>
      </c>
      <c r="BL624" s="123" t="str">
        <f t="shared" si="1692"/>
        <v/>
      </c>
      <c r="BM624" s="123" t="str">
        <f t="shared" si="1693"/>
        <v/>
      </c>
      <c r="BN624" s="123" t="str">
        <f t="shared" si="1694"/>
        <v/>
      </c>
      <c r="BO624" s="123" t="str">
        <f t="shared" si="1695"/>
        <v/>
      </c>
      <c r="BP624" s="123" t="str">
        <f t="shared" si="1696"/>
        <v/>
      </c>
      <c r="BQ624" s="123" t="str">
        <f t="shared" si="1697"/>
        <v/>
      </c>
      <c r="BR624" s="124" t="str">
        <f t="shared" si="1698"/>
        <v/>
      </c>
      <c r="BS624" s="142" t="str">
        <f t="shared" si="1699"/>
        <v/>
      </c>
      <c r="BT624" s="143" t="str">
        <f t="shared" si="1700"/>
        <v/>
      </c>
      <c r="BU624" s="143" t="str">
        <f t="shared" si="1701"/>
        <v/>
      </c>
      <c r="BV624" s="143" t="str">
        <f t="shared" si="1702"/>
        <v/>
      </c>
      <c r="BW624" s="143" t="str">
        <f t="shared" si="1703"/>
        <v/>
      </c>
      <c r="BX624" s="144" t="str">
        <f t="shared" si="1704"/>
        <v/>
      </c>
      <c r="BY624" s="141" t="str">
        <f t="shared" si="1705"/>
        <v/>
      </c>
      <c r="BZ624" s="139" t="str">
        <f t="shared" si="1706"/>
        <v/>
      </c>
      <c r="CA624" s="139" t="str">
        <f t="shared" si="1707"/>
        <v/>
      </c>
      <c r="CB624" s="139" t="str">
        <f t="shared" si="1708"/>
        <v/>
      </c>
      <c r="CC624" s="139" t="str">
        <f t="shared" si="1709"/>
        <v/>
      </c>
      <c r="CD624" s="139" t="str">
        <f t="shared" si="1710"/>
        <v/>
      </c>
      <c r="CE624" s="140" t="str">
        <f t="shared" si="1711"/>
        <v/>
      </c>
      <c r="CF624" s="141" t="str">
        <f t="shared" si="1712"/>
        <v/>
      </c>
      <c r="CG624" s="139" t="str">
        <f t="shared" si="1713"/>
        <v/>
      </c>
      <c r="CH624" s="139" t="str">
        <f t="shared" si="1714"/>
        <v/>
      </c>
      <c r="CI624" s="139" t="str">
        <f t="shared" si="1715"/>
        <v/>
      </c>
      <c r="CJ624" s="139" t="str">
        <f t="shared" si="1716"/>
        <v/>
      </c>
      <c r="CK624" s="139" t="str">
        <f t="shared" si="1717"/>
        <v/>
      </c>
      <c r="CL624" s="140" t="str">
        <f t="shared" si="1718"/>
        <v/>
      </c>
      <c r="CM624" s="142" t="str">
        <f t="shared" si="1719"/>
        <v/>
      </c>
      <c r="CN624" s="143" t="str">
        <f t="shared" si="1720"/>
        <v/>
      </c>
      <c r="CO624" s="143" t="str">
        <f t="shared" si="1721"/>
        <v/>
      </c>
      <c r="CP624" s="143" t="str">
        <f t="shared" si="1722"/>
        <v/>
      </c>
      <c r="CQ624" s="143" t="str">
        <f t="shared" si="1723"/>
        <v/>
      </c>
      <c r="CR624" s="145" t="str">
        <f t="shared" si="1724"/>
        <v/>
      </c>
      <c r="CS624" s="127"/>
      <c r="CT624" s="122" t="str">
        <f t="shared" si="1725"/>
        <v/>
      </c>
      <c r="CU624" s="123" t="str">
        <f t="shared" si="1726"/>
        <v/>
      </c>
      <c r="CV624" s="123" t="str">
        <f t="shared" si="1727"/>
        <v/>
      </c>
      <c r="CW624" s="123" t="str">
        <f t="shared" si="1728"/>
        <v/>
      </c>
      <c r="CX624" s="123" t="str">
        <f t="shared" si="1729"/>
        <v/>
      </c>
      <c r="CY624" s="123" t="str">
        <f t="shared" si="1730"/>
        <v/>
      </c>
      <c r="CZ624" s="123" t="str">
        <f t="shared" si="1731"/>
        <v/>
      </c>
      <c r="DA624" s="123" t="str">
        <f t="shared" si="1732"/>
        <v/>
      </c>
      <c r="DB624" s="124" t="str">
        <f t="shared" si="1733"/>
        <v/>
      </c>
      <c r="DC624" s="128" t="str">
        <f t="shared" si="1734"/>
        <v/>
      </c>
      <c r="DD624" s="123" t="str">
        <f t="shared" si="1735"/>
        <v/>
      </c>
      <c r="DE624" s="123" t="str">
        <f t="shared" si="1736"/>
        <v/>
      </c>
      <c r="DF624" s="123" t="str">
        <f t="shared" si="1737"/>
        <v/>
      </c>
      <c r="DG624" s="123" t="str">
        <f t="shared" si="1738"/>
        <v/>
      </c>
      <c r="DH624" s="123" t="str">
        <f t="shared" si="1739"/>
        <v/>
      </c>
      <c r="DI624" s="123" t="str">
        <f t="shared" si="1740"/>
        <v/>
      </c>
      <c r="DJ624" s="129" t="str">
        <f t="shared" si="1741"/>
        <v/>
      </c>
      <c r="DK624" s="98" t="s">
        <v>68</v>
      </c>
      <c r="DL624" s="130">
        <f t="shared" si="1748"/>
        <v>618</v>
      </c>
      <c r="DM624" s="56"/>
    </row>
    <row r="625" spans="2:117" ht="22.5" customHeight="1">
      <c r="B625" s="98" t="s">
        <v>68</v>
      </c>
      <c r="C625" s="130">
        <f t="shared" si="1742"/>
        <v>619</v>
      </c>
      <c r="D625" s="146">
        <v>45709</v>
      </c>
      <c r="E625" s="155" t="s">
        <v>69</v>
      </c>
      <c r="F625" s="102" t="s">
        <v>70</v>
      </c>
      <c r="G625" s="103" t="s">
        <v>20</v>
      </c>
      <c r="H625" s="131" t="s">
        <v>46</v>
      </c>
      <c r="I625" s="132">
        <v>3000</v>
      </c>
      <c r="J625" s="106"/>
      <c r="K625" s="107">
        <f t="shared" si="1743"/>
        <v>6368403</v>
      </c>
      <c r="L625" s="645"/>
      <c r="M625" s="133"/>
      <c r="N625" s="133"/>
      <c r="O625" s="134" t="str">
        <f t="shared" ref="O625:S625" si="2067">IF($H625=O$6,$I625,"")</f>
        <v/>
      </c>
      <c r="P625" s="135" t="str">
        <f t="shared" si="2067"/>
        <v/>
      </c>
      <c r="Q625" s="136">
        <f t="shared" si="2067"/>
        <v>3000</v>
      </c>
      <c r="R625" s="135" t="str">
        <f t="shared" si="2067"/>
        <v/>
      </c>
      <c r="S625" s="137" t="str">
        <f t="shared" si="2067"/>
        <v/>
      </c>
      <c r="T625" s="113" t="str">
        <f t="shared" ref="T625:AJ625" si="2068">IF($H625=T$6,$J625,"")</f>
        <v/>
      </c>
      <c r="U625" s="114" t="str">
        <f t="shared" si="2068"/>
        <v/>
      </c>
      <c r="V625" s="114" t="str">
        <f t="shared" si="2068"/>
        <v/>
      </c>
      <c r="W625" s="114" t="str">
        <f t="shared" si="2068"/>
        <v/>
      </c>
      <c r="X625" s="113" t="str">
        <f t="shared" si="2068"/>
        <v/>
      </c>
      <c r="Y625" s="114" t="str">
        <f t="shared" si="2068"/>
        <v/>
      </c>
      <c r="Z625" s="114" t="str">
        <f t="shared" si="2068"/>
        <v/>
      </c>
      <c r="AA625" s="114" t="str">
        <f t="shared" si="2068"/>
        <v/>
      </c>
      <c r="AB625" s="113" t="str">
        <f t="shared" si="2068"/>
        <v/>
      </c>
      <c r="AC625" s="114" t="str">
        <f t="shared" si="2068"/>
        <v/>
      </c>
      <c r="AD625" s="114" t="str">
        <f t="shared" si="2068"/>
        <v/>
      </c>
      <c r="AE625" s="114" t="str">
        <f t="shared" si="2068"/>
        <v/>
      </c>
      <c r="AF625" s="114" t="str">
        <f t="shared" si="2068"/>
        <v/>
      </c>
      <c r="AG625" s="114" t="str">
        <f t="shared" si="2068"/>
        <v/>
      </c>
      <c r="AH625" s="114" t="str">
        <f t="shared" si="2068"/>
        <v/>
      </c>
      <c r="AI625" s="113" t="str">
        <f t="shared" si="2068"/>
        <v/>
      </c>
      <c r="AJ625" s="115" t="str">
        <f t="shared" si="2068"/>
        <v/>
      </c>
      <c r="AK625" s="617"/>
      <c r="AL625" s="38"/>
      <c r="AM625" s="98" t="s">
        <v>68</v>
      </c>
      <c r="AN625" s="130">
        <f t="shared" si="1746"/>
        <v>619</v>
      </c>
      <c r="AO625" s="138" t="str">
        <f t="shared" ref="AO625:AS625" si="2069">IF(AND($G625=AO$4,$H625=AO$6),$I625,"")</f>
        <v/>
      </c>
      <c r="AP625" s="139" t="str">
        <f t="shared" si="2069"/>
        <v/>
      </c>
      <c r="AQ625" s="139">
        <f t="shared" si="2069"/>
        <v>3000</v>
      </c>
      <c r="AR625" s="139" t="str">
        <f t="shared" si="2069"/>
        <v/>
      </c>
      <c r="AS625" s="139" t="str">
        <f t="shared" si="2069"/>
        <v/>
      </c>
      <c r="AT625" s="118"/>
      <c r="AU625" s="138" t="str">
        <f t="shared" si="1675"/>
        <v/>
      </c>
      <c r="AV625" s="139" t="str">
        <f t="shared" si="1676"/>
        <v/>
      </c>
      <c r="AW625" s="139" t="str">
        <f t="shared" si="1677"/>
        <v/>
      </c>
      <c r="AX625" s="139" t="str">
        <f t="shared" si="1678"/>
        <v/>
      </c>
      <c r="AY625" s="139" t="str">
        <f t="shared" si="1679"/>
        <v/>
      </c>
      <c r="AZ625" s="140" t="str">
        <f t="shared" si="1680"/>
        <v/>
      </c>
      <c r="BA625" s="141" t="str">
        <f t="shared" si="1681"/>
        <v/>
      </c>
      <c r="BB625" s="139" t="str">
        <f t="shared" si="1682"/>
        <v/>
      </c>
      <c r="BC625" s="139" t="str">
        <f t="shared" si="1683"/>
        <v/>
      </c>
      <c r="BD625" s="139" t="str">
        <f t="shared" si="1684"/>
        <v/>
      </c>
      <c r="BE625" s="140" t="str">
        <f t="shared" si="1685"/>
        <v/>
      </c>
      <c r="BF625" s="122" t="str">
        <f t="shared" si="1686"/>
        <v/>
      </c>
      <c r="BG625" s="123" t="str">
        <f t="shared" si="1687"/>
        <v/>
      </c>
      <c r="BH625" s="123" t="str">
        <f t="shared" si="1688"/>
        <v/>
      </c>
      <c r="BI625" s="123" t="str">
        <f t="shared" si="1689"/>
        <v/>
      </c>
      <c r="BJ625" s="122" t="str">
        <f t="shared" si="1690"/>
        <v/>
      </c>
      <c r="BK625" s="123" t="str">
        <f t="shared" si="1691"/>
        <v/>
      </c>
      <c r="BL625" s="123" t="str">
        <f t="shared" si="1692"/>
        <v/>
      </c>
      <c r="BM625" s="123" t="str">
        <f t="shared" si="1693"/>
        <v/>
      </c>
      <c r="BN625" s="123" t="str">
        <f t="shared" si="1694"/>
        <v/>
      </c>
      <c r="BO625" s="123" t="str">
        <f t="shared" si="1695"/>
        <v/>
      </c>
      <c r="BP625" s="123" t="str">
        <f t="shared" si="1696"/>
        <v/>
      </c>
      <c r="BQ625" s="123" t="str">
        <f t="shared" si="1697"/>
        <v/>
      </c>
      <c r="BR625" s="124" t="str">
        <f t="shared" si="1698"/>
        <v/>
      </c>
      <c r="BS625" s="142" t="str">
        <f t="shared" si="1699"/>
        <v/>
      </c>
      <c r="BT625" s="143" t="str">
        <f t="shared" si="1700"/>
        <v/>
      </c>
      <c r="BU625" s="143" t="str">
        <f t="shared" si="1701"/>
        <v/>
      </c>
      <c r="BV625" s="143" t="str">
        <f t="shared" si="1702"/>
        <v/>
      </c>
      <c r="BW625" s="143" t="str">
        <f t="shared" si="1703"/>
        <v/>
      </c>
      <c r="BX625" s="144" t="str">
        <f t="shared" si="1704"/>
        <v/>
      </c>
      <c r="BY625" s="141" t="str">
        <f t="shared" si="1705"/>
        <v/>
      </c>
      <c r="BZ625" s="139" t="str">
        <f t="shared" si="1706"/>
        <v/>
      </c>
      <c r="CA625" s="139" t="str">
        <f t="shared" si="1707"/>
        <v/>
      </c>
      <c r="CB625" s="139" t="str">
        <f t="shared" si="1708"/>
        <v/>
      </c>
      <c r="CC625" s="139" t="str">
        <f t="shared" si="1709"/>
        <v/>
      </c>
      <c r="CD625" s="139" t="str">
        <f t="shared" si="1710"/>
        <v/>
      </c>
      <c r="CE625" s="140" t="str">
        <f t="shared" si="1711"/>
        <v/>
      </c>
      <c r="CF625" s="141" t="str">
        <f t="shared" si="1712"/>
        <v/>
      </c>
      <c r="CG625" s="139" t="str">
        <f t="shared" si="1713"/>
        <v/>
      </c>
      <c r="CH625" s="139" t="str">
        <f t="shared" si="1714"/>
        <v/>
      </c>
      <c r="CI625" s="139" t="str">
        <f t="shared" si="1715"/>
        <v/>
      </c>
      <c r="CJ625" s="139" t="str">
        <f t="shared" si="1716"/>
        <v/>
      </c>
      <c r="CK625" s="139" t="str">
        <f t="shared" si="1717"/>
        <v/>
      </c>
      <c r="CL625" s="140" t="str">
        <f t="shared" si="1718"/>
        <v/>
      </c>
      <c r="CM625" s="142" t="str">
        <f t="shared" si="1719"/>
        <v/>
      </c>
      <c r="CN625" s="143" t="str">
        <f t="shared" si="1720"/>
        <v/>
      </c>
      <c r="CO625" s="143" t="str">
        <f t="shared" si="1721"/>
        <v/>
      </c>
      <c r="CP625" s="143" t="str">
        <f t="shared" si="1722"/>
        <v/>
      </c>
      <c r="CQ625" s="143" t="str">
        <f t="shared" si="1723"/>
        <v/>
      </c>
      <c r="CR625" s="145" t="str">
        <f t="shared" si="1724"/>
        <v/>
      </c>
      <c r="CS625" s="127"/>
      <c r="CT625" s="122" t="str">
        <f t="shared" si="1725"/>
        <v/>
      </c>
      <c r="CU625" s="123" t="str">
        <f t="shared" si="1726"/>
        <v/>
      </c>
      <c r="CV625" s="123" t="str">
        <f t="shared" si="1727"/>
        <v/>
      </c>
      <c r="CW625" s="123" t="str">
        <f t="shared" si="1728"/>
        <v/>
      </c>
      <c r="CX625" s="123" t="str">
        <f t="shared" si="1729"/>
        <v/>
      </c>
      <c r="CY625" s="123" t="str">
        <f t="shared" si="1730"/>
        <v/>
      </c>
      <c r="CZ625" s="123" t="str">
        <f t="shared" si="1731"/>
        <v/>
      </c>
      <c r="DA625" s="123" t="str">
        <f t="shared" si="1732"/>
        <v/>
      </c>
      <c r="DB625" s="124" t="str">
        <f t="shared" si="1733"/>
        <v/>
      </c>
      <c r="DC625" s="128" t="str">
        <f t="shared" si="1734"/>
        <v/>
      </c>
      <c r="DD625" s="123" t="str">
        <f t="shared" si="1735"/>
        <v/>
      </c>
      <c r="DE625" s="123" t="str">
        <f t="shared" si="1736"/>
        <v/>
      </c>
      <c r="DF625" s="123" t="str">
        <f t="shared" si="1737"/>
        <v/>
      </c>
      <c r="DG625" s="123" t="str">
        <f t="shared" si="1738"/>
        <v/>
      </c>
      <c r="DH625" s="123" t="str">
        <f t="shared" si="1739"/>
        <v/>
      </c>
      <c r="DI625" s="123" t="str">
        <f t="shared" si="1740"/>
        <v/>
      </c>
      <c r="DJ625" s="129" t="str">
        <f t="shared" si="1741"/>
        <v/>
      </c>
      <c r="DK625" s="98" t="s">
        <v>68</v>
      </c>
      <c r="DL625" s="130">
        <f t="shared" si="1748"/>
        <v>619</v>
      </c>
      <c r="DM625" s="56"/>
    </row>
    <row r="626" spans="2:117" ht="22.5" customHeight="1">
      <c r="B626" s="98" t="s">
        <v>68</v>
      </c>
      <c r="C626" s="130">
        <f t="shared" si="1742"/>
        <v>620</v>
      </c>
      <c r="D626" s="146">
        <v>45709</v>
      </c>
      <c r="E626" s="155" t="s">
        <v>69</v>
      </c>
      <c r="F626" s="102" t="s">
        <v>70</v>
      </c>
      <c r="G626" s="103" t="s">
        <v>20</v>
      </c>
      <c r="H626" s="131" t="s">
        <v>46</v>
      </c>
      <c r="I626" s="132">
        <v>750</v>
      </c>
      <c r="J626" s="106"/>
      <c r="K626" s="107">
        <f t="shared" si="1743"/>
        <v>6369153</v>
      </c>
      <c r="L626" s="645"/>
      <c r="M626" s="133"/>
      <c r="N626" s="133"/>
      <c r="O626" s="134" t="str">
        <f t="shared" ref="O626:S626" si="2070">IF($H626=O$6,$I626,"")</f>
        <v/>
      </c>
      <c r="P626" s="135" t="str">
        <f t="shared" si="2070"/>
        <v/>
      </c>
      <c r="Q626" s="136">
        <f t="shared" si="2070"/>
        <v>750</v>
      </c>
      <c r="R626" s="135" t="str">
        <f t="shared" si="2070"/>
        <v/>
      </c>
      <c r="S626" s="137" t="str">
        <f t="shared" si="2070"/>
        <v/>
      </c>
      <c r="T626" s="113" t="str">
        <f t="shared" ref="T626:AJ626" si="2071">IF($H626=T$6,$J626,"")</f>
        <v/>
      </c>
      <c r="U626" s="114" t="str">
        <f t="shared" si="2071"/>
        <v/>
      </c>
      <c r="V626" s="114" t="str">
        <f t="shared" si="2071"/>
        <v/>
      </c>
      <c r="W626" s="114" t="str">
        <f t="shared" si="2071"/>
        <v/>
      </c>
      <c r="X626" s="113" t="str">
        <f t="shared" si="2071"/>
        <v/>
      </c>
      <c r="Y626" s="114" t="str">
        <f t="shared" si="2071"/>
        <v/>
      </c>
      <c r="Z626" s="114" t="str">
        <f t="shared" si="2071"/>
        <v/>
      </c>
      <c r="AA626" s="114" t="str">
        <f t="shared" si="2071"/>
        <v/>
      </c>
      <c r="AB626" s="113" t="str">
        <f t="shared" si="2071"/>
        <v/>
      </c>
      <c r="AC626" s="114" t="str">
        <f t="shared" si="2071"/>
        <v/>
      </c>
      <c r="AD626" s="114" t="str">
        <f t="shared" si="2071"/>
        <v/>
      </c>
      <c r="AE626" s="114" t="str">
        <f t="shared" si="2071"/>
        <v/>
      </c>
      <c r="AF626" s="114" t="str">
        <f t="shared" si="2071"/>
        <v/>
      </c>
      <c r="AG626" s="114" t="str">
        <f t="shared" si="2071"/>
        <v/>
      </c>
      <c r="AH626" s="114" t="str">
        <f t="shared" si="2071"/>
        <v/>
      </c>
      <c r="AI626" s="113" t="str">
        <f t="shared" si="2071"/>
        <v/>
      </c>
      <c r="AJ626" s="115" t="str">
        <f t="shared" si="2071"/>
        <v/>
      </c>
      <c r="AK626" s="617"/>
      <c r="AL626" s="38"/>
      <c r="AM626" s="98" t="s">
        <v>68</v>
      </c>
      <c r="AN626" s="130">
        <f t="shared" si="1746"/>
        <v>620</v>
      </c>
      <c r="AO626" s="138" t="str">
        <f t="shared" ref="AO626:AS626" si="2072">IF(AND($G626=AO$4,$H626=AO$6),$I626,"")</f>
        <v/>
      </c>
      <c r="AP626" s="139" t="str">
        <f t="shared" si="2072"/>
        <v/>
      </c>
      <c r="AQ626" s="139">
        <f t="shared" si="2072"/>
        <v>750</v>
      </c>
      <c r="AR626" s="139" t="str">
        <f t="shared" si="2072"/>
        <v/>
      </c>
      <c r="AS626" s="139" t="str">
        <f t="shared" si="2072"/>
        <v/>
      </c>
      <c r="AT626" s="118"/>
      <c r="AU626" s="138" t="str">
        <f t="shared" si="1675"/>
        <v/>
      </c>
      <c r="AV626" s="139" t="str">
        <f t="shared" si="1676"/>
        <v/>
      </c>
      <c r="AW626" s="139" t="str">
        <f t="shared" si="1677"/>
        <v/>
      </c>
      <c r="AX626" s="139" t="str">
        <f t="shared" si="1678"/>
        <v/>
      </c>
      <c r="AY626" s="139" t="str">
        <f t="shared" si="1679"/>
        <v/>
      </c>
      <c r="AZ626" s="140" t="str">
        <f t="shared" si="1680"/>
        <v/>
      </c>
      <c r="BA626" s="141" t="str">
        <f t="shared" si="1681"/>
        <v/>
      </c>
      <c r="BB626" s="139" t="str">
        <f t="shared" si="1682"/>
        <v/>
      </c>
      <c r="BC626" s="139" t="str">
        <f t="shared" si="1683"/>
        <v/>
      </c>
      <c r="BD626" s="139" t="str">
        <f t="shared" si="1684"/>
        <v/>
      </c>
      <c r="BE626" s="140" t="str">
        <f t="shared" si="1685"/>
        <v/>
      </c>
      <c r="BF626" s="122" t="str">
        <f t="shared" si="1686"/>
        <v/>
      </c>
      <c r="BG626" s="123" t="str">
        <f t="shared" si="1687"/>
        <v/>
      </c>
      <c r="BH626" s="123" t="str">
        <f t="shared" si="1688"/>
        <v/>
      </c>
      <c r="BI626" s="123" t="str">
        <f t="shared" si="1689"/>
        <v/>
      </c>
      <c r="BJ626" s="122" t="str">
        <f t="shared" si="1690"/>
        <v/>
      </c>
      <c r="BK626" s="123" t="str">
        <f t="shared" si="1691"/>
        <v/>
      </c>
      <c r="BL626" s="123" t="str">
        <f t="shared" si="1692"/>
        <v/>
      </c>
      <c r="BM626" s="123" t="str">
        <f t="shared" si="1693"/>
        <v/>
      </c>
      <c r="BN626" s="123" t="str">
        <f t="shared" si="1694"/>
        <v/>
      </c>
      <c r="BO626" s="123" t="str">
        <f t="shared" si="1695"/>
        <v/>
      </c>
      <c r="BP626" s="123" t="str">
        <f t="shared" si="1696"/>
        <v/>
      </c>
      <c r="BQ626" s="123" t="str">
        <f t="shared" si="1697"/>
        <v/>
      </c>
      <c r="BR626" s="124" t="str">
        <f t="shared" si="1698"/>
        <v/>
      </c>
      <c r="BS626" s="142" t="str">
        <f t="shared" si="1699"/>
        <v/>
      </c>
      <c r="BT626" s="143" t="str">
        <f t="shared" si="1700"/>
        <v/>
      </c>
      <c r="BU626" s="143" t="str">
        <f t="shared" si="1701"/>
        <v/>
      </c>
      <c r="BV626" s="143" t="str">
        <f t="shared" si="1702"/>
        <v/>
      </c>
      <c r="BW626" s="143" t="str">
        <f t="shared" si="1703"/>
        <v/>
      </c>
      <c r="BX626" s="144" t="str">
        <f t="shared" si="1704"/>
        <v/>
      </c>
      <c r="BY626" s="141" t="str">
        <f t="shared" si="1705"/>
        <v/>
      </c>
      <c r="BZ626" s="139" t="str">
        <f t="shared" si="1706"/>
        <v/>
      </c>
      <c r="CA626" s="139" t="str">
        <f t="shared" si="1707"/>
        <v/>
      </c>
      <c r="CB626" s="139" t="str">
        <f t="shared" si="1708"/>
        <v/>
      </c>
      <c r="CC626" s="139" t="str">
        <f t="shared" si="1709"/>
        <v/>
      </c>
      <c r="CD626" s="139" t="str">
        <f t="shared" si="1710"/>
        <v/>
      </c>
      <c r="CE626" s="140" t="str">
        <f t="shared" si="1711"/>
        <v/>
      </c>
      <c r="CF626" s="141" t="str">
        <f t="shared" si="1712"/>
        <v/>
      </c>
      <c r="CG626" s="139" t="str">
        <f t="shared" si="1713"/>
        <v/>
      </c>
      <c r="CH626" s="139" t="str">
        <f t="shared" si="1714"/>
        <v/>
      </c>
      <c r="CI626" s="139" t="str">
        <f t="shared" si="1715"/>
        <v/>
      </c>
      <c r="CJ626" s="139" t="str">
        <f t="shared" si="1716"/>
        <v/>
      </c>
      <c r="CK626" s="139" t="str">
        <f t="shared" si="1717"/>
        <v/>
      </c>
      <c r="CL626" s="140" t="str">
        <f t="shared" si="1718"/>
        <v/>
      </c>
      <c r="CM626" s="142" t="str">
        <f t="shared" si="1719"/>
        <v/>
      </c>
      <c r="CN626" s="143" t="str">
        <f t="shared" si="1720"/>
        <v/>
      </c>
      <c r="CO626" s="143" t="str">
        <f t="shared" si="1721"/>
        <v/>
      </c>
      <c r="CP626" s="143" t="str">
        <f t="shared" si="1722"/>
        <v/>
      </c>
      <c r="CQ626" s="143" t="str">
        <f t="shared" si="1723"/>
        <v/>
      </c>
      <c r="CR626" s="145" t="str">
        <f t="shared" si="1724"/>
        <v/>
      </c>
      <c r="CS626" s="127"/>
      <c r="CT626" s="122" t="str">
        <f t="shared" si="1725"/>
        <v/>
      </c>
      <c r="CU626" s="123" t="str">
        <f t="shared" si="1726"/>
        <v/>
      </c>
      <c r="CV626" s="123" t="str">
        <f t="shared" si="1727"/>
        <v/>
      </c>
      <c r="CW626" s="123" t="str">
        <f t="shared" si="1728"/>
        <v/>
      </c>
      <c r="CX626" s="123" t="str">
        <f t="shared" si="1729"/>
        <v/>
      </c>
      <c r="CY626" s="123" t="str">
        <f t="shared" si="1730"/>
        <v/>
      </c>
      <c r="CZ626" s="123" t="str">
        <f t="shared" si="1731"/>
        <v/>
      </c>
      <c r="DA626" s="123" t="str">
        <f t="shared" si="1732"/>
        <v/>
      </c>
      <c r="DB626" s="124" t="str">
        <f t="shared" si="1733"/>
        <v/>
      </c>
      <c r="DC626" s="128" t="str">
        <f t="shared" si="1734"/>
        <v/>
      </c>
      <c r="DD626" s="123" t="str">
        <f t="shared" si="1735"/>
        <v/>
      </c>
      <c r="DE626" s="123" t="str">
        <f t="shared" si="1736"/>
        <v/>
      </c>
      <c r="DF626" s="123" t="str">
        <f t="shared" si="1737"/>
        <v/>
      </c>
      <c r="DG626" s="123" t="str">
        <f t="shared" si="1738"/>
        <v/>
      </c>
      <c r="DH626" s="123" t="str">
        <f t="shared" si="1739"/>
        <v/>
      </c>
      <c r="DI626" s="123" t="str">
        <f t="shared" si="1740"/>
        <v/>
      </c>
      <c r="DJ626" s="129" t="str">
        <f t="shared" si="1741"/>
        <v/>
      </c>
      <c r="DK626" s="98" t="s">
        <v>68</v>
      </c>
      <c r="DL626" s="130">
        <f t="shared" si="1748"/>
        <v>620</v>
      </c>
      <c r="DM626" s="56"/>
    </row>
    <row r="627" spans="2:117" ht="22.5" customHeight="1">
      <c r="B627" s="98" t="s">
        <v>68</v>
      </c>
      <c r="C627" s="130">
        <f t="shared" si="1742"/>
        <v>621</v>
      </c>
      <c r="D627" s="146">
        <v>45709</v>
      </c>
      <c r="E627" s="155" t="s">
        <v>69</v>
      </c>
      <c r="F627" s="102" t="s">
        <v>70</v>
      </c>
      <c r="G627" s="103" t="s">
        <v>20</v>
      </c>
      <c r="H627" s="131" t="s">
        <v>46</v>
      </c>
      <c r="I627" s="132">
        <v>5000</v>
      </c>
      <c r="J627" s="106"/>
      <c r="K627" s="107">
        <f t="shared" si="1743"/>
        <v>6374153</v>
      </c>
      <c r="L627" s="645"/>
      <c r="M627" s="133"/>
      <c r="N627" s="133"/>
      <c r="O627" s="134" t="str">
        <f t="shared" ref="O627:S627" si="2073">IF($H627=O$6,$I627,"")</f>
        <v/>
      </c>
      <c r="P627" s="135" t="str">
        <f t="shared" si="2073"/>
        <v/>
      </c>
      <c r="Q627" s="136">
        <f t="shared" si="2073"/>
        <v>5000</v>
      </c>
      <c r="R627" s="135" t="str">
        <f t="shared" si="2073"/>
        <v/>
      </c>
      <c r="S627" s="137" t="str">
        <f t="shared" si="2073"/>
        <v/>
      </c>
      <c r="T627" s="113" t="str">
        <f t="shared" ref="T627:AJ627" si="2074">IF($H627=T$6,$J627,"")</f>
        <v/>
      </c>
      <c r="U627" s="114" t="str">
        <f t="shared" si="2074"/>
        <v/>
      </c>
      <c r="V627" s="114" t="str">
        <f t="shared" si="2074"/>
        <v/>
      </c>
      <c r="W627" s="114" t="str">
        <f t="shared" si="2074"/>
        <v/>
      </c>
      <c r="X627" s="113" t="str">
        <f t="shared" si="2074"/>
        <v/>
      </c>
      <c r="Y627" s="114" t="str">
        <f t="shared" si="2074"/>
        <v/>
      </c>
      <c r="Z627" s="114" t="str">
        <f t="shared" si="2074"/>
        <v/>
      </c>
      <c r="AA627" s="114" t="str">
        <f t="shared" si="2074"/>
        <v/>
      </c>
      <c r="AB627" s="113" t="str">
        <f t="shared" si="2074"/>
        <v/>
      </c>
      <c r="AC627" s="114" t="str">
        <f t="shared" si="2074"/>
        <v/>
      </c>
      <c r="AD627" s="114" t="str">
        <f t="shared" si="2074"/>
        <v/>
      </c>
      <c r="AE627" s="114" t="str">
        <f t="shared" si="2074"/>
        <v/>
      </c>
      <c r="AF627" s="114" t="str">
        <f t="shared" si="2074"/>
        <v/>
      </c>
      <c r="AG627" s="114" t="str">
        <f t="shared" si="2074"/>
        <v/>
      </c>
      <c r="AH627" s="114" t="str">
        <f t="shared" si="2074"/>
        <v/>
      </c>
      <c r="AI627" s="113" t="str">
        <f t="shared" si="2074"/>
        <v/>
      </c>
      <c r="AJ627" s="115" t="str">
        <f t="shared" si="2074"/>
        <v/>
      </c>
      <c r="AK627" s="617"/>
      <c r="AL627" s="38"/>
      <c r="AM627" s="98" t="s">
        <v>68</v>
      </c>
      <c r="AN627" s="130">
        <f t="shared" si="1746"/>
        <v>621</v>
      </c>
      <c r="AO627" s="138" t="str">
        <f t="shared" ref="AO627:AS627" si="2075">IF(AND($G627=AO$4,$H627=AO$6),$I627,"")</f>
        <v/>
      </c>
      <c r="AP627" s="139" t="str">
        <f t="shared" si="2075"/>
        <v/>
      </c>
      <c r="AQ627" s="139">
        <f t="shared" si="2075"/>
        <v>5000</v>
      </c>
      <c r="AR627" s="139" t="str">
        <f t="shared" si="2075"/>
        <v/>
      </c>
      <c r="AS627" s="139" t="str">
        <f t="shared" si="2075"/>
        <v/>
      </c>
      <c r="AT627" s="118"/>
      <c r="AU627" s="138" t="str">
        <f t="shared" si="1675"/>
        <v/>
      </c>
      <c r="AV627" s="139" t="str">
        <f t="shared" si="1676"/>
        <v/>
      </c>
      <c r="AW627" s="139" t="str">
        <f t="shared" si="1677"/>
        <v/>
      </c>
      <c r="AX627" s="139" t="str">
        <f t="shared" si="1678"/>
        <v/>
      </c>
      <c r="AY627" s="139" t="str">
        <f t="shared" si="1679"/>
        <v/>
      </c>
      <c r="AZ627" s="140" t="str">
        <f t="shared" si="1680"/>
        <v/>
      </c>
      <c r="BA627" s="141" t="str">
        <f t="shared" si="1681"/>
        <v/>
      </c>
      <c r="BB627" s="139" t="str">
        <f t="shared" si="1682"/>
        <v/>
      </c>
      <c r="BC627" s="139" t="str">
        <f t="shared" si="1683"/>
        <v/>
      </c>
      <c r="BD627" s="139" t="str">
        <f t="shared" si="1684"/>
        <v/>
      </c>
      <c r="BE627" s="140" t="str">
        <f t="shared" si="1685"/>
        <v/>
      </c>
      <c r="BF627" s="122" t="str">
        <f t="shared" si="1686"/>
        <v/>
      </c>
      <c r="BG627" s="123" t="str">
        <f t="shared" si="1687"/>
        <v/>
      </c>
      <c r="BH627" s="123" t="str">
        <f t="shared" si="1688"/>
        <v/>
      </c>
      <c r="BI627" s="123" t="str">
        <f t="shared" si="1689"/>
        <v/>
      </c>
      <c r="BJ627" s="122" t="str">
        <f t="shared" si="1690"/>
        <v/>
      </c>
      <c r="BK627" s="123" t="str">
        <f t="shared" si="1691"/>
        <v/>
      </c>
      <c r="BL627" s="123" t="str">
        <f t="shared" si="1692"/>
        <v/>
      </c>
      <c r="BM627" s="123" t="str">
        <f t="shared" si="1693"/>
        <v/>
      </c>
      <c r="BN627" s="123" t="str">
        <f t="shared" si="1694"/>
        <v/>
      </c>
      <c r="BO627" s="123" t="str">
        <f t="shared" si="1695"/>
        <v/>
      </c>
      <c r="BP627" s="123" t="str">
        <f t="shared" si="1696"/>
        <v/>
      </c>
      <c r="BQ627" s="123" t="str">
        <f t="shared" si="1697"/>
        <v/>
      </c>
      <c r="BR627" s="124" t="str">
        <f t="shared" si="1698"/>
        <v/>
      </c>
      <c r="BS627" s="142" t="str">
        <f t="shared" si="1699"/>
        <v/>
      </c>
      <c r="BT627" s="143" t="str">
        <f t="shared" si="1700"/>
        <v/>
      </c>
      <c r="BU627" s="143" t="str">
        <f t="shared" si="1701"/>
        <v/>
      </c>
      <c r="BV627" s="143" t="str">
        <f t="shared" si="1702"/>
        <v/>
      </c>
      <c r="BW627" s="143" t="str">
        <f t="shared" si="1703"/>
        <v/>
      </c>
      <c r="BX627" s="144" t="str">
        <f t="shared" si="1704"/>
        <v/>
      </c>
      <c r="BY627" s="141" t="str">
        <f t="shared" si="1705"/>
        <v/>
      </c>
      <c r="BZ627" s="139" t="str">
        <f t="shared" si="1706"/>
        <v/>
      </c>
      <c r="CA627" s="139" t="str">
        <f t="shared" si="1707"/>
        <v/>
      </c>
      <c r="CB627" s="139" t="str">
        <f t="shared" si="1708"/>
        <v/>
      </c>
      <c r="CC627" s="139" t="str">
        <f t="shared" si="1709"/>
        <v/>
      </c>
      <c r="CD627" s="139" t="str">
        <f t="shared" si="1710"/>
        <v/>
      </c>
      <c r="CE627" s="140" t="str">
        <f t="shared" si="1711"/>
        <v/>
      </c>
      <c r="CF627" s="141" t="str">
        <f t="shared" si="1712"/>
        <v/>
      </c>
      <c r="CG627" s="139" t="str">
        <f t="shared" si="1713"/>
        <v/>
      </c>
      <c r="CH627" s="139" t="str">
        <f t="shared" si="1714"/>
        <v/>
      </c>
      <c r="CI627" s="139" t="str">
        <f t="shared" si="1715"/>
        <v/>
      </c>
      <c r="CJ627" s="139" t="str">
        <f t="shared" si="1716"/>
        <v/>
      </c>
      <c r="CK627" s="139" t="str">
        <f t="shared" si="1717"/>
        <v/>
      </c>
      <c r="CL627" s="140" t="str">
        <f t="shared" si="1718"/>
        <v/>
      </c>
      <c r="CM627" s="142" t="str">
        <f t="shared" si="1719"/>
        <v/>
      </c>
      <c r="CN627" s="143" t="str">
        <f t="shared" si="1720"/>
        <v/>
      </c>
      <c r="CO627" s="143" t="str">
        <f t="shared" si="1721"/>
        <v/>
      </c>
      <c r="CP627" s="143" t="str">
        <f t="shared" si="1722"/>
        <v/>
      </c>
      <c r="CQ627" s="143" t="str">
        <f t="shared" si="1723"/>
        <v/>
      </c>
      <c r="CR627" s="145" t="str">
        <f t="shared" si="1724"/>
        <v/>
      </c>
      <c r="CS627" s="127"/>
      <c r="CT627" s="122" t="str">
        <f t="shared" si="1725"/>
        <v/>
      </c>
      <c r="CU627" s="123" t="str">
        <f t="shared" si="1726"/>
        <v/>
      </c>
      <c r="CV627" s="123" t="str">
        <f t="shared" si="1727"/>
        <v/>
      </c>
      <c r="CW627" s="123" t="str">
        <f t="shared" si="1728"/>
        <v/>
      </c>
      <c r="CX627" s="123" t="str">
        <f t="shared" si="1729"/>
        <v/>
      </c>
      <c r="CY627" s="123" t="str">
        <f t="shared" si="1730"/>
        <v/>
      </c>
      <c r="CZ627" s="123" t="str">
        <f t="shared" si="1731"/>
        <v/>
      </c>
      <c r="DA627" s="123" t="str">
        <f t="shared" si="1732"/>
        <v/>
      </c>
      <c r="DB627" s="124" t="str">
        <f t="shared" si="1733"/>
        <v/>
      </c>
      <c r="DC627" s="128" t="str">
        <f t="shared" si="1734"/>
        <v/>
      </c>
      <c r="DD627" s="123" t="str">
        <f t="shared" si="1735"/>
        <v/>
      </c>
      <c r="DE627" s="123" t="str">
        <f t="shared" si="1736"/>
        <v/>
      </c>
      <c r="DF627" s="123" t="str">
        <f t="shared" si="1737"/>
        <v/>
      </c>
      <c r="DG627" s="123" t="str">
        <f t="shared" si="1738"/>
        <v/>
      </c>
      <c r="DH627" s="123" t="str">
        <f t="shared" si="1739"/>
        <v/>
      </c>
      <c r="DI627" s="123" t="str">
        <f t="shared" si="1740"/>
        <v/>
      </c>
      <c r="DJ627" s="129" t="str">
        <f t="shared" si="1741"/>
        <v/>
      </c>
      <c r="DK627" s="98" t="s">
        <v>68</v>
      </c>
      <c r="DL627" s="130">
        <f t="shared" si="1748"/>
        <v>621</v>
      </c>
      <c r="DM627" s="56"/>
    </row>
    <row r="628" spans="2:117" ht="22.5" customHeight="1">
      <c r="B628" s="98" t="s">
        <v>68</v>
      </c>
      <c r="C628" s="130">
        <f t="shared" si="1742"/>
        <v>622</v>
      </c>
      <c r="D628" s="146">
        <v>45710</v>
      </c>
      <c r="E628" s="155" t="s">
        <v>69</v>
      </c>
      <c r="F628" s="102" t="s">
        <v>70</v>
      </c>
      <c r="G628" s="103" t="s">
        <v>20</v>
      </c>
      <c r="H628" s="131" t="s">
        <v>46</v>
      </c>
      <c r="I628" s="132">
        <v>2000</v>
      </c>
      <c r="J628" s="106"/>
      <c r="K628" s="107">
        <f t="shared" si="1743"/>
        <v>6376153</v>
      </c>
      <c r="L628" s="645"/>
      <c r="M628" s="133"/>
      <c r="N628" s="133"/>
      <c r="O628" s="134" t="str">
        <f t="shared" ref="O628:S628" si="2076">IF($H628=O$6,$I628,"")</f>
        <v/>
      </c>
      <c r="P628" s="135" t="str">
        <f t="shared" si="2076"/>
        <v/>
      </c>
      <c r="Q628" s="136">
        <f t="shared" si="2076"/>
        <v>2000</v>
      </c>
      <c r="R628" s="135" t="str">
        <f t="shared" si="2076"/>
        <v/>
      </c>
      <c r="S628" s="137" t="str">
        <f t="shared" si="2076"/>
        <v/>
      </c>
      <c r="T628" s="113" t="str">
        <f t="shared" ref="T628:AJ628" si="2077">IF($H628=T$6,$J628,"")</f>
        <v/>
      </c>
      <c r="U628" s="114" t="str">
        <f t="shared" si="2077"/>
        <v/>
      </c>
      <c r="V628" s="114" t="str">
        <f t="shared" si="2077"/>
        <v/>
      </c>
      <c r="W628" s="114" t="str">
        <f t="shared" si="2077"/>
        <v/>
      </c>
      <c r="X628" s="113" t="str">
        <f t="shared" si="2077"/>
        <v/>
      </c>
      <c r="Y628" s="114" t="str">
        <f t="shared" si="2077"/>
        <v/>
      </c>
      <c r="Z628" s="114" t="str">
        <f t="shared" si="2077"/>
        <v/>
      </c>
      <c r="AA628" s="114" t="str">
        <f t="shared" si="2077"/>
        <v/>
      </c>
      <c r="AB628" s="113" t="str">
        <f t="shared" si="2077"/>
        <v/>
      </c>
      <c r="AC628" s="114" t="str">
        <f t="shared" si="2077"/>
        <v/>
      </c>
      <c r="AD628" s="114" t="str">
        <f t="shared" si="2077"/>
        <v/>
      </c>
      <c r="AE628" s="114" t="str">
        <f t="shared" si="2077"/>
        <v/>
      </c>
      <c r="AF628" s="114" t="str">
        <f t="shared" si="2077"/>
        <v/>
      </c>
      <c r="AG628" s="114" t="str">
        <f t="shared" si="2077"/>
        <v/>
      </c>
      <c r="AH628" s="114" t="str">
        <f t="shared" si="2077"/>
        <v/>
      </c>
      <c r="AI628" s="113" t="str">
        <f t="shared" si="2077"/>
        <v/>
      </c>
      <c r="AJ628" s="115" t="str">
        <f t="shared" si="2077"/>
        <v/>
      </c>
      <c r="AK628" s="617"/>
      <c r="AL628" s="38"/>
      <c r="AM628" s="98" t="s">
        <v>68</v>
      </c>
      <c r="AN628" s="130">
        <f t="shared" si="1746"/>
        <v>622</v>
      </c>
      <c r="AO628" s="138" t="str">
        <f t="shared" ref="AO628:AS628" si="2078">IF(AND($G628=AO$4,$H628=AO$6),$I628,"")</f>
        <v/>
      </c>
      <c r="AP628" s="139" t="str">
        <f t="shared" si="2078"/>
        <v/>
      </c>
      <c r="AQ628" s="139">
        <f t="shared" si="2078"/>
        <v>2000</v>
      </c>
      <c r="AR628" s="139" t="str">
        <f t="shared" si="2078"/>
        <v/>
      </c>
      <c r="AS628" s="139" t="str">
        <f t="shared" si="2078"/>
        <v/>
      </c>
      <c r="AT628" s="118"/>
      <c r="AU628" s="138" t="str">
        <f t="shared" si="1675"/>
        <v/>
      </c>
      <c r="AV628" s="139" t="str">
        <f t="shared" si="1676"/>
        <v/>
      </c>
      <c r="AW628" s="139" t="str">
        <f t="shared" si="1677"/>
        <v/>
      </c>
      <c r="AX628" s="139" t="str">
        <f t="shared" si="1678"/>
        <v/>
      </c>
      <c r="AY628" s="139" t="str">
        <f t="shared" si="1679"/>
        <v/>
      </c>
      <c r="AZ628" s="140" t="str">
        <f t="shared" si="1680"/>
        <v/>
      </c>
      <c r="BA628" s="141" t="str">
        <f t="shared" si="1681"/>
        <v/>
      </c>
      <c r="BB628" s="139" t="str">
        <f t="shared" si="1682"/>
        <v/>
      </c>
      <c r="BC628" s="139" t="str">
        <f t="shared" si="1683"/>
        <v/>
      </c>
      <c r="BD628" s="139" t="str">
        <f t="shared" si="1684"/>
        <v/>
      </c>
      <c r="BE628" s="140" t="str">
        <f t="shared" si="1685"/>
        <v/>
      </c>
      <c r="BF628" s="122" t="str">
        <f t="shared" si="1686"/>
        <v/>
      </c>
      <c r="BG628" s="123" t="str">
        <f t="shared" si="1687"/>
        <v/>
      </c>
      <c r="BH628" s="123" t="str">
        <f t="shared" si="1688"/>
        <v/>
      </c>
      <c r="BI628" s="123" t="str">
        <f t="shared" si="1689"/>
        <v/>
      </c>
      <c r="BJ628" s="122" t="str">
        <f t="shared" si="1690"/>
        <v/>
      </c>
      <c r="BK628" s="123" t="str">
        <f t="shared" si="1691"/>
        <v/>
      </c>
      <c r="BL628" s="123" t="str">
        <f t="shared" si="1692"/>
        <v/>
      </c>
      <c r="BM628" s="123" t="str">
        <f t="shared" si="1693"/>
        <v/>
      </c>
      <c r="BN628" s="123" t="str">
        <f t="shared" si="1694"/>
        <v/>
      </c>
      <c r="BO628" s="123" t="str">
        <f t="shared" si="1695"/>
        <v/>
      </c>
      <c r="BP628" s="123" t="str">
        <f t="shared" si="1696"/>
        <v/>
      </c>
      <c r="BQ628" s="123" t="str">
        <f t="shared" si="1697"/>
        <v/>
      </c>
      <c r="BR628" s="124" t="str">
        <f t="shared" si="1698"/>
        <v/>
      </c>
      <c r="BS628" s="142" t="str">
        <f t="shared" si="1699"/>
        <v/>
      </c>
      <c r="BT628" s="143" t="str">
        <f t="shared" si="1700"/>
        <v/>
      </c>
      <c r="BU628" s="143" t="str">
        <f t="shared" si="1701"/>
        <v/>
      </c>
      <c r="BV628" s="143" t="str">
        <f t="shared" si="1702"/>
        <v/>
      </c>
      <c r="BW628" s="143" t="str">
        <f t="shared" si="1703"/>
        <v/>
      </c>
      <c r="BX628" s="144" t="str">
        <f t="shared" si="1704"/>
        <v/>
      </c>
      <c r="BY628" s="141" t="str">
        <f t="shared" si="1705"/>
        <v/>
      </c>
      <c r="BZ628" s="139" t="str">
        <f t="shared" si="1706"/>
        <v/>
      </c>
      <c r="CA628" s="139" t="str">
        <f t="shared" si="1707"/>
        <v/>
      </c>
      <c r="CB628" s="139" t="str">
        <f t="shared" si="1708"/>
        <v/>
      </c>
      <c r="CC628" s="139" t="str">
        <f t="shared" si="1709"/>
        <v/>
      </c>
      <c r="CD628" s="139" t="str">
        <f t="shared" si="1710"/>
        <v/>
      </c>
      <c r="CE628" s="140" t="str">
        <f t="shared" si="1711"/>
        <v/>
      </c>
      <c r="CF628" s="141" t="str">
        <f t="shared" si="1712"/>
        <v/>
      </c>
      <c r="CG628" s="139" t="str">
        <f t="shared" si="1713"/>
        <v/>
      </c>
      <c r="CH628" s="139" t="str">
        <f t="shared" si="1714"/>
        <v/>
      </c>
      <c r="CI628" s="139" t="str">
        <f t="shared" si="1715"/>
        <v/>
      </c>
      <c r="CJ628" s="139" t="str">
        <f t="shared" si="1716"/>
        <v/>
      </c>
      <c r="CK628" s="139" t="str">
        <f t="shared" si="1717"/>
        <v/>
      </c>
      <c r="CL628" s="140" t="str">
        <f t="shared" si="1718"/>
        <v/>
      </c>
      <c r="CM628" s="142" t="str">
        <f t="shared" si="1719"/>
        <v/>
      </c>
      <c r="CN628" s="143" t="str">
        <f t="shared" si="1720"/>
        <v/>
      </c>
      <c r="CO628" s="143" t="str">
        <f t="shared" si="1721"/>
        <v/>
      </c>
      <c r="CP628" s="143" t="str">
        <f t="shared" si="1722"/>
        <v/>
      </c>
      <c r="CQ628" s="143" t="str">
        <f t="shared" si="1723"/>
        <v/>
      </c>
      <c r="CR628" s="145" t="str">
        <f t="shared" si="1724"/>
        <v/>
      </c>
      <c r="CS628" s="127"/>
      <c r="CT628" s="122" t="str">
        <f t="shared" si="1725"/>
        <v/>
      </c>
      <c r="CU628" s="123" t="str">
        <f t="shared" si="1726"/>
        <v/>
      </c>
      <c r="CV628" s="123" t="str">
        <f t="shared" si="1727"/>
        <v/>
      </c>
      <c r="CW628" s="123" t="str">
        <f t="shared" si="1728"/>
        <v/>
      </c>
      <c r="CX628" s="123" t="str">
        <f t="shared" si="1729"/>
        <v/>
      </c>
      <c r="CY628" s="123" t="str">
        <f t="shared" si="1730"/>
        <v/>
      </c>
      <c r="CZ628" s="123" t="str">
        <f t="shared" si="1731"/>
        <v/>
      </c>
      <c r="DA628" s="123" t="str">
        <f t="shared" si="1732"/>
        <v/>
      </c>
      <c r="DB628" s="124" t="str">
        <f t="shared" si="1733"/>
        <v/>
      </c>
      <c r="DC628" s="128" t="str">
        <f t="shared" si="1734"/>
        <v/>
      </c>
      <c r="DD628" s="123" t="str">
        <f t="shared" si="1735"/>
        <v/>
      </c>
      <c r="DE628" s="123" t="str">
        <f t="shared" si="1736"/>
        <v/>
      </c>
      <c r="DF628" s="123" t="str">
        <f t="shared" si="1737"/>
        <v/>
      </c>
      <c r="DG628" s="123" t="str">
        <f t="shared" si="1738"/>
        <v/>
      </c>
      <c r="DH628" s="123" t="str">
        <f t="shared" si="1739"/>
        <v/>
      </c>
      <c r="DI628" s="123" t="str">
        <f t="shared" si="1740"/>
        <v/>
      </c>
      <c r="DJ628" s="129" t="str">
        <f t="shared" si="1741"/>
        <v/>
      </c>
      <c r="DK628" s="98" t="s">
        <v>68</v>
      </c>
      <c r="DL628" s="130">
        <f t="shared" si="1748"/>
        <v>622</v>
      </c>
      <c r="DM628" s="56"/>
    </row>
    <row r="629" spans="2:117" ht="22.5" customHeight="1">
      <c r="B629" s="98" t="s">
        <v>68</v>
      </c>
      <c r="C629" s="130">
        <f t="shared" si="1742"/>
        <v>623</v>
      </c>
      <c r="D629" s="146">
        <v>45710</v>
      </c>
      <c r="E629" s="155" t="s">
        <v>69</v>
      </c>
      <c r="F629" s="102" t="s">
        <v>70</v>
      </c>
      <c r="G629" s="103" t="s">
        <v>20</v>
      </c>
      <c r="H629" s="131" t="s">
        <v>46</v>
      </c>
      <c r="I629" s="132">
        <v>100000</v>
      </c>
      <c r="J629" s="106"/>
      <c r="K629" s="107">
        <f t="shared" si="1743"/>
        <v>6476153</v>
      </c>
      <c r="L629" s="645"/>
      <c r="M629" s="133"/>
      <c r="N629" s="133"/>
      <c r="O629" s="134" t="str">
        <f t="shared" ref="O629:S629" si="2079">IF($H629=O$6,$I629,"")</f>
        <v/>
      </c>
      <c r="P629" s="135" t="str">
        <f t="shared" si="2079"/>
        <v/>
      </c>
      <c r="Q629" s="136">
        <f t="shared" si="2079"/>
        <v>100000</v>
      </c>
      <c r="R629" s="135" t="str">
        <f t="shared" si="2079"/>
        <v/>
      </c>
      <c r="S629" s="137" t="str">
        <f t="shared" si="2079"/>
        <v/>
      </c>
      <c r="T629" s="113" t="str">
        <f t="shared" ref="T629:AJ629" si="2080">IF($H629=T$6,$J629,"")</f>
        <v/>
      </c>
      <c r="U629" s="114" t="str">
        <f t="shared" si="2080"/>
        <v/>
      </c>
      <c r="V629" s="114" t="str">
        <f t="shared" si="2080"/>
        <v/>
      </c>
      <c r="W629" s="114" t="str">
        <f t="shared" si="2080"/>
        <v/>
      </c>
      <c r="X629" s="113" t="str">
        <f t="shared" si="2080"/>
        <v/>
      </c>
      <c r="Y629" s="114" t="str">
        <f t="shared" si="2080"/>
        <v/>
      </c>
      <c r="Z629" s="114" t="str">
        <f t="shared" si="2080"/>
        <v/>
      </c>
      <c r="AA629" s="114" t="str">
        <f t="shared" si="2080"/>
        <v/>
      </c>
      <c r="AB629" s="113" t="str">
        <f t="shared" si="2080"/>
        <v/>
      </c>
      <c r="AC629" s="114" t="str">
        <f t="shared" si="2080"/>
        <v/>
      </c>
      <c r="AD629" s="114" t="str">
        <f t="shared" si="2080"/>
        <v/>
      </c>
      <c r="AE629" s="114" t="str">
        <f t="shared" si="2080"/>
        <v/>
      </c>
      <c r="AF629" s="114" t="str">
        <f t="shared" si="2080"/>
        <v/>
      </c>
      <c r="AG629" s="114" t="str">
        <f t="shared" si="2080"/>
        <v/>
      </c>
      <c r="AH629" s="114" t="str">
        <f t="shared" si="2080"/>
        <v/>
      </c>
      <c r="AI629" s="113" t="str">
        <f t="shared" si="2080"/>
        <v/>
      </c>
      <c r="AJ629" s="115" t="str">
        <f t="shared" si="2080"/>
        <v/>
      </c>
      <c r="AK629" s="617"/>
      <c r="AL629" s="38"/>
      <c r="AM629" s="98" t="s">
        <v>68</v>
      </c>
      <c r="AN629" s="130">
        <f t="shared" si="1746"/>
        <v>623</v>
      </c>
      <c r="AO629" s="138" t="str">
        <f t="shared" ref="AO629:AS629" si="2081">IF(AND($G629=AO$4,$H629=AO$6),$I629,"")</f>
        <v/>
      </c>
      <c r="AP629" s="139" t="str">
        <f t="shared" si="2081"/>
        <v/>
      </c>
      <c r="AQ629" s="139">
        <f t="shared" si="2081"/>
        <v>100000</v>
      </c>
      <c r="AR629" s="139" t="str">
        <f t="shared" si="2081"/>
        <v/>
      </c>
      <c r="AS629" s="139" t="str">
        <f t="shared" si="2081"/>
        <v/>
      </c>
      <c r="AT629" s="118"/>
      <c r="AU629" s="138" t="str">
        <f t="shared" si="1675"/>
        <v/>
      </c>
      <c r="AV629" s="139" t="str">
        <f t="shared" si="1676"/>
        <v/>
      </c>
      <c r="AW629" s="139" t="str">
        <f t="shared" si="1677"/>
        <v/>
      </c>
      <c r="AX629" s="139" t="str">
        <f t="shared" si="1678"/>
        <v/>
      </c>
      <c r="AY629" s="139" t="str">
        <f t="shared" si="1679"/>
        <v/>
      </c>
      <c r="AZ629" s="140" t="str">
        <f t="shared" si="1680"/>
        <v/>
      </c>
      <c r="BA629" s="141" t="str">
        <f t="shared" si="1681"/>
        <v/>
      </c>
      <c r="BB629" s="139" t="str">
        <f t="shared" si="1682"/>
        <v/>
      </c>
      <c r="BC629" s="139" t="str">
        <f t="shared" si="1683"/>
        <v/>
      </c>
      <c r="BD629" s="139" t="str">
        <f t="shared" si="1684"/>
        <v/>
      </c>
      <c r="BE629" s="140" t="str">
        <f t="shared" si="1685"/>
        <v/>
      </c>
      <c r="BF629" s="122" t="str">
        <f t="shared" si="1686"/>
        <v/>
      </c>
      <c r="BG629" s="123" t="str">
        <f t="shared" si="1687"/>
        <v/>
      </c>
      <c r="BH629" s="123" t="str">
        <f t="shared" si="1688"/>
        <v/>
      </c>
      <c r="BI629" s="123" t="str">
        <f t="shared" si="1689"/>
        <v/>
      </c>
      <c r="BJ629" s="122" t="str">
        <f t="shared" si="1690"/>
        <v/>
      </c>
      <c r="BK629" s="123" t="str">
        <f t="shared" si="1691"/>
        <v/>
      </c>
      <c r="BL629" s="123" t="str">
        <f t="shared" si="1692"/>
        <v/>
      </c>
      <c r="BM629" s="123" t="str">
        <f t="shared" si="1693"/>
        <v/>
      </c>
      <c r="BN629" s="123" t="str">
        <f t="shared" si="1694"/>
        <v/>
      </c>
      <c r="BO629" s="123" t="str">
        <f t="shared" si="1695"/>
        <v/>
      </c>
      <c r="BP629" s="123" t="str">
        <f t="shared" si="1696"/>
        <v/>
      </c>
      <c r="BQ629" s="123" t="str">
        <f t="shared" si="1697"/>
        <v/>
      </c>
      <c r="BR629" s="124" t="str">
        <f t="shared" si="1698"/>
        <v/>
      </c>
      <c r="BS629" s="142" t="str">
        <f t="shared" si="1699"/>
        <v/>
      </c>
      <c r="BT629" s="143" t="str">
        <f t="shared" si="1700"/>
        <v/>
      </c>
      <c r="BU629" s="143" t="str">
        <f t="shared" si="1701"/>
        <v/>
      </c>
      <c r="BV629" s="143" t="str">
        <f t="shared" si="1702"/>
        <v/>
      </c>
      <c r="BW629" s="143" t="str">
        <f t="shared" si="1703"/>
        <v/>
      </c>
      <c r="BX629" s="144" t="str">
        <f t="shared" si="1704"/>
        <v/>
      </c>
      <c r="BY629" s="141" t="str">
        <f t="shared" si="1705"/>
        <v/>
      </c>
      <c r="BZ629" s="139" t="str">
        <f t="shared" si="1706"/>
        <v/>
      </c>
      <c r="CA629" s="139" t="str">
        <f t="shared" si="1707"/>
        <v/>
      </c>
      <c r="CB629" s="139" t="str">
        <f t="shared" si="1708"/>
        <v/>
      </c>
      <c r="CC629" s="139" t="str">
        <f t="shared" si="1709"/>
        <v/>
      </c>
      <c r="CD629" s="139" t="str">
        <f t="shared" si="1710"/>
        <v/>
      </c>
      <c r="CE629" s="140" t="str">
        <f t="shared" si="1711"/>
        <v/>
      </c>
      <c r="CF629" s="141" t="str">
        <f t="shared" si="1712"/>
        <v/>
      </c>
      <c r="CG629" s="139" t="str">
        <f t="shared" si="1713"/>
        <v/>
      </c>
      <c r="CH629" s="139" t="str">
        <f t="shared" si="1714"/>
        <v/>
      </c>
      <c r="CI629" s="139" t="str">
        <f t="shared" si="1715"/>
        <v/>
      </c>
      <c r="CJ629" s="139" t="str">
        <f t="shared" si="1716"/>
        <v/>
      </c>
      <c r="CK629" s="139" t="str">
        <f t="shared" si="1717"/>
        <v/>
      </c>
      <c r="CL629" s="140" t="str">
        <f t="shared" si="1718"/>
        <v/>
      </c>
      <c r="CM629" s="142" t="str">
        <f t="shared" si="1719"/>
        <v/>
      </c>
      <c r="CN629" s="143" t="str">
        <f t="shared" si="1720"/>
        <v/>
      </c>
      <c r="CO629" s="143" t="str">
        <f t="shared" si="1721"/>
        <v/>
      </c>
      <c r="CP629" s="143" t="str">
        <f t="shared" si="1722"/>
        <v/>
      </c>
      <c r="CQ629" s="143" t="str">
        <f t="shared" si="1723"/>
        <v/>
      </c>
      <c r="CR629" s="145" t="str">
        <f t="shared" si="1724"/>
        <v/>
      </c>
      <c r="CS629" s="127"/>
      <c r="CT629" s="122" t="str">
        <f t="shared" si="1725"/>
        <v/>
      </c>
      <c r="CU629" s="123" t="str">
        <f t="shared" si="1726"/>
        <v/>
      </c>
      <c r="CV629" s="123" t="str">
        <f t="shared" si="1727"/>
        <v/>
      </c>
      <c r="CW629" s="123" t="str">
        <f t="shared" si="1728"/>
        <v/>
      </c>
      <c r="CX629" s="123" t="str">
        <f t="shared" si="1729"/>
        <v/>
      </c>
      <c r="CY629" s="123" t="str">
        <f t="shared" si="1730"/>
        <v/>
      </c>
      <c r="CZ629" s="123" t="str">
        <f t="shared" si="1731"/>
        <v/>
      </c>
      <c r="DA629" s="123" t="str">
        <f t="shared" si="1732"/>
        <v/>
      </c>
      <c r="DB629" s="124" t="str">
        <f t="shared" si="1733"/>
        <v/>
      </c>
      <c r="DC629" s="128" t="str">
        <f t="shared" si="1734"/>
        <v/>
      </c>
      <c r="DD629" s="123" t="str">
        <f t="shared" si="1735"/>
        <v/>
      </c>
      <c r="DE629" s="123" t="str">
        <f t="shared" si="1736"/>
        <v/>
      </c>
      <c r="DF629" s="123" t="str">
        <f t="shared" si="1737"/>
        <v/>
      </c>
      <c r="DG629" s="123" t="str">
        <f t="shared" si="1738"/>
        <v/>
      </c>
      <c r="DH629" s="123" t="str">
        <f t="shared" si="1739"/>
        <v/>
      </c>
      <c r="DI629" s="123" t="str">
        <f t="shared" si="1740"/>
        <v/>
      </c>
      <c r="DJ629" s="129" t="str">
        <f t="shared" si="1741"/>
        <v/>
      </c>
      <c r="DK629" s="98" t="s">
        <v>68</v>
      </c>
      <c r="DL629" s="130">
        <f t="shared" si="1748"/>
        <v>623</v>
      </c>
      <c r="DM629" s="56"/>
    </row>
    <row r="630" spans="2:117" ht="22.5" customHeight="1">
      <c r="B630" s="98" t="s">
        <v>68</v>
      </c>
      <c r="C630" s="130">
        <f t="shared" si="1742"/>
        <v>624</v>
      </c>
      <c r="D630" s="146">
        <v>45710</v>
      </c>
      <c r="E630" s="155" t="s">
        <v>69</v>
      </c>
      <c r="F630" s="102" t="s">
        <v>70</v>
      </c>
      <c r="G630" s="156" t="s">
        <v>20</v>
      </c>
      <c r="H630" s="131" t="s">
        <v>46</v>
      </c>
      <c r="I630" s="132">
        <v>5000</v>
      </c>
      <c r="J630" s="106"/>
      <c r="K630" s="107">
        <f t="shared" si="1743"/>
        <v>6481153</v>
      </c>
      <c r="L630" s="645"/>
      <c r="M630" s="133"/>
      <c r="N630" s="133"/>
      <c r="O630" s="134" t="str">
        <f t="shared" ref="O630:S630" si="2082">IF($H630=O$6,$I630,"")</f>
        <v/>
      </c>
      <c r="P630" s="135" t="str">
        <f t="shared" si="2082"/>
        <v/>
      </c>
      <c r="Q630" s="136">
        <f t="shared" si="2082"/>
        <v>5000</v>
      </c>
      <c r="R630" s="135" t="str">
        <f t="shared" si="2082"/>
        <v/>
      </c>
      <c r="S630" s="137" t="str">
        <f t="shared" si="2082"/>
        <v/>
      </c>
      <c r="T630" s="113" t="str">
        <f t="shared" ref="T630:AJ630" si="2083">IF($H630=T$6,$J630,"")</f>
        <v/>
      </c>
      <c r="U630" s="114" t="str">
        <f t="shared" si="2083"/>
        <v/>
      </c>
      <c r="V630" s="114" t="str">
        <f t="shared" si="2083"/>
        <v/>
      </c>
      <c r="W630" s="114" t="str">
        <f t="shared" si="2083"/>
        <v/>
      </c>
      <c r="X630" s="113" t="str">
        <f t="shared" si="2083"/>
        <v/>
      </c>
      <c r="Y630" s="114" t="str">
        <f t="shared" si="2083"/>
        <v/>
      </c>
      <c r="Z630" s="114" t="str">
        <f t="shared" si="2083"/>
        <v/>
      </c>
      <c r="AA630" s="114" t="str">
        <f t="shared" si="2083"/>
        <v/>
      </c>
      <c r="AB630" s="113" t="str">
        <f t="shared" si="2083"/>
        <v/>
      </c>
      <c r="AC630" s="114" t="str">
        <f t="shared" si="2083"/>
        <v/>
      </c>
      <c r="AD630" s="114" t="str">
        <f t="shared" si="2083"/>
        <v/>
      </c>
      <c r="AE630" s="114" t="str">
        <f t="shared" si="2083"/>
        <v/>
      </c>
      <c r="AF630" s="114" t="str">
        <f t="shared" si="2083"/>
        <v/>
      </c>
      <c r="AG630" s="114" t="str">
        <f t="shared" si="2083"/>
        <v/>
      </c>
      <c r="AH630" s="114" t="str">
        <f t="shared" si="2083"/>
        <v/>
      </c>
      <c r="AI630" s="113" t="str">
        <f t="shared" si="2083"/>
        <v/>
      </c>
      <c r="AJ630" s="115" t="str">
        <f t="shared" si="2083"/>
        <v/>
      </c>
      <c r="AK630" s="617"/>
      <c r="AL630" s="38"/>
      <c r="AM630" s="98" t="s">
        <v>68</v>
      </c>
      <c r="AN630" s="130">
        <f t="shared" si="1746"/>
        <v>624</v>
      </c>
      <c r="AO630" s="138" t="str">
        <f t="shared" ref="AO630:AS630" si="2084">IF(AND($G630=AO$4,$H630=AO$6),$I630,"")</f>
        <v/>
      </c>
      <c r="AP630" s="139" t="str">
        <f t="shared" si="2084"/>
        <v/>
      </c>
      <c r="AQ630" s="139">
        <f t="shared" si="2084"/>
        <v>5000</v>
      </c>
      <c r="AR630" s="139" t="str">
        <f t="shared" si="2084"/>
        <v/>
      </c>
      <c r="AS630" s="139" t="str">
        <f t="shared" si="2084"/>
        <v/>
      </c>
      <c r="AT630" s="118"/>
      <c r="AU630" s="138" t="str">
        <f t="shared" si="1675"/>
        <v/>
      </c>
      <c r="AV630" s="139" t="str">
        <f t="shared" si="1676"/>
        <v/>
      </c>
      <c r="AW630" s="139" t="str">
        <f t="shared" si="1677"/>
        <v/>
      </c>
      <c r="AX630" s="139" t="str">
        <f t="shared" si="1678"/>
        <v/>
      </c>
      <c r="AY630" s="139" t="str">
        <f t="shared" si="1679"/>
        <v/>
      </c>
      <c r="AZ630" s="140" t="str">
        <f t="shared" si="1680"/>
        <v/>
      </c>
      <c r="BA630" s="141" t="str">
        <f t="shared" si="1681"/>
        <v/>
      </c>
      <c r="BB630" s="139" t="str">
        <f t="shared" si="1682"/>
        <v/>
      </c>
      <c r="BC630" s="139" t="str">
        <f t="shared" si="1683"/>
        <v/>
      </c>
      <c r="BD630" s="139" t="str">
        <f t="shared" si="1684"/>
        <v/>
      </c>
      <c r="BE630" s="140" t="str">
        <f t="shared" si="1685"/>
        <v/>
      </c>
      <c r="BF630" s="122" t="str">
        <f t="shared" si="1686"/>
        <v/>
      </c>
      <c r="BG630" s="123" t="str">
        <f t="shared" si="1687"/>
        <v/>
      </c>
      <c r="BH630" s="123" t="str">
        <f t="shared" si="1688"/>
        <v/>
      </c>
      <c r="BI630" s="123" t="str">
        <f t="shared" si="1689"/>
        <v/>
      </c>
      <c r="BJ630" s="122" t="str">
        <f t="shared" si="1690"/>
        <v/>
      </c>
      <c r="BK630" s="123" t="str">
        <f t="shared" si="1691"/>
        <v/>
      </c>
      <c r="BL630" s="123" t="str">
        <f t="shared" si="1692"/>
        <v/>
      </c>
      <c r="BM630" s="123" t="str">
        <f t="shared" si="1693"/>
        <v/>
      </c>
      <c r="BN630" s="123" t="str">
        <f t="shared" si="1694"/>
        <v/>
      </c>
      <c r="BO630" s="123" t="str">
        <f t="shared" si="1695"/>
        <v/>
      </c>
      <c r="BP630" s="123" t="str">
        <f t="shared" si="1696"/>
        <v/>
      </c>
      <c r="BQ630" s="123" t="str">
        <f t="shared" si="1697"/>
        <v/>
      </c>
      <c r="BR630" s="124" t="str">
        <f t="shared" si="1698"/>
        <v/>
      </c>
      <c r="BS630" s="142" t="str">
        <f t="shared" si="1699"/>
        <v/>
      </c>
      <c r="BT630" s="143" t="str">
        <f t="shared" si="1700"/>
        <v/>
      </c>
      <c r="BU630" s="143" t="str">
        <f t="shared" si="1701"/>
        <v/>
      </c>
      <c r="BV630" s="143" t="str">
        <f t="shared" si="1702"/>
        <v/>
      </c>
      <c r="BW630" s="143" t="str">
        <f t="shared" si="1703"/>
        <v/>
      </c>
      <c r="BX630" s="144" t="str">
        <f t="shared" si="1704"/>
        <v/>
      </c>
      <c r="BY630" s="141" t="str">
        <f t="shared" si="1705"/>
        <v/>
      </c>
      <c r="BZ630" s="139" t="str">
        <f t="shared" si="1706"/>
        <v/>
      </c>
      <c r="CA630" s="139" t="str">
        <f t="shared" si="1707"/>
        <v/>
      </c>
      <c r="CB630" s="139" t="str">
        <f t="shared" si="1708"/>
        <v/>
      </c>
      <c r="CC630" s="139" t="str">
        <f t="shared" si="1709"/>
        <v/>
      </c>
      <c r="CD630" s="139" t="str">
        <f t="shared" si="1710"/>
        <v/>
      </c>
      <c r="CE630" s="140" t="str">
        <f t="shared" si="1711"/>
        <v/>
      </c>
      <c r="CF630" s="141" t="str">
        <f t="shared" si="1712"/>
        <v/>
      </c>
      <c r="CG630" s="139" t="str">
        <f t="shared" si="1713"/>
        <v/>
      </c>
      <c r="CH630" s="139" t="str">
        <f t="shared" si="1714"/>
        <v/>
      </c>
      <c r="CI630" s="139" t="str">
        <f t="shared" si="1715"/>
        <v/>
      </c>
      <c r="CJ630" s="139" t="str">
        <f t="shared" si="1716"/>
        <v/>
      </c>
      <c r="CK630" s="139" t="str">
        <f t="shared" si="1717"/>
        <v/>
      </c>
      <c r="CL630" s="140" t="str">
        <f t="shared" si="1718"/>
        <v/>
      </c>
      <c r="CM630" s="142" t="str">
        <f t="shared" si="1719"/>
        <v/>
      </c>
      <c r="CN630" s="143" t="str">
        <f t="shared" si="1720"/>
        <v/>
      </c>
      <c r="CO630" s="143" t="str">
        <f t="shared" si="1721"/>
        <v/>
      </c>
      <c r="CP630" s="143" t="str">
        <f t="shared" si="1722"/>
        <v/>
      </c>
      <c r="CQ630" s="143" t="str">
        <f t="shared" si="1723"/>
        <v/>
      </c>
      <c r="CR630" s="145" t="str">
        <f t="shared" si="1724"/>
        <v/>
      </c>
      <c r="CS630" s="127"/>
      <c r="CT630" s="122" t="str">
        <f t="shared" si="1725"/>
        <v/>
      </c>
      <c r="CU630" s="123" t="str">
        <f t="shared" si="1726"/>
        <v/>
      </c>
      <c r="CV630" s="123" t="str">
        <f t="shared" si="1727"/>
        <v/>
      </c>
      <c r="CW630" s="123" t="str">
        <f t="shared" si="1728"/>
        <v/>
      </c>
      <c r="CX630" s="123" t="str">
        <f t="shared" si="1729"/>
        <v/>
      </c>
      <c r="CY630" s="123" t="str">
        <f t="shared" si="1730"/>
        <v/>
      </c>
      <c r="CZ630" s="123" t="str">
        <f t="shared" si="1731"/>
        <v/>
      </c>
      <c r="DA630" s="123" t="str">
        <f t="shared" si="1732"/>
        <v/>
      </c>
      <c r="DB630" s="124" t="str">
        <f t="shared" si="1733"/>
        <v/>
      </c>
      <c r="DC630" s="128" t="str">
        <f t="shared" si="1734"/>
        <v/>
      </c>
      <c r="DD630" s="123" t="str">
        <f t="shared" si="1735"/>
        <v/>
      </c>
      <c r="DE630" s="123" t="str">
        <f t="shared" si="1736"/>
        <v/>
      </c>
      <c r="DF630" s="123" t="str">
        <f t="shared" si="1737"/>
        <v/>
      </c>
      <c r="DG630" s="123" t="str">
        <f t="shared" si="1738"/>
        <v/>
      </c>
      <c r="DH630" s="123" t="str">
        <f t="shared" si="1739"/>
        <v/>
      </c>
      <c r="DI630" s="123" t="str">
        <f t="shared" si="1740"/>
        <v/>
      </c>
      <c r="DJ630" s="129" t="str">
        <f t="shared" si="1741"/>
        <v/>
      </c>
      <c r="DK630" s="98" t="s">
        <v>68</v>
      </c>
      <c r="DL630" s="130">
        <f t="shared" si="1748"/>
        <v>624</v>
      </c>
      <c r="DM630" s="56"/>
    </row>
    <row r="631" spans="2:117" ht="22.5" customHeight="1">
      <c r="B631" s="98" t="s">
        <v>68</v>
      </c>
      <c r="C631" s="130">
        <f t="shared" si="1742"/>
        <v>625</v>
      </c>
      <c r="D631" s="146">
        <v>45710</v>
      </c>
      <c r="E631" s="155" t="s">
        <v>69</v>
      </c>
      <c r="F631" s="102" t="s">
        <v>70</v>
      </c>
      <c r="G631" s="103" t="s">
        <v>20</v>
      </c>
      <c r="H631" s="131" t="s">
        <v>46</v>
      </c>
      <c r="I631" s="132">
        <v>2000</v>
      </c>
      <c r="J631" s="106"/>
      <c r="K631" s="107">
        <f t="shared" si="1743"/>
        <v>6483153</v>
      </c>
      <c r="L631" s="645"/>
      <c r="M631" s="133"/>
      <c r="N631" s="133"/>
      <c r="O631" s="134" t="str">
        <f t="shared" ref="O631:S631" si="2085">IF($H631=O$6,$I631,"")</f>
        <v/>
      </c>
      <c r="P631" s="135" t="str">
        <f t="shared" si="2085"/>
        <v/>
      </c>
      <c r="Q631" s="136">
        <f t="shared" si="2085"/>
        <v>2000</v>
      </c>
      <c r="R631" s="135" t="str">
        <f t="shared" si="2085"/>
        <v/>
      </c>
      <c r="S631" s="137" t="str">
        <f t="shared" si="2085"/>
        <v/>
      </c>
      <c r="T631" s="113" t="str">
        <f t="shared" ref="T631:AJ631" si="2086">IF($H631=T$6,$J631,"")</f>
        <v/>
      </c>
      <c r="U631" s="114" t="str">
        <f t="shared" si="2086"/>
        <v/>
      </c>
      <c r="V631" s="114" t="str">
        <f t="shared" si="2086"/>
        <v/>
      </c>
      <c r="W631" s="114" t="str">
        <f t="shared" si="2086"/>
        <v/>
      </c>
      <c r="X631" s="113" t="str">
        <f t="shared" si="2086"/>
        <v/>
      </c>
      <c r="Y631" s="114" t="str">
        <f t="shared" si="2086"/>
        <v/>
      </c>
      <c r="Z631" s="114" t="str">
        <f t="shared" si="2086"/>
        <v/>
      </c>
      <c r="AA631" s="114" t="str">
        <f t="shared" si="2086"/>
        <v/>
      </c>
      <c r="AB631" s="113" t="str">
        <f t="shared" si="2086"/>
        <v/>
      </c>
      <c r="AC631" s="114" t="str">
        <f t="shared" si="2086"/>
        <v/>
      </c>
      <c r="AD631" s="114" t="str">
        <f t="shared" si="2086"/>
        <v/>
      </c>
      <c r="AE631" s="114" t="str">
        <f t="shared" si="2086"/>
        <v/>
      </c>
      <c r="AF631" s="114" t="str">
        <f t="shared" si="2086"/>
        <v/>
      </c>
      <c r="AG631" s="114" t="str">
        <f t="shared" si="2086"/>
        <v/>
      </c>
      <c r="AH631" s="114" t="str">
        <f t="shared" si="2086"/>
        <v/>
      </c>
      <c r="AI631" s="113" t="str">
        <f t="shared" si="2086"/>
        <v/>
      </c>
      <c r="AJ631" s="115" t="str">
        <f t="shared" si="2086"/>
        <v/>
      </c>
      <c r="AK631" s="617"/>
      <c r="AL631" s="38"/>
      <c r="AM631" s="98" t="s">
        <v>68</v>
      </c>
      <c r="AN631" s="130">
        <f t="shared" si="1746"/>
        <v>625</v>
      </c>
      <c r="AO631" s="138" t="str">
        <f t="shared" ref="AO631:AS631" si="2087">IF(AND($G631=AO$4,$H631=AO$6),$I631,"")</f>
        <v/>
      </c>
      <c r="AP631" s="139" t="str">
        <f t="shared" si="2087"/>
        <v/>
      </c>
      <c r="AQ631" s="139">
        <f t="shared" si="2087"/>
        <v>2000</v>
      </c>
      <c r="AR631" s="139" t="str">
        <f t="shared" si="2087"/>
        <v/>
      </c>
      <c r="AS631" s="139" t="str">
        <f t="shared" si="2087"/>
        <v/>
      </c>
      <c r="AT631" s="118"/>
      <c r="AU631" s="138" t="str">
        <f t="shared" si="1675"/>
        <v/>
      </c>
      <c r="AV631" s="139" t="str">
        <f t="shared" si="1676"/>
        <v/>
      </c>
      <c r="AW631" s="139" t="str">
        <f t="shared" si="1677"/>
        <v/>
      </c>
      <c r="AX631" s="139" t="str">
        <f t="shared" si="1678"/>
        <v/>
      </c>
      <c r="AY631" s="139" t="str">
        <f t="shared" si="1679"/>
        <v/>
      </c>
      <c r="AZ631" s="140" t="str">
        <f t="shared" si="1680"/>
        <v/>
      </c>
      <c r="BA631" s="141" t="str">
        <f t="shared" si="1681"/>
        <v/>
      </c>
      <c r="BB631" s="139" t="str">
        <f t="shared" si="1682"/>
        <v/>
      </c>
      <c r="BC631" s="139" t="str">
        <f t="shared" si="1683"/>
        <v/>
      </c>
      <c r="BD631" s="139" t="str">
        <f t="shared" si="1684"/>
        <v/>
      </c>
      <c r="BE631" s="140" t="str">
        <f t="shared" si="1685"/>
        <v/>
      </c>
      <c r="BF631" s="122" t="str">
        <f t="shared" si="1686"/>
        <v/>
      </c>
      <c r="BG631" s="123" t="str">
        <f t="shared" si="1687"/>
        <v/>
      </c>
      <c r="BH631" s="123" t="str">
        <f t="shared" si="1688"/>
        <v/>
      </c>
      <c r="BI631" s="123" t="str">
        <f t="shared" si="1689"/>
        <v/>
      </c>
      <c r="BJ631" s="122" t="str">
        <f t="shared" si="1690"/>
        <v/>
      </c>
      <c r="BK631" s="123" t="str">
        <f t="shared" si="1691"/>
        <v/>
      </c>
      <c r="BL631" s="123" t="str">
        <f t="shared" si="1692"/>
        <v/>
      </c>
      <c r="BM631" s="123" t="str">
        <f t="shared" si="1693"/>
        <v/>
      </c>
      <c r="BN631" s="123" t="str">
        <f t="shared" si="1694"/>
        <v/>
      </c>
      <c r="BO631" s="123" t="str">
        <f t="shared" si="1695"/>
        <v/>
      </c>
      <c r="BP631" s="123" t="str">
        <f t="shared" si="1696"/>
        <v/>
      </c>
      <c r="BQ631" s="123" t="str">
        <f t="shared" si="1697"/>
        <v/>
      </c>
      <c r="BR631" s="124" t="str">
        <f t="shared" si="1698"/>
        <v/>
      </c>
      <c r="BS631" s="142" t="str">
        <f t="shared" si="1699"/>
        <v/>
      </c>
      <c r="BT631" s="143" t="str">
        <f t="shared" si="1700"/>
        <v/>
      </c>
      <c r="BU631" s="143" t="str">
        <f t="shared" si="1701"/>
        <v/>
      </c>
      <c r="BV631" s="143" t="str">
        <f t="shared" si="1702"/>
        <v/>
      </c>
      <c r="BW631" s="143" t="str">
        <f t="shared" si="1703"/>
        <v/>
      </c>
      <c r="BX631" s="144" t="str">
        <f t="shared" si="1704"/>
        <v/>
      </c>
      <c r="BY631" s="141" t="str">
        <f t="shared" si="1705"/>
        <v/>
      </c>
      <c r="BZ631" s="139" t="str">
        <f t="shared" si="1706"/>
        <v/>
      </c>
      <c r="CA631" s="139" t="str">
        <f t="shared" si="1707"/>
        <v/>
      </c>
      <c r="CB631" s="139" t="str">
        <f t="shared" si="1708"/>
        <v/>
      </c>
      <c r="CC631" s="139" t="str">
        <f t="shared" si="1709"/>
        <v/>
      </c>
      <c r="CD631" s="139" t="str">
        <f t="shared" si="1710"/>
        <v/>
      </c>
      <c r="CE631" s="140" t="str">
        <f t="shared" si="1711"/>
        <v/>
      </c>
      <c r="CF631" s="141" t="str">
        <f t="shared" si="1712"/>
        <v/>
      </c>
      <c r="CG631" s="139" t="str">
        <f t="shared" si="1713"/>
        <v/>
      </c>
      <c r="CH631" s="139" t="str">
        <f t="shared" si="1714"/>
        <v/>
      </c>
      <c r="CI631" s="139" t="str">
        <f t="shared" si="1715"/>
        <v/>
      </c>
      <c r="CJ631" s="139" t="str">
        <f t="shared" si="1716"/>
        <v/>
      </c>
      <c r="CK631" s="139" t="str">
        <f t="shared" si="1717"/>
        <v/>
      </c>
      <c r="CL631" s="140" t="str">
        <f t="shared" si="1718"/>
        <v/>
      </c>
      <c r="CM631" s="142" t="str">
        <f t="shared" si="1719"/>
        <v/>
      </c>
      <c r="CN631" s="143" t="str">
        <f t="shared" si="1720"/>
        <v/>
      </c>
      <c r="CO631" s="143" t="str">
        <f t="shared" si="1721"/>
        <v/>
      </c>
      <c r="CP631" s="143" t="str">
        <f t="shared" si="1722"/>
        <v/>
      </c>
      <c r="CQ631" s="143" t="str">
        <f t="shared" si="1723"/>
        <v/>
      </c>
      <c r="CR631" s="145" t="str">
        <f t="shared" si="1724"/>
        <v/>
      </c>
      <c r="CS631" s="127"/>
      <c r="CT631" s="122" t="str">
        <f t="shared" si="1725"/>
        <v/>
      </c>
      <c r="CU631" s="123" t="str">
        <f t="shared" si="1726"/>
        <v/>
      </c>
      <c r="CV631" s="123" t="str">
        <f t="shared" si="1727"/>
        <v/>
      </c>
      <c r="CW631" s="123" t="str">
        <f t="shared" si="1728"/>
        <v/>
      </c>
      <c r="CX631" s="123" t="str">
        <f t="shared" si="1729"/>
        <v/>
      </c>
      <c r="CY631" s="123" t="str">
        <f t="shared" si="1730"/>
        <v/>
      </c>
      <c r="CZ631" s="123" t="str">
        <f t="shared" si="1731"/>
        <v/>
      </c>
      <c r="DA631" s="123" t="str">
        <f t="shared" si="1732"/>
        <v/>
      </c>
      <c r="DB631" s="124" t="str">
        <f t="shared" si="1733"/>
        <v/>
      </c>
      <c r="DC631" s="128" t="str">
        <f t="shared" si="1734"/>
        <v/>
      </c>
      <c r="DD631" s="123" t="str">
        <f t="shared" si="1735"/>
        <v/>
      </c>
      <c r="DE631" s="123" t="str">
        <f t="shared" si="1736"/>
        <v/>
      </c>
      <c r="DF631" s="123" t="str">
        <f t="shared" si="1737"/>
        <v/>
      </c>
      <c r="DG631" s="123" t="str">
        <f t="shared" si="1738"/>
        <v/>
      </c>
      <c r="DH631" s="123" t="str">
        <f t="shared" si="1739"/>
        <v/>
      </c>
      <c r="DI631" s="123" t="str">
        <f t="shared" si="1740"/>
        <v/>
      </c>
      <c r="DJ631" s="129" t="str">
        <f t="shared" si="1741"/>
        <v/>
      </c>
      <c r="DK631" s="98" t="s">
        <v>68</v>
      </c>
      <c r="DL631" s="130">
        <f t="shared" si="1748"/>
        <v>625</v>
      </c>
      <c r="DM631" s="56"/>
    </row>
    <row r="632" spans="2:117" ht="22.5" customHeight="1">
      <c r="B632" s="98" t="s">
        <v>68</v>
      </c>
      <c r="C632" s="130">
        <f t="shared" si="1742"/>
        <v>626</v>
      </c>
      <c r="D632" s="146">
        <v>45710</v>
      </c>
      <c r="E632" s="155" t="s">
        <v>69</v>
      </c>
      <c r="F632" s="102" t="s">
        <v>70</v>
      </c>
      <c r="G632" s="103" t="s">
        <v>20</v>
      </c>
      <c r="H632" s="131" t="s">
        <v>46</v>
      </c>
      <c r="I632" s="132">
        <v>10000</v>
      </c>
      <c r="J632" s="106"/>
      <c r="K632" s="107">
        <f t="shared" si="1743"/>
        <v>6493153</v>
      </c>
      <c r="L632" s="645"/>
      <c r="M632" s="133"/>
      <c r="N632" s="133"/>
      <c r="O632" s="134" t="str">
        <f t="shared" ref="O632:S632" si="2088">IF($H632=O$6,$I632,"")</f>
        <v/>
      </c>
      <c r="P632" s="135" t="str">
        <f t="shared" si="2088"/>
        <v/>
      </c>
      <c r="Q632" s="136">
        <f t="shared" si="2088"/>
        <v>10000</v>
      </c>
      <c r="R632" s="135" t="str">
        <f t="shared" si="2088"/>
        <v/>
      </c>
      <c r="S632" s="137" t="str">
        <f t="shared" si="2088"/>
        <v/>
      </c>
      <c r="T632" s="113" t="str">
        <f t="shared" ref="T632:AJ632" si="2089">IF($H632=T$6,$J632,"")</f>
        <v/>
      </c>
      <c r="U632" s="114" t="str">
        <f t="shared" si="2089"/>
        <v/>
      </c>
      <c r="V632" s="114" t="str">
        <f t="shared" si="2089"/>
        <v/>
      </c>
      <c r="W632" s="114" t="str">
        <f t="shared" si="2089"/>
        <v/>
      </c>
      <c r="X632" s="113" t="str">
        <f t="shared" si="2089"/>
        <v/>
      </c>
      <c r="Y632" s="114" t="str">
        <f t="shared" si="2089"/>
        <v/>
      </c>
      <c r="Z632" s="114" t="str">
        <f t="shared" si="2089"/>
        <v/>
      </c>
      <c r="AA632" s="114" t="str">
        <f t="shared" si="2089"/>
        <v/>
      </c>
      <c r="AB632" s="113" t="str">
        <f t="shared" si="2089"/>
        <v/>
      </c>
      <c r="AC632" s="114" t="str">
        <f t="shared" si="2089"/>
        <v/>
      </c>
      <c r="AD632" s="114" t="str">
        <f t="shared" si="2089"/>
        <v/>
      </c>
      <c r="AE632" s="114" t="str">
        <f t="shared" si="2089"/>
        <v/>
      </c>
      <c r="AF632" s="114" t="str">
        <f t="shared" si="2089"/>
        <v/>
      </c>
      <c r="AG632" s="114" t="str">
        <f t="shared" si="2089"/>
        <v/>
      </c>
      <c r="AH632" s="114" t="str">
        <f t="shared" si="2089"/>
        <v/>
      </c>
      <c r="AI632" s="113" t="str">
        <f t="shared" si="2089"/>
        <v/>
      </c>
      <c r="AJ632" s="115" t="str">
        <f t="shared" si="2089"/>
        <v/>
      </c>
      <c r="AK632" s="617"/>
      <c r="AL632" s="38"/>
      <c r="AM632" s="98" t="s">
        <v>68</v>
      </c>
      <c r="AN632" s="130">
        <f t="shared" si="1746"/>
        <v>626</v>
      </c>
      <c r="AO632" s="138" t="str">
        <f t="shared" ref="AO632:AS632" si="2090">IF(AND($G632=AO$4,$H632=AO$6),$I632,"")</f>
        <v/>
      </c>
      <c r="AP632" s="139" t="str">
        <f t="shared" si="2090"/>
        <v/>
      </c>
      <c r="AQ632" s="139">
        <f t="shared" si="2090"/>
        <v>10000</v>
      </c>
      <c r="AR632" s="139" t="str">
        <f t="shared" si="2090"/>
        <v/>
      </c>
      <c r="AS632" s="139" t="str">
        <f t="shared" si="2090"/>
        <v/>
      </c>
      <c r="AT632" s="118"/>
      <c r="AU632" s="138" t="str">
        <f t="shared" si="1675"/>
        <v/>
      </c>
      <c r="AV632" s="139" t="str">
        <f t="shared" si="1676"/>
        <v/>
      </c>
      <c r="AW632" s="139" t="str">
        <f t="shared" si="1677"/>
        <v/>
      </c>
      <c r="AX632" s="139" t="str">
        <f t="shared" si="1678"/>
        <v/>
      </c>
      <c r="AY632" s="139" t="str">
        <f t="shared" si="1679"/>
        <v/>
      </c>
      <c r="AZ632" s="140" t="str">
        <f t="shared" si="1680"/>
        <v/>
      </c>
      <c r="BA632" s="141" t="str">
        <f t="shared" si="1681"/>
        <v/>
      </c>
      <c r="BB632" s="139" t="str">
        <f t="shared" si="1682"/>
        <v/>
      </c>
      <c r="BC632" s="139" t="str">
        <f t="shared" si="1683"/>
        <v/>
      </c>
      <c r="BD632" s="139" t="str">
        <f t="shared" si="1684"/>
        <v/>
      </c>
      <c r="BE632" s="140" t="str">
        <f t="shared" si="1685"/>
        <v/>
      </c>
      <c r="BF632" s="122" t="str">
        <f t="shared" si="1686"/>
        <v/>
      </c>
      <c r="BG632" s="123" t="str">
        <f t="shared" si="1687"/>
        <v/>
      </c>
      <c r="BH632" s="123" t="str">
        <f t="shared" si="1688"/>
        <v/>
      </c>
      <c r="BI632" s="123" t="str">
        <f t="shared" si="1689"/>
        <v/>
      </c>
      <c r="BJ632" s="122" t="str">
        <f t="shared" si="1690"/>
        <v/>
      </c>
      <c r="BK632" s="123" t="str">
        <f t="shared" si="1691"/>
        <v/>
      </c>
      <c r="BL632" s="123" t="str">
        <f t="shared" si="1692"/>
        <v/>
      </c>
      <c r="BM632" s="123" t="str">
        <f t="shared" si="1693"/>
        <v/>
      </c>
      <c r="BN632" s="123" t="str">
        <f t="shared" si="1694"/>
        <v/>
      </c>
      <c r="BO632" s="123" t="str">
        <f t="shared" si="1695"/>
        <v/>
      </c>
      <c r="BP632" s="123" t="str">
        <f t="shared" si="1696"/>
        <v/>
      </c>
      <c r="BQ632" s="123" t="str">
        <f t="shared" si="1697"/>
        <v/>
      </c>
      <c r="BR632" s="124" t="str">
        <f t="shared" si="1698"/>
        <v/>
      </c>
      <c r="BS632" s="142" t="str">
        <f t="shared" si="1699"/>
        <v/>
      </c>
      <c r="BT632" s="143" t="str">
        <f t="shared" si="1700"/>
        <v/>
      </c>
      <c r="BU632" s="143" t="str">
        <f t="shared" si="1701"/>
        <v/>
      </c>
      <c r="BV632" s="143" t="str">
        <f t="shared" si="1702"/>
        <v/>
      </c>
      <c r="BW632" s="143" t="str">
        <f t="shared" si="1703"/>
        <v/>
      </c>
      <c r="BX632" s="144" t="str">
        <f t="shared" si="1704"/>
        <v/>
      </c>
      <c r="BY632" s="141" t="str">
        <f t="shared" si="1705"/>
        <v/>
      </c>
      <c r="BZ632" s="139" t="str">
        <f t="shared" si="1706"/>
        <v/>
      </c>
      <c r="CA632" s="139" t="str">
        <f t="shared" si="1707"/>
        <v/>
      </c>
      <c r="CB632" s="139" t="str">
        <f t="shared" si="1708"/>
        <v/>
      </c>
      <c r="CC632" s="139" t="str">
        <f t="shared" si="1709"/>
        <v/>
      </c>
      <c r="CD632" s="139" t="str">
        <f t="shared" si="1710"/>
        <v/>
      </c>
      <c r="CE632" s="140" t="str">
        <f t="shared" si="1711"/>
        <v/>
      </c>
      <c r="CF632" s="141" t="str">
        <f t="shared" si="1712"/>
        <v/>
      </c>
      <c r="CG632" s="139" t="str">
        <f t="shared" si="1713"/>
        <v/>
      </c>
      <c r="CH632" s="139" t="str">
        <f t="shared" si="1714"/>
        <v/>
      </c>
      <c r="CI632" s="139" t="str">
        <f t="shared" si="1715"/>
        <v/>
      </c>
      <c r="CJ632" s="139" t="str">
        <f t="shared" si="1716"/>
        <v/>
      </c>
      <c r="CK632" s="139" t="str">
        <f t="shared" si="1717"/>
        <v/>
      </c>
      <c r="CL632" s="140" t="str">
        <f t="shared" si="1718"/>
        <v/>
      </c>
      <c r="CM632" s="142" t="str">
        <f t="shared" si="1719"/>
        <v/>
      </c>
      <c r="CN632" s="143" t="str">
        <f t="shared" si="1720"/>
        <v/>
      </c>
      <c r="CO632" s="143" t="str">
        <f t="shared" si="1721"/>
        <v/>
      </c>
      <c r="CP632" s="143" t="str">
        <f t="shared" si="1722"/>
        <v/>
      </c>
      <c r="CQ632" s="143" t="str">
        <f t="shared" si="1723"/>
        <v/>
      </c>
      <c r="CR632" s="145" t="str">
        <f t="shared" si="1724"/>
        <v/>
      </c>
      <c r="CS632" s="127"/>
      <c r="CT632" s="122" t="str">
        <f t="shared" si="1725"/>
        <v/>
      </c>
      <c r="CU632" s="123" t="str">
        <f t="shared" si="1726"/>
        <v/>
      </c>
      <c r="CV632" s="123" t="str">
        <f t="shared" si="1727"/>
        <v/>
      </c>
      <c r="CW632" s="123" t="str">
        <f t="shared" si="1728"/>
        <v/>
      </c>
      <c r="CX632" s="123" t="str">
        <f t="shared" si="1729"/>
        <v/>
      </c>
      <c r="CY632" s="123" t="str">
        <f t="shared" si="1730"/>
        <v/>
      </c>
      <c r="CZ632" s="123" t="str">
        <f t="shared" si="1731"/>
        <v/>
      </c>
      <c r="DA632" s="123" t="str">
        <f t="shared" si="1732"/>
        <v/>
      </c>
      <c r="DB632" s="124" t="str">
        <f t="shared" si="1733"/>
        <v/>
      </c>
      <c r="DC632" s="128" t="str">
        <f t="shared" si="1734"/>
        <v/>
      </c>
      <c r="DD632" s="123" t="str">
        <f t="shared" si="1735"/>
        <v/>
      </c>
      <c r="DE632" s="123" t="str">
        <f t="shared" si="1736"/>
        <v/>
      </c>
      <c r="DF632" s="123" t="str">
        <f t="shared" si="1737"/>
        <v/>
      </c>
      <c r="DG632" s="123" t="str">
        <f t="shared" si="1738"/>
        <v/>
      </c>
      <c r="DH632" s="123" t="str">
        <f t="shared" si="1739"/>
        <v/>
      </c>
      <c r="DI632" s="123" t="str">
        <f t="shared" si="1740"/>
        <v/>
      </c>
      <c r="DJ632" s="129" t="str">
        <f t="shared" si="1741"/>
        <v/>
      </c>
      <c r="DK632" s="98" t="s">
        <v>68</v>
      </c>
      <c r="DL632" s="130">
        <f t="shared" si="1748"/>
        <v>626</v>
      </c>
      <c r="DM632" s="56"/>
    </row>
    <row r="633" spans="2:117" ht="22.5" customHeight="1">
      <c r="B633" s="98" t="s">
        <v>68</v>
      </c>
      <c r="C633" s="130">
        <f t="shared" si="1742"/>
        <v>627</v>
      </c>
      <c r="D633" s="146">
        <v>45710</v>
      </c>
      <c r="E633" s="155" t="s">
        <v>69</v>
      </c>
      <c r="F633" s="102" t="s">
        <v>70</v>
      </c>
      <c r="G633" s="103" t="s">
        <v>20</v>
      </c>
      <c r="H633" s="131" t="s">
        <v>46</v>
      </c>
      <c r="I633" s="132">
        <v>1000</v>
      </c>
      <c r="J633" s="106"/>
      <c r="K633" s="107">
        <f t="shared" si="1743"/>
        <v>6494153</v>
      </c>
      <c r="L633" s="645"/>
      <c r="M633" s="133"/>
      <c r="N633" s="133"/>
      <c r="O633" s="134" t="str">
        <f t="shared" ref="O633:S633" si="2091">IF($H633=O$6,$I633,"")</f>
        <v/>
      </c>
      <c r="P633" s="135" t="str">
        <f t="shared" si="2091"/>
        <v/>
      </c>
      <c r="Q633" s="136">
        <f t="shared" si="2091"/>
        <v>1000</v>
      </c>
      <c r="R633" s="135" t="str">
        <f t="shared" si="2091"/>
        <v/>
      </c>
      <c r="S633" s="137" t="str">
        <f t="shared" si="2091"/>
        <v/>
      </c>
      <c r="T633" s="113" t="str">
        <f t="shared" ref="T633:AJ633" si="2092">IF($H633=T$6,$J633,"")</f>
        <v/>
      </c>
      <c r="U633" s="114" t="str">
        <f t="shared" si="2092"/>
        <v/>
      </c>
      <c r="V633" s="114" t="str">
        <f t="shared" si="2092"/>
        <v/>
      </c>
      <c r="W633" s="114" t="str">
        <f t="shared" si="2092"/>
        <v/>
      </c>
      <c r="X633" s="113" t="str">
        <f t="shared" si="2092"/>
        <v/>
      </c>
      <c r="Y633" s="114" t="str">
        <f t="shared" si="2092"/>
        <v/>
      </c>
      <c r="Z633" s="114" t="str">
        <f t="shared" si="2092"/>
        <v/>
      </c>
      <c r="AA633" s="114" t="str">
        <f t="shared" si="2092"/>
        <v/>
      </c>
      <c r="AB633" s="113" t="str">
        <f t="shared" si="2092"/>
        <v/>
      </c>
      <c r="AC633" s="114" t="str">
        <f t="shared" si="2092"/>
        <v/>
      </c>
      <c r="AD633" s="114" t="str">
        <f t="shared" si="2092"/>
        <v/>
      </c>
      <c r="AE633" s="114" t="str">
        <f t="shared" si="2092"/>
        <v/>
      </c>
      <c r="AF633" s="114" t="str">
        <f t="shared" si="2092"/>
        <v/>
      </c>
      <c r="AG633" s="114" t="str">
        <f t="shared" si="2092"/>
        <v/>
      </c>
      <c r="AH633" s="114" t="str">
        <f t="shared" si="2092"/>
        <v/>
      </c>
      <c r="AI633" s="113" t="str">
        <f t="shared" si="2092"/>
        <v/>
      </c>
      <c r="AJ633" s="115" t="str">
        <f t="shared" si="2092"/>
        <v/>
      </c>
      <c r="AK633" s="617"/>
      <c r="AL633" s="38"/>
      <c r="AM633" s="98" t="s">
        <v>68</v>
      </c>
      <c r="AN633" s="130">
        <f t="shared" si="1746"/>
        <v>627</v>
      </c>
      <c r="AO633" s="138" t="str">
        <f t="shared" ref="AO633:AS633" si="2093">IF(AND($G633=AO$4,$H633=AO$6),$I633,"")</f>
        <v/>
      </c>
      <c r="AP633" s="139" t="str">
        <f t="shared" si="2093"/>
        <v/>
      </c>
      <c r="AQ633" s="139">
        <f t="shared" si="2093"/>
        <v>1000</v>
      </c>
      <c r="AR633" s="139" t="str">
        <f t="shared" si="2093"/>
        <v/>
      </c>
      <c r="AS633" s="139" t="str">
        <f t="shared" si="2093"/>
        <v/>
      </c>
      <c r="AT633" s="118"/>
      <c r="AU633" s="138" t="str">
        <f t="shared" si="1675"/>
        <v/>
      </c>
      <c r="AV633" s="139" t="str">
        <f t="shared" si="1676"/>
        <v/>
      </c>
      <c r="AW633" s="139" t="str">
        <f t="shared" si="1677"/>
        <v/>
      </c>
      <c r="AX633" s="139" t="str">
        <f t="shared" si="1678"/>
        <v/>
      </c>
      <c r="AY633" s="139" t="str">
        <f t="shared" si="1679"/>
        <v/>
      </c>
      <c r="AZ633" s="140" t="str">
        <f t="shared" si="1680"/>
        <v/>
      </c>
      <c r="BA633" s="141" t="str">
        <f t="shared" si="1681"/>
        <v/>
      </c>
      <c r="BB633" s="139" t="str">
        <f t="shared" si="1682"/>
        <v/>
      </c>
      <c r="BC633" s="139" t="str">
        <f t="shared" si="1683"/>
        <v/>
      </c>
      <c r="BD633" s="139" t="str">
        <f t="shared" si="1684"/>
        <v/>
      </c>
      <c r="BE633" s="140" t="str">
        <f t="shared" si="1685"/>
        <v/>
      </c>
      <c r="BF633" s="122" t="str">
        <f t="shared" si="1686"/>
        <v/>
      </c>
      <c r="BG633" s="123" t="str">
        <f t="shared" si="1687"/>
        <v/>
      </c>
      <c r="BH633" s="123" t="str">
        <f t="shared" si="1688"/>
        <v/>
      </c>
      <c r="BI633" s="123" t="str">
        <f t="shared" si="1689"/>
        <v/>
      </c>
      <c r="BJ633" s="122" t="str">
        <f t="shared" si="1690"/>
        <v/>
      </c>
      <c r="BK633" s="123" t="str">
        <f t="shared" si="1691"/>
        <v/>
      </c>
      <c r="BL633" s="123" t="str">
        <f t="shared" si="1692"/>
        <v/>
      </c>
      <c r="BM633" s="123" t="str">
        <f t="shared" si="1693"/>
        <v/>
      </c>
      <c r="BN633" s="123" t="str">
        <f t="shared" si="1694"/>
        <v/>
      </c>
      <c r="BO633" s="123" t="str">
        <f t="shared" si="1695"/>
        <v/>
      </c>
      <c r="BP633" s="123" t="str">
        <f t="shared" si="1696"/>
        <v/>
      </c>
      <c r="BQ633" s="123" t="str">
        <f t="shared" si="1697"/>
        <v/>
      </c>
      <c r="BR633" s="124" t="str">
        <f t="shared" si="1698"/>
        <v/>
      </c>
      <c r="BS633" s="142" t="str">
        <f t="shared" si="1699"/>
        <v/>
      </c>
      <c r="BT633" s="143" t="str">
        <f t="shared" si="1700"/>
        <v/>
      </c>
      <c r="BU633" s="143" t="str">
        <f t="shared" si="1701"/>
        <v/>
      </c>
      <c r="BV633" s="143" t="str">
        <f t="shared" si="1702"/>
        <v/>
      </c>
      <c r="BW633" s="143" t="str">
        <f t="shared" si="1703"/>
        <v/>
      </c>
      <c r="BX633" s="144" t="str">
        <f t="shared" si="1704"/>
        <v/>
      </c>
      <c r="BY633" s="141" t="str">
        <f t="shared" si="1705"/>
        <v/>
      </c>
      <c r="BZ633" s="139" t="str">
        <f t="shared" si="1706"/>
        <v/>
      </c>
      <c r="CA633" s="139" t="str">
        <f t="shared" si="1707"/>
        <v/>
      </c>
      <c r="CB633" s="139" t="str">
        <f t="shared" si="1708"/>
        <v/>
      </c>
      <c r="CC633" s="139" t="str">
        <f t="shared" si="1709"/>
        <v/>
      </c>
      <c r="CD633" s="139" t="str">
        <f t="shared" si="1710"/>
        <v/>
      </c>
      <c r="CE633" s="140" t="str">
        <f t="shared" si="1711"/>
        <v/>
      </c>
      <c r="CF633" s="141" t="str">
        <f t="shared" si="1712"/>
        <v/>
      </c>
      <c r="CG633" s="139" t="str">
        <f t="shared" si="1713"/>
        <v/>
      </c>
      <c r="CH633" s="139" t="str">
        <f t="shared" si="1714"/>
        <v/>
      </c>
      <c r="CI633" s="139" t="str">
        <f t="shared" si="1715"/>
        <v/>
      </c>
      <c r="CJ633" s="139" t="str">
        <f t="shared" si="1716"/>
        <v/>
      </c>
      <c r="CK633" s="139" t="str">
        <f t="shared" si="1717"/>
        <v/>
      </c>
      <c r="CL633" s="140" t="str">
        <f t="shared" si="1718"/>
        <v/>
      </c>
      <c r="CM633" s="142" t="str">
        <f t="shared" si="1719"/>
        <v/>
      </c>
      <c r="CN633" s="143" t="str">
        <f t="shared" si="1720"/>
        <v/>
      </c>
      <c r="CO633" s="143" t="str">
        <f t="shared" si="1721"/>
        <v/>
      </c>
      <c r="CP633" s="143" t="str">
        <f t="shared" si="1722"/>
        <v/>
      </c>
      <c r="CQ633" s="143" t="str">
        <f t="shared" si="1723"/>
        <v/>
      </c>
      <c r="CR633" s="145" t="str">
        <f t="shared" si="1724"/>
        <v/>
      </c>
      <c r="CS633" s="127"/>
      <c r="CT633" s="122" t="str">
        <f t="shared" si="1725"/>
        <v/>
      </c>
      <c r="CU633" s="123" t="str">
        <f t="shared" si="1726"/>
        <v/>
      </c>
      <c r="CV633" s="123" t="str">
        <f t="shared" si="1727"/>
        <v/>
      </c>
      <c r="CW633" s="123" t="str">
        <f t="shared" si="1728"/>
        <v/>
      </c>
      <c r="CX633" s="123" t="str">
        <f t="shared" si="1729"/>
        <v/>
      </c>
      <c r="CY633" s="123" t="str">
        <f t="shared" si="1730"/>
        <v/>
      </c>
      <c r="CZ633" s="123" t="str">
        <f t="shared" si="1731"/>
        <v/>
      </c>
      <c r="DA633" s="123" t="str">
        <f t="shared" si="1732"/>
        <v/>
      </c>
      <c r="DB633" s="124" t="str">
        <f t="shared" si="1733"/>
        <v/>
      </c>
      <c r="DC633" s="128" t="str">
        <f t="shared" si="1734"/>
        <v/>
      </c>
      <c r="DD633" s="123" t="str">
        <f t="shared" si="1735"/>
        <v/>
      </c>
      <c r="DE633" s="123" t="str">
        <f t="shared" si="1736"/>
        <v/>
      </c>
      <c r="DF633" s="123" t="str">
        <f t="shared" si="1737"/>
        <v/>
      </c>
      <c r="DG633" s="123" t="str">
        <f t="shared" si="1738"/>
        <v/>
      </c>
      <c r="DH633" s="123" t="str">
        <f t="shared" si="1739"/>
        <v/>
      </c>
      <c r="DI633" s="123" t="str">
        <f t="shared" si="1740"/>
        <v/>
      </c>
      <c r="DJ633" s="129" t="str">
        <f t="shared" si="1741"/>
        <v/>
      </c>
      <c r="DK633" s="98" t="s">
        <v>68</v>
      </c>
      <c r="DL633" s="130">
        <f t="shared" si="1748"/>
        <v>627</v>
      </c>
      <c r="DM633" s="56"/>
    </row>
    <row r="634" spans="2:117" ht="22.5" customHeight="1">
      <c r="B634" s="98" t="s">
        <v>68</v>
      </c>
      <c r="C634" s="130">
        <f t="shared" si="1742"/>
        <v>628</v>
      </c>
      <c r="D634" s="146">
        <v>45710</v>
      </c>
      <c r="E634" s="155" t="s">
        <v>69</v>
      </c>
      <c r="F634" s="102" t="s">
        <v>70</v>
      </c>
      <c r="G634" s="103" t="s">
        <v>20</v>
      </c>
      <c r="H634" s="131" t="s">
        <v>46</v>
      </c>
      <c r="I634" s="132">
        <v>1000</v>
      </c>
      <c r="J634" s="106"/>
      <c r="K634" s="107">
        <f t="shared" si="1743"/>
        <v>6495153</v>
      </c>
      <c r="L634" s="645"/>
      <c r="M634" s="133"/>
      <c r="N634" s="133"/>
      <c r="O634" s="134" t="str">
        <f t="shared" ref="O634:S634" si="2094">IF($H634=O$6,$I634,"")</f>
        <v/>
      </c>
      <c r="P634" s="135" t="str">
        <f t="shared" si="2094"/>
        <v/>
      </c>
      <c r="Q634" s="136">
        <f t="shared" si="2094"/>
        <v>1000</v>
      </c>
      <c r="R634" s="135" t="str">
        <f t="shared" si="2094"/>
        <v/>
      </c>
      <c r="S634" s="137" t="str">
        <f t="shared" si="2094"/>
        <v/>
      </c>
      <c r="T634" s="113" t="str">
        <f t="shared" ref="T634:AJ634" si="2095">IF($H634=T$6,$J634,"")</f>
        <v/>
      </c>
      <c r="U634" s="114" t="str">
        <f t="shared" si="2095"/>
        <v/>
      </c>
      <c r="V634" s="114" t="str">
        <f t="shared" si="2095"/>
        <v/>
      </c>
      <c r="W634" s="114" t="str">
        <f t="shared" si="2095"/>
        <v/>
      </c>
      <c r="X634" s="113" t="str">
        <f t="shared" si="2095"/>
        <v/>
      </c>
      <c r="Y634" s="114" t="str">
        <f t="shared" si="2095"/>
        <v/>
      </c>
      <c r="Z634" s="114" t="str">
        <f t="shared" si="2095"/>
        <v/>
      </c>
      <c r="AA634" s="114" t="str">
        <f t="shared" si="2095"/>
        <v/>
      </c>
      <c r="AB634" s="113" t="str">
        <f t="shared" si="2095"/>
        <v/>
      </c>
      <c r="AC634" s="114" t="str">
        <f t="shared" si="2095"/>
        <v/>
      </c>
      <c r="AD634" s="114" t="str">
        <f t="shared" si="2095"/>
        <v/>
      </c>
      <c r="AE634" s="114" t="str">
        <f t="shared" si="2095"/>
        <v/>
      </c>
      <c r="AF634" s="114" t="str">
        <f t="shared" si="2095"/>
        <v/>
      </c>
      <c r="AG634" s="114" t="str">
        <f t="shared" si="2095"/>
        <v/>
      </c>
      <c r="AH634" s="114" t="str">
        <f t="shared" si="2095"/>
        <v/>
      </c>
      <c r="AI634" s="113" t="str">
        <f t="shared" si="2095"/>
        <v/>
      </c>
      <c r="AJ634" s="115" t="str">
        <f t="shared" si="2095"/>
        <v/>
      </c>
      <c r="AK634" s="617"/>
      <c r="AL634" s="38"/>
      <c r="AM634" s="98" t="s">
        <v>68</v>
      </c>
      <c r="AN634" s="130">
        <f t="shared" si="1746"/>
        <v>628</v>
      </c>
      <c r="AO634" s="138" t="str">
        <f t="shared" ref="AO634:AS634" si="2096">IF(AND($G634=AO$4,$H634=AO$6),$I634,"")</f>
        <v/>
      </c>
      <c r="AP634" s="139" t="str">
        <f t="shared" si="2096"/>
        <v/>
      </c>
      <c r="AQ634" s="139">
        <f t="shared" si="2096"/>
        <v>1000</v>
      </c>
      <c r="AR634" s="139" t="str">
        <f t="shared" si="2096"/>
        <v/>
      </c>
      <c r="AS634" s="139" t="str">
        <f t="shared" si="2096"/>
        <v/>
      </c>
      <c r="AT634" s="118"/>
      <c r="AU634" s="138" t="str">
        <f t="shared" si="1675"/>
        <v/>
      </c>
      <c r="AV634" s="139" t="str">
        <f t="shared" si="1676"/>
        <v/>
      </c>
      <c r="AW634" s="139" t="str">
        <f t="shared" si="1677"/>
        <v/>
      </c>
      <c r="AX634" s="139" t="str">
        <f t="shared" si="1678"/>
        <v/>
      </c>
      <c r="AY634" s="139" t="str">
        <f t="shared" si="1679"/>
        <v/>
      </c>
      <c r="AZ634" s="140" t="str">
        <f t="shared" si="1680"/>
        <v/>
      </c>
      <c r="BA634" s="141" t="str">
        <f t="shared" si="1681"/>
        <v/>
      </c>
      <c r="BB634" s="139" t="str">
        <f t="shared" si="1682"/>
        <v/>
      </c>
      <c r="BC634" s="139" t="str">
        <f t="shared" si="1683"/>
        <v/>
      </c>
      <c r="BD634" s="139" t="str">
        <f t="shared" si="1684"/>
        <v/>
      </c>
      <c r="BE634" s="140" t="str">
        <f t="shared" si="1685"/>
        <v/>
      </c>
      <c r="BF634" s="122" t="str">
        <f t="shared" si="1686"/>
        <v/>
      </c>
      <c r="BG634" s="123" t="str">
        <f t="shared" si="1687"/>
        <v/>
      </c>
      <c r="BH634" s="123" t="str">
        <f t="shared" si="1688"/>
        <v/>
      </c>
      <c r="BI634" s="123" t="str">
        <f t="shared" si="1689"/>
        <v/>
      </c>
      <c r="BJ634" s="122" t="str">
        <f t="shared" si="1690"/>
        <v/>
      </c>
      <c r="BK634" s="123" t="str">
        <f t="shared" si="1691"/>
        <v/>
      </c>
      <c r="BL634" s="123" t="str">
        <f t="shared" si="1692"/>
        <v/>
      </c>
      <c r="BM634" s="123" t="str">
        <f t="shared" si="1693"/>
        <v/>
      </c>
      <c r="BN634" s="123" t="str">
        <f t="shared" si="1694"/>
        <v/>
      </c>
      <c r="BO634" s="123" t="str">
        <f t="shared" si="1695"/>
        <v/>
      </c>
      <c r="BP634" s="123" t="str">
        <f t="shared" si="1696"/>
        <v/>
      </c>
      <c r="BQ634" s="123" t="str">
        <f t="shared" si="1697"/>
        <v/>
      </c>
      <c r="BR634" s="124" t="str">
        <f t="shared" si="1698"/>
        <v/>
      </c>
      <c r="BS634" s="142" t="str">
        <f t="shared" si="1699"/>
        <v/>
      </c>
      <c r="BT634" s="143" t="str">
        <f t="shared" si="1700"/>
        <v/>
      </c>
      <c r="BU634" s="143" t="str">
        <f t="shared" si="1701"/>
        <v/>
      </c>
      <c r="BV634" s="143" t="str">
        <f t="shared" si="1702"/>
        <v/>
      </c>
      <c r="BW634" s="143" t="str">
        <f t="shared" si="1703"/>
        <v/>
      </c>
      <c r="BX634" s="144" t="str">
        <f t="shared" si="1704"/>
        <v/>
      </c>
      <c r="BY634" s="141" t="str">
        <f t="shared" si="1705"/>
        <v/>
      </c>
      <c r="BZ634" s="139" t="str">
        <f t="shared" si="1706"/>
        <v/>
      </c>
      <c r="CA634" s="139" t="str">
        <f t="shared" si="1707"/>
        <v/>
      </c>
      <c r="CB634" s="139" t="str">
        <f t="shared" si="1708"/>
        <v/>
      </c>
      <c r="CC634" s="139" t="str">
        <f t="shared" si="1709"/>
        <v/>
      </c>
      <c r="CD634" s="139" t="str">
        <f t="shared" si="1710"/>
        <v/>
      </c>
      <c r="CE634" s="140" t="str">
        <f t="shared" si="1711"/>
        <v/>
      </c>
      <c r="CF634" s="141" t="str">
        <f t="shared" si="1712"/>
        <v/>
      </c>
      <c r="CG634" s="139" t="str">
        <f t="shared" si="1713"/>
        <v/>
      </c>
      <c r="CH634" s="139" t="str">
        <f t="shared" si="1714"/>
        <v/>
      </c>
      <c r="CI634" s="139" t="str">
        <f t="shared" si="1715"/>
        <v/>
      </c>
      <c r="CJ634" s="139" t="str">
        <f t="shared" si="1716"/>
        <v/>
      </c>
      <c r="CK634" s="139" t="str">
        <f t="shared" si="1717"/>
        <v/>
      </c>
      <c r="CL634" s="140" t="str">
        <f t="shared" si="1718"/>
        <v/>
      </c>
      <c r="CM634" s="142" t="str">
        <f t="shared" si="1719"/>
        <v/>
      </c>
      <c r="CN634" s="143" t="str">
        <f t="shared" si="1720"/>
        <v/>
      </c>
      <c r="CO634" s="143" t="str">
        <f t="shared" si="1721"/>
        <v/>
      </c>
      <c r="CP634" s="143" t="str">
        <f t="shared" si="1722"/>
        <v/>
      </c>
      <c r="CQ634" s="143" t="str">
        <f t="shared" si="1723"/>
        <v/>
      </c>
      <c r="CR634" s="145" t="str">
        <f t="shared" si="1724"/>
        <v/>
      </c>
      <c r="CS634" s="127"/>
      <c r="CT634" s="122" t="str">
        <f t="shared" si="1725"/>
        <v/>
      </c>
      <c r="CU634" s="123" t="str">
        <f t="shared" si="1726"/>
        <v/>
      </c>
      <c r="CV634" s="123" t="str">
        <f t="shared" si="1727"/>
        <v/>
      </c>
      <c r="CW634" s="123" t="str">
        <f t="shared" si="1728"/>
        <v/>
      </c>
      <c r="CX634" s="123" t="str">
        <f t="shared" si="1729"/>
        <v/>
      </c>
      <c r="CY634" s="123" t="str">
        <f t="shared" si="1730"/>
        <v/>
      </c>
      <c r="CZ634" s="123" t="str">
        <f t="shared" si="1731"/>
        <v/>
      </c>
      <c r="DA634" s="123" t="str">
        <f t="shared" si="1732"/>
        <v/>
      </c>
      <c r="DB634" s="124" t="str">
        <f t="shared" si="1733"/>
        <v/>
      </c>
      <c r="DC634" s="128" t="str">
        <f t="shared" si="1734"/>
        <v/>
      </c>
      <c r="DD634" s="123" t="str">
        <f t="shared" si="1735"/>
        <v/>
      </c>
      <c r="DE634" s="123" t="str">
        <f t="shared" si="1736"/>
        <v/>
      </c>
      <c r="DF634" s="123" t="str">
        <f t="shared" si="1737"/>
        <v/>
      </c>
      <c r="DG634" s="123" t="str">
        <f t="shared" si="1738"/>
        <v/>
      </c>
      <c r="DH634" s="123" t="str">
        <f t="shared" si="1739"/>
        <v/>
      </c>
      <c r="DI634" s="123" t="str">
        <f t="shared" si="1740"/>
        <v/>
      </c>
      <c r="DJ634" s="129" t="str">
        <f t="shared" si="1741"/>
        <v/>
      </c>
      <c r="DK634" s="98" t="s">
        <v>68</v>
      </c>
      <c r="DL634" s="130">
        <f t="shared" si="1748"/>
        <v>628</v>
      </c>
      <c r="DM634" s="56"/>
    </row>
    <row r="635" spans="2:117" ht="22.5" customHeight="1">
      <c r="B635" s="98" t="s">
        <v>68</v>
      </c>
      <c r="C635" s="130">
        <f t="shared" si="1742"/>
        <v>629</v>
      </c>
      <c r="D635" s="146">
        <v>45710</v>
      </c>
      <c r="E635" s="155" t="s">
        <v>69</v>
      </c>
      <c r="F635" s="102" t="s">
        <v>70</v>
      </c>
      <c r="G635" s="156" t="s">
        <v>20</v>
      </c>
      <c r="H635" s="131" t="s">
        <v>46</v>
      </c>
      <c r="I635" s="132">
        <v>10000</v>
      </c>
      <c r="J635" s="106"/>
      <c r="K635" s="107">
        <f t="shared" si="1743"/>
        <v>6505153</v>
      </c>
      <c r="L635" s="645"/>
      <c r="M635" s="133"/>
      <c r="N635" s="133"/>
      <c r="O635" s="134" t="str">
        <f t="shared" ref="O635:S635" si="2097">IF($H635=O$6,$I635,"")</f>
        <v/>
      </c>
      <c r="P635" s="135" t="str">
        <f t="shared" si="2097"/>
        <v/>
      </c>
      <c r="Q635" s="136">
        <f t="shared" si="2097"/>
        <v>10000</v>
      </c>
      <c r="R635" s="135" t="str">
        <f t="shared" si="2097"/>
        <v/>
      </c>
      <c r="S635" s="137" t="str">
        <f t="shared" si="2097"/>
        <v/>
      </c>
      <c r="T635" s="113" t="str">
        <f t="shared" ref="T635:AJ635" si="2098">IF($H635=T$6,$J635,"")</f>
        <v/>
      </c>
      <c r="U635" s="114" t="str">
        <f t="shared" si="2098"/>
        <v/>
      </c>
      <c r="V635" s="114" t="str">
        <f t="shared" si="2098"/>
        <v/>
      </c>
      <c r="W635" s="114" t="str">
        <f t="shared" si="2098"/>
        <v/>
      </c>
      <c r="X635" s="113" t="str">
        <f t="shared" si="2098"/>
        <v/>
      </c>
      <c r="Y635" s="114" t="str">
        <f t="shared" si="2098"/>
        <v/>
      </c>
      <c r="Z635" s="114" t="str">
        <f t="shared" si="2098"/>
        <v/>
      </c>
      <c r="AA635" s="114" t="str">
        <f t="shared" si="2098"/>
        <v/>
      </c>
      <c r="AB635" s="113" t="str">
        <f t="shared" si="2098"/>
        <v/>
      </c>
      <c r="AC635" s="114" t="str">
        <f t="shared" si="2098"/>
        <v/>
      </c>
      <c r="AD635" s="114" t="str">
        <f t="shared" si="2098"/>
        <v/>
      </c>
      <c r="AE635" s="114" t="str">
        <f t="shared" si="2098"/>
        <v/>
      </c>
      <c r="AF635" s="114" t="str">
        <f t="shared" si="2098"/>
        <v/>
      </c>
      <c r="AG635" s="114" t="str">
        <f t="shared" si="2098"/>
        <v/>
      </c>
      <c r="AH635" s="114" t="str">
        <f t="shared" si="2098"/>
        <v/>
      </c>
      <c r="AI635" s="113" t="str">
        <f t="shared" si="2098"/>
        <v/>
      </c>
      <c r="AJ635" s="115" t="str">
        <f t="shared" si="2098"/>
        <v/>
      </c>
      <c r="AK635" s="617"/>
      <c r="AL635" s="38"/>
      <c r="AM635" s="98" t="s">
        <v>68</v>
      </c>
      <c r="AN635" s="130">
        <f t="shared" si="1746"/>
        <v>629</v>
      </c>
      <c r="AO635" s="138" t="str">
        <f t="shared" ref="AO635:AS635" si="2099">IF(AND($G635=AO$4,$H635=AO$6),$I635,"")</f>
        <v/>
      </c>
      <c r="AP635" s="139" t="str">
        <f t="shared" si="2099"/>
        <v/>
      </c>
      <c r="AQ635" s="139">
        <f t="shared" si="2099"/>
        <v>10000</v>
      </c>
      <c r="AR635" s="139" t="str">
        <f t="shared" si="2099"/>
        <v/>
      </c>
      <c r="AS635" s="139" t="str">
        <f t="shared" si="2099"/>
        <v/>
      </c>
      <c r="AT635" s="118"/>
      <c r="AU635" s="138" t="str">
        <f t="shared" si="1675"/>
        <v/>
      </c>
      <c r="AV635" s="139" t="str">
        <f t="shared" si="1676"/>
        <v/>
      </c>
      <c r="AW635" s="139" t="str">
        <f t="shared" si="1677"/>
        <v/>
      </c>
      <c r="AX635" s="139" t="str">
        <f t="shared" si="1678"/>
        <v/>
      </c>
      <c r="AY635" s="139" t="str">
        <f t="shared" si="1679"/>
        <v/>
      </c>
      <c r="AZ635" s="140" t="str">
        <f t="shared" si="1680"/>
        <v/>
      </c>
      <c r="BA635" s="141" t="str">
        <f t="shared" si="1681"/>
        <v/>
      </c>
      <c r="BB635" s="139" t="str">
        <f t="shared" si="1682"/>
        <v/>
      </c>
      <c r="BC635" s="139" t="str">
        <f t="shared" si="1683"/>
        <v/>
      </c>
      <c r="BD635" s="139" t="str">
        <f t="shared" si="1684"/>
        <v/>
      </c>
      <c r="BE635" s="140" t="str">
        <f t="shared" si="1685"/>
        <v/>
      </c>
      <c r="BF635" s="122" t="str">
        <f t="shared" si="1686"/>
        <v/>
      </c>
      <c r="BG635" s="123" t="str">
        <f t="shared" si="1687"/>
        <v/>
      </c>
      <c r="BH635" s="123" t="str">
        <f t="shared" si="1688"/>
        <v/>
      </c>
      <c r="BI635" s="123" t="str">
        <f t="shared" si="1689"/>
        <v/>
      </c>
      <c r="BJ635" s="122" t="str">
        <f t="shared" si="1690"/>
        <v/>
      </c>
      <c r="BK635" s="123" t="str">
        <f t="shared" si="1691"/>
        <v/>
      </c>
      <c r="BL635" s="123" t="str">
        <f t="shared" si="1692"/>
        <v/>
      </c>
      <c r="BM635" s="123" t="str">
        <f t="shared" si="1693"/>
        <v/>
      </c>
      <c r="BN635" s="123" t="str">
        <f t="shared" si="1694"/>
        <v/>
      </c>
      <c r="BO635" s="123" t="str">
        <f t="shared" si="1695"/>
        <v/>
      </c>
      <c r="BP635" s="123" t="str">
        <f t="shared" si="1696"/>
        <v/>
      </c>
      <c r="BQ635" s="123" t="str">
        <f t="shared" si="1697"/>
        <v/>
      </c>
      <c r="BR635" s="124" t="str">
        <f t="shared" si="1698"/>
        <v/>
      </c>
      <c r="BS635" s="142" t="str">
        <f t="shared" si="1699"/>
        <v/>
      </c>
      <c r="BT635" s="143" t="str">
        <f t="shared" si="1700"/>
        <v/>
      </c>
      <c r="BU635" s="143" t="str">
        <f t="shared" si="1701"/>
        <v/>
      </c>
      <c r="BV635" s="143" t="str">
        <f t="shared" si="1702"/>
        <v/>
      </c>
      <c r="BW635" s="143" t="str">
        <f t="shared" si="1703"/>
        <v/>
      </c>
      <c r="BX635" s="144" t="str">
        <f t="shared" si="1704"/>
        <v/>
      </c>
      <c r="BY635" s="141" t="str">
        <f t="shared" si="1705"/>
        <v/>
      </c>
      <c r="BZ635" s="139" t="str">
        <f t="shared" si="1706"/>
        <v/>
      </c>
      <c r="CA635" s="139" t="str">
        <f t="shared" si="1707"/>
        <v/>
      </c>
      <c r="CB635" s="139" t="str">
        <f t="shared" si="1708"/>
        <v/>
      </c>
      <c r="CC635" s="139" t="str">
        <f t="shared" si="1709"/>
        <v/>
      </c>
      <c r="CD635" s="139" t="str">
        <f t="shared" si="1710"/>
        <v/>
      </c>
      <c r="CE635" s="140" t="str">
        <f t="shared" si="1711"/>
        <v/>
      </c>
      <c r="CF635" s="141" t="str">
        <f t="shared" si="1712"/>
        <v/>
      </c>
      <c r="CG635" s="139" t="str">
        <f t="shared" si="1713"/>
        <v/>
      </c>
      <c r="CH635" s="139" t="str">
        <f t="shared" si="1714"/>
        <v/>
      </c>
      <c r="CI635" s="139" t="str">
        <f t="shared" si="1715"/>
        <v/>
      </c>
      <c r="CJ635" s="139" t="str">
        <f t="shared" si="1716"/>
        <v/>
      </c>
      <c r="CK635" s="139" t="str">
        <f t="shared" si="1717"/>
        <v/>
      </c>
      <c r="CL635" s="140" t="str">
        <f t="shared" si="1718"/>
        <v/>
      </c>
      <c r="CM635" s="142" t="str">
        <f t="shared" si="1719"/>
        <v/>
      </c>
      <c r="CN635" s="143" t="str">
        <f t="shared" si="1720"/>
        <v/>
      </c>
      <c r="CO635" s="143" t="str">
        <f t="shared" si="1721"/>
        <v/>
      </c>
      <c r="CP635" s="143" t="str">
        <f t="shared" si="1722"/>
        <v/>
      </c>
      <c r="CQ635" s="143" t="str">
        <f t="shared" si="1723"/>
        <v/>
      </c>
      <c r="CR635" s="145" t="str">
        <f t="shared" si="1724"/>
        <v/>
      </c>
      <c r="CS635" s="127"/>
      <c r="CT635" s="122" t="str">
        <f t="shared" si="1725"/>
        <v/>
      </c>
      <c r="CU635" s="123" t="str">
        <f t="shared" si="1726"/>
        <v/>
      </c>
      <c r="CV635" s="123" t="str">
        <f t="shared" si="1727"/>
        <v/>
      </c>
      <c r="CW635" s="123" t="str">
        <f t="shared" si="1728"/>
        <v/>
      </c>
      <c r="CX635" s="123" t="str">
        <f t="shared" si="1729"/>
        <v/>
      </c>
      <c r="CY635" s="123" t="str">
        <f t="shared" si="1730"/>
        <v/>
      </c>
      <c r="CZ635" s="123" t="str">
        <f t="shared" si="1731"/>
        <v/>
      </c>
      <c r="DA635" s="123" t="str">
        <f t="shared" si="1732"/>
        <v/>
      </c>
      <c r="DB635" s="124" t="str">
        <f t="shared" si="1733"/>
        <v/>
      </c>
      <c r="DC635" s="128" t="str">
        <f t="shared" si="1734"/>
        <v/>
      </c>
      <c r="DD635" s="123" t="str">
        <f t="shared" si="1735"/>
        <v/>
      </c>
      <c r="DE635" s="123" t="str">
        <f t="shared" si="1736"/>
        <v/>
      </c>
      <c r="DF635" s="123" t="str">
        <f t="shared" si="1737"/>
        <v/>
      </c>
      <c r="DG635" s="123" t="str">
        <f t="shared" si="1738"/>
        <v/>
      </c>
      <c r="DH635" s="123" t="str">
        <f t="shared" si="1739"/>
        <v/>
      </c>
      <c r="DI635" s="123" t="str">
        <f t="shared" si="1740"/>
        <v/>
      </c>
      <c r="DJ635" s="129" t="str">
        <f t="shared" si="1741"/>
        <v/>
      </c>
      <c r="DK635" s="98" t="s">
        <v>68</v>
      </c>
      <c r="DL635" s="130">
        <f t="shared" si="1748"/>
        <v>629</v>
      </c>
      <c r="DM635" s="56"/>
    </row>
    <row r="636" spans="2:117" ht="22.5" customHeight="1">
      <c r="B636" s="98" t="s">
        <v>68</v>
      </c>
      <c r="C636" s="130">
        <f t="shared" si="1742"/>
        <v>630</v>
      </c>
      <c r="D636" s="146">
        <v>45710</v>
      </c>
      <c r="E636" s="155" t="s">
        <v>69</v>
      </c>
      <c r="F636" s="102" t="s">
        <v>70</v>
      </c>
      <c r="G636" s="103" t="s">
        <v>20</v>
      </c>
      <c r="H636" s="131" t="s">
        <v>46</v>
      </c>
      <c r="I636" s="132">
        <v>2222</v>
      </c>
      <c r="J636" s="106"/>
      <c r="K636" s="107">
        <f t="shared" si="1743"/>
        <v>6507375</v>
      </c>
      <c r="L636" s="645"/>
      <c r="M636" s="133"/>
      <c r="N636" s="133"/>
      <c r="O636" s="134" t="str">
        <f t="shared" ref="O636:S636" si="2100">IF($H636=O$6,$I636,"")</f>
        <v/>
      </c>
      <c r="P636" s="135" t="str">
        <f t="shared" si="2100"/>
        <v/>
      </c>
      <c r="Q636" s="136">
        <f t="shared" si="2100"/>
        <v>2222</v>
      </c>
      <c r="R636" s="135" t="str">
        <f t="shared" si="2100"/>
        <v/>
      </c>
      <c r="S636" s="137" t="str">
        <f t="shared" si="2100"/>
        <v/>
      </c>
      <c r="T636" s="113" t="str">
        <f t="shared" ref="T636:AJ636" si="2101">IF($H636=T$6,$J636,"")</f>
        <v/>
      </c>
      <c r="U636" s="114" t="str">
        <f t="shared" si="2101"/>
        <v/>
      </c>
      <c r="V636" s="114" t="str">
        <f t="shared" si="2101"/>
        <v/>
      </c>
      <c r="W636" s="114" t="str">
        <f t="shared" si="2101"/>
        <v/>
      </c>
      <c r="X636" s="113" t="str">
        <f t="shared" si="2101"/>
        <v/>
      </c>
      <c r="Y636" s="114" t="str">
        <f t="shared" si="2101"/>
        <v/>
      </c>
      <c r="Z636" s="114" t="str">
        <f t="shared" si="2101"/>
        <v/>
      </c>
      <c r="AA636" s="114" t="str">
        <f t="shared" si="2101"/>
        <v/>
      </c>
      <c r="AB636" s="113" t="str">
        <f t="shared" si="2101"/>
        <v/>
      </c>
      <c r="AC636" s="114" t="str">
        <f t="shared" si="2101"/>
        <v/>
      </c>
      <c r="AD636" s="114" t="str">
        <f t="shared" si="2101"/>
        <v/>
      </c>
      <c r="AE636" s="114" t="str">
        <f t="shared" si="2101"/>
        <v/>
      </c>
      <c r="AF636" s="114" t="str">
        <f t="shared" si="2101"/>
        <v/>
      </c>
      <c r="AG636" s="114" t="str">
        <f t="shared" si="2101"/>
        <v/>
      </c>
      <c r="AH636" s="114" t="str">
        <f t="shared" si="2101"/>
        <v/>
      </c>
      <c r="AI636" s="113" t="str">
        <f t="shared" si="2101"/>
        <v/>
      </c>
      <c r="AJ636" s="115" t="str">
        <f t="shared" si="2101"/>
        <v/>
      </c>
      <c r="AK636" s="617"/>
      <c r="AL636" s="38"/>
      <c r="AM636" s="98" t="s">
        <v>68</v>
      </c>
      <c r="AN636" s="130">
        <f t="shared" si="1746"/>
        <v>630</v>
      </c>
      <c r="AO636" s="138" t="str">
        <f t="shared" ref="AO636:AS636" si="2102">IF(AND($G636=AO$4,$H636=AO$6),$I636,"")</f>
        <v/>
      </c>
      <c r="AP636" s="139" t="str">
        <f t="shared" si="2102"/>
        <v/>
      </c>
      <c r="AQ636" s="139">
        <f t="shared" si="2102"/>
        <v>2222</v>
      </c>
      <c r="AR636" s="139" t="str">
        <f t="shared" si="2102"/>
        <v/>
      </c>
      <c r="AS636" s="139" t="str">
        <f t="shared" si="2102"/>
        <v/>
      </c>
      <c r="AT636" s="118"/>
      <c r="AU636" s="138" t="str">
        <f t="shared" si="1675"/>
        <v/>
      </c>
      <c r="AV636" s="139" t="str">
        <f t="shared" si="1676"/>
        <v/>
      </c>
      <c r="AW636" s="139" t="str">
        <f t="shared" si="1677"/>
        <v/>
      </c>
      <c r="AX636" s="139" t="str">
        <f t="shared" si="1678"/>
        <v/>
      </c>
      <c r="AY636" s="139" t="str">
        <f t="shared" si="1679"/>
        <v/>
      </c>
      <c r="AZ636" s="140" t="str">
        <f t="shared" si="1680"/>
        <v/>
      </c>
      <c r="BA636" s="141" t="str">
        <f t="shared" si="1681"/>
        <v/>
      </c>
      <c r="BB636" s="139" t="str">
        <f t="shared" si="1682"/>
        <v/>
      </c>
      <c r="BC636" s="139" t="str">
        <f t="shared" si="1683"/>
        <v/>
      </c>
      <c r="BD636" s="139" t="str">
        <f t="shared" si="1684"/>
        <v/>
      </c>
      <c r="BE636" s="140" t="str">
        <f t="shared" si="1685"/>
        <v/>
      </c>
      <c r="BF636" s="122" t="str">
        <f t="shared" si="1686"/>
        <v/>
      </c>
      <c r="BG636" s="123" t="str">
        <f t="shared" si="1687"/>
        <v/>
      </c>
      <c r="BH636" s="123" t="str">
        <f t="shared" si="1688"/>
        <v/>
      </c>
      <c r="BI636" s="123" t="str">
        <f t="shared" si="1689"/>
        <v/>
      </c>
      <c r="BJ636" s="122" t="str">
        <f t="shared" si="1690"/>
        <v/>
      </c>
      <c r="BK636" s="123" t="str">
        <f t="shared" si="1691"/>
        <v/>
      </c>
      <c r="BL636" s="123" t="str">
        <f t="shared" si="1692"/>
        <v/>
      </c>
      <c r="BM636" s="123" t="str">
        <f t="shared" si="1693"/>
        <v/>
      </c>
      <c r="BN636" s="123" t="str">
        <f t="shared" si="1694"/>
        <v/>
      </c>
      <c r="BO636" s="123" t="str">
        <f t="shared" si="1695"/>
        <v/>
      </c>
      <c r="BP636" s="123" t="str">
        <f t="shared" si="1696"/>
        <v/>
      </c>
      <c r="BQ636" s="123" t="str">
        <f t="shared" si="1697"/>
        <v/>
      </c>
      <c r="BR636" s="124" t="str">
        <f t="shared" si="1698"/>
        <v/>
      </c>
      <c r="BS636" s="142" t="str">
        <f t="shared" si="1699"/>
        <v/>
      </c>
      <c r="BT636" s="143" t="str">
        <f t="shared" si="1700"/>
        <v/>
      </c>
      <c r="BU636" s="143" t="str">
        <f t="shared" si="1701"/>
        <v/>
      </c>
      <c r="BV636" s="143" t="str">
        <f t="shared" si="1702"/>
        <v/>
      </c>
      <c r="BW636" s="143" t="str">
        <f t="shared" si="1703"/>
        <v/>
      </c>
      <c r="BX636" s="144" t="str">
        <f t="shared" si="1704"/>
        <v/>
      </c>
      <c r="BY636" s="141" t="str">
        <f t="shared" si="1705"/>
        <v/>
      </c>
      <c r="BZ636" s="139" t="str">
        <f t="shared" si="1706"/>
        <v/>
      </c>
      <c r="CA636" s="139" t="str">
        <f t="shared" si="1707"/>
        <v/>
      </c>
      <c r="CB636" s="139" t="str">
        <f t="shared" si="1708"/>
        <v/>
      </c>
      <c r="CC636" s="139" t="str">
        <f t="shared" si="1709"/>
        <v/>
      </c>
      <c r="CD636" s="139" t="str">
        <f t="shared" si="1710"/>
        <v/>
      </c>
      <c r="CE636" s="140" t="str">
        <f t="shared" si="1711"/>
        <v/>
      </c>
      <c r="CF636" s="141" t="str">
        <f t="shared" si="1712"/>
        <v/>
      </c>
      <c r="CG636" s="139" t="str">
        <f t="shared" si="1713"/>
        <v/>
      </c>
      <c r="CH636" s="139" t="str">
        <f t="shared" si="1714"/>
        <v/>
      </c>
      <c r="CI636" s="139" t="str">
        <f t="shared" si="1715"/>
        <v/>
      </c>
      <c r="CJ636" s="139" t="str">
        <f t="shared" si="1716"/>
        <v/>
      </c>
      <c r="CK636" s="139" t="str">
        <f t="shared" si="1717"/>
        <v/>
      </c>
      <c r="CL636" s="140" t="str">
        <f t="shared" si="1718"/>
        <v/>
      </c>
      <c r="CM636" s="142" t="str">
        <f t="shared" si="1719"/>
        <v/>
      </c>
      <c r="CN636" s="143" t="str">
        <f t="shared" si="1720"/>
        <v/>
      </c>
      <c r="CO636" s="143" t="str">
        <f t="shared" si="1721"/>
        <v/>
      </c>
      <c r="CP636" s="143" t="str">
        <f t="shared" si="1722"/>
        <v/>
      </c>
      <c r="CQ636" s="143" t="str">
        <f t="shared" si="1723"/>
        <v/>
      </c>
      <c r="CR636" s="145" t="str">
        <f t="shared" si="1724"/>
        <v/>
      </c>
      <c r="CS636" s="127"/>
      <c r="CT636" s="122" t="str">
        <f t="shared" si="1725"/>
        <v/>
      </c>
      <c r="CU636" s="123" t="str">
        <f t="shared" si="1726"/>
        <v/>
      </c>
      <c r="CV636" s="123" t="str">
        <f t="shared" si="1727"/>
        <v/>
      </c>
      <c r="CW636" s="123" t="str">
        <f t="shared" si="1728"/>
        <v/>
      </c>
      <c r="CX636" s="123" t="str">
        <f t="shared" si="1729"/>
        <v/>
      </c>
      <c r="CY636" s="123" t="str">
        <f t="shared" si="1730"/>
        <v/>
      </c>
      <c r="CZ636" s="123" t="str">
        <f t="shared" si="1731"/>
        <v/>
      </c>
      <c r="DA636" s="123" t="str">
        <f t="shared" si="1732"/>
        <v/>
      </c>
      <c r="DB636" s="124" t="str">
        <f t="shared" si="1733"/>
        <v/>
      </c>
      <c r="DC636" s="128" t="str">
        <f t="shared" si="1734"/>
        <v/>
      </c>
      <c r="DD636" s="123" t="str">
        <f t="shared" si="1735"/>
        <v/>
      </c>
      <c r="DE636" s="123" t="str">
        <f t="shared" si="1736"/>
        <v/>
      </c>
      <c r="DF636" s="123" t="str">
        <f t="shared" si="1737"/>
        <v/>
      </c>
      <c r="DG636" s="123" t="str">
        <f t="shared" si="1738"/>
        <v/>
      </c>
      <c r="DH636" s="123" t="str">
        <f t="shared" si="1739"/>
        <v/>
      </c>
      <c r="DI636" s="123" t="str">
        <f t="shared" si="1740"/>
        <v/>
      </c>
      <c r="DJ636" s="129" t="str">
        <f t="shared" si="1741"/>
        <v/>
      </c>
      <c r="DK636" s="98" t="s">
        <v>68</v>
      </c>
      <c r="DL636" s="130">
        <f t="shared" si="1748"/>
        <v>630</v>
      </c>
      <c r="DM636" s="56"/>
    </row>
    <row r="637" spans="2:117" ht="22.5" customHeight="1">
      <c r="B637" s="98" t="s">
        <v>68</v>
      </c>
      <c r="C637" s="130">
        <f t="shared" si="1742"/>
        <v>631</v>
      </c>
      <c r="D637" s="146">
        <v>45710</v>
      </c>
      <c r="E637" s="155" t="s">
        <v>69</v>
      </c>
      <c r="F637" s="102" t="s">
        <v>70</v>
      </c>
      <c r="G637" s="103" t="s">
        <v>20</v>
      </c>
      <c r="H637" s="131" t="s">
        <v>46</v>
      </c>
      <c r="I637" s="132">
        <v>10000</v>
      </c>
      <c r="J637" s="106"/>
      <c r="K637" s="107">
        <f t="shared" si="1743"/>
        <v>6517375</v>
      </c>
      <c r="L637" s="645"/>
      <c r="M637" s="133"/>
      <c r="N637" s="133"/>
      <c r="O637" s="134" t="str">
        <f t="shared" ref="O637:S637" si="2103">IF($H637=O$6,$I637,"")</f>
        <v/>
      </c>
      <c r="P637" s="135" t="str">
        <f t="shared" si="2103"/>
        <v/>
      </c>
      <c r="Q637" s="136">
        <f t="shared" si="2103"/>
        <v>10000</v>
      </c>
      <c r="R637" s="135" t="str">
        <f t="shared" si="2103"/>
        <v/>
      </c>
      <c r="S637" s="137" t="str">
        <f t="shared" si="2103"/>
        <v/>
      </c>
      <c r="T637" s="113" t="str">
        <f t="shared" ref="T637:AJ637" si="2104">IF($H637=T$6,$J637,"")</f>
        <v/>
      </c>
      <c r="U637" s="114" t="str">
        <f t="shared" si="2104"/>
        <v/>
      </c>
      <c r="V637" s="114" t="str">
        <f t="shared" si="2104"/>
        <v/>
      </c>
      <c r="W637" s="114" t="str">
        <f t="shared" si="2104"/>
        <v/>
      </c>
      <c r="X637" s="113" t="str">
        <f t="shared" si="2104"/>
        <v/>
      </c>
      <c r="Y637" s="114" t="str">
        <f t="shared" si="2104"/>
        <v/>
      </c>
      <c r="Z637" s="114" t="str">
        <f t="shared" si="2104"/>
        <v/>
      </c>
      <c r="AA637" s="114" t="str">
        <f t="shared" si="2104"/>
        <v/>
      </c>
      <c r="AB637" s="113" t="str">
        <f t="shared" si="2104"/>
        <v/>
      </c>
      <c r="AC637" s="114" t="str">
        <f t="shared" si="2104"/>
        <v/>
      </c>
      <c r="AD637" s="114" t="str">
        <f t="shared" si="2104"/>
        <v/>
      </c>
      <c r="AE637" s="114" t="str">
        <f t="shared" si="2104"/>
        <v/>
      </c>
      <c r="AF637" s="114" t="str">
        <f t="shared" si="2104"/>
        <v/>
      </c>
      <c r="AG637" s="114" t="str">
        <f t="shared" si="2104"/>
        <v/>
      </c>
      <c r="AH637" s="114" t="str">
        <f t="shared" si="2104"/>
        <v/>
      </c>
      <c r="AI637" s="113" t="str">
        <f t="shared" si="2104"/>
        <v/>
      </c>
      <c r="AJ637" s="115" t="str">
        <f t="shared" si="2104"/>
        <v/>
      </c>
      <c r="AK637" s="617"/>
      <c r="AL637" s="38"/>
      <c r="AM637" s="98" t="s">
        <v>68</v>
      </c>
      <c r="AN637" s="130">
        <f t="shared" si="1746"/>
        <v>631</v>
      </c>
      <c r="AO637" s="138" t="str">
        <f t="shared" ref="AO637:AS637" si="2105">IF(AND($G637=AO$4,$H637=AO$6),$I637,"")</f>
        <v/>
      </c>
      <c r="AP637" s="139" t="str">
        <f t="shared" si="2105"/>
        <v/>
      </c>
      <c r="AQ637" s="139">
        <f t="shared" si="2105"/>
        <v>10000</v>
      </c>
      <c r="AR637" s="139" t="str">
        <f t="shared" si="2105"/>
        <v/>
      </c>
      <c r="AS637" s="139" t="str">
        <f t="shared" si="2105"/>
        <v/>
      </c>
      <c r="AT637" s="118"/>
      <c r="AU637" s="138" t="str">
        <f t="shared" si="1675"/>
        <v/>
      </c>
      <c r="AV637" s="139" t="str">
        <f t="shared" si="1676"/>
        <v/>
      </c>
      <c r="AW637" s="139" t="str">
        <f t="shared" si="1677"/>
        <v/>
      </c>
      <c r="AX637" s="139" t="str">
        <f t="shared" si="1678"/>
        <v/>
      </c>
      <c r="AY637" s="139" t="str">
        <f t="shared" si="1679"/>
        <v/>
      </c>
      <c r="AZ637" s="140" t="str">
        <f t="shared" si="1680"/>
        <v/>
      </c>
      <c r="BA637" s="141" t="str">
        <f t="shared" si="1681"/>
        <v/>
      </c>
      <c r="BB637" s="139" t="str">
        <f t="shared" si="1682"/>
        <v/>
      </c>
      <c r="BC637" s="139" t="str">
        <f t="shared" si="1683"/>
        <v/>
      </c>
      <c r="BD637" s="139" t="str">
        <f t="shared" si="1684"/>
        <v/>
      </c>
      <c r="BE637" s="140" t="str">
        <f t="shared" si="1685"/>
        <v/>
      </c>
      <c r="BF637" s="122" t="str">
        <f t="shared" si="1686"/>
        <v/>
      </c>
      <c r="BG637" s="123" t="str">
        <f t="shared" si="1687"/>
        <v/>
      </c>
      <c r="BH637" s="123" t="str">
        <f t="shared" si="1688"/>
        <v/>
      </c>
      <c r="BI637" s="123" t="str">
        <f t="shared" si="1689"/>
        <v/>
      </c>
      <c r="BJ637" s="122" t="str">
        <f t="shared" si="1690"/>
        <v/>
      </c>
      <c r="BK637" s="123" t="str">
        <f t="shared" si="1691"/>
        <v/>
      </c>
      <c r="BL637" s="123" t="str">
        <f t="shared" si="1692"/>
        <v/>
      </c>
      <c r="BM637" s="123" t="str">
        <f t="shared" si="1693"/>
        <v/>
      </c>
      <c r="BN637" s="123" t="str">
        <f t="shared" si="1694"/>
        <v/>
      </c>
      <c r="BO637" s="123" t="str">
        <f t="shared" si="1695"/>
        <v/>
      </c>
      <c r="BP637" s="123" t="str">
        <f t="shared" si="1696"/>
        <v/>
      </c>
      <c r="BQ637" s="123" t="str">
        <f t="shared" si="1697"/>
        <v/>
      </c>
      <c r="BR637" s="124" t="str">
        <f t="shared" si="1698"/>
        <v/>
      </c>
      <c r="BS637" s="142" t="str">
        <f t="shared" si="1699"/>
        <v/>
      </c>
      <c r="BT637" s="143" t="str">
        <f t="shared" si="1700"/>
        <v/>
      </c>
      <c r="BU637" s="143" t="str">
        <f t="shared" si="1701"/>
        <v/>
      </c>
      <c r="BV637" s="143" t="str">
        <f t="shared" si="1702"/>
        <v/>
      </c>
      <c r="BW637" s="143" t="str">
        <f t="shared" si="1703"/>
        <v/>
      </c>
      <c r="BX637" s="144" t="str">
        <f t="shared" si="1704"/>
        <v/>
      </c>
      <c r="BY637" s="141" t="str">
        <f t="shared" si="1705"/>
        <v/>
      </c>
      <c r="BZ637" s="139" t="str">
        <f t="shared" si="1706"/>
        <v/>
      </c>
      <c r="CA637" s="139" t="str">
        <f t="shared" si="1707"/>
        <v/>
      </c>
      <c r="CB637" s="139" t="str">
        <f t="shared" si="1708"/>
        <v/>
      </c>
      <c r="CC637" s="139" t="str">
        <f t="shared" si="1709"/>
        <v/>
      </c>
      <c r="CD637" s="139" t="str">
        <f t="shared" si="1710"/>
        <v/>
      </c>
      <c r="CE637" s="140" t="str">
        <f t="shared" si="1711"/>
        <v/>
      </c>
      <c r="CF637" s="141" t="str">
        <f t="shared" si="1712"/>
        <v/>
      </c>
      <c r="CG637" s="139" t="str">
        <f t="shared" si="1713"/>
        <v/>
      </c>
      <c r="CH637" s="139" t="str">
        <f t="shared" si="1714"/>
        <v/>
      </c>
      <c r="CI637" s="139" t="str">
        <f t="shared" si="1715"/>
        <v/>
      </c>
      <c r="CJ637" s="139" t="str">
        <f t="shared" si="1716"/>
        <v/>
      </c>
      <c r="CK637" s="139" t="str">
        <f t="shared" si="1717"/>
        <v/>
      </c>
      <c r="CL637" s="140" t="str">
        <f t="shared" si="1718"/>
        <v/>
      </c>
      <c r="CM637" s="142" t="str">
        <f t="shared" si="1719"/>
        <v/>
      </c>
      <c r="CN637" s="143" t="str">
        <f t="shared" si="1720"/>
        <v/>
      </c>
      <c r="CO637" s="143" t="str">
        <f t="shared" si="1721"/>
        <v/>
      </c>
      <c r="CP637" s="143" t="str">
        <f t="shared" si="1722"/>
        <v/>
      </c>
      <c r="CQ637" s="143" t="str">
        <f t="shared" si="1723"/>
        <v/>
      </c>
      <c r="CR637" s="145" t="str">
        <f t="shared" si="1724"/>
        <v/>
      </c>
      <c r="CS637" s="127"/>
      <c r="CT637" s="122" t="str">
        <f t="shared" si="1725"/>
        <v/>
      </c>
      <c r="CU637" s="123" t="str">
        <f t="shared" si="1726"/>
        <v/>
      </c>
      <c r="CV637" s="123" t="str">
        <f t="shared" si="1727"/>
        <v/>
      </c>
      <c r="CW637" s="123" t="str">
        <f t="shared" si="1728"/>
        <v/>
      </c>
      <c r="CX637" s="123" t="str">
        <f t="shared" si="1729"/>
        <v/>
      </c>
      <c r="CY637" s="123" t="str">
        <f t="shared" si="1730"/>
        <v/>
      </c>
      <c r="CZ637" s="123" t="str">
        <f t="shared" si="1731"/>
        <v/>
      </c>
      <c r="DA637" s="123" t="str">
        <f t="shared" si="1732"/>
        <v/>
      </c>
      <c r="DB637" s="124" t="str">
        <f t="shared" si="1733"/>
        <v/>
      </c>
      <c r="DC637" s="128" t="str">
        <f t="shared" si="1734"/>
        <v/>
      </c>
      <c r="DD637" s="123" t="str">
        <f t="shared" si="1735"/>
        <v/>
      </c>
      <c r="DE637" s="123" t="str">
        <f t="shared" si="1736"/>
        <v/>
      </c>
      <c r="DF637" s="123" t="str">
        <f t="shared" si="1737"/>
        <v/>
      </c>
      <c r="DG637" s="123" t="str">
        <f t="shared" si="1738"/>
        <v/>
      </c>
      <c r="DH637" s="123" t="str">
        <f t="shared" si="1739"/>
        <v/>
      </c>
      <c r="DI637" s="123" t="str">
        <f t="shared" si="1740"/>
        <v/>
      </c>
      <c r="DJ637" s="129" t="str">
        <f t="shared" si="1741"/>
        <v/>
      </c>
      <c r="DK637" s="98" t="s">
        <v>68</v>
      </c>
      <c r="DL637" s="130">
        <f t="shared" si="1748"/>
        <v>631</v>
      </c>
      <c r="DM637" s="56"/>
    </row>
    <row r="638" spans="2:117" ht="22.5" customHeight="1">
      <c r="B638" s="98" t="s">
        <v>68</v>
      </c>
      <c r="C638" s="130">
        <f t="shared" si="1742"/>
        <v>632</v>
      </c>
      <c r="D638" s="146">
        <v>45710</v>
      </c>
      <c r="E638" s="155" t="s">
        <v>69</v>
      </c>
      <c r="F638" s="102" t="s">
        <v>70</v>
      </c>
      <c r="G638" s="103" t="s">
        <v>20</v>
      </c>
      <c r="H638" s="131" t="s">
        <v>46</v>
      </c>
      <c r="I638" s="132">
        <v>3000</v>
      </c>
      <c r="J638" s="106"/>
      <c r="K638" s="107">
        <f t="shared" si="1743"/>
        <v>6520375</v>
      </c>
      <c r="L638" s="645"/>
      <c r="M638" s="133"/>
      <c r="N638" s="133"/>
      <c r="O638" s="134" t="str">
        <f t="shared" ref="O638:S638" si="2106">IF($H638=O$6,$I638,"")</f>
        <v/>
      </c>
      <c r="P638" s="135" t="str">
        <f t="shared" si="2106"/>
        <v/>
      </c>
      <c r="Q638" s="136">
        <f t="shared" si="2106"/>
        <v>3000</v>
      </c>
      <c r="R638" s="135" t="str">
        <f t="shared" si="2106"/>
        <v/>
      </c>
      <c r="S638" s="137" t="str">
        <f t="shared" si="2106"/>
        <v/>
      </c>
      <c r="T638" s="113" t="str">
        <f t="shared" ref="T638:AJ638" si="2107">IF($H638=T$6,$J638,"")</f>
        <v/>
      </c>
      <c r="U638" s="114" t="str">
        <f t="shared" si="2107"/>
        <v/>
      </c>
      <c r="V638" s="114" t="str">
        <f t="shared" si="2107"/>
        <v/>
      </c>
      <c r="W638" s="114" t="str">
        <f t="shared" si="2107"/>
        <v/>
      </c>
      <c r="X638" s="113" t="str">
        <f t="shared" si="2107"/>
        <v/>
      </c>
      <c r="Y638" s="114" t="str">
        <f t="shared" si="2107"/>
        <v/>
      </c>
      <c r="Z638" s="114" t="str">
        <f t="shared" si="2107"/>
        <v/>
      </c>
      <c r="AA638" s="114" t="str">
        <f t="shared" si="2107"/>
        <v/>
      </c>
      <c r="AB638" s="113" t="str">
        <f t="shared" si="2107"/>
        <v/>
      </c>
      <c r="AC638" s="114" t="str">
        <f t="shared" si="2107"/>
        <v/>
      </c>
      <c r="AD638" s="114" t="str">
        <f t="shared" si="2107"/>
        <v/>
      </c>
      <c r="AE638" s="114" t="str">
        <f t="shared" si="2107"/>
        <v/>
      </c>
      <c r="AF638" s="114" t="str">
        <f t="shared" si="2107"/>
        <v/>
      </c>
      <c r="AG638" s="114" t="str">
        <f t="shared" si="2107"/>
        <v/>
      </c>
      <c r="AH638" s="114" t="str">
        <f t="shared" si="2107"/>
        <v/>
      </c>
      <c r="AI638" s="113" t="str">
        <f t="shared" si="2107"/>
        <v/>
      </c>
      <c r="AJ638" s="115" t="str">
        <f t="shared" si="2107"/>
        <v/>
      </c>
      <c r="AK638" s="617"/>
      <c r="AL638" s="38"/>
      <c r="AM638" s="98" t="s">
        <v>68</v>
      </c>
      <c r="AN638" s="130">
        <f t="shared" si="1746"/>
        <v>632</v>
      </c>
      <c r="AO638" s="138" t="str">
        <f t="shared" ref="AO638:AS638" si="2108">IF(AND($G638=AO$4,$H638=AO$6),$I638,"")</f>
        <v/>
      </c>
      <c r="AP638" s="139" t="str">
        <f t="shared" si="2108"/>
        <v/>
      </c>
      <c r="AQ638" s="139">
        <f t="shared" si="2108"/>
        <v>3000</v>
      </c>
      <c r="AR638" s="139" t="str">
        <f t="shared" si="2108"/>
        <v/>
      </c>
      <c r="AS638" s="139" t="str">
        <f t="shared" si="2108"/>
        <v/>
      </c>
      <c r="AT638" s="118"/>
      <c r="AU638" s="138" t="str">
        <f t="shared" si="1675"/>
        <v/>
      </c>
      <c r="AV638" s="139" t="str">
        <f t="shared" si="1676"/>
        <v/>
      </c>
      <c r="AW638" s="139" t="str">
        <f t="shared" si="1677"/>
        <v/>
      </c>
      <c r="AX638" s="139" t="str">
        <f t="shared" si="1678"/>
        <v/>
      </c>
      <c r="AY638" s="139" t="str">
        <f t="shared" si="1679"/>
        <v/>
      </c>
      <c r="AZ638" s="140" t="str">
        <f t="shared" si="1680"/>
        <v/>
      </c>
      <c r="BA638" s="141" t="str">
        <f t="shared" si="1681"/>
        <v/>
      </c>
      <c r="BB638" s="139" t="str">
        <f t="shared" si="1682"/>
        <v/>
      </c>
      <c r="BC638" s="139" t="str">
        <f t="shared" si="1683"/>
        <v/>
      </c>
      <c r="BD638" s="139" t="str">
        <f t="shared" si="1684"/>
        <v/>
      </c>
      <c r="BE638" s="140" t="str">
        <f t="shared" si="1685"/>
        <v/>
      </c>
      <c r="BF638" s="122" t="str">
        <f t="shared" si="1686"/>
        <v/>
      </c>
      <c r="BG638" s="123" t="str">
        <f t="shared" si="1687"/>
        <v/>
      </c>
      <c r="BH638" s="123" t="str">
        <f t="shared" si="1688"/>
        <v/>
      </c>
      <c r="BI638" s="123" t="str">
        <f t="shared" si="1689"/>
        <v/>
      </c>
      <c r="BJ638" s="122" t="str">
        <f t="shared" si="1690"/>
        <v/>
      </c>
      <c r="BK638" s="123" t="str">
        <f t="shared" si="1691"/>
        <v/>
      </c>
      <c r="BL638" s="123" t="str">
        <f t="shared" si="1692"/>
        <v/>
      </c>
      <c r="BM638" s="123" t="str">
        <f t="shared" si="1693"/>
        <v/>
      </c>
      <c r="BN638" s="123" t="str">
        <f t="shared" si="1694"/>
        <v/>
      </c>
      <c r="BO638" s="123" t="str">
        <f t="shared" si="1695"/>
        <v/>
      </c>
      <c r="BP638" s="123" t="str">
        <f t="shared" si="1696"/>
        <v/>
      </c>
      <c r="BQ638" s="123" t="str">
        <f t="shared" si="1697"/>
        <v/>
      </c>
      <c r="BR638" s="124" t="str">
        <f t="shared" si="1698"/>
        <v/>
      </c>
      <c r="BS638" s="142" t="str">
        <f t="shared" si="1699"/>
        <v/>
      </c>
      <c r="BT638" s="143" t="str">
        <f t="shared" si="1700"/>
        <v/>
      </c>
      <c r="BU638" s="143" t="str">
        <f t="shared" si="1701"/>
        <v/>
      </c>
      <c r="BV638" s="143" t="str">
        <f t="shared" si="1702"/>
        <v/>
      </c>
      <c r="BW638" s="143" t="str">
        <f t="shared" si="1703"/>
        <v/>
      </c>
      <c r="BX638" s="144" t="str">
        <f t="shared" si="1704"/>
        <v/>
      </c>
      <c r="BY638" s="141" t="str">
        <f t="shared" si="1705"/>
        <v/>
      </c>
      <c r="BZ638" s="139" t="str">
        <f t="shared" si="1706"/>
        <v/>
      </c>
      <c r="CA638" s="139" t="str">
        <f t="shared" si="1707"/>
        <v/>
      </c>
      <c r="CB638" s="139" t="str">
        <f t="shared" si="1708"/>
        <v/>
      </c>
      <c r="CC638" s="139" t="str">
        <f t="shared" si="1709"/>
        <v/>
      </c>
      <c r="CD638" s="139" t="str">
        <f t="shared" si="1710"/>
        <v/>
      </c>
      <c r="CE638" s="140" t="str">
        <f t="shared" si="1711"/>
        <v/>
      </c>
      <c r="CF638" s="141" t="str">
        <f t="shared" si="1712"/>
        <v/>
      </c>
      <c r="CG638" s="139" t="str">
        <f t="shared" si="1713"/>
        <v/>
      </c>
      <c r="CH638" s="139" t="str">
        <f t="shared" si="1714"/>
        <v/>
      </c>
      <c r="CI638" s="139" t="str">
        <f t="shared" si="1715"/>
        <v/>
      </c>
      <c r="CJ638" s="139" t="str">
        <f t="shared" si="1716"/>
        <v/>
      </c>
      <c r="CK638" s="139" t="str">
        <f t="shared" si="1717"/>
        <v/>
      </c>
      <c r="CL638" s="140" t="str">
        <f t="shared" si="1718"/>
        <v/>
      </c>
      <c r="CM638" s="142" t="str">
        <f t="shared" si="1719"/>
        <v/>
      </c>
      <c r="CN638" s="143" t="str">
        <f t="shared" si="1720"/>
        <v/>
      </c>
      <c r="CO638" s="143" t="str">
        <f t="shared" si="1721"/>
        <v/>
      </c>
      <c r="CP638" s="143" t="str">
        <f t="shared" si="1722"/>
        <v/>
      </c>
      <c r="CQ638" s="143" t="str">
        <f t="shared" si="1723"/>
        <v/>
      </c>
      <c r="CR638" s="145" t="str">
        <f t="shared" si="1724"/>
        <v/>
      </c>
      <c r="CS638" s="127"/>
      <c r="CT638" s="122" t="str">
        <f t="shared" si="1725"/>
        <v/>
      </c>
      <c r="CU638" s="123" t="str">
        <f t="shared" si="1726"/>
        <v/>
      </c>
      <c r="CV638" s="123" t="str">
        <f t="shared" si="1727"/>
        <v/>
      </c>
      <c r="CW638" s="123" t="str">
        <f t="shared" si="1728"/>
        <v/>
      </c>
      <c r="CX638" s="123" t="str">
        <f t="shared" si="1729"/>
        <v/>
      </c>
      <c r="CY638" s="123" t="str">
        <f t="shared" si="1730"/>
        <v/>
      </c>
      <c r="CZ638" s="123" t="str">
        <f t="shared" si="1731"/>
        <v/>
      </c>
      <c r="DA638" s="123" t="str">
        <f t="shared" si="1732"/>
        <v/>
      </c>
      <c r="DB638" s="124" t="str">
        <f t="shared" si="1733"/>
        <v/>
      </c>
      <c r="DC638" s="128" t="str">
        <f t="shared" si="1734"/>
        <v/>
      </c>
      <c r="DD638" s="123" t="str">
        <f t="shared" si="1735"/>
        <v/>
      </c>
      <c r="DE638" s="123" t="str">
        <f t="shared" si="1736"/>
        <v/>
      </c>
      <c r="DF638" s="123" t="str">
        <f t="shared" si="1737"/>
        <v/>
      </c>
      <c r="DG638" s="123" t="str">
        <f t="shared" si="1738"/>
        <v/>
      </c>
      <c r="DH638" s="123" t="str">
        <f t="shared" si="1739"/>
        <v/>
      </c>
      <c r="DI638" s="123" t="str">
        <f t="shared" si="1740"/>
        <v/>
      </c>
      <c r="DJ638" s="129" t="str">
        <f t="shared" si="1741"/>
        <v/>
      </c>
      <c r="DK638" s="98" t="s">
        <v>68</v>
      </c>
      <c r="DL638" s="130">
        <f t="shared" si="1748"/>
        <v>632</v>
      </c>
      <c r="DM638" s="56"/>
    </row>
    <row r="639" spans="2:117" ht="22.5" customHeight="1">
      <c r="B639" s="98" t="s">
        <v>68</v>
      </c>
      <c r="C639" s="130">
        <f t="shared" si="1742"/>
        <v>633</v>
      </c>
      <c r="D639" s="146">
        <v>45710</v>
      </c>
      <c r="E639" s="155" t="s">
        <v>69</v>
      </c>
      <c r="F639" s="102" t="s">
        <v>70</v>
      </c>
      <c r="G639" s="103" t="s">
        <v>20</v>
      </c>
      <c r="H639" s="131" t="s">
        <v>46</v>
      </c>
      <c r="I639" s="132">
        <v>3000</v>
      </c>
      <c r="J639" s="106"/>
      <c r="K639" s="107">
        <f t="shared" si="1743"/>
        <v>6523375</v>
      </c>
      <c r="L639" s="645"/>
      <c r="M639" s="133"/>
      <c r="N639" s="133"/>
      <c r="O639" s="134" t="str">
        <f t="shared" ref="O639:S639" si="2109">IF($H639=O$6,$I639,"")</f>
        <v/>
      </c>
      <c r="P639" s="135" t="str">
        <f t="shared" si="2109"/>
        <v/>
      </c>
      <c r="Q639" s="136">
        <f t="shared" si="2109"/>
        <v>3000</v>
      </c>
      <c r="R639" s="135" t="str">
        <f t="shared" si="2109"/>
        <v/>
      </c>
      <c r="S639" s="137" t="str">
        <f t="shared" si="2109"/>
        <v/>
      </c>
      <c r="T639" s="113" t="str">
        <f t="shared" ref="T639:AJ639" si="2110">IF($H639=T$6,$J639,"")</f>
        <v/>
      </c>
      <c r="U639" s="114" t="str">
        <f t="shared" si="2110"/>
        <v/>
      </c>
      <c r="V639" s="114" t="str">
        <f t="shared" si="2110"/>
        <v/>
      </c>
      <c r="W639" s="114" t="str">
        <f t="shared" si="2110"/>
        <v/>
      </c>
      <c r="X639" s="113" t="str">
        <f t="shared" si="2110"/>
        <v/>
      </c>
      <c r="Y639" s="114" t="str">
        <f t="shared" si="2110"/>
        <v/>
      </c>
      <c r="Z639" s="114" t="str">
        <f t="shared" si="2110"/>
        <v/>
      </c>
      <c r="AA639" s="114" t="str">
        <f t="shared" si="2110"/>
        <v/>
      </c>
      <c r="AB639" s="113" t="str">
        <f t="shared" si="2110"/>
        <v/>
      </c>
      <c r="AC639" s="114" t="str">
        <f t="shared" si="2110"/>
        <v/>
      </c>
      <c r="AD639" s="114" t="str">
        <f t="shared" si="2110"/>
        <v/>
      </c>
      <c r="AE639" s="114" t="str">
        <f t="shared" si="2110"/>
        <v/>
      </c>
      <c r="AF639" s="114" t="str">
        <f t="shared" si="2110"/>
        <v/>
      </c>
      <c r="AG639" s="114" t="str">
        <f t="shared" si="2110"/>
        <v/>
      </c>
      <c r="AH639" s="114" t="str">
        <f t="shared" si="2110"/>
        <v/>
      </c>
      <c r="AI639" s="113" t="str">
        <f t="shared" si="2110"/>
        <v/>
      </c>
      <c r="AJ639" s="115" t="str">
        <f t="shared" si="2110"/>
        <v/>
      </c>
      <c r="AK639" s="617"/>
      <c r="AL639" s="38"/>
      <c r="AM639" s="98" t="s">
        <v>68</v>
      </c>
      <c r="AN639" s="130">
        <f t="shared" si="1746"/>
        <v>633</v>
      </c>
      <c r="AO639" s="138" t="str">
        <f t="shared" ref="AO639:AS639" si="2111">IF(AND($G639=AO$4,$H639=AO$6),$I639,"")</f>
        <v/>
      </c>
      <c r="AP639" s="139" t="str">
        <f t="shared" si="2111"/>
        <v/>
      </c>
      <c r="AQ639" s="139">
        <f t="shared" si="2111"/>
        <v>3000</v>
      </c>
      <c r="AR639" s="139" t="str">
        <f t="shared" si="2111"/>
        <v/>
      </c>
      <c r="AS639" s="139" t="str">
        <f t="shared" si="2111"/>
        <v/>
      </c>
      <c r="AT639" s="118"/>
      <c r="AU639" s="138" t="str">
        <f t="shared" si="1675"/>
        <v/>
      </c>
      <c r="AV639" s="139" t="str">
        <f t="shared" si="1676"/>
        <v/>
      </c>
      <c r="AW639" s="139" t="str">
        <f t="shared" si="1677"/>
        <v/>
      </c>
      <c r="AX639" s="139" t="str">
        <f t="shared" si="1678"/>
        <v/>
      </c>
      <c r="AY639" s="139" t="str">
        <f t="shared" si="1679"/>
        <v/>
      </c>
      <c r="AZ639" s="140" t="str">
        <f t="shared" si="1680"/>
        <v/>
      </c>
      <c r="BA639" s="141" t="str">
        <f t="shared" si="1681"/>
        <v/>
      </c>
      <c r="BB639" s="139" t="str">
        <f t="shared" si="1682"/>
        <v/>
      </c>
      <c r="BC639" s="139" t="str">
        <f t="shared" si="1683"/>
        <v/>
      </c>
      <c r="BD639" s="139" t="str">
        <f t="shared" si="1684"/>
        <v/>
      </c>
      <c r="BE639" s="140" t="str">
        <f t="shared" si="1685"/>
        <v/>
      </c>
      <c r="BF639" s="122" t="str">
        <f t="shared" si="1686"/>
        <v/>
      </c>
      <c r="BG639" s="123" t="str">
        <f t="shared" si="1687"/>
        <v/>
      </c>
      <c r="BH639" s="123" t="str">
        <f t="shared" si="1688"/>
        <v/>
      </c>
      <c r="BI639" s="123" t="str">
        <f t="shared" si="1689"/>
        <v/>
      </c>
      <c r="BJ639" s="122" t="str">
        <f t="shared" si="1690"/>
        <v/>
      </c>
      <c r="BK639" s="123" t="str">
        <f t="shared" si="1691"/>
        <v/>
      </c>
      <c r="BL639" s="123" t="str">
        <f t="shared" si="1692"/>
        <v/>
      </c>
      <c r="BM639" s="123" t="str">
        <f t="shared" si="1693"/>
        <v/>
      </c>
      <c r="BN639" s="123" t="str">
        <f t="shared" si="1694"/>
        <v/>
      </c>
      <c r="BO639" s="123" t="str">
        <f t="shared" si="1695"/>
        <v/>
      </c>
      <c r="BP639" s="123" t="str">
        <f t="shared" si="1696"/>
        <v/>
      </c>
      <c r="BQ639" s="123" t="str">
        <f t="shared" si="1697"/>
        <v/>
      </c>
      <c r="BR639" s="124" t="str">
        <f t="shared" si="1698"/>
        <v/>
      </c>
      <c r="BS639" s="142" t="str">
        <f t="shared" si="1699"/>
        <v/>
      </c>
      <c r="BT639" s="143" t="str">
        <f t="shared" si="1700"/>
        <v/>
      </c>
      <c r="BU639" s="143" t="str">
        <f t="shared" si="1701"/>
        <v/>
      </c>
      <c r="BV639" s="143" t="str">
        <f t="shared" si="1702"/>
        <v/>
      </c>
      <c r="BW639" s="143" t="str">
        <f t="shared" si="1703"/>
        <v/>
      </c>
      <c r="BX639" s="144" t="str">
        <f t="shared" si="1704"/>
        <v/>
      </c>
      <c r="BY639" s="141" t="str">
        <f t="shared" si="1705"/>
        <v/>
      </c>
      <c r="BZ639" s="139" t="str">
        <f t="shared" si="1706"/>
        <v/>
      </c>
      <c r="CA639" s="139" t="str">
        <f t="shared" si="1707"/>
        <v/>
      </c>
      <c r="CB639" s="139" t="str">
        <f t="shared" si="1708"/>
        <v/>
      </c>
      <c r="CC639" s="139" t="str">
        <f t="shared" si="1709"/>
        <v/>
      </c>
      <c r="CD639" s="139" t="str">
        <f t="shared" si="1710"/>
        <v/>
      </c>
      <c r="CE639" s="140" t="str">
        <f t="shared" si="1711"/>
        <v/>
      </c>
      <c r="CF639" s="141" t="str">
        <f t="shared" si="1712"/>
        <v/>
      </c>
      <c r="CG639" s="139" t="str">
        <f t="shared" si="1713"/>
        <v/>
      </c>
      <c r="CH639" s="139" t="str">
        <f t="shared" si="1714"/>
        <v/>
      </c>
      <c r="CI639" s="139" t="str">
        <f t="shared" si="1715"/>
        <v/>
      </c>
      <c r="CJ639" s="139" t="str">
        <f t="shared" si="1716"/>
        <v/>
      </c>
      <c r="CK639" s="139" t="str">
        <f t="shared" si="1717"/>
        <v/>
      </c>
      <c r="CL639" s="140" t="str">
        <f t="shared" si="1718"/>
        <v/>
      </c>
      <c r="CM639" s="142" t="str">
        <f t="shared" si="1719"/>
        <v/>
      </c>
      <c r="CN639" s="143" t="str">
        <f t="shared" si="1720"/>
        <v/>
      </c>
      <c r="CO639" s="143" t="str">
        <f t="shared" si="1721"/>
        <v/>
      </c>
      <c r="CP639" s="143" t="str">
        <f t="shared" si="1722"/>
        <v/>
      </c>
      <c r="CQ639" s="143" t="str">
        <f t="shared" si="1723"/>
        <v/>
      </c>
      <c r="CR639" s="145" t="str">
        <f t="shared" si="1724"/>
        <v/>
      </c>
      <c r="CS639" s="127"/>
      <c r="CT639" s="122" t="str">
        <f t="shared" si="1725"/>
        <v/>
      </c>
      <c r="CU639" s="123" t="str">
        <f t="shared" si="1726"/>
        <v/>
      </c>
      <c r="CV639" s="123" t="str">
        <f t="shared" si="1727"/>
        <v/>
      </c>
      <c r="CW639" s="123" t="str">
        <f t="shared" si="1728"/>
        <v/>
      </c>
      <c r="CX639" s="123" t="str">
        <f t="shared" si="1729"/>
        <v/>
      </c>
      <c r="CY639" s="123" t="str">
        <f t="shared" si="1730"/>
        <v/>
      </c>
      <c r="CZ639" s="123" t="str">
        <f t="shared" si="1731"/>
        <v/>
      </c>
      <c r="DA639" s="123" t="str">
        <f t="shared" si="1732"/>
        <v/>
      </c>
      <c r="DB639" s="124" t="str">
        <f t="shared" si="1733"/>
        <v/>
      </c>
      <c r="DC639" s="128" t="str">
        <f t="shared" si="1734"/>
        <v/>
      </c>
      <c r="DD639" s="123" t="str">
        <f t="shared" si="1735"/>
        <v/>
      </c>
      <c r="DE639" s="123" t="str">
        <f t="shared" si="1736"/>
        <v/>
      </c>
      <c r="DF639" s="123" t="str">
        <f t="shared" si="1737"/>
        <v/>
      </c>
      <c r="DG639" s="123" t="str">
        <f t="shared" si="1738"/>
        <v/>
      </c>
      <c r="DH639" s="123" t="str">
        <f t="shared" si="1739"/>
        <v/>
      </c>
      <c r="DI639" s="123" t="str">
        <f t="shared" si="1740"/>
        <v/>
      </c>
      <c r="DJ639" s="129" t="str">
        <f t="shared" si="1741"/>
        <v/>
      </c>
      <c r="DK639" s="98" t="s">
        <v>68</v>
      </c>
      <c r="DL639" s="130">
        <f t="shared" si="1748"/>
        <v>633</v>
      </c>
      <c r="DM639" s="56"/>
    </row>
    <row r="640" spans="2:117" ht="22.5" customHeight="1">
      <c r="B640" s="98" t="s">
        <v>68</v>
      </c>
      <c r="C640" s="130">
        <f t="shared" si="1742"/>
        <v>634</v>
      </c>
      <c r="D640" s="146">
        <v>45710</v>
      </c>
      <c r="E640" s="155" t="s">
        <v>69</v>
      </c>
      <c r="F640" s="102" t="s">
        <v>70</v>
      </c>
      <c r="G640" s="156" t="s">
        <v>20</v>
      </c>
      <c r="H640" s="131" t="s">
        <v>46</v>
      </c>
      <c r="I640" s="132">
        <v>5000</v>
      </c>
      <c r="J640" s="106"/>
      <c r="K640" s="107">
        <f t="shared" si="1743"/>
        <v>6528375</v>
      </c>
      <c r="L640" s="645"/>
      <c r="M640" s="133"/>
      <c r="N640" s="133"/>
      <c r="O640" s="134" t="str">
        <f t="shared" ref="O640:S640" si="2112">IF($H640=O$6,$I640,"")</f>
        <v/>
      </c>
      <c r="P640" s="135" t="str">
        <f t="shared" si="2112"/>
        <v/>
      </c>
      <c r="Q640" s="136">
        <f t="shared" si="2112"/>
        <v>5000</v>
      </c>
      <c r="R640" s="135" t="str">
        <f t="shared" si="2112"/>
        <v/>
      </c>
      <c r="S640" s="137" t="str">
        <f t="shared" si="2112"/>
        <v/>
      </c>
      <c r="T640" s="113" t="str">
        <f t="shared" ref="T640:AJ640" si="2113">IF($H640=T$6,$J640,"")</f>
        <v/>
      </c>
      <c r="U640" s="114" t="str">
        <f t="shared" si="2113"/>
        <v/>
      </c>
      <c r="V640" s="114" t="str">
        <f t="shared" si="2113"/>
        <v/>
      </c>
      <c r="W640" s="114" t="str">
        <f t="shared" si="2113"/>
        <v/>
      </c>
      <c r="X640" s="113" t="str">
        <f t="shared" si="2113"/>
        <v/>
      </c>
      <c r="Y640" s="114" t="str">
        <f t="shared" si="2113"/>
        <v/>
      </c>
      <c r="Z640" s="114" t="str">
        <f t="shared" si="2113"/>
        <v/>
      </c>
      <c r="AA640" s="114" t="str">
        <f t="shared" si="2113"/>
        <v/>
      </c>
      <c r="AB640" s="113" t="str">
        <f t="shared" si="2113"/>
        <v/>
      </c>
      <c r="AC640" s="114" t="str">
        <f t="shared" si="2113"/>
        <v/>
      </c>
      <c r="AD640" s="114" t="str">
        <f t="shared" si="2113"/>
        <v/>
      </c>
      <c r="AE640" s="114" t="str">
        <f t="shared" si="2113"/>
        <v/>
      </c>
      <c r="AF640" s="114" t="str">
        <f t="shared" si="2113"/>
        <v/>
      </c>
      <c r="AG640" s="114" t="str">
        <f t="shared" si="2113"/>
        <v/>
      </c>
      <c r="AH640" s="114" t="str">
        <f t="shared" si="2113"/>
        <v/>
      </c>
      <c r="AI640" s="113" t="str">
        <f t="shared" si="2113"/>
        <v/>
      </c>
      <c r="AJ640" s="115" t="str">
        <f t="shared" si="2113"/>
        <v/>
      </c>
      <c r="AK640" s="617"/>
      <c r="AL640" s="38"/>
      <c r="AM640" s="98" t="s">
        <v>68</v>
      </c>
      <c r="AN640" s="130">
        <f t="shared" si="1746"/>
        <v>634</v>
      </c>
      <c r="AO640" s="138" t="str">
        <f t="shared" ref="AO640:AS640" si="2114">IF(AND($G640=AO$4,$H640=AO$6),$I640,"")</f>
        <v/>
      </c>
      <c r="AP640" s="139" t="str">
        <f t="shared" si="2114"/>
        <v/>
      </c>
      <c r="AQ640" s="139">
        <f t="shared" si="2114"/>
        <v>5000</v>
      </c>
      <c r="AR640" s="139" t="str">
        <f t="shared" si="2114"/>
        <v/>
      </c>
      <c r="AS640" s="139" t="str">
        <f t="shared" si="2114"/>
        <v/>
      </c>
      <c r="AT640" s="118"/>
      <c r="AU640" s="138" t="str">
        <f t="shared" si="1675"/>
        <v/>
      </c>
      <c r="AV640" s="139" t="str">
        <f t="shared" si="1676"/>
        <v/>
      </c>
      <c r="AW640" s="139" t="str">
        <f t="shared" si="1677"/>
        <v/>
      </c>
      <c r="AX640" s="139" t="str">
        <f t="shared" si="1678"/>
        <v/>
      </c>
      <c r="AY640" s="139" t="str">
        <f t="shared" si="1679"/>
        <v/>
      </c>
      <c r="AZ640" s="140" t="str">
        <f t="shared" si="1680"/>
        <v/>
      </c>
      <c r="BA640" s="141" t="str">
        <f t="shared" si="1681"/>
        <v/>
      </c>
      <c r="BB640" s="139" t="str">
        <f t="shared" si="1682"/>
        <v/>
      </c>
      <c r="BC640" s="139" t="str">
        <f t="shared" si="1683"/>
        <v/>
      </c>
      <c r="BD640" s="139" t="str">
        <f t="shared" si="1684"/>
        <v/>
      </c>
      <c r="BE640" s="140" t="str">
        <f t="shared" si="1685"/>
        <v/>
      </c>
      <c r="BF640" s="122" t="str">
        <f t="shared" si="1686"/>
        <v/>
      </c>
      <c r="BG640" s="123" t="str">
        <f t="shared" si="1687"/>
        <v/>
      </c>
      <c r="BH640" s="123" t="str">
        <f t="shared" si="1688"/>
        <v/>
      </c>
      <c r="BI640" s="123" t="str">
        <f t="shared" si="1689"/>
        <v/>
      </c>
      <c r="BJ640" s="122" t="str">
        <f t="shared" si="1690"/>
        <v/>
      </c>
      <c r="BK640" s="123" t="str">
        <f t="shared" si="1691"/>
        <v/>
      </c>
      <c r="BL640" s="123" t="str">
        <f t="shared" si="1692"/>
        <v/>
      </c>
      <c r="BM640" s="123" t="str">
        <f t="shared" si="1693"/>
        <v/>
      </c>
      <c r="BN640" s="123" t="str">
        <f t="shared" si="1694"/>
        <v/>
      </c>
      <c r="BO640" s="123" t="str">
        <f t="shared" si="1695"/>
        <v/>
      </c>
      <c r="BP640" s="123" t="str">
        <f t="shared" si="1696"/>
        <v/>
      </c>
      <c r="BQ640" s="123" t="str">
        <f t="shared" si="1697"/>
        <v/>
      </c>
      <c r="BR640" s="124" t="str">
        <f t="shared" si="1698"/>
        <v/>
      </c>
      <c r="BS640" s="142" t="str">
        <f t="shared" si="1699"/>
        <v/>
      </c>
      <c r="BT640" s="143" t="str">
        <f t="shared" si="1700"/>
        <v/>
      </c>
      <c r="BU640" s="143" t="str">
        <f t="shared" si="1701"/>
        <v/>
      </c>
      <c r="BV640" s="143" t="str">
        <f t="shared" si="1702"/>
        <v/>
      </c>
      <c r="BW640" s="143" t="str">
        <f t="shared" si="1703"/>
        <v/>
      </c>
      <c r="BX640" s="144" t="str">
        <f t="shared" si="1704"/>
        <v/>
      </c>
      <c r="BY640" s="141" t="str">
        <f t="shared" si="1705"/>
        <v/>
      </c>
      <c r="BZ640" s="139" t="str">
        <f t="shared" si="1706"/>
        <v/>
      </c>
      <c r="CA640" s="139" t="str">
        <f t="shared" si="1707"/>
        <v/>
      </c>
      <c r="CB640" s="139" t="str">
        <f t="shared" si="1708"/>
        <v/>
      </c>
      <c r="CC640" s="139" t="str">
        <f t="shared" si="1709"/>
        <v/>
      </c>
      <c r="CD640" s="139" t="str">
        <f t="shared" si="1710"/>
        <v/>
      </c>
      <c r="CE640" s="140" t="str">
        <f t="shared" si="1711"/>
        <v/>
      </c>
      <c r="CF640" s="141" t="str">
        <f t="shared" si="1712"/>
        <v/>
      </c>
      <c r="CG640" s="139" t="str">
        <f t="shared" si="1713"/>
        <v/>
      </c>
      <c r="CH640" s="139" t="str">
        <f t="shared" si="1714"/>
        <v/>
      </c>
      <c r="CI640" s="139" t="str">
        <f t="shared" si="1715"/>
        <v/>
      </c>
      <c r="CJ640" s="139" t="str">
        <f t="shared" si="1716"/>
        <v/>
      </c>
      <c r="CK640" s="139" t="str">
        <f t="shared" si="1717"/>
        <v/>
      </c>
      <c r="CL640" s="140" t="str">
        <f t="shared" si="1718"/>
        <v/>
      </c>
      <c r="CM640" s="142" t="str">
        <f t="shared" si="1719"/>
        <v/>
      </c>
      <c r="CN640" s="143" t="str">
        <f t="shared" si="1720"/>
        <v/>
      </c>
      <c r="CO640" s="143" t="str">
        <f t="shared" si="1721"/>
        <v/>
      </c>
      <c r="CP640" s="143" t="str">
        <f t="shared" si="1722"/>
        <v/>
      </c>
      <c r="CQ640" s="143" t="str">
        <f t="shared" si="1723"/>
        <v/>
      </c>
      <c r="CR640" s="145" t="str">
        <f t="shared" si="1724"/>
        <v/>
      </c>
      <c r="CS640" s="127"/>
      <c r="CT640" s="122" t="str">
        <f t="shared" si="1725"/>
        <v/>
      </c>
      <c r="CU640" s="123" t="str">
        <f t="shared" si="1726"/>
        <v/>
      </c>
      <c r="CV640" s="123" t="str">
        <f t="shared" si="1727"/>
        <v/>
      </c>
      <c r="CW640" s="123" t="str">
        <f t="shared" si="1728"/>
        <v/>
      </c>
      <c r="CX640" s="123" t="str">
        <f t="shared" si="1729"/>
        <v/>
      </c>
      <c r="CY640" s="123" t="str">
        <f t="shared" si="1730"/>
        <v/>
      </c>
      <c r="CZ640" s="123" t="str">
        <f t="shared" si="1731"/>
        <v/>
      </c>
      <c r="DA640" s="123" t="str">
        <f t="shared" si="1732"/>
        <v/>
      </c>
      <c r="DB640" s="124" t="str">
        <f t="shared" si="1733"/>
        <v/>
      </c>
      <c r="DC640" s="128" t="str">
        <f t="shared" si="1734"/>
        <v/>
      </c>
      <c r="DD640" s="123" t="str">
        <f t="shared" si="1735"/>
        <v/>
      </c>
      <c r="DE640" s="123" t="str">
        <f t="shared" si="1736"/>
        <v/>
      </c>
      <c r="DF640" s="123" t="str">
        <f t="shared" si="1737"/>
        <v/>
      </c>
      <c r="DG640" s="123" t="str">
        <f t="shared" si="1738"/>
        <v/>
      </c>
      <c r="DH640" s="123" t="str">
        <f t="shared" si="1739"/>
        <v/>
      </c>
      <c r="DI640" s="123" t="str">
        <f t="shared" si="1740"/>
        <v/>
      </c>
      <c r="DJ640" s="129" t="str">
        <f t="shared" si="1741"/>
        <v/>
      </c>
      <c r="DK640" s="98" t="s">
        <v>68</v>
      </c>
      <c r="DL640" s="130">
        <f t="shared" si="1748"/>
        <v>634</v>
      </c>
      <c r="DM640" s="56"/>
    </row>
    <row r="641" spans="2:117" ht="22.5" customHeight="1">
      <c r="B641" s="98" t="s">
        <v>68</v>
      </c>
      <c r="C641" s="130">
        <f t="shared" si="1742"/>
        <v>635</v>
      </c>
      <c r="D641" s="146">
        <v>45710</v>
      </c>
      <c r="E641" s="155" t="s">
        <v>69</v>
      </c>
      <c r="F641" s="102" t="s">
        <v>70</v>
      </c>
      <c r="G641" s="103" t="s">
        <v>20</v>
      </c>
      <c r="H641" s="131" t="s">
        <v>46</v>
      </c>
      <c r="I641" s="132">
        <v>5000</v>
      </c>
      <c r="J641" s="106"/>
      <c r="K641" s="107">
        <f t="shared" si="1743"/>
        <v>6533375</v>
      </c>
      <c r="L641" s="645"/>
      <c r="M641" s="133"/>
      <c r="N641" s="133"/>
      <c r="O641" s="134" t="str">
        <f t="shared" ref="O641:S641" si="2115">IF($H641=O$6,$I641,"")</f>
        <v/>
      </c>
      <c r="P641" s="135" t="str">
        <f t="shared" si="2115"/>
        <v/>
      </c>
      <c r="Q641" s="136">
        <f t="shared" si="2115"/>
        <v>5000</v>
      </c>
      <c r="R641" s="135" t="str">
        <f t="shared" si="2115"/>
        <v/>
      </c>
      <c r="S641" s="137" t="str">
        <f t="shared" si="2115"/>
        <v/>
      </c>
      <c r="T641" s="113" t="str">
        <f t="shared" ref="T641:AJ641" si="2116">IF($H641=T$6,$J641,"")</f>
        <v/>
      </c>
      <c r="U641" s="114" t="str">
        <f t="shared" si="2116"/>
        <v/>
      </c>
      <c r="V641" s="114" t="str">
        <f t="shared" si="2116"/>
        <v/>
      </c>
      <c r="W641" s="114" t="str">
        <f t="shared" si="2116"/>
        <v/>
      </c>
      <c r="X641" s="113" t="str">
        <f t="shared" si="2116"/>
        <v/>
      </c>
      <c r="Y641" s="114" t="str">
        <f t="shared" si="2116"/>
        <v/>
      </c>
      <c r="Z641" s="114" t="str">
        <f t="shared" si="2116"/>
        <v/>
      </c>
      <c r="AA641" s="114" t="str">
        <f t="shared" si="2116"/>
        <v/>
      </c>
      <c r="AB641" s="113" t="str">
        <f t="shared" si="2116"/>
        <v/>
      </c>
      <c r="AC641" s="114" t="str">
        <f t="shared" si="2116"/>
        <v/>
      </c>
      <c r="AD641" s="114" t="str">
        <f t="shared" si="2116"/>
        <v/>
      </c>
      <c r="AE641" s="114" t="str">
        <f t="shared" si="2116"/>
        <v/>
      </c>
      <c r="AF641" s="114" t="str">
        <f t="shared" si="2116"/>
        <v/>
      </c>
      <c r="AG641" s="114" t="str">
        <f t="shared" si="2116"/>
        <v/>
      </c>
      <c r="AH641" s="114" t="str">
        <f t="shared" si="2116"/>
        <v/>
      </c>
      <c r="AI641" s="113" t="str">
        <f t="shared" si="2116"/>
        <v/>
      </c>
      <c r="AJ641" s="115" t="str">
        <f t="shared" si="2116"/>
        <v/>
      </c>
      <c r="AK641" s="617"/>
      <c r="AL641" s="38"/>
      <c r="AM641" s="98" t="s">
        <v>68</v>
      </c>
      <c r="AN641" s="130">
        <f t="shared" si="1746"/>
        <v>635</v>
      </c>
      <c r="AO641" s="138" t="str">
        <f t="shared" ref="AO641:AS641" si="2117">IF(AND($G641=AO$4,$H641=AO$6),$I641,"")</f>
        <v/>
      </c>
      <c r="AP641" s="139" t="str">
        <f t="shared" si="2117"/>
        <v/>
      </c>
      <c r="AQ641" s="139">
        <f t="shared" si="2117"/>
        <v>5000</v>
      </c>
      <c r="AR641" s="139" t="str">
        <f t="shared" si="2117"/>
        <v/>
      </c>
      <c r="AS641" s="139" t="str">
        <f t="shared" si="2117"/>
        <v/>
      </c>
      <c r="AT641" s="118"/>
      <c r="AU641" s="138" t="str">
        <f t="shared" si="1675"/>
        <v/>
      </c>
      <c r="AV641" s="139" t="str">
        <f t="shared" si="1676"/>
        <v/>
      </c>
      <c r="AW641" s="139" t="str">
        <f t="shared" si="1677"/>
        <v/>
      </c>
      <c r="AX641" s="139" t="str">
        <f t="shared" si="1678"/>
        <v/>
      </c>
      <c r="AY641" s="139" t="str">
        <f t="shared" si="1679"/>
        <v/>
      </c>
      <c r="AZ641" s="140" t="str">
        <f t="shared" si="1680"/>
        <v/>
      </c>
      <c r="BA641" s="141" t="str">
        <f t="shared" si="1681"/>
        <v/>
      </c>
      <c r="BB641" s="139" t="str">
        <f t="shared" si="1682"/>
        <v/>
      </c>
      <c r="BC641" s="139" t="str">
        <f t="shared" si="1683"/>
        <v/>
      </c>
      <c r="BD641" s="139" t="str">
        <f t="shared" si="1684"/>
        <v/>
      </c>
      <c r="BE641" s="140" t="str">
        <f t="shared" si="1685"/>
        <v/>
      </c>
      <c r="BF641" s="122" t="str">
        <f t="shared" si="1686"/>
        <v/>
      </c>
      <c r="BG641" s="123" t="str">
        <f t="shared" si="1687"/>
        <v/>
      </c>
      <c r="BH641" s="123" t="str">
        <f t="shared" si="1688"/>
        <v/>
      </c>
      <c r="BI641" s="123" t="str">
        <f t="shared" si="1689"/>
        <v/>
      </c>
      <c r="BJ641" s="122" t="str">
        <f t="shared" si="1690"/>
        <v/>
      </c>
      <c r="BK641" s="123" t="str">
        <f t="shared" si="1691"/>
        <v/>
      </c>
      <c r="BL641" s="123" t="str">
        <f t="shared" si="1692"/>
        <v/>
      </c>
      <c r="BM641" s="123" t="str">
        <f t="shared" si="1693"/>
        <v/>
      </c>
      <c r="BN641" s="123" t="str">
        <f t="shared" si="1694"/>
        <v/>
      </c>
      <c r="BO641" s="123" t="str">
        <f t="shared" si="1695"/>
        <v/>
      </c>
      <c r="BP641" s="123" t="str">
        <f t="shared" si="1696"/>
        <v/>
      </c>
      <c r="BQ641" s="123" t="str">
        <f t="shared" si="1697"/>
        <v/>
      </c>
      <c r="BR641" s="124" t="str">
        <f t="shared" si="1698"/>
        <v/>
      </c>
      <c r="BS641" s="142" t="str">
        <f t="shared" si="1699"/>
        <v/>
      </c>
      <c r="BT641" s="143" t="str">
        <f t="shared" si="1700"/>
        <v/>
      </c>
      <c r="BU641" s="143" t="str">
        <f t="shared" si="1701"/>
        <v/>
      </c>
      <c r="BV641" s="143" t="str">
        <f t="shared" si="1702"/>
        <v/>
      </c>
      <c r="BW641" s="143" t="str">
        <f t="shared" si="1703"/>
        <v/>
      </c>
      <c r="BX641" s="144" t="str">
        <f t="shared" si="1704"/>
        <v/>
      </c>
      <c r="BY641" s="141" t="str">
        <f t="shared" si="1705"/>
        <v/>
      </c>
      <c r="BZ641" s="139" t="str">
        <f t="shared" si="1706"/>
        <v/>
      </c>
      <c r="CA641" s="139" t="str">
        <f t="shared" si="1707"/>
        <v/>
      </c>
      <c r="CB641" s="139" t="str">
        <f t="shared" si="1708"/>
        <v/>
      </c>
      <c r="CC641" s="139" t="str">
        <f t="shared" si="1709"/>
        <v/>
      </c>
      <c r="CD641" s="139" t="str">
        <f t="shared" si="1710"/>
        <v/>
      </c>
      <c r="CE641" s="140" t="str">
        <f t="shared" si="1711"/>
        <v/>
      </c>
      <c r="CF641" s="141" t="str">
        <f t="shared" si="1712"/>
        <v/>
      </c>
      <c r="CG641" s="139" t="str">
        <f t="shared" si="1713"/>
        <v/>
      </c>
      <c r="CH641" s="139" t="str">
        <f t="shared" si="1714"/>
        <v/>
      </c>
      <c r="CI641" s="139" t="str">
        <f t="shared" si="1715"/>
        <v/>
      </c>
      <c r="CJ641" s="139" t="str">
        <f t="shared" si="1716"/>
        <v/>
      </c>
      <c r="CK641" s="139" t="str">
        <f t="shared" si="1717"/>
        <v/>
      </c>
      <c r="CL641" s="140" t="str">
        <f t="shared" si="1718"/>
        <v/>
      </c>
      <c r="CM641" s="142" t="str">
        <f t="shared" si="1719"/>
        <v/>
      </c>
      <c r="CN641" s="143" t="str">
        <f t="shared" si="1720"/>
        <v/>
      </c>
      <c r="CO641" s="143" t="str">
        <f t="shared" si="1721"/>
        <v/>
      </c>
      <c r="CP641" s="143" t="str">
        <f t="shared" si="1722"/>
        <v/>
      </c>
      <c r="CQ641" s="143" t="str">
        <f t="shared" si="1723"/>
        <v/>
      </c>
      <c r="CR641" s="145" t="str">
        <f t="shared" si="1724"/>
        <v/>
      </c>
      <c r="CS641" s="127"/>
      <c r="CT641" s="122" t="str">
        <f t="shared" si="1725"/>
        <v/>
      </c>
      <c r="CU641" s="123" t="str">
        <f t="shared" si="1726"/>
        <v/>
      </c>
      <c r="CV641" s="123" t="str">
        <f t="shared" si="1727"/>
        <v/>
      </c>
      <c r="CW641" s="123" t="str">
        <f t="shared" si="1728"/>
        <v/>
      </c>
      <c r="CX641" s="123" t="str">
        <f t="shared" si="1729"/>
        <v/>
      </c>
      <c r="CY641" s="123" t="str">
        <f t="shared" si="1730"/>
        <v/>
      </c>
      <c r="CZ641" s="123" t="str">
        <f t="shared" si="1731"/>
        <v/>
      </c>
      <c r="DA641" s="123" t="str">
        <f t="shared" si="1732"/>
        <v/>
      </c>
      <c r="DB641" s="124" t="str">
        <f t="shared" si="1733"/>
        <v/>
      </c>
      <c r="DC641" s="128" t="str">
        <f t="shared" si="1734"/>
        <v/>
      </c>
      <c r="DD641" s="123" t="str">
        <f t="shared" si="1735"/>
        <v/>
      </c>
      <c r="DE641" s="123" t="str">
        <f t="shared" si="1736"/>
        <v/>
      </c>
      <c r="DF641" s="123" t="str">
        <f t="shared" si="1737"/>
        <v/>
      </c>
      <c r="DG641" s="123" t="str">
        <f t="shared" si="1738"/>
        <v/>
      </c>
      <c r="DH641" s="123" t="str">
        <f t="shared" si="1739"/>
        <v/>
      </c>
      <c r="DI641" s="123" t="str">
        <f t="shared" si="1740"/>
        <v/>
      </c>
      <c r="DJ641" s="129" t="str">
        <f t="shared" si="1741"/>
        <v/>
      </c>
      <c r="DK641" s="98" t="s">
        <v>68</v>
      </c>
      <c r="DL641" s="130">
        <f t="shared" si="1748"/>
        <v>635</v>
      </c>
      <c r="DM641" s="56"/>
    </row>
    <row r="642" spans="2:117" ht="22.5" customHeight="1">
      <c r="B642" s="98" t="s">
        <v>68</v>
      </c>
      <c r="C642" s="130">
        <f t="shared" si="1742"/>
        <v>636</v>
      </c>
      <c r="D642" s="146">
        <v>45710</v>
      </c>
      <c r="E642" s="155" t="s">
        <v>69</v>
      </c>
      <c r="F642" s="102" t="s">
        <v>70</v>
      </c>
      <c r="G642" s="103" t="s">
        <v>20</v>
      </c>
      <c r="H642" s="131" t="s">
        <v>46</v>
      </c>
      <c r="I642" s="132">
        <v>3000</v>
      </c>
      <c r="J642" s="106"/>
      <c r="K642" s="107">
        <f t="shared" si="1743"/>
        <v>6536375</v>
      </c>
      <c r="L642" s="645"/>
      <c r="M642" s="133"/>
      <c r="N642" s="133"/>
      <c r="O642" s="134" t="str">
        <f t="shared" ref="O642:S642" si="2118">IF($H642=O$6,$I642,"")</f>
        <v/>
      </c>
      <c r="P642" s="135" t="str">
        <f t="shared" si="2118"/>
        <v/>
      </c>
      <c r="Q642" s="136">
        <f t="shared" si="2118"/>
        <v>3000</v>
      </c>
      <c r="R642" s="135" t="str">
        <f t="shared" si="2118"/>
        <v/>
      </c>
      <c r="S642" s="137" t="str">
        <f t="shared" si="2118"/>
        <v/>
      </c>
      <c r="T642" s="113" t="str">
        <f t="shared" ref="T642:AJ642" si="2119">IF($H642=T$6,$J642,"")</f>
        <v/>
      </c>
      <c r="U642" s="114" t="str">
        <f t="shared" si="2119"/>
        <v/>
      </c>
      <c r="V642" s="114" t="str">
        <f t="shared" si="2119"/>
        <v/>
      </c>
      <c r="W642" s="114" t="str">
        <f t="shared" si="2119"/>
        <v/>
      </c>
      <c r="X642" s="113" t="str">
        <f t="shared" si="2119"/>
        <v/>
      </c>
      <c r="Y642" s="114" t="str">
        <f t="shared" si="2119"/>
        <v/>
      </c>
      <c r="Z642" s="114" t="str">
        <f t="shared" si="2119"/>
        <v/>
      </c>
      <c r="AA642" s="114" t="str">
        <f t="shared" si="2119"/>
        <v/>
      </c>
      <c r="AB642" s="113" t="str">
        <f t="shared" si="2119"/>
        <v/>
      </c>
      <c r="AC642" s="114" t="str">
        <f t="shared" si="2119"/>
        <v/>
      </c>
      <c r="AD642" s="114" t="str">
        <f t="shared" si="2119"/>
        <v/>
      </c>
      <c r="AE642" s="114" t="str">
        <f t="shared" si="2119"/>
        <v/>
      </c>
      <c r="AF642" s="114" t="str">
        <f t="shared" si="2119"/>
        <v/>
      </c>
      <c r="AG642" s="114" t="str">
        <f t="shared" si="2119"/>
        <v/>
      </c>
      <c r="AH642" s="114" t="str">
        <f t="shared" si="2119"/>
        <v/>
      </c>
      <c r="AI642" s="113" t="str">
        <f t="shared" si="2119"/>
        <v/>
      </c>
      <c r="AJ642" s="115" t="str">
        <f t="shared" si="2119"/>
        <v/>
      </c>
      <c r="AK642" s="617"/>
      <c r="AL642" s="38"/>
      <c r="AM642" s="98" t="s">
        <v>68</v>
      </c>
      <c r="AN642" s="130">
        <f t="shared" si="1746"/>
        <v>636</v>
      </c>
      <c r="AO642" s="138" t="str">
        <f t="shared" ref="AO642:AS642" si="2120">IF(AND($G642=AO$4,$H642=AO$6),$I642,"")</f>
        <v/>
      </c>
      <c r="AP642" s="139" t="str">
        <f t="shared" si="2120"/>
        <v/>
      </c>
      <c r="AQ642" s="139">
        <f t="shared" si="2120"/>
        <v>3000</v>
      </c>
      <c r="AR642" s="139" t="str">
        <f t="shared" si="2120"/>
        <v/>
      </c>
      <c r="AS642" s="139" t="str">
        <f t="shared" si="2120"/>
        <v/>
      </c>
      <c r="AT642" s="118"/>
      <c r="AU642" s="138" t="str">
        <f t="shared" si="1675"/>
        <v/>
      </c>
      <c r="AV642" s="139" t="str">
        <f t="shared" si="1676"/>
        <v/>
      </c>
      <c r="AW642" s="139" t="str">
        <f t="shared" si="1677"/>
        <v/>
      </c>
      <c r="AX642" s="139" t="str">
        <f t="shared" si="1678"/>
        <v/>
      </c>
      <c r="AY642" s="139" t="str">
        <f t="shared" si="1679"/>
        <v/>
      </c>
      <c r="AZ642" s="140" t="str">
        <f t="shared" si="1680"/>
        <v/>
      </c>
      <c r="BA642" s="141" t="str">
        <f t="shared" si="1681"/>
        <v/>
      </c>
      <c r="BB642" s="139" t="str">
        <f t="shared" si="1682"/>
        <v/>
      </c>
      <c r="BC642" s="139" t="str">
        <f t="shared" si="1683"/>
        <v/>
      </c>
      <c r="BD642" s="139" t="str">
        <f t="shared" si="1684"/>
        <v/>
      </c>
      <c r="BE642" s="140" t="str">
        <f t="shared" si="1685"/>
        <v/>
      </c>
      <c r="BF642" s="122" t="str">
        <f t="shared" si="1686"/>
        <v/>
      </c>
      <c r="BG642" s="123" t="str">
        <f t="shared" si="1687"/>
        <v/>
      </c>
      <c r="BH642" s="123" t="str">
        <f t="shared" si="1688"/>
        <v/>
      </c>
      <c r="BI642" s="123" t="str">
        <f t="shared" si="1689"/>
        <v/>
      </c>
      <c r="BJ642" s="122" t="str">
        <f t="shared" si="1690"/>
        <v/>
      </c>
      <c r="BK642" s="123" t="str">
        <f t="shared" si="1691"/>
        <v/>
      </c>
      <c r="BL642" s="123" t="str">
        <f t="shared" si="1692"/>
        <v/>
      </c>
      <c r="BM642" s="123" t="str">
        <f t="shared" si="1693"/>
        <v/>
      </c>
      <c r="BN642" s="123" t="str">
        <f t="shared" si="1694"/>
        <v/>
      </c>
      <c r="BO642" s="123" t="str">
        <f t="shared" si="1695"/>
        <v/>
      </c>
      <c r="BP642" s="123" t="str">
        <f t="shared" si="1696"/>
        <v/>
      </c>
      <c r="BQ642" s="123" t="str">
        <f t="shared" si="1697"/>
        <v/>
      </c>
      <c r="BR642" s="124" t="str">
        <f t="shared" si="1698"/>
        <v/>
      </c>
      <c r="BS642" s="142" t="str">
        <f t="shared" si="1699"/>
        <v/>
      </c>
      <c r="BT642" s="143" t="str">
        <f t="shared" si="1700"/>
        <v/>
      </c>
      <c r="BU642" s="143" t="str">
        <f t="shared" si="1701"/>
        <v/>
      </c>
      <c r="BV642" s="143" t="str">
        <f t="shared" si="1702"/>
        <v/>
      </c>
      <c r="BW642" s="143" t="str">
        <f t="shared" si="1703"/>
        <v/>
      </c>
      <c r="BX642" s="144" t="str">
        <f t="shared" si="1704"/>
        <v/>
      </c>
      <c r="BY642" s="141" t="str">
        <f t="shared" si="1705"/>
        <v/>
      </c>
      <c r="BZ642" s="139" t="str">
        <f t="shared" si="1706"/>
        <v/>
      </c>
      <c r="CA642" s="139" t="str">
        <f t="shared" si="1707"/>
        <v/>
      </c>
      <c r="CB642" s="139" t="str">
        <f t="shared" si="1708"/>
        <v/>
      </c>
      <c r="CC642" s="139" t="str">
        <f t="shared" si="1709"/>
        <v/>
      </c>
      <c r="CD642" s="139" t="str">
        <f t="shared" si="1710"/>
        <v/>
      </c>
      <c r="CE642" s="140" t="str">
        <f t="shared" si="1711"/>
        <v/>
      </c>
      <c r="CF642" s="141" t="str">
        <f t="shared" si="1712"/>
        <v/>
      </c>
      <c r="CG642" s="139" t="str">
        <f t="shared" si="1713"/>
        <v/>
      </c>
      <c r="CH642" s="139" t="str">
        <f t="shared" si="1714"/>
        <v/>
      </c>
      <c r="CI642" s="139" t="str">
        <f t="shared" si="1715"/>
        <v/>
      </c>
      <c r="CJ642" s="139" t="str">
        <f t="shared" si="1716"/>
        <v/>
      </c>
      <c r="CK642" s="139" t="str">
        <f t="shared" si="1717"/>
        <v/>
      </c>
      <c r="CL642" s="140" t="str">
        <f t="shared" si="1718"/>
        <v/>
      </c>
      <c r="CM642" s="142" t="str">
        <f t="shared" si="1719"/>
        <v/>
      </c>
      <c r="CN642" s="143" t="str">
        <f t="shared" si="1720"/>
        <v/>
      </c>
      <c r="CO642" s="143" t="str">
        <f t="shared" si="1721"/>
        <v/>
      </c>
      <c r="CP642" s="143" t="str">
        <f t="shared" si="1722"/>
        <v/>
      </c>
      <c r="CQ642" s="143" t="str">
        <f t="shared" si="1723"/>
        <v/>
      </c>
      <c r="CR642" s="145" t="str">
        <f t="shared" si="1724"/>
        <v/>
      </c>
      <c r="CS642" s="127"/>
      <c r="CT642" s="122" t="str">
        <f t="shared" si="1725"/>
        <v/>
      </c>
      <c r="CU642" s="123" t="str">
        <f t="shared" si="1726"/>
        <v/>
      </c>
      <c r="CV642" s="123" t="str">
        <f t="shared" si="1727"/>
        <v/>
      </c>
      <c r="CW642" s="123" t="str">
        <f t="shared" si="1728"/>
        <v/>
      </c>
      <c r="CX642" s="123" t="str">
        <f t="shared" si="1729"/>
        <v/>
      </c>
      <c r="CY642" s="123" t="str">
        <f t="shared" si="1730"/>
        <v/>
      </c>
      <c r="CZ642" s="123" t="str">
        <f t="shared" si="1731"/>
        <v/>
      </c>
      <c r="DA642" s="123" t="str">
        <f t="shared" si="1732"/>
        <v/>
      </c>
      <c r="DB642" s="124" t="str">
        <f t="shared" si="1733"/>
        <v/>
      </c>
      <c r="DC642" s="128" t="str">
        <f t="shared" si="1734"/>
        <v/>
      </c>
      <c r="DD642" s="123" t="str">
        <f t="shared" si="1735"/>
        <v/>
      </c>
      <c r="DE642" s="123" t="str">
        <f t="shared" si="1736"/>
        <v/>
      </c>
      <c r="DF642" s="123" t="str">
        <f t="shared" si="1737"/>
        <v/>
      </c>
      <c r="DG642" s="123" t="str">
        <f t="shared" si="1738"/>
        <v/>
      </c>
      <c r="DH642" s="123" t="str">
        <f t="shared" si="1739"/>
        <v/>
      </c>
      <c r="DI642" s="123" t="str">
        <f t="shared" si="1740"/>
        <v/>
      </c>
      <c r="DJ642" s="129" t="str">
        <f t="shared" si="1741"/>
        <v/>
      </c>
      <c r="DK642" s="98" t="s">
        <v>68</v>
      </c>
      <c r="DL642" s="130">
        <f t="shared" si="1748"/>
        <v>636</v>
      </c>
      <c r="DM642" s="56"/>
    </row>
    <row r="643" spans="2:117" ht="22.5" customHeight="1">
      <c r="B643" s="98" t="s">
        <v>68</v>
      </c>
      <c r="C643" s="130">
        <f t="shared" si="1742"/>
        <v>637</v>
      </c>
      <c r="D643" s="146">
        <v>45710</v>
      </c>
      <c r="E643" s="155" t="s">
        <v>69</v>
      </c>
      <c r="F643" s="102" t="s">
        <v>70</v>
      </c>
      <c r="G643" s="103" t="s">
        <v>20</v>
      </c>
      <c r="H643" s="131" t="s">
        <v>46</v>
      </c>
      <c r="I643" s="132">
        <v>10000</v>
      </c>
      <c r="J643" s="106"/>
      <c r="K643" s="107">
        <f t="shared" si="1743"/>
        <v>6546375</v>
      </c>
      <c r="L643" s="645"/>
      <c r="M643" s="133"/>
      <c r="N643" s="133"/>
      <c r="O643" s="134" t="str">
        <f t="shared" ref="O643:S643" si="2121">IF($H643=O$6,$I643,"")</f>
        <v/>
      </c>
      <c r="P643" s="135" t="str">
        <f t="shared" si="2121"/>
        <v/>
      </c>
      <c r="Q643" s="136">
        <f t="shared" si="2121"/>
        <v>10000</v>
      </c>
      <c r="R643" s="135" t="str">
        <f t="shared" si="2121"/>
        <v/>
      </c>
      <c r="S643" s="137" t="str">
        <f t="shared" si="2121"/>
        <v/>
      </c>
      <c r="T643" s="113" t="str">
        <f t="shared" ref="T643:AJ643" si="2122">IF($H643=T$6,$J643,"")</f>
        <v/>
      </c>
      <c r="U643" s="114" t="str">
        <f t="shared" si="2122"/>
        <v/>
      </c>
      <c r="V643" s="114" t="str">
        <f t="shared" si="2122"/>
        <v/>
      </c>
      <c r="W643" s="114" t="str">
        <f t="shared" si="2122"/>
        <v/>
      </c>
      <c r="X643" s="113" t="str">
        <f t="shared" si="2122"/>
        <v/>
      </c>
      <c r="Y643" s="114" t="str">
        <f t="shared" si="2122"/>
        <v/>
      </c>
      <c r="Z643" s="114" t="str">
        <f t="shared" si="2122"/>
        <v/>
      </c>
      <c r="AA643" s="114" t="str">
        <f t="shared" si="2122"/>
        <v/>
      </c>
      <c r="AB643" s="113" t="str">
        <f t="shared" si="2122"/>
        <v/>
      </c>
      <c r="AC643" s="114" t="str">
        <f t="shared" si="2122"/>
        <v/>
      </c>
      <c r="AD643" s="114" t="str">
        <f t="shared" si="2122"/>
        <v/>
      </c>
      <c r="AE643" s="114" t="str">
        <f t="shared" si="2122"/>
        <v/>
      </c>
      <c r="AF643" s="114" t="str">
        <f t="shared" si="2122"/>
        <v/>
      </c>
      <c r="AG643" s="114" t="str">
        <f t="shared" si="2122"/>
        <v/>
      </c>
      <c r="AH643" s="114" t="str">
        <f t="shared" si="2122"/>
        <v/>
      </c>
      <c r="AI643" s="113" t="str">
        <f t="shared" si="2122"/>
        <v/>
      </c>
      <c r="AJ643" s="115" t="str">
        <f t="shared" si="2122"/>
        <v/>
      </c>
      <c r="AK643" s="617"/>
      <c r="AL643" s="38"/>
      <c r="AM643" s="98" t="s">
        <v>68</v>
      </c>
      <c r="AN643" s="130">
        <f t="shared" si="1746"/>
        <v>637</v>
      </c>
      <c r="AO643" s="138" t="str">
        <f t="shared" ref="AO643:AS643" si="2123">IF(AND($G643=AO$4,$H643=AO$6),$I643,"")</f>
        <v/>
      </c>
      <c r="AP643" s="139" t="str">
        <f t="shared" si="2123"/>
        <v/>
      </c>
      <c r="AQ643" s="139">
        <f t="shared" si="2123"/>
        <v>10000</v>
      </c>
      <c r="AR643" s="139" t="str">
        <f t="shared" si="2123"/>
        <v/>
      </c>
      <c r="AS643" s="139" t="str">
        <f t="shared" si="2123"/>
        <v/>
      </c>
      <c r="AT643" s="118"/>
      <c r="AU643" s="138" t="str">
        <f t="shared" si="1675"/>
        <v/>
      </c>
      <c r="AV643" s="139" t="str">
        <f t="shared" si="1676"/>
        <v/>
      </c>
      <c r="AW643" s="139" t="str">
        <f t="shared" si="1677"/>
        <v/>
      </c>
      <c r="AX643" s="139" t="str">
        <f t="shared" si="1678"/>
        <v/>
      </c>
      <c r="AY643" s="139" t="str">
        <f t="shared" si="1679"/>
        <v/>
      </c>
      <c r="AZ643" s="140" t="str">
        <f t="shared" si="1680"/>
        <v/>
      </c>
      <c r="BA643" s="141" t="str">
        <f t="shared" si="1681"/>
        <v/>
      </c>
      <c r="BB643" s="139" t="str">
        <f t="shared" si="1682"/>
        <v/>
      </c>
      <c r="BC643" s="139" t="str">
        <f t="shared" si="1683"/>
        <v/>
      </c>
      <c r="BD643" s="139" t="str">
        <f t="shared" si="1684"/>
        <v/>
      </c>
      <c r="BE643" s="140" t="str">
        <f t="shared" si="1685"/>
        <v/>
      </c>
      <c r="BF643" s="122" t="str">
        <f t="shared" si="1686"/>
        <v/>
      </c>
      <c r="BG643" s="123" t="str">
        <f t="shared" si="1687"/>
        <v/>
      </c>
      <c r="BH643" s="123" t="str">
        <f t="shared" si="1688"/>
        <v/>
      </c>
      <c r="BI643" s="123" t="str">
        <f t="shared" si="1689"/>
        <v/>
      </c>
      <c r="BJ643" s="122" t="str">
        <f t="shared" si="1690"/>
        <v/>
      </c>
      <c r="BK643" s="123" t="str">
        <f t="shared" si="1691"/>
        <v/>
      </c>
      <c r="BL643" s="123" t="str">
        <f t="shared" si="1692"/>
        <v/>
      </c>
      <c r="BM643" s="123" t="str">
        <f t="shared" si="1693"/>
        <v/>
      </c>
      <c r="BN643" s="123" t="str">
        <f t="shared" si="1694"/>
        <v/>
      </c>
      <c r="BO643" s="123" t="str">
        <f t="shared" si="1695"/>
        <v/>
      </c>
      <c r="BP643" s="123" t="str">
        <f t="shared" si="1696"/>
        <v/>
      </c>
      <c r="BQ643" s="123" t="str">
        <f t="shared" si="1697"/>
        <v/>
      </c>
      <c r="BR643" s="124" t="str">
        <f t="shared" si="1698"/>
        <v/>
      </c>
      <c r="BS643" s="142" t="str">
        <f t="shared" si="1699"/>
        <v/>
      </c>
      <c r="BT643" s="143" t="str">
        <f t="shared" si="1700"/>
        <v/>
      </c>
      <c r="BU643" s="143" t="str">
        <f t="shared" si="1701"/>
        <v/>
      </c>
      <c r="BV643" s="143" t="str">
        <f t="shared" si="1702"/>
        <v/>
      </c>
      <c r="BW643" s="143" t="str">
        <f t="shared" si="1703"/>
        <v/>
      </c>
      <c r="BX643" s="144" t="str">
        <f t="shared" si="1704"/>
        <v/>
      </c>
      <c r="BY643" s="141" t="str">
        <f t="shared" si="1705"/>
        <v/>
      </c>
      <c r="BZ643" s="139" t="str">
        <f t="shared" si="1706"/>
        <v/>
      </c>
      <c r="CA643" s="139" t="str">
        <f t="shared" si="1707"/>
        <v/>
      </c>
      <c r="CB643" s="139" t="str">
        <f t="shared" si="1708"/>
        <v/>
      </c>
      <c r="CC643" s="139" t="str">
        <f t="shared" si="1709"/>
        <v/>
      </c>
      <c r="CD643" s="139" t="str">
        <f t="shared" si="1710"/>
        <v/>
      </c>
      <c r="CE643" s="140" t="str">
        <f t="shared" si="1711"/>
        <v/>
      </c>
      <c r="CF643" s="141" t="str">
        <f t="shared" si="1712"/>
        <v/>
      </c>
      <c r="CG643" s="139" t="str">
        <f t="shared" si="1713"/>
        <v/>
      </c>
      <c r="CH643" s="139" t="str">
        <f t="shared" si="1714"/>
        <v/>
      </c>
      <c r="CI643" s="139" t="str">
        <f t="shared" si="1715"/>
        <v/>
      </c>
      <c r="CJ643" s="139" t="str">
        <f t="shared" si="1716"/>
        <v/>
      </c>
      <c r="CK643" s="139" t="str">
        <f t="shared" si="1717"/>
        <v/>
      </c>
      <c r="CL643" s="140" t="str">
        <f t="shared" si="1718"/>
        <v/>
      </c>
      <c r="CM643" s="142" t="str">
        <f t="shared" si="1719"/>
        <v/>
      </c>
      <c r="CN643" s="143" t="str">
        <f t="shared" si="1720"/>
        <v/>
      </c>
      <c r="CO643" s="143" t="str">
        <f t="shared" si="1721"/>
        <v/>
      </c>
      <c r="CP643" s="143" t="str">
        <f t="shared" si="1722"/>
        <v/>
      </c>
      <c r="CQ643" s="143" t="str">
        <f t="shared" si="1723"/>
        <v/>
      </c>
      <c r="CR643" s="145" t="str">
        <f t="shared" si="1724"/>
        <v/>
      </c>
      <c r="CS643" s="127"/>
      <c r="CT643" s="122" t="str">
        <f t="shared" si="1725"/>
        <v/>
      </c>
      <c r="CU643" s="123" t="str">
        <f t="shared" si="1726"/>
        <v/>
      </c>
      <c r="CV643" s="123" t="str">
        <f t="shared" si="1727"/>
        <v/>
      </c>
      <c r="CW643" s="123" t="str">
        <f t="shared" si="1728"/>
        <v/>
      </c>
      <c r="CX643" s="123" t="str">
        <f t="shared" si="1729"/>
        <v/>
      </c>
      <c r="CY643" s="123" t="str">
        <f t="shared" si="1730"/>
        <v/>
      </c>
      <c r="CZ643" s="123" t="str">
        <f t="shared" si="1731"/>
        <v/>
      </c>
      <c r="DA643" s="123" t="str">
        <f t="shared" si="1732"/>
        <v/>
      </c>
      <c r="DB643" s="124" t="str">
        <f t="shared" si="1733"/>
        <v/>
      </c>
      <c r="DC643" s="128" t="str">
        <f t="shared" si="1734"/>
        <v/>
      </c>
      <c r="DD643" s="123" t="str">
        <f t="shared" si="1735"/>
        <v/>
      </c>
      <c r="DE643" s="123" t="str">
        <f t="shared" si="1736"/>
        <v/>
      </c>
      <c r="DF643" s="123" t="str">
        <f t="shared" si="1737"/>
        <v/>
      </c>
      <c r="DG643" s="123" t="str">
        <f t="shared" si="1738"/>
        <v/>
      </c>
      <c r="DH643" s="123" t="str">
        <f t="shared" si="1739"/>
        <v/>
      </c>
      <c r="DI643" s="123" t="str">
        <f t="shared" si="1740"/>
        <v/>
      </c>
      <c r="DJ643" s="129" t="str">
        <f t="shared" si="1741"/>
        <v/>
      </c>
      <c r="DK643" s="98" t="s">
        <v>68</v>
      </c>
      <c r="DL643" s="130">
        <f t="shared" si="1748"/>
        <v>637</v>
      </c>
      <c r="DM643" s="56"/>
    </row>
    <row r="644" spans="2:117" ht="22.5" customHeight="1">
      <c r="B644" s="98" t="s">
        <v>68</v>
      </c>
      <c r="C644" s="130">
        <f t="shared" si="1742"/>
        <v>638</v>
      </c>
      <c r="D644" s="146">
        <v>45710</v>
      </c>
      <c r="E644" s="155" t="s">
        <v>69</v>
      </c>
      <c r="F644" s="102" t="s">
        <v>70</v>
      </c>
      <c r="G644" s="103" t="s">
        <v>20</v>
      </c>
      <c r="H644" s="131" t="s">
        <v>46</v>
      </c>
      <c r="I644" s="132">
        <v>1000</v>
      </c>
      <c r="J644" s="106"/>
      <c r="K644" s="107">
        <f t="shared" si="1743"/>
        <v>6547375</v>
      </c>
      <c r="L644" s="645"/>
      <c r="M644" s="133"/>
      <c r="N644" s="133"/>
      <c r="O644" s="134" t="str">
        <f t="shared" ref="O644:S644" si="2124">IF($H644=O$6,$I644,"")</f>
        <v/>
      </c>
      <c r="P644" s="135" t="str">
        <f t="shared" si="2124"/>
        <v/>
      </c>
      <c r="Q644" s="136">
        <f t="shared" si="2124"/>
        <v>1000</v>
      </c>
      <c r="R644" s="135" t="str">
        <f t="shared" si="2124"/>
        <v/>
      </c>
      <c r="S644" s="137" t="str">
        <f t="shared" si="2124"/>
        <v/>
      </c>
      <c r="T644" s="113" t="str">
        <f t="shared" ref="T644:AJ644" si="2125">IF($H644=T$6,$J644,"")</f>
        <v/>
      </c>
      <c r="U644" s="114" t="str">
        <f t="shared" si="2125"/>
        <v/>
      </c>
      <c r="V644" s="114" t="str">
        <f t="shared" si="2125"/>
        <v/>
      </c>
      <c r="W644" s="114" t="str">
        <f t="shared" si="2125"/>
        <v/>
      </c>
      <c r="X644" s="113" t="str">
        <f t="shared" si="2125"/>
        <v/>
      </c>
      <c r="Y644" s="114" t="str">
        <f t="shared" si="2125"/>
        <v/>
      </c>
      <c r="Z644" s="114" t="str">
        <f t="shared" si="2125"/>
        <v/>
      </c>
      <c r="AA644" s="114" t="str">
        <f t="shared" si="2125"/>
        <v/>
      </c>
      <c r="AB644" s="113" t="str">
        <f t="shared" si="2125"/>
        <v/>
      </c>
      <c r="AC644" s="114" t="str">
        <f t="shared" si="2125"/>
        <v/>
      </c>
      <c r="AD644" s="114" t="str">
        <f t="shared" si="2125"/>
        <v/>
      </c>
      <c r="AE644" s="114" t="str">
        <f t="shared" si="2125"/>
        <v/>
      </c>
      <c r="AF644" s="114" t="str">
        <f t="shared" si="2125"/>
        <v/>
      </c>
      <c r="AG644" s="114" t="str">
        <f t="shared" si="2125"/>
        <v/>
      </c>
      <c r="AH644" s="114" t="str">
        <f t="shared" si="2125"/>
        <v/>
      </c>
      <c r="AI644" s="113" t="str">
        <f t="shared" si="2125"/>
        <v/>
      </c>
      <c r="AJ644" s="115" t="str">
        <f t="shared" si="2125"/>
        <v/>
      </c>
      <c r="AK644" s="617"/>
      <c r="AL644" s="38"/>
      <c r="AM644" s="98" t="s">
        <v>68</v>
      </c>
      <c r="AN644" s="130">
        <f t="shared" si="1746"/>
        <v>638</v>
      </c>
      <c r="AO644" s="138" t="str">
        <f t="shared" ref="AO644:AS644" si="2126">IF(AND($G644=AO$4,$H644=AO$6),$I644,"")</f>
        <v/>
      </c>
      <c r="AP644" s="139" t="str">
        <f t="shared" si="2126"/>
        <v/>
      </c>
      <c r="AQ644" s="139">
        <f t="shared" si="2126"/>
        <v>1000</v>
      </c>
      <c r="AR644" s="139" t="str">
        <f t="shared" si="2126"/>
        <v/>
      </c>
      <c r="AS644" s="139" t="str">
        <f t="shared" si="2126"/>
        <v/>
      </c>
      <c r="AT644" s="118"/>
      <c r="AU644" s="138" t="str">
        <f t="shared" si="1675"/>
        <v/>
      </c>
      <c r="AV644" s="139" t="str">
        <f t="shared" si="1676"/>
        <v/>
      </c>
      <c r="AW644" s="139" t="str">
        <f t="shared" si="1677"/>
        <v/>
      </c>
      <c r="AX644" s="139" t="str">
        <f t="shared" si="1678"/>
        <v/>
      </c>
      <c r="AY644" s="139" t="str">
        <f t="shared" si="1679"/>
        <v/>
      </c>
      <c r="AZ644" s="140" t="str">
        <f t="shared" si="1680"/>
        <v/>
      </c>
      <c r="BA644" s="141" t="str">
        <f t="shared" si="1681"/>
        <v/>
      </c>
      <c r="BB644" s="139" t="str">
        <f t="shared" si="1682"/>
        <v/>
      </c>
      <c r="BC644" s="139" t="str">
        <f t="shared" si="1683"/>
        <v/>
      </c>
      <c r="BD644" s="139" t="str">
        <f t="shared" si="1684"/>
        <v/>
      </c>
      <c r="BE644" s="140" t="str">
        <f t="shared" si="1685"/>
        <v/>
      </c>
      <c r="BF644" s="122" t="str">
        <f t="shared" si="1686"/>
        <v/>
      </c>
      <c r="BG644" s="123" t="str">
        <f t="shared" si="1687"/>
        <v/>
      </c>
      <c r="BH644" s="123" t="str">
        <f t="shared" si="1688"/>
        <v/>
      </c>
      <c r="BI644" s="123" t="str">
        <f t="shared" si="1689"/>
        <v/>
      </c>
      <c r="BJ644" s="122" t="str">
        <f t="shared" si="1690"/>
        <v/>
      </c>
      <c r="BK644" s="123" t="str">
        <f t="shared" si="1691"/>
        <v/>
      </c>
      <c r="BL644" s="123" t="str">
        <f t="shared" si="1692"/>
        <v/>
      </c>
      <c r="BM644" s="123" t="str">
        <f t="shared" si="1693"/>
        <v/>
      </c>
      <c r="BN644" s="123" t="str">
        <f t="shared" si="1694"/>
        <v/>
      </c>
      <c r="BO644" s="123" t="str">
        <f t="shared" si="1695"/>
        <v/>
      </c>
      <c r="BP644" s="123" t="str">
        <f t="shared" si="1696"/>
        <v/>
      </c>
      <c r="BQ644" s="123" t="str">
        <f t="shared" si="1697"/>
        <v/>
      </c>
      <c r="BR644" s="124" t="str">
        <f t="shared" si="1698"/>
        <v/>
      </c>
      <c r="BS644" s="142" t="str">
        <f t="shared" si="1699"/>
        <v/>
      </c>
      <c r="BT644" s="143" t="str">
        <f t="shared" si="1700"/>
        <v/>
      </c>
      <c r="BU644" s="143" t="str">
        <f t="shared" si="1701"/>
        <v/>
      </c>
      <c r="BV644" s="143" t="str">
        <f t="shared" si="1702"/>
        <v/>
      </c>
      <c r="BW644" s="143" t="str">
        <f t="shared" si="1703"/>
        <v/>
      </c>
      <c r="BX644" s="144" t="str">
        <f t="shared" si="1704"/>
        <v/>
      </c>
      <c r="BY644" s="141" t="str">
        <f t="shared" si="1705"/>
        <v/>
      </c>
      <c r="BZ644" s="139" t="str">
        <f t="shared" si="1706"/>
        <v/>
      </c>
      <c r="CA644" s="139" t="str">
        <f t="shared" si="1707"/>
        <v/>
      </c>
      <c r="CB644" s="139" t="str">
        <f t="shared" si="1708"/>
        <v/>
      </c>
      <c r="CC644" s="139" t="str">
        <f t="shared" si="1709"/>
        <v/>
      </c>
      <c r="CD644" s="139" t="str">
        <f t="shared" si="1710"/>
        <v/>
      </c>
      <c r="CE644" s="140" t="str">
        <f t="shared" si="1711"/>
        <v/>
      </c>
      <c r="CF644" s="141" t="str">
        <f t="shared" si="1712"/>
        <v/>
      </c>
      <c r="CG644" s="139" t="str">
        <f t="shared" si="1713"/>
        <v/>
      </c>
      <c r="CH644" s="139" t="str">
        <f t="shared" si="1714"/>
        <v/>
      </c>
      <c r="CI644" s="139" t="str">
        <f t="shared" si="1715"/>
        <v/>
      </c>
      <c r="CJ644" s="139" t="str">
        <f t="shared" si="1716"/>
        <v/>
      </c>
      <c r="CK644" s="139" t="str">
        <f t="shared" si="1717"/>
        <v/>
      </c>
      <c r="CL644" s="140" t="str">
        <f t="shared" si="1718"/>
        <v/>
      </c>
      <c r="CM644" s="142" t="str">
        <f t="shared" si="1719"/>
        <v/>
      </c>
      <c r="CN644" s="143" t="str">
        <f t="shared" si="1720"/>
        <v/>
      </c>
      <c r="CO644" s="143" t="str">
        <f t="shared" si="1721"/>
        <v/>
      </c>
      <c r="CP644" s="143" t="str">
        <f t="shared" si="1722"/>
        <v/>
      </c>
      <c r="CQ644" s="143" t="str">
        <f t="shared" si="1723"/>
        <v/>
      </c>
      <c r="CR644" s="145" t="str">
        <f t="shared" si="1724"/>
        <v/>
      </c>
      <c r="CS644" s="127"/>
      <c r="CT644" s="122" t="str">
        <f t="shared" si="1725"/>
        <v/>
      </c>
      <c r="CU644" s="123" t="str">
        <f t="shared" si="1726"/>
        <v/>
      </c>
      <c r="CV644" s="123" t="str">
        <f t="shared" si="1727"/>
        <v/>
      </c>
      <c r="CW644" s="123" t="str">
        <f t="shared" si="1728"/>
        <v/>
      </c>
      <c r="CX644" s="123" t="str">
        <f t="shared" si="1729"/>
        <v/>
      </c>
      <c r="CY644" s="123" t="str">
        <f t="shared" si="1730"/>
        <v/>
      </c>
      <c r="CZ644" s="123" t="str">
        <f t="shared" si="1731"/>
        <v/>
      </c>
      <c r="DA644" s="123" t="str">
        <f t="shared" si="1732"/>
        <v/>
      </c>
      <c r="DB644" s="124" t="str">
        <f t="shared" si="1733"/>
        <v/>
      </c>
      <c r="DC644" s="128" t="str">
        <f t="shared" si="1734"/>
        <v/>
      </c>
      <c r="DD644" s="123" t="str">
        <f t="shared" si="1735"/>
        <v/>
      </c>
      <c r="DE644" s="123" t="str">
        <f t="shared" si="1736"/>
        <v/>
      </c>
      <c r="DF644" s="123" t="str">
        <f t="shared" si="1737"/>
        <v/>
      </c>
      <c r="DG644" s="123" t="str">
        <f t="shared" si="1738"/>
        <v/>
      </c>
      <c r="DH644" s="123" t="str">
        <f t="shared" si="1739"/>
        <v/>
      </c>
      <c r="DI644" s="123" t="str">
        <f t="shared" si="1740"/>
        <v/>
      </c>
      <c r="DJ644" s="129" t="str">
        <f t="shared" si="1741"/>
        <v/>
      </c>
      <c r="DK644" s="98" t="s">
        <v>68</v>
      </c>
      <c r="DL644" s="130">
        <f t="shared" si="1748"/>
        <v>638</v>
      </c>
      <c r="DM644" s="56"/>
    </row>
    <row r="645" spans="2:117" ht="22.5" customHeight="1">
      <c r="B645" s="98" t="s">
        <v>68</v>
      </c>
      <c r="C645" s="130">
        <f t="shared" si="1742"/>
        <v>639</v>
      </c>
      <c r="D645" s="146">
        <v>45710</v>
      </c>
      <c r="E645" s="155" t="s">
        <v>69</v>
      </c>
      <c r="F645" s="102" t="s">
        <v>70</v>
      </c>
      <c r="G645" s="103" t="s">
        <v>20</v>
      </c>
      <c r="H645" s="131" t="s">
        <v>46</v>
      </c>
      <c r="I645" s="132">
        <v>10000</v>
      </c>
      <c r="J645" s="106"/>
      <c r="K645" s="107">
        <f t="shared" si="1743"/>
        <v>6557375</v>
      </c>
      <c r="L645" s="646"/>
      <c r="M645" s="133"/>
      <c r="N645" s="133"/>
      <c r="O645" s="134" t="str">
        <f t="shared" ref="O645:S645" si="2127">IF($H645=O$6,$I645,"")</f>
        <v/>
      </c>
      <c r="P645" s="135" t="str">
        <f t="shared" si="2127"/>
        <v/>
      </c>
      <c r="Q645" s="136">
        <f t="shared" si="2127"/>
        <v>10000</v>
      </c>
      <c r="R645" s="135" t="str">
        <f t="shared" si="2127"/>
        <v/>
      </c>
      <c r="S645" s="137" t="str">
        <f t="shared" si="2127"/>
        <v/>
      </c>
      <c r="T645" s="113" t="str">
        <f t="shared" ref="T645:AJ645" si="2128">IF($H645=T$6,$J645,"")</f>
        <v/>
      </c>
      <c r="U645" s="114" t="str">
        <f t="shared" si="2128"/>
        <v/>
      </c>
      <c r="V645" s="114" t="str">
        <f t="shared" si="2128"/>
        <v/>
      </c>
      <c r="W645" s="114" t="str">
        <f t="shared" si="2128"/>
        <v/>
      </c>
      <c r="X645" s="113" t="str">
        <f t="shared" si="2128"/>
        <v/>
      </c>
      <c r="Y645" s="114" t="str">
        <f t="shared" si="2128"/>
        <v/>
      </c>
      <c r="Z645" s="114" t="str">
        <f t="shared" si="2128"/>
        <v/>
      </c>
      <c r="AA645" s="114" t="str">
        <f t="shared" si="2128"/>
        <v/>
      </c>
      <c r="AB645" s="113" t="str">
        <f t="shared" si="2128"/>
        <v/>
      </c>
      <c r="AC645" s="114" t="str">
        <f t="shared" si="2128"/>
        <v/>
      </c>
      <c r="AD645" s="114" t="str">
        <f t="shared" si="2128"/>
        <v/>
      </c>
      <c r="AE645" s="114" t="str">
        <f t="shared" si="2128"/>
        <v/>
      </c>
      <c r="AF645" s="114" t="str">
        <f t="shared" si="2128"/>
        <v/>
      </c>
      <c r="AG645" s="114" t="str">
        <f t="shared" si="2128"/>
        <v/>
      </c>
      <c r="AH645" s="114" t="str">
        <f t="shared" si="2128"/>
        <v/>
      </c>
      <c r="AI645" s="113" t="str">
        <f t="shared" si="2128"/>
        <v/>
      </c>
      <c r="AJ645" s="115" t="str">
        <f t="shared" si="2128"/>
        <v/>
      </c>
      <c r="AK645" s="617"/>
      <c r="AL645" s="38"/>
      <c r="AM645" s="98" t="s">
        <v>68</v>
      </c>
      <c r="AN645" s="130">
        <f t="shared" si="1746"/>
        <v>639</v>
      </c>
      <c r="AO645" s="138" t="str">
        <f t="shared" ref="AO645:AS645" si="2129">IF(AND($G645=AO$4,$H645=AO$6),$I645,"")</f>
        <v/>
      </c>
      <c r="AP645" s="139" t="str">
        <f t="shared" si="2129"/>
        <v/>
      </c>
      <c r="AQ645" s="139">
        <f t="shared" si="2129"/>
        <v>10000</v>
      </c>
      <c r="AR645" s="139" t="str">
        <f t="shared" si="2129"/>
        <v/>
      </c>
      <c r="AS645" s="139" t="str">
        <f t="shared" si="2129"/>
        <v/>
      </c>
      <c r="AT645" s="118"/>
      <c r="AU645" s="138" t="str">
        <f t="shared" si="1675"/>
        <v/>
      </c>
      <c r="AV645" s="139" t="str">
        <f t="shared" si="1676"/>
        <v/>
      </c>
      <c r="AW645" s="139" t="str">
        <f t="shared" si="1677"/>
        <v/>
      </c>
      <c r="AX645" s="139" t="str">
        <f t="shared" si="1678"/>
        <v/>
      </c>
      <c r="AY645" s="139" t="str">
        <f t="shared" si="1679"/>
        <v/>
      </c>
      <c r="AZ645" s="140" t="str">
        <f t="shared" si="1680"/>
        <v/>
      </c>
      <c r="BA645" s="141" t="str">
        <f t="shared" si="1681"/>
        <v/>
      </c>
      <c r="BB645" s="139" t="str">
        <f t="shared" si="1682"/>
        <v/>
      </c>
      <c r="BC645" s="139" t="str">
        <f t="shared" si="1683"/>
        <v/>
      </c>
      <c r="BD645" s="139" t="str">
        <f t="shared" si="1684"/>
        <v/>
      </c>
      <c r="BE645" s="140" t="str">
        <f t="shared" si="1685"/>
        <v/>
      </c>
      <c r="BF645" s="122" t="str">
        <f t="shared" si="1686"/>
        <v/>
      </c>
      <c r="BG645" s="123" t="str">
        <f t="shared" si="1687"/>
        <v/>
      </c>
      <c r="BH645" s="123" t="str">
        <f t="shared" si="1688"/>
        <v/>
      </c>
      <c r="BI645" s="123" t="str">
        <f t="shared" si="1689"/>
        <v/>
      </c>
      <c r="BJ645" s="122" t="str">
        <f t="shared" si="1690"/>
        <v/>
      </c>
      <c r="BK645" s="123" t="str">
        <f t="shared" si="1691"/>
        <v/>
      </c>
      <c r="BL645" s="123" t="str">
        <f t="shared" si="1692"/>
        <v/>
      </c>
      <c r="BM645" s="123" t="str">
        <f t="shared" si="1693"/>
        <v/>
      </c>
      <c r="BN645" s="123" t="str">
        <f t="shared" si="1694"/>
        <v/>
      </c>
      <c r="BO645" s="123" t="str">
        <f t="shared" si="1695"/>
        <v/>
      </c>
      <c r="BP645" s="123" t="str">
        <f t="shared" si="1696"/>
        <v/>
      </c>
      <c r="BQ645" s="123" t="str">
        <f t="shared" si="1697"/>
        <v/>
      </c>
      <c r="BR645" s="124" t="str">
        <f t="shared" si="1698"/>
        <v/>
      </c>
      <c r="BS645" s="142" t="str">
        <f t="shared" si="1699"/>
        <v/>
      </c>
      <c r="BT645" s="143" t="str">
        <f t="shared" si="1700"/>
        <v/>
      </c>
      <c r="BU645" s="143" t="str">
        <f t="shared" si="1701"/>
        <v/>
      </c>
      <c r="BV645" s="143" t="str">
        <f t="shared" si="1702"/>
        <v/>
      </c>
      <c r="BW645" s="143" t="str">
        <f t="shared" si="1703"/>
        <v/>
      </c>
      <c r="BX645" s="144" t="str">
        <f t="shared" si="1704"/>
        <v/>
      </c>
      <c r="BY645" s="141" t="str">
        <f t="shared" si="1705"/>
        <v/>
      </c>
      <c r="BZ645" s="139" t="str">
        <f t="shared" si="1706"/>
        <v/>
      </c>
      <c r="CA645" s="139" t="str">
        <f t="shared" si="1707"/>
        <v/>
      </c>
      <c r="CB645" s="139" t="str">
        <f t="shared" si="1708"/>
        <v/>
      </c>
      <c r="CC645" s="139" t="str">
        <f t="shared" si="1709"/>
        <v/>
      </c>
      <c r="CD645" s="139" t="str">
        <f t="shared" si="1710"/>
        <v/>
      </c>
      <c r="CE645" s="140" t="str">
        <f t="shared" si="1711"/>
        <v/>
      </c>
      <c r="CF645" s="141" t="str">
        <f t="shared" si="1712"/>
        <v/>
      </c>
      <c r="CG645" s="139" t="str">
        <f t="shared" si="1713"/>
        <v/>
      </c>
      <c r="CH645" s="139" t="str">
        <f t="shared" si="1714"/>
        <v/>
      </c>
      <c r="CI645" s="139" t="str">
        <f t="shared" si="1715"/>
        <v/>
      </c>
      <c r="CJ645" s="139" t="str">
        <f t="shared" si="1716"/>
        <v/>
      </c>
      <c r="CK645" s="139" t="str">
        <f t="shared" si="1717"/>
        <v/>
      </c>
      <c r="CL645" s="140" t="str">
        <f t="shared" si="1718"/>
        <v/>
      </c>
      <c r="CM645" s="142" t="str">
        <f t="shared" si="1719"/>
        <v/>
      </c>
      <c r="CN645" s="143" t="str">
        <f t="shared" si="1720"/>
        <v/>
      </c>
      <c r="CO645" s="143" t="str">
        <f t="shared" si="1721"/>
        <v/>
      </c>
      <c r="CP645" s="143" t="str">
        <f t="shared" si="1722"/>
        <v/>
      </c>
      <c r="CQ645" s="143" t="str">
        <f t="shared" si="1723"/>
        <v/>
      </c>
      <c r="CR645" s="145" t="str">
        <f t="shared" si="1724"/>
        <v/>
      </c>
      <c r="CS645" s="127"/>
      <c r="CT645" s="122" t="str">
        <f t="shared" si="1725"/>
        <v/>
      </c>
      <c r="CU645" s="123" t="str">
        <f t="shared" si="1726"/>
        <v/>
      </c>
      <c r="CV645" s="123" t="str">
        <f t="shared" si="1727"/>
        <v/>
      </c>
      <c r="CW645" s="123" t="str">
        <f t="shared" si="1728"/>
        <v/>
      </c>
      <c r="CX645" s="123" t="str">
        <f t="shared" si="1729"/>
        <v/>
      </c>
      <c r="CY645" s="123" t="str">
        <f t="shared" si="1730"/>
        <v/>
      </c>
      <c r="CZ645" s="123" t="str">
        <f t="shared" si="1731"/>
        <v/>
      </c>
      <c r="DA645" s="123" t="str">
        <f t="shared" si="1732"/>
        <v/>
      </c>
      <c r="DB645" s="124" t="str">
        <f t="shared" si="1733"/>
        <v/>
      </c>
      <c r="DC645" s="128" t="str">
        <f t="shared" si="1734"/>
        <v/>
      </c>
      <c r="DD645" s="123" t="str">
        <f t="shared" si="1735"/>
        <v/>
      </c>
      <c r="DE645" s="123" t="str">
        <f t="shared" si="1736"/>
        <v/>
      </c>
      <c r="DF645" s="123" t="str">
        <f t="shared" si="1737"/>
        <v/>
      </c>
      <c r="DG645" s="123" t="str">
        <f t="shared" si="1738"/>
        <v/>
      </c>
      <c r="DH645" s="123" t="str">
        <f t="shared" si="1739"/>
        <v/>
      </c>
      <c r="DI645" s="123" t="str">
        <f t="shared" si="1740"/>
        <v/>
      </c>
      <c r="DJ645" s="129" t="str">
        <f t="shared" si="1741"/>
        <v/>
      </c>
      <c r="DK645" s="98" t="s">
        <v>68</v>
      </c>
      <c r="DL645" s="130">
        <f t="shared" si="1748"/>
        <v>639</v>
      </c>
      <c r="DM645" s="56"/>
    </row>
    <row r="646" spans="2:117" ht="22.5" customHeight="1">
      <c r="B646" s="98" t="s">
        <v>68</v>
      </c>
      <c r="C646" s="130">
        <f t="shared" si="1742"/>
        <v>640</v>
      </c>
      <c r="D646" s="146">
        <v>45710</v>
      </c>
      <c r="E646" s="155" t="s">
        <v>69</v>
      </c>
      <c r="F646" s="102" t="s">
        <v>70</v>
      </c>
      <c r="G646" s="103" t="s">
        <v>20</v>
      </c>
      <c r="H646" s="131" t="s">
        <v>46</v>
      </c>
      <c r="I646" s="132">
        <v>10000</v>
      </c>
      <c r="J646" s="106"/>
      <c r="K646" s="107">
        <f t="shared" si="1743"/>
        <v>6567375</v>
      </c>
      <c r="L646" s="647" t="str">
        <f>HYPERLINK("./通帳_公開用/外通帳Y640-662.pdf","通帳Y640-Y662")</f>
        <v>通帳Y640-Y662</v>
      </c>
      <c r="M646" s="133"/>
      <c r="N646" s="133"/>
      <c r="O646" s="134" t="str">
        <f t="shared" ref="O646:S646" si="2130">IF($H646=O$6,$I646,"")</f>
        <v/>
      </c>
      <c r="P646" s="135" t="str">
        <f t="shared" si="2130"/>
        <v/>
      </c>
      <c r="Q646" s="136">
        <f t="shared" si="2130"/>
        <v>10000</v>
      </c>
      <c r="R646" s="135" t="str">
        <f t="shared" si="2130"/>
        <v/>
      </c>
      <c r="S646" s="137" t="str">
        <f t="shared" si="2130"/>
        <v/>
      </c>
      <c r="T646" s="113" t="str">
        <f t="shared" ref="T646:AJ646" si="2131">IF($H646=T$6,$J646,"")</f>
        <v/>
      </c>
      <c r="U646" s="114" t="str">
        <f t="shared" si="2131"/>
        <v/>
      </c>
      <c r="V646" s="114" t="str">
        <f t="shared" si="2131"/>
        <v/>
      </c>
      <c r="W646" s="114" t="str">
        <f t="shared" si="2131"/>
        <v/>
      </c>
      <c r="X646" s="113" t="str">
        <f t="shared" si="2131"/>
        <v/>
      </c>
      <c r="Y646" s="114" t="str">
        <f t="shared" si="2131"/>
        <v/>
      </c>
      <c r="Z646" s="114" t="str">
        <f t="shared" si="2131"/>
        <v/>
      </c>
      <c r="AA646" s="114" t="str">
        <f t="shared" si="2131"/>
        <v/>
      </c>
      <c r="AB646" s="113" t="str">
        <f t="shared" si="2131"/>
        <v/>
      </c>
      <c r="AC646" s="114" t="str">
        <f t="shared" si="2131"/>
        <v/>
      </c>
      <c r="AD646" s="114" t="str">
        <f t="shared" si="2131"/>
        <v/>
      </c>
      <c r="AE646" s="114" t="str">
        <f t="shared" si="2131"/>
        <v/>
      </c>
      <c r="AF646" s="114" t="str">
        <f t="shared" si="2131"/>
        <v/>
      </c>
      <c r="AG646" s="114" t="str">
        <f t="shared" si="2131"/>
        <v/>
      </c>
      <c r="AH646" s="114" t="str">
        <f t="shared" si="2131"/>
        <v/>
      </c>
      <c r="AI646" s="113" t="str">
        <f t="shared" si="2131"/>
        <v/>
      </c>
      <c r="AJ646" s="115" t="str">
        <f t="shared" si="2131"/>
        <v/>
      </c>
      <c r="AK646" s="617"/>
      <c r="AL646" s="38"/>
      <c r="AM646" s="98" t="s">
        <v>68</v>
      </c>
      <c r="AN646" s="130">
        <f t="shared" si="1746"/>
        <v>640</v>
      </c>
      <c r="AO646" s="138" t="str">
        <f t="shared" ref="AO646:AS646" si="2132">IF(AND($G646=AO$4,$H646=AO$6),$I646,"")</f>
        <v/>
      </c>
      <c r="AP646" s="139" t="str">
        <f t="shared" si="2132"/>
        <v/>
      </c>
      <c r="AQ646" s="139">
        <f t="shared" si="2132"/>
        <v>10000</v>
      </c>
      <c r="AR646" s="139" t="str">
        <f t="shared" si="2132"/>
        <v/>
      </c>
      <c r="AS646" s="139" t="str">
        <f t="shared" si="2132"/>
        <v/>
      </c>
      <c r="AT646" s="118"/>
      <c r="AU646" s="138" t="str">
        <f t="shared" si="1675"/>
        <v/>
      </c>
      <c r="AV646" s="139" t="str">
        <f t="shared" si="1676"/>
        <v/>
      </c>
      <c r="AW646" s="139" t="str">
        <f t="shared" si="1677"/>
        <v/>
      </c>
      <c r="AX646" s="139" t="str">
        <f t="shared" si="1678"/>
        <v/>
      </c>
      <c r="AY646" s="139" t="str">
        <f t="shared" si="1679"/>
        <v/>
      </c>
      <c r="AZ646" s="140" t="str">
        <f t="shared" si="1680"/>
        <v/>
      </c>
      <c r="BA646" s="141" t="str">
        <f t="shared" si="1681"/>
        <v/>
      </c>
      <c r="BB646" s="139" t="str">
        <f t="shared" si="1682"/>
        <v/>
      </c>
      <c r="BC646" s="139" t="str">
        <f t="shared" si="1683"/>
        <v/>
      </c>
      <c r="BD646" s="139" t="str">
        <f t="shared" si="1684"/>
        <v/>
      </c>
      <c r="BE646" s="140" t="str">
        <f t="shared" si="1685"/>
        <v/>
      </c>
      <c r="BF646" s="122" t="str">
        <f t="shared" si="1686"/>
        <v/>
      </c>
      <c r="BG646" s="123" t="str">
        <f t="shared" si="1687"/>
        <v/>
      </c>
      <c r="BH646" s="123" t="str">
        <f t="shared" si="1688"/>
        <v/>
      </c>
      <c r="BI646" s="123" t="str">
        <f t="shared" si="1689"/>
        <v/>
      </c>
      <c r="BJ646" s="122" t="str">
        <f t="shared" si="1690"/>
        <v/>
      </c>
      <c r="BK646" s="123" t="str">
        <f t="shared" si="1691"/>
        <v/>
      </c>
      <c r="BL646" s="123" t="str">
        <f t="shared" si="1692"/>
        <v/>
      </c>
      <c r="BM646" s="123" t="str">
        <f t="shared" si="1693"/>
        <v/>
      </c>
      <c r="BN646" s="123" t="str">
        <f t="shared" si="1694"/>
        <v/>
      </c>
      <c r="BO646" s="123" t="str">
        <f t="shared" si="1695"/>
        <v/>
      </c>
      <c r="BP646" s="123" t="str">
        <f t="shared" si="1696"/>
        <v/>
      </c>
      <c r="BQ646" s="123" t="str">
        <f t="shared" si="1697"/>
        <v/>
      </c>
      <c r="BR646" s="124" t="str">
        <f t="shared" si="1698"/>
        <v/>
      </c>
      <c r="BS646" s="142" t="str">
        <f t="shared" si="1699"/>
        <v/>
      </c>
      <c r="BT646" s="143" t="str">
        <f t="shared" si="1700"/>
        <v/>
      </c>
      <c r="BU646" s="143" t="str">
        <f t="shared" si="1701"/>
        <v/>
      </c>
      <c r="BV646" s="143" t="str">
        <f t="shared" si="1702"/>
        <v/>
      </c>
      <c r="BW646" s="143" t="str">
        <f t="shared" si="1703"/>
        <v/>
      </c>
      <c r="BX646" s="144" t="str">
        <f t="shared" si="1704"/>
        <v/>
      </c>
      <c r="BY646" s="141" t="str">
        <f t="shared" si="1705"/>
        <v/>
      </c>
      <c r="BZ646" s="139" t="str">
        <f t="shared" si="1706"/>
        <v/>
      </c>
      <c r="CA646" s="139" t="str">
        <f t="shared" si="1707"/>
        <v/>
      </c>
      <c r="CB646" s="139" t="str">
        <f t="shared" si="1708"/>
        <v/>
      </c>
      <c r="CC646" s="139" t="str">
        <f t="shared" si="1709"/>
        <v/>
      </c>
      <c r="CD646" s="139" t="str">
        <f t="shared" si="1710"/>
        <v/>
      </c>
      <c r="CE646" s="140" t="str">
        <f t="shared" si="1711"/>
        <v/>
      </c>
      <c r="CF646" s="141" t="str">
        <f t="shared" si="1712"/>
        <v/>
      </c>
      <c r="CG646" s="139" t="str">
        <f t="shared" si="1713"/>
        <v/>
      </c>
      <c r="CH646" s="139" t="str">
        <f t="shared" si="1714"/>
        <v/>
      </c>
      <c r="CI646" s="139" t="str">
        <f t="shared" si="1715"/>
        <v/>
      </c>
      <c r="CJ646" s="139" t="str">
        <f t="shared" si="1716"/>
        <v/>
      </c>
      <c r="CK646" s="139" t="str">
        <f t="shared" si="1717"/>
        <v/>
      </c>
      <c r="CL646" s="140" t="str">
        <f t="shared" si="1718"/>
        <v/>
      </c>
      <c r="CM646" s="142" t="str">
        <f t="shared" si="1719"/>
        <v/>
      </c>
      <c r="CN646" s="143" t="str">
        <f t="shared" si="1720"/>
        <v/>
      </c>
      <c r="CO646" s="143" t="str">
        <f t="shared" si="1721"/>
        <v/>
      </c>
      <c r="CP646" s="143" t="str">
        <f t="shared" si="1722"/>
        <v/>
      </c>
      <c r="CQ646" s="143" t="str">
        <f t="shared" si="1723"/>
        <v/>
      </c>
      <c r="CR646" s="145" t="str">
        <f t="shared" si="1724"/>
        <v/>
      </c>
      <c r="CS646" s="127"/>
      <c r="CT646" s="122" t="str">
        <f t="shared" si="1725"/>
        <v/>
      </c>
      <c r="CU646" s="123" t="str">
        <f t="shared" si="1726"/>
        <v/>
      </c>
      <c r="CV646" s="123" t="str">
        <f t="shared" si="1727"/>
        <v/>
      </c>
      <c r="CW646" s="123" t="str">
        <f t="shared" si="1728"/>
        <v/>
      </c>
      <c r="CX646" s="123" t="str">
        <f t="shared" si="1729"/>
        <v/>
      </c>
      <c r="CY646" s="123" t="str">
        <f t="shared" si="1730"/>
        <v/>
      </c>
      <c r="CZ646" s="123" t="str">
        <f t="shared" si="1731"/>
        <v/>
      </c>
      <c r="DA646" s="123" t="str">
        <f t="shared" si="1732"/>
        <v/>
      </c>
      <c r="DB646" s="124" t="str">
        <f t="shared" si="1733"/>
        <v/>
      </c>
      <c r="DC646" s="128" t="str">
        <f t="shared" si="1734"/>
        <v/>
      </c>
      <c r="DD646" s="123" t="str">
        <f t="shared" si="1735"/>
        <v/>
      </c>
      <c r="DE646" s="123" t="str">
        <f t="shared" si="1736"/>
        <v/>
      </c>
      <c r="DF646" s="123" t="str">
        <f t="shared" si="1737"/>
        <v/>
      </c>
      <c r="DG646" s="123" t="str">
        <f t="shared" si="1738"/>
        <v/>
      </c>
      <c r="DH646" s="123" t="str">
        <f t="shared" si="1739"/>
        <v/>
      </c>
      <c r="DI646" s="123" t="str">
        <f t="shared" si="1740"/>
        <v/>
      </c>
      <c r="DJ646" s="129" t="str">
        <f t="shared" si="1741"/>
        <v/>
      </c>
      <c r="DK646" s="98" t="s">
        <v>68</v>
      </c>
      <c r="DL646" s="130">
        <f t="shared" si="1748"/>
        <v>640</v>
      </c>
      <c r="DM646" s="56"/>
    </row>
    <row r="647" spans="2:117" ht="22.5" customHeight="1">
      <c r="B647" s="98" t="s">
        <v>68</v>
      </c>
      <c r="C647" s="130">
        <f t="shared" si="1742"/>
        <v>641</v>
      </c>
      <c r="D647" s="146">
        <v>45710</v>
      </c>
      <c r="E647" s="155" t="s">
        <v>69</v>
      </c>
      <c r="F647" s="102" t="s">
        <v>70</v>
      </c>
      <c r="G647" s="103" t="s">
        <v>20</v>
      </c>
      <c r="H647" s="131" t="s">
        <v>46</v>
      </c>
      <c r="I647" s="132">
        <v>10000</v>
      </c>
      <c r="J647" s="106"/>
      <c r="K647" s="107">
        <f t="shared" si="1743"/>
        <v>6577375</v>
      </c>
      <c r="L647" s="645"/>
      <c r="M647" s="133"/>
      <c r="N647" s="133"/>
      <c r="O647" s="134" t="str">
        <f t="shared" ref="O647:S647" si="2133">IF($H647=O$6,$I647,"")</f>
        <v/>
      </c>
      <c r="P647" s="135" t="str">
        <f t="shared" si="2133"/>
        <v/>
      </c>
      <c r="Q647" s="136">
        <f t="shared" si="2133"/>
        <v>10000</v>
      </c>
      <c r="R647" s="135" t="str">
        <f t="shared" si="2133"/>
        <v/>
      </c>
      <c r="S647" s="137" t="str">
        <f t="shared" si="2133"/>
        <v/>
      </c>
      <c r="T647" s="113" t="str">
        <f t="shared" ref="T647:AJ647" si="2134">IF($H647=T$6,$J647,"")</f>
        <v/>
      </c>
      <c r="U647" s="114" t="str">
        <f t="shared" si="2134"/>
        <v/>
      </c>
      <c r="V647" s="114" t="str">
        <f t="shared" si="2134"/>
        <v/>
      </c>
      <c r="W647" s="114" t="str">
        <f t="shared" si="2134"/>
        <v/>
      </c>
      <c r="X647" s="113" t="str">
        <f t="shared" si="2134"/>
        <v/>
      </c>
      <c r="Y647" s="114" t="str">
        <f t="shared" si="2134"/>
        <v/>
      </c>
      <c r="Z647" s="114" t="str">
        <f t="shared" si="2134"/>
        <v/>
      </c>
      <c r="AA647" s="114" t="str">
        <f t="shared" si="2134"/>
        <v/>
      </c>
      <c r="AB647" s="113" t="str">
        <f t="shared" si="2134"/>
        <v/>
      </c>
      <c r="AC647" s="114" t="str">
        <f t="shared" si="2134"/>
        <v/>
      </c>
      <c r="AD647" s="114" t="str">
        <f t="shared" si="2134"/>
        <v/>
      </c>
      <c r="AE647" s="114" t="str">
        <f t="shared" si="2134"/>
        <v/>
      </c>
      <c r="AF647" s="114" t="str">
        <f t="shared" si="2134"/>
        <v/>
      </c>
      <c r="AG647" s="114" t="str">
        <f t="shared" si="2134"/>
        <v/>
      </c>
      <c r="AH647" s="114" t="str">
        <f t="shared" si="2134"/>
        <v/>
      </c>
      <c r="AI647" s="113" t="str">
        <f t="shared" si="2134"/>
        <v/>
      </c>
      <c r="AJ647" s="115" t="str">
        <f t="shared" si="2134"/>
        <v/>
      </c>
      <c r="AK647" s="617"/>
      <c r="AL647" s="38"/>
      <c r="AM647" s="98" t="s">
        <v>68</v>
      </c>
      <c r="AN647" s="130">
        <f t="shared" si="1746"/>
        <v>641</v>
      </c>
      <c r="AO647" s="138" t="str">
        <f t="shared" ref="AO647:AS647" si="2135">IF(AND($G647=AO$4,$H647=AO$6),$I647,"")</f>
        <v/>
      </c>
      <c r="AP647" s="139" t="str">
        <f t="shared" si="2135"/>
        <v/>
      </c>
      <c r="AQ647" s="139">
        <f t="shared" si="2135"/>
        <v>10000</v>
      </c>
      <c r="AR647" s="139" t="str">
        <f t="shared" si="2135"/>
        <v/>
      </c>
      <c r="AS647" s="139" t="str">
        <f t="shared" si="2135"/>
        <v/>
      </c>
      <c r="AT647" s="118"/>
      <c r="AU647" s="138" t="str">
        <f t="shared" si="1675"/>
        <v/>
      </c>
      <c r="AV647" s="139" t="str">
        <f t="shared" si="1676"/>
        <v/>
      </c>
      <c r="AW647" s="139" t="str">
        <f t="shared" si="1677"/>
        <v/>
      </c>
      <c r="AX647" s="139" t="str">
        <f t="shared" si="1678"/>
        <v/>
      </c>
      <c r="AY647" s="139" t="str">
        <f t="shared" si="1679"/>
        <v/>
      </c>
      <c r="AZ647" s="140" t="str">
        <f t="shared" si="1680"/>
        <v/>
      </c>
      <c r="BA647" s="141" t="str">
        <f t="shared" si="1681"/>
        <v/>
      </c>
      <c r="BB647" s="139" t="str">
        <f t="shared" si="1682"/>
        <v/>
      </c>
      <c r="BC647" s="139" t="str">
        <f t="shared" si="1683"/>
        <v/>
      </c>
      <c r="BD647" s="139" t="str">
        <f t="shared" si="1684"/>
        <v/>
      </c>
      <c r="BE647" s="140" t="str">
        <f t="shared" si="1685"/>
        <v/>
      </c>
      <c r="BF647" s="122" t="str">
        <f t="shared" si="1686"/>
        <v/>
      </c>
      <c r="BG647" s="123" t="str">
        <f t="shared" si="1687"/>
        <v/>
      </c>
      <c r="BH647" s="123" t="str">
        <f t="shared" si="1688"/>
        <v/>
      </c>
      <c r="BI647" s="123" t="str">
        <f t="shared" si="1689"/>
        <v/>
      </c>
      <c r="BJ647" s="122" t="str">
        <f t="shared" si="1690"/>
        <v/>
      </c>
      <c r="BK647" s="123" t="str">
        <f t="shared" si="1691"/>
        <v/>
      </c>
      <c r="BL647" s="123" t="str">
        <f t="shared" si="1692"/>
        <v/>
      </c>
      <c r="BM647" s="123" t="str">
        <f t="shared" si="1693"/>
        <v/>
      </c>
      <c r="BN647" s="123" t="str">
        <f t="shared" si="1694"/>
        <v/>
      </c>
      <c r="BO647" s="123" t="str">
        <f t="shared" si="1695"/>
        <v/>
      </c>
      <c r="BP647" s="123" t="str">
        <f t="shared" si="1696"/>
        <v/>
      </c>
      <c r="BQ647" s="123" t="str">
        <f t="shared" si="1697"/>
        <v/>
      </c>
      <c r="BR647" s="124" t="str">
        <f t="shared" si="1698"/>
        <v/>
      </c>
      <c r="BS647" s="142" t="str">
        <f t="shared" si="1699"/>
        <v/>
      </c>
      <c r="BT647" s="143" t="str">
        <f t="shared" si="1700"/>
        <v/>
      </c>
      <c r="BU647" s="143" t="str">
        <f t="shared" si="1701"/>
        <v/>
      </c>
      <c r="BV647" s="143" t="str">
        <f t="shared" si="1702"/>
        <v/>
      </c>
      <c r="BW647" s="143" t="str">
        <f t="shared" si="1703"/>
        <v/>
      </c>
      <c r="BX647" s="144" t="str">
        <f t="shared" si="1704"/>
        <v/>
      </c>
      <c r="BY647" s="141" t="str">
        <f t="shared" si="1705"/>
        <v/>
      </c>
      <c r="BZ647" s="139" t="str">
        <f t="shared" si="1706"/>
        <v/>
      </c>
      <c r="CA647" s="139" t="str">
        <f t="shared" si="1707"/>
        <v/>
      </c>
      <c r="CB647" s="139" t="str">
        <f t="shared" si="1708"/>
        <v/>
      </c>
      <c r="CC647" s="139" t="str">
        <f t="shared" si="1709"/>
        <v/>
      </c>
      <c r="CD647" s="139" t="str">
        <f t="shared" si="1710"/>
        <v/>
      </c>
      <c r="CE647" s="140" t="str">
        <f t="shared" si="1711"/>
        <v/>
      </c>
      <c r="CF647" s="141" t="str">
        <f t="shared" si="1712"/>
        <v/>
      </c>
      <c r="CG647" s="139" t="str">
        <f t="shared" si="1713"/>
        <v/>
      </c>
      <c r="CH647" s="139" t="str">
        <f t="shared" si="1714"/>
        <v/>
      </c>
      <c r="CI647" s="139" t="str">
        <f t="shared" si="1715"/>
        <v/>
      </c>
      <c r="CJ647" s="139" t="str">
        <f t="shared" si="1716"/>
        <v/>
      </c>
      <c r="CK647" s="139" t="str">
        <f t="shared" si="1717"/>
        <v/>
      </c>
      <c r="CL647" s="140" t="str">
        <f t="shared" si="1718"/>
        <v/>
      </c>
      <c r="CM647" s="142" t="str">
        <f t="shared" si="1719"/>
        <v/>
      </c>
      <c r="CN647" s="143" t="str">
        <f t="shared" si="1720"/>
        <v/>
      </c>
      <c r="CO647" s="143" t="str">
        <f t="shared" si="1721"/>
        <v/>
      </c>
      <c r="CP647" s="143" t="str">
        <f t="shared" si="1722"/>
        <v/>
      </c>
      <c r="CQ647" s="143" t="str">
        <f t="shared" si="1723"/>
        <v/>
      </c>
      <c r="CR647" s="145" t="str">
        <f t="shared" si="1724"/>
        <v/>
      </c>
      <c r="CS647" s="127"/>
      <c r="CT647" s="122" t="str">
        <f t="shared" si="1725"/>
        <v/>
      </c>
      <c r="CU647" s="123" t="str">
        <f t="shared" si="1726"/>
        <v/>
      </c>
      <c r="CV647" s="123" t="str">
        <f t="shared" si="1727"/>
        <v/>
      </c>
      <c r="CW647" s="123" t="str">
        <f t="shared" si="1728"/>
        <v/>
      </c>
      <c r="CX647" s="123" t="str">
        <f t="shared" si="1729"/>
        <v/>
      </c>
      <c r="CY647" s="123" t="str">
        <f t="shared" si="1730"/>
        <v/>
      </c>
      <c r="CZ647" s="123" t="str">
        <f t="shared" si="1731"/>
        <v/>
      </c>
      <c r="DA647" s="123" t="str">
        <f t="shared" si="1732"/>
        <v/>
      </c>
      <c r="DB647" s="124" t="str">
        <f t="shared" si="1733"/>
        <v/>
      </c>
      <c r="DC647" s="128" t="str">
        <f t="shared" si="1734"/>
        <v/>
      </c>
      <c r="DD647" s="123" t="str">
        <f t="shared" si="1735"/>
        <v/>
      </c>
      <c r="DE647" s="123" t="str">
        <f t="shared" si="1736"/>
        <v/>
      </c>
      <c r="DF647" s="123" t="str">
        <f t="shared" si="1737"/>
        <v/>
      </c>
      <c r="DG647" s="123" t="str">
        <f t="shared" si="1738"/>
        <v/>
      </c>
      <c r="DH647" s="123" t="str">
        <f t="shared" si="1739"/>
        <v/>
      </c>
      <c r="DI647" s="123" t="str">
        <f t="shared" si="1740"/>
        <v/>
      </c>
      <c r="DJ647" s="129" t="str">
        <f t="shared" si="1741"/>
        <v/>
      </c>
      <c r="DK647" s="98" t="s">
        <v>68</v>
      </c>
      <c r="DL647" s="130">
        <f t="shared" si="1748"/>
        <v>641</v>
      </c>
      <c r="DM647" s="56"/>
    </row>
    <row r="648" spans="2:117" ht="22.5" customHeight="1">
      <c r="B648" s="98" t="s">
        <v>68</v>
      </c>
      <c r="C648" s="130">
        <f t="shared" si="1742"/>
        <v>642</v>
      </c>
      <c r="D648" s="146">
        <v>45710</v>
      </c>
      <c r="E648" s="155" t="s">
        <v>69</v>
      </c>
      <c r="F648" s="102" t="s">
        <v>70</v>
      </c>
      <c r="G648" s="156" t="s">
        <v>20</v>
      </c>
      <c r="H648" s="131" t="s">
        <v>46</v>
      </c>
      <c r="I648" s="132">
        <v>100000</v>
      </c>
      <c r="J648" s="106"/>
      <c r="K648" s="107">
        <f t="shared" si="1743"/>
        <v>6677375</v>
      </c>
      <c r="L648" s="645"/>
      <c r="M648" s="133"/>
      <c r="N648" s="133"/>
      <c r="O648" s="134" t="str">
        <f t="shared" ref="O648:S648" si="2136">IF($H648=O$6,$I648,"")</f>
        <v/>
      </c>
      <c r="P648" s="135" t="str">
        <f t="shared" si="2136"/>
        <v/>
      </c>
      <c r="Q648" s="136">
        <f t="shared" si="2136"/>
        <v>100000</v>
      </c>
      <c r="R648" s="135" t="str">
        <f t="shared" si="2136"/>
        <v/>
      </c>
      <c r="S648" s="137" t="str">
        <f t="shared" si="2136"/>
        <v/>
      </c>
      <c r="T648" s="113" t="str">
        <f t="shared" ref="T648:AJ648" si="2137">IF($H648=T$6,$J648,"")</f>
        <v/>
      </c>
      <c r="U648" s="114" t="str">
        <f t="shared" si="2137"/>
        <v/>
      </c>
      <c r="V648" s="114" t="str">
        <f t="shared" si="2137"/>
        <v/>
      </c>
      <c r="W648" s="114" t="str">
        <f t="shared" si="2137"/>
        <v/>
      </c>
      <c r="X648" s="113" t="str">
        <f t="shared" si="2137"/>
        <v/>
      </c>
      <c r="Y648" s="114" t="str">
        <f t="shared" si="2137"/>
        <v/>
      </c>
      <c r="Z648" s="114" t="str">
        <f t="shared" si="2137"/>
        <v/>
      </c>
      <c r="AA648" s="114" t="str">
        <f t="shared" si="2137"/>
        <v/>
      </c>
      <c r="AB648" s="113" t="str">
        <f t="shared" si="2137"/>
        <v/>
      </c>
      <c r="AC648" s="114" t="str">
        <f t="shared" si="2137"/>
        <v/>
      </c>
      <c r="AD648" s="114" t="str">
        <f t="shared" si="2137"/>
        <v/>
      </c>
      <c r="AE648" s="114" t="str">
        <f t="shared" si="2137"/>
        <v/>
      </c>
      <c r="AF648" s="114" t="str">
        <f t="shared" si="2137"/>
        <v/>
      </c>
      <c r="AG648" s="114" t="str">
        <f t="shared" si="2137"/>
        <v/>
      </c>
      <c r="AH648" s="114" t="str">
        <f t="shared" si="2137"/>
        <v/>
      </c>
      <c r="AI648" s="113" t="str">
        <f t="shared" si="2137"/>
        <v/>
      </c>
      <c r="AJ648" s="115" t="str">
        <f t="shared" si="2137"/>
        <v/>
      </c>
      <c r="AK648" s="617"/>
      <c r="AL648" s="38"/>
      <c r="AM648" s="98" t="s">
        <v>68</v>
      </c>
      <c r="AN648" s="130">
        <f t="shared" si="1746"/>
        <v>642</v>
      </c>
      <c r="AO648" s="138" t="str">
        <f t="shared" ref="AO648:AS648" si="2138">IF(AND($G648=AO$4,$H648=AO$6),$I648,"")</f>
        <v/>
      </c>
      <c r="AP648" s="139" t="str">
        <f t="shared" si="2138"/>
        <v/>
      </c>
      <c r="AQ648" s="139">
        <f t="shared" si="2138"/>
        <v>100000</v>
      </c>
      <c r="AR648" s="139" t="str">
        <f t="shared" si="2138"/>
        <v/>
      </c>
      <c r="AS648" s="139" t="str">
        <f t="shared" si="2138"/>
        <v/>
      </c>
      <c r="AT648" s="118"/>
      <c r="AU648" s="138" t="str">
        <f t="shared" si="1675"/>
        <v/>
      </c>
      <c r="AV648" s="139" t="str">
        <f t="shared" si="1676"/>
        <v/>
      </c>
      <c r="AW648" s="139" t="str">
        <f t="shared" si="1677"/>
        <v/>
      </c>
      <c r="AX648" s="139" t="str">
        <f t="shared" si="1678"/>
        <v/>
      </c>
      <c r="AY648" s="139" t="str">
        <f t="shared" si="1679"/>
        <v/>
      </c>
      <c r="AZ648" s="140" t="str">
        <f t="shared" si="1680"/>
        <v/>
      </c>
      <c r="BA648" s="141" t="str">
        <f t="shared" si="1681"/>
        <v/>
      </c>
      <c r="BB648" s="139" t="str">
        <f t="shared" si="1682"/>
        <v/>
      </c>
      <c r="BC648" s="139" t="str">
        <f t="shared" si="1683"/>
        <v/>
      </c>
      <c r="BD648" s="139" t="str">
        <f t="shared" si="1684"/>
        <v/>
      </c>
      <c r="BE648" s="140" t="str">
        <f t="shared" si="1685"/>
        <v/>
      </c>
      <c r="BF648" s="122" t="str">
        <f t="shared" si="1686"/>
        <v/>
      </c>
      <c r="BG648" s="123" t="str">
        <f t="shared" si="1687"/>
        <v/>
      </c>
      <c r="BH648" s="123" t="str">
        <f t="shared" si="1688"/>
        <v/>
      </c>
      <c r="BI648" s="123" t="str">
        <f t="shared" si="1689"/>
        <v/>
      </c>
      <c r="BJ648" s="122" t="str">
        <f t="shared" si="1690"/>
        <v/>
      </c>
      <c r="BK648" s="123" t="str">
        <f t="shared" si="1691"/>
        <v/>
      </c>
      <c r="BL648" s="123" t="str">
        <f t="shared" si="1692"/>
        <v/>
      </c>
      <c r="BM648" s="123" t="str">
        <f t="shared" si="1693"/>
        <v/>
      </c>
      <c r="BN648" s="123" t="str">
        <f t="shared" si="1694"/>
        <v/>
      </c>
      <c r="BO648" s="123" t="str">
        <f t="shared" si="1695"/>
        <v/>
      </c>
      <c r="BP648" s="123" t="str">
        <f t="shared" si="1696"/>
        <v/>
      </c>
      <c r="BQ648" s="123" t="str">
        <f t="shared" si="1697"/>
        <v/>
      </c>
      <c r="BR648" s="124" t="str">
        <f t="shared" si="1698"/>
        <v/>
      </c>
      <c r="BS648" s="142" t="str">
        <f t="shared" si="1699"/>
        <v/>
      </c>
      <c r="BT648" s="143" t="str">
        <f t="shared" si="1700"/>
        <v/>
      </c>
      <c r="BU648" s="143" t="str">
        <f t="shared" si="1701"/>
        <v/>
      </c>
      <c r="BV648" s="143" t="str">
        <f t="shared" si="1702"/>
        <v/>
      </c>
      <c r="BW648" s="143" t="str">
        <f t="shared" si="1703"/>
        <v/>
      </c>
      <c r="BX648" s="144" t="str">
        <f t="shared" si="1704"/>
        <v/>
      </c>
      <c r="BY648" s="141" t="str">
        <f t="shared" si="1705"/>
        <v/>
      </c>
      <c r="BZ648" s="139" t="str">
        <f t="shared" si="1706"/>
        <v/>
      </c>
      <c r="CA648" s="139" t="str">
        <f t="shared" si="1707"/>
        <v/>
      </c>
      <c r="CB648" s="139" t="str">
        <f t="shared" si="1708"/>
        <v/>
      </c>
      <c r="CC648" s="139" t="str">
        <f t="shared" si="1709"/>
        <v/>
      </c>
      <c r="CD648" s="139" t="str">
        <f t="shared" si="1710"/>
        <v/>
      </c>
      <c r="CE648" s="140" t="str">
        <f t="shared" si="1711"/>
        <v/>
      </c>
      <c r="CF648" s="141" t="str">
        <f t="shared" si="1712"/>
        <v/>
      </c>
      <c r="CG648" s="139" t="str">
        <f t="shared" si="1713"/>
        <v/>
      </c>
      <c r="CH648" s="139" t="str">
        <f t="shared" si="1714"/>
        <v/>
      </c>
      <c r="CI648" s="139" t="str">
        <f t="shared" si="1715"/>
        <v/>
      </c>
      <c r="CJ648" s="139" t="str">
        <f t="shared" si="1716"/>
        <v/>
      </c>
      <c r="CK648" s="139" t="str">
        <f t="shared" si="1717"/>
        <v/>
      </c>
      <c r="CL648" s="140" t="str">
        <f t="shared" si="1718"/>
        <v/>
      </c>
      <c r="CM648" s="142" t="str">
        <f t="shared" si="1719"/>
        <v/>
      </c>
      <c r="CN648" s="143" t="str">
        <f t="shared" si="1720"/>
        <v/>
      </c>
      <c r="CO648" s="143" t="str">
        <f t="shared" si="1721"/>
        <v/>
      </c>
      <c r="CP648" s="143" t="str">
        <f t="shared" si="1722"/>
        <v/>
      </c>
      <c r="CQ648" s="143" t="str">
        <f t="shared" si="1723"/>
        <v/>
      </c>
      <c r="CR648" s="145" t="str">
        <f t="shared" si="1724"/>
        <v/>
      </c>
      <c r="CS648" s="127"/>
      <c r="CT648" s="122" t="str">
        <f t="shared" si="1725"/>
        <v/>
      </c>
      <c r="CU648" s="123" t="str">
        <f t="shared" si="1726"/>
        <v/>
      </c>
      <c r="CV648" s="123" t="str">
        <f t="shared" si="1727"/>
        <v/>
      </c>
      <c r="CW648" s="123" t="str">
        <f t="shared" si="1728"/>
        <v/>
      </c>
      <c r="CX648" s="123" t="str">
        <f t="shared" si="1729"/>
        <v/>
      </c>
      <c r="CY648" s="123" t="str">
        <f t="shared" si="1730"/>
        <v/>
      </c>
      <c r="CZ648" s="123" t="str">
        <f t="shared" si="1731"/>
        <v/>
      </c>
      <c r="DA648" s="123" t="str">
        <f t="shared" si="1732"/>
        <v/>
      </c>
      <c r="DB648" s="124" t="str">
        <f t="shared" si="1733"/>
        <v/>
      </c>
      <c r="DC648" s="128" t="str">
        <f t="shared" si="1734"/>
        <v/>
      </c>
      <c r="DD648" s="123" t="str">
        <f t="shared" si="1735"/>
        <v/>
      </c>
      <c r="DE648" s="123" t="str">
        <f t="shared" si="1736"/>
        <v/>
      </c>
      <c r="DF648" s="123" t="str">
        <f t="shared" si="1737"/>
        <v/>
      </c>
      <c r="DG648" s="123" t="str">
        <f t="shared" si="1738"/>
        <v/>
      </c>
      <c r="DH648" s="123" t="str">
        <f t="shared" si="1739"/>
        <v/>
      </c>
      <c r="DI648" s="123" t="str">
        <f t="shared" si="1740"/>
        <v/>
      </c>
      <c r="DJ648" s="129" t="str">
        <f t="shared" si="1741"/>
        <v/>
      </c>
      <c r="DK648" s="98" t="s">
        <v>68</v>
      </c>
      <c r="DL648" s="130">
        <f t="shared" si="1748"/>
        <v>642</v>
      </c>
      <c r="DM648" s="56"/>
    </row>
    <row r="649" spans="2:117" ht="22.5" customHeight="1">
      <c r="B649" s="98" t="s">
        <v>68</v>
      </c>
      <c r="C649" s="130">
        <f t="shared" si="1742"/>
        <v>643</v>
      </c>
      <c r="D649" s="146">
        <v>45710</v>
      </c>
      <c r="E649" s="155" t="s">
        <v>69</v>
      </c>
      <c r="F649" s="102" t="s">
        <v>70</v>
      </c>
      <c r="G649" s="103" t="s">
        <v>20</v>
      </c>
      <c r="H649" s="131" t="s">
        <v>46</v>
      </c>
      <c r="I649" s="132">
        <v>1000</v>
      </c>
      <c r="J649" s="106"/>
      <c r="K649" s="107">
        <f t="shared" si="1743"/>
        <v>6678375</v>
      </c>
      <c r="L649" s="645"/>
      <c r="M649" s="133"/>
      <c r="N649" s="133"/>
      <c r="O649" s="134" t="str">
        <f t="shared" ref="O649:S649" si="2139">IF($H649=O$6,$I649,"")</f>
        <v/>
      </c>
      <c r="P649" s="135" t="str">
        <f t="shared" si="2139"/>
        <v/>
      </c>
      <c r="Q649" s="136">
        <f t="shared" si="2139"/>
        <v>1000</v>
      </c>
      <c r="R649" s="135" t="str">
        <f t="shared" si="2139"/>
        <v/>
      </c>
      <c r="S649" s="137" t="str">
        <f t="shared" si="2139"/>
        <v/>
      </c>
      <c r="T649" s="113" t="str">
        <f t="shared" ref="T649:AJ649" si="2140">IF($H649=T$6,$J649,"")</f>
        <v/>
      </c>
      <c r="U649" s="114" t="str">
        <f t="shared" si="2140"/>
        <v/>
      </c>
      <c r="V649" s="114" t="str">
        <f t="shared" si="2140"/>
        <v/>
      </c>
      <c r="W649" s="114" t="str">
        <f t="shared" si="2140"/>
        <v/>
      </c>
      <c r="X649" s="113" t="str">
        <f t="shared" si="2140"/>
        <v/>
      </c>
      <c r="Y649" s="114" t="str">
        <f t="shared" si="2140"/>
        <v/>
      </c>
      <c r="Z649" s="114" t="str">
        <f t="shared" si="2140"/>
        <v/>
      </c>
      <c r="AA649" s="114" t="str">
        <f t="shared" si="2140"/>
        <v/>
      </c>
      <c r="AB649" s="113" t="str">
        <f t="shared" si="2140"/>
        <v/>
      </c>
      <c r="AC649" s="114" t="str">
        <f t="shared" si="2140"/>
        <v/>
      </c>
      <c r="AD649" s="114" t="str">
        <f t="shared" si="2140"/>
        <v/>
      </c>
      <c r="AE649" s="114" t="str">
        <f t="shared" si="2140"/>
        <v/>
      </c>
      <c r="AF649" s="114" t="str">
        <f t="shared" si="2140"/>
        <v/>
      </c>
      <c r="AG649" s="114" t="str">
        <f t="shared" si="2140"/>
        <v/>
      </c>
      <c r="AH649" s="114" t="str">
        <f t="shared" si="2140"/>
        <v/>
      </c>
      <c r="AI649" s="113" t="str">
        <f t="shared" si="2140"/>
        <v/>
      </c>
      <c r="AJ649" s="115" t="str">
        <f t="shared" si="2140"/>
        <v/>
      </c>
      <c r="AK649" s="617"/>
      <c r="AL649" s="38"/>
      <c r="AM649" s="98" t="s">
        <v>68</v>
      </c>
      <c r="AN649" s="130">
        <f t="shared" si="1746"/>
        <v>643</v>
      </c>
      <c r="AO649" s="138" t="str">
        <f t="shared" ref="AO649:AS649" si="2141">IF(AND($G649=AO$4,$H649=AO$6),$I649,"")</f>
        <v/>
      </c>
      <c r="AP649" s="139" t="str">
        <f t="shared" si="2141"/>
        <v/>
      </c>
      <c r="AQ649" s="139">
        <f t="shared" si="2141"/>
        <v>1000</v>
      </c>
      <c r="AR649" s="139" t="str">
        <f t="shared" si="2141"/>
        <v/>
      </c>
      <c r="AS649" s="139" t="str">
        <f t="shared" si="2141"/>
        <v/>
      </c>
      <c r="AT649" s="118"/>
      <c r="AU649" s="138" t="str">
        <f t="shared" si="1675"/>
        <v/>
      </c>
      <c r="AV649" s="139" t="str">
        <f t="shared" si="1676"/>
        <v/>
      </c>
      <c r="AW649" s="139" t="str">
        <f t="shared" si="1677"/>
        <v/>
      </c>
      <c r="AX649" s="139" t="str">
        <f t="shared" si="1678"/>
        <v/>
      </c>
      <c r="AY649" s="139" t="str">
        <f t="shared" si="1679"/>
        <v/>
      </c>
      <c r="AZ649" s="140" t="str">
        <f t="shared" si="1680"/>
        <v/>
      </c>
      <c r="BA649" s="141" t="str">
        <f t="shared" si="1681"/>
        <v/>
      </c>
      <c r="BB649" s="139" t="str">
        <f t="shared" si="1682"/>
        <v/>
      </c>
      <c r="BC649" s="139" t="str">
        <f t="shared" si="1683"/>
        <v/>
      </c>
      <c r="BD649" s="139" t="str">
        <f t="shared" si="1684"/>
        <v/>
      </c>
      <c r="BE649" s="140" t="str">
        <f t="shared" si="1685"/>
        <v/>
      </c>
      <c r="BF649" s="122" t="str">
        <f t="shared" si="1686"/>
        <v/>
      </c>
      <c r="BG649" s="123" t="str">
        <f t="shared" si="1687"/>
        <v/>
      </c>
      <c r="BH649" s="123" t="str">
        <f t="shared" si="1688"/>
        <v/>
      </c>
      <c r="BI649" s="123" t="str">
        <f t="shared" si="1689"/>
        <v/>
      </c>
      <c r="BJ649" s="122" t="str">
        <f t="shared" si="1690"/>
        <v/>
      </c>
      <c r="BK649" s="123" t="str">
        <f t="shared" si="1691"/>
        <v/>
      </c>
      <c r="BL649" s="123" t="str">
        <f t="shared" si="1692"/>
        <v/>
      </c>
      <c r="BM649" s="123" t="str">
        <f t="shared" si="1693"/>
        <v/>
      </c>
      <c r="BN649" s="123" t="str">
        <f t="shared" si="1694"/>
        <v/>
      </c>
      <c r="BO649" s="123" t="str">
        <f t="shared" si="1695"/>
        <v/>
      </c>
      <c r="BP649" s="123" t="str">
        <f t="shared" si="1696"/>
        <v/>
      </c>
      <c r="BQ649" s="123" t="str">
        <f t="shared" si="1697"/>
        <v/>
      </c>
      <c r="BR649" s="124" t="str">
        <f t="shared" si="1698"/>
        <v/>
      </c>
      <c r="BS649" s="142" t="str">
        <f t="shared" si="1699"/>
        <v/>
      </c>
      <c r="BT649" s="143" t="str">
        <f t="shared" si="1700"/>
        <v/>
      </c>
      <c r="BU649" s="143" t="str">
        <f t="shared" si="1701"/>
        <v/>
      </c>
      <c r="BV649" s="143" t="str">
        <f t="shared" si="1702"/>
        <v/>
      </c>
      <c r="BW649" s="143" t="str">
        <f t="shared" si="1703"/>
        <v/>
      </c>
      <c r="BX649" s="144" t="str">
        <f t="shared" si="1704"/>
        <v/>
      </c>
      <c r="BY649" s="141" t="str">
        <f t="shared" si="1705"/>
        <v/>
      </c>
      <c r="BZ649" s="139" t="str">
        <f t="shared" si="1706"/>
        <v/>
      </c>
      <c r="CA649" s="139" t="str">
        <f t="shared" si="1707"/>
        <v/>
      </c>
      <c r="CB649" s="139" t="str">
        <f t="shared" si="1708"/>
        <v/>
      </c>
      <c r="CC649" s="139" t="str">
        <f t="shared" si="1709"/>
        <v/>
      </c>
      <c r="CD649" s="139" t="str">
        <f t="shared" si="1710"/>
        <v/>
      </c>
      <c r="CE649" s="140" t="str">
        <f t="shared" si="1711"/>
        <v/>
      </c>
      <c r="CF649" s="141" t="str">
        <f t="shared" si="1712"/>
        <v/>
      </c>
      <c r="CG649" s="139" t="str">
        <f t="shared" si="1713"/>
        <v/>
      </c>
      <c r="CH649" s="139" t="str">
        <f t="shared" si="1714"/>
        <v/>
      </c>
      <c r="CI649" s="139" t="str">
        <f t="shared" si="1715"/>
        <v/>
      </c>
      <c r="CJ649" s="139" t="str">
        <f t="shared" si="1716"/>
        <v/>
      </c>
      <c r="CK649" s="139" t="str">
        <f t="shared" si="1717"/>
        <v/>
      </c>
      <c r="CL649" s="140" t="str">
        <f t="shared" si="1718"/>
        <v/>
      </c>
      <c r="CM649" s="142" t="str">
        <f t="shared" si="1719"/>
        <v/>
      </c>
      <c r="CN649" s="143" t="str">
        <f t="shared" si="1720"/>
        <v/>
      </c>
      <c r="CO649" s="143" t="str">
        <f t="shared" si="1721"/>
        <v/>
      </c>
      <c r="CP649" s="143" t="str">
        <f t="shared" si="1722"/>
        <v/>
      </c>
      <c r="CQ649" s="143" t="str">
        <f t="shared" si="1723"/>
        <v/>
      </c>
      <c r="CR649" s="145" t="str">
        <f t="shared" si="1724"/>
        <v/>
      </c>
      <c r="CS649" s="127"/>
      <c r="CT649" s="122" t="str">
        <f t="shared" si="1725"/>
        <v/>
      </c>
      <c r="CU649" s="123" t="str">
        <f t="shared" si="1726"/>
        <v/>
      </c>
      <c r="CV649" s="123" t="str">
        <f t="shared" si="1727"/>
        <v/>
      </c>
      <c r="CW649" s="123" t="str">
        <f t="shared" si="1728"/>
        <v/>
      </c>
      <c r="CX649" s="123" t="str">
        <f t="shared" si="1729"/>
        <v/>
      </c>
      <c r="CY649" s="123" t="str">
        <f t="shared" si="1730"/>
        <v/>
      </c>
      <c r="CZ649" s="123" t="str">
        <f t="shared" si="1731"/>
        <v/>
      </c>
      <c r="DA649" s="123" t="str">
        <f t="shared" si="1732"/>
        <v/>
      </c>
      <c r="DB649" s="124" t="str">
        <f t="shared" si="1733"/>
        <v/>
      </c>
      <c r="DC649" s="128" t="str">
        <f t="shared" si="1734"/>
        <v/>
      </c>
      <c r="DD649" s="123" t="str">
        <f t="shared" si="1735"/>
        <v/>
      </c>
      <c r="DE649" s="123" t="str">
        <f t="shared" si="1736"/>
        <v/>
      </c>
      <c r="DF649" s="123" t="str">
        <f t="shared" si="1737"/>
        <v/>
      </c>
      <c r="DG649" s="123" t="str">
        <f t="shared" si="1738"/>
        <v/>
      </c>
      <c r="DH649" s="123" t="str">
        <f t="shared" si="1739"/>
        <v/>
      </c>
      <c r="DI649" s="123" t="str">
        <f t="shared" si="1740"/>
        <v/>
      </c>
      <c r="DJ649" s="129" t="str">
        <f t="shared" si="1741"/>
        <v/>
      </c>
      <c r="DK649" s="98" t="s">
        <v>68</v>
      </c>
      <c r="DL649" s="130">
        <f t="shared" si="1748"/>
        <v>643</v>
      </c>
      <c r="DM649" s="56"/>
    </row>
    <row r="650" spans="2:117" ht="22.5" customHeight="1">
      <c r="B650" s="98" t="s">
        <v>68</v>
      </c>
      <c r="C650" s="130">
        <f t="shared" si="1742"/>
        <v>644</v>
      </c>
      <c r="D650" s="146">
        <v>45710</v>
      </c>
      <c r="E650" s="155" t="s">
        <v>69</v>
      </c>
      <c r="F650" s="102" t="s">
        <v>70</v>
      </c>
      <c r="G650" s="103" t="s">
        <v>20</v>
      </c>
      <c r="H650" s="131" t="s">
        <v>46</v>
      </c>
      <c r="I650" s="132">
        <v>10000</v>
      </c>
      <c r="J650" s="106"/>
      <c r="K650" s="107">
        <f t="shared" si="1743"/>
        <v>6688375</v>
      </c>
      <c r="L650" s="645"/>
      <c r="M650" s="133"/>
      <c r="N650" s="133"/>
      <c r="O650" s="134" t="str">
        <f t="shared" ref="O650:S650" si="2142">IF($H650=O$6,$I650,"")</f>
        <v/>
      </c>
      <c r="P650" s="135" t="str">
        <f t="shared" si="2142"/>
        <v/>
      </c>
      <c r="Q650" s="136">
        <f t="shared" si="2142"/>
        <v>10000</v>
      </c>
      <c r="R650" s="135" t="str">
        <f t="shared" si="2142"/>
        <v/>
      </c>
      <c r="S650" s="137" t="str">
        <f t="shared" si="2142"/>
        <v/>
      </c>
      <c r="T650" s="113" t="str">
        <f t="shared" ref="T650:AJ650" si="2143">IF($H650=T$6,$J650,"")</f>
        <v/>
      </c>
      <c r="U650" s="114" t="str">
        <f t="shared" si="2143"/>
        <v/>
      </c>
      <c r="V650" s="114" t="str">
        <f t="shared" si="2143"/>
        <v/>
      </c>
      <c r="W650" s="114" t="str">
        <f t="shared" si="2143"/>
        <v/>
      </c>
      <c r="X650" s="113" t="str">
        <f t="shared" si="2143"/>
        <v/>
      </c>
      <c r="Y650" s="114" t="str">
        <f t="shared" si="2143"/>
        <v/>
      </c>
      <c r="Z650" s="114" t="str">
        <f t="shared" si="2143"/>
        <v/>
      </c>
      <c r="AA650" s="114" t="str">
        <f t="shared" si="2143"/>
        <v/>
      </c>
      <c r="AB650" s="113" t="str">
        <f t="shared" si="2143"/>
        <v/>
      </c>
      <c r="AC650" s="114" t="str">
        <f t="shared" si="2143"/>
        <v/>
      </c>
      <c r="AD650" s="114" t="str">
        <f t="shared" si="2143"/>
        <v/>
      </c>
      <c r="AE650" s="114" t="str">
        <f t="shared" si="2143"/>
        <v/>
      </c>
      <c r="AF650" s="114" t="str">
        <f t="shared" si="2143"/>
        <v/>
      </c>
      <c r="AG650" s="114" t="str">
        <f t="shared" si="2143"/>
        <v/>
      </c>
      <c r="AH650" s="114" t="str">
        <f t="shared" si="2143"/>
        <v/>
      </c>
      <c r="AI650" s="113" t="str">
        <f t="shared" si="2143"/>
        <v/>
      </c>
      <c r="AJ650" s="115" t="str">
        <f t="shared" si="2143"/>
        <v/>
      </c>
      <c r="AK650" s="617"/>
      <c r="AL650" s="38"/>
      <c r="AM650" s="98" t="s">
        <v>68</v>
      </c>
      <c r="AN650" s="130">
        <f t="shared" si="1746"/>
        <v>644</v>
      </c>
      <c r="AO650" s="138" t="str">
        <f t="shared" ref="AO650:AS650" si="2144">IF(AND($G650=AO$4,$H650=AO$6),$I650,"")</f>
        <v/>
      </c>
      <c r="AP650" s="139" t="str">
        <f t="shared" si="2144"/>
        <v/>
      </c>
      <c r="AQ650" s="139">
        <f t="shared" si="2144"/>
        <v>10000</v>
      </c>
      <c r="AR650" s="139" t="str">
        <f t="shared" si="2144"/>
        <v/>
      </c>
      <c r="AS650" s="139" t="str">
        <f t="shared" si="2144"/>
        <v/>
      </c>
      <c r="AT650" s="118"/>
      <c r="AU650" s="138" t="str">
        <f t="shared" si="1675"/>
        <v/>
      </c>
      <c r="AV650" s="139" t="str">
        <f t="shared" si="1676"/>
        <v/>
      </c>
      <c r="AW650" s="139" t="str">
        <f t="shared" si="1677"/>
        <v/>
      </c>
      <c r="AX650" s="139" t="str">
        <f t="shared" si="1678"/>
        <v/>
      </c>
      <c r="AY650" s="139" t="str">
        <f t="shared" si="1679"/>
        <v/>
      </c>
      <c r="AZ650" s="140" t="str">
        <f t="shared" si="1680"/>
        <v/>
      </c>
      <c r="BA650" s="141" t="str">
        <f t="shared" si="1681"/>
        <v/>
      </c>
      <c r="BB650" s="139" t="str">
        <f t="shared" si="1682"/>
        <v/>
      </c>
      <c r="BC650" s="139" t="str">
        <f t="shared" si="1683"/>
        <v/>
      </c>
      <c r="BD650" s="139" t="str">
        <f t="shared" si="1684"/>
        <v/>
      </c>
      <c r="BE650" s="140" t="str">
        <f t="shared" si="1685"/>
        <v/>
      </c>
      <c r="BF650" s="122" t="str">
        <f t="shared" si="1686"/>
        <v/>
      </c>
      <c r="BG650" s="123" t="str">
        <f t="shared" si="1687"/>
        <v/>
      </c>
      <c r="BH650" s="123" t="str">
        <f t="shared" si="1688"/>
        <v/>
      </c>
      <c r="BI650" s="123" t="str">
        <f t="shared" si="1689"/>
        <v/>
      </c>
      <c r="BJ650" s="122" t="str">
        <f t="shared" si="1690"/>
        <v/>
      </c>
      <c r="BK650" s="123" t="str">
        <f t="shared" si="1691"/>
        <v/>
      </c>
      <c r="BL650" s="123" t="str">
        <f t="shared" si="1692"/>
        <v/>
      </c>
      <c r="BM650" s="123" t="str">
        <f t="shared" si="1693"/>
        <v/>
      </c>
      <c r="BN650" s="123" t="str">
        <f t="shared" si="1694"/>
        <v/>
      </c>
      <c r="BO650" s="123" t="str">
        <f t="shared" si="1695"/>
        <v/>
      </c>
      <c r="BP650" s="123" t="str">
        <f t="shared" si="1696"/>
        <v/>
      </c>
      <c r="BQ650" s="123" t="str">
        <f t="shared" si="1697"/>
        <v/>
      </c>
      <c r="BR650" s="124" t="str">
        <f t="shared" si="1698"/>
        <v/>
      </c>
      <c r="BS650" s="142" t="str">
        <f t="shared" si="1699"/>
        <v/>
      </c>
      <c r="BT650" s="143" t="str">
        <f t="shared" si="1700"/>
        <v/>
      </c>
      <c r="BU650" s="143" t="str">
        <f t="shared" si="1701"/>
        <v/>
      </c>
      <c r="BV650" s="143" t="str">
        <f t="shared" si="1702"/>
        <v/>
      </c>
      <c r="BW650" s="143" t="str">
        <f t="shared" si="1703"/>
        <v/>
      </c>
      <c r="BX650" s="144" t="str">
        <f t="shared" si="1704"/>
        <v/>
      </c>
      <c r="BY650" s="141" t="str">
        <f t="shared" si="1705"/>
        <v/>
      </c>
      <c r="BZ650" s="139" t="str">
        <f t="shared" si="1706"/>
        <v/>
      </c>
      <c r="CA650" s="139" t="str">
        <f t="shared" si="1707"/>
        <v/>
      </c>
      <c r="CB650" s="139" t="str">
        <f t="shared" si="1708"/>
        <v/>
      </c>
      <c r="CC650" s="139" t="str">
        <f t="shared" si="1709"/>
        <v/>
      </c>
      <c r="CD650" s="139" t="str">
        <f t="shared" si="1710"/>
        <v/>
      </c>
      <c r="CE650" s="140" t="str">
        <f t="shared" si="1711"/>
        <v/>
      </c>
      <c r="CF650" s="141" t="str">
        <f t="shared" si="1712"/>
        <v/>
      </c>
      <c r="CG650" s="139" t="str">
        <f t="shared" si="1713"/>
        <v/>
      </c>
      <c r="CH650" s="139" t="str">
        <f t="shared" si="1714"/>
        <v/>
      </c>
      <c r="CI650" s="139" t="str">
        <f t="shared" si="1715"/>
        <v/>
      </c>
      <c r="CJ650" s="139" t="str">
        <f t="shared" si="1716"/>
        <v/>
      </c>
      <c r="CK650" s="139" t="str">
        <f t="shared" si="1717"/>
        <v/>
      </c>
      <c r="CL650" s="140" t="str">
        <f t="shared" si="1718"/>
        <v/>
      </c>
      <c r="CM650" s="142" t="str">
        <f t="shared" si="1719"/>
        <v/>
      </c>
      <c r="CN650" s="143" t="str">
        <f t="shared" si="1720"/>
        <v/>
      </c>
      <c r="CO650" s="143" t="str">
        <f t="shared" si="1721"/>
        <v/>
      </c>
      <c r="CP650" s="143" t="str">
        <f t="shared" si="1722"/>
        <v/>
      </c>
      <c r="CQ650" s="143" t="str">
        <f t="shared" si="1723"/>
        <v/>
      </c>
      <c r="CR650" s="145" t="str">
        <f t="shared" si="1724"/>
        <v/>
      </c>
      <c r="CS650" s="127"/>
      <c r="CT650" s="122" t="str">
        <f t="shared" si="1725"/>
        <v/>
      </c>
      <c r="CU650" s="123" t="str">
        <f t="shared" si="1726"/>
        <v/>
      </c>
      <c r="CV650" s="123" t="str">
        <f t="shared" si="1727"/>
        <v/>
      </c>
      <c r="CW650" s="123" t="str">
        <f t="shared" si="1728"/>
        <v/>
      </c>
      <c r="CX650" s="123" t="str">
        <f t="shared" si="1729"/>
        <v/>
      </c>
      <c r="CY650" s="123" t="str">
        <f t="shared" si="1730"/>
        <v/>
      </c>
      <c r="CZ650" s="123" t="str">
        <f t="shared" si="1731"/>
        <v/>
      </c>
      <c r="DA650" s="123" t="str">
        <f t="shared" si="1732"/>
        <v/>
      </c>
      <c r="DB650" s="124" t="str">
        <f t="shared" si="1733"/>
        <v/>
      </c>
      <c r="DC650" s="128" t="str">
        <f t="shared" si="1734"/>
        <v/>
      </c>
      <c r="DD650" s="123" t="str">
        <f t="shared" si="1735"/>
        <v/>
      </c>
      <c r="DE650" s="123" t="str">
        <f t="shared" si="1736"/>
        <v/>
      </c>
      <c r="DF650" s="123" t="str">
        <f t="shared" si="1737"/>
        <v/>
      </c>
      <c r="DG650" s="123" t="str">
        <f t="shared" si="1738"/>
        <v/>
      </c>
      <c r="DH650" s="123" t="str">
        <f t="shared" si="1739"/>
        <v/>
      </c>
      <c r="DI650" s="123" t="str">
        <f t="shared" si="1740"/>
        <v/>
      </c>
      <c r="DJ650" s="129" t="str">
        <f t="shared" si="1741"/>
        <v/>
      </c>
      <c r="DK650" s="98" t="s">
        <v>68</v>
      </c>
      <c r="DL650" s="130">
        <f t="shared" si="1748"/>
        <v>644</v>
      </c>
      <c r="DM650" s="56"/>
    </row>
    <row r="651" spans="2:117" ht="22.5" customHeight="1">
      <c r="B651" s="98" t="s">
        <v>68</v>
      </c>
      <c r="C651" s="130">
        <f t="shared" si="1742"/>
        <v>645</v>
      </c>
      <c r="D651" s="146">
        <v>45710</v>
      </c>
      <c r="E651" s="155" t="s">
        <v>69</v>
      </c>
      <c r="F651" s="102" t="s">
        <v>70</v>
      </c>
      <c r="G651" s="103" t="s">
        <v>20</v>
      </c>
      <c r="H651" s="131" t="s">
        <v>46</v>
      </c>
      <c r="I651" s="132">
        <v>3000</v>
      </c>
      <c r="J651" s="106"/>
      <c r="K651" s="107">
        <f t="shared" si="1743"/>
        <v>6691375</v>
      </c>
      <c r="L651" s="645"/>
      <c r="M651" s="133"/>
      <c r="N651" s="133"/>
      <c r="O651" s="134" t="str">
        <f t="shared" ref="O651:S651" si="2145">IF($H651=O$6,$I651,"")</f>
        <v/>
      </c>
      <c r="P651" s="135" t="str">
        <f t="shared" si="2145"/>
        <v/>
      </c>
      <c r="Q651" s="136">
        <f t="shared" si="2145"/>
        <v>3000</v>
      </c>
      <c r="R651" s="135" t="str">
        <f t="shared" si="2145"/>
        <v/>
      </c>
      <c r="S651" s="137" t="str">
        <f t="shared" si="2145"/>
        <v/>
      </c>
      <c r="T651" s="113" t="str">
        <f t="shared" ref="T651:AJ651" si="2146">IF($H651=T$6,$J651,"")</f>
        <v/>
      </c>
      <c r="U651" s="114" t="str">
        <f t="shared" si="2146"/>
        <v/>
      </c>
      <c r="V651" s="114" t="str">
        <f t="shared" si="2146"/>
        <v/>
      </c>
      <c r="W651" s="114" t="str">
        <f t="shared" si="2146"/>
        <v/>
      </c>
      <c r="X651" s="113" t="str">
        <f t="shared" si="2146"/>
        <v/>
      </c>
      <c r="Y651" s="114" t="str">
        <f t="shared" si="2146"/>
        <v/>
      </c>
      <c r="Z651" s="114" t="str">
        <f t="shared" si="2146"/>
        <v/>
      </c>
      <c r="AA651" s="114" t="str">
        <f t="shared" si="2146"/>
        <v/>
      </c>
      <c r="AB651" s="113" t="str">
        <f t="shared" si="2146"/>
        <v/>
      </c>
      <c r="AC651" s="114" t="str">
        <f t="shared" si="2146"/>
        <v/>
      </c>
      <c r="AD651" s="114" t="str">
        <f t="shared" si="2146"/>
        <v/>
      </c>
      <c r="AE651" s="114" t="str">
        <f t="shared" si="2146"/>
        <v/>
      </c>
      <c r="AF651" s="114" t="str">
        <f t="shared" si="2146"/>
        <v/>
      </c>
      <c r="AG651" s="114" t="str">
        <f t="shared" si="2146"/>
        <v/>
      </c>
      <c r="AH651" s="114" t="str">
        <f t="shared" si="2146"/>
        <v/>
      </c>
      <c r="AI651" s="113" t="str">
        <f t="shared" si="2146"/>
        <v/>
      </c>
      <c r="AJ651" s="115" t="str">
        <f t="shared" si="2146"/>
        <v/>
      </c>
      <c r="AK651" s="617"/>
      <c r="AL651" s="38"/>
      <c r="AM651" s="98" t="s">
        <v>68</v>
      </c>
      <c r="AN651" s="130">
        <f t="shared" si="1746"/>
        <v>645</v>
      </c>
      <c r="AO651" s="138" t="str">
        <f t="shared" ref="AO651:AS651" si="2147">IF(AND($G651=AO$4,$H651=AO$6),$I651,"")</f>
        <v/>
      </c>
      <c r="AP651" s="139" t="str">
        <f t="shared" si="2147"/>
        <v/>
      </c>
      <c r="AQ651" s="139">
        <f t="shared" si="2147"/>
        <v>3000</v>
      </c>
      <c r="AR651" s="139" t="str">
        <f t="shared" si="2147"/>
        <v/>
      </c>
      <c r="AS651" s="139" t="str">
        <f t="shared" si="2147"/>
        <v/>
      </c>
      <c r="AT651" s="118"/>
      <c r="AU651" s="138" t="str">
        <f t="shared" si="1675"/>
        <v/>
      </c>
      <c r="AV651" s="139" t="str">
        <f t="shared" si="1676"/>
        <v/>
      </c>
      <c r="AW651" s="139" t="str">
        <f t="shared" si="1677"/>
        <v/>
      </c>
      <c r="AX651" s="139" t="str">
        <f t="shared" si="1678"/>
        <v/>
      </c>
      <c r="AY651" s="139" t="str">
        <f t="shared" si="1679"/>
        <v/>
      </c>
      <c r="AZ651" s="140" t="str">
        <f t="shared" si="1680"/>
        <v/>
      </c>
      <c r="BA651" s="141" t="str">
        <f t="shared" si="1681"/>
        <v/>
      </c>
      <c r="BB651" s="139" t="str">
        <f t="shared" si="1682"/>
        <v/>
      </c>
      <c r="BC651" s="139" t="str">
        <f t="shared" si="1683"/>
        <v/>
      </c>
      <c r="BD651" s="139" t="str">
        <f t="shared" si="1684"/>
        <v/>
      </c>
      <c r="BE651" s="140" t="str">
        <f t="shared" si="1685"/>
        <v/>
      </c>
      <c r="BF651" s="122" t="str">
        <f t="shared" si="1686"/>
        <v/>
      </c>
      <c r="BG651" s="123" t="str">
        <f t="shared" si="1687"/>
        <v/>
      </c>
      <c r="BH651" s="123" t="str">
        <f t="shared" si="1688"/>
        <v/>
      </c>
      <c r="BI651" s="123" t="str">
        <f t="shared" si="1689"/>
        <v/>
      </c>
      <c r="BJ651" s="122" t="str">
        <f t="shared" si="1690"/>
        <v/>
      </c>
      <c r="BK651" s="123" t="str">
        <f t="shared" si="1691"/>
        <v/>
      </c>
      <c r="BL651" s="123" t="str">
        <f t="shared" si="1692"/>
        <v/>
      </c>
      <c r="BM651" s="123" t="str">
        <f t="shared" si="1693"/>
        <v/>
      </c>
      <c r="BN651" s="123" t="str">
        <f t="shared" si="1694"/>
        <v/>
      </c>
      <c r="BO651" s="123" t="str">
        <f t="shared" si="1695"/>
        <v/>
      </c>
      <c r="BP651" s="123" t="str">
        <f t="shared" si="1696"/>
        <v/>
      </c>
      <c r="BQ651" s="123" t="str">
        <f t="shared" si="1697"/>
        <v/>
      </c>
      <c r="BR651" s="124" t="str">
        <f t="shared" si="1698"/>
        <v/>
      </c>
      <c r="BS651" s="142" t="str">
        <f t="shared" si="1699"/>
        <v/>
      </c>
      <c r="BT651" s="143" t="str">
        <f t="shared" si="1700"/>
        <v/>
      </c>
      <c r="BU651" s="143" t="str">
        <f t="shared" si="1701"/>
        <v/>
      </c>
      <c r="BV651" s="143" t="str">
        <f t="shared" si="1702"/>
        <v/>
      </c>
      <c r="BW651" s="143" t="str">
        <f t="shared" si="1703"/>
        <v/>
      </c>
      <c r="BX651" s="144" t="str">
        <f t="shared" si="1704"/>
        <v/>
      </c>
      <c r="BY651" s="141" t="str">
        <f t="shared" si="1705"/>
        <v/>
      </c>
      <c r="BZ651" s="139" t="str">
        <f t="shared" si="1706"/>
        <v/>
      </c>
      <c r="CA651" s="139" t="str">
        <f t="shared" si="1707"/>
        <v/>
      </c>
      <c r="CB651" s="139" t="str">
        <f t="shared" si="1708"/>
        <v/>
      </c>
      <c r="CC651" s="139" t="str">
        <f t="shared" si="1709"/>
        <v/>
      </c>
      <c r="CD651" s="139" t="str">
        <f t="shared" si="1710"/>
        <v/>
      </c>
      <c r="CE651" s="140" t="str">
        <f t="shared" si="1711"/>
        <v/>
      </c>
      <c r="CF651" s="141" t="str">
        <f t="shared" si="1712"/>
        <v/>
      </c>
      <c r="CG651" s="139" t="str">
        <f t="shared" si="1713"/>
        <v/>
      </c>
      <c r="CH651" s="139" t="str">
        <f t="shared" si="1714"/>
        <v/>
      </c>
      <c r="CI651" s="139" t="str">
        <f t="shared" si="1715"/>
        <v/>
      </c>
      <c r="CJ651" s="139" t="str">
        <f t="shared" si="1716"/>
        <v/>
      </c>
      <c r="CK651" s="139" t="str">
        <f t="shared" si="1717"/>
        <v/>
      </c>
      <c r="CL651" s="140" t="str">
        <f t="shared" si="1718"/>
        <v/>
      </c>
      <c r="CM651" s="142" t="str">
        <f t="shared" si="1719"/>
        <v/>
      </c>
      <c r="CN651" s="143" t="str">
        <f t="shared" si="1720"/>
        <v/>
      </c>
      <c r="CO651" s="143" t="str">
        <f t="shared" si="1721"/>
        <v/>
      </c>
      <c r="CP651" s="143" t="str">
        <f t="shared" si="1722"/>
        <v/>
      </c>
      <c r="CQ651" s="143" t="str">
        <f t="shared" si="1723"/>
        <v/>
      </c>
      <c r="CR651" s="145" t="str">
        <f t="shared" si="1724"/>
        <v/>
      </c>
      <c r="CS651" s="127"/>
      <c r="CT651" s="122" t="str">
        <f t="shared" si="1725"/>
        <v/>
      </c>
      <c r="CU651" s="123" t="str">
        <f t="shared" si="1726"/>
        <v/>
      </c>
      <c r="CV651" s="123" t="str">
        <f t="shared" si="1727"/>
        <v/>
      </c>
      <c r="CW651" s="123" t="str">
        <f t="shared" si="1728"/>
        <v/>
      </c>
      <c r="CX651" s="123" t="str">
        <f t="shared" si="1729"/>
        <v/>
      </c>
      <c r="CY651" s="123" t="str">
        <f t="shared" si="1730"/>
        <v/>
      </c>
      <c r="CZ651" s="123" t="str">
        <f t="shared" si="1731"/>
        <v/>
      </c>
      <c r="DA651" s="123" t="str">
        <f t="shared" si="1732"/>
        <v/>
      </c>
      <c r="DB651" s="124" t="str">
        <f t="shared" si="1733"/>
        <v/>
      </c>
      <c r="DC651" s="128" t="str">
        <f t="shared" si="1734"/>
        <v/>
      </c>
      <c r="DD651" s="123" t="str">
        <f t="shared" si="1735"/>
        <v/>
      </c>
      <c r="DE651" s="123" t="str">
        <f t="shared" si="1736"/>
        <v/>
      </c>
      <c r="DF651" s="123" t="str">
        <f t="shared" si="1737"/>
        <v/>
      </c>
      <c r="DG651" s="123" t="str">
        <f t="shared" si="1738"/>
        <v/>
      </c>
      <c r="DH651" s="123" t="str">
        <f t="shared" si="1739"/>
        <v/>
      </c>
      <c r="DI651" s="123" t="str">
        <f t="shared" si="1740"/>
        <v/>
      </c>
      <c r="DJ651" s="129" t="str">
        <f t="shared" si="1741"/>
        <v/>
      </c>
      <c r="DK651" s="98" t="s">
        <v>68</v>
      </c>
      <c r="DL651" s="130">
        <f t="shared" si="1748"/>
        <v>645</v>
      </c>
      <c r="DM651" s="56"/>
    </row>
    <row r="652" spans="2:117" ht="22.5" customHeight="1">
      <c r="B652" s="98" t="s">
        <v>68</v>
      </c>
      <c r="C652" s="130">
        <f t="shared" si="1742"/>
        <v>646</v>
      </c>
      <c r="D652" s="146">
        <v>45710</v>
      </c>
      <c r="E652" s="155" t="s">
        <v>69</v>
      </c>
      <c r="F652" s="102" t="s">
        <v>70</v>
      </c>
      <c r="G652" s="103" t="s">
        <v>20</v>
      </c>
      <c r="H652" s="131" t="s">
        <v>46</v>
      </c>
      <c r="I652" s="132">
        <v>3000</v>
      </c>
      <c r="J652" s="106"/>
      <c r="K652" s="107">
        <f t="shared" si="1743"/>
        <v>6694375</v>
      </c>
      <c r="L652" s="645"/>
      <c r="M652" s="133"/>
      <c r="N652" s="133"/>
      <c r="O652" s="134" t="str">
        <f t="shared" ref="O652:S652" si="2148">IF($H652=O$6,$I652,"")</f>
        <v/>
      </c>
      <c r="P652" s="135" t="str">
        <f t="shared" si="2148"/>
        <v/>
      </c>
      <c r="Q652" s="136">
        <f t="shared" si="2148"/>
        <v>3000</v>
      </c>
      <c r="R652" s="135" t="str">
        <f t="shared" si="2148"/>
        <v/>
      </c>
      <c r="S652" s="137" t="str">
        <f t="shared" si="2148"/>
        <v/>
      </c>
      <c r="T652" s="113" t="str">
        <f t="shared" ref="T652:AJ652" si="2149">IF($H652=T$6,$J652,"")</f>
        <v/>
      </c>
      <c r="U652" s="114" t="str">
        <f t="shared" si="2149"/>
        <v/>
      </c>
      <c r="V652" s="114" t="str">
        <f t="shared" si="2149"/>
        <v/>
      </c>
      <c r="W652" s="114" t="str">
        <f t="shared" si="2149"/>
        <v/>
      </c>
      <c r="X652" s="113" t="str">
        <f t="shared" si="2149"/>
        <v/>
      </c>
      <c r="Y652" s="114" t="str">
        <f t="shared" si="2149"/>
        <v/>
      </c>
      <c r="Z652" s="114" t="str">
        <f t="shared" si="2149"/>
        <v/>
      </c>
      <c r="AA652" s="114" t="str">
        <f t="shared" si="2149"/>
        <v/>
      </c>
      <c r="AB652" s="113" t="str">
        <f t="shared" si="2149"/>
        <v/>
      </c>
      <c r="AC652" s="114" t="str">
        <f t="shared" si="2149"/>
        <v/>
      </c>
      <c r="AD652" s="114" t="str">
        <f t="shared" si="2149"/>
        <v/>
      </c>
      <c r="AE652" s="114" t="str">
        <f t="shared" si="2149"/>
        <v/>
      </c>
      <c r="AF652" s="114" t="str">
        <f t="shared" si="2149"/>
        <v/>
      </c>
      <c r="AG652" s="114" t="str">
        <f t="shared" si="2149"/>
        <v/>
      </c>
      <c r="AH652" s="114" t="str">
        <f t="shared" si="2149"/>
        <v/>
      </c>
      <c r="AI652" s="113" t="str">
        <f t="shared" si="2149"/>
        <v/>
      </c>
      <c r="AJ652" s="115" t="str">
        <f t="shared" si="2149"/>
        <v/>
      </c>
      <c r="AK652" s="617"/>
      <c r="AL652" s="38"/>
      <c r="AM652" s="98" t="s">
        <v>68</v>
      </c>
      <c r="AN652" s="130">
        <f t="shared" si="1746"/>
        <v>646</v>
      </c>
      <c r="AO652" s="138" t="str">
        <f t="shared" ref="AO652:AS652" si="2150">IF(AND($G652=AO$4,$H652=AO$6),$I652,"")</f>
        <v/>
      </c>
      <c r="AP652" s="139" t="str">
        <f t="shared" si="2150"/>
        <v/>
      </c>
      <c r="AQ652" s="139">
        <f t="shared" si="2150"/>
        <v>3000</v>
      </c>
      <c r="AR652" s="139" t="str">
        <f t="shared" si="2150"/>
        <v/>
      </c>
      <c r="AS652" s="139" t="str">
        <f t="shared" si="2150"/>
        <v/>
      </c>
      <c r="AT652" s="118"/>
      <c r="AU652" s="138" t="str">
        <f t="shared" si="1675"/>
        <v/>
      </c>
      <c r="AV652" s="139" t="str">
        <f t="shared" si="1676"/>
        <v/>
      </c>
      <c r="AW652" s="139" t="str">
        <f t="shared" si="1677"/>
        <v/>
      </c>
      <c r="AX652" s="139" t="str">
        <f t="shared" si="1678"/>
        <v/>
      </c>
      <c r="AY652" s="139" t="str">
        <f t="shared" si="1679"/>
        <v/>
      </c>
      <c r="AZ652" s="140" t="str">
        <f t="shared" si="1680"/>
        <v/>
      </c>
      <c r="BA652" s="141" t="str">
        <f t="shared" si="1681"/>
        <v/>
      </c>
      <c r="BB652" s="139" t="str">
        <f t="shared" si="1682"/>
        <v/>
      </c>
      <c r="BC652" s="139" t="str">
        <f t="shared" si="1683"/>
        <v/>
      </c>
      <c r="BD652" s="139" t="str">
        <f t="shared" si="1684"/>
        <v/>
      </c>
      <c r="BE652" s="140" t="str">
        <f t="shared" si="1685"/>
        <v/>
      </c>
      <c r="BF652" s="122" t="str">
        <f t="shared" si="1686"/>
        <v/>
      </c>
      <c r="BG652" s="123" t="str">
        <f t="shared" si="1687"/>
        <v/>
      </c>
      <c r="BH652" s="123" t="str">
        <f t="shared" si="1688"/>
        <v/>
      </c>
      <c r="BI652" s="123" t="str">
        <f t="shared" si="1689"/>
        <v/>
      </c>
      <c r="BJ652" s="122" t="str">
        <f t="shared" si="1690"/>
        <v/>
      </c>
      <c r="BK652" s="123" t="str">
        <f t="shared" si="1691"/>
        <v/>
      </c>
      <c r="BL652" s="123" t="str">
        <f t="shared" si="1692"/>
        <v/>
      </c>
      <c r="BM652" s="123" t="str">
        <f t="shared" si="1693"/>
        <v/>
      </c>
      <c r="BN652" s="123" t="str">
        <f t="shared" si="1694"/>
        <v/>
      </c>
      <c r="BO652" s="123" t="str">
        <f t="shared" si="1695"/>
        <v/>
      </c>
      <c r="BP652" s="123" t="str">
        <f t="shared" si="1696"/>
        <v/>
      </c>
      <c r="BQ652" s="123" t="str">
        <f t="shared" si="1697"/>
        <v/>
      </c>
      <c r="BR652" s="124" t="str">
        <f t="shared" si="1698"/>
        <v/>
      </c>
      <c r="BS652" s="142" t="str">
        <f t="shared" si="1699"/>
        <v/>
      </c>
      <c r="BT652" s="143" t="str">
        <f t="shared" si="1700"/>
        <v/>
      </c>
      <c r="BU652" s="143" t="str">
        <f t="shared" si="1701"/>
        <v/>
      </c>
      <c r="BV652" s="143" t="str">
        <f t="shared" si="1702"/>
        <v/>
      </c>
      <c r="BW652" s="143" t="str">
        <f t="shared" si="1703"/>
        <v/>
      </c>
      <c r="BX652" s="144" t="str">
        <f t="shared" si="1704"/>
        <v/>
      </c>
      <c r="BY652" s="141" t="str">
        <f t="shared" si="1705"/>
        <v/>
      </c>
      <c r="BZ652" s="139" t="str">
        <f t="shared" si="1706"/>
        <v/>
      </c>
      <c r="CA652" s="139" t="str">
        <f t="shared" si="1707"/>
        <v/>
      </c>
      <c r="CB652" s="139" t="str">
        <f t="shared" si="1708"/>
        <v/>
      </c>
      <c r="CC652" s="139" t="str">
        <f t="shared" si="1709"/>
        <v/>
      </c>
      <c r="CD652" s="139" t="str">
        <f t="shared" si="1710"/>
        <v/>
      </c>
      <c r="CE652" s="140" t="str">
        <f t="shared" si="1711"/>
        <v/>
      </c>
      <c r="CF652" s="141" t="str">
        <f t="shared" si="1712"/>
        <v/>
      </c>
      <c r="CG652" s="139" t="str">
        <f t="shared" si="1713"/>
        <v/>
      </c>
      <c r="CH652" s="139" t="str">
        <f t="shared" si="1714"/>
        <v/>
      </c>
      <c r="CI652" s="139" t="str">
        <f t="shared" si="1715"/>
        <v/>
      </c>
      <c r="CJ652" s="139" t="str">
        <f t="shared" si="1716"/>
        <v/>
      </c>
      <c r="CK652" s="139" t="str">
        <f t="shared" si="1717"/>
        <v/>
      </c>
      <c r="CL652" s="140" t="str">
        <f t="shared" si="1718"/>
        <v/>
      </c>
      <c r="CM652" s="142" t="str">
        <f t="shared" si="1719"/>
        <v/>
      </c>
      <c r="CN652" s="143" t="str">
        <f t="shared" si="1720"/>
        <v/>
      </c>
      <c r="CO652" s="143" t="str">
        <f t="shared" si="1721"/>
        <v/>
      </c>
      <c r="CP652" s="143" t="str">
        <f t="shared" si="1722"/>
        <v/>
      </c>
      <c r="CQ652" s="143" t="str">
        <f t="shared" si="1723"/>
        <v/>
      </c>
      <c r="CR652" s="145" t="str">
        <f t="shared" si="1724"/>
        <v/>
      </c>
      <c r="CS652" s="127"/>
      <c r="CT652" s="122" t="str">
        <f t="shared" si="1725"/>
        <v/>
      </c>
      <c r="CU652" s="123" t="str">
        <f t="shared" si="1726"/>
        <v/>
      </c>
      <c r="CV652" s="123" t="str">
        <f t="shared" si="1727"/>
        <v/>
      </c>
      <c r="CW652" s="123" t="str">
        <f t="shared" si="1728"/>
        <v/>
      </c>
      <c r="CX652" s="123" t="str">
        <f t="shared" si="1729"/>
        <v/>
      </c>
      <c r="CY652" s="123" t="str">
        <f t="shared" si="1730"/>
        <v/>
      </c>
      <c r="CZ652" s="123" t="str">
        <f t="shared" si="1731"/>
        <v/>
      </c>
      <c r="DA652" s="123" t="str">
        <f t="shared" si="1732"/>
        <v/>
      </c>
      <c r="DB652" s="124" t="str">
        <f t="shared" si="1733"/>
        <v/>
      </c>
      <c r="DC652" s="128" t="str">
        <f t="shared" si="1734"/>
        <v/>
      </c>
      <c r="DD652" s="123" t="str">
        <f t="shared" si="1735"/>
        <v/>
      </c>
      <c r="DE652" s="123" t="str">
        <f t="shared" si="1736"/>
        <v/>
      </c>
      <c r="DF652" s="123" t="str">
        <f t="shared" si="1737"/>
        <v/>
      </c>
      <c r="DG652" s="123" t="str">
        <f t="shared" si="1738"/>
        <v/>
      </c>
      <c r="DH652" s="123" t="str">
        <f t="shared" si="1739"/>
        <v/>
      </c>
      <c r="DI652" s="123" t="str">
        <f t="shared" si="1740"/>
        <v/>
      </c>
      <c r="DJ652" s="129" t="str">
        <f t="shared" si="1741"/>
        <v/>
      </c>
      <c r="DK652" s="98" t="s">
        <v>68</v>
      </c>
      <c r="DL652" s="130">
        <f t="shared" si="1748"/>
        <v>646</v>
      </c>
      <c r="DM652" s="56"/>
    </row>
    <row r="653" spans="2:117" ht="22.5" customHeight="1">
      <c r="B653" s="98" t="s">
        <v>68</v>
      </c>
      <c r="C653" s="130">
        <f t="shared" si="1742"/>
        <v>647</v>
      </c>
      <c r="D653" s="146">
        <v>45710</v>
      </c>
      <c r="E653" s="155" t="s">
        <v>69</v>
      </c>
      <c r="F653" s="102" t="s">
        <v>70</v>
      </c>
      <c r="G653" s="156" t="s">
        <v>20</v>
      </c>
      <c r="H653" s="131" t="s">
        <v>46</v>
      </c>
      <c r="I653" s="132">
        <v>100000</v>
      </c>
      <c r="J653" s="106"/>
      <c r="K653" s="107">
        <f t="shared" si="1743"/>
        <v>6794375</v>
      </c>
      <c r="L653" s="645"/>
      <c r="M653" s="133"/>
      <c r="N653" s="133"/>
      <c r="O653" s="134" t="str">
        <f t="shared" ref="O653:S653" si="2151">IF($H653=O$6,$I653,"")</f>
        <v/>
      </c>
      <c r="P653" s="135" t="str">
        <f t="shared" si="2151"/>
        <v/>
      </c>
      <c r="Q653" s="136">
        <f t="shared" si="2151"/>
        <v>100000</v>
      </c>
      <c r="R653" s="135" t="str">
        <f t="shared" si="2151"/>
        <v/>
      </c>
      <c r="S653" s="137" t="str">
        <f t="shared" si="2151"/>
        <v/>
      </c>
      <c r="T653" s="113" t="str">
        <f t="shared" ref="T653:AJ653" si="2152">IF($H653=T$6,$J653,"")</f>
        <v/>
      </c>
      <c r="U653" s="114" t="str">
        <f t="shared" si="2152"/>
        <v/>
      </c>
      <c r="V653" s="114" t="str">
        <f t="shared" si="2152"/>
        <v/>
      </c>
      <c r="W653" s="114" t="str">
        <f t="shared" si="2152"/>
        <v/>
      </c>
      <c r="X653" s="113" t="str">
        <f t="shared" si="2152"/>
        <v/>
      </c>
      <c r="Y653" s="114" t="str">
        <f t="shared" si="2152"/>
        <v/>
      </c>
      <c r="Z653" s="114" t="str">
        <f t="shared" si="2152"/>
        <v/>
      </c>
      <c r="AA653" s="114" t="str">
        <f t="shared" si="2152"/>
        <v/>
      </c>
      <c r="AB653" s="113" t="str">
        <f t="shared" si="2152"/>
        <v/>
      </c>
      <c r="AC653" s="114" t="str">
        <f t="shared" si="2152"/>
        <v/>
      </c>
      <c r="AD653" s="114" t="str">
        <f t="shared" si="2152"/>
        <v/>
      </c>
      <c r="AE653" s="114" t="str">
        <f t="shared" si="2152"/>
        <v/>
      </c>
      <c r="AF653" s="114" t="str">
        <f t="shared" si="2152"/>
        <v/>
      </c>
      <c r="AG653" s="114" t="str">
        <f t="shared" si="2152"/>
        <v/>
      </c>
      <c r="AH653" s="114" t="str">
        <f t="shared" si="2152"/>
        <v/>
      </c>
      <c r="AI653" s="113" t="str">
        <f t="shared" si="2152"/>
        <v/>
      </c>
      <c r="AJ653" s="115" t="str">
        <f t="shared" si="2152"/>
        <v/>
      </c>
      <c r="AK653" s="617"/>
      <c r="AL653" s="38"/>
      <c r="AM653" s="98" t="s">
        <v>68</v>
      </c>
      <c r="AN653" s="130">
        <f t="shared" si="1746"/>
        <v>647</v>
      </c>
      <c r="AO653" s="138" t="str">
        <f t="shared" ref="AO653:AS653" si="2153">IF(AND($G653=AO$4,$H653=AO$6),$I653,"")</f>
        <v/>
      </c>
      <c r="AP653" s="139" t="str">
        <f t="shared" si="2153"/>
        <v/>
      </c>
      <c r="AQ653" s="139">
        <f t="shared" si="2153"/>
        <v>100000</v>
      </c>
      <c r="AR653" s="139" t="str">
        <f t="shared" si="2153"/>
        <v/>
      </c>
      <c r="AS653" s="139" t="str">
        <f t="shared" si="2153"/>
        <v/>
      </c>
      <c r="AT653" s="118"/>
      <c r="AU653" s="138" t="str">
        <f t="shared" si="1675"/>
        <v/>
      </c>
      <c r="AV653" s="139" t="str">
        <f t="shared" si="1676"/>
        <v/>
      </c>
      <c r="AW653" s="139" t="str">
        <f t="shared" si="1677"/>
        <v/>
      </c>
      <c r="AX653" s="139" t="str">
        <f t="shared" si="1678"/>
        <v/>
      </c>
      <c r="AY653" s="139" t="str">
        <f t="shared" si="1679"/>
        <v/>
      </c>
      <c r="AZ653" s="140" t="str">
        <f t="shared" si="1680"/>
        <v/>
      </c>
      <c r="BA653" s="141" t="str">
        <f t="shared" si="1681"/>
        <v/>
      </c>
      <c r="BB653" s="139" t="str">
        <f t="shared" si="1682"/>
        <v/>
      </c>
      <c r="BC653" s="139" t="str">
        <f t="shared" si="1683"/>
        <v/>
      </c>
      <c r="BD653" s="139" t="str">
        <f t="shared" si="1684"/>
        <v/>
      </c>
      <c r="BE653" s="140" t="str">
        <f t="shared" si="1685"/>
        <v/>
      </c>
      <c r="BF653" s="122" t="str">
        <f t="shared" si="1686"/>
        <v/>
      </c>
      <c r="BG653" s="123" t="str">
        <f t="shared" si="1687"/>
        <v/>
      </c>
      <c r="BH653" s="123" t="str">
        <f t="shared" si="1688"/>
        <v/>
      </c>
      <c r="BI653" s="123" t="str">
        <f t="shared" si="1689"/>
        <v/>
      </c>
      <c r="BJ653" s="122" t="str">
        <f t="shared" si="1690"/>
        <v/>
      </c>
      <c r="BK653" s="123" t="str">
        <f t="shared" si="1691"/>
        <v/>
      </c>
      <c r="BL653" s="123" t="str">
        <f t="shared" si="1692"/>
        <v/>
      </c>
      <c r="BM653" s="123" t="str">
        <f t="shared" si="1693"/>
        <v/>
      </c>
      <c r="BN653" s="123" t="str">
        <f t="shared" si="1694"/>
        <v/>
      </c>
      <c r="BO653" s="123" t="str">
        <f t="shared" si="1695"/>
        <v/>
      </c>
      <c r="BP653" s="123" t="str">
        <f t="shared" si="1696"/>
        <v/>
      </c>
      <c r="BQ653" s="123" t="str">
        <f t="shared" si="1697"/>
        <v/>
      </c>
      <c r="BR653" s="124" t="str">
        <f t="shared" si="1698"/>
        <v/>
      </c>
      <c r="BS653" s="142" t="str">
        <f t="shared" si="1699"/>
        <v/>
      </c>
      <c r="BT653" s="143" t="str">
        <f t="shared" si="1700"/>
        <v/>
      </c>
      <c r="BU653" s="143" t="str">
        <f t="shared" si="1701"/>
        <v/>
      </c>
      <c r="BV653" s="143" t="str">
        <f t="shared" si="1702"/>
        <v/>
      </c>
      <c r="BW653" s="143" t="str">
        <f t="shared" si="1703"/>
        <v/>
      </c>
      <c r="BX653" s="144" t="str">
        <f t="shared" si="1704"/>
        <v/>
      </c>
      <c r="BY653" s="141" t="str">
        <f t="shared" si="1705"/>
        <v/>
      </c>
      <c r="BZ653" s="139" t="str">
        <f t="shared" si="1706"/>
        <v/>
      </c>
      <c r="CA653" s="139" t="str">
        <f t="shared" si="1707"/>
        <v/>
      </c>
      <c r="CB653" s="139" t="str">
        <f t="shared" si="1708"/>
        <v/>
      </c>
      <c r="CC653" s="139" t="str">
        <f t="shared" si="1709"/>
        <v/>
      </c>
      <c r="CD653" s="139" t="str">
        <f t="shared" si="1710"/>
        <v/>
      </c>
      <c r="CE653" s="140" t="str">
        <f t="shared" si="1711"/>
        <v/>
      </c>
      <c r="CF653" s="141" t="str">
        <f t="shared" si="1712"/>
        <v/>
      </c>
      <c r="CG653" s="139" t="str">
        <f t="shared" si="1713"/>
        <v/>
      </c>
      <c r="CH653" s="139" t="str">
        <f t="shared" si="1714"/>
        <v/>
      </c>
      <c r="CI653" s="139" t="str">
        <f t="shared" si="1715"/>
        <v/>
      </c>
      <c r="CJ653" s="139" t="str">
        <f t="shared" si="1716"/>
        <v/>
      </c>
      <c r="CK653" s="139" t="str">
        <f t="shared" si="1717"/>
        <v/>
      </c>
      <c r="CL653" s="140" t="str">
        <f t="shared" si="1718"/>
        <v/>
      </c>
      <c r="CM653" s="142" t="str">
        <f t="shared" si="1719"/>
        <v/>
      </c>
      <c r="CN653" s="143" t="str">
        <f t="shared" si="1720"/>
        <v/>
      </c>
      <c r="CO653" s="143" t="str">
        <f t="shared" si="1721"/>
        <v/>
      </c>
      <c r="CP653" s="143" t="str">
        <f t="shared" si="1722"/>
        <v/>
      </c>
      <c r="CQ653" s="143" t="str">
        <f t="shared" si="1723"/>
        <v/>
      </c>
      <c r="CR653" s="145" t="str">
        <f t="shared" si="1724"/>
        <v/>
      </c>
      <c r="CS653" s="127"/>
      <c r="CT653" s="122" t="str">
        <f t="shared" si="1725"/>
        <v/>
      </c>
      <c r="CU653" s="123" t="str">
        <f t="shared" si="1726"/>
        <v/>
      </c>
      <c r="CV653" s="123" t="str">
        <f t="shared" si="1727"/>
        <v/>
      </c>
      <c r="CW653" s="123" t="str">
        <f t="shared" si="1728"/>
        <v/>
      </c>
      <c r="CX653" s="123" t="str">
        <f t="shared" si="1729"/>
        <v/>
      </c>
      <c r="CY653" s="123" t="str">
        <f t="shared" si="1730"/>
        <v/>
      </c>
      <c r="CZ653" s="123" t="str">
        <f t="shared" si="1731"/>
        <v/>
      </c>
      <c r="DA653" s="123" t="str">
        <f t="shared" si="1732"/>
        <v/>
      </c>
      <c r="DB653" s="124" t="str">
        <f t="shared" si="1733"/>
        <v/>
      </c>
      <c r="DC653" s="128" t="str">
        <f t="shared" si="1734"/>
        <v/>
      </c>
      <c r="DD653" s="123" t="str">
        <f t="shared" si="1735"/>
        <v/>
      </c>
      <c r="DE653" s="123" t="str">
        <f t="shared" si="1736"/>
        <v/>
      </c>
      <c r="DF653" s="123" t="str">
        <f t="shared" si="1737"/>
        <v/>
      </c>
      <c r="DG653" s="123" t="str">
        <f t="shared" si="1738"/>
        <v/>
      </c>
      <c r="DH653" s="123" t="str">
        <f t="shared" si="1739"/>
        <v/>
      </c>
      <c r="DI653" s="123" t="str">
        <f t="shared" si="1740"/>
        <v/>
      </c>
      <c r="DJ653" s="129" t="str">
        <f t="shared" si="1741"/>
        <v/>
      </c>
      <c r="DK653" s="98" t="s">
        <v>68</v>
      </c>
      <c r="DL653" s="130">
        <f t="shared" si="1748"/>
        <v>647</v>
      </c>
      <c r="DM653" s="56"/>
    </row>
    <row r="654" spans="2:117" ht="22.5" customHeight="1">
      <c r="B654" s="98" t="s">
        <v>68</v>
      </c>
      <c r="C654" s="130">
        <f t="shared" si="1742"/>
        <v>648</v>
      </c>
      <c r="D654" s="146">
        <v>45710</v>
      </c>
      <c r="E654" s="155" t="s">
        <v>69</v>
      </c>
      <c r="F654" s="102" t="s">
        <v>70</v>
      </c>
      <c r="G654" s="103" t="s">
        <v>20</v>
      </c>
      <c r="H654" s="131" t="s">
        <v>46</v>
      </c>
      <c r="I654" s="132">
        <v>3000</v>
      </c>
      <c r="J654" s="106"/>
      <c r="K654" s="107">
        <f t="shared" si="1743"/>
        <v>6797375</v>
      </c>
      <c r="L654" s="645"/>
      <c r="M654" s="133"/>
      <c r="N654" s="133"/>
      <c r="O654" s="134" t="str">
        <f t="shared" ref="O654:S654" si="2154">IF($H654=O$6,$I654,"")</f>
        <v/>
      </c>
      <c r="P654" s="135" t="str">
        <f t="shared" si="2154"/>
        <v/>
      </c>
      <c r="Q654" s="136">
        <f t="shared" si="2154"/>
        <v>3000</v>
      </c>
      <c r="R654" s="135" t="str">
        <f t="shared" si="2154"/>
        <v/>
      </c>
      <c r="S654" s="137" t="str">
        <f t="shared" si="2154"/>
        <v/>
      </c>
      <c r="T654" s="113" t="str">
        <f t="shared" ref="T654:AJ654" si="2155">IF($H654=T$6,$J654,"")</f>
        <v/>
      </c>
      <c r="U654" s="114" t="str">
        <f t="shared" si="2155"/>
        <v/>
      </c>
      <c r="V654" s="114" t="str">
        <f t="shared" si="2155"/>
        <v/>
      </c>
      <c r="W654" s="114" t="str">
        <f t="shared" si="2155"/>
        <v/>
      </c>
      <c r="X654" s="113" t="str">
        <f t="shared" si="2155"/>
        <v/>
      </c>
      <c r="Y654" s="114" t="str">
        <f t="shared" si="2155"/>
        <v/>
      </c>
      <c r="Z654" s="114" t="str">
        <f t="shared" si="2155"/>
        <v/>
      </c>
      <c r="AA654" s="114" t="str">
        <f t="shared" si="2155"/>
        <v/>
      </c>
      <c r="AB654" s="113" t="str">
        <f t="shared" si="2155"/>
        <v/>
      </c>
      <c r="AC654" s="114" t="str">
        <f t="shared" si="2155"/>
        <v/>
      </c>
      <c r="AD654" s="114" t="str">
        <f t="shared" si="2155"/>
        <v/>
      </c>
      <c r="AE654" s="114" t="str">
        <f t="shared" si="2155"/>
        <v/>
      </c>
      <c r="AF654" s="114" t="str">
        <f t="shared" si="2155"/>
        <v/>
      </c>
      <c r="AG654" s="114" t="str">
        <f t="shared" si="2155"/>
        <v/>
      </c>
      <c r="AH654" s="114" t="str">
        <f t="shared" si="2155"/>
        <v/>
      </c>
      <c r="AI654" s="113" t="str">
        <f t="shared" si="2155"/>
        <v/>
      </c>
      <c r="AJ654" s="115" t="str">
        <f t="shared" si="2155"/>
        <v/>
      </c>
      <c r="AK654" s="617"/>
      <c r="AL654" s="38"/>
      <c r="AM654" s="98" t="s">
        <v>68</v>
      </c>
      <c r="AN654" s="130">
        <f t="shared" si="1746"/>
        <v>648</v>
      </c>
      <c r="AO654" s="138" t="str">
        <f t="shared" ref="AO654:AS654" si="2156">IF(AND($G654=AO$4,$H654=AO$6),$I654,"")</f>
        <v/>
      </c>
      <c r="AP654" s="139" t="str">
        <f t="shared" si="2156"/>
        <v/>
      </c>
      <c r="AQ654" s="139">
        <f t="shared" si="2156"/>
        <v>3000</v>
      </c>
      <c r="AR654" s="139" t="str">
        <f t="shared" si="2156"/>
        <v/>
      </c>
      <c r="AS654" s="139" t="str">
        <f t="shared" si="2156"/>
        <v/>
      </c>
      <c r="AT654" s="118"/>
      <c r="AU654" s="138" t="str">
        <f t="shared" si="1675"/>
        <v/>
      </c>
      <c r="AV654" s="139" t="str">
        <f t="shared" si="1676"/>
        <v/>
      </c>
      <c r="AW654" s="139" t="str">
        <f t="shared" si="1677"/>
        <v/>
      </c>
      <c r="AX654" s="139" t="str">
        <f t="shared" si="1678"/>
        <v/>
      </c>
      <c r="AY654" s="139" t="str">
        <f t="shared" si="1679"/>
        <v/>
      </c>
      <c r="AZ654" s="140" t="str">
        <f t="shared" si="1680"/>
        <v/>
      </c>
      <c r="BA654" s="141" t="str">
        <f t="shared" si="1681"/>
        <v/>
      </c>
      <c r="BB654" s="139" t="str">
        <f t="shared" si="1682"/>
        <v/>
      </c>
      <c r="BC654" s="139" t="str">
        <f t="shared" si="1683"/>
        <v/>
      </c>
      <c r="BD654" s="139" t="str">
        <f t="shared" si="1684"/>
        <v/>
      </c>
      <c r="BE654" s="140" t="str">
        <f t="shared" si="1685"/>
        <v/>
      </c>
      <c r="BF654" s="122" t="str">
        <f t="shared" si="1686"/>
        <v/>
      </c>
      <c r="BG654" s="123" t="str">
        <f t="shared" si="1687"/>
        <v/>
      </c>
      <c r="BH654" s="123" t="str">
        <f t="shared" si="1688"/>
        <v/>
      </c>
      <c r="BI654" s="123" t="str">
        <f t="shared" si="1689"/>
        <v/>
      </c>
      <c r="BJ654" s="122" t="str">
        <f t="shared" si="1690"/>
        <v/>
      </c>
      <c r="BK654" s="123" t="str">
        <f t="shared" si="1691"/>
        <v/>
      </c>
      <c r="BL654" s="123" t="str">
        <f t="shared" si="1692"/>
        <v/>
      </c>
      <c r="BM654" s="123" t="str">
        <f t="shared" si="1693"/>
        <v/>
      </c>
      <c r="BN654" s="123" t="str">
        <f t="shared" si="1694"/>
        <v/>
      </c>
      <c r="BO654" s="123" t="str">
        <f t="shared" si="1695"/>
        <v/>
      </c>
      <c r="BP654" s="123" t="str">
        <f t="shared" si="1696"/>
        <v/>
      </c>
      <c r="BQ654" s="123" t="str">
        <f t="shared" si="1697"/>
        <v/>
      </c>
      <c r="BR654" s="124" t="str">
        <f t="shared" si="1698"/>
        <v/>
      </c>
      <c r="BS654" s="142" t="str">
        <f t="shared" si="1699"/>
        <v/>
      </c>
      <c r="BT654" s="143" t="str">
        <f t="shared" si="1700"/>
        <v/>
      </c>
      <c r="BU654" s="143" t="str">
        <f t="shared" si="1701"/>
        <v/>
      </c>
      <c r="BV654" s="143" t="str">
        <f t="shared" si="1702"/>
        <v/>
      </c>
      <c r="BW654" s="143" t="str">
        <f t="shared" si="1703"/>
        <v/>
      </c>
      <c r="BX654" s="144" t="str">
        <f t="shared" si="1704"/>
        <v/>
      </c>
      <c r="BY654" s="141" t="str">
        <f t="shared" si="1705"/>
        <v/>
      </c>
      <c r="BZ654" s="139" t="str">
        <f t="shared" si="1706"/>
        <v/>
      </c>
      <c r="CA654" s="139" t="str">
        <f t="shared" si="1707"/>
        <v/>
      </c>
      <c r="CB654" s="139" t="str">
        <f t="shared" si="1708"/>
        <v/>
      </c>
      <c r="CC654" s="139" t="str">
        <f t="shared" si="1709"/>
        <v/>
      </c>
      <c r="CD654" s="139" t="str">
        <f t="shared" si="1710"/>
        <v/>
      </c>
      <c r="CE654" s="140" t="str">
        <f t="shared" si="1711"/>
        <v/>
      </c>
      <c r="CF654" s="141" t="str">
        <f t="shared" si="1712"/>
        <v/>
      </c>
      <c r="CG654" s="139" t="str">
        <f t="shared" si="1713"/>
        <v/>
      </c>
      <c r="CH654" s="139" t="str">
        <f t="shared" si="1714"/>
        <v/>
      </c>
      <c r="CI654" s="139" t="str">
        <f t="shared" si="1715"/>
        <v/>
      </c>
      <c r="CJ654" s="139" t="str">
        <f t="shared" si="1716"/>
        <v/>
      </c>
      <c r="CK654" s="139" t="str">
        <f t="shared" si="1717"/>
        <v/>
      </c>
      <c r="CL654" s="140" t="str">
        <f t="shared" si="1718"/>
        <v/>
      </c>
      <c r="CM654" s="142" t="str">
        <f t="shared" si="1719"/>
        <v/>
      </c>
      <c r="CN654" s="143" t="str">
        <f t="shared" si="1720"/>
        <v/>
      </c>
      <c r="CO654" s="143" t="str">
        <f t="shared" si="1721"/>
        <v/>
      </c>
      <c r="CP654" s="143" t="str">
        <f t="shared" si="1722"/>
        <v/>
      </c>
      <c r="CQ654" s="143" t="str">
        <f t="shared" si="1723"/>
        <v/>
      </c>
      <c r="CR654" s="145" t="str">
        <f t="shared" si="1724"/>
        <v/>
      </c>
      <c r="CS654" s="127"/>
      <c r="CT654" s="122" t="str">
        <f t="shared" si="1725"/>
        <v/>
      </c>
      <c r="CU654" s="123" t="str">
        <f t="shared" si="1726"/>
        <v/>
      </c>
      <c r="CV654" s="123" t="str">
        <f t="shared" si="1727"/>
        <v/>
      </c>
      <c r="CW654" s="123" t="str">
        <f t="shared" si="1728"/>
        <v/>
      </c>
      <c r="CX654" s="123" t="str">
        <f t="shared" si="1729"/>
        <v/>
      </c>
      <c r="CY654" s="123" t="str">
        <f t="shared" si="1730"/>
        <v/>
      </c>
      <c r="CZ654" s="123" t="str">
        <f t="shared" si="1731"/>
        <v/>
      </c>
      <c r="DA654" s="123" t="str">
        <f t="shared" si="1732"/>
        <v/>
      </c>
      <c r="DB654" s="124" t="str">
        <f t="shared" si="1733"/>
        <v/>
      </c>
      <c r="DC654" s="128" t="str">
        <f t="shared" si="1734"/>
        <v/>
      </c>
      <c r="DD654" s="123" t="str">
        <f t="shared" si="1735"/>
        <v/>
      </c>
      <c r="DE654" s="123" t="str">
        <f t="shared" si="1736"/>
        <v/>
      </c>
      <c r="DF654" s="123" t="str">
        <f t="shared" si="1737"/>
        <v/>
      </c>
      <c r="DG654" s="123" t="str">
        <f t="shared" si="1738"/>
        <v/>
      </c>
      <c r="DH654" s="123" t="str">
        <f t="shared" si="1739"/>
        <v/>
      </c>
      <c r="DI654" s="123" t="str">
        <f t="shared" si="1740"/>
        <v/>
      </c>
      <c r="DJ654" s="129" t="str">
        <f t="shared" si="1741"/>
        <v/>
      </c>
      <c r="DK654" s="98" t="s">
        <v>68</v>
      </c>
      <c r="DL654" s="130">
        <f t="shared" si="1748"/>
        <v>648</v>
      </c>
      <c r="DM654" s="56"/>
    </row>
    <row r="655" spans="2:117" ht="22.5" customHeight="1">
      <c r="B655" s="98" t="s">
        <v>68</v>
      </c>
      <c r="C655" s="130">
        <f t="shared" si="1742"/>
        <v>649</v>
      </c>
      <c r="D655" s="146">
        <v>45710</v>
      </c>
      <c r="E655" s="155" t="s">
        <v>69</v>
      </c>
      <c r="F655" s="102" t="s">
        <v>70</v>
      </c>
      <c r="G655" s="103" t="s">
        <v>20</v>
      </c>
      <c r="H655" s="131" t="s">
        <v>46</v>
      </c>
      <c r="I655" s="132">
        <v>1000</v>
      </c>
      <c r="J655" s="106"/>
      <c r="K655" s="107">
        <f t="shared" si="1743"/>
        <v>6798375</v>
      </c>
      <c r="L655" s="645"/>
      <c r="M655" s="133"/>
      <c r="N655" s="133"/>
      <c r="O655" s="134" t="str">
        <f t="shared" ref="O655:S655" si="2157">IF($H655=O$6,$I655,"")</f>
        <v/>
      </c>
      <c r="P655" s="135" t="str">
        <f t="shared" si="2157"/>
        <v/>
      </c>
      <c r="Q655" s="136">
        <f t="shared" si="2157"/>
        <v>1000</v>
      </c>
      <c r="R655" s="135" t="str">
        <f t="shared" si="2157"/>
        <v/>
      </c>
      <c r="S655" s="137" t="str">
        <f t="shared" si="2157"/>
        <v/>
      </c>
      <c r="T655" s="113" t="str">
        <f t="shared" ref="T655:AJ655" si="2158">IF($H655=T$6,$J655,"")</f>
        <v/>
      </c>
      <c r="U655" s="114" t="str">
        <f t="shared" si="2158"/>
        <v/>
      </c>
      <c r="V655" s="114" t="str">
        <f t="shared" si="2158"/>
        <v/>
      </c>
      <c r="W655" s="114" t="str">
        <f t="shared" si="2158"/>
        <v/>
      </c>
      <c r="X655" s="113" t="str">
        <f t="shared" si="2158"/>
        <v/>
      </c>
      <c r="Y655" s="114" t="str">
        <f t="shared" si="2158"/>
        <v/>
      </c>
      <c r="Z655" s="114" t="str">
        <f t="shared" si="2158"/>
        <v/>
      </c>
      <c r="AA655" s="114" t="str">
        <f t="shared" si="2158"/>
        <v/>
      </c>
      <c r="AB655" s="113" t="str">
        <f t="shared" si="2158"/>
        <v/>
      </c>
      <c r="AC655" s="114" t="str">
        <f t="shared" si="2158"/>
        <v/>
      </c>
      <c r="AD655" s="114" t="str">
        <f t="shared" si="2158"/>
        <v/>
      </c>
      <c r="AE655" s="114" t="str">
        <f t="shared" si="2158"/>
        <v/>
      </c>
      <c r="AF655" s="114" t="str">
        <f t="shared" si="2158"/>
        <v/>
      </c>
      <c r="AG655" s="114" t="str">
        <f t="shared" si="2158"/>
        <v/>
      </c>
      <c r="AH655" s="114" t="str">
        <f t="shared" si="2158"/>
        <v/>
      </c>
      <c r="AI655" s="113" t="str">
        <f t="shared" si="2158"/>
        <v/>
      </c>
      <c r="AJ655" s="115" t="str">
        <f t="shared" si="2158"/>
        <v/>
      </c>
      <c r="AK655" s="617"/>
      <c r="AL655" s="38"/>
      <c r="AM655" s="98" t="s">
        <v>68</v>
      </c>
      <c r="AN655" s="130">
        <f t="shared" si="1746"/>
        <v>649</v>
      </c>
      <c r="AO655" s="138" t="str">
        <f t="shared" ref="AO655:AS655" si="2159">IF(AND($G655=AO$4,$H655=AO$6),$I655,"")</f>
        <v/>
      </c>
      <c r="AP655" s="139" t="str">
        <f t="shared" si="2159"/>
        <v/>
      </c>
      <c r="AQ655" s="139">
        <f t="shared" si="2159"/>
        <v>1000</v>
      </c>
      <c r="AR655" s="139" t="str">
        <f t="shared" si="2159"/>
        <v/>
      </c>
      <c r="AS655" s="139" t="str">
        <f t="shared" si="2159"/>
        <v/>
      </c>
      <c r="AT655" s="118"/>
      <c r="AU655" s="138" t="str">
        <f t="shared" si="1675"/>
        <v/>
      </c>
      <c r="AV655" s="139" t="str">
        <f t="shared" si="1676"/>
        <v/>
      </c>
      <c r="AW655" s="139" t="str">
        <f t="shared" si="1677"/>
        <v/>
      </c>
      <c r="AX655" s="139" t="str">
        <f t="shared" si="1678"/>
        <v/>
      </c>
      <c r="AY655" s="139" t="str">
        <f t="shared" si="1679"/>
        <v/>
      </c>
      <c r="AZ655" s="140" t="str">
        <f t="shared" si="1680"/>
        <v/>
      </c>
      <c r="BA655" s="141" t="str">
        <f t="shared" si="1681"/>
        <v/>
      </c>
      <c r="BB655" s="139" t="str">
        <f t="shared" si="1682"/>
        <v/>
      </c>
      <c r="BC655" s="139" t="str">
        <f t="shared" si="1683"/>
        <v/>
      </c>
      <c r="BD655" s="139" t="str">
        <f t="shared" si="1684"/>
        <v/>
      </c>
      <c r="BE655" s="140" t="str">
        <f t="shared" si="1685"/>
        <v/>
      </c>
      <c r="BF655" s="122" t="str">
        <f t="shared" si="1686"/>
        <v/>
      </c>
      <c r="BG655" s="123" t="str">
        <f t="shared" si="1687"/>
        <v/>
      </c>
      <c r="BH655" s="123" t="str">
        <f t="shared" si="1688"/>
        <v/>
      </c>
      <c r="BI655" s="123" t="str">
        <f t="shared" si="1689"/>
        <v/>
      </c>
      <c r="BJ655" s="122" t="str">
        <f t="shared" si="1690"/>
        <v/>
      </c>
      <c r="BK655" s="123" t="str">
        <f t="shared" si="1691"/>
        <v/>
      </c>
      <c r="BL655" s="123" t="str">
        <f t="shared" si="1692"/>
        <v/>
      </c>
      <c r="BM655" s="123" t="str">
        <f t="shared" si="1693"/>
        <v/>
      </c>
      <c r="BN655" s="123" t="str">
        <f t="shared" si="1694"/>
        <v/>
      </c>
      <c r="BO655" s="123" t="str">
        <f t="shared" si="1695"/>
        <v/>
      </c>
      <c r="BP655" s="123" t="str">
        <f t="shared" si="1696"/>
        <v/>
      </c>
      <c r="BQ655" s="123" t="str">
        <f t="shared" si="1697"/>
        <v/>
      </c>
      <c r="BR655" s="124" t="str">
        <f t="shared" si="1698"/>
        <v/>
      </c>
      <c r="BS655" s="142" t="str">
        <f t="shared" si="1699"/>
        <v/>
      </c>
      <c r="BT655" s="143" t="str">
        <f t="shared" si="1700"/>
        <v/>
      </c>
      <c r="BU655" s="143" t="str">
        <f t="shared" si="1701"/>
        <v/>
      </c>
      <c r="BV655" s="143" t="str">
        <f t="shared" si="1702"/>
        <v/>
      </c>
      <c r="BW655" s="143" t="str">
        <f t="shared" si="1703"/>
        <v/>
      </c>
      <c r="BX655" s="144" t="str">
        <f t="shared" si="1704"/>
        <v/>
      </c>
      <c r="BY655" s="141" t="str">
        <f t="shared" si="1705"/>
        <v/>
      </c>
      <c r="BZ655" s="139" t="str">
        <f t="shared" si="1706"/>
        <v/>
      </c>
      <c r="CA655" s="139" t="str">
        <f t="shared" si="1707"/>
        <v/>
      </c>
      <c r="CB655" s="139" t="str">
        <f t="shared" si="1708"/>
        <v/>
      </c>
      <c r="CC655" s="139" t="str">
        <f t="shared" si="1709"/>
        <v/>
      </c>
      <c r="CD655" s="139" t="str">
        <f t="shared" si="1710"/>
        <v/>
      </c>
      <c r="CE655" s="140" t="str">
        <f t="shared" si="1711"/>
        <v/>
      </c>
      <c r="CF655" s="141" t="str">
        <f t="shared" si="1712"/>
        <v/>
      </c>
      <c r="CG655" s="139" t="str">
        <f t="shared" si="1713"/>
        <v/>
      </c>
      <c r="CH655" s="139" t="str">
        <f t="shared" si="1714"/>
        <v/>
      </c>
      <c r="CI655" s="139" t="str">
        <f t="shared" si="1715"/>
        <v/>
      </c>
      <c r="CJ655" s="139" t="str">
        <f t="shared" si="1716"/>
        <v/>
      </c>
      <c r="CK655" s="139" t="str">
        <f t="shared" si="1717"/>
        <v/>
      </c>
      <c r="CL655" s="140" t="str">
        <f t="shared" si="1718"/>
        <v/>
      </c>
      <c r="CM655" s="142" t="str">
        <f t="shared" si="1719"/>
        <v/>
      </c>
      <c r="CN655" s="143" t="str">
        <f t="shared" si="1720"/>
        <v/>
      </c>
      <c r="CO655" s="143" t="str">
        <f t="shared" si="1721"/>
        <v/>
      </c>
      <c r="CP655" s="143" t="str">
        <f t="shared" si="1722"/>
        <v/>
      </c>
      <c r="CQ655" s="143" t="str">
        <f t="shared" si="1723"/>
        <v/>
      </c>
      <c r="CR655" s="145" t="str">
        <f t="shared" si="1724"/>
        <v/>
      </c>
      <c r="CS655" s="127"/>
      <c r="CT655" s="122" t="str">
        <f t="shared" si="1725"/>
        <v/>
      </c>
      <c r="CU655" s="123" t="str">
        <f t="shared" si="1726"/>
        <v/>
      </c>
      <c r="CV655" s="123" t="str">
        <f t="shared" si="1727"/>
        <v/>
      </c>
      <c r="CW655" s="123" t="str">
        <f t="shared" si="1728"/>
        <v/>
      </c>
      <c r="CX655" s="123" t="str">
        <f t="shared" si="1729"/>
        <v/>
      </c>
      <c r="CY655" s="123" t="str">
        <f t="shared" si="1730"/>
        <v/>
      </c>
      <c r="CZ655" s="123" t="str">
        <f t="shared" si="1731"/>
        <v/>
      </c>
      <c r="DA655" s="123" t="str">
        <f t="shared" si="1732"/>
        <v/>
      </c>
      <c r="DB655" s="124" t="str">
        <f t="shared" si="1733"/>
        <v/>
      </c>
      <c r="DC655" s="128" t="str">
        <f t="shared" si="1734"/>
        <v/>
      </c>
      <c r="DD655" s="123" t="str">
        <f t="shared" si="1735"/>
        <v/>
      </c>
      <c r="DE655" s="123" t="str">
        <f t="shared" si="1736"/>
        <v/>
      </c>
      <c r="DF655" s="123" t="str">
        <f t="shared" si="1737"/>
        <v/>
      </c>
      <c r="DG655" s="123" t="str">
        <f t="shared" si="1738"/>
        <v/>
      </c>
      <c r="DH655" s="123" t="str">
        <f t="shared" si="1739"/>
        <v/>
      </c>
      <c r="DI655" s="123" t="str">
        <f t="shared" si="1740"/>
        <v/>
      </c>
      <c r="DJ655" s="129" t="str">
        <f t="shared" si="1741"/>
        <v/>
      </c>
      <c r="DK655" s="98" t="s">
        <v>68</v>
      </c>
      <c r="DL655" s="130">
        <f t="shared" si="1748"/>
        <v>649</v>
      </c>
      <c r="DM655" s="56"/>
    </row>
    <row r="656" spans="2:117" ht="22.5" customHeight="1">
      <c r="B656" s="98" t="s">
        <v>68</v>
      </c>
      <c r="C656" s="130">
        <f t="shared" si="1742"/>
        <v>650</v>
      </c>
      <c r="D656" s="146">
        <v>45710</v>
      </c>
      <c r="E656" s="155" t="s">
        <v>69</v>
      </c>
      <c r="F656" s="102" t="s">
        <v>70</v>
      </c>
      <c r="G656" s="103" t="s">
        <v>20</v>
      </c>
      <c r="H656" s="131" t="s">
        <v>46</v>
      </c>
      <c r="I656" s="132">
        <v>2000</v>
      </c>
      <c r="J656" s="106"/>
      <c r="K656" s="107">
        <f t="shared" si="1743"/>
        <v>6800375</v>
      </c>
      <c r="L656" s="645"/>
      <c r="M656" s="133"/>
      <c r="N656" s="133"/>
      <c r="O656" s="134" t="str">
        <f t="shared" ref="O656:S656" si="2160">IF($H656=O$6,$I656,"")</f>
        <v/>
      </c>
      <c r="P656" s="135" t="str">
        <f t="shared" si="2160"/>
        <v/>
      </c>
      <c r="Q656" s="136">
        <f t="shared" si="2160"/>
        <v>2000</v>
      </c>
      <c r="R656" s="135" t="str">
        <f t="shared" si="2160"/>
        <v/>
      </c>
      <c r="S656" s="137" t="str">
        <f t="shared" si="2160"/>
        <v/>
      </c>
      <c r="T656" s="113" t="str">
        <f t="shared" ref="T656:AJ656" si="2161">IF($H656=T$6,$J656,"")</f>
        <v/>
      </c>
      <c r="U656" s="114" t="str">
        <f t="shared" si="2161"/>
        <v/>
      </c>
      <c r="V656" s="114" t="str">
        <f t="shared" si="2161"/>
        <v/>
      </c>
      <c r="W656" s="114" t="str">
        <f t="shared" si="2161"/>
        <v/>
      </c>
      <c r="X656" s="113" t="str">
        <f t="shared" si="2161"/>
        <v/>
      </c>
      <c r="Y656" s="114" t="str">
        <f t="shared" si="2161"/>
        <v/>
      </c>
      <c r="Z656" s="114" t="str">
        <f t="shared" si="2161"/>
        <v/>
      </c>
      <c r="AA656" s="114" t="str">
        <f t="shared" si="2161"/>
        <v/>
      </c>
      <c r="AB656" s="113" t="str">
        <f t="shared" si="2161"/>
        <v/>
      </c>
      <c r="AC656" s="114" t="str">
        <f t="shared" si="2161"/>
        <v/>
      </c>
      <c r="AD656" s="114" t="str">
        <f t="shared" si="2161"/>
        <v/>
      </c>
      <c r="AE656" s="114" t="str">
        <f t="shared" si="2161"/>
        <v/>
      </c>
      <c r="AF656" s="114" t="str">
        <f t="shared" si="2161"/>
        <v/>
      </c>
      <c r="AG656" s="114" t="str">
        <f t="shared" si="2161"/>
        <v/>
      </c>
      <c r="AH656" s="114" t="str">
        <f t="shared" si="2161"/>
        <v/>
      </c>
      <c r="AI656" s="113" t="str">
        <f t="shared" si="2161"/>
        <v/>
      </c>
      <c r="AJ656" s="115" t="str">
        <f t="shared" si="2161"/>
        <v/>
      </c>
      <c r="AK656" s="617"/>
      <c r="AL656" s="38"/>
      <c r="AM656" s="98" t="s">
        <v>68</v>
      </c>
      <c r="AN656" s="130">
        <f t="shared" si="1746"/>
        <v>650</v>
      </c>
      <c r="AO656" s="138" t="str">
        <f t="shared" ref="AO656:AS656" si="2162">IF(AND($G656=AO$4,$H656=AO$6),$I656,"")</f>
        <v/>
      </c>
      <c r="AP656" s="139" t="str">
        <f t="shared" si="2162"/>
        <v/>
      </c>
      <c r="AQ656" s="139">
        <f t="shared" si="2162"/>
        <v>2000</v>
      </c>
      <c r="AR656" s="139" t="str">
        <f t="shared" si="2162"/>
        <v/>
      </c>
      <c r="AS656" s="139" t="str">
        <f t="shared" si="2162"/>
        <v/>
      </c>
      <c r="AT656" s="118"/>
      <c r="AU656" s="138" t="str">
        <f t="shared" si="1675"/>
        <v/>
      </c>
      <c r="AV656" s="139" t="str">
        <f t="shared" si="1676"/>
        <v/>
      </c>
      <c r="AW656" s="139" t="str">
        <f t="shared" si="1677"/>
        <v/>
      </c>
      <c r="AX656" s="139" t="str">
        <f t="shared" si="1678"/>
        <v/>
      </c>
      <c r="AY656" s="139" t="str">
        <f t="shared" si="1679"/>
        <v/>
      </c>
      <c r="AZ656" s="140" t="str">
        <f t="shared" si="1680"/>
        <v/>
      </c>
      <c r="BA656" s="141" t="str">
        <f t="shared" si="1681"/>
        <v/>
      </c>
      <c r="BB656" s="139" t="str">
        <f t="shared" si="1682"/>
        <v/>
      </c>
      <c r="BC656" s="139" t="str">
        <f t="shared" si="1683"/>
        <v/>
      </c>
      <c r="BD656" s="139" t="str">
        <f t="shared" si="1684"/>
        <v/>
      </c>
      <c r="BE656" s="140" t="str">
        <f t="shared" si="1685"/>
        <v/>
      </c>
      <c r="BF656" s="122" t="str">
        <f t="shared" si="1686"/>
        <v/>
      </c>
      <c r="BG656" s="123" t="str">
        <f t="shared" si="1687"/>
        <v/>
      </c>
      <c r="BH656" s="123" t="str">
        <f t="shared" si="1688"/>
        <v/>
      </c>
      <c r="BI656" s="123" t="str">
        <f t="shared" si="1689"/>
        <v/>
      </c>
      <c r="BJ656" s="122" t="str">
        <f t="shared" si="1690"/>
        <v/>
      </c>
      <c r="BK656" s="123" t="str">
        <f t="shared" si="1691"/>
        <v/>
      </c>
      <c r="BL656" s="123" t="str">
        <f t="shared" si="1692"/>
        <v/>
      </c>
      <c r="BM656" s="123" t="str">
        <f t="shared" si="1693"/>
        <v/>
      </c>
      <c r="BN656" s="123" t="str">
        <f t="shared" si="1694"/>
        <v/>
      </c>
      <c r="BO656" s="123" t="str">
        <f t="shared" si="1695"/>
        <v/>
      </c>
      <c r="BP656" s="123" t="str">
        <f t="shared" si="1696"/>
        <v/>
      </c>
      <c r="BQ656" s="123" t="str">
        <f t="shared" si="1697"/>
        <v/>
      </c>
      <c r="BR656" s="124" t="str">
        <f t="shared" si="1698"/>
        <v/>
      </c>
      <c r="BS656" s="142" t="str">
        <f t="shared" si="1699"/>
        <v/>
      </c>
      <c r="BT656" s="143" t="str">
        <f t="shared" si="1700"/>
        <v/>
      </c>
      <c r="BU656" s="143" t="str">
        <f t="shared" si="1701"/>
        <v/>
      </c>
      <c r="BV656" s="143" t="str">
        <f t="shared" si="1702"/>
        <v/>
      </c>
      <c r="BW656" s="143" t="str">
        <f t="shared" si="1703"/>
        <v/>
      </c>
      <c r="BX656" s="144" t="str">
        <f t="shared" si="1704"/>
        <v/>
      </c>
      <c r="BY656" s="141" t="str">
        <f t="shared" si="1705"/>
        <v/>
      </c>
      <c r="BZ656" s="139" t="str">
        <f t="shared" si="1706"/>
        <v/>
      </c>
      <c r="CA656" s="139" t="str">
        <f t="shared" si="1707"/>
        <v/>
      </c>
      <c r="CB656" s="139" t="str">
        <f t="shared" si="1708"/>
        <v/>
      </c>
      <c r="CC656" s="139" t="str">
        <f t="shared" si="1709"/>
        <v/>
      </c>
      <c r="CD656" s="139" t="str">
        <f t="shared" si="1710"/>
        <v/>
      </c>
      <c r="CE656" s="140" t="str">
        <f t="shared" si="1711"/>
        <v/>
      </c>
      <c r="CF656" s="141" t="str">
        <f t="shared" si="1712"/>
        <v/>
      </c>
      <c r="CG656" s="139" t="str">
        <f t="shared" si="1713"/>
        <v/>
      </c>
      <c r="CH656" s="139" t="str">
        <f t="shared" si="1714"/>
        <v/>
      </c>
      <c r="CI656" s="139" t="str">
        <f t="shared" si="1715"/>
        <v/>
      </c>
      <c r="CJ656" s="139" t="str">
        <f t="shared" si="1716"/>
        <v/>
      </c>
      <c r="CK656" s="139" t="str">
        <f t="shared" si="1717"/>
        <v/>
      </c>
      <c r="CL656" s="140" t="str">
        <f t="shared" si="1718"/>
        <v/>
      </c>
      <c r="CM656" s="142" t="str">
        <f t="shared" si="1719"/>
        <v/>
      </c>
      <c r="CN656" s="143" t="str">
        <f t="shared" si="1720"/>
        <v/>
      </c>
      <c r="CO656" s="143" t="str">
        <f t="shared" si="1721"/>
        <v/>
      </c>
      <c r="CP656" s="143" t="str">
        <f t="shared" si="1722"/>
        <v/>
      </c>
      <c r="CQ656" s="143" t="str">
        <f t="shared" si="1723"/>
        <v/>
      </c>
      <c r="CR656" s="145" t="str">
        <f t="shared" si="1724"/>
        <v/>
      </c>
      <c r="CS656" s="127"/>
      <c r="CT656" s="122" t="str">
        <f t="shared" si="1725"/>
        <v/>
      </c>
      <c r="CU656" s="123" t="str">
        <f t="shared" si="1726"/>
        <v/>
      </c>
      <c r="CV656" s="123" t="str">
        <f t="shared" si="1727"/>
        <v/>
      </c>
      <c r="CW656" s="123" t="str">
        <f t="shared" si="1728"/>
        <v/>
      </c>
      <c r="CX656" s="123" t="str">
        <f t="shared" si="1729"/>
        <v/>
      </c>
      <c r="CY656" s="123" t="str">
        <f t="shared" si="1730"/>
        <v/>
      </c>
      <c r="CZ656" s="123" t="str">
        <f t="shared" si="1731"/>
        <v/>
      </c>
      <c r="DA656" s="123" t="str">
        <f t="shared" si="1732"/>
        <v/>
      </c>
      <c r="DB656" s="124" t="str">
        <f t="shared" si="1733"/>
        <v/>
      </c>
      <c r="DC656" s="128" t="str">
        <f t="shared" si="1734"/>
        <v/>
      </c>
      <c r="DD656" s="123" t="str">
        <f t="shared" si="1735"/>
        <v/>
      </c>
      <c r="DE656" s="123" t="str">
        <f t="shared" si="1736"/>
        <v/>
      </c>
      <c r="DF656" s="123" t="str">
        <f t="shared" si="1737"/>
        <v/>
      </c>
      <c r="DG656" s="123" t="str">
        <f t="shared" si="1738"/>
        <v/>
      </c>
      <c r="DH656" s="123" t="str">
        <f t="shared" si="1739"/>
        <v/>
      </c>
      <c r="DI656" s="123" t="str">
        <f t="shared" si="1740"/>
        <v/>
      </c>
      <c r="DJ656" s="129" t="str">
        <f t="shared" si="1741"/>
        <v/>
      </c>
      <c r="DK656" s="98" t="s">
        <v>68</v>
      </c>
      <c r="DL656" s="130">
        <f t="shared" si="1748"/>
        <v>650</v>
      </c>
      <c r="DM656" s="56"/>
    </row>
    <row r="657" spans="2:117" ht="22.5" customHeight="1">
      <c r="B657" s="98" t="s">
        <v>68</v>
      </c>
      <c r="C657" s="130">
        <f t="shared" si="1742"/>
        <v>651</v>
      </c>
      <c r="D657" s="146">
        <v>45710</v>
      </c>
      <c r="E657" s="155" t="s">
        <v>69</v>
      </c>
      <c r="F657" s="102" t="s">
        <v>70</v>
      </c>
      <c r="G657" s="103" t="s">
        <v>20</v>
      </c>
      <c r="H657" s="131" t="s">
        <v>46</v>
      </c>
      <c r="I657" s="132">
        <v>3000</v>
      </c>
      <c r="J657" s="106"/>
      <c r="K657" s="107">
        <f t="shared" si="1743"/>
        <v>6803375</v>
      </c>
      <c r="L657" s="645"/>
      <c r="M657" s="133"/>
      <c r="N657" s="133"/>
      <c r="O657" s="134" t="str">
        <f t="shared" ref="O657:S657" si="2163">IF($H657=O$6,$I657,"")</f>
        <v/>
      </c>
      <c r="P657" s="135" t="str">
        <f t="shared" si="2163"/>
        <v/>
      </c>
      <c r="Q657" s="136">
        <f t="shared" si="2163"/>
        <v>3000</v>
      </c>
      <c r="R657" s="135" t="str">
        <f t="shared" si="2163"/>
        <v/>
      </c>
      <c r="S657" s="137" t="str">
        <f t="shared" si="2163"/>
        <v/>
      </c>
      <c r="T657" s="113" t="str">
        <f t="shared" ref="T657:AJ657" si="2164">IF($H657=T$6,$J657,"")</f>
        <v/>
      </c>
      <c r="U657" s="114" t="str">
        <f t="shared" si="2164"/>
        <v/>
      </c>
      <c r="V657" s="114" t="str">
        <f t="shared" si="2164"/>
        <v/>
      </c>
      <c r="W657" s="114" t="str">
        <f t="shared" si="2164"/>
        <v/>
      </c>
      <c r="X657" s="113" t="str">
        <f t="shared" si="2164"/>
        <v/>
      </c>
      <c r="Y657" s="114" t="str">
        <f t="shared" si="2164"/>
        <v/>
      </c>
      <c r="Z657" s="114" t="str">
        <f t="shared" si="2164"/>
        <v/>
      </c>
      <c r="AA657" s="114" t="str">
        <f t="shared" si="2164"/>
        <v/>
      </c>
      <c r="AB657" s="113" t="str">
        <f t="shared" si="2164"/>
        <v/>
      </c>
      <c r="AC657" s="114" t="str">
        <f t="shared" si="2164"/>
        <v/>
      </c>
      <c r="AD657" s="114" t="str">
        <f t="shared" si="2164"/>
        <v/>
      </c>
      <c r="AE657" s="114" t="str">
        <f t="shared" si="2164"/>
        <v/>
      </c>
      <c r="AF657" s="114" t="str">
        <f t="shared" si="2164"/>
        <v/>
      </c>
      <c r="AG657" s="114" t="str">
        <f t="shared" si="2164"/>
        <v/>
      </c>
      <c r="AH657" s="114" t="str">
        <f t="shared" si="2164"/>
        <v/>
      </c>
      <c r="AI657" s="113" t="str">
        <f t="shared" si="2164"/>
        <v/>
      </c>
      <c r="AJ657" s="115" t="str">
        <f t="shared" si="2164"/>
        <v/>
      </c>
      <c r="AK657" s="617"/>
      <c r="AL657" s="38"/>
      <c r="AM657" s="98" t="s">
        <v>68</v>
      </c>
      <c r="AN657" s="130">
        <f t="shared" si="1746"/>
        <v>651</v>
      </c>
      <c r="AO657" s="138" t="str">
        <f t="shared" ref="AO657:AS657" si="2165">IF(AND($G657=AO$4,$H657=AO$6),$I657,"")</f>
        <v/>
      </c>
      <c r="AP657" s="139" t="str">
        <f t="shared" si="2165"/>
        <v/>
      </c>
      <c r="AQ657" s="139">
        <f t="shared" si="2165"/>
        <v>3000</v>
      </c>
      <c r="AR657" s="139" t="str">
        <f t="shared" si="2165"/>
        <v/>
      </c>
      <c r="AS657" s="139" t="str">
        <f t="shared" si="2165"/>
        <v/>
      </c>
      <c r="AT657" s="118"/>
      <c r="AU657" s="138" t="str">
        <f t="shared" si="1675"/>
        <v/>
      </c>
      <c r="AV657" s="139" t="str">
        <f t="shared" si="1676"/>
        <v/>
      </c>
      <c r="AW657" s="139" t="str">
        <f t="shared" si="1677"/>
        <v/>
      </c>
      <c r="AX657" s="139" t="str">
        <f t="shared" si="1678"/>
        <v/>
      </c>
      <c r="AY657" s="139" t="str">
        <f t="shared" si="1679"/>
        <v/>
      </c>
      <c r="AZ657" s="140" t="str">
        <f t="shared" si="1680"/>
        <v/>
      </c>
      <c r="BA657" s="141" t="str">
        <f t="shared" si="1681"/>
        <v/>
      </c>
      <c r="BB657" s="139" t="str">
        <f t="shared" si="1682"/>
        <v/>
      </c>
      <c r="BC657" s="139" t="str">
        <f t="shared" si="1683"/>
        <v/>
      </c>
      <c r="BD657" s="139" t="str">
        <f t="shared" si="1684"/>
        <v/>
      </c>
      <c r="BE657" s="140" t="str">
        <f t="shared" si="1685"/>
        <v/>
      </c>
      <c r="BF657" s="122" t="str">
        <f t="shared" si="1686"/>
        <v/>
      </c>
      <c r="BG657" s="123" t="str">
        <f t="shared" si="1687"/>
        <v/>
      </c>
      <c r="BH657" s="123" t="str">
        <f t="shared" si="1688"/>
        <v/>
      </c>
      <c r="BI657" s="123" t="str">
        <f t="shared" si="1689"/>
        <v/>
      </c>
      <c r="BJ657" s="122" t="str">
        <f t="shared" si="1690"/>
        <v/>
      </c>
      <c r="BK657" s="123" t="str">
        <f t="shared" si="1691"/>
        <v/>
      </c>
      <c r="BL657" s="123" t="str">
        <f t="shared" si="1692"/>
        <v/>
      </c>
      <c r="BM657" s="123" t="str">
        <f t="shared" si="1693"/>
        <v/>
      </c>
      <c r="BN657" s="123" t="str">
        <f t="shared" si="1694"/>
        <v/>
      </c>
      <c r="BO657" s="123" t="str">
        <f t="shared" si="1695"/>
        <v/>
      </c>
      <c r="BP657" s="123" t="str">
        <f t="shared" si="1696"/>
        <v/>
      </c>
      <c r="BQ657" s="123" t="str">
        <f t="shared" si="1697"/>
        <v/>
      </c>
      <c r="BR657" s="124" t="str">
        <f t="shared" si="1698"/>
        <v/>
      </c>
      <c r="BS657" s="142" t="str">
        <f t="shared" si="1699"/>
        <v/>
      </c>
      <c r="BT657" s="143" t="str">
        <f t="shared" si="1700"/>
        <v/>
      </c>
      <c r="BU657" s="143" t="str">
        <f t="shared" si="1701"/>
        <v/>
      </c>
      <c r="BV657" s="143" t="str">
        <f t="shared" si="1702"/>
        <v/>
      </c>
      <c r="BW657" s="143" t="str">
        <f t="shared" si="1703"/>
        <v/>
      </c>
      <c r="BX657" s="144" t="str">
        <f t="shared" si="1704"/>
        <v/>
      </c>
      <c r="BY657" s="141" t="str">
        <f t="shared" si="1705"/>
        <v/>
      </c>
      <c r="BZ657" s="139" t="str">
        <f t="shared" si="1706"/>
        <v/>
      </c>
      <c r="CA657" s="139" t="str">
        <f t="shared" si="1707"/>
        <v/>
      </c>
      <c r="CB657" s="139" t="str">
        <f t="shared" si="1708"/>
        <v/>
      </c>
      <c r="CC657" s="139" t="str">
        <f t="shared" si="1709"/>
        <v/>
      </c>
      <c r="CD657" s="139" t="str">
        <f t="shared" si="1710"/>
        <v/>
      </c>
      <c r="CE657" s="140" t="str">
        <f t="shared" si="1711"/>
        <v/>
      </c>
      <c r="CF657" s="141" t="str">
        <f t="shared" si="1712"/>
        <v/>
      </c>
      <c r="CG657" s="139" t="str">
        <f t="shared" si="1713"/>
        <v/>
      </c>
      <c r="CH657" s="139" t="str">
        <f t="shared" si="1714"/>
        <v/>
      </c>
      <c r="CI657" s="139" t="str">
        <f t="shared" si="1715"/>
        <v/>
      </c>
      <c r="CJ657" s="139" t="str">
        <f t="shared" si="1716"/>
        <v/>
      </c>
      <c r="CK657" s="139" t="str">
        <f t="shared" si="1717"/>
        <v/>
      </c>
      <c r="CL657" s="140" t="str">
        <f t="shared" si="1718"/>
        <v/>
      </c>
      <c r="CM657" s="142" t="str">
        <f t="shared" si="1719"/>
        <v/>
      </c>
      <c r="CN657" s="143" t="str">
        <f t="shared" si="1720"/>
        <v/>
      </c>
      <c r="CO657" s="143" t="str">
        <f t="shared" si="1721"/>
        <v/>
      </c>
      <c r="CP657" s="143" t="str">
        <f t="shared" si="1722"/>
        <v/>
      </c>
      <c r="CQ657" s="143" t="str">
        <f t="shared" si="1723"/>
        <v/>
      </c>
      <c r="CR657" s="145" t="str">
        <f t="shared" si="1724"/>
        <v/>
      </c>
      <c r="CS657" s="127"/>
      <c r="CT657" s="122" t="str">
        <f t="shared" si="1725"/>
        <v/>
      </c>
      <c r="CU657" s="123" t="str">
        <f t="shared" si="1726"/>
        <v/>
      </c>
      <c r="CV657" s="123" t="str">
        <f t="shared" si="1727"/>
        <v/>
      </c>
      <c r="CW657" s="123" t="str">
        <f t="shared" si="1728"/>
        <v/>
      </c>
      <c r="CX657" s="123" t="str">
        <f t="shared" si="1729"/>
        <v/>
      </c>
      <c r="CY657" s="123" t="str">
        <f t="shared" si="1730"/>
        <v/>
      </c>
      <c r="CZ657" s="123" t="str">
        <f t="shared" si="1731"/>
        <v/>
      </c>
      <c r="DA657" s="123" t="str">
        <f t="shared" si="1732"/>
        <v/>
      </c>
      <c r="DB657" s="124" t="str">
        <f t="shared" si="1733"/>
        <v/>
      </c>
      <c r="DC657" s="128" t="str">
        <f t="shared" si="1734"/>
        <v/>
      </c>
      <c r="DD657" s="123" t="str">
        <f t="shared" si="1735"/>
        <v/>
      </c>
      <c r="DE657" s="123" t="str">
        <f t="shared" si="1736"/>
        <v/>
      </c>
      <c r="DF657" s="123" t="str">
        <f t="shared" si="1737"/>
        <v/>
      </c>
      <c r="DG657" s="123" t="str">
        <f t="shared" si="1738"/>
        <v/>
      </c>
      <c r="DH657" s="123" t="str">
        <f t="shared" si="1739"/>
        <v/>
      </c>
      <c r="DI657" s="123" t="str">
        <f t="shared" si="1740"/>
        <v/>
      </c>
      <c r="DJ657" s="129" t="str">
        <f t="shared" si="1741"/>
        <v/>
      </c>
      <c r="DK657" s="98" t="s">
        <v>68</v>
      </c>
      <c r="DL657" s="130">
        <f t="shared" si="1748"/>
        <v>651</v>
      </c>
      <c r="DM657" s="56"/>
    </row>
    <row r="658" spans="2:117" ht="22.5" customHeight="1">
      <c r="B658" s="98" t="s">
        <v>68</v>
      </c>
      <c r="C658" s="130">
        <f t="shared" si="1742"/>
        <v>652</v>
      </c>
      <c r="D658" s="146">
        <v>45710</v>
      </c>
      <c r="E658" s="155" t="s">
        <v>69</v>
      </c>
      <c r="F658" s="102" t="s">
        <v>70</v>
      </c>
      <c r="G658" s="156" t="s">
        <v>20</v>
      </c>
      <c r="H658" s="131" t="s">
        <v>46</v>
      </c>
      <c r="I658" s="132">
        <v>10000</v>
      </c>
      <c r="J658" s="106"/>
      <c r="K658" s="107">
        <f t="shared" si="1743"/>
        <v>6813375</v>
      </c>
      <c r="L658" s="645"/>
      <c r="M658" s="133"/>
      <c r="N658" s="133"/>
      <c r="O658" s="134" t="str">
        <f t="shared" ref="O658:S658" si="2166">IF($H658=O$6,$I658,"")</f>
        <v/>
      </c>
      <c r="P658" s="135" t="str">
        <f t="shared" si="2166"/>
        <v/>
      </c>
      <c r="Q658" s="136">
        <f t="shared" si="2166"/>
        <v>10000</v>
      </c>
      <c r="R658" s="135" t="str">
        <f t="shared" si="2166"/>
        <v/>
      </c>
      <c r="S658" s="137" t="str">
        <f t="shared" si="2166"/>
        <v/>
      </c>
      <c r="T658" s="113" t="str">
        <f t="shared" ref="T658:AJ658" si="2167">IF($H658=T$6,$J658,"")</f>
        <v/>
      </c>
      <c r="U658" s="114" t="str">
        <f t="shared" si="2167"/>
        <v/>
      </c>
      <c r="V658" s="114" t="str">
        <f t="shared" si="2167"/>
        <v/>
      </c>
      <c r="W658" s="114" t="str">
        <f t="shared" si="2167"/>
        <v/>
      </c>
      <c r="X658" s="113" t="str">
        <f t="shared" si="2167"/>
        <v/>
      </c>
      <c r="Y658" s="114" t="str">
        <f t="shared" si="2167"/>
        <v/>
      </c>
      <c r="Z658" s="114" t="str">
        <f t="shared" si="2167"/>
        <v/>
      </c>
      <c r="AA658" s="114" t="str">
        <f t="shared" si="2167"/>
        <v/>
      </c>
      <c r="AB658" s="113" t="str">
        <f t="shared" si="2167"/>
        <v/>
      </c>
      <c r="AC658" s="114" t="str">
        <f t="shared" si="2167"/>
        <v/>
      </c>
      <c r="AD658" s="114" t="str">
        <f t="shared" si="2167"/>
        <v/>
      </c>
      <c r="AE658" s="114" t="str">
        <f t="shared" si="2167"/>
        <v/>
      </c>
      <c r="AF658" s="114" t="str">
        <f t="shared" si="2167"/>
        <v/>
      </c>
      <c r="AG658" s="114" t="str">
        <f t="shared" si="2167"/>
        <v/>
      </c>
      <c r="AH658" s="114" t="str">
        <f t="shared" si="2167"/>
        <v/>
      </c>
      <c r="AI658" s="113" t="str">
        <f t="shared" si="2167"/>
        <v/>
      </c>
      <c r="AJ658" s="115" t="str">
        <f t="shared" si="2167"/>
        <v/>
      </c>
      <c r="AK658" s="617"/>
      <c r="AL658" s="38"/>
      <c r="AM658" s="98" t="s">
        <v>68</v>
      </c>
      <c r="AN658" s="130">
        <f t="shared" si="1746"/>
        <v>652</v>
      </c>
      <c r="AO658" s="138" t="str">
        <f t="shared" ref="AO658:AS658" si="2168">IF(AND($G658=AO$4,$H658=AO$6),$I658,"")</f>
        <v/>
      </c>
      <c r="AP658" s="139" t="str">
        <f t="shared" si="2168"/>
        <v/>
      </c>
      <c r="AQ658" s="139">
        <f t="shared" si="2168"/>
        <v>10000</v>
      </c>
      <c r="AR658" s="139" t="str">
        <f t="shared" si="2168"/>
        <v/>
      </c>
      <c r="AS658" s="139" t="str">
        <f t="shared" si="2168"/>
        <v/>
      </c>
      <c r="AT658" s="118"/>
      <c r="AU658" s="138" t="str">
        <f t="shared" si="1675"/>
        <v/>
      </c>
      <c r="AV658" s="139" t="str">
        <f t="shared" si="1676"/>
        <v/>
      </c>
      <c r="AW658" s="139" t="str">
        <f t="shared" si="1677"/>
        <v/>
      </c>
      <c r="AX658" s="139" t="str">
        <f t="shared" si="1678"/>
        <v/>
      </c>
      <c r="AY658" s="139" t="str">
        <f t="shared" si="1679"/>
        <v/>
      </c>
      <c r="AZ658" s="140" t="str">
        <f t="shared" si="1680"/>
        <v/>
      </c>
      <c r="BA658" s="141" t="str">
        <f t="shared" si="1681"/>
        <v/>
      </c>
      <c r="BB658" s="139" t="str">
        <f t="shared" si="1682"/>
        <v/>
      </c>
      <c r="BC658" s="139" t="str">
        <f t="shared" si="1683"/>
        <v/>
      </c>
      <c r="BD658" s="139" t="str">
        <f t="shared" si="1684"/>
        <v/>
      </c>
      <c r="BE658" s="140" t="str">
        <f t="shared" si="1685"/>
        <v/>
      </c>
      <c r="BF658" s="122" t="str">
        <f t="shared" si="1686"/>
        <v/>
      </c>
      <c r="BG658" s="123" t="str">
        <f t="shared" si="1687"/>
        <v/>
      </c>
      <c r="BH658" s="123" t="str">
        <f t="shared" si="1688"/>
        <v/>
      </c>
      <c r="BI658" s="123" t="str">
        <f t="shared" si="1689"/>
        <v/>
      </c>
      <c r="BJ658" s="122" t="str">
        <f t="shared" si="1690"/>
        <v/>
      </c>
      <c r="BK658" s="123" t="str">
        <f t="shared" si="1691"/>
        <v/>
      </c>
      <c r="BL658" s="123" t="str">
        <f t="shared" si="1692"/>
        <v/>
      </c>
      <c r="BM658" s="123" t="str">
        <f t="shared" si="1693"/>
        <v/>
      </c>
      <c r="BN658" s="123" t="str">
        <f t="shared" si="1694"/>
        <v/>
      </c>
      <c r="BO658" s="123" t="str">
        <f t="shared" si="1695"/>
        <v/>
      </c>
      <c r="BP658" s="123" t="str">
        <f t="shared" si="1696"/>
        <v/>
      </c>
      <c r="BQ658" s="123" t="str">
        <f t="shared" si="1697"/>
        <v/>
      </c>
      <c r="BR658" s="124" t="str">
        <f t="shared" si="1698"/>
        <v/>
      </c>
      <c r="BS658" s="142" t="str">
        <f t="shared" si="1699"/>
        <v/>
      </c>
      <c r="BT658" s="143" t="str">
        <f t="shared" si="1700"/>
        <v/>
      </c>
      <c r="BU658" s="143" t="str">
        <f t="shared" si="1701"/>
        <v/>
      </c>
      <c r="BV658" s="143" t="str">
        <f t="shared" si="1702"/>
        <v/>
      </c>
      <c r="BW658" s="143" t="str">
        <f t="shared" si="1703"/>
        <v/>
      </c>
      <c r="BX658" s="144" t="str">
        <f t="shared" si="1704"/>
        <v/>
      </c>
      <c r="BY658" s="141" t="str">
        <f t="shared" si="1705"/>
        <v/>
      </c>
      <c r="BZ658" s="139" t="str">
        <f t="shared" si="1706"/>
        <v/>
      </c>
      <c r="CA658" s="139" t="str">
        <f t="shared" si="1707"/>
        <v/>
      </c>
      <c r="CB658" s="139" t="str">
        <f t="shared" si="1708"/>
        <v/>
      </c>
      <c r="CC658" s="139" t="str">
        <f t="shared" si="1709"/>
        <v/>
      </c>
      <c r="CD658" s="139" t="str">
        <f t="shared" si="1710"/>
        <v/>
      </c>
      <c r="CE658" s="140" t="str">
        <f t="shared" si="1711"/>
        <v/>
      </c>
      <c r="CF658" s="141" t="str">
        <f t="shared" si="1712"/>
        <v/>
      </c>
      <c r="CG658" s="139" t="str">
        <f t="shared" si="1713"/>
        <v/>
      </c>
      <c r="CH658" s="139" t="str">
        <f t="shared" si="1714"/>
        <v/>
      </c>
      <c r="CI658" s="139" t="str">
        <f t="shared" si="1715"/>
        <v/>
      </c>
      <c r="CJ658" s="139" t="str">
        <f t="shared" si="1716"/>
        <v/>
      </c>
      <c r="CK658" s="139" t="str">
        <f t="shared" si="1717"/>
        <v/>
      </c>
      <c r="CL658" s="140" t="str">
        <f t="shared" si="1718"/>
        <v/>
      </c>
      <c r="CM658" s="142" t="str">
        <f t="shared" si="1719"/>
        <v/>
      </c>
      <c r="CN658" s="143" t="str">
        <f t="shared" si="1720"/>
        <v/>
      </c>
      <c r="CO658" s="143" t="str">
        <f t="shared" si="1721"/>
        <v/>
      </c>
      <c r="CP658" s="143" t="str">
        <f t="shared" si="1722"/>
        <v/>
      </c>
      <c r="CQ658" s="143" t="str">
        <f t="shared" si="1723"/>
        <v/>
      </c>
      <c r="CR658" s="145" t="str">
        <f t="shared" si="1724"/>
        <v/>
      </c>
      <c r="CS658" s="127"/>
      <c r="CT658" s="122" t="str">
        <f t="shared" si="1725"/>
        <v/>
      </c>
      <c r="CU658" s="123" t="str">
        <f t="shared" si="1726"/>
        <v/>
      </c>
      <c r="CV658" s="123" t="str">
        <f t="shared" si="1727"/>
        <v/>
      </c>
      <c r="CW658" s="123" t="str">
        <f t="shared" si="1728"/>
        <v/>
      </c>
      <c r="CX658" s="123" t="str">
        <f t="shared" si="1729"/>
        <v/>
      </c>
      <c r="CY658" s="123" t="str">
        <f t="shared" si="1730"/>
        <v/>
      </c>
      <c r="CZ658" s="123" t="str">
        <f t="shared" si="1731"/>
        <v/>
      </c>
      <c r="DA658" s="123" t="str">
        <f t="shared" si="1732"/>
        <v/>
      </c>
      <c r="DB658" s="124" t="str">
        <f t="shared" si="1733"/>
        <v/>
      </c>
      <c r="DC658" s="128" t="str">
        <f t="shared" si="1734"/>
        <v/>
      </c>
      <c r="DD658" s="123" t="str">
        <f t="shared" si="1735"/>
        <v/>
      </c>
      <c r="DE658" s="123" t="str">
        <f t="shared" si="1736"/>
        <v/>
      </c>
      <c r="DF658" s="123" t="str">
        <f t="shared" si="1737"/>
        <v/>
      </c>
      <c r="DG658" s="123" t="str">
        <f t="shared" si="1738"/>
        <v/>
      </c>
      <c r="DH658" s="123" t="str">
        <f t="shared" si="1739"/>
        <v/>
      </c>
      <c r="DI658" s="123" t="str">
        <f t="shared" si="1740"/>
        <v/>
      </c>
      <c r="DJ658" s="129" t="str">
        <f t="shared" si="1741"/>
        <v/>
      </c>
      <c r="DK658" s="98" t="s">
        <v>68</v>
      </c>
      <c r="DL658" s="130">
        <f t="shared" si="1748"/>
        <v>652</v>
      </c>
      <c r="DM658" s="56"/>
    </row>
    <row r="659" spans="2:117" ht="22.5" customHeight="1">
      <c r="B659" s="98" t="s">
        <v>68</v>
      </c>
      <c r="C659" s="130">
        <f t="shared" si="1742"/>
        <v>653</v>
      </c>
      <c r="D659" s="146">
        <v>45711</v>
      </c>
      <c r="E659" s="155" t="s">
        <v>69</v>
      </c>
      <c r="F659" s="102" t="s">
        <v>70</v>
      </c>
      <c r="G659" s="103" t="s">
        <v>20</v>
      </c>
      <c r="H659" s="131" t="s">
        <v>46</v>
      </c>
      <c r="I659" s="132">
        <v>3000</v>
      </c>
      <c r="J659" s="106"/>
      <c r="K659" s="107">
        <f t="shared" si="1743"/>
        <v>6816375</v>
      </c>
      <c r="L659" s="645"/>
      <c r="M659" s="133"/>
      <c r="N659" s="133"/>
      <c r="O659" s="134" t="str">
        <f t="shared" ref="O659:S659" si="2169">IF($H659=O$6,$I659,"")</f>
        <v/>
      </c>
      <c r="P659" s="135" t="str">
        <f t="shared" si="2169"/>
        <v/>
      </c>
      <c r="Q659" s="136">
        <f t="shared" si="2169"/>
        <v>3000</v>
      </c>
      <c r="R659" s="135" t="str">
        <f t="shared" si="2169"/>
        <v/>
      </c>
      <c r="S659" s="137" t="str">
        <f t="shared" si="2169"/>
        <v/>
      </c>
      <c r="T659" s="113" t="str">
        <f t="shared" ref="T659:AJ659" si="2170">IF($H659=T$6,$J659,"")</f>
        <v/>
      </c>
      <c r="U659" s="114" t="str">
        <f t="shared" si="2170"/>
        <v/>
      </c>
      <c r="V659" s="114" t="str">
        <f t="shared" si="2170"/>
        <v/>
      </c>
      <c r="W659" s="114" t="str">
        <f t="shared" si="2170"/>
        <v/>
      </c>
      <c r="X659" s="113" t="str">
        <f t="shared" si="2170"/>
        <v/>
      </c>
      <c r="Y659" s="114" t="str">
        <f t="shared" si="2170"/>
        <v/>
      </c>
      <c r="Z659" s="114" t="str">
        <f t="shared" si="2170"/>
        <v/>
      </c>
      <c r="AA659" s="114" t="str">
        <f t="shared" si="2170"/>
        <v/>
      </c>
      <c r="AB659" s="113" t="str">
        <f t="shared" si="2170"/>
        <v/>
      </c>
      <c r="AC659" s="114" t="str">
        <f t="shared" si="2170"/>
        <v/>
      </c>
      <c r="AD659" s="114" t="str">
        <f t="shared" si="2170"/>
        <v/>
      </c>
      <c r="AE659" s="114" t="str">
        <f t="shared" si="2170"/>
        <v/>
      </c>
      <c r="AF659" s="114" t="str">
        <f t="shared" si="2170"/>
        <v/>
      </c>
      <c r="AG659" s="114" t="str">
        <f t="shared" si="2170"/>
        <v/>
      </c>
      <c r="AH659" s="114" t="str">
        <f t="shared" si="2170"/>
        <v/>
      </c>
      <c r="AI659" s="113" t="str">
        <f t="shared" si="2170"/>
        <v/>
      </c>
      <c r="AJ659" s="115" t="str">
        <f t="shared" si="2170"/>
        <v/>
      </c>
      <c r="AK659" s="617"/>
      <c r="AL659" s="38"/>
      <c r="AM659" s="98" t="s">
        <v>68</v>
      </c>
      <c r="AN659" s="130">
        <f t="shared" si="1746"/>
        <v>653</v>
      </c>
      <c r="AO659" s="138" t="str">
        <f t="shared" ref="AO659:AS659" si="2171">IF(AND($G659=AO$4,$H659=AO$6),$I659,"")</f>
        <v/>
      </c>
      <c r="AP659" s="139" t="str">
        <f t="shared" si="2171"/>
        <v/>
      </c>
      <c r="AQ659" s="139">
        <f t="shared" si="2171"/>
        <v>3000</v>
      </c>
      <c r="AR659" s="139" t="str">
        <f t="shared" si="2171"/>
        <v/>
      </c>
      <c r="AS659" s="139" t="str">
        <f t="shared" si="2171"/>
        <v/>
      </c>
      <c r="AT659" s="118"/>
      <c r="AU659" s="138" t="str">
        <f t="shared" si="1675"/>
        <v/>
      </c>
      <c r="AV659" s="139" t="str">
        <f t="shared" si="1676"/>
        <v/>
      </c>
      <c r="AW659" s="139" t="str">
        <f t="shared" si="1677"/>
        <v/>
      </c>
      <c r="AX659" s="139" t="str">
        <f t="shared" si="1678"/>
        <v/>
      </c>
      <c r="AY659" s="139" t="str">
        <f t="shared" si="1679"/>
        <v/>
      </c>
      <c r="AZ659" s="140" t="str">
        <f t="shared" si="1680"/>
        <v/>
      </c>
      <c r="BA659" s="141" t="str">
        <f t="shared" si="1681"/>
        <v/>
      </c>
      <c r="BB659" s="139" t="str">
        <f t="shared" si="1682"/>
        <v/>
      </c>
      <c r="BC659" s="139" t="str">
        <f t="shared" si="1683"/>
        <v/>
      </c>
      <c r="BD659" s="139" t="str">
        <f t="shared" si="1684"/>
        <v/>
      </c>
      <c r="BE659" s="140" t="str">
        <f t="shared" si="1685"/>
        <v/>
      </c>
      <c r="BF659" s="122" t="str">
        <f t="shared" si="1686"/>
        <v/>
      </c>
      <c r="BG659" s="123" t="str">
        <f t="shared" si="1687"/>
        <v/>
      </c>
      <c r="BH659" s="123" t="str">
        <f t="shared" si="1688"/>
        <v/>
      </c>
      <c r="BI659" s="123" t="str">
        <f t="shared" si="1689"/>
        <v/>
      </c>
      <c r="BJ659" s="122" t="str">
        <f t="shared" si="1690"/>
        <v/>
      </c>
      <c r="BK659" s="123" t="str">
        <f t="shared" si="1691"/>
        <v/>
      </c>
      <c r="BL659" s="123" t="str">
        <f t="shared" si="1692"/>
        <v/>
      </c>
      <c r="BM659" s="123" t="str">
        <f t="shared" si="1693"/>
        <v/>
      </c>
      <c r="BN659" s="123" t="str">
        <f t="shared" si="1694"/>
        <v/>
      </c>
      <c r="BO659" s="123" t="str">
        <f t="shared" si="1695"/>
        <v/>
      </c>
      <c r="BP659" s="123" t="str">
        <f t="shared" si="1696"/>
        <v/>
      </c>
      <c r="BQ659" s="123" t="str">
        <f t="shared" si="1697"/>
        <v/>
      </c>
      <c r="BR659" s="124" t="str">
        <f t="shared" si="1698"/>
        <v/>
      </c>
      <c r="BS659" s="142" t="str">
        <f t="shared" si="1699"/>
        <v/>
      </c>
      <c r="BT659" s="143" t="str">
        <f t="shared" si="1700"/>
        <v/>
      </c>
      <c r="BU659" s="143" t="str">
        <f t="shared" si="1701"/>
        <v/>
      </c>
      <c r="BV659" s="143" t="str">
        <f t="shared" si="1702"/>
        <v/>
      </c>
      <c r="BW659" s="143" t="str">
        <f t="shared" si="1703"/>
        <v/>
      </c>
      <c r="BX659" s="144" t="str">
        <f t="shared" si="1704"/>
        <v/>
      </c>
      <c r="BY659" s="141" t="str">
        <f t="shared" si="1705"/>
        <v/>
      </c>
      <c r="BZ659" s="139" t="str">
        <f t="shared" si="1706"/>
        <v/>
      </c>
      <c r="CA659" s="139" t="str">
        <f t="shared" si="1707"/>
        <v/>
      </c>
      <c r="CB659" s="139" t="str">
        <f t="shared" si="1708"/>
        <v/>
      </c>
      <c r="CC659" s="139" t="str">
        <f t="shared" si="1709"/>
        <v/>
      </c>
      <c r="CD659" s="139" t="str">
        <f t="shared" si="1710"/>
        <v/>
      </c>
      <c r="CE659" s="140" t="str">
        <f t="shared" si="1711"/>
        <v/>
      </c>
      <c r="CF659" s="141" t="str">
        <f t="shared" si="1712"/>
        <v/>
      </c>
      <c r="CG659" s="139" t="str">
        <f t="shared" si="1713"/>
        <v/>
      </c>
      <c r="CH659" s="139" t="str">
        <f t="shared" si="1714"/>
        <v/>
      </c>
      <c r="CI659" s="139" t="str">
        <f t="shared" si="1715"/>
        <v/>
      </c>
      <c r="CJ659" s="139" t="str">
        <f t="shared" si="1716"/>
        <v/>
      </c>
      <c r="CK659" s="139" t="str">
        <f t="shared" si="1717"/>
        <v/>
      </c>
      <c r="CL659" s="140" t="str">
        <f t="shared" si="1718"/>
        <v/>
      </c>
      <c r="CM659" s="142" t="str">
        <f t="shared" si="1719"/>
        <v/>
      </c>
      <c r="CN659" s="143" t="str">
        <f t="shared" si="1720"/>
        <v/>
      </c>
      <c r="CO659" s="143" t="str">
        <f t="shared" si="1721"/>
        <v/>
      </c>
      <c r="CP659" s="143" t="str">
        <f t="shared" si="1722"/>
        <v/>
      </c>
      <c r="CQ659" s="143" t="str">
        <f t="shared" si="1723"/>
        <v/>
      </c>
      <c r="CR659" s="145" t="str">
        <f t="shared" si="1724"/>
        <v/>
      </c>
      <c r="CS659" s="127"/>
      <c r="CT659" s="122" t="str">
        <f t="shared" si="1725"/>
        <v/>
      </c>
      <c r="CU659" s="123" t="str">
        <f t="shared" si="1726"/>
        <v/>
      </c>
      <c r="CV659" s="123" t="str">
        <f t="shared" si="1727"/>
        <v/>
      </c>
      <c r="CW659" s="123" t="str">
        <f t="shared" si="1728"/>
        <v/>
      </c>
      <c r="CX659" s="123" t="str">
        <f t="shared" si="1729"/>
        <v/>
      </c>
      <c r="CY659" s="123" t="str">
        <f t="shared" si="1730"/>
        <v/>
      </c>
      <c r="CZ659" s="123" t="str">
        <f t="shared" si="1731"/>
        <v/>
      </c>
      <c r="DA659" s="123" t="str">
        <f t="shared" si="1732"/>
        <v/>
      </c>
      <c r="DB659" s="124" t="str">
        <f t="shared" si="1733"/>
        <v/>
      </c>
      <c r="DC659" s="128" t="str">
        <f t="shared" si="1734"/>
        <v/>
      </c>
      <c r="DD659" s="123" t="str">
        <f t="shared" si="1735"/>
        <v/>
      </c>
      <c r="DE659" s="123" t="str">
        <f t="shared" si="1736"/>
        <v/>
      </c>
      <c r="DF659" s="123" t="str">
        <f t="shared" si="1737"/>
        <v/>
      </c>
      <c r="DG659" s="123" t="str">
        <f t="shared" si="1738"/>
        <v/>
      </c>
      <c r="DH659" s="123" t="str">
        <f t="shared" si="1739"/>
        <v/>
      </c>
      <c r="DI659" s="123" t="str">
        <f t="shared" si="1740"/>
        <v/>
      </c>
      <c r="DJ659" s="129" t="str">
        <f t="shared" si="1741"/>
        <v/>
      </c>
      <c r="DK659" s="98" t="s">
        <v>68</v>
      </c>
      <c r="DL659" s="130">
        <f t="shared" si="1748"/>
        <v>653</v>
      </c>
      <c r="DM659" s="56"/>
    </row>
    <row r="660" spans="2:117" ht="22.5" customHeight="1">
      <c r="B660" s="98" t="s">
        <v>68</v>
      </c>
      <c r="C660" s="130">
        <f t="shared" si="1742"/>
        <v>654</v>
      </c>
      <c r="D660" s="146">
        <v>45711</v>
      </c>
      <c r="E660" s="155" t="s">
        <v>69</v>
      </c>
      <c r="F660" s="102" t="s">
        <v>70</v>
      </c>
      <c r="G660" s="103" t="s">
        <v>20</v>
      </c>
      <c r="H660" s="131" t="s">
        <v>46</v>
      </c>
      <c r="I660" s="132">
        <v>3000</v>
      </c>
      <c r="J660" s="106"/>
      <c r="K660" s="107">
        <f t="shared" si="1743"/>
        <v>6819375</v>
      </c>
      <c r="L660" s="645"/>
      <c r="M660" s="133"/>
      <c r="N660" s="133"/>
      <c r="O660" s="134" t="str">
        <f t="shared" ref="O660:S660" si="2172">IF($H660=O$6,$I660,"")</f>
        <v/>
      </c>
      <c r="P660" s="135" t="str">
        <f t="shared" si="2172"/>
        <v/>
      </c>
      <c r="Q660" s="136">
        <f t="shared" si="2172"/>
        <v>3000</v>
      </c>
      <c r="R660" s="135" t="str">
        <f t="shared" si="2172"/>
        <v/>
      </c>
      <c r="S660" s="137" t="str">
        <f t="shared" si="2172"/>
        <v/>
      </c>
      <c r="T660" s="113" t="str">
        <f t="shared" ref="T660:AJ660" si="2173">IF($H660=T$6,$J660,"")</f>
        <v/>
      </c>
      <c r="U660" s="114" t="str">
        <f t="shared" si="2173"/>
        <v/>
      </c>
      <c r="V660" s="114" t="str">
        <f t="shared" si="2173"/>
        <v/>
      </c>
      <c r="W660" s="114" t="str">
        <f t="shared" si="2173"/>
        <v/>
      </c>
      <c r="X660" s="113" t="str">
        <f t="shared" si="2173"/>
        <v/>
      </c>
      <c r="Y660" s="114" t="str">
        <f t="shared" si="2173"/>
        <v/>
      </c>
      <c r="Z660" s="114" t="str">
        <f t="shared" si="2173"/>
        <v/>
      </c>
      <c r="AA660" s="114" t="str">
        <f t="shared" si="2173"/>
        <v/>
      </c>
      <c r="AB660" s="113" t="str">
        <f t="shared" si="2173"/>
        <v/>
      </c>
      <c r="AC660" s="114" t="str">
        <f t="shared" si="2173"/>
        <v/>
      </c>
      <c r="AD660" s="114" t="str">
        <f t="shared" si="2173"/>
        <v/>
      </c>
      <c r="AE660" s="114" t="str">
        <f t="shared" si="2173"/>
        <v/>
      </c>
      <c r="AF660" s="114" t="str">
        <f t="shared" si="2173"/>
        <v/>
      </c>
      <c r="AG660" s="114" t="str">
        <f t="shared" si="2173"/>
        <v/>
      </c>
      <c r="AH660" s="114" t="str">
        <f t="shared" si="2173"/>
        <v/>
      </c>
      <c r="AI660" s="113" t="str">
        <f t="shared" si="2173"/>
        <v/>
      </c>
      <c r="AJ660" s="115" t="str">
        <f t="shared" si="2173"/>
        <v/>
      </c>
      <c r="AK660" s="617"/>
      <c r="AL660" s="38"/>
      <c r="AM660" s="98" t="s">
        <v>68</v>
      </c>
      <c r="AN660" s="130">
        <f t="shared" si="1746"/>
        <v>654</v>
      </c>
      <c r="AO660" s="138" t="str">
        <f t="shared" ref="AO660:AS660" si="2174">IF(AND($G660=AO$4,$H660=AO$6),$I660,"")</f>
        <v/>
      </c>
      <c r="AP660" s="139" t="str">
        <f t="shared" si="2174"/>
        <v/>
      </c>
      <c r="AQ660" s="139">
        <f t="shared" si="2174"/>
        <v>3000</v>
      </c>
      <c r="AR660" s="139" t="str">
        <f t="shared" si="2174"/>
        <v/>
      </c>
      <c r="AS660" s="139" t="str">
        <f t="shared" si="2174"/>
        <v/>
      </c>
      <c r="AT660" s="118"/>
      <c r="AU660" s="138" t="str">
        <f t="shared" si="1675"/>
        <v/>
      </c>
      <c r="AV660" s="139" t="str">
        <f t="shared" si="1676"/>
        <v/>
      </c>
      <c r="AW660" s="139" t="str">
        <f t="shared" si="1677"/>
        <v/>
      </c>
      <c r="AX660" s="139" t="str">
        <f t="shared" si="1678"/>
        <v/>
      </c>
      <c r="AY660" s="139" t="str">
        <f t="shared" si="1679"/>
        <v/>
      </c>
      <c r="AZ660" s="140" t="str">
        <f t="shared" si="1680"/>
        <v/>
      </c>
      <c r="BA660" s="141" t="str">
        <f t="shared" si="1681"/>
        <v/>
      </c>
      <c r="BB660" s="139" t="str">
        <f t="shared" si="1682"/>
        <v/>
      </c>
      <c r="BC660" s="139" t="str">
        <f t="shared" si="1683"/>
        <v/>
      </c>
      <c r="BD660" s="139" t="str">
        <f t="shared" si="1684"/>
        <v/>
      </c>
      <c r="BE660" s="140" t="str">
        <f t="shared" si="1685"/>
        <v/>
      </c>
      <c r="BF660" s="122" t="str">
        <f t="shared" si="1686"/>
        <v/>
      </c>
      <c r="BG660" s="123" t="str">
        <f t="shared" si="1687"/>
        <v/>
      </c>
      <c r="BH660" s="123" t="str">
        <f t="shared" si="1688"/>
        <v/>
      </c>
      <c r="BI660" s="123" t="str">
        <f t="shared" si="1689"/>
        <v/>
      </c>
      <c r="BJ660" s="122" t="str">
        <f t="shared" si="1690"/>
        <v/>
      </c>
      <c r="BK660" s="123" t="str">
        <f t="shared" si="1691"/>
        <v/>
      </c>
      <c r="BL660" s="123" t="str">
        <f t="shared" si="1692"/>
        <v/>
      </c>
      <c r="BM660" s="123" t="str">
        <f t="shared" si="1693"/>
        <v/>
      </c>
      <c r="BN660" s="123" t="str">
        <f t="shared" si="1694"/>
        <v/>
      </c>
      <c r="BO660" s="123" t="str">
        <f t="shared" si="1695"/>
        <v/>
      </c>
      <c r="BP660" s="123" t="str">
        <f t="shared" si="1696"/>
        <v/>
      </c>
      <c r="BQ660" s="123" t="str">
        <f t="shared" si="1697"/>
        <v/>
      </c>
      <c r="BR660" s="124" t="str">
        <f t="shared" si="1698"/>
        <v/>
      </c>
      <c r="BS660" s="142" t="str">
        <f t="shared" si="1699"/>
        <v/>
      </c>
      <c r="BT660" s="143" t="str">
        <f t="shared" si="1700"/>
        <v/>
      </c>
      <c r="BU660" s="143" t="str">
        <f t="shared" si="1701"/>
        <v/>
      </c>
      <c r="BV660" s="143" t="str">
        <f t="shared" si="1702"/>
        <v/>
      </c>
      <c r="BW660" s="143" t="str">
        <f t="shared" si="1703"/>
        <v/>
      </c>
      <c r="BX660" s="144" t="str">
        <f t="shared" si="1704"/>
        <v/>
      </c>
      <c r="BY660" s="141" t="str">
        <f t="shared" si="1705"/>
        <v/>
      </c>
      <c r="BZ660" s="139" t="str">
        <f t="shared" si="1706"/>
        <v/>
      </c>
      <c r="CA660" s="139" t="str">
        <f t="shared" si="1707"/>
        <v/>
      </c>
      <c r="CB660" s="139" t="str">
        <f t="shared" si="1708"/>
        <v/>
      </c>
      <c r="CC660" s="139" t="str">
        <f t="shared" si="1709"/>
        <v/>
      </c>
      <c r="CD660" s="139" t="str">
        <f t="shared" si="1710"/>
        <v/>
      </c>
      <c r="CE660" s="140" t="str">
        <f t="shared" si="1711"/>
        <v/>
      </c>
      <c r="CF660" s="141" t="str">
        <f t="shared" si="1712"/>
        <v/>
      </c>
      <c r="CG660" s="139" t="str">
        <f t="shared" si="1713"/>
        <v/>
      </c>
      <c r="CH660" s="139" t="str">
        <f t="shared" si="1714"/>
        <v/>
      </c>
      <c r="CI660" s="139" t="str">
        <f t="shared" si="1715"/>
        <v/>
      </c>
      <c r="CJ660" s="139" t="str">
        <f t="shared" si="1716"/>
        <v/>
      </c>
      <c r="CK660" s="139" t="str">
        <f t="shared" si="1717"/>
        <v/>
      </c>
      <c r="CL660" s="140" t="str">
        <f t="shared" si="1718"/>
        <v/>
      </c>
      <c r="CM660" s="142" t="str">
        <f t="shared" si="1719"/>
        <v/>
      </c>
      <c r="CN660" s="143" t="str">
        <f t="shared" si="1720"/>
        <v/>
      </c>
      <c r="CO660" s="143" t="str">
        <f t="shared" si="1721"/>
        <v/>
      </c>
      <c r="CP660" s="143" t="str">
        <f t="shared" si="1722"/>
        <v/>
      </c>
      <c r="CQ660" s="143" t="str">
        <f t="shared" si="1723"/>
        <v/>
      </c>
      <c r="CR660" s="145" t="str">
        <f t="shared" si="1724"/>
        <v/>
      </c>
      <c r="CS660" s="127"/>
      <c r="CT660" s="122" t="str">
        <f t="shared" si="1725"/>
        <v/>
      </c>
      <c r="CU660" s="123" t="str">
        <f t="shared" si="1726"/>
        <v/>
      </c>
      <c r="CV660" s="123" t="str">
        <f t="shared" si="1727"/>
        <v/>
      </c>
      <c r="CW660" s="123" t="str">
        <f t="shared" si="1728"/>
        <v/>
      </c>
      <c r="CX660" s="123" t="str">
        <f t="shared" si="1729"/>
        <v/>
      </c>
      <c r="CY660" s="123" t="str">
        <f t="shared" si="1730"/>
        <v/>
      </c>
      <c r="CZ660" s="123" t="str">
        <f t="shared" si="1731"/>
        <v/>
      </c>
      <c r="DA660" s="123" t="str">
        <f t="shared" si="1732"/>
        <v/>
      </c>
      <c r="DB660" s="124" t="str">
        <f t="shared" si="1733"/>
        <v/>
      </c>
      <c r="DC660" s="128" t="str">
        <f t="shared" si="1734"/>
        <v/>
      </c>
      <c r="DD660" s="123" t="str">
        <f t="shared" si="1735"/>
        <v/>
      </c>
      <c r="DE660" s="123" t="str">
        <f t="shared" si="1736"/>
        <v/>
      </c>
      <c r="DF660" s="123" t="str">
        <f t="shared" si="1737"/>
        <v/>
      </c>
      <c r="DG660" s="123" t="str">
        <f t="shared" si="1738"/>
        <v/>
      </c>
      <c r="DH660" s="123" t="str">
        <f t="shared" si="1739"/>
        <v/>
      </c>
      <c r="DI660" s="123" t="str">
        <f t="shared" si="1740"/>
        <v/>
      </c>
      <c r="DJ660" s="129" t="str">
        <f t="shared" si="1741"/>
        <v/>
      </c>
      <c r="DK660" s="98" t="s">
        <v>68</v>
      </c>
      <c r="DL660" s="130">
        <f t="shared" si="1748"/>
        <v>654</v>
      </c>
      <c r="DM660" s="56"/>
    </row>
    <row r="661" spans="2:117" ht="22.5" customHeight="1">
      <c r="B661" s="98" t="s">
        <v>68</v>
      </c>
      <c r="C661" s="130">
        <f t="shared" si="1742"/>
        <v>655</v>
      </c>
      <c r="D661" s="146">
        <v>45711</v>
      </c>
      <c r="E661" s="155" t="s">
        <v>69</v>
      </c>
      <c r="F661" s="102" t="s">
        <v>70</v>
      </c>
      <c r="G661" s="103" t="s">
        <v>20</v>
      </c>
      <c r="H661" s="131" t="s">
        <v>46</v>
      </c>
      <c r="I661" s="132">
        <v>3000</v>
      </c>
      <c r="J661" s="106"/>
      <c r="K661" s="107">
        <f t="shared" si="1743"/>
        <v>6822375</v>
      </c>
      <c r="L661" s="645"/>
      <c r="M661" s="133"/>
      <c r="N661" s="133"/>
      <c r="O661" s="134" t="str">
        <f t="shared" ref="O661:S661" si="2175">IF($H661=O$6,$I661,"")</f>
        <v/>
      </c>
      <c r="P661" s="135" t="str">
        <f t="shared" si="2175"/>
        <v/>
      </c>
      <c r="Q661" s="136">
        <f t="shared" si="2175"/>
        <v>3000</v>
      </c>
      <c r="R661" s="135" t="str">
        <f t="shared" si="2175"/>
        <v/>
      </c>
      <c r="S661" s="137" t="str">
        <f t="shared" si="2175"/>
        <v/>
      </c>
      <c r="T661" s="113" t="str">
        <f t="shared" ref="T661:AJ661" si="2176">IF($H661=T$6,$J661,"")</f>
        <v/>
      </c>
      <c r="U661" s="114" t="str">
        <f t="shared" si="2176"/>
        <v/>
      </c>
      <c r="V661" s="114" t="str">
        <f t="shared" si="2176"/>
        <v/>
      </c>
      <c r="W661" s="114" t="str">
        <f t="shared" si="2176"/>
        <v/>
      </c>
      <c r="X661" s="113" t="str">
        <f t="shared" si="2176"/>
        <v/>
      </c>
      <c r="Y661" s="114" t="str">
        <f t="shared" si="2176"/>
        <v/>
      </c>
      <c r="Z661" s="114" t="str">
        <f t="shared" si="2176"/>
        <v/>
      </c>
      <c r="AA661" s="114" t="str">
        <f t="shared" si="2176"/>
        <v/>
      </c>
      <c r="AB661" s="113" t="str">
        <f t="shared" si="2176"/>
        <v/>
      </c>
      <c r="AC661" s="114" t="str">
        <f t="shared" si="2176"/>
        <v/>
      </c>
      <c r="AD661" s="114" t="str">
        <f t="shared" si="2176"/>
        <v/>
      </c>
      <c r="AE661" s="114" t="str">
        <f t="shared" si="2176"/>
        <v/>
      </c>
      <c r="AF661" s="114" t="str">
        <f t="shared" si="2176"/>
        <v/>
      </c>
      <c r="AG661" s="114" t="str">
        <f t="shared" si="2176"/>
        <v/>
      </c>
      <c r="AH661" s="114" t="str">
        <f t="shared" si="2176"/>
        <v/>
      </c>
      <c r="AI661" s="113" t="str">
        <f t="shared" si="2176"/>
        <v/>
      </c>
      <c r="AJ661" s="115" t="str">
        <f t="shared" si="2176"/>
        <v/>
      </c>
      <c r="AK661" s="617"/>
      <c r="AL661" s="38"/>
      <c r="AM661" s="98" t="s">
        <v>68</v>
      </c>
      <c r="AN661" s="130">
        <f t="shared" si="1746"/>
        <v>655</v>
      </c>
      <c r="AO661" s="138" t="str">
        <f t="shared" ref="AO661:AS661" si="2177">IF(AND($G661=AO$4,$H661=AO$6),$I661,"")</f>
        <v/>
      </c>
      <c r="AP661" s="139" t="str">
        <f t="shared" si="2177"/>
        <v/>
      </c>
      <c r="AQ661" s="139">
        <f t="shared" si="2177"/>
        <v>3000</v>
      </c>
      <c r="AR661" s="139" t="str">
        <f t="shared" si="2177"/>
        <v/>
      </c>
      <c r="AS661" s="139" t="str">
        <f t="shared" si="2177"/>
        <v/>
      </c>
      <c r="AT661" s="118"/>
      <c r="AU661" s="138" t="str">
        <f t="shared" si="1675"/>
        <v/>
      </c>
      <c r="AV661" s="139" t="str">
        <f t="shared" si="1676"/>
        <v/>
      </c>
      <c r="AW661" s="139" t="str">
        <f t="shared" si="1677"/>
        <v/>
      </c>
      <c r="AX661" s="139" t="str">
        <f t="shared" si="1678"/>
        <v/>
      </c>
      <c r="AY661" s="139" t="str">
        <f t="shared" si="1679"/>
        <v/>
      </c>
      <c r="AZ661" s="140" t="str">
        <f t="shared" si="1680"/>
        <v/>
      </c>
      <c r="BA661" s="141" t="str">
        <f t="shared" si="1681"/>
        <v/>
      </c>
      <c r="BB661" s="139" t="str">
        <f t="shared" si="1682"/>
        <v/>
      </c>
      <c r="BC661" s="139" t="str">
        <f t="shared" si="1683"/>
        <v/>
      </c>
      <c r="BD661" s="139" t="str">
        <f t="shared" si="1684"/>
        <v/>
      </c>
      <c r="BE661" s="140" t="str">
        <f t="shared" si="1685"/>
        <v/>
      </c>
      <c r="BF661" s="122" t="str">
        <f t="shared" si="1686"/>
        <v/>
      </c>
      <c r="BG661" s="123" t="str">
        <f t="shared" si="1687"/>
        <v/>
      </c>
      <c r="BH661" s="123" t="str">
        <f t="shared" si="1688"/>
        <v/>
      </c>
      <c r="BI661" s="123" t="str">
        <f t="shared" si="1689"/>
        <v/>
      </c>
      <c r="BJ661" s="122" t="str">
        <f t="shared" si="1690"/>
        <v/>
      </c>
      <c r="BK661" s="123" t="str">
        <f t="shared" si="1691"/>
        <v/>
      </c>
      <c r="BL661" s="123" t="str">
        <f t="shared" si="1692"/>
        <v/>
      </c>
      <c r="BM661" s="123" t="str">
        <f t="shared" si="1693"/>
        <v/>
      </c>
      <c r="BN661" s="123" t="str">
        <f t="shared" si="1694"/>
        <v/>
      </c>
      <c r="BO661" s="123" t="str">
        <f t="shared" si="1695"/>
        <v/>
      </c>
      <c r="BP661" s="123" t="str">
        <f t="shared" si="1696"/>
        <v/>
      </c>
      <c r="BQ661" s="123" t="str">
        <f t="shared" si="1697"/>
        <v/>
      </c>
      <c r="BR661" s="124" t="str">
        <f t="shared" si="1698"/>
        <v/>
      </c>
      <c r="BS661" s="142" t="str">
        <f t="shared" si="1699"/>
        <v/>
      </c>
      <c r="BT661" s="143" t="str">
        <f t="shared" si="1700"/>
        <v/>
      </c>
      <c r="BU661" s="143" t="str">
        <f t="shared" si="1701"/>
        <v/>
      </c>
      <c r="BV661" s="143" t="str">
        <f t="shared" si="1702"/>
        <v/>
      </c>
      <c r="BW661" s="143" t="str">
        <f t="shared" si="1703"/>
        <v/>
      </c>
      <c r="BX661" s="144" t="str">
        <f t="shared" si="1704"/>
        <v/>
      </c>
      <c r="BY661" s="141" t="str">
        <f t="shared" si="1705"/>
        <v/>
      </c>
      <c r="BZ661" s="139" t="str">
        <f t="shared" si="1706"/>
        <v/>
      </c>
      <c r="CA661" s="139" t="str">
        <f t="shared" si="1707"/>
        <v/>
      </c>
      <c r="CB661" s="139" t="str">
        <f t="shared" si="1708"/>
        <v/>
      </c>
      <c r="CC661" s="139" t="str">
        <f t="shared" si="1709"/>
        <v/>
      </c>
      <c r="CD661" s="139" t="str">
        <f t="shared" si="1710"/>
        <v/>
      </c>
      <c r="CE661" s="140" t="str">
        <f t="shared" si="1711"/>
        <v/>
      </c>
      <c r="CF661" s="141" t="str">
        <f t="shared" si="1712"/>
        <v/>
      </c>
      <c r="CG661" s="139" t="str">
        <f t="shared" si="1713"/>
        <v/>
      </c>
      <c r="CH661" s="139" t="str">
        <f t="shared" si="1714"/>
        <v/>
      </c>
      <c r="CI661" s="139" t="str">
        <f t="shared" si="1715"/>
        <v/>
      </c>
      <c r="CJ661" s="139" t="str">
        <f t="shared" si="1716"/>
        <v/>
      </c>
      <c r="CK661" s="139" t="str">
        <f t="shared" si="1717"/>
        <v/>
      </c>
      <c r="CL661" s="140" t="str">
        <f t="shared" si="1718"/>
        <v/>
      </c>
      <c r="CM661" s="142" t="str">
        <f t="shared" si="1719"/>
        <v/>
      </c>
      <c r="CN661" s="143" t="str">
        <f t="shared" si="1720"/>
        <v/>
      </c>
      <c r="CO661" s="143" t="str">
        <f t="shared" si="1721"/>
        <v/>
      </c>
      <c r="CP661" s="143" t="str">
        <f t="shared" si="1722"/>
        <v/>
      </c>
      <c r="CQ661" s="143" t="str">
        <f t="shared" si="1723"/>
        <v/>
      </c>
      <c r="CR661" s="145" t="str">
        <f t="shared" si="1724"/>
        <v/>
      </c>
      <c r="CS661" s="127"/>
      <c r="CT661" s="122" t="str">
        <f t="shared" si="1725"/>
        <v/>
      </c>
      <c r="CU661" s="123" t="str">
        <f t="shared" si="1726"/>
        <v/>
      </c>
      <c r="CV661" s="123" t="str">
        <f t="shared" si="1727"/>
        <v/>
      </c>
      <c r="CW661" s="123" t="str">
        <f t="shared" si="1728"/>
        <v/>
      </c>
      <c r="CX661" s="123" t="str">
        <f t="shared" si="1729"/>
        <v/>
      </c>
      <c r="CY661" s="123" t="str">
        <f t="shared" si="1730"/>
        <v/>
      </c>
      <c r="CZ661" s="123" t="str">
        <f t="shared" si="1731"/>
        <v/>
      </c>
      <c r="DA661" s="123" t="str">
        <f t="shared" si="1732"/>
        <v/>
      </c>
      <c r="DB661" s="124" t="str">
        <f t="shared" si="1733"/>
        <v/>
      </c>
      <c r="DC661" s="128" t="str">
        <f t="shared" si="1734"/>
        <v/>
      </c>
      <c r="DD661" s="123" t="str">
        <f t="shared" si="1735"/>
        <v/>
      </c>
      <c r="DE661" s="123" t="str">
        <f t="shared" si="1736"/>
        <v/>
      </c>
      <c r="DF661" s="123" t="str">
        <f t="shared" si="1737"/>
        <v/>
      </c>
      <c r="DG661" s="123" t="str">
        <f t="shared" si="1738"/>
        <v/>
      </c>
      <c r="DH661" s="123" t="str">
        <f t="shared" si="1739"/>
        <v/>
      </c>
      <c r="DI661" s="123" t="str">
        <f t="shared" si="1740"/>
        <v/>
      </c>
      <c r="DJ661" s="129" t="str">
        <f t="shared" si="1741"/>
        <v/>
      </c>
      <c r="DK661" s="98" t="s">
        <v>68</v>
      </c>
      <c r="DL661" s="130">
        <f t="shared" si="1748"/>
        <v>655</v>
      </c>
      <c r="DM661" s="56"/>
    </row>
    <row r="662" spans="2:117" ht="22.5" customHeight="1">
      <c r="B662" s="98" t="s">
        <v>68</v>
      </c>
      <c r="C662" s="130">
        <f t="shared" si="1742"/>
        <v>656</v>
      </c>
      <c r="D662" s="146">
        <v>45711</v>
      </c>
      <c r="E662" s="155" t="s">
        <v>69</v>
      </c>
      <c r="F662" s="102" t="s">
        <v>70</v>
      </c>
      <c r="G662" s="103" t="s">
        <v>20</v>
      </c>
      <c r="H662" s="131" t="s">
        <v>46</v>
      </c>
      <c r="I662" s="132">
        <v>5000</v>
      </c>
      <c r="J662" s="106"/>
      <c r="K662" s="107">
        <f t="shared" si="1743"/>
        <v>6827375</v>
      </c>
      <c r="L662" s="645"/>
      <c r="M662" s="133"/>
      <c r="N662" s="133"/>
      <c r="O662" s="134" t="str">
        <f t="shared" ref="O662:S662" si="2178">IF($H662=O$6,$I662,"")</f>
        <v/>
      </c>
      <c r="P662" s="135" t="str">
        <f t="shared" si="2178"/>
        <v/>
      </c>
      <c r="Q662" s="136">
        <f t="shared" si="2178"/>
        <v>5000</v>
      </c>
      <c r="R662" s="135" t="str">
        <f t="shared" si="2178"/>
        <v/>
      </c>
      <c r="S662" s="137" t="str">
        <f t="shared" si="2178"/>
        <v/>
      </c>
      <c r="T662" s="113" t="str">
        <f t="shared" ref="T662:AJ662" si="2179">IF($H662=T$6,$J662,"")</f>
        <v/>
      </c>
      <c r="U662" s="114" t="str">
        <f t="shared" si="2179"/>
        <v/>
      </c>
      <c r="V662" s="114" t="str">
        <f t="shared" si="2179"/>
        <v/>
      </c>
      <c r="W662" s="114" t="str">
        <f t="shared" si="2179"/>
        <v/>
      </c>
      <c r="X662" s="113" t="str">
        <f t="shared" si="2179"/>
        <v/>
      </c>
      <c r="Y662" s="114" t="str">
        <f t="shared" si="2179"/>
        <v/>
      </c>
      <c r="Z662" s="114" t="str">
        <f t="shared" si="2179"/>
        <v/>
      </c>
      <c r="AA662" s="114" t="str">
        <f t="shared" si="2179"/>
        <v/>
      </c>
      <c r="AB662" s="113" t="str">
        <f t="shared" si="2179"/>
        <v/>
      </c>
      <c r="AC662" s="114" t="str">
        <f t="shared" si="2179"/>
        <v/>
      </c>
      <c r="AD662" s="114" t="str">
        <f t="shared" si="2179"/>
        <v/>
      </c>
      <c r="AE662" s="114" t="str">
        <f t="shared" si="2179"/>
        <v/>
      </c>
      <c r="AF662" s="114" t="str">
        <f t="shared" si="2179"/>
        <v/>
      </c>
      <c r="AG662" s="114" t="str">
        <f t="shared" si="2179"/>
        <v/>
      </c>
      <c r="AH662" s="114" t="str">
        <f t="shared" si="2179"/>
        <v/>
      </c>
      <c r="AI662" s="113" t="str">
        <f t="shared" si="2179"/>
        <v/>
      </c>
      <c r="AJ662" s="115" t="str">
        <f t="shared" si="2179"/>
        <v/>
      </c>
      <c r="AK662" s="617"/>
      <c r="AL662" s="38"/>
      <c r="AM662" s="98" t="s">
        <v>68</v>
      </c>
      <c r="AN662" s="130">
        <f t="shared" si="1746"/>
        <v>656</v>
      </c>
      <c r="AO662" s="138" t="str">
        <f t="shared" ref="AO662:AS662" si="2180">IF(AND($G662=AO$4,$H662=AO$6),$I662,"")</f>
        <v/>
      </c>
      <c r="AP662" s="139" t="str">
        <f t="shared" si="2180"/>
        <v/>
      </c>
      <c r="AQ662" s="139">
        <f t="shared" si="2180"/>
        <v>5000</v>
      </c>
      <c r="AR662" s="139" t="str">
        <f t="shared" si="2180"/>
        <v/>
      </c>
      <c r="AS662" s="139" t="str">
        <f t="shared" si="2180"/>
        <v/>
      </c>
      <c r="AT662" s="118"/>
      <c r="AU662" s="138" t="str">
        <f t="shared" si="1675"/>
        <v/>
      </c>
      <c r="AV662" s="139" t="str">
        <f t="shared" si="1676"/>
        <v/>
      </c>
      <c r="AW662" s="139" t="str">
        <f t="shared" si="1677"/>
        <v/>
      </c>
      <c r="AX662" s="139" t="str">
        <f t="shared" si="1678"/>
        <v/>
      </c>
      <c r="AY662" s="139" t="str">
        <f t="shared" si="1679"/>
        <v/>
      </c>
      <c r="AZ662" s="140" t="str">
        <f t="shared" si="1680"/>
        <v/>
      </c>
      <c r="BA662" s="141" t="str">
        <f t="shared" si="1681"/>
        <v/>
      </c>
      <c r="BB662" s="139" t="str">
        <f t="shared" si="1682"/>
        <v/>
      </c>
      <c r="BC662" s="139" t="str">
        <f t="shared" si="1683"/>
        <v/>
      </c>
      <c r="BD662" s="139" t="str">
        <f t="shared" si="1684"/>
        <v/>
      </c>
      <c r="BE662" s="140" t="str">
        <f t="shared" si="1685"/>
        <v/>
      </c>
      <c r="BF662" s="122" t="str">
        <f t="shared" si="1686"/>
        <v/>
      </c>
      <c r="BG662" s="123" t="str">
        <f t="shared" si="1687"/>
        <v/>
      </c>
      <c r="BH662" s="123" t="str">
        <f t="shared" si="1688"/>
        <v/>
      </c>
      <c r="BI662" s="123" t="str">
        <f t="shared" si="1689"/>
        <v/>
      </c>
      <c r="BJ662" s="122" t="str">
        <f t="shared" si="1690"/>
        <v/>
      </c>
      <c r="BK662" s="123" t="str">
        <f t="shared" si="1691"/>
        <v/>
      </c>
      <c r="BL662" s="123" t="str">
        <f t="shared" si="1692"/>
        <v/>
      </c>
      <c r="BM662" s="123" t="str">
        <f t="shared" si="1693"/>
        <v/>
      </c>
      <c r="BN662" s="123" t="str">
        <f t="shared" si="1694"/>
        <v/>
      </c>
      <c r="BO662" s="123" t="str">
        <f t="shared" si="1695"/>
        <v/>
      </c>
      <c r="BP662" s="123" t="str">
        <f t="shared" si="1696"/>
        <v/>
      </c>
      <c r="BQ662" s="123" t="str">
        <f t="shared" si="1697"/>
        <v/>
      </c>
      <c r="BR662" s="124" t="str">
        <f t="shared" si="1698"/>
        <v/>
      </c>
      <c r="BS662" s="142" t="str">
        <f t="shared" si="1699"/>
        <v/>
      </c>
      <c r="BT662" s="143" t="str">
        <f t="shared" si="1700"/>
        <v/>
      </c>
      <c r="BU662" s="143" t="str">
        <f t="shared" si="1701"/>
        <v/>
      </c>
      <c r="BV662" s="143" t="str">
        <f t="shared" si="1702"/>
        <v/>
      </c>
      <c r="BW662" s="143" t="str">
        <f t="shared" si="1703"/>
        <v/>
      </c>
      <c r="BX662" s="144" t="str">
        <f t="shared" si="1704"/>
        <v/>
      </c>
      <c r="BY662" s="141" t="str">
        <f t="shared" si="1705"/>
        <v/>
      </c>
      <c r="BZ662" s="139" t="str">
        <f t="shared" si="1706"/>
        <v/>
      </c>
      <c r="CA662" s="139" t="str">
        <f t="shared" si="1707"/>
        <v/>
      </c>
      <c r="CB662" s="139" t="str">
        <f t="shared" si="1708"/>
        <v/>
      </c>
      <c r="CC662" s="139" t="str">
        <f t="shared" si="1709"/>
        <v/>
      </c>
      <c r="CD662" s="139" t="str">
        <f t="shared" si="1710"/>
        <v/>
      </c>
      <c r="CE662" s="140" t="str">
        <f t="shared" si="1711"/>
        <v/>
      </c>
      <c r="CF662" s="141" t="str">
        <f t="shared" si="1712"/>
        <v/>
      </c>
      <c r="CG662" s="139" t="str">
        <f t="shared" si="1713"/>
        <v/>
      </c>
      <c r="CH662" s="139" t="str">
        <f t="shared" si="1714"/>
        <v/>
      </c>
      <c r="CI662" s="139" t="str">
        <f t="shared" si="1715"/>
        <v/>
      </c>
      <c r="CJ662" s="139" t="str">
        <f t="shared" si="1716"/>
        <v/>
      </c>
      <c r="CK662" s="139" t="str">
        <f t="shared" si="1717"/>
        <v/>
      </c>
      <c r="CL662" s="140" t="str">
        <f t="shared" si="1718"/>
        <v/>
      </c>
      <c r="CM662" s="142" t="str">
        <f t="shared" si="1719"/>
        <v/>
      </c>
      <c r="CN662" s="143" t="str">
        <f t="shared" si="1720"/>
        <v/>
      </c>
      <c r="CO662" s="143" t="str">
        <f t="shared" si="1721"/>
        <v/>
      </c>
      <c r="CP662" s="143" t="str">
        <f t="shared" si="1722"/>
        <v/>
      </c>
      <c r="CQ662" s="143" t="str">
        <f t="shared" si="1723"/>
        <v/>
      </c>
      <c r="CR662" s="145" t="str">
        <f t="shared" si="1724"/>
        <v/>
      </c>
      <c r="CS662" s="127"/>
      <c r="CT662" s="122" t="str">
        <f t="shared" si="1725"/>
        <v/>
      </c>
      <c r="CU662" s="123" t="str">
        <f t="shared" si="1726"/>
        <v/>
      </c>
      <c r="CV662" s="123" t="str">
        <f t="shared" si="1727"/>
        <v/>
      </c>
      <c r="CW662" s="123" t="str">
        <f t="shared" si="1728"/>
        <v/>
      </c>
      <c r="CX662" s="123" t="str">
        <f t="shared" si="1729"/>
        <v/>
      </c>
      <c r="CY662" s="123" t="str">
        <f t="shared" si="1730"/>
        <v/>
      </c>
      <c r="CZ662" s="123" t="str">
        <f t="shared" si="1731"/>
        <v/>
      </c>
      <c r="DA662" s="123" t="str">
        <f t="shared" si="1732"/>
        <v/>
      </c>
      <c r="DB662" s="124" t="str">
        <f t="shared" si="1733"/>
        <v/>
      </c>
      <c r="DC662" s="128" t="str">
        <f t="shared" si="1734"/>
        <v/>
      </c>
      <c r="DD662" s="123" t="str">
        <f t="shared" si="1735"/>
        <v/>
      </c>
      <c r="DE662" s="123" t="str">
        <f t="shared" si="1736"/>
        <v/>
      </c>
      <c r="DF662" s="123" t="str">
        <f t="shared" si="1737"/>
        <v/>
      </c>
      <c r="DG662" s="123" t="str">
        <f t="shared" si="1738"/>
        <v/>
      </c>
      <c r="DH662" s="123" t="str">
        <f t="shared" si="1739"/>
        <v/>
      </c>
      <c r="DI662" s="123" t="str">
        <f t="shared" si="1740"/>
        <v/>
      </c>
      <c r="DJ662" s="129" t="str">
        <f t="shared" si="1741"/>
        <v/>
      </c>
      <c r="DK662" s="98" t="s">
        <v>68</v>
      </c>
      <c r="DL662" s="130">
        <f t="shared" si="1748"/>
        <v>656</v>
      </c>
      <c r="DM662" s="56"/>
    </row>
    <row r="663" spans="2:117" ht="22.5" customHeight="1">
      <c r="B663" s="98" t="s">
        <v>68</v>
      </c>
      <c r="C663" s="130">
        <f t="shared" si="1742"/>
        <v>657</v>
      </c>
      <c r="D663" s="146">
        <v>45711</v>
      </c>
      <c r="E663" s="155" t="s">
        <v>69</v>
      </c>
      <c r="F663" s="102" t="s">
        <v>70</v>
      </c>
      <c r="G663" s="103" t="s">
        <v>20</v>
      </c>
      <c r="H663" s="131" t="s">
        <v>46</v>
      </c>
      <c r="I663" s="132">
        <v>1000</v>
      </c>
      <c r="J663" s="106"/>
      <c r="K663" s="107">
        <f t="shared" si="1743"/>
        <v>6828375</v>
      </c>
      <c r="L663" s="645"/>
      <c r="M663" s="133"/>
      <c r="N663" s="133"/>
      <c r="O663" s="134" t="str">
        <f t="shared" ref="O663:S663" si="2181">IF($H663=O$6,$I663,"")</f>
        <v/>
      </c>
      <c r="P663" s="135" t="str">
        <f t="shared" si="2181"/>
        <v/>
      </c>
      <c r="Q663" s="136">
        <f t="shared" si="2181"/>
        <v>1000</v>
      </c>
      <c r="R663" s="135" t="str">
        <f t="shared" si="2181"/>
        <v/>
      </c>
      <c r="S663" s="137" t="str">
        <f t="shared" si="2181"/>
        <v/>
      </c>
      <c r="T663" s="113" t="str">
        <f t="shared" ref="T663:AJ663" si="2182">IF($H663=T$6,$J663,"")</f>
        <v/>
      </c>
      <c r="U663" s="114" t="str">
        <f t="shared" si="2182"/>
        <v/>
      </c>
      <c r="V663" s="114" t="str">
        <f t="shared" si="2182"/>
        <v/>
      </c>
      <c r="W663" s="114" t="str">
        <f t="shared" si="2182"/>
        <v/>
      </c>
      <c r="X663" s="113" t="str">
        <f t="shared" si="2182"/>
        <v/>
      </c>
      <c r="Y663" s="114" t="str">
        <f t="shared" si="2182"/>
        <v/>
      </c>
      <c r="Z663" s="114" t="str">
        <f t="shared" si="2182"/>
        <v/>
      </c>
      <c r="AA663" s="114" t="str">
        <f t="shared" si="2182"/>
        <v/>
      </c>
      <c r="AB663" s="113" t="str">
        <f t="shared" si="2182"/>
        <v/>
      </c>
      <c r="AC663" s="114" t="str">
        <f t="shared" si="2182"/>
        <v/>
      </c>
      <c r="AD663" s="114" t="str">
        <f t="shared" si="2182"/>
        <v/>
      </c>
      <c r="AE663" s="114" t="str">
        <f t="shared" si="2182"/>
        <v/>
      </c>
      <c r="AF663" s="114" t="str">
        <f t="shared" si="2182"/>
        <v/>
      </c>
      <c r="AG663" s="114" t="str">
        <f t="shared" si="2182"/>
        <v/>
      </c>
      <c r="AH663" s="114" t="str">
        <f t="shared" si="2182"/>
        <v/>
      </c>
      <c r="AI663" s="113" t="str">
        <f t="shared" si="2182"/>
        <v/>
      </c>
      <c r="AJ663" s="115" t="str">
        <f t="shared" si="2182"/>
        <v/>
      </c>
      <c r="AK663" s="617"/>
      <c r="AL663" s="38"/>
      <c r="AM663" s="98" t="s">
        <v>68</v>
      </c>
      <c r="AN663" s="130">
        <f t="shared" si="1746"/>
        <v>657</v>
      </c>
      <c r="AO663" s="138" t="str">
        <f t="shared" ref="AO663:AS663" si="2183">IF(AND($G663=AO$4,$H663=AO$6),$I663,"")</f>
        <v/>
      </c>
      <c r="AP663" s="139" t="str">
        <f t="shared" si="2183"/>
        <v/>
      </c>
      <c r="AQ663" s="139">
        <f t="shared" si="2183"/>
        <v>1000</v>
      </c>
      <c r="AR663" s="139" t="str">
        <f t="shared" si="2183"/>
        <v/>
      </c>
      <c r="AS663" s="139" t="str">
        <f t="shared" si="2183"/>
        <v/>
      </c>
      <c r="AT663" s="118"/>
      <c r="AU663" s="138" t="str">
        <f t="shared" si="1675"/>
        <v/>
      </c>
      <c r="AV663" s="139" t="str">
        <f t="shared" si="1676"/>
        <v/>
      </c>
      <c r="AW663" s="139" t="str">
        <f t="shared" si="1677"/>
        <v/>
      </c>
      <c r="AX663" s="139" t="str">
        <f t="shared" si="1678"/>
        <v/>
      </c>
      <c r="AY663" s="139" t="str">
        <f t="shared" si="1679"/>
        <v/>
      </c>
      <c r="AZ663" s="140" t="str">
        <f t="shared" si="1680"/>
        <v/>
      </c>
      <c r="BA663" s="141" t="str">
        <f t="shared" si="1681"/>
        <v/>
      </c>
      <c r="BB663" s="139" t="str">
        <f t="shared" si="1682"/>
        <v/>
      </c>
      <c r="BC663" s="139" t="str">
        <f t="shared" si="1683"/>
        <v/>
      </c>
      <c r="BD663" s="139" t="str">
        <f t="shared" si="1684"/>
        <v/>
      </c>
      <c r="BE663" s="140" t="str">
        <f t="shared" si="1685"/>
        <v/>
      </c>
      <c r="BF663" s="122" t="str">
        <f t="shared" si="1686"/>
        <v/>
      </c>
      <c r="BG663" s="123" t="str">
        <f t="shared" si="1687"/>
        <v/>
      </c>
      <c r="BH663" s="123" t="str">
        <f t="shared" si="1688"/>
        <v/>
      </c>
      <c r="BI663" s="123" t="str">
        <f t="shared" si="1689"/>
        <v/>
      </c>
      <c r="BJ663" s="122" t="str">
        <f t="shared" si="1690"/>
        <v/>
      </c>
      <c r="BK663" s="123" t="str">
        <f t="shared" si="1691"/>
        <v/>
      </c>
      <c r="BL663" s="123" t="str">
        <f t="shared" si="1692"/>
        <v/>
      </c>
      <c r="BM663" s="123" t="str">
        <f t="shared" si="1693"/>
        <v/>
      </c>
      <c r="BN663" s="123" t="str">
        <f t="shared" si="1694"/>
        <v/>
      </c>
      <c r="BO663" s="123" t="str">
        <f t="shared" si="1695"/>
        <v/>
      </c>
      <c r="BP663" s="123" t="str">
        <f t="shared" si="1696"/>
        <v/>
      </c>
      <c r="BQ663" s="123" t="str">
        <f t="shared" si="1697"/>
        <v/>
      </c>
      <c r="BR663" s="124" t="str">
        <f t="shared" si="1698"/>
        <v/>
      </c>
      <c r="BS663" s="142" t="str">
        <f t="shared" si="1699"/>
        <v/>
      </c>
      <c r="BT663" s="143" t="str">
        <f t="shared" si="1700"/>
        <v/>
      </c>
      <c r="BU663" s="143" t="str">
        <f t="shared" si="1701"/>
        <v/>
      </c>
      <c r="BV663" s="143" t="str">
        <f t="shared" si="1702"/>
        <v/>
      </c>
      <c r="BW663" s="143" t="str">
        <f t="shared" si="1703"/>
        <v/>
      </c>
      <c r="BX663" s="144" t="str">
        <f t="shared" si="1704"/>
        <v/>
      </c>
      <c r="BY663" s="141" t="str">
        <f t="shared" si="1705"/>
        <v/>
      </c>
      <c r="BZ663" s="139" t="str">
        <f t="shared" si="1706"/>
        <v/>
      </c>
      <c r="CA663" s="139" t="str">
        <f t="shared" si="1707"/>
        <v/>
      </c>
      <c r="CB663" s="139" t="str">
        <f t="shared" si="1708"/>
        <v/>
      </c>
      <c r="CC663" s="139" t="str">
        <f t="shared" si="1709"/>
        <v/>
      </c>
      <c r="CD663" s="139" t="str">
        <f t="shared" si="1710"/>
        <v/>
      </c>
      <c r="CE663" s="140" t="str">
        <f t="shared" si="1711"/>
        <v/>
      </c>
      <c r="CF663" s="141" t="str">
        <f t="shared" si="1712"/>
        <v/>
      </c>
      <c r="CG663" s="139" t="str">
        <f t="shared" si="1713"/>
        <v/>
      </c>
      <c r="CH663" s="139" t="str">
        <f t="shared" si="1714"/>
        <v/>
      </c>
      <c r="CI663" s="139" t="str">
        <f t="shared" si="1715"/>
        <v/>
      </c>
      <c r="CJ663" s="139" t="str">
        <f t="shared" si="1716"/>
        <v/>
      </c>
      <c r="CK663" s="139" t="str">
        <f t="shared" si="1717"/>
        <v/>
      </c>
      <c r="CL663" s="140" t="str">
        <f t="shared" si="1718"/>
        <v/>
      </c>
      <c r="CM663" s="142" t="str">
        <f t="shared" si="1719"/>
        <v/>
      </c>
      <c r="CN663" s="143" t="str">
        <f t="shared" si="1720"/>
        <v/>
      </c>
      <c r="CO663" s="143" t="str">
        <f t="shared" si="1721"/>
        <v/>
      </c>
      <c r="CP663" s="143" t="str">
        <f t="shared" si="1722"/>
        <v/>
      </c>
      <c r="CQ663" s="143" t="str">
        <f t="shared" si="1723"/>
        <v/>
      </c>
      <c r="CR663" s="145" t="str">
        <f t="shared" si="1724"/>
        <v/>
      </c>
      <c r="CS663" s="127"/>
      <c r="CT663" s="122" t="str">
        <f t="shared" si="1725"/>
        <v/>
      </c>
      <c r="CU663" s="123" t="str">
        <f t="shared" si="1726"/>
        <v/>
      </c>
      <c r="CV663" s="123" t="str">
        <f t="shared" si="1727"/>
        <v/>
      </c>
      <c r="CW663" s="123" t="str">
        <f t="shared" si="1728"/>
        <v/>
      </c>
      <c r="CX663" s="123" t="str">
        <f t="shared" si="1729"/>
        <v/>
      </c>
      <c r="CY663" s="123" t="str">
        <f t="shared" si="1730"/>
        <v/>
      </c>
      <c r="CZ663" s="123" t="str">
        <f t="shared" si="1731"/>
        <v/>
      </c>
      <c r="DA663" s="123" t="str">
        <f t="shared" si="1732"/>
        <v/>
      </c>
      <c r="DB663" s="124" t="str">
        <f t="shared" si="1733"/>
        <v/>
      </c>
      <c r="DC663" s="128" t="str">
        <f t="shared" si="1734"/>
        <v/>
      </c>
      <c r="DD663" s="123" t="str">
        <f t="shared" si="1735"/>
        <v/>
      </c>
      <c r="DE663" s="123" t="str">
        <f t="shared" si="1736"/>
        <v/>
      </c>
      <c r="DF663" s="123" t="str">
        <f t="shared" si="1737"/>
        <v/>
      </c>
      <c r="DG663" s="123" t="str">
        <f t="shared" si="1738"/>
        <v/>
      </c>
      <c r="DH663" s="123" t="str">
        <f t="shared" si="1739"/>
        <v/>
      </c>
      <c r="DI663" s="123" t="str">
        <f t="shared" si="1740"/>
        <v/>
      </c>
      <c r="DJ663" s="129" t="str">
        <f t="shared" si="1741"/>
        <v/>
      </c>
      <c r="DK663" s="98" t="s">
        <v>68</v>
      </c>
      <c r="DL663" s="130">
        <f t="shared" si="1748"/>
        <v>657</v>
      </c>
      <c r="DM663" s="56"/>
    </row>
    <row r="664" spans="2:117" ht="22.5" customHeight="1">
      <c r="B664" s="98" t="s">
        <v>68</v>
      </c>
      <c r="C664" s="130">
        <f t="shared" si="1742"/>
        <v>658</v>
      </c>
      <c r="D664" s="146">
        <v>45711</v>
      </c>
      <c r="E664" s="155" t="s">
        <v>69</v>
      </c>
      <c r="F664" s="102" t="s">
        <v>70</v>
      </c>
      <c r="G664" s="103" t="s">
        <v>20</v>
      </c>
      <c r="H664" s="131" t="s">
        <v>46</v>
      </c>
      <c r="I664" s="132">
        <v>5000</v>
      </c>
      <c r="J664" s="106"/>
      <c r="K664" s="107">
        <f t="shared" si="1743"/>
        <v>6833375</v>
      </c>
      <c r="L664" s="645"/>
      <c r="M664" s="133"/>
      <c r="N664" s="133"/>
      <c r="O664" s="134" t="str">
        <f t="shared" ref="O664:S664" si="2184">IF($H664=O$6,$I664,"")</f>
        <v/>
      </c>
      <c r="P664" s="135" t="str">
        <f t="shared" si="2184"/>
        <v/>
      </c>
      <c r="Q664" s="136">
        <f t="shared" si="2184"/>
        <v>5000</v>
      </c>
      <c r="R664" s="135" t="str">
        <f t="shared" si="2184"/>
        <v/>
      </c>
      <c r="S664" s="137" t="str">
        <f t="shared" si="2184"/>
        <v/>
      </c>
      <c r="T664" s="113" t="str">
        <f t="shared" ref="T664:AJ664" si="2185">IF($H664=T$6,$J664,"")</f>
        <v/>
      </c>
      <c r="U664" s="114" t="str">
        <f t="shared" si="2185"/>
        <v/>
      </c>
      <c r="V664" s="114" t="str">
        <f t="shared" si="2185"/>
        <v/>
      </c>
      <c r="W664" s="114" t="str">
        <f t="shared" si="2185"/>
        <v/>
      </c>
      <c r="X664" s="113" t="str">
        <f t="shared" si="2185"/>
        <v/>
      </c>
      <c r="Y664" s="114" t="str">
        <f t="shared" si="2185"/>
        <v/>
      </c>
      <c r="Z664" s="114" t="str">
        <f t="shared" si="2185"/>
        <v/>
      </c>
      <c r="AA664" s="114" t="str">
        <f t="shared" si="2185"/>
        <v/>
      </c>
      <c r="AB664" s="113" t="str">
        <f t="shared" si="2185"/>
        <v/>
      </c>
      <c r="AC664" s="114" t="str">
        <f t="shared" si="2185"/>
        <v/>
      </c>
      <c r="AD664" s="114" t="str">
        <f t="shared" si="2185"/>
        <v/>
      </c>
      <c r="AE664" s="114" t="str">
        <f t="shared" si="2185"/>
        <v/>
      </c>
      <c r="AF664" s="114" t="str">
        <f t="shared" si="2185"/>
        <v/>
      </c>
      <c r="AG664" s="114" t="str">
        <f t="shared" si="2185"/>
        <v/>
      </c>
      <c r="AH664" s="114" t="str">
        <f t="shared" si="2185"/>
        <v/>
      </c>
      <c r="AI664" s="113" t="str">
        <f t="shared" si="2185"/>
        <v/>
      </c>
      <c r="AJ664" s="115" t="str">
        <f t="shared" si="2185"/>
        <v/>
      </c>
      <c r="AK664" s="617"/>
      <c r="AL664" s="38"/>
      <c r="AM664" s="98" t="s">
        <v>68</v>
      </c>
      <c r="AN664" s="130">
        <f t="shared" si="1746"/>
        <v>658</v>
      </c>
      <c r="AO664" s="138" t="str">
        <f t="shared" ref="AO664:AS664" si="2186">IF(AND($G664=AO$4,$H664=AO$6),$I664,"")</f>
        <v/>
      </c>
      <c r="AP664" s="139" t="str">
        <f t="shared" si="2186"/>
        <v/>
      </c>
      <c r="AQ664" s="139">
        <f t="shared" si="2186"/>
        <v>5000</v>
      </c>
      <c r="AR664" s="139" t="str">
        <f t="shared" si="2186"/>
        <v/>
      </c>
      <c r="AS664" s="139" t="str">
        <f t="shared" si="2186"/>
        <v/>
      </c>
      <c r="AT664" s="118"/>
      <c r="AU664" s="138" t="str">
        <f t="shared" si="1675"/>
        <v/>
      </c>
      <c r="AV664" s="139" t="str">
        <f t="shared" si="1676"/>
        <v/>
      </c>
      <c r="AW664" s="139" t="str">
        <f t="shared" si="1677"/>
        <v/>
      </c>
      <c r="AX664" s="139" t="str">
        <f t="shared" si="1678"/>
        <v/>
      </c>
      <c r="AY664" s="139" t="str">
        <f t="shared" si="1679"/>
        <v/>
      </c>
      <c r="AZ664" s="140" t="str">
        <f t="shared" si="1680"/>
        <v/>
      </c>
      <c r="BA664" s="141" t="str">
        <f t="shared" si="1681"/>
        <v/>
      </c>
      <c r="BB664" s="139" t="str">
        <f t="shared" si="1682"/>
        <v/>
      </c>
      <c r="BC664" s="139" t="str">
        <f t="shared" si="1683"/>
        <v/>
      </c>
      <c r="BD664" s="139" t="str">
        <f t="shared" si="1684"/>
        <v/>
      </c>
      <c r="BE664" s="140" t="str">
        <f t="shared" si="1685"/>
        <v/>
      </c>
      <c r="BF664" s="122" t="str">
        <f t="shared" si="1686"/>
        <v/>
      </c>
      <c r="BG664" s="123" t="str">
        <f t="shared" si="1687"/>
        <v/>
      </c>
      <c r="BH664" s="123" t="str">
        <f t="shared" si="1688"/>
        <v/>
      </c>
      <c r="BI664" s="123" t="str">
        <f t="shared" si="1689"/>
        <v/>
      </c>
      <c r="BJ664" s="122" t="str">
        <f t="shared" si="1690"/>
        <v/>
      </c>
      <c r="BK664" s="123" t="str">
        <f t="shared" si="1691"/>
        <v/>
      </c>
      <c r="BL664" s="123" t="str">
        <f t="shared" si="1692"/>
        <v/>
      </c>
      <c r="BM664" s="123" t="str">
        <f t="shared" si="1693"/>
        <v/>
      </c>
      <c r="BN664" s="123" t="str">
        <f t="shared" si="1694"/>
        <v/>
      </c>
      <c r="BO664" s="123" t="str">
        <f t="shared" si="1695"/>
        <v/>
      </c>
      <c r="BP664" s="123" t="str">
        <f t="shared" si="1696"/>
        <v/>
      </c>
      <c r="BQ664" s="123" t="str">
        <f t="shared" si="1697"/>
        <v/>
      </c>
      <c r="BR664" s="124" t="str">
        <f t="shared" si="1698"/>
        <v/>
      </c>
      <c r="BS664" s="142" t="str">
        <f t="shared" si="1699"/>
        <v/>
      </c>
      <c r="BT664" s="143" t="str">
        <f t="shared" si="1700"/>
        <v/>
      </c>
      <c r="BU664" s="143" t="str">
        <f t="shared" si="1701"/>
        <v/>
      </c>
      <c r="BV664" s="143" t="str">
        <f t="shared" si="1702"/>
        <v/>
      </c>
      <c r="BW664" s="143" t="str">
        <f t="shared" si="1703"/>
        <v/>
      </c>
      <c r="BX664" s="144" t="str">
        <f t="shared" si="1704"/>
        <v/>
      </c>
      <c r="BY664" s="141" t="str">
        <f t="shared" si="1705"/>
        <v/>
      </c>
      <c r="BZ664" s="139" t="str">
        <f t="shared" si="1706"/>
        <v/>
      </c>
      <c r="CA664" s="139" t="str">
        <f t="shared" si="1707"/>
        <v/>
      </c>
      <c r="CB664" s="139" t="str">
        <f t="shared" si="1708"/>
        <v/>
      </c>
      <c r="CC664" s="139" t="str">
        <f t="shared" si="1709"/>
        <v/>
      </c>
      <c r="CD664" s="139" t="str">
        <f t="shared" si="1710"/>
        <v/>
      </c>
      <c r="CE664" s="140" t="str">
        <f t="shared" si="1711"/>
        <v/>
      </c>
      <c r="CF664" s="141" t="str">
        <f t="shared" si="1712"/>
        <v/>
      </c>
      <c r="CG664" s="139" t="str">
        <f t="shared" si="1713"/>
        <v/>
      </c>
      <c r="CH664" s="139" t="str">
        <f t="shared" si="1714"/>
        <v/>
      </c>
      <c r="CI664" s="139" t="str">
        <f t="shared" si="1715"/>
        <v/>
      </c>
      <c r="CJ664" s="139" t="str">
        <f t="shared" si="1716"/>
        <v/>
      </c>
      <c r="CK664" s="139" t="str">
        <f t="shared" si="1717"/>
        <v/>
      </c>
      <c r="CL664" s="140" t="str">
        <f t="shared" si="1718"/>
        <v/>
      </c>
      <c r="CM664" s="142" t="str">
        <f t="shared" si="1719"/>
        <v/>
      </c>
      <c r="CN664" s="143" t="str">
        <f t="shared" si="1720"/>
        <v/>
      </c>
      <c r="CO664" s="143" t="str">
        <f t="shared" si="1721"/>
        <v/>
      </c>
      <c r="CP664" s="143" t="str">
        <f t="shared" si="1722"/>
        <v/>
      </c>
      <c r="CQ664" s="143" t="str">
        <f t="shared" si="1723"/>
        <v/>
      </c>
      <c r="CR664" s="145" t="str">
        <f t="shared" si="1724"/>
        <v/>
      </c>
      <c r="CS664" s="127"/>
      <c r="CT664" s="122" t="str">
        <f t="shared" si="1725"/>
        <v/>
      </c>
      <c r="CU664" s="123" t="str">
        <f t="shared" si="1726"/>
        <v/>
      </c>
      <c r="CV664" s="123" t="str">
        <f t="shared" si="1727"/>
        <v/>
      </c>
      <c r="CW664" s="123" t="str">
        <f t="shared" si="1728"/>
        <v/>
      </c>
      <c r="CX664" s="123" t="str">
        <f t="shared" si="1729"/>
        <v/>
      </c>
      <c r="CY664" s="123" t="str">
        <f t="shared" si="1730"/>
        <v/>
      </c>
      <c r="CZ664" s="123" t="str">
        <f t="shared" si="1731"/>
        <v/>
      </c>
      <c r="DA664" s="123" t="str">
        <f t="shared" si="1732"/>
        <v/>
      </c>
      <c r="DB664" s="124" t="str">
        <f t="shared" si="1733"/>
        <v/>
      </c>
      <c r="DC664" s="128" t="str">
        <f t="shared" si="1734"/>
        <v/>
      </c>
      <c r="DD664" s="123" t="str">
        <f t="shared" si="1735"/>
        <v/>
      </c>
      <c r="DE664" s="123" t="str">
        <f t="shared" si="1736"/>
        <v/>
      </c>
      <c r="DF664" s="123" t="str">
        <f t="shared" si="1737"/>
        <v/>
      </c>
      <c r="DG664" s="123" t="str">
        <f t="shared" si="1738"/>
        <v/>
      </c>
      <c r="DH664" s="123" t="str">
        <f t="shared" si="1739"/>
        <v/>
      </c>
      <c r="DI664" s="123" t="str">
        <f t="shared" si="1740"/>
        <v/>
      </c>
      <c r="DJ664" s="129" t="str">
        <f t="shared" si="1741"/>
        <v/>
      </c>
      <c r="DK664" s="98" t="s">
        <v>68</v>
      </c>
      <c r="DL664" s="130">
        <f t="shared" si="1748"/>
        <v>658</v>
      </c>
      <c r="DM664" s="56"/>
    </row>
    <row r="665" spans="2:117" ht="22.5" customHeight="1">
      <c r="B665" s="98" t="s">
        <v>68</v>
      </c>
      <c r="C665" s="130">
        <f t="shared" si="1742"/>
        <v>659</v>
      </c>
      <c r="D665" s="146">
        <v>45711</v>
      </c>
      <c r="E665" s="155" t="s">
        <v>69</v>
      </c>
      <c r="F665" s="102" t="s">
        <v>70</v>
      </c>
      <c r="G665" s="103" t="s">
        <v>20</v>
      </c>
      <c r="H665" s="131" t="s">
        <v>46</v>
      </c>
      <c r="I665" s="132">
        <v>10000</v>
      </c>
      <c r="J665" s="106"/>
      <c r="K665" s="107">
        <f t="shared" si="1743"/>
        <v>6843375</v>
      </c>
      <c r="L665" s="645"/>
      <c r="M665" s="133"/>
      <c r="N665" s="133"/>
      <c r="O665" s="134" t="str">
        <f t="shared" ref="O665:S665" si="2187">IF($H665=O$6,$I665,"")</f>
        <v/>
      </c>
      <c r="P665" s="135" t="str">
        <f t="shared" si="2187"/>
        <v/>
      </c>
      <c r="Q665" s="136">
        <f t="shared" si="2187"/>
        <v>10000</v>
      </c>
      <c r="R665" s="135" t="str">
        <f t="shared" si="2187"/>
        <v/>
      </c>
      <c r="S665" s="137" t="str">
        <f t="shared" si="2187"/>
        <v/>
      </c>
      <c r="T665" s="113" t="str">
        <f t="shared" ref="T665:AJ665" si="2188">IF($H665=T$6,$J665,"")</f>
        <v/>
      </c>
      <c r="U665" s="114" t="str">
        <f t="shared" si="2188"/>
        <v/>
      </c>
      <c r="V665" s="114" t="str">
        <f t="shared" si="2188"/>
        <v/>
      </c>
      <c r="W665" s="114" t="str">
        <f t="shared" si="2188"/>
        <v/>
      </c>
      <c r="X665" s="113" t="str">
        <f t="shared" si="2188"/>
        <v/>
      </c>
      <c r="Y665" s="114" t="str">
        <f t="shared" si="2188"/>
        <v/>
      </c>
      <c r="Z665" s="114" t="str">
        <f t="shared" si="2188"/>
        <v/>
      </c>
      <c r="AA665" s="114" t="str">
        <f t="shared" si="2188"/>
        <v/>
      </c>
      <c r="AB665" s="113" t="str">
        <f t="shared" si="2188"/>
        <v/>
      </c>
      <c r="AC665" s="114" t="str">
        <f t="shared" si="2188"/>
        <v/>
      </c>
      <c r="AD665" s="114" t="str">
        <f t="shared" si="2188"/>
        <v/>
      </c>
      <c r="AE665" s="114" t="str">
        <f t="shared" si="2188"/>
        <v/>
      </c>
      <c r="AF665" s="114" t="str">
        <f t="shared" si="2188"/>
        <v/>
      </c>
      <c r="AG665" s="114" t="str">
        <f t="shared" si="2188"/>
        <v/>
      </c>
      <c r="AH665" s="114" t="str">
        <f t="shared" si="2188"/>
        <v/>
      </c>
      <c r="AI665" s="113" t="str">
        <f t="shared" si="2188"/>
        <v/>
      </c>
      <c r="AJ665" s="115" t="str">
        <f t="shared" si="2188"/>
        <v/>
      </c>
      <c r="AK665" s="617"/>
      <c r="AL665" s="38"/>
      <c r="AM665" s="98" t="s">
        <v>68</v>
      </c>
      <c r="AN665" s="130">
        <f t="shared" si="1746"/>
        <v>659</v>
      </c>
      <c r="AO665" s="138" t="str">
        <f t="shared" ref="AO665:AS665" si="2189">IF(AND($G665=AO$4,$H665=AO$6),$I665,"")</f>
        <v/>
      </c>
      <c r="AP665" s="139" t="str">
        <f t="shared" si="2189"/>
        <v/>
      </c>
      <c r="AQ665" s="139">
        <f t="shared" si="2189"/>
        <v>10000</v>
      </c>
      <c r="AR665" s="139" t="str">
        <f t="shared" si="2189"/>
        <v/>
      </c>
      <c r="AS665" s="139" t="str">
        <f t="shared" si="2189"/>
        <v/>
      </c>
      <c r="AT665" s="118"/>
      <c r="AU665" s="138" t="str">
        <f t="shared" si="1675"/>
        <v/>
      </c>
      <c r="AV665" s="139" t="str">
        <f t="shared" si="1676"/>
        <v/>
      </c>
      <c r="AW665" s="139" t="str">
        <f t="shared" si="1677"/>
        <v/>
      </c>
      <c r="AX665" s="139" t="str">
        <f t="shared" si="1678"/>
        <v/>
      </c>
      <c r="AY665" s="139" t="str">
        <f t="shared" si="1679"/>
        <v/>
      </c>
      <c r="AZ665" s="140" t="str">
        <f t="shared" si="1680"/>
        <v/>
      </c>
      <c r="BA665" s="141" t="str">
        <f t="shared" si="1681"/>
        <v/>
      </c>
      <c r="BB665" s="139" t="str">
        <f t="shared" si="1682"/>
        <v/>
      </c>
      <c r="BC665" s="139" t="str">
        <f t="shared" si="1683"/>
        <v/>
      </c>
      <c r="BD665" s="139" t="str">
        <f t="shared" si="1684"/>
        <v/>
      </c>
      <c r="BE665" s="140" t="str">
        <f t="shared" si="1685"/>
        <v/>
      </c>
      <c r="BF665" s="122" t="str">
        <f t="shared" si="1686"/>
        <v/>
      </c>
      <c r="BG665" s="123" t="str">
        <f t="shared" si="1687"/>
        <v/>
      </c>
      <c r="BH665" s="123" t="str">
        <f t="shared" si="1688"/>
        <v/>
      </c>
      <c r="BI665" s="123" t="str">
        <f t="shared" si="1689"/>
        <v/>
      </c>
      <c r="BJ665" s="122" t="str">
        <f t="shared" si="1690"/>
        <v/>
      </c>
      <c r="BK665" s="123" t="str">
        <f t="shared" si="1691"/>
        <v/>
      </c>
      <c r="BL665" s="123" t="str">
        <f t="shared" si="1692"/>
        <v/>
      </c>
      <c r="BM665" s="123" t="str">
        <f t="shared" si="1693"/>
        <v/>
      </c>
      <c r="BN665" s="123" t="str">
        <f t="shared" si="1694"/>
        <v/>
      </c>
      <c r="BO665" s="123" t="str">
        <f t="shared" si="1695"/>
        <v/>
      </c>
      <c r="BP665" s="123" t="str">
        <f t="shared" si="1696"/>
        <v/>
      </c>
      <c r="BQ665" s="123" t="str">
        <f t="shared" si="1697"/>
        <v/>
      </c>
      <c r="BR665" s="124" t="str">
        <f t="shared" si="1698"/>
        <v/>
      </c>
      <c r="BS665" s="142" t="str">
        <f t="shared" si="1699"/>
        <v/>
      </c>
      <c r="BT665" s="143" t="str">
        <f t="shared" si="1700"/>
        <v/>
      </c>
      <c r="BU665" s="143" t="str">
        <f t="shared" si="1701"/>
        <v/>
      </c>
      <c r="BV665" s="143" t="str">
        <f t="shared" si="1702"/>
        <v/>
      </c>
      <c r="BW665" s="143" t="str">
        <f t="shared" si="1703"/>
        <v/>
      </c>
      <c r="BX665" s="144" t="str">
        <f t="shared" si="1704"/>
        <v/>
      </c>
      <c r="BY665" s="141" t="str">
        <f t="shared" si="1705"/>
        <v/>
      </c>
      <c r="BZ665" s="139" t="str">
        <f t="shared" si="1706"/>
        <v/>
      </c>
      <c r="CA665" s="139" t="str">
        <f t="shared" si="1707"/>
        <v/>
      </c>
      <c r="CB665" s="139" t="str">
        <f t="shared" si="1708"/>
        <v/>
      </c>
      <c r="CC665" s="139" t="str">
        <f t="shared" si="1709"/>
        <v/>
      </c>
      <c r="CD665" s="139" t="str">
        <f t="shared" si="1710"/>
        <v/>
      </c>
      <c r="CE665" s="140" t="str">
        <f t="shared" si="1711"/>
        <v/>
      </c>
      <c r="CF665" s="141" t="str">
        <f t="shared" si="1712"/>
        <v/>
      </c>
      <c r="CG665" s="139" t="str">
        <f t="shared" si="1713"/>
        <v/>
      </c>
      <c r="CH665" s="139" t="str">
        <f t="shared" si="1714"/>
        <v/>
      </c>
      <c r="CI665" s="139" t="str">
        <f t="shared" si="1715"/>
        <v/>
      </c>
      <c r="CJ665" s="139" t="str">
        <f t="shared" si="1716"/>
        <v/>
      </c>
      <c r="CK665" s="139" t="str">
        <f t="shared" si="1717"/>
        <v/>
      </c>
      <c r="CL665" s="140" t="str">
        <f t="shared" si="1718"/>
        <v/>
      </c>
      <c r="CM665" s="142" t="str">
        <f t="shared" si="1719"/>
        <v/>
      </c>
      <c r="CN665" s="143" t="str">
        <f t="shared" si="1720"/>
        <v/>
      </c>
      <c r="CO665" s="143" t="str">
        <f t="shared" si="1721"/>
        <v/>
      </c>
      <c r="CP665" s="143" t="str">
        <f t="shared" si="1722"/>
        <v/>
      </c>
      <c r="CQ665" s="143" t="str">
        <f t="shared" si="1723"/>
        <v/>
      </c>
      <c r="CR665" s="145" t="str">
        <f t="shared" si="1724"/>
        <v/>
      </c>
      <c r="CS665" s="127"/>
      <c r="CT665" s="122" t="str">
        <f t="shared" si="1725"/>
        <v/>
      </c>
      <c r="CU665" s="123" t="str">
        <f t="shared" si="1726"/>
        <v/>
      </c>
      <c r="CV665" s="123" t="str">
        <f t="shared" si="1727"/>
        <v/>
      </c>
      <c r="CW665" s="123" t="str">
        <f t="shared" si="1728"/>
        <v/>
      </c>
      <c r="CX665" s="123" t="str">
        <f t="shared" si="1729"/>
        <v/>
      </c>
      <c r="CY665" s="123" t="str">
        <f t="shared" si="1730"/>
        <v/>
      </c>
      <c r="CZ665" s="123" t="str">
        <f t="shared" si="1731"/>
        <v/>
      </c>
      <c r="DA665" s="123" t="str">
        <f t="shared" si="1732"/>
        <v/>
      </c>
      <c r="DB665" s="124" t="str">
        <f t="shared" si="1733"/>
        <v/>
      </c>
      <c r="DC665" s="128" t="str">
        <f t="shared" si="1734"/>
        <v/>
      </c>
      <c r="DD665" s="123" t="str">
        <f t="shared" si="1735"/>
        <v/>
      </c>
      <c r="DE665" s="123" t="str">
        <f t="shared" si="1736"/>
        <v/>
      </c>
      <c r="DF665" s="123" t="str">
        <f t="shared" si="1737"/>
        <v/>
      </c>
      <c r="DG665" s="123" t="str">
        <f t="shared" si="1738"/>
        <v/>
      </c>
      <c r="DH665" s="123" t="str">
        <f t="shared" si="1739"/>
        <v/>
      </c>
      <c r="DI665" s="123" t="str">
        <f t="shared" si="1740"/>
        <v/>
      </c>
      <c r="DJ665" s="129" t="str">
        <f t="shared" si="1741"/>
        <v/>
      </c>
      <c r="DK665" s="98" t="s">
        <v>68</v>
      </c>
      <c r="DL665" s="130">
        <f t="shared" si="1748"/>
        <v>659</v>
      </c>
      <c r="DM665" s="56"/>
    </row>
    <row r="666" spans="2:117" ht="22.5" customHeight="1">
      <c r="B666" s="98" t="s">
        <v>68</v>
      </c>
      <c r="C666" s="130">
        <f t="shared" si="1742"/>
        <v>660</v>
      </c>
      <c r="D666" s="146">
        <v>45711</v>
      </c>
      <c r="E666" s="155" t="s">
        <v>69</v>
      </c>
      <c r="F666" s="102" t="s">
        <v>70</v>
      </c>
      <c r="G666" s="156" t="s">
        <v>20</v>
      </c>
      <c r="H666" s="131" t="s">
        <v>46</v>
      </c>
      <c r="I666" s="132">
        <v>10000</v>
      </c>
      <c r="J666" s="106"/>
      <c r="K666" s="107">
        <f t="shared" si="1743"/>
        <v>6853375</v>
      </c>
      <c r="L666" s="645"/>
      <c r="M666" s="133"/>
      <c r="N666" s="133"/>
      <c r="O666" s="134" t="str">
        <f t="shared" ref="O666:S666" si="2190">IF($H666=O$6,$I666,"")</f>
        <v/>
      </c>
      <c r="P666" s="135" t="str">
        <f t="shared" si="2190"/>
        <v/>
      </c>
      <c r="Q666" s="136">
        <f t="shared" si="2190"/>
        <v>10000</v>
      </c>
      <c r="R666" s="135" t="str">
        <f t="shared" si="2190"/>
        <v/>
      </c>
      <c r="S666" s="137" t="str">
        <f t="shared" si="2190"/>
        <v/>
      </c>
      <c r="T666" s="113" t="str">
        <f t="shared" ref="T666:AJ666" si="2191">IF($H666=T$6,$J666,"")</f>
        <v/>
      </c>
      <c r="U666" s="114" t="str">
        <f t="shared" si="2191"/>
        <v/>
      </c>
      <c r="V666" s="114" t="str">
        <f t="shared" si="2191"/>
        <v/>
      </c>
      <c r="W666" s="114" t="str">
        <f t="shared" si="2191"/>
        <v/>
      </c>
      <c r="X666" s="113" t="str">
        <f t="shared" si="2191"/>
        <v/>
      </c>
      <c r="Y666" s="114" t="str">
        <f t="shared" si="2191"/>
        <v/>
      </c>
      <c r="Z666" s="114" t="str">
        <f t="shared" si="2191"/>
        <v/>
      </c>
      <c r="AA666" s="114" t="str">
        <f t="shared" si="2191"/>
        <v/>
      </c>
      <c r="AB666" s="113" t="str">
        <f t="shared" si="2191"/>
        <v/>
      </c>
      <c r="AC666" s="114" t="str">
        <f t="shared" si="2191"/>
        <v/>
      </c>
      <c r="AD666" s="114" t="str">
        <f t="shared" si="2191"/>
        <v/>
      </c>
      <c r="AE666" s="114" t="str">
        <f t="shared" si="2191"/>
        <v/>
      </c>
      <c r="AF666" s="114" t="str">
        <f t="shared" si="2191"/>
        <v/>
      </c>
      <c r="AG666" s="114" t="str">
        <f t="shared" si="2191"/>
        <v/>
      </c>
      <c r="AH666" s="114" t="str">
        <f t="shared" si="2191"/>
        <v/>
      </c>
      <c r="AI666" s="113" t="str">
        <f t="shared" si="2191"/>
        <v/>
      </c>
      <c r="AJ666" s="115" t="str">
        <f t="shared" si="2191"/>
        <v/>
      </c>
      <c r="AK666" s="617"/>
      <c r="AL666" s="38"/>
      <c r="AM666" s="98" t="s">
        <v>68</v>
      </c>
      <c r="AN666" s="130">
        <f t="shared" si="1746"/>
        <v>660</v>
      </c>
      <c r="AO666" s="138" t="str">
        <f t="shared" ref="AO666:AS666" si="2192">IF(AND($G666=AO$4,$H666=AO$6),$I666,"")</f>
        <v/>
      </c>
      <c r="AP666" s="139" t="str">
        <f t="shared" si="2192"/>
        <v/>
      </c>
      <c r="AQ666" s="139">
        <f t="shared" si="2192"/>
        <v>10000</v>
      </c>
      <c r="AR666" s="139" t="str">
        <f t="shared" si="2192"/>
        <v/>
      </c>
      <c r="AS666" s="139" t="str">
        <f t="shared" si="2192"/>
        <v/>
      </c>
      <c r="AT666" s="118"/>
      <c r="AU666" s="138" t="str">
        <f t="shared" si="1675"/>
        <v/>
      </c>
      <c r="AV666" s="139" t="str">
        <f t="shared" si="1676"/>
        <v/>
      </c>
      <c r="AW666" s="139" t="str">
        <f t="shared" si="1677"/>
        <v/>
      </c>
      <c r="AX666" s="139" t="str">
        <f t="shared" si="1678"/>
        <v/>
      </c>
      <c r="AY666" s="139" t="str">
        <f t="shared" si="1679"/>
        <v/>
      </c>
      <c r="AZ666" s="140" t="str">
        <f t="shared" si="1680"/>
        <v/>
      </c>
      <c r="BA666" s="141" t="str">
        <f t="shared" si="1681"/>
        <v/>
      </c>
      <c r="BB666" s="139" t="str">
        <f t="shared" si="1682"/>
        <v/>
      </c>
      <c r="BC666" s="139" t="str">
        <f t="shared" si="1683"/>
        <v/>
      </c>
      <c r="BD666" s="139" t="str">
        <f t="shared" si="1684"/>
        <v/>
      </c>
      <c r="BE666" s="140" t="str">
        <f t="shared" si="1685"/>
        <v/>
      </c>
      <c r="BF666" s="122" t="str">
        <f t="shared" si="1686"/>
        <v/>
      </c>
      <c r="BG666" s="123" t="str">
        <f t="shared" si="1687"/>
        <v/>
      </c>
      <c r="BH666" s="123" t="str">
        <f t="shared" si="1688"/>
        <v/>
      </c>
      <c r="BI666" s="123" t="str">
        <f t="shared" si="1689"/>
        <v/>
      </c>
      <c r="BJ666" s="122" t="str">
        <f t="shared" si="1690"/>
        <v/>
      </c>
      <c r="BK666" s="123" t="str">
        <f t="shared" si="1691"/>
        <v/>
      </c>
      <c r="BL666" s="123" t="str">
        <f t="shared" si="1692"/>
        <v/>
      </c>
      <c r="BM666" s="123" t="str">
        <f t="shared" si="1693"/>
        <v/>
      </c>
      <c r="BN666" s="123" t="str">
        <f t="shared" si="1694"/>
        <v/>
      </c>
      <c r="BO666" s="123" t="str">
        <f t="shared" si="1695"/>
        <v/>
      </c>
      <c r="BP666" s="123" t="str">
        <f t="shared" si="1696"/>
        <v/>
      </c>
      <c r="BQ666" s="123" t="str">
        <f t="shared" si="1697"/>
        <v/>
      </c>
      <c r="BR666" s="124" t="str">
        <f t="shared" si="1698"/>
        <v/>
      </c>
      <c r="BS666" s="142" t="str">
        <f t="shared" si="1699"/>
        <v/>
      </c>
      <c r="BT666" s="143" t="str">
        <f t="shared" si="1700"/>
        <v/>
      </c>
      <c r="BU666" s="143" t="str">
        <f t="shared" si="1701"/>
        <v/>
      </c>
      <c r="BV666" s="143" t="str">
        <f t="shared" si="1702"/>
        <v/>
      </c>
      <c r="BW666" s="143" t="str">
        <f t="shared" si="1703"/>
        <v/>
      </c>
      <c r="BX666" s="144" t="str">
        <f t="shared" si="1704"/>
        <v/>
      </c>
      <c r="BY666" s="141" t="str">
        <f t="shared" si="1705"/>
        <v/>
      </c>
      <c r="BZ666" s="139" t="str">
        <f t="shared" si="1706"/>
        <v/>
      </c>
      <c r="CA666" s="139" t="str">
        <f t="shared" si="1707"/>
        <v/>
      </c>
      <c r="CB666" s="139" t="str">
        <f t="shared" si="1708"/>
        <v/>
      </c>
      <c r="CC666" s="139" t="str">
        <f t="shared" si="1709"/>
        <v/>
      </c>
      <c r="CD666" s="139" t="str">
        <f t="shared" si="1710"/>
        <v/>
      </c>
      <c r="CE666" s="140" t="str">
        <f t="shared" si="1711"/>
        <v/>
      </c>
      <c r="CF666" s="141" t="str">
        <f t="shared" si="1712"/>
        <v/>
      </c>
      <c r="CG666" s="139" t="str">
        <f t="shared" si="1713"/>
        <v/>
      </c>
      <c r="CH666" s="139" t="str">
        <f t="shared" si="1714"/>
        <v/>
      </c>
      <c r="CI666" s="139" t="str">
        <f t="shared" si="1715"/>
        <v/>
      </c>
      <c r="CJ666" s="139" t="str">
        <f t="shared" si="1716"/>
        <v/>
      </c>
      <c r="CK666" s="139" t="str">
        <f t="shared" si="1717"/>
        <v/>
      </c>
      <c r="CL666" s="140" t="str">
        <f t="shared" si="1718"/>
        <v/>
      </c>
      <c r="CM666" s="142" t="str">
        <f t="shared" si="1719"/>
        <v/>
      </c>
      <c r="CN666" s="143" t="str">
        <f t="shared" si="1720"/>
        <v/>
      </c>
      <c r="CO666" s="143" t="str">
        <f t="shared" si="1721"/>
        <v/>
      </c>
      <c r="CP666" s="143" t="str">
        <f t="shared" si="1722"/>
        <v/>
      </c>
      <c r="CQ666" s="143" t="str">
        <f t="shared" si="1723"/>
        <v/>
      </c>
      <c r="CR666" s="145" t="str">
        <f t="shared" si="1724"/>
        <v/>
      </c>
      <c r="CS666" s="127"/>
      <c r="CT666" s="122" t="str">
        <f t="shared" si="1725"/>
        <v/>
      </c>
      <c r="CU666" s="123" t="str">
        <f t="shared" si="1726"/>
        <v/>
      </c>
      <c r="CV666" s="123" t="str">
        <f t="shared" si="1727"/>
        <v/>
      </c>
      <c r="CW666" s="123" t="str">
        <f t="shared" si="1728"/>
        <v/>
      </c>
      <c r="CX666" s="123" t="str">
        <f t="shared" si="1729"/>
        <v/>
      </c>
      <c r="CY666" s="123" t="str">
        <f t="shared" si="1730"/>
        <v/>
      </c>
      <c r="CZ666" s="123" t="str">
        <f t="shared" si="1731"/>
        <v/>
      </c>
      <c r="DA666" s="123" t="str">
        <f t="shared" si="1732"/>
        <v/>
      </c>
      <c r="DB666" s="124" t="str">
        <f t="shared" si="1733"/>
        <v/>
      </c>
      <c r="DC666" s="128" t="str">
        <f t="shared" si="1734"/>
        <v/>
      </c>
      <c r="DD666" s="123" t="str">
        <f t="shared" si="1735"/>
        <v/>
      </c>
      <c r="DE666" s="123" t="str">
        <f t="shared" si="1736"/>
        <v/>
      </c>
      <c r="DF666" s="123" t="str">
        <f t="shared" si="1737"/>
        <v/>
      </c>
      <c r="DG666" s="123" t="str">
        <f t="shared" si="1738"/>
        <v/>
      </c>
      <c r="DH666" s="123" t="str">
        <f t="shared" si="1739"/>
        <v/>
      </c>
      <c r="DI666" s="123" t="str">
        <f t="shared" si="1740"/>
        <v/>
      </c>
      <c r="DJ666" s="129" t="str">
        <f t="shared" si="1741"/>
        <v/>
      </c>
      <c r="DK666" s="98" t="s">
        <v>68</v>
      </c>
      <c r="DL666" s="130">
        <f t="shared" si="1748"/>
        <v>660</v>
      </c>
      <c r="DM666" s="56"/>
    </row>
    <row r="667" spans="2:117" ht="22.5" customHeight="1">
      <c r="B667" s="98" t="s">
        <v>68</v>
      </c>
      <c r="C667" s="130">
        <f t="shared" si="1742"/>
        <v>661</v>
      </c>
      <c r="D667" s="160">
        <v>45711</v>
      </c>
      <c r="E667" s="161" t="s">
        <v>69</v>
      </c>
      <c r="F667" s="102" t="s">
        <v>70</v>
      </c>
      <c r="G667" s="103" t="s">
        <v>20</v>
      </c>
      <c r="H667" s="131" t="s">
        <v>46</v>
      </c>
      <c r="I667" s="162">
        <v>10000</v>
      </c>
      <c r="J667" s="106"/>
      <c r="K667" s="107">
        <f t="shared" si="1743"/>
        <v>6863375</v>
      </c>
      <c r="L667" s="645"/>
      <c r="M667" s="133"/>
      <c r="N667" s="133"/>
      <c r="O667" s="134" t="str">
        <f t="shared" ref="O667:S667" si="2193">IF($H667=O$6,$I667,"")</f>
        <v/>
      </c>
      <c r="P667" s="135" t="str">
        <f t="shared" si="2193"/>
        <v/>
      </c>
      <c r="Q667" s="136">
        <f t="shared" si="2193"/>
        <v>10000</v>
      </c>
      <c r="R667" s="135" t="str">
        <f t="shared" si="2193"/>
        <v/>
      </c>
      <c r="S667" s="137" t="str">
        <f t="shared" si="2193"/>
        <v/>
      </c>
      <c r="T667" s="113" t="str">
        <f t="shared" ref="T667:AJ667" si="2194">IF($H667=T$6,$J667,"")</f>
        <v/>
      </c>
      <c r="U667" s="114" t="str">
        <f t="shared" si="2194"/>
        <v/>
      </c>
      <c r="V667" s="114" t="str">
        <f t="shared" si="2194"/>
        <v/>
      </c>
      <c r="W667" s="114" t="str">
        <f t="shared" si="2194"/>
        <v/>
      </c>
      <c r="X667" s="113" t="str">
        <f t="shared" si="2194"/>
        <v/>
      </c>
      <c r="Y667" s="114" t="str">
        <f t="shared" si="2194"/>
        <v/>
      </c>
      <c r="Z667" s="114" t="str">
        <f t="shared" si="2194"/>
        <v/>
      </c>
      <c r="AA667" s="114" t="str">
        <f t="shared" si="2194"/>
        <v/>
      </c>
      <c r="AB667" s="113" t="str">
        <f t="shared" si="2194"/>
        <v/>
      </c>
      <c r="AC667" s="114" t="str">
        <f t="shared" si="2194"/>
        <v/>
      </c>
      <c r="AD667" s="114" t="str">
        <f t="shared" si="2194"/>
        <v/>
      </c>
      <c r="AE667" s="114" t="str">
        <f t="shared" si="2194"/>
        <v/>
      </c>
      <c r="AF667" s="114" t="str">
        <f t="shared" si="2194"/>
        <v/>
      </c>
      <c r="AG667" s="114" t="str">
        <f t="shared" si="2194"/>
        <v/>
      </c>
      <c r="AH667" s="114" t="str">
        <f t="shared" si="2194"/>
        <v/>
      </c>
      <c r="AI667" s="113" t="str">
        <f t="shared" si="2194"/>
        <v/>
      </c>
      <c r="AJ667" s="115" t="str">
        <f t="shared" si="2194"/>
        <v/>
      </c>
      <c r="AK667" s="617"/>
      <c r="AL667" s="38"/>
      <c r="AM667" s="98" t="s">
        <v>68</v>
      </c>
      <c r="AN667" s="130">
        <f t="shared" si="1746"/>
        <v>661</v>
      </c>
      <c r="AO667" s="138" t="str">
        <f t="shared" ref="AO667:AS667" si="2195">IF(AND($G667=AO$4,$H667=AO$6),$I667,"")</f>
        <v/>
      </c>
      <c r="AP667" s="139" t="str">
        <f t="shared" si="2195"/>
        <v/>
      </c>
      <c r="AQ667" s="139">
        <f t="shared" si="2195"/>
        <v>10000</v>
      </c>
      <c r="AR667" s="139" t="str">
        <f t="shared" si="2195"/>
        <v/>
      </c>
      <c r="AS667" s="139" t="str">
        <f t="shared" si="2195"/>
        <v/>
      </c>
      <c r="AT667" s="118"/>
      <c r="AU667" s="138" t="str">
        <f t="shared" si="1675"/>
        <v/>
      </c>
      <c r="AV667" s="139" t="str">
        <f t="shared" si="1676"/>
        <v/>
      </c>
      <c r="AW667" s="139" t="str">
        <f t="shared" si="1677"/>
        <v/>
      </c>
      <c r="AX667" s="139" t="str">
        <f t="shared" si="1678"/>
        <v/>
      </c>
      <c r="AY667" s="139" t="str">
        <f t="shared" si="1679"/>
        <v/>
      </c>
      <c r="AZ667" s="140" t="str">
        <f t="shared" si="1680"/>
        <v/>
      </c>
      <c r="BA667" s="141" t="str">
        <f t="shared" si="1681"/>
        <v/>
      </c>
      <c r="BB667" s="139" t="str">
        <f t="shared" si="1682"/>
        <v/>
      </c>
      <c r="BC667" s="139" t="str">
        <f t="shared" si="1683"/>
        <v/>
      </c>
      <c r="BD667" s="139" t="str">
        <f t="shared" si="1684"/>
        <v/>
      </c>
      <c r="BE667" s="140" t="str">
        <f t="shared" si="1685"/>
        <v/>
      </c>
      <c r="BF667" s="122" t="str">
        <f t="shared" si="1686"/>
        <v/>
      </c>
      <c r="BG667" s="123" t="str">
        <f t="shared" si="1687"/>
        <v/>
      </c>
      <c r="BH667" s="123" t="str">
        <f t="shared" si="1688"/>
        <v/>
      </c>
      <c r="BI667" s="123" t="str">
        <f t="shared" si="1689"/>
        <v/>
      </c>
      <c r="BJ667" s="122" t="str">
        <f t="shared" si="1690"/>
        <v/>
      </c>
      <c r="BK667" s="123" t="str">
        <f t="shared" si="1691"/>
        <v/>
      </c>
      <c r="BL667" s="123" t="str">
        <f t="shared" si="1692"/>
        <v/>
      </c>
      <c r="BM667" s="123" t="str">
        <f t="shared" si="1693"/>
        <v/>
      </c>
      <c r="BN667" s="123" t="str">
        <f t="shared" si="1694"/>
        <v/>
      </c>
      <c r="BO667" s="123" t="str">
        <f t="shared" si="1695"/>
        <v/>
      </c>
      <c r="BP667" s="123" t="str">
        <f t="shared" si="1696"/>
        <v/>
      </c>
      <c r="BQ667" s="123" t="str">
        <f t="shared" si="1697"/>
        <v/>
      </c>
      <c r="BR667" s="124" t="str">
        <f t="shared" si="1698"/>
        <v/>
      </c>
      <c r="BS667" s="142" t="str">
        <f t="shared" si="1699"/>
        <v/>
      </c>
      <c r="BT667" s="143" t="str">
        <f t="shared" si="1700"/>
        <v/>
      </c>
      <c r="BU667" s="143" t="str">
        <f t="shared" si="1701"/>
        <v/>
      </c>
      <c r="BV667" s="143" t="str">
        <f t="shared" si="1702"/>
        <v/>
      </c>
      <c r="BW667" s="143" t="str">
        <f t="shared" si="1703"/>
        <v/>
      </c>
      <c r="BX667" s="144" t="str">
        <f t="shared" si="1704"/>
        <v/>
      </c>
      <c r="BY667" s="141" t="str">
        <f t="shared" si="1705"/>
        <v/>
      </c>
      <c r="BZ667" s="139" t="str">
        <f t="shared" si="1706"/>
        <v/>
      </c>
      <c r="CA667" s="139" t="str">
        <f t="shared" si="1707"/>
        <v/>
      </c>
      <c r="CB667" s="139" t="str">
        <f t="shared" si="1708"/>
        <v/>
      </c>
      <c r="CC667" s="139" t="str">
        <f t="shared" si="1709"/>
        <v/>
      </c>
      <c r="CD667" s="139" t="str">
        <f t="shared" si="1710"/>
        <v/>
      </c>
      <c r="CE667" s="140" t="str">
        <f t="shared" si="1711"/>
        <v/>
      </c>
      <c r="CF667" s="141" t="str">
        <f t="shared" si="1712"/>
        <v/>
      </c>
      <c r="CG667" s="139" t="str">
        <f t="shared" si="1713"/>
        <v/>
      </c>
      <c r="CH667" s="139" t="str">
        <f t="shared" si="1714"/>
        <v/>
      </c>
      <c r="CI667" s="139" t="str">
        <f t="shared" si="1715"/>
        <v/>
      </c>
      <c r="CJ667" s="139" t="str">
        <f t="shared" si="1716"/>
        <v/>
      </c>
      <c r="CK667" s="139" t="str">
        <f t="shared" si="1717"/>
        <v/>
      </c>
      <c r="CL667" s="140" t="str">
        <f t="shared" si="1718"/>
        <v/>
      </c>
      <c r="CM667" s="142" t="str">
        <f t="shared" si="1719"/>
        <v/>
      </c>
      <c r="CN667" s="143" t="str">
        <f t="shared" si="1720"/>
        <v/>
      </c>
      <c r="CO667" s="143" t="str">
        <f t="shared" si="1721"/>
        <v/>
      </c>
      <c r="CP667" s="143" t="str">
        <f t="shared" si="1722"/>
        <v/>
      </c>
      <c r="CQ667" s="143" t="str">
        <f t="shared" si="1723"/>
        <v/>
      </c>
      <c r="CR667" s="145" t="str">
        <f t="shared" si="1724"/>
        <v/>
      </c>
      <c r="CS667" s="127"/>
      <c r="CT667" s="122" t="str">
        <f t="shared" si="1725"/>
        <v/>
      </c>
      <c r="CU667" s="123" t="str">
        <f t="shared" si="1726"/>
        <v/>
      </c>
      <c r="CV667" s="123" t="str">
        <f t="shared" si="1727"/>
        <v/>
      </c>
      <c r="CW667" s="123" t="str">
        <f t="shared" si="1728"/>
        <v/>
      </c>
      <c r="CX667" s="123" t="str">
        <f t="shared" si="1729"/>
        <v/>
      </c>
      <c r="CY667" s="123" t="str">
        <f t="shared" si="1730"/>
        <v/>
      </c>
      <c r="CZ667" s="123" t="str">
        <f t="shared" si="1731"/>
        <v/>
      </c>
      <c r="DA667" s="123" t="str">
        <f t="shared" si="1732"/>
        <v/>
      </c>
      <c r="DB667" s="124" t="str">
        <f t="shared" si="1733"/>
        <v/>
      </c>
      <c r="DC667" s="128" t="str">
        <f t="shared" si="1734"/>
        <v/>
      </c>
      <c r="DD667" s="123" t="str">
        <f t="shared" si="1735"/>
        <v/>
      </c>
      <c r="DE667" s="123" t="str">
        <f t="shared" si="1736"/>
        <v/>
      </c>
      <c r="DF667" s="123" t="str">
        <f t="shared" si="1737"/>
        <v/>
      </c>
      <c r="DG667" s="123" t="str">
        <f t="shared" si="1738"/>
        <v/>
      </c>
      <c r="DH667" s="123" t="str">
        <f t="shared" si="1739"/>
        <v/>
      </c>
      <c r="DI667" s="123" t="str">
        <f t="shared" si="1740"/>
        <v/>
      </c>
      <c r="DJ667" s="129" t="str">
        <f t="shared" si="1741"/>
        <v/>
      </c>
      <c r="DK667" s="98" t="s">
        <v>68</v>
      </c>
      <c r="DL667" s="130">
        <f t="shared" si="1748"/>
        <v>661</v>
      </c>
      <c r="DM667" s="56"/>
    </row>
    <row r="668" spans="2:117" ht="22.5" customHeight="1">
      <c r="B668" s="98" t="s">
        <v>68</v>
      </c>
      <c r="C668" s="130">
        <f t="shared" si="1742"/>
        <v>662</v>
      </c>
      <c r="D668" s="160">
        <v>45711</v>
      </c>
      <c r="E668" s="161" t="s">
        <v>69</v>
      </c>
      <c r="F668" s="102" t="s">
        <v>70</v>
      </c>
      <c r="G668" s="103" t="s">
        <v>20</v>
      </c>
      <c r="H668" s="131" t="s">
        <v>46</v>
      </c>
      <c r="I668" s="162">
        <v>10000</v>
      </c>
      <c r="J668" s="106"/>
      <c r="K668" s="107">
        <f t="shared" si="1743"/>
        <v>6873375</v>
      </c>
      <c r="L668" s="646"/>
      <c r="M668" s="163"/>
      <c r="N668" s="163"/>
      <c r="O668" s="134" t="str">
        <f t="shared" ref="O668:S668" si="2196">IF($H668=O$6,$I668,"")</f>
        <v/>
      </c>
      <c r="P668" s="135" t="str">
        <f t="shared" si="2196"/>
        <v/>
      </c>
      <c r="Q668" s="136">
        <f t="shared" si="2196"/>
        <v>10000</v>
      </c>
      <c r="R668" s="135" t="str">
        <f t="shared" si="2196"/>
        <v/>
      </c>
      <c r="S668" s="137" t="str">
        <f t="shared" si="2196"/>
        <v/>
      </c>
      <c r="T668" s="113" t="str">
        <f t="shared" ref="T668:AJ668" si="2197">IF($H668=T$6,$J668,"")</f>
        <v/>
      </c>
      <c r="U668" s="114" t="str">
        <f t="shared" si="2197"/>
        <v/>
      </c>
      <c r="V668" s="114" t="str">
        <f t="shared" si="2197"/>
        <v/>
      </c>
      <c r="W668" s="114" t="str">
        <f t="shared" si="2197"/>
        <v/>
      </c>
      <c r="X668" s="113" t="str">
        <f t="shared" si="2197"/>
        <v/>
      </c>
      <c r="Y668" s="114" t="str">
        <f t="shared" si="2197"/>
        <v/>
      </c>
      <c r="Z668" s="114" t="str">
        <f t="shared" si="2197"/>
        <v/>
      </c>
      <c r="AA668" s="114" t="str">
        <f t="shared" si="2197"/>
        <v/>
      </c>
      <c r="AB668" s="113" t="str">
        <f t="shared" si="2197"/>
        <v/>
      </c>
      <c r="AC668" s="114" t="str">
        <f t="shared" si="2197"/>
        <v/>
      </c>
      <c r="AD668" s="114" t="str">
        <f t="shared" si="2197"/>
        <v/>
      </c>
      <c r="AE668" s="114" t="str">
        <f t="shared" si="2197"/>
        <v/>
      </c>
      <c r="AF668" s="114" t="str">
        <f t="shared" si="2197"/>
        <v/>
      </c>
      <c r="AG668" s="114" t="str">
        <f t="shared" si="2197"/>
        <v/>
      </c>
      <c r="AH668" s="114" t="str">
        <f t="shared" si="2197"/>
        <v/>
      </c>
      <c r="AI668" s="113" t="str">
        <f t="shared" si="2197"/>
        <v/>
      </c>
      <c r="AJ668" s="115" t="str">
        <f t="shared" si="2197"/>
        <v/>
      </c>
      <c r="AK668" s="617"/>
      <c r="AL668" s="38"/>
      <c r="AM668" s="98" t="s">
        <v>68</v>
      </c>
      <c r="AN668" s="130">
        <f t="shared" si="1746"/>
        <v>662</v>
      </c>
      <c r="AO668" s="138" t="str">
        <f t="shared" ref="AO668:AS668" si="2198">IF(AND($G668=AO$4,$H668=AO$6),$I668,"")</f>
        <v/>
      </c>
      <c r="AP668" s="139" t="str">
        <f t="shared" si="2198"/>
        <v/>
      </c>
      <c r="AQ668" s="139">
        <f t="shared" si="2198"/>
        <v>10000</v>
      </c>
      <c r="AR668" s="139" t="str">
        <f t="shared" si="2198"/>
        <v/>
      </c>
      <c r="AS668" s="139" t="str">
        <f t="shared" si="2198"/>
        <v/>
      </c>
      <c r="AT668" s="118"/>
      <c r="AU668" s="138" t="str">
        <f t="shared" si="1675"/>
        <v/>
      </c>
      <c r="AV668" s="139" t="str">
        <f t="shared" si="1676"/>
        <v/>
      </c>
      <c r="AW668" s="139" t="str">
        <f t="shared" si="1677"/>
        <v/>
      </c>
      <c r="AX668" s="139" t="str">
        <f t="shared" si="1678"/>
        <v/>
      </c>
      <c r="AY668" s="139" t="str">
        <f t="shared" si="1679"/>
        <v/>
      </c>
      <c r="AZ668" s="140" t="str">
        <f t="shared" si="1680"/>
        <v/>
      </c>
      <c r="BA668" s="141" t="str">
        <f t="shared" si="1681"/>
        <v/>
      </c>
      <c r="BB668" s="139" t="str">
        <f t="shared" si="1682"/>
        <v/>
      </c>
      <c r="BC668" s="139" t="str">
        <f t="shared" si="1683"/>
        <v/>
      </c>
      <c r="BD668" s="139" t="str">
        <f t="shared" si="1684"/>
        <v/>
      </c>
      <c r="BE668" s="140" t="str">
        <f t="shared" si="1685"/>
        <v/>
      </c>
      <c r="BF668" s="122" t="str">
        <f t="shared" si="1686"/>
        <v/>
      </c>
      <c r="BG668" s="123" t="str">
        <f t="shared" si="1687"/>
        <v/>
      </c>
      <c r="BH668" s="123" t="str">
        <f t="shared" si="1688"/>
        <v/>
      </c>
      <c r="BI668" s="123" t="str">
        <f t="shared" si="1689"/>
        <v/>
      </c>
      <c r="BJ668" s="122" t="str">
        <f t="shared" si="1690"/>
        <v/>
      </c>
      <c r="BK668" s="123" t="str">
        <f t="shared" si="1691"/>
        <v/>
      </c>
      <c r="BL668" s="123" t="str">
        <f t="shared" si="1692"/>
        <v/>
      </c>
      <c r="BM668" s="123" t="str">
        <f t="shared" si="1693"/>
        <v/>
      </c>
      <c r="BN668" s="123" t="str">
        <f t="shared" si="1694"/>
        <v/>
      </c>
      <c r="BO668" s="123" t="str">
        <f t="shared" si="1695"/>
        <v/>
      </c>
      <c r="BP668" s="123" t="str">
        <f t="shared" si="1696"/>
        <v/>
      </c>
      <c r="BQ668" s="123" t="str">
        <f t="shared" si="1697"/>
        <v/>
      </c>
      <c r="BR668" s="124" t="str">
        <f t="shared" si="1698"/>
        <v/>
      </c>
      <c r="BS668" s="142" t="str">
        <f t="shared" si="1699"/>
        <v/>
      </c>
      <c r="BT668" s="143" t="str">
        <f t="shared" si="1700"/>
        <v/>
      </c>
      <c r="BU668" s="143" t="str">
        <f t="shared" si="1701"/>
        <v/>
      </c>
      <c r="BV668" s="143" t="str">
        <f t="shared" si="1702"/>
        <v/>
      </c>
      <c r="BW668" s="143" t="str">
        <f t="shared" si="1703"/>
        <v/>
      </c>
      <c r="BX668" s="144" t="str">
        <f t="shared" si="1704"/>
        <v/>
      </c>
      <c r="BY668" s="141" t="str">
        <f t="shared" si="1705"/>
        <v/>
      </c>
      <c r="BZ668" s="139" t="str">
        <f t="shared" si="1706"/>
        <v/>
      </c>
      <c r="CA668" s="139" t="str">
        <f t="shared" si="1707"/>
        <v/>
      </c>
      <c r="CB668" s="139" t="str">
        <f t="shared" si="1708"/>
        <v/>
      </c>
      <c r="CC668" s="139" t="str">
        <f t="shared" si="1709"/>
        <v/>
      </c>
      <c r="CD668" s="139" t="str">
        <f t="shared" si="1710"/>
        <v/>
      </c>
      <c r="CE668" s="140" t="str">
        <f t="shared" si="1711"/>
        <v/>
      </c>
      <c r="CF668" s="141" t="str">
        <f t="shared" si="1712"/>
        <v/>
      </c>
      <c r="CG668" s="139" t="str">
        <f t="shared" si="1713"/>
        <v/>
      </c>
      <c r="CH668" s="139" t="str">
        <f t="shared" si="1714"/>
        <v/>
      </c>
      <c r="CI668" s="139" t="str">
        <f t="shared" si="1715"/>
        <v/>
      </c>
      <c r="CJ668" s="139" t="str">
        <f t="shared" si="1716"/>
        <v/>
      </c>
      <c r="CK668" s="139" t="str">
        <f t="shared" si="1717"/>
        <v/>
      </c>
      <c r="CL668" s="140" t="str">
        <f t="shared" si="1718"/>
        <v/>
      </c>
      <c r="CM668" s="142" t="str">
        <f t="shared" si="1719"/>
        <v/>
      </c>
      <c r="CN668" s="143" t="str">
        <f t="shared" si="1720"/>
        <v/>
      </c>
      <c r="CO668" s="143" t="str">
        <f t="shared" si="1721"/>
        <v/>
      </c>
      <c r="CP668" s="143" t="str">
        <f t="shared" si="1722"/>
        <v/>
      </c>
      <c r="CQ668" s="143" t="str">
        <f t="shared" si="1723"/>
        <v/>
      </c>
      <c r="CR668" s="145" t="str">
        <f t="shared" si="1724"/>
        <v/>
      </c>
      <c r="CS668" s="127"/>
      <c r="CT668" s="122" t="str">
        <f t="shared" si="1725"/>
        <v/>
      </c>
      <c r="CU668" s="123" t="str">
        <f t="shared" si="1726"/>
        <v/>
      </c>
      <c r="CV668" s="123" t="str">
        <f t="shared" si="1727"/>
        <v/>
      </c>
      <c r="CW668" s="123" t="str">
        <f t="shared" si="1728"/>
        <v/>
      </c>
      <c r="CX668" s="123" t="str">
        <f t="shared" si="1729"/>
        <v/>
      </c>
      <c r="CY668" s="123" t="str">
        <f t="shared" si="1730"/>
        <v/>
      </c>
      <c r="CZ668" s="123" t="str">
        <f t="shared" si="1731"/>
        <v/>
      </c>
      <c r="DA668" s="123" t="str">
        <f t="shared" si="1732"/>
        <v/>
      </c>
      <c r="DB668" s="124" t="str">
        <f t="shared" si="1733"/>
        <v/>
      </c>
      <c r="DC668" s="128" t="str">
        <f t="shared" si="1734"/>
        <v/>
      </c>
      <c r="DD668" s="123" t="str">
        <f t="shared" si="1735"/>
        <v/>
      </c>
      <c r="DE668" s="123" t="str">
        <f t="shared" si="1736"/>
        <v/>
      </c>
      <c r="DF668" s="123" t="str">
        <f t="shared" si="1737"/>
        <v/>
      </c>
      <c r="DG668" s="123" t="str">
        <f t="shared" si="1738"/>
        <v/>
      </c>
      <c r="DH668" s="123" t="str">
        <f t="shared" si="1739"/>
        <v/>
      </c>
      <c r="DI668" s="123" t="str">
        <f t="shared" si="1740"/>
        <v/>
      </c>
      <c r="DJ668" s="129" t="str">
        <f t="shared" si="1741"/>
        <v/>
      </c>
      <c r="DK668" s="98" t="s">
        <v>68</v>
      </c>
      <c r="DL668" s="130">
        <f t="shared" si="1748"/>
        <v>662</v>
      </c>
      <c r="DM668" s="56"/>
    </row>
    <row r="669" spans="2:117" ht="22.5" customHeight="1">
      <c r="B669" s="98" t="s">
        <v>68</v>
      </c>
      <c r="C669" s="130">
        <f t="shared" si="1742"/>
        <v>663</v>
      </c>
      <c r="D669" s="146">
        <v>45711</v>
      </c>
      <c r="E669" s="155" t="s">
        <v>69</v>
      </c>
      <c r="F669" s="102" t="s">
        <v>70</v>
      </c>
      <c r="G669" s="103" t="s">
        <v>20</v>
      </c>
      <c r="H669" s="131" t="s">
        <v>46</v>
      </c>
      <c r="I669" s="132">
        <v>10000</v>
      </c>
      <c r="J669" s="106"/>
      <c r="K669" s="107">
        <f t="shared" si="1743"/>
        <v>6883375</v>
      </c>
      <c r="L669" s="647" t="str">
        <f>HYPERLINK("./通帳_公開用/外通帳Y663-685.pdf","通帳Y663-Y685")</f>
        <v>通帳Y663-Y685</v>
      </c>
      <c r="M669" s="163"/>
      <c r="N669" s="163"/>
      <c r="O669" s="134" t="str">
        <f t="shared" ref="O669:S669" si="2199">IF($H669=O$6,$I669,"")</f>
        <v/>
      </c>
      <c r="P669" s="135" t="str">
        <f t="shared" si="2199"/>
        <v/>
      </c>
      <c r="Q669" s="136">
        <f t="shared" si="2199"/>
        <v>10000</v>
      </c>
      <c r="R669" s="135" t="str">
        <f t="shared" si="2199"/>
        <v/>
      </c>
      <c r="S669" s="137" t="str">
        <f t="shared" si="2199"/>
        <v/>
      </c>
      <c r="T669" s="113" t="str">
        <f t="shared" ref="T669:AJ669" si="2200">IF($H669=T$6,$J669,"")</f>
        <v/>
      </c>
      <c r="U669" s="114" t="str">
        <f t="shared" si="2200"/>
        <v/>
      </c>
      <c r="V669" s="114" t="str">
        <f t="shared" si="2200"/>
        <v/>
      </c>
      <c r="W669" s="114" t="str">
        <f t="shared" si="2200"/>
        <v/>
      </c>
      <c r="X669" s="113" t="str">
        <f t="shared" si="2200"/>
        <v/>
      </c>
      <c r="Y669" s="114" t="str">
        <f t="shared" si="2200"/>
        <v/>
      </c>
      <c r="Z669" s="114" t="str">
        <f t="shared" si="2200"/>
        <v/>
      </c>
      <c r="AA669" s="114" t="str">
        <f t="shared" si="2200"/>
        <v/>
      </c>
      <c r="AB669" s="113" t="str">
        <f t="shared" si="2200"/>
        <v/>
      </c>
      <c r="AC669" s="114" t="str">
        <f t="shared" si="2200"/>
        <v/>
      </c>
      <c r="AD669" s="114" t="str">
        <f t="shared" si="2200"/>
        <v/>
      </c>
      <c r="AE669" s="114" t="str">
        <f t="shared" si="2200"/>
        <v/>
      </c>
      <c r="AF669" s="114" t="str">
        <f t="shared" si="2200"/>
        <v/>
      </c>
      <c r="AG669" s="114" t="str">
        <f t="shared" si="2200"/>
        <v/>
      </c>
      <c r="AH669" s="114" t="str">
        <f t="shared" si="2200"/>
        <v/>
      </c>
      <c r="AI669" s="113" t="str">
        <f t="shared" si="2200"/>
        <v/>
      </c>
      <c r="AJ669" s="115" t="str">
        <f t="shared" si="2200"/>
        <v/>
      </c>
      <c r="AK669" s="617"/>
      <c r="AL669" s="38"/>
      <c r="AM669" s="98" t="s">
        <v>68</v>
      </c>
      <c r="AN669" s="130">
        <f t="shared" si="1746"/>
        <v>663</v>
      </c>
      <c r="AO669" s="138" t="str">
        <f t="shared" ref="AO669:AS669" si="2201">IF(AND($G669=AO$4,$H669=AO$6),$I669,"")</f>
        <v/>
      </c>
      <c r="AP669" s="139" t="str">
        <f t="shared" si="2201"/>
        <v/>
      </c>
      <c r="AQ669" s="139">
        <f t="shared" si="2201"/>
        <v>10000</v>
      </c>
      <c r="AR669" s="139" t="str">
        <f t="shared" si="2201"/>
        <v/>
      </c>
      <c r="AS669" s="139" t="str">
        <f t="shared" si="2201"/>
        <v/>
      </c>
      <c r="AT669" s="118"/>
      <c r="AU669" s="138" t="str">
        <f t="shared" si="1675"/>
        <v/>
      </c>
      <c r="AV669" s="139" t="str">
        <f t="shared" si="1676"/>
        <v/>
      </c>
      <c r="AW669" s="139" t="str">
        <f t="shared" si="1677"/>
        <v/>
      </c>
      <c r="AX669" s="139" t="str">
        <f t="shared" si="1678"/>
        <v/>
      </c>
      <c r="AY669" s="139" t="str">
        <f t="shared" si="1679"/>
        <v/>
      </c>
      <c r="AZ669" s="140" t="str">
        <f t="shared" si="1680"/>
        <v/>
      </c>
      <c r="BA669" s="141" t="str">
        <f t="shared" si="1681"/>
        <v/>
      </c>
      <c r="BB669" s="139" t="str">
        <f t="shared" si="1682"/>
        <v/>
      </c>
      <c r="BC669" s="139" t="str">
        <f t="shared" si="1683"/>
        <v/>
      </c>
      <c r="BD669" s="139" t="str">
        <f t="shared" si="1684"/>
        <v/>
      </c>
      <c r="BE669" s="140" t="str">
        <f t="shared" si="1685"/>
        <v/>
      </c>
      <c r="BF669" s="122" t="str">
        <f t="shared" si="1686"/>
        <v/>
      </c>
      <c r="BG669" s="123" t="str">
        <f t="shared" si="1687"/>
        <v/>
      </c>
      <c r="BH669" s="123" t="str">
        <f t="shared" si="1688"/>
        <v/>
      </c>
      <c r="BI669" s="123" t="str">
        <f t="shared" si="1689"/>
        <v/>
      </c>
      <c r="BJ669" s="122" t="str">
        <f t="shared" si="1690"/>
        <v/>
      </c>
      <c r="BK669" s="123" t="str">
        <f t="shared" si="1691"/>
        <v/>
      </c>
      <c r="BL669" s="123" t="str">
        <f t="shared" si="1692"/>
        <v/>
      </c>
      <c r="BM669" s="123" t="str">
        <f t="shared" si="1693"/>
        <v/>
      </c>
      <c r="BN669" s="123" t="str">
        <f t="shared" si="1694"/>
        <v/>
      </c>
      <c r="BO669" s="123" t="str">
        <f t="shared" si="1695"/>
        <v/>
      </c>
      <c r="BP669" s="123" t="str">
        <f t="shared" si="1696"/>
        <v/>
      </c>
      <c r="BQ669" s="123" t="str">
        <f t="shared" si="1697"/>
        <v/>
      </c>
      <c r="BR669" s="124" t="str">
        <f t="shared" si="1698"/>
        <v/>
      </c>
      <c r="BS669" s="142" t="str">
        <f t="shared" si="1699"/>
        <v/>
      </c>
      <c r="BT669" s="143" t="str">
        <f t="shared" si="1700"/>
        <v/>
      </c>
      <c r="BU669" s="143" t="str">
        <f t="shared" si="1701"/>
        <v/>
      </c>
      <c r="BV669" s="143" t="str">
        <f t="shared" si="1702"/>
        <v/>
      </c>
      <c r="BW669" s="143" t="str">
        <f t="shared" si="1703"/>
        <v/>
      </c>
      <c r="BX669" s="144" t="str">
        <f t="shared" si="1704"/>
        <v/>
      </c>
      <c r="BY669" s="141" t="str">
        <f t="shared" si="1705"/>
        <v/>
      </c>
      <c r="BZ669" s="139" t="str">
        <f t="shared" si="1706"/>
        <v/>
      </c>
      <c r="CA669" s="139" t="str">
        <f t="shared" si="1707"/>
        <v/>
      </c>
      <c r="CB669" s="139" t="str">
        <f t="shared" si="1708"/>
        <v/>
      </c>
      <c r="CC669" s="139" t="str">
        <f t="shared" si="1709"/>
        <v/>
      </c>
      <c r="CD669" s="139" t="str">
        <f t="shared" si="1710"/>
        <v/>
      </c>
      <c r="CE669" s="140" t="str">
        <f t="shared" si="1711"/>
        <v/>
      </c>
      <c r="CF669" s="141" t="str">
        <f t="shared" si="1712"/>
        <v/>
      </c>
      <c r="CG669" s="139" t="str">
        <f t="shared" si="1713"/>
        <v/>
      </c>
      <c r="CH669" s="139" t="str">
        <f t="shared" si="1714"/>
        <v/>
      </c>
      <c r="CI669" s="139" t="str">
        <f t="shared" si="1715"/>
        <v/>
      </c>
      <c r="CJ669" s="139" t="str">
        <f t="shared" si="1716"/>
        <v/>
      </c>
      <c r="CK669" s="139" t="str">
        <f t="shared" si="1717"/>
        <v/>
      </c>
      <c r="CL669" s="140" t="str">
        <f t="shared" si="1718"/>
        <v/>
      </c>
      <c r="CM669" s="142" t="str">
        <f t="shared" si="1719"/>
        <v/>
      </c>
      <c r="CN669" s="143" t="str">
        <f t="shared" si="1720"/>
        <v/>
      </c>
      <c r="CO669" s="143" t="str">
        <f t="shared" si="1721"/>
        <v/>
      </c>
      <c r="CP669" s="143" t="str">
        <f t="shared" si="1722"/>
        <v/>
      </c>
      <c r="CQ669" s="143" t="str">
        <f t="shared" si="1723"/>
        <v/>
      </c>
      <c r="CR669" s="145" t="str">
        <f t="shared" si="1724"/>
        <v/>
      </c>
      <c r="CS669" s="127"/>
      <c r="CT669" s="122" t="str">
        <f t="shared" si="1725"/>
        <v/>
      </c>
      <c r="CU669" s="123" t="str">
        <f t="shared" si="1726"/>
        <v/>
      </c>
      <c r="CV669" s="123" t="str">
        <f t="shared" si="1727"/>
        <v/>
      </c>
      <c r="CW669" s="123" t="str">
        <f t="shared" si="1728"/>
        <v/>
      </c>
      <c r="CX669" s="123" t="str">
        <f t="shared" si="1729"/>
        <v/>
      </c>
      <c r="CY669" s="123" t="str">
        <f t="shared" si="1730"/>
        <v/>
      </c>
      <c r="CZ669" s="123" t="str">
        <f t="shared" si="1731"/>
        <v/>
      </c>
      <c r="DA669" s="123" t="str">
        <f t="shared" si="1732"/>
        <v/>
      </c>
      <c r="DB669" s="124" t="str">
        <f t="shared" si="1733"/>
        <v/>
      </c>
      <c r="DC669" s="128" t="str">
        <f t="shared" si="1734"/>
        <v/>
      </c>
      <c r="DD669" s="123" t="str">
        <f t="shared" si="1735"/>
        <v/>
      </c>
      <c r="DE669" s="123" t="str">
        <f t="shared" si="1736"/>
        <v/>
      </c>
      <c r="DF669" s="123" t="str">
        <f t="shared" si="1737"/>
        <v/>
      </c>
      <c r="DG669" s="123" t="str">
        <f t="shared" si="1738"/>
        <v/>
      </c>
      <c r="DH669" s="123" t="str">
        <f t="shared" si="1739"/>
        <v/>
      </c>
      <c r="DI669" s="123" t="str">
        <f t="shared" si="1740"/>
        <v/>
      </c>
      <c r="DJ669" s="129" t="str">
        <f t="shared" si="1741"/>
        <v/>
      </c>
      <c r="DK669" s="98" t="s">
        <v>68</v>
      </c>
      <c r="DL669" s="130">
        <f t="shared" si="1748"/>
        <v>663</v>
      </c>
      <c r="DM669" s="56"/>
    </row>
    <row r="670" spans="2:117" ht="22.5" customHeight="1">
      <c r="B670" s="98" t="s">
        <v>68</v>
      </c>
      <c r="C670" s="130">
        <f t="shared" si="1742"/>
        <v>664</v>
      </c>
      <c r="D670" s="146">
        <v>45711</v>
      </c>
      <c r="E670" s="155" t="s">
        <v>69</v>
      </c>
      <c r="F670" s="102" t="s">
        <v>70</v>
      </c>
      <c r="G670" s="103" t="s">
        <v>20</v>
      </c>
      <c r="H670" s="131" t="s">
        <v>46</v>
      </c>
      <c r="I670" s="132">
        <v>10000</v>
      </c>
      <c r="J670" s="106"/>
      <c r="K670" s="107">
        <f t="shared" si="1743"/>
        <v>6893375</v>
      </c>
      <c r="L670" s="645"/>
      <c r="M670" s="133"/>
      <c r="N670" s="133"/>
      <c r="O670" s="134" t="str">
        <f t="shared" ref="O670:S670" si="2202">IF($H670=O$6,$I670,"")</f>
        <v/>
      </c>
      <c r="P670" s="135" t="str">
        <f t="shared" si="2202"/>
        <v/>
      </c>
      <c r="Q670" s="136">
        <f t="shared" si="2202"/>
        <v>10000</v>
      </c>
      <c r="R670" s="135" t="str">
        <f t="shared" si="2202"/>
        <v/>
      </c>
      <c r="S670" s="137" t="str">
        <f t="shared" si="2202"/>
        <v/>
      </c>
      <c r="T670" s="113" t="str">
        <f t="shared" ref="T670:AJ670" si="2203">IF($H670=T$6,$J670,"")</f>
        <v/>
      </c>
      <c r="U670" s="114" t="str">
        <f t="shared" si="2203"/>
        <v/>
      </c>
      <c r="V670" s="114" t="str">
        <f t="shared" si="2203"/>
        <v/>
      </c>
      <c r="W670" s="114" t="str">
        <f t="shared" si="2203"/>
        <v/>
      </c>
      <c r="X670" s="113" t="str">
        <f t="shared" si="2203"/>
        <v/>
      </c>
      <c r="Y670" s="114" t="str">
        <f t="shared" si="2203"/>
        <v/>
      </c>
      <c r="Z670" s="114" t="str">
        <f t="shared" si="2203"/>
        <v/>
      </c>
      <c r="AA670" s="114" t="str">
        <f t="shared" si="2203"/>
        <v/>
      </c>
      <c r="AB670" s="113" t="str">
        <f t="shared" si="2203"/>
        <v/>
      </c>
      <c r="AC670" s="114" t="str">
        <f t="shared" si="2203"/>
        <v/>
      </c>
      <c r="AD670" s="114" t="str">
        <f t="shared" si="2203"/>
        <v/>
      </c>
      <c r="AE670" s="114" t="str">
        <f t="shared" si="2203"/>
        <v/>
      </c>
      <c r="AF670" s="114" t="str">
        <f t="shared" si="2203"/>
        <v/>
      </c>
      <c r="AG670" s="114" t="str">
        <f t="shared" si="2203"/>
        <v/>
      </c>
      <c r="AH670" s="114" t="str">
        <f t="shared" si="2203"/>
        <v/>
      </c>
      <c r="AI670" s="113" t="str">
        <f t="shared" si="2203"/>
        <v/>
      </c>
      <c r="AJ670" s="115" t="str">
        <f t="shared" si="2203"/>
        <v/>
      </c>
      <c r="AK670" s="617"/>
      <c r="AL670" s="38"/>
      <c r="AM670" s="98" t="s">
        <v>68</v>
      </c>
      <c r="AN670" s="130">
        <f t="shared" si="1746"/>
        <v>664</v>
      </c>
      <c r="AO670" s="138" t="str">
        <f t="shared" ref="AO670:AS670" si="2204">IF(AND($G670=AO$4,$H670=AO$6),$I670,"")</f>
        <v/>
      </c>
      <c r="AP670" s="139" t="str">
        <f t="shared" si="2204"/>
        <v/>
      </c>
      <c r="AQ670" s="139">
        <f t="shared" si="2204"/>
        <v>10000</v>
      </c>
      <c r="AR670" s="139" t="str">
        <f t="shared" si="2204"/>
        <v/>
      </c>
      <c r="AS670" s="139" t="str">
        <f t="shared" si="2204"/>
        <v/>
      </c>
      <c r="AT670" s="118"/>
      <c r="AU670" s="138" t="str">
        <f t="shared" si="1675"/>
        <v/>
      </c>
      <c r="AV670" s="139" t="str">
        <f t="shared" si="1676"/>
        <v/>
      </c>
      <c r="AW670" s="139" t="str">
        <f t="shared" si="1677"/>
        <v/>
      </c>
      <c r="AX670" s="139" t="str">
        <f t="shared" si="1678"/>
        <v/>
      </c>
      <c r="AY670" s="139" t="str">
        <f t="shared" si="1679"/>
        <v/>
      </c>
      <c r="AZ670" s="140" t="str">
        <f t="shared" si="1680"/>
        <v/>
      </c>
      <c r="BA670" s="141" t="str">
        <f t="shared" si="1681"/>
        <v/>
      </c>
      <c r="BB670" s="139" t="str">
        <f t="shared" si="1682"/>
        <v/>
      </c>
      <c r="BC670" s="139" t="str">
        <f t="shared" si="1683"/>
        <v/>
      </c>
      <c r="BD670" s="139" t="str">
        <f t="shared" si="1684"/>
        <v/>
      </c>
      <c r="BE670" s="140" t="str">
        <f t="shared" si="1685"/>
        <v/>
      </c>
      <c r="BF670" s="122" t="str">
        <f t="shared" si="1686"/>
        <v/>
      </c>
      <c r="BG670" s="123" t="str">
        <f t="shared" si="1687"/>
        <v/>
      </c>
      <c r="BH670" s="123" t="str">
        <f t="shared" si="1688"/>
        <v/>
      </c>
      <c r="BI670" s="123" t="str">
        <f t="shared" si="1689"/>
        <v/>
      </c>
      <c r="BJ670" s="122" t="str">
        <f t="shared" si="1690"/>
        <v/>
      </c>
      <c r="BK670" s="123" t="str">
        <f t="shared" si="1691"/>
        <v/>
      </c>
      <c r="BL670" s="123" t="str">
        <f t="shared" si="1692"/>
        <v/>
      </c>
      <c r="BM670" s="123" t="str">
        <f t="shared" si="1693"/>
        <v/>
      </c>
      <c r="BN670" s="123" t="str">
        <f t="shared" si="1694"/>
        <v/>
      </c>
      <c r="BO670" s="123" t="str">
        <f t="shared" si="1695"/>
        <v/>
      </c>
      <c r="BP670" s="123" t="str">
        <f t="shared" si="1696"/>
        <v/>
      </c>
      <c r="BQ670" s="123" t="str">
        <f t="shared" si="1697"/>
        <v/>
      </c>
      <c r="BR670" s="124" t="str">
        <f t="shared" si="1698"/>
        <v/>
      </c>
      <c r="BS670" s="142" t="str">
        <f t="shared" si="1699"/>
        <v/>
      </c>
      <c r="BT670" s="143" t="str">
        <f t="shared" si="1700"/>
        <v/>
      </c>
      <c r="BU670" s="143" t="str">
        <f t="shared" si="1701"/>
        <v/>
      </c>
      <c r="BV670" s="143" t="str">
        <f t="shared" si="1702"/>
        <v/>
      </c>
      <c r="BW670" s="143" t="str">
        <f t="shared" si="1703"/>
        <v/>
      </c>
      <c r="BX670" s="144" t="str">
        <f t="shared" si="1704"/>
        <v/>
      </c>
      <c r="BY670" s="141" t="str">
        <f t="shared" si="1705"/>
        <v/>
      </c>
      <c r="BZ670" s="139" t="str">
        <f t="shared" si="1706"/>
        <v/>
      </c>
      <c r="CA670" s="139" t="str">
        <f t="shared" si="1707"/>
        <v/>
      </c>
      <c r="CB670" s="139" t="str">
        <f t="shared" si="1708"/>
        <v/>
      </c>
      <c r="CC670" s="139" t="str">
        <f t="shared" si="1709"/>
        <v/>
      </c>
      <c r="CD670" s="139" t="str">
        <f t="shared" si="1710"/>
        <v/>
      </c>
      <c r="CE670" s="140" t="str">
        <f t="shared" si="1711"/>
        <v/>
      </c>
      <c r="CF670" s="141" t="str">
        <f t="shared" si="1712"/>
        <v/>
      </c>
      <c r="CG670" s="139" t="str">
        <f t="shared" si="1713"/>
        <v/>
      </c>
      <c r="CH670" s="139" t="str">
        <f t="shared" si="1714"/>
        <v/>
      </c>
      <c r="CI670" s="139" t="str">
        <f t="shared" si="1715"/>
        <v/>
      </c>
      <c r="CJ670" s="139" t="str">
        <f t="shared" si="1716"/>
        <v/>
      </c>
      <c r="CK670" s="139" t="str">
        <f t="shared" si="1717"/>
        <v/>
      </c>
      <c r="CL670" s="140" t="str">
        <f t="shared" si="1718"/>
        <v/>
      </c>
      <c r="CM670" s="142" t="str">
        <f t="shared" si="1719"/>
        <v/>
      </c>
      <c r="CN670" s="143" t="str">
        <f t="shared" si="1720"/>
        <v/>
      </c>
      <c r="CO670" s="143" t="str">
        <f t="shared" si="1721"/>
        <v/>
      </c>
      <c r="CP670" s="143" t="str">
        <f t="shared" si="1722"/>
        <v/>
      </c>
      <c r="CQ670" s="143" t="str">
        <f t="shared" si="1723"/>
        <v/>
      </c>
      <c r="CR670" s="145" t="str">
        <f t="shared" si="1724"/>
        <v/>
      </c>
      <c r="CS670" s="127"/>
      <c r="CT670" s="122" t="str">
        <f t="shared" si="1725"/>
        <v/>
      </c>
      <c r="CU670" s="123" t="str">
        <f t="shared" si="1726"/>
        <v/>
      </c>
      <c r="CV670" s="123" t="str">
        <f t="shared" si="1727"/>
        <v/>
      </c>
      <c r="CW670" s="123" t="str">
        <f t="shared" si="1728"/>
        <v/>
      </c>
      <c r="CX670" s="123" t="str">
        <f t="shared" si="1729"/>
        <v/>
      </c>
      <c r="CY670" s="123" t="str">
        <f t="shared" si="1730"/>
        <v/>
      </c>
      <c r="CZ670" s="123" t="str">
        <f t="shared" si="1731"/>
        <v/>
      </c>
      <c r="DA670" s="123" t="str">
        <f t="shared" si="1732"/>
        <v/>
      </c>
      <c r="DB670" s="124" t="str">
        <f t="shared" si="1733"/>
        <v/>
      </c>
      <c r="DC670" s="128" t="str">
        <f t="shared" si="1734"/>
        <v/>
      </c>
      <c r="DD670" s="123" t="str">
        <f t="shared" si="1735"/>
        <v/>
      </c>
      <c r="DE670" s="123" t="str">
        <f t="shared" si="1736"/>
        <v/>
      </c>
      <c r="DF670" s="123" t="str">
        <f t="shared" si="1737"/>
        <v/>
      </c>
      <c r="DG670" s="123" t="str">
        <f t="shared" si="1738"/>
        <v/>
      </c>
      <c r="DH670" s="123" t="str">
        <f t="shared" si="1739"/>
        <v/>
      </c>
      <c r="DI670" s="123" t="str">
        <f t="shared" si="1740"/>
        <v/>
      </c>
      <c r="DJ670" s="129" t="str">
        <f t="shared" si="1741"/>
        <v/>
      </c>
      <c r="DK670" s="98" t="s">
        <v>68</v>
      </c>
      <c r="DL670" s="130">
        <f t="shared" si="1748"/>
        <v>664</v>
      </c>
      <c r="DM670" s="56"/>
    </row>
    <row r="671" spans="2:117" ht="22.5" customHeight="1">
      <c r="B671" s="98" t="s">
        <v>68</v>
      </c>
      <c r="C671" s="130">
        <f t="shared" si="1742"/>
        <v>665</v>
      </c>
      <c r="D671" s="146">
        <v>45711</v>
      </c>
      <c r="E671" s="155" t="s">
        <v>69</v>
      </c>
      <c r="F671" s="102" t="s">
        <v>70</v>
      </c>
      <c r="G671" s="156" t="s">
        <v>20</v>
      </c>
      <c r="H671" s="131" t="s">
        <v>46</v>
      </c>
      <c r="I671" s="132">
        <v>2000</v>
      </c>
      <c r="J671" s="106"/>
      <c r="K671" s="107">
        <f t="shared" si="1743"/>
        <v>6895375</v>
      </c>
      <c r="L671" s="645"/>
      <c r="M671" s="133"/>
      <c r="N671" s="133"/>
      <c r="O671" s="134" t="str">
        <f t="shared" ref="O671:S671" si="2205">IF($H671=O$6,$I671,"")</f>
        <v/>
      </c>
      <c r="P671" s="135" t="str">
        <f t="shared" si="2205"/>
        <v/>
      </c>
      <c r="Q671" s="136">
        <f t="shared" si="2205"/>
        <v>2000</v>
      </c>
      <c r="R671" s="135" t="str">
        <f t="shared" si="2205"/>
        <v/>
      </c>
      <c r="S671" s="137" t="str">
        <f t="shared" si="2205"/>
        <v/>
      </c>
      <c r="T671" s="113" t="str">
        <f t="shared" ref="T671:AJ671" si="2206">IF($H671=T$6,$J671,"")</f>
        <v/>
      </c>
      <c r="U671" s="114" t="str">
        <f t="shared" si="2206"/>
        <v/>
      </c>
      <c r="V671" s="114" t="str">
        <f t="shared" si="2206"/>
        <v/>
      </c>
      <c r="W671" s="114" t="str">
        <f t="shared" si="2206"/>
        <v/>
      </c>
      <c r="X671" s="113" t="str">
        <f t="shared" si="2206"/>
        <v/>
      </c>
      <c r="Y671" s="114" t="str">
        <f t="shared" si="2206"/>
        <v/>
      </c>
      <c r="Z671" s="114" t="str">
        <f t="shared" si="2206"/>
        <v/>
      </c>
      <c r="AA671" s="114" t="str">
        <f t="shared" si="2206"/>
        <v/>
      </c>
      <c r="AB671" s="113" t="str">
        <f t="shared" si="2206"/>
        <v/>
      </c>
      <c r="AC671" s="114" t="str">
        <f t="shared" si="2206"/>
        <v/>
      </c>
      <c r="AD671" s="114" t="str">
        <f t="shared" si="2206"/>
        <v/>
      </c>
      <c r="AE671" s="114" t="str">
        <f t="shared" si="2206"/>
        <v/>
      </c>
      <c r="AF671" s="114" t="str">
        <f t="shared" si="2206"/>
        <v/>
      </c>
      <c r="AG671" s="114" t="str">
        <f t="shared" si="2206"/>
        <v/>
      </c>
      <c r="AH671" s="114" t="str">
        <f t="shared" si="2206"/>
        <v/>
      </c>
      <c r="AI671" s="113" t="str">
        <f t="shared" si="2206"/>
        <v/>
      </c>
      <c r="AJ671" s="115" t="str">
        <f t="shared" si="2206"/>
        <v/>
      </c>
      <c r="AK671" s="617"/>
      <c r="AL671" s="38"/>
      <c r="AM671" s="98" t="s">
        <v>68</v>
      </c>
      <c r="AN671" s="130">
        <f t="shared" si="1746"/>
        <v>665</v>
      </c>
      <c r="AO671" s="138" t="str">
        <f t="shared" ref="AO671:AS671" si="2207">IF(AND($G671=AO$4,$H671=AO$6),$I671,"")</f>
        <v/>
      </c>
      <c r="AP671" s="139" t="str">
        <f t="shared" si="2207"/>
        <v/>
      </c>
      <c r="AQ671" s="139">
        <f t="shared" si="2207"/>
        <v>2000</v>
      </c>
      <c r="AR671" s="139" t="str">
        <f t="shared" si="2207"/>
        <v/>
      </c>
      <c r="AS671" s="139" t="str">
        <f t="shared" si="2207"/>
        <v/>
      </c>
      <c r="AT671" s="118"/>
      <c r="AU671" s="138" t="str">
        <f t="shared" si="1675"/>
        <v/>
      </c>
      <c r="AV671" s="139" t="str">
        <f t="shared" si="1676"/>
        <v/>
      </c>
      <c r="AW671" s="139" t="str">
        <f t="shared" si="1677"/>
        <v/>
      </c>
      <c r="AX671" s="139" t="str">
        <f t="shared" si="1678"/>
        <v/>
      </c>
      <c r="AY671" s="139" t="str">
        <f t="shared" si="1679"/>
        <v/>
      </c>
      <c r="AZ671" s="140" t="str">
        <f t="shared" si="1680"/>
        <v/>
      </c>
      <c r="BA671" s="141" t="str">
        <f t="shared" si="1681"/>
        <v/>
      </c>
      <c r="BB671" s="139" t="str">
        <f t="shared" si="1682"/>
        <v/>
      </c>
      <c r="BC671" s="139" t="str">
        <f t="shared" si="1683"/>
        <v/>
      </c>
      <c r="BD671" s="139" t="str">
        <f t="shared" si="1684"/>
        <v/>
      </c>
      <c r="BE671" s="140" t="str">
        <f t="shared" si="1685"/>
        <v/>
      </c>
      <c r="BF671" s="122" t="str">
        <f t="shared" si="1686"/>
        <v/>
      </c>
      <c r="BG671" s="123" t="str">
        <f t="shared" si="1687"/>
        <v/>
      </c>
      <c r="BH671" s="123" t="str">
        <f t="shared" si="1688"/>
        <v/>
      </c>
      <c r="BI671" s="123" t="str">
        <f t="shared" si="1689"/>
        <v/>
      </c>
      <c r="BJ671" s="122" t="str">
        <f t="shared" si="1690"/>
        <v/>
      </c>
      <c r="BK671" s="123" t="str">
        <f t="shared" si="1691"/>
        <v/>
      </c>
      <c r="BL671" s="123" t="str">
        <f t="shared" si="1692"/>
        <v/>
      </c>
      <c r="BM671" s="123" t="str">
        <f t="shared" si="1693"/>
        <v/>
      </c>
      <c r="BN671" s="123" t="str">
        <f t="shared" si="1694"/>
        <v/>
      </c>
      <c r="BO671" s="123" t="str">
        <f t="shared" si="1695"/>
        <v/>
      </c>
      <c r="BP671" s="123" t="str">
        <f t="shared" si="1696"/>
        <v/>
      </c>
      <c r="BQ671" s="123" t="str">
        <f t="shared" si="1697"/>
        <v/>
      </c>
      <c r="BR671" s="124" t="str">
        <f t="shared" si="1698"/>
        <v/>
      </c>
      <c r="BS671" s="142" t="str">
        <f t="shared" si="1699"/>
        <v/>
      </c>
      <c r="BT671" s="143" t="str">
        <f t="shared" si="1700"/>
        <v/>
      </c>
      <c r="BU671" s="143" t="str">
        <f t="shared" si="1701"/>
        <v/>
      </c>
      <c r="BV671" s="143" t="str">
        <f t="shared" si="1702"/>
        <v/>
      </c>
      <c r="BW671" s="143" t="str">
        <f t="shared" si="1703"/>
        <v/>
      </c>
      <c r="BX671" s="144" t="str">
        <f t="shared" si="1704"/>
        <v/>
      </c>
      <c r="BY671" s="141" t="str">
        <f t="shared" si="1705"/>
        <v/>
      </c>
      <c r="BZ671" s="139" t="str">
        <f t="shared" si="1706"/>
        <v/>
      </c>
      <c r="CA671" s="139" t="str">
        <f t="shared" si="1707"/>
        <v/>
      </c>
      <c r="CB671" s="139" t="str">
        <f t="shared" si="1708"/>
        <v/>
      </c>
      <c r="CC671" s="139" t="str">
        <f t="shared" si="1709"/>
        <v/>
      </c>
      <c r="CD671" s="139" t="str">
        <f t="shared" si="1710"/>
        <v/>
      </c>
      <c r="CE671" s="140" t="str">
        <f t="shared" si="1711"/>
        <v/>
      </c>
      <c r="CF671" s="141" t="str">
        <f t="shared" si="1712"/>
        <v/>
      </c>
      <c r="CG671" s="139" t="str">
        <f t="shared" si="1713"/>
        <v/>
      </c>
      <c r="CH671" s="139" t="str">
        <f t="shared" si="1714"/>
        <v/>
      </c>
      <c r="CI671" s="139" t="str">
        <f t="shared" si="1715"/>
        <v/>
      </c>
      <c r="CJ671" s="139" t="str">
        <f t="shared" si="1716"/>
        <v/>
      </c>
      <c r="CK671" s="139" t="str">
        <f t="shared" si="1717"/>
        <v/>
      </c>
      <c r="CL671" s="140" t="str">
        <f t="shared" si="1718"/>
        <v/>
      </c>
      <c r="CM671" s="142" t="str">
        <f t="shared" si="1719"/>
        <v/>
      </c>
      <c r="CN671" s="143" t="str">
        <f t="shared" si="1720"/>
        <v/>
      </c>
      <c r="CO671" s="143" t="str">
        <f t="shared" si="1721"/>
        <v/>
      </c>
      <c r="CP671" s="143" t="str">
        <f t="shared" si="1722"/>
        <v/>
      </c>
      <c r="CQ671" s="143" t="str">
        <f t="shared" si="1723"/>
        <v/>
      </c>
      <c r="CR671" s="145" t="str">
        <f t="shared" si="1724"/>
        <v/>
      </c>
      <c r="CS671" s="127"/>
      <c r="CT671" s="122" t="str">
        <f t="shared" si="1725"/>
        <v/>
      </c>
      <c r="CU671" s="123" t="str">
        <f t="shared" si="1726"/>
        <v/>
      </c>
      <c r="CV671" s="123" t="str">
        <f t="shared" si="1727"/>
        <v/>
      </c>
      <c r="CW671" s="123" t="str">
        <f t="shared" si="1728"/>
        <v/>
      </c>
      <c r="CX671" s="123" t="str">
        <f t="shared" si="1729"/>
        <v/>
      </c>
      <c r="CY671" s="123" t="str">
        <f t="shared" si="1730"/>
        <v/>
      </c>
      <c r="CZ671" s="123" t="str">
        <f t="shared" si="1731"/>
        <v/>
      </c>
      <c r="DA671" s="123" t="str">
        <f t="shared" si="1732"/>
        <v/>
      </c>
      <c r="DB671" s="124" t="str">
        <f t="shared" si="1733"/>
        <v/>
      </c>
      <c r="DC671" s="128" t="str">
        <f t="shared" si="1734"/>
        <v/>
      </c>
      <c r="DD671" s="123" t="str">
        <f t="shared" si="1735"/>
        <v/>
      </c>
      <c r="DE671" s="123" t="str">
        <f t="shared" si="1736"/>
        <v/>
      </c>
      <c r="DF671" s="123" t="str">
        <f t="shared" si="1737"/>
        <v/>
      </c>
      <c r="DG671" s="123" t="str">
        <f t="shared" si="1738"/>
        <v/>
      </c>
      <c r="DH671" s="123" t="str">
        <f t="shared" si="1739"/>
        <v/>
      </c>
      <c r="DI671" s="123" t="str">
        <f t="shared" si="1740"/>
        <v/>
      </c>
      <c r="DJ671" s="129" t="str">
        <f t="shared" si="1741"/>
        <v/>
      </c>
      <c r="DK671" s="98" t="s">
        <v>68</v>
      </c>
      <c r="DL671" s="130">
        <f t="shared" si="1748"/>
        <v>665</v>
      </c>
      <c r="DM671" s="56"/>
    </row>
    <row r="672" spans="2:117" ht="22.5" customHeight="1">
      <c r="B672" s="98" t="s">
        <v>68</v>
      </c>
      <c r="C672" s="130">
        <f t="shared" si="1742"/>
        <v>666</v>
      </c>
      <c r="D672" s="146">
        <v>45711</v>
      </c>
      <c r="E672" s="155" t="s">
        <v>69</v>
      </c>
      <c r="F672" s="102" t="s">
        <v>70</v>
      </c>
      <c r="G672" s="103" t="s">
        <v>20</v>
      </c>
      <c r="H672" s="131" t="s">
        <v>46</v>
      </c>
      <c r="I672" s="132">
        <v>2000</v>
      </c>
      <c r="J672" s="106"/>
      <c r="K672" s="107">
        <f t="shared" si="1743"/>
        <v>6897375</v>
      </c>
      <c r="L672" s="645"/>
      <c r="M672" s="133"/>
      <c r="N672" s="133"/>
      <c r="O672" s="134" t="str">
        <f t="shared" ref="O672:S672" si="2208">IF($H672=O$6,$I672,"")</f>
        <v/>
      </c>
      <c r="P672" s="135" t="str">
        <f t="shared" si="2208"/>
        <v/>
      </c>
      <c r="Q672" s="136">
        <f t="shared" si="2208"/>
        <v>2000</v>
      </c>
      <c r="R672" s="135" t="str">
        <f t="shared" si="2208"/>
        <v/>
      </c>
      <c r="S672" s="137" t="str">
        <f t="shared" si="2208"/>
        <v/>
      </c>
      <c r="T672" s="113" t="str">
        <f t="shared" ref="T672:AJ672" si="2209">IF($H672=T$6,$J672,"")</f>
        <v/>
      </c>
      <c r="U672" s="114" t="str">
        <f t="shared" si="2209"/>
        <v/>
      </c>
      <c r="V672" s="114" t="str">
        <f t="shared" si="2209"/>
        <v/>
      </c>
      <c r="W672" s="114" t="str">
        <f t="shared" si="2209"/>
        <v/>
      </c>
      <c r="X672" s="113" t="str">
        <f t="shared" si="2209"/>
        <v/>
      </c>
      <c r="Y672" s="114" t="str">
        <f t="shared" si="2209"/>
        <v/>
      </c>
      <c r="Z672" s="114" t="str">
        <f t="shared" si="2209"/>
        <v/>
      </c>
      <c r="AA672" s="114" t="str">
        <f t="shared" si="2209"/>
        <v/>
      </c>
      <c r="AB672" s="113" t="str">
        <f t="shared" si="2209"/>
        <v/>
      </c>
      <c r="AC672" s="114" t="str">
        <f t="shared" si="2209"/>
        <v/>
      </c>
      <c r="AD672" s="114" t="str">
        <f t="shared" si="2209"/>
        <v/>
      </c>
      <c r="AE672" s="114" t="str">
        <f t="shared" si="2209"/>
        <v/>
      </c>
      <c r="AF672" s="114" t="str">
        <f t="shared" si="2209"/>
        <v/>
      </c>
      <c r="AG672" s="114" t="str">
        <f t="shared" si="2209"/>
        <v/>
      </c>
      <c r="AH672" s="114" t="str">
        <f t="shared" si="2209"/>
        <v/>
      </c>
      <c r="AI672" s="113" t="str">
        <f t="shared" si="2209"/>
        <v/>
      </c>
      <c r="AJ672" s="115" t="str">
        <f t="shared" si="2209"/>
        <v/>
      </c>
      <c r="AK672" s="617"/>
      <c r="AL672" s="38"/>
      <c r="AM672" s="98" t="s">
        <v>68</v>
      </c>
      <c r="AN672" s="130">
        <f t="shared" si="1746"/>
        <v>666</v>
      </c>
      <c r="AO672" s="138" t="str">
        <f t="shared" ref="AO672:AS672" si="2210">IF(AND($G672=AO$4,$H672=AO$6),$I672,"")</f>
        <v/>
      </c>
      <c r="AP672" s="139" t="str">
        <f t="shared" si="2210"/>
        <v/>
      </c>
      <c r="AQ672" s="139">
        <f t="shared" si="2210"/>
        <v>2000</v>
      </c>
      <c r="AR672" s="139" t="str">
        <f t="shared" si="2210"/>
        <v/>
      </c>
      <c r="AS672" s="139" t="str">
        <f t="shared" si="2210"/>
        <v/>
      </c>
      <c r="AT672" s="118"/>
      <c r="AU672" s="138" t="str">
        <f t="shared" si="1675"/>
        <v/>
      </c>
      <c r="AV672" s="139" t="str">
        <f t="shared" si="1676"/>
        <v/>
      </c>
      <c r="AW672" s="139" t="str">
        <f t="shared" si="1677"/>
        <v/>
      </c>
      <c r="AX672" s="139" t="str">
        <f t="shared" si="1678"/>
        <v/>
      </c>
      <c r="AY672" s="139" t="str">
        <f t="shared" si="1679"/>
        <v/>
      </c>
      <c r="AZ672" s="140" t="str">
        <f t="shared" si="1680"/>
        <v/>
      </c>
      <c r="BA672" s="141" t="str">
        <f t="shared" si="1681"/>
        <v/>
      </c>
      <c r="BB672" s="139" t="str">
        <f t="shared" si="1682"/>
        <v/>
      </c>
      <c r="BC672" s="139" t="str">
        <f t="shared" si="1683"/>
        <v/>
      </c>
      <c r="BD672" s="139" t="str">
        <f t="shared" si="1684"/>
        <v/>
      </c>
      <c r="BE672" s="140" t="str">
        <f t="shared" si="1685"/>
        <v/>
      </c>
      <c r="BF672" s="122" t="str">
        <f t="shared" si="1686"/>
        <v/>
      </c>
      <c r="BG672" s="123" t="str">
        <f t="shared" si="1687"/>
        <v/>
      </c>
      <c r="BH672" s="123" t="str">
        <f t="shared" si="1688"/>
        <v/>
      </c>
      <c r="BI672" s="123" t="str">
        <f t="shared" si="1689"/>
        <v/>
      </c>
      <c r="BJ672" s="122" t="str">
        <f t="shared" si="1690"/>
        <v/>
      </c>
      <c r="BK672" s="123" t="str">
        <f t="shared" si="1691"/>
        <v/>
      </c>
      <c r="BL672" s="123" t="str">
        <f t="shared" si="1692"/>
        <v/>
      </c>
      <c r="BM672" s="123" t="str">
        <f t="shared" si="1693"/>
        <v/>
      </c>
      <c r="BN672" s="123" t="str">
        <f t="shared" si="1694"/>
        <v/>
      </c>
      <c r="BO672" s="123" t="str">
        <f t="shared" si="1695"/>
        <v/>
      </c>
      <c r="BP672" s="123" t="str">
        <f t="shared" si="1696"/>
        <v/>
      </c>
      <c r="BQ672" s="123" t="str">
        <f t="shared" si="1697"/>
        <v/>
      </c>
      <c r="BR672" s="124" t="str">
        <f t="shared" si="1698"/>
        <v/>
      </c>
      <c r="BS672" s="142" t="str">
        <f t="shared" si="1699"/>
        <v/>
      </c>
      <c r="BT672" s="143" t="str">
        <f t="shared" si="1700"/>
        <v/>
      </c>
      <c r="BU672" s="143" t="str">
        <f t="shared" si="1701"/>
        <v/>
      </c>
      <c r="BV672" s="143" t="str">
        <f t="shared" si="1702"/>
        <v/>
      </c>
      <c r="BW672" s="143" t="str">
        <f t="shared" si="1703"/>
        <v/>
      </c>
      <c r="BX672" s="144" t="str">
        <f t="shared" si="1704"/>
        <v/>
      </c>
      <c r="BY672" s="141" t="str">
        <f t="shared" si="1705"/>
        <v/>
      </c>
      <c r="BZ672" s="139" t="str">
        <f t="shared" si="1706"/>
        <v/>
      </c>
      <c r="CA672" s="139" t="str">
        <f t="shared" si="1707"/>
        <v/>
      </c>
      <c r="CB672" s="139" t="str">
        <f t="shared" si="1708"/>
        <v/>
      </c>
      <c r="CC672" s="139" t="str">
        <f t="shared" si="1709"/>
        <v/>
      </c>
      <c r="CD672" s="139" t="str">
        <f t="shared" si="1710"/>
        <v/>
      </c>
      <c r="CE672" s="140" t="str">
        <f t="shared" si="1711"/>
        <v/>
      </c>
      <c r="CF672" s="141" t="str">
        <f t="shared" si="1712"/>
        <v/>
      </c>
      <c r="CG672" s="139" t="str">
        <f t="shared" si="1713"/>
        <v/>
      </c>
      <c r="CH672" s="139" t="str">
        <f t="shared" si="1714"/>
        <v/>
      </c>
      <c r="CI672" s="139" t="str">
        <f t="shared" si="1715"/>
        <v/>
      </c>
      <c r="CJ672" s="139" t="str">
        <f t="shared" si="1716"/>
        <v/>
      </c>
      <c r="CK672" s="139" t="str">
        <f t="shared" si="1717"/>
        <v/>
      </c>
      <c r="CL672" s="140" t="str">
        <f t="shared" si="1718"/>
        <v/>
      </c>
      <c r="CM672" s="142" t="str">
        <f t="shared" si="1719"/>
        <v/>
      </c>
      <c r="CN672" s="143" t="str">
        <f t="shared" si="1720"/>
        <v/>
      </c>
      <c r="CO672" s="143" t="str">
        <f t="shared" si="1721"/>
        <v/>
      </c>
      <c r="CP672" s="143" t="str">
        <f t="shared" si="1722"/>
        <v/>
      </c>
      <c r="CQ672" s="143" t="str">
        <f t="shared" si="1723"/>
        <v/>
      </c>
      <c r="CR672" s="145" t="str">
        <f t="shared" si="1724"/>
        <v/>
      </c>
      <c r="CS672" s="127"/>
      <c r="CT672" s="122" t="str">
        <f t="shared" si="1725"/>
        <v/>
      </c>
      <c r="CU672" s="123" t="str">
        <f t="shared" si="1726"/>
        <v/>
      </c>
      <c r="CV672" s="123" t="str">
        <f t="shared" si="1727"/>
        <v/>
      </c>
      <c r="CW672" s="123" t="str">
        <f t="shared" si="1728"/>
        <v/>
      </c>
      <c r="CX672" s="123" t="str">
        <f t="shared" si="1729"/>
        <v/>
      </c>
      <c r="CY672" s="123" t="str">
        <f t="shared" si="1730"/>
        <v/>
      </c>
      <c r="CZ672" s="123" t="str">
        <f t="shared" si="1731"/>
        <v/>
      </c>
      <c r="DA672" s="123" t="str">
        <f t="shared" si="1732"/>
        <v/>
      </c>
      <c r="DB672" s="124" t="str">
        <f t="shared" si="1733"/>
        <v/>
      </c>
      <c r="DC672" s="128" t="str">
        <f t="shared" si="1734"/>
        <v/>
      </c>
      <c r="DD672" s="123" t="str">
        <f t="shared" si="1735"/>
        <v/>
      </c>
      <c r="DE672" s="123" t="str">
        <f t="shared" si="1736"/>
        <v/>
      </c>
      <c r="DF672" s="123" t="str">
        <f t="shared" si="1737"/>
        <v/>
      </c>
      <c r="DG672" s="123" t="str">
        <f t="shared" si="1738"/>
        <v/>
      </c>
      <c r="DH672" s="123" t="str">
        <f t="shared" si="1739"/>
        <v/>
      </c>
      <c r="DI672" s="123" t="str">
        <f t="shared" si="1740"/>
        <v/>
      </c>
      <c r="DJ672" s="129" t="str">
        <f t="shared" si="1741"/>
        <v/>
      </c>
      <c r="DK672" s="98" t="s">
        <v>68</v>
      </c>
      <c r="DL672" s="130">
        <f t="shared" si="1748"/>
        <v>666</v>
      </c>
      <c r="DM672" s="56"/>
    </row>
    <row r="673" spans="2:117" ht="22.5" customHeight="1">
      <c r="B673" s="98" t="s">
        <v>68</v>
      </c>
      <c r="C673" s="130">
        <f t="shared" si="1742"/>
        <v>667</v>
      </c>
      <c r="D673" s="146">
        <v>45711</v>
      </c>
      <c r="E673" s="155" t="s">
        <v>69</v>
      </c>
      <c r="F673" s="102" t="s">
        <v>70</v>
      </c>
      <c r="G673" s="103" t="s">
        <v>20</v>
      </c>
      <c r="H673" s="131" t="s">
        <v>46</v>
      </c>
      <c r="I673" s="132">
        <v>10000</v>
      </c>
      <c r="J673" s="106"/>
      <c r="K673" s="107">
        <f t="shared" si="1743"/>
        <v>6907375</v>
      </c>
      <c r="L673" s="645"/>
      <c r="M673" s="133"/>
      <c r="N673" s="133"/>
      <c r="O673" s="134" t="str">
        <f t="shared" ref="O673:S673" si="2211">IF($H673=O$6,$I673,"")</f>
        <v/>
      </c>
      <c r="P673" s="135" t="str">
        <f t="shared" si="2211"/>
        <v/>
      </c>
      <c r="Q673" s="136">
        <f t="shared" si="2211"/>
        <v>10000</v>
      </c>
      <c r="R673" s="135" t="str">
        <f t="shared" si="2211"/>
        <v/>
      </c>
      <c r="S673" s="137" t="str">
        <f t="shared" si="2211"/>
        <v/>
      </c>
      <c r="T673" s="113" t="str">
        <f t="shared" ref="T673:AJ673" si="2212">IF($H673=T$6,$J673,"")</f>
        <v/>
      </c>
      <c r="U673" s="114" t="str">
        <f t="shared" si="2212"/>
        <v/>
      </c>
      <c r="V673" s="114" t="str">
        <f t="shared" si="2212"/>
        <v/>
      </c>
      <c r="W673" s="114" t="str">
        <f t="shared" si="2212"/>
        <v/>
      </c>
      <c r="X673" s="113" t="str">
        <f t="shared" si="2212"/>
        <v/>
      </c>
      <c r="Y673" s="114" t="str">
        <f t="shared" si="2212"/>
        <v/>
      </c>
      <c r="Z673" s="114" t="str">
        <f t="shared" si="2212"/>
        <v/>
      </c>
      <c r="AA673" s="114" t="str">
        <f t="shared" si="2212"/>
        <v/>
      </c>
      <c r="AB673" s="113" t="str">
        <f t="shared" si="2212"/>
        <v/>
      </c>
      <c r="AC673" s="114" t="str">
        <f t="shared" si="2212"/>
        <v/>
      </c>
      <c r="AD673" s="114" t="str">
        <f t="shared" si="2212"/>
        <v/>
      </c>
      <c r="AE673" s="114" t="str">
        <f t="shared" si="2212"/>
        <v/>
      </c>
      <c r="AF673" s="114" t="str">
        <f t="shared" si="2212"/>
        <v/>
      </c>
      <c r="AG673" s="114" t="str">
        <f t="shared" si="2212"/>
        <v/>
      </c>
      <c r="AH673" s="114" t="str">
        <f t="shared" si="2212"/>
        <v/>
      </c>
      <c r="AI673" s="113" t="str">
        <f t="shared" si="2212"/>
        <v/>
      </c>
      <c r="AJ673" s="115" t="str">
        <f t="shared" si="2212"/>
        <v/>
      </c>
      <c r="AK673" s="617"/>
      <c r="AL673" s="38"/>
      <c r="AM673" s="98" t="s">
        <v>68</v>
      </c>
      <c r="AN673" s="130">
        <f t="shared" si="1746"/>
        <v>667</v>
      </c>
      <c r="AO673" s="138" t="str">
        <f t="shared" ref="AO673:AS673" si="2213">IF(AND($G673=AO$4,$H673=AO$6),$I673,"")</f>
        <v/>
      </c>
      <c r="AP673" s="139" t="str">
        <f t="shared" si="2213"/>
        <v/>
      </c>
      <c r="AQ673" s="139">
        <f t="shared" si="2213"/>
        <v>10000</v>
      </c>
      <c r="AR673" s="139" t="str">
        <f t="shared" si="2213"/>
        <v/>
      </c>
      <c r="AS673" s="139" t="str">
        <f t="shared" si="2213"/>
        <v/>
      </c>
      <c r="AT673" s="118"/>
      <c r="AU673" s="138" t="str">
        <f t="shared" si="1675"/>
        <v/>
      </c>
      <c r="AV673" s="139" t="str">
        <f t="shared" si="1676"/>
        <v/>
      </c>
      <c r="AW673" s="139" t="str">
        <f t="shared" si="1677"/>
        <v/>
      </c>
      <c r="AX673" s="139" t="str">
        <f t="shared" si="1678"/>
        <v/>
      </c>
      <c r="AY673" s="139" t="str">
        <f t="shared" si="1679"/>
        <v/>
      </c>
      <c r="AZ673" s="140" t="str">
        <f t="shared" si="1680"/>
        <v/>
      </c>
      <c r="BA673" s="141" t="str">
        <f t="shared" si="1681"/>
        <v/>
      </c>
      <c r="BB673" s="139" t="str">
        <f t="shared" si="1682"/>
        <v/>
      </c>
      <c r="BC673" s="139" t="str">
        <f t="shared" si="1683"/>
        <v/>
      </c>
      <c r="BD673" s="139" t="str">
        <f t="shared" si="1684"/>
        <v/>
      </c>
      <c r="BE673" s="140" t="str">
        <f t="shared" si="1685"/>
        <v/>
      </c>
      <c r="BF673" s="122" t="str">
        <f t="shared" si="1686"/>
        <v/>
      </c>
      <c r="BG673" s="123" t="str">
        <f t="shared" si="1687"/>
        <v/>
      </c>
      <c r="BH673" s="123" t="str">
        <f t="shared" si="1688"/>
        <v/>
      </c>
      <c r="BI673" s="123" t="str">
        <f t="shared" si="1689"/>
        <v/>
      </c>
      <c r="BJ673" s="122" t="str">
        <f t="shared" si="1690"/>
        <v/>
      </c>
      <c r="BK673" s="123" t="str">
        <f t="shared" si="1691"/>
        <v/>
      </c>
      <c r="BL673" s="123" t="str">
        <f t="shared" si="1692"/>
        <v/>
      </c>
      <c r="BM673" s="123" t="str">
        <f t="shared" si="1693"/>
        <v/>
      </c>
      <c r="BN673" s="123" t="str">
        <f t="shared" si="1694"/>
        <v/>
      </c>
      <c r="BO673" s="123" t="str">
        <f t="shared" si="1695"/>
        <v/>
      </c>
      <c r="BP673" s="123" t="str">
        <f t="shared" si="1696"/>
        <v/>
      </c>
      <c r="BQ673" s="123" t="str">
        <f t="shared" si="1697"/>
        <v/>
      </c>
      <c r="BR673" s="124" t="str">
        <f t="shared" si="1698"/>
        <v/>
      </c>
      <c r="BS673" s="142" t="str">
        <f t="shared" si="1699"/>
        <v/>
      </c>
      <c r="BT673" s="143" t="str">
        <f t="shared" si="1700"/>
        <v/>
      </c>
      <c r="BU673" s="143" t="str">
        <f t="shared" si="1701"/>
        <v/>
      </c>
      <c r="BV673" s="143" t="str">
        <f t="shared" si="1702"/>
        <v/>
      </c>
      <c r="BW673" s="143" t="str">
        <f t="shared" si="1703"/>
        <v/>
      </c>
      <c r="BX673" s="144" t="str">
        <f t="shared" si="1704"/>
        <v/>
      </c>
      <c r="BY673" s="141" t="str">
        <f t="shared" si="1705"/>
        <v/>
      </c>
      <c r="BZ673" s="139" t="str">
        <f t="shared" si="1706"/>
        <v/>
      </c>
      <c r="CA673" s="139" t="str">
        <f t="shared" si="1707"/>
        <v/>
      </c>
      <c r="CB673" s="139" t="str">
        <f t="shared" si="1708"/>
        <v/>
      </c>
      <c r="CC673" s="139" t="str">
        <f t="shared" si="1709"/>
        <v/>
      </c>
      <c r="CD673" s="139" t="str">
        <f t="shared" si="1710"/>
        <v/>
      </c>
      <c r="CE673" s="140" t="str">
        <f t="shared" si="1711"/>
        <v/>
      </c>
      <c r="CF673" s="141" t="str">
        <f t="shared" si="1712"/>
        <v/>
      </c>
      <c r="CG673" s="139" t="str">
        <f t="shared" si="1713"/>
        <v/>
      </c>
      <c r="CH673" s="139" t="str">
        <f t="shared" si="1714"/>
        <v/>
      </c>
      <c r="CI673" s="139" t="str">
        <f t="shared" si="1715"/>
        <v/>
      </c>
      <c r="CJ673" s="139" t="str">
        <f t="shared" si="1716"/>
        <v/>
      </c>
      <c r="CK673" s="139" t="str">
        <f t="shared" si="1717"/>
        <v/>
      </c>
      <c r="CL673" s="140" t="str">
        <f t="shared" si="1718"/>
        <v/>
      </c>
      <c r="CM673" s="142" t="str">
        <f t="shared" si="1719"/>
        <v/>
      </c>
      <c r="CN673" s="143" t="str">
        <f t="shared" si="1720"/>
        <v/>
      </c>
      <c r="CO673" s="143" t="str">
        <f t="shared" si="1721"/>
        <v/>
      </c>
      <c r="CP673" s="143" t="str">
        <f t="shared" si="1722"/>
        <v/>
      </c>
      <c r="CQ673" s="143" t="str">
        <f t="shared" si="1723"/>
        <v/>
      </c>
      <c r="CR673" s="145" t="str">
        <f t="shared" si="1724"/>
        <v/>
      </c>
      <c r="CS673" s="127"/>
      <c r="CT673" s="122" t="str">
        <f t="shared" si="1725"/>
        <v/>
      </c>
      <c r="CU673" s="123" t="str">
        <f t="shared" si="1726"/>
        <v/>
      </c>
      <c r="CV673" s="123" t="str">
        <f t="shared" si="1727"/>
        <v/>
      </c>
      <c r="CW673" s="123" t="str">
        <f t="shared" si="1728"/>
        <v/>
      </c>
      <c r="CX673" s="123" t="str">
        <f t="shared" si="1729"/>
        <v/>
      </c>
      <c r="CY673" s="123" t="str">
        <f t="shared" si="1730"/>
        <v/>
      </c>
      <c r="CZ673" s="123" t="str">
        <f t="shared" si="1731"/>
        <v/>
      </c>
      <c r="DA673" s="123" t="str">
        <f t="shared" si="1732"/>
        <v/>
      </c>
      <c r="DB673" s="124" t="str">
        <f t="shared" si="1733"/>
        <v/>
      </c>
      <c r="DC673" s="128" t="str">
        <f t="shared" si="1734"/>
        <v/>
      </c>
      <c r="DD673" s="123" t="str">
        <f t="shared" si="1735"/>
        <v/>
      </c>
      <c r="DE673" s="123" t="str">
        <f t="shared" si="1736"/>
        <v/>
      </c>
      <c r="DF673" s="123" t="str">
        <f t="shared" si="1737"/>
        <v/>
      </c>
      <c r="DG673" s="123" t="str">
        <f t="shared" si="1738"/>
        <v/>
      </c>
      <c r="DH673" s="123" t="str">
        <f t="shared" si="1739"/>
        <v/>
      </c>
      <c r="DI673" s="123" t="str">
        <f t="shared" si="1740"/>
        <v/>
      </c>
      <c r="DJ673" s="129" t="str">
        <f t="shared" si="1741"/>
        <v/>
      </c>
      <c r="DK673" s="98" t="s">
        <v>68</v>
      </c>
      <c r="DL673" s="130">
        <f t="shared" si="1748"/>
        <v>667</v>
      </c>
      <c r="DM673" s="56"/>
    </row>
    <row r="674" spans="2:117" ht="22.5" customHeight="1">
      <c r="B674" s="98" t="s">
        <v>68</v>
      </c>
      <c r="C674" s="130">
        <f t="shared" si="1742"/>
        <v>668</v>
      </c>
      <c r="D674" s="146">
        <v>45711</v>
      </c>
      <c r="E674" s="155" t="s">
        <v>69</v>
      </c>
      <c r="F674" s="102" t="s">
        <v>70</v>
      </c>
      <c r="G674" s="103" t="s">
        <v>20</v>
      </c>
      <c r="H674" s="131" t="s">
        <v>46</v>
      </c>
      <c r="I674" s="132">
        <v>3000</v>
      </c>
      <c r="J674" s="106"/>
      <c r="K674" s="107">
        <f t="shared" si="1743"/>
        <v>6910375</v>
      </c>
      <c r="L674" s="645"/>
      <c r="M674" s="133"/>
      <c r="N674" s="133"/>
      <c r="O674" s="134" t="str">
        <f t="shared" ref="O674:S674" si="2214">IF($H674=O$6,$I674,"")</f>
        <v/>
      </c>
      <c r="P674" s="135" t="str">
        <f t="shared" si="2214"/>
        <v/>
      </c>
      <c r="Q674" s="136">
        <f t="shared" si="2214"/>
        <v>3000</v>
      </c>
      <c r="R674" s="135" t="str">
        <f t="shared" si="2214"/>
        <v/>
      </c>
      <c r="S674" s="137" t="str">
        <f t="shared" si="2214"/>
        <v/>
      </c>
      <c r="T674" s="113" t="str">
        <f t="shared" ref="T674:AJ674" si="2215">IF($H674=T$6,$J674,"")</f>
        <v/>
      </c>
      <c r="U674" s="114" t="str">
        <f t="shared" si="2215"/>
        <v/>
      </c>
      <c r="V674" s="114" t="str">
        <f t="shared" si="2215"/>
        <v/>
      </c>
      <c r="W674" s="114" t="str">
        <f t="shared" si="2215"/>
        <v/>
      </c>
      <c r="X674" s="113" t="str">
        <f t="shared" si="2215"/>
        <v/>
      </c>
      <c r="Y674" s="114" t="str">
        <f t="shared" si="2215"/>
        <v/>
      </c>
      <c r="Z674" s="114" t="str">
        <f t="shared" si="2215"/>
        <v/>
      </c>
      <c r="AA674" s="114" t="str">
        <f t="shared" si="2215"/>
        <v/>
      </c>
      <c r="AB674" s="113" t="str">
        <f t="shared" si="2215"/>
        <v/>
      </c>
      <c r="AC674" s="114" t="str">
        <f t="shared" si="2215"/>
        <v/>
      </c>
      <c r="AD674" s="114" t="str">
        <f t="shared" si="2215"/>
        <v/>
      </c>
      <c r="AE674" s="114" t="str">
        <f t="shared" si="2215"/>
        <v/>
      </c>
      <c r="AF674" s="114" t="str">
        <f t="shared" si="2215"/>
        <v/>
      </c>
      <c r="AG674" s="114" t="str">
        <f t="shared" si="2215"/>
        <v/>
      </c>
      <c r="AH674" s="114" t="str">
        <f t="shared" si="2215"/>
        <v/>
      </c>
      <c r="AI674" s="113" t="str">
        <f t="shared" si="2215"/>
        <v/>
      </c>
      <c r="AJ674" s="115" t="str">
        <f t="shared" si="2215"/>
        <v/>
      </c>
      <c r="AK674" s="617"/>
      <c r="AL674" s="38"/>
      <c r="AM674" s="98" t="s">
        <v>68</v>
      </c>
      <c r="AN674" s="130">
        <f t="shared" si="1746"/>
        <v>668</v>
      </c>
      <c r="AO674" s="138" t="str">
        <f t="shared" ref="AO674:AS674" si="2216">IF(AND($G674=AO$4,$H674=AO$6),$I674,"")</f>
        <v/>
      </c>
      <c r="AP674" s="139" t="str">
        <f t="shared" si="2216"/>
        <v/>
      </c>
      <c r="AQ674" s="139">
        <f t="shared" si="2216"/>
        <v>3000</v>
      </c>
      <c r="AR674" s="139" t="str">
        <f t="shared" si="2216"/>
        <v/>
      </c>
      <c r="AS674" s="139" t="str">
        <f t="shared" si="2216"/>
        <v/>
      </c>
      <c r="AT674" s="118"/>
      <c r="AU674" s="138" t="str">
        <f t="shared" si="1675"/>
        <v/>
      </c>
      <c r="AV674" s="139" t="str">
        <f t="shared" si="1676"/>
        <v/>
      </c>
      <c r="AW674" s="139" t="str">
        <f t="shared" si="1677"/>
        <v/>
      </c>
      <c r="AX674" s="139" t="str">
        <f t="shared" si="1678"/>
        <v/>
      </c>
      <c r="AY674" s="139" t="str">
        <f t="shared" si="1679"/>
        <v/>
      </c>
      <c r="AZ674" s="140" t="str">
        <f t="shared" si="1680"/>
        <v/>
      </c>
      <c r="BA674" s="141" t="str">
        <f t="shared" si="1681"/>
        <v/>
      </c>
      <c r="BB674" s="139" t="str">
        <f t="shared" si="1682"/>
        <v/>
      </c>
      <c r="BC674" s="139" t="str">
        <f t="shared" si="1683"/>
        <v/>
      </c>
      <c r="BD674" s="139" t="str">
        <f t="shared" si="1684"/>
        <v/>
      </c>
      <c r="BE674" s="140" t="str">
        <f t="shared" si="1685"/>
        <v/>
      </c>
      <c r="BF674" s="122" t="str">
        <f t="shared" si="1686"/>
        <v/>
      </c>
      <c r="BG674" s="123" t="str">
        <f t="shared" si="1687"/>
        <v/>
      </c>
      <c r="BH674" s="123" t="str">
        <f t="shared" si="1688"/>
        <v/>
      </c>
      <c r="BI674" s="123" t="str">
        <f t="shared" si="1689"/>
        <v/>
      </c>
      <c r="BJ674" s="122" t="str">
        <f t="shared" si="1690"/>
        <v/>
      </c>
      <c r="BK674" s="123" t="str">
        <f t="shared" si="1691"/>
        <v/>
      </c>
      <c r="BL674" s="123" t="str">
        <f t="shared" si="1692"/>
        <v/>
      </c>
      <c r="BM674" s="123" t="str">
        <f t="shared" si="1693"/>
        <v/>
      </c>
      <c r="BN674" s="123" t="str">
        <f t="shared" si="1694"/>
        <v/>
      </c>
      <c r="BO674" s="123" t="str">
        <f t="shared" si="1695"/>
        <v/>
      </c>
      <c r="BP674" s="123" t="str">
        <f t="shared" si="1696"/>
        <v/>
      </c>
      <c r="BQ674" s="123" t="str">
        <f t="shared" si="1697"/>
        <v/>
      </c>
      <c r="BR674" s="124" t="str">
        <f t="shared" si="1698"/>
        <v/>
      </c>
      <c r="BS674" s="142" t="str">
        <f t="shared" si="1699"/>
        <v/>
      </c>
      <c r="BT674" s="143" t="str">
        <f t="shared" si="1700"/>
        <v/>
      </c>
      <c r="BU674" s="143" t="str">
        <f t="shared" si="1701"/>
        <v/>
      </c>
      <c r="BV674" s="143" t="str">
        <f t="shared" si="1702"/>
        <v/>
      </c>
      <c r="BW674" s="143" t="str">
        <f t="shared" si="1703"/>
        <v/>
      </c>
      <c r="BX674" s="144" t="str">
        <f t="shared" si="1704"/>
        <v/>
      </c>
      <c r="BY674" s="141" t="str">
        <f t="shared" si="1705"/>
        <v/>
      </c>
      <c r="BZ674" s="139" t="str">
        <f t="shared" si="1706"/>
        <v/>
      </c>
      <c r="CA674" s="139" t="str">
        <f t="shared" si="1707"/>
        <v/>
      </c>
      <c r="CB674" s="139" t="str">
        <f t="shared" si="1708"/>
        <v/>
      </c>
      <c r="CC674" s="139" t="str">
        <f t="shared" si="1709"/>
        <v/>
      </c>
      <c r="CD674" s="139" t="str">
        <f t="shared" si="1710"/>
        <v/>
      </c>
      <c r="CE674" s="140" t="str">
        <f t="shared" si="1711"/>
        <v/>
      </c>
      <c r="CF674" s="141" t="str">
        <f t="shared" si="1712"/>
        <v/>
      </c>
      <c r="CG674" s="139" t="str">
        <f t="shared" si="1713"/>
        <v/>
      </c>
      <c r="CH674" s="139" t="str">
        <f t="shared" si="1714"/>
        <v/>
      </c>
      <c r="CI674" s="139" t="str">
        <f t="shared" si="1715"/>
        <v/>
      </c>
      <c r="CJ674" s="139" t="str">
        <f t="shared" si="1716"/>
        <v/>
      </c>
      <c r="CK674" s="139" t="str">
        <f t="shared" si="1717"/>
        <v/>
      </c>
      <c r="CL674" s="140" t="str">
        <f t="shared" si="1718"/>
        <v/>
      </c>
      <c r="CM674" s="142" t="str">
        <f t="shared" si="1719"/>
        <v/>
      </c>
      <c r="CN674" s="143" t="str">
        <f t="shared" si="1720"/>
        <v/>
      </c>
      <c r="CO674" s="143" t="str">
        <f t="shared" si="1721"/>
        <v/>
      </c>
      <c r="CP674" s="143" t="str">
        <f t="shared" si="1722"/>
        <v/>
      </c>
      <c r="CQ674" s="143" t="str">
        <f t="shared" si="1723"/>
        <v/>
      </c>
      <c r="CR674" s="145" t="str">
        <f t="shared" si="1724"/>
        <v/>
      </c>
      <c r="CS674" s="127"/>
      <c r="CT674" s="122" t="str">
        <f t="shared" si="1725"/>
        <v/>
      </c>
      <c r="CU674" s="123" t="str">
        <f t="shared" si="1726"/>
        <v/>
      </c>
      <c r="CV674" s="123" t="str">
        <f t="shared" si="1727"/>
        <v/>
      </c>
      <c r="CW674" s="123" t="str">
        <f t="shared" si="1728"/>
        <v/>
      </c>
      <c r="CX674" s="123" t="str">
        <f t="shared" si="1729"/>
        <v/>
      </c>
      <c r="CY674" s="123" t="str">
        <f t="shared" si="1730"/>
        <v/>
      </c>
      <c r="CZ674" s="123" t="str">
        <f t="shared" si="1731"/>
        <v/>
      </c>
      <c r="DA674" s="123" t="str">
        <f t="shared" si="1732"/>
        <v/>
      </c>
      <c r="DB674" s="124" t="str">
        <f t="shared" si="1733"/>
        <v/>
      </c>
      <c r="DC674" s="128" t="str">
        <f t="shared" si="1734"/>
        <v/>
      </c>
      <c r="DD674" s="123" t="str">
        <f t="shared" si="1735"/>
        <v/>
      </c>
      <c r="DE674" s="123" t="str">
        <f t="shared" si="1736"/>
        <v/>
      </c>
      <c r="DF674" s="123" t="str">
        <f t="shared" si="1737"/>
        <v/>
      </c>
      <c r="DG674" s="123" t="str">
        <f t="shared" si="1738"/>
        <v/>
      </c>
      <c r="DH674" s="123" t="str">
        <f t="shared" si="1739"/>
        <v/>
      </c>
      <c r="DI674" s="123" t="str">
        <f t="shared" si="1740"/>
        <v/>
      </c>
      <c r="DJ674" s="129" t="str">
        <f t="shared" si="1741"/>
        <v/>
      </c>
      <c r="DK674" s="98" t="s">
        <v>68</v>
      </c>
      <c r="DL674" s="130">
        <f t="shared" si="1748"/>
        <v>668</v>
      </c>
      <c r="DM674" s="56"/>
    </row>
    <row r="675" spans="2:117" ht="22.5" customHeight="1">
      <c r="B675" s="98" t="s">
        <v>68</v>
      </c>
      <c r="C675" s="130">
        <f t="shared" si="1742"/>
        <v>669</v>
      </c>
      <c r="D675" s="146">
        <v>45711</v>
      </c>
      <c r="E675" s="155" t="s">
        <v>69</v>
      </c>
      <c r="F675" s="102" t="s">
        <v>70</v>
      </c>
      <c r="G675" s="103" t="s">
        <v>20</v>
      </c>
      <c r="H675" s="131" t="s">
        <v>46</v>
      </c>
      <c r="I675" s="132">
        <v>5000</v>
      </c>
      <c r="J675" s="106"/>
      <c r="K675" s="107">
        <f t="shared" si="1743"/>
        <v>6915375</v>
      </c>
      <c r="L675" s="645"/>
      <c r="M675" s="133"/>
      <c r="N675" s="133"/>
      <c r="O675" s="134" t="str">
        <f t="shared" ref="O675:S675" si="2217">IF($H675=O$6,$I675,"")</f>
        <v/>
      </c>
      <c r="P675" s="135" t="str">
        <f t="shared" si="2217"/>
        <v/>
      </c>
      <c r="Q675" s="136">
        <f t="shared" si="2217"/>
        <v>5000</v>
      </c>
      <c r="R675" s="135" t="str">
        <f t="shared" si="2217"/>
        <v/>
      </c>
      <c r="S675" s="137" t="str">
        <f t="shared" si="2217"/>
        <v/>
      </c>
      <c r="T675" s="113" t="str">
        <f t="shared" ref="T675:AJ675" si="2218">IF($H675=T$6,$J675,"")</f>
        <v/>
      </c>
      <c r="U675" s="114" t="str">
        <f t="shared" si="2218"/>
        <v/>
      </c>
      <c r="V675" s="114" t="str">
        <f t="shared" si="2218"/>
        <v/>
      </c>
      <c r="W675" s="114" t="str">
        <f t="shared" si="2218"/>
        <v/>
      </c>
      <c r="X675" s="113" t="str">
        <f t="shared" si="2218"/>
        <v/>
      </c>
      <c r="Y675" s="114" t="str">
        <f t="shared" si="2218"/>
        <v/>
      </c>
      <c r="Z675" s="114" t="str">
        <f t="shared" si="2218"/>
        <v/>
      </c>
      <c r="AA675" s="114" t="str">
        <f t="shared" si="2218"/>
        <v/>
      </c>
      <c r="AB675" s="113" t="str">
        <f t="shared" si="2218"/>
        <v/>
      </c>
      <c r="AC675" s="114" t="str">
        <f t="shared" si="2218"/>
        <v/>
      </c>
      <c r="AD675" s="114" t="str">
        <f t="shared" si="2218"/>
        <v/>
      </c>
      <c r="AE675" s="114" t="str">
        <f t="shared" si="2218"/>
        <v/>
      </c>
      <c r="AF675" s="114" t="str">
        <f t="shared" si="2218"/>
        <v/>
      </c>
      <c r="AG675" s="114" t="str">
        <f t="shared" si="2218"/>
        <v/>
      </c>
      <c r="AH675" s="114" t="str">
        <f t="shared" si="2218"/>
        <v/>
      </c>
      <c r="AI675" s="113" t="str">
        <f t="shared" si="2218"/>
        <v/>
      </c>
      <c r="AJ675" s="115" t="str">
        <f t="shared" si="2218"/>
        <v/>
      </c>
      <c r="AK675" s="617"/>
      <c r="AL675" s="38"/>
      <c r="AM675" s="98" t="s">
        <v>68</v>
      </c>
      <c r="AN675" s="130">
        <f t="shared" si="1746"/>
        <v>669</v>
      </c>
      <c r="AO675" s="138" t="str">
        <f t="shared" ref="AO675:AS675" si="2219">IF(AND($G675=AO$4,$H675=AO$6),$I675,"")</f>
        <v/>
      </c>
      <c r="AP675" s="139" t="str">
        <f t="shared" si="2219"/>
        <v/>
      </c>
      <c r="AQ675" s="139">
        <f t="shared" si="2219"/>
        <v>5000</v>
      </c>
      <c r="AR675" s="139" t="str">
        <f t="shared" si="2219"/>
        <v/>
      </c>
      <c r="AS675" s="139" t="str">
        <f t="shared" si="2219"/>
        <v/>
      </c>
      <c r="AT675" s="118"/>
      <c r="AU675" s="138" t="str">
        <f t="shared" si="1675"/>
        <v/>
      </c>
      <c r="AV675" s="139" t="str">
        <f t="shared" si="1676"/>
        <v/>
      </c>
      <c r="AW675" s="139" t="str">
        <f t="shared" si="1677"/>
        <v/>
      </c>
      <c r="AX675" s="139" t="str">
        <f t="shared" si="1678"/>
        <v/>
      </c>
      <c r="AY675" s="139" t="str">
        <f t="shared" si="1679"/>
        <v/>
      </c>
      <c r="AZ675" s="140" t="str">
        <f t="shared" si="1680"/>
        <v/>
      </c>
      <c r="BA675" s="141" t="str">
        <f t="shared" si="1681"/>
        <v/>
      </c>
      <c r="BB675" s="139" t="str">
        <f t="shared" si="1682"/>
        <v/>
      </c>
      <c r="BC675" s="139" t="str">
        <f t="shared" si="1683"/>
        <v/>
      </c>
      <c r="BD675" s="139" t="str">
        <f t="shared" si="1684"/>
        <v/>
      </c>
      <c r="BE675" s="140" t="str">
        <f t="shared" si="1685"/>
        <v/>
      </c>
      <c r="BF675" s="122" t="str">
        <f t="shared" si="1686"/>
        <v/>
      </c>
      <c r="BG675" s="123" t="str">
        <f t="shared" si="1687"/>
        <v/>
      </c>
      <c r="BH675" s="123" t="str">
        <f t="shared" si="1688"/>
        <v/>
      </c>
      <c r="BI675" s="123" t="str">
        <f t="shared" si="1689"/>
        <v/>
      </c>
      <c r="BJ675" s="122" t="str">
        <f t="shared" si="1690"/>
        <v/>
      </c>
      <c r="BK675" s="123" t="str">
        <f t="shared" si="1691"/>
        <v/>
      </c>
      <c r="BL675" s="123" t="str">
        <f t="shared" si="1692"/>
        <v/>
      </c>
      <c r="BM675" s="123" t="str">
        <f t="shared" si="1693"/>
        <v/>
      </c>
      <c r="BN675" s="123" t="str">
        <f t="shared" si="1694"/>
        <v/>
      </c>
      <c r="BO675" s="123" t="str">
        <f t="shared" si="1695"/>
        <v/>
      </c>
      <c r="BP675" s="123" t="str">
        <f t="shared" si="1696"/>
        <v/>
      </c>
      <c r="BQ675" s="123" t="str">
        <f t="shared" si="1697"/>
        <v/>
      </c>
      <c r="BR675" s="124" t="str">
        <f t="shared" si="1698"/>
        <v/>
      </c>
      <c r="BS675" s="142" t="str">
        <f t="shared" si="1699"/>
        <v/>
      </c>
      <c r="BT675" s="143" t="str">
        <f t="shared" si="1700"/>
        <v/>
      </c>
      <c r="BU675" s="143" t="str">
        <f t="shared" si="1701"/>
        <v/>
      </c>
      <c r="BV675" s="143" t="str">
        <f t="shared" si="1702"/>
        <v/>
      </c>
      <c r="BW675" s="143" t="str">
        <f t="shared" si="1703"/>
        <v/>
      </c>
      <c r="BX675" s="144" t="str">
        <f t="shared" si="1704"/>
        <v/>
      </c>
      <c r="BY675" s="141" t="str">
        <f t="shared" si="1705"/>
        <v/>
      </c>
      <c r="BZ675" s="139" t="str">
        <f t="shared" si="1706"/>
        <v/>
      </c>
      <c r="CA675" s="139" t="str">
        <f t="shared" si="1707"/>
        <v/>
      </c>
      <c r="CB675" s="139" t="str">
        <f t="shared" si="1708"/>
        <v/>
      </c>
      <c r="CC675" s="139" t="str">
        <f t="shared" si="1709"/>
        <v/>
      </c>
      <c r="CD675" s="139" t="str">
        <f t="shared" si="1710"/>
        <v/>
      </c>
      <c r="CE675" s="140" t="str">
        <f t="shared" si="1711"/>
        <v/>
      </c>
      <c r="CF675" s="141" t="str">
        <f t="shared" si="1712"/>
        <v/>
      </c>
      <c r="CG675" s="139" t="str">
        <f t="shared" si="1713"/>
        <v/>
      </c>
      <c r="CH675" s="139" t="str">
        <f t="shared" si="1714"/>
        <v/>
      </c>
      <c r="CI675" s="139" t="str">
        <f t="shared" si="1715"/>
        <v/>
      </c>
      <c r="CJ675" s="139" t="str">
        <f t="shared" si="1716"/>
        <v/>
      </c>
      <c r="CK675" s="139" t="str">
        <f t="shared" si="1717"/>
        <v/>
      </c>
      <c r="CL675" s="140" t="str">
        <f t="shared" si="1718"/>
        <v/>
      </c>
      <c r="CM675" s="142" t="str">
        <f t="shared" si="1719"/>
        <v/>
      </c>
      <c r="CN675" s="143" t="str">
        <f t="shared" si="1720"/>
        <v/>
      </c>
      <c r="CO675" s="143" t="str">
        <f t="shared" si="1721"/>
        <v/>
      </c>
      <c r="CP675" s="143" t="str">
        <f t="shared" si="1722"/>
        <v/>
      </c>
      <c r="CQ675" s="143" t="str">
        <f t="shared" si="1723"/>
        <v/>
      </c>
      <c r="CR675" s="145" t="str">
        <f t="shared" si="1724"/>
        <v/>
      </c>
      <c r="CS675" s="127"/>
      <c r="CT675" s="122" t="str">
        <f t="shared" si="1725"/>
        <v/>
      </c>
      <c r="CU675" s="123" t="str">
        <f t="shared" si="1726"/>
        <v/>
      </c>
      <c r="CV675" s="123" t="str">
        <f t="shared" si="1727"/>
        <v/>
      </c>
      <c r="CW675" s="123" t="str">
        <f t="shared" si="1728"/>
        <v/>
      </c>
      <c r="CX675" s="123" t="str">
        <f t="shared" si="1729"/>
        <v/>
      </c>
      <c r="CY675" s="123" t="str">
        <f t="shared" si="1730"/>
        <v/>
      </c>
      <c r="CZ675" s="123" t="str">
        <f t="shared" si="1731"/>
        <v/>
      </c>
      <c r="DA675" s="123" t="str">
        <f t="shared" si="1732"/>
        <v/>
      </c>
      <c r="DB675" s="124" t="str">
        <f t="shared" si="1733"/>
        <v/>
      </c>
      <c r="DC675" s="128" t="str">
        <f t="shared" si="1734"/>
        <v/>
      </c>
      <c r="DD675" s="123" t="str">
        <f t="shared" si="1735"/>
        <v/>
      </c>
      <c r="DE675" s="123" t="str">
        <f t="shared" si="1736"/>
        <v/>
      </c>
      <c r="DF675" s="123" t="str">
        <f t="shared" si="1737"/>
        <v/>
      </c>
      <c r="DG675" s="123" t="str">
        <f t="shared" si="1738"/>
        <v/>
      </c>
      <c r="DH675" s="123" t="str">
        <f t="shared" si="1739"/>
        <v/>
      </c>
      <c r="DI675" s="123" t="str">
        <f t="shared" si="1740"/>
        <v/>
      </c>
      <c r="DJ675" s="129" t="str">
        <f t="shared" si="1741"/>
        <v/>
      </c>
      <c r="DK675" s="98" t="s">
        <v>68</v>
      </c>
      <c r="DL675" s="130">
        <f t="shared" si="1748"/>
        <v>669</v>
      </c>
      <c r="DM675" s="56"/>
    </row>
    <row r="676" spans="2:117" ht="22.5" customHeight="1">
      <c r="B676" s="98" t="s">
        <v>68</v>
      </c>
      <c r="C676" s="130">
        <f t="shared" si="1742"/>
        <v>670</v>
      </c>
      <c r="D676" s="146">
        <v>45711</v>
      </c>
      <c r="E676" s="155" t="s">
        <v>69</v>
      </c>
      <c r="F676" s="102" t="s">
        <v>70</v>
      </c>
      <c r="G676" s="156" t="s">
        <v>20</v>
      </c>
      <c r="H676" s="131" t="s">
        <v>46</v>
      </c>
      <c r="I676" s="132">
        <v>20000</v>
      </c>
      <c r="J676" s="106"/>
      <c r="K676" s="107">
        <f t="shared" si="1743"/>
        <v>6935375</v>
      </c>
      <c r="L676" s="645"/>
      <c r="M676" s="133"/>
      <c r="N676" s="133"/>
      <c r="O676" s="134" t="str">
        <f t="shared" ref="O676:S676" si="2220">IF($H676=O$6,$I676,"")</f>
        <v/>
      </c>
      <c r="P676" s="135" t="str">
        <f t="shared" si="2220"/>
        <v/>
      </c>
      <c r="Q676" s="136">
        <f t="shared" si="2220"/>
        <v>20000</v>
      </c>
      <c r="R676" s="135" t="str">
        <f t="shared" si="2220"/>
        <v/>
      </c>
      <c r="S676" s="137" t="str">
        <f t="shared" si="2220"/>
        <v/>
      </c>
      <c r="T676" s="113" t="str">
        <f t="shared" ref="T676:AJ676" si="2221">IF($H676=T$6,$J676,"")</f>
        <v/>
      </c>
      <c r="U676" s="114" t="str">
        <f t="shared" si="2221"/>
        <v/>
      </c>
      <c r="V676" s="114" t="str">
        <f t="shared" si="2221"/>
        <v/>
      </c>
      <c r="W676" s="114" t="str">
        <f t="shared" si="2221"/>
        <v/>
      </c>
      <c r="X676" s="113" t="str">
        <f t="shared" si="2221"/>
        <v/>
      </c>
      <c r="Y676" s="114" t="str">
        <f t="shared" si="2221"/>
        <v/>
      </c>
      <c r="Z676" s="114" t="str">
        <f t="shared" si="2221"/>
        <v/>
      </c>
      <c r="AA676" s="114" t="str">
        <f t="shared" si="2221"/>
        <v/>
      </c>
      <c r="AB676" s="113" t="str">
        <f t="shared" si="2221"/>
        <v/>
      </c>
      <c r="AC676" s="114" t="str">
        <f t="shared" si="2221"/>
        <v/>
      </c>
      <c r="AD676" s="114" t="str">
        <f t="shared" si="2221"/>
        <v/>
      </c>
      <c r="AE676" s="114" t="str">
        <f t="shared" si="2221"/>
        <v/>
      </c>
      <c r="AF676" s="114" t="str">
        <f t="shared" si="2221"/>
        <v/>
      </c>
      <c r="AG676" s="114" t="str">
        <f t="shared" si="2221"/>
        <v/>
      </c>
      <c r="AH676" s="114" t="str">
        <f t="shared" si="2221"/>
        <v/>
      </c>
      <c r="AI676" s="113" t="str">
        <f t="shared" si="2221"/>
        <v/>
      </c>
      <c r="AJ676" s="115" t="str">
        <f t="shared" si="2221"/>
        <v/>
      </c>
      <c r="AK676" s="617"/>
      <c r="AL676" s="38"/>
      <c r="AM676" s="98" t="s">
        <v>68</v>
      </c>
      <c r="AN676" s="130">
        <f t="shared" si="1746"/>
        <v>670</v>
      </c>
      <c r="AO676" s="138" t="str">
        <f t="shared" ref="AO676:AS676" si="2222">IF(AND($G676=AO$4,$H676=AO$6),$I676,"")</f>
        <v/>
      </c>
      <c r="AP676" s="139" t="str">
        <f t="shared" si="2222"/>
        <v/>
      </c>
      <c r="AQ676" s="139">
        <f t="shared" si="2222"/>
        <v>20000</v>
      </c>
      <c r="AR676" s="139" t="str">
        <f t="shared" si="2222"/>
        <v/>
      </c>
      <c r="AS676" s="139" t="str">
        <f t="shared" si="2222"/>
        <v/>
      </c>
      <c r="AT676" s="118"/>
      <c r="AU676" s="138" t="str">
        <f t="shared" si="1675"/>
        <v/>
      </c>
      <c r="AV676" s="139" t="str">
        <f t="shared" si="1676"/>
        <v/>
      </c>
      <c r="AW676" s="139" t="str">
        <f t="shared" si="1677"/>
        <v/>
      </c>
      <c r="AX676" s="139" t="str">
        <f t="shared" si="1678"/>
        <v/>
      </c>
      <c r="AY676" s="139" t="str">
        <f t="shared" si="1679"/>
        <v/>
      </c>
      <c r="AZ676" s="140" t="str">
        <f t="shared" si="1680"/>
        <v/>
      </c>
      <c r="BA676" s="141" t="str">
        <f t="shared" si="1681"/>
        <v/>
      </c>
      <c r="BB676" s="139" t="str">
        <f t="shared" si="1682"/>
        <v/>
      </c>
      <c r="BC676" s="139" t="str">
        <f t="shared" si="1683"/>
        <v/>
      </c>
      <c r="BD676" s="139" t="str">
        <f t="shared" si="1684"/>
        <v/>
      </c>
      <c r="BE676" s="140" t="str">
        <f t="shared" si="1685"/>
        <v/>
      </c>
      <c r="BF676" s="122" t="str">
        <f t="shared" si="1686"/>
        <v/>
      </c>
      <c r="BG676" s="123" t="str">
        <f t="shared" si="1687"/>
        <v/>
      </c>
      <c r="BH676" s="123" t="str">
        <f t="shared" si="1688"/>
        <v/>
      </c>
      <c r="BI676" s="123" t="str">
        <f t="shared" si="1689"/>
        <v/>
      </c>
      <c r="BJ676" s="122" t="str">
        <f t="shared" si="1690"/>
        <v/>
      </c>
      <c r="BK676" s="123" t="str">
        <f t="shared" si="1691"/>
        <v/>
      </c>
      <c r="BL676" s="123" t="str">
        <f t="shared" si="1692"/>
        <v/>
      </c>
      <c r="BM676" s="123" t="str">
        <f t="shared" si="1693"/>
        <v/>
      </c>
      <c r="BN676" s="123" t="str">
        <f t="shared" si="1694"/>
        <v/>
      </c>
      <c r="BO676" s="123" t="str">
        <f t="shared" si="1695"/>
        <v/>
      </c>
      <c r="BP676" s="123" t="str">
        <f t="shared" si="1696"/>
        <v/>
      </c>
      <c r="BQ676" s="123" t="str">
        <f t="shared" si="1697"/>
        <v/>
      </c>
      <c r="BR676" s="124" t="str">
        <f t="shared" si="1698"/>
        <v/>
      </c>
      <c r="BS676" s="142" t="str">
        <f t="shared" si="1699"/>
        <v/>
      </c>
      <c r="BT676" s="143" t="str">
        <f t="shared" si="1700"/>
        <v/>
      </c>
      <c r="BU676" s="143" t="str">
        <f t="shared" si="1701"/>
        <v/>
      </c>
      <c r="BV676" s="143" t="str">
        <f t="shared" si="1702"/>
        <v/>
      </c>
      <c r="BW676" s="143" t="str">
        <f t="shared" si="1703"/>
        <v/>
      </c>
      <c r="BX676" s="144" t="str">
        <f t="shared" si="1704"/>
        <v/>
      </c>
      <c r="BY676" s="141" t="str">
        <f t="shared" si="1705"/>
        <v/>
      </c>
      <c r="BZ676" s="139" t="str">
        <f t="shared" si="1706"/>
        <v/>
      </c>
      <c r="CA676" s="139" t="str">
        <f t="shared" si="1707"/>
        <v/>
      </c>
      <c r="CB676" s="139" t="str">
        <f t="shared" si="1708"/>
        <v/>
      </c>
      <c r="CC676" s="139" t="str">
        <f t="shared" si="1709"/>
        <v/>
      </c>
      <c r="CD676" s="139" t="str">
        <f t="shared" si="1710"/>
        <v/>
      </c>
      <c r="CE676" s="140" t="str">
        <f t="shared" si="1711"/>
        <v/>
      </c>
      <c r="CF676" s="141" t="str">
        <f t="shared" si="1712"/>
        <v/>
      </c>
      <c r="CG676" s="139" t="str">
        <f t="shared" si="1713"/>
        <v/>
      </c>
      <c r="CH676" s="139" t="str">
        <f t="shared" si="1714"/>
        <v/>
      </c>
      <c r="CI676" s="139" t="str">
        <f t="shared" si="1715"/>
        <v/>
      </c>
      <c r="CJ676" s="139" t="str">
        <f t="shared" si="1716"/>
        <v/>
      </c>
      <c r="CK676" s="139" t="str">
        <f t="shared" si="1717"/>
        <v/>
      </c>
      <c r="CL676" s="140" t="str">
        <f t="shared" si="1718"/>
        <v/>
      </c>
      <c r="CM676" s="142" t="str">
        <f t="shared" si="1719"/>
        <v/>
      </c>
      <c r="CN676" s="143" t="str">
        <f t="shared" si="1720"/>
        <v/>
      </c>
      <c r="CO676" s="143" t="str">
        <f t="shared" si="1721"/>
        <v/>
      </c>
      <c r="CP676" s="143" t="str">
        <f t="shared" si="1722"/>
        <v/>
      </c>
      <c r="CQ676" s="143" t="str">
        <f t="shared" si="1723"/>
        <v/>
      </c>
      <c r="CR676" s="145" t="str">
        <f t="shared" si="1724"/>
        <v/>
      </c>
      <c r="CS676" s="127"/>
      <c r="CT676" s="122" t="str">
        <f t="shared" si="1725"/>
        <v/>
      </c>
      <c r="CU676" s="123" t="str">
        <f t="shared" si="1726"/>
        <v/>
      </c>
      <c r="CV676" s="123" t="str">
        <f t="shared" si="1727"/>
        <v/>
      </c>
      <c r="CW676" s="123" t="str">
        <f t="shared" si="1728"/>
        <v/>
      </c>
      <c r="CX676" s="123" t="str">
        <f t="shared" si="1729"/>
        <v/>
      </c>
      <c r="CY676" s="123" t="str">
        <f t="shared" si="1730"/>
        <v/>
      </c>
      <c r="CZ676" s="123" t="str">
        <f t="shared" si="1731"/>
        <v/>
      </c>
      <c r="DA676" s="123" t="str">
        <f t="shared" si="1732"/>
        <v/>
      </c>
      <c r="DB676" s="124" t="str">
        <f t="shared" si="1733"/>
        <v/>
      </c>
      <c r="DC676" s="128" t="str">
        <f t="shared" si="1734"/>
        <v/>
      </c>
      <c r="DD676" s="123" t="str">
        <f t="shared" si="1735"/>
        <v/>
      </c>
      <c r="DE676" s="123" t="str">
        <f t="shared" si="1736"/>
        <v/>
      </c>
      <c r="DF676" s="123" t="str">
        <f t="shared" si="1737"/>
        <v/>
      </c>
      <c r="DG676" s="123" t="str">
        <f t="shared" si="1738"/>
        <v/>
      </c>
      <c r="DH676" s="123" t="str">
        <f t="shared" si="1739"/>
        <v/>
      </c>
      <c r="DI676" s="123" t="str">
        <f t="shared" si="1740"/>
        <v/>
      </c>
      <c r="DJ676" s="129" t="str">
        <f t="shared" si="1741"/>
        <v/>
      </c>
      <c r="DK676" s="98" t="s">
        <v>68</v>
      </c>
      <c r="DL676" s="130">
        <f t="shared" si="1748"/>
        <v>670</v>
      </c>
      <c r="DM676" s="56"/>
    </row>
    <row r="677" spans="2:117" ht="22.5" customHeight="1">
      <c r="B677" s="98" t="s">
        <v>68</v>
      </c>
      <c r="C677" s="130">
        <f t="shared" si="1742"/>
        <v>671</v>
      </c>
      <c r="D677" s="146">
        <v>45711</v>
      </c>
      <c r="E677" s="155" t="s">
        <v>69</v>
      </c>
      <c r="F677" s="102" t="s">
        <v>70</v>
      </c>
      <c r="G677" s="103" t="s">
        <v>20</v>
      </c>
      <c r="H677" s="131" t="s">
        <v>46</v>
      </c>
      <c r="I677" s="132">
        <v>20000</v>
      </c>
      <c r="J677" s="106"/>
      <c r="K677" s="107">
        <f t="shared" si="1743"/>
        <v>6955375</v>
      </c>
      <c r="L677" s="645"/>
      <c r="M677" s="133"/>
      <c r="N677" s="133"/>
      <c r="O677" s="134" t="str">
        <f t="shared" ref="O677:S677" si="2223">IF($H677=O$6,$I677,"")</f>
        <v/>
      </c>
      <c r="P677" s="135" t="str">
        <f t="shared" si="2223"/>
        <v/>
      </c>
      <c r="Q677" s="136">
        <f t="shared" si="2223"/>
        <v>20000</v>
      </c>
      <c r="R677" s="135" t="str">
        <f t="shared" si="2223"/>
        <v/>
      </c>
      <c r="S677" s="137" t="str">
        <f t="shared" si="2223"/>
        <v/>
      </c>
      <c r="T677" s="113" t="str">
        <f t="shared" ref="T677:AJ677" si="2224">IF($H677=T$6,$J677,"")</f>
        <v/>
      </c>
      <c r="U677" s="114" t="str">
        <f t="shared" si="2224"/>
        <v/>
      </c>
      <c r="V677" s="114" t="str">
        <f t="shared" si="2224"/>
        <v/>
      </c>
      <c r="W677" s="114" t="str">
        <f t="shared" si="2224"/>
        <v/>
      </c>
      <c r="X677" s="113" t="str">
        <f t="shared" si="2224"/>
        <v/>
      </c>
      <c r="Y677" s="114" t="str">
        <f t="shared" si="2224"/>
        <v/>
      </c>
      <c r="Z677" s="114" t="str">
        <f t="shared" si="2224"/>
        <v/>
      </c>
      <c r="AA677" s="114" t="str">
        <f t="shared" si="2224"/>
        <v/>
      </c>
      <c r="AB677" s="113" t="str">
        <f t="shared" si="2224"/>
        <v/>
      </c>
      <c r="AC677" s="114" t="str">
        <f t="shared" si="2224"/>
        <v/>
      </c>
      <c r="AD677" s="114" t="str">
        <f t="shared" si="2224"/>
        <v/>
      </c>
      <c r="AE677" s="114" t="str">
        <f t="shared" si="2224"/>
        <v/>
      </c>
      <c r="AF677" s="114" t="str">
        <f t="shared" si="2224"/>
        <v/>
      </c>
      <c r="AG677" s="114" t="str">
        <f t="shared" si="2224"/>
        <v/>
      </c>
      <c r="AH677" s="114" t="str">
        <f t="shared" si="2224"/>
        <v/>
      </c>
      <c r="AI677" s="113" t="str">
        <f t="shared" si="2224"/>
        <v/>
      </c>
      <c r="AJ677" s="115" t="str">
        <f t="shared" si="2224"/>
        <v/>
      </c>
      <c r="AK677" s="617"/>
      <c r="AL677" s="38"/>
      <c r="AM677" s="98" t="s">
        <v>68</v>
      </c>
      <c r="AN677" s="130">
        <f t="shared" si="1746"/>
        <v>671</v>
      </c>
      <c r="AO677" s="138" t="str">
        <f t="shared" ref="AO677:AS677" si="2225">IF(AND($G677=AO$4,$H677=AO$6),$I677,"")</f>
        <v/>
      </c>
      <c r="AP677" s="139" t="str">
        <f t="shared" si="2225"/>
        <v/>
      </c>
      <c r="AQ677" s="139">
        <f t="shared" si="2225"/>
        <v>20000</v>
      </c>
      <c r="AR677" s="139" t="str">
        <f t="shared" si="2225"/>
        <v/>
      </c>
      <c r="AS677" s="139" t="str">
        <f t="shared" si="2225"/>
        <v/>
      </c>
      <c r="AT677" s="118"/>
      <c r="AU677" s="138" t="str">
        <f t="shared" si="1675"/>
        <v/>
      </c>
      <c r="AV677" s="139" t="str">
        <f t="shared" si="1676"/>
        <v/>
      </c>
      <c r="AW677" s="139" t="str">
        <f t="shared" si="1677"/>
        <v/>
      </c>
      <c r="AX677" s="139" t="str">
        <f t="shared" si="1678"/>
        <v/>
      </c>
      <c r="AY677" s="139" t="str">
        <f t="shared" si="1679"/>
        <v/>
      </c>
      <c r="AZ677" s="140" t="str">
        <f t="shared" si="1680"/>
        <v/>
      </c>
      <c r="BA677" s="141" t="str">
        <f t="shared" si="1681"/>
        <v/>
      </c>
      <c r="BB677" s="139" t="str">
        <f t="shared" si="1682"/>
        <v/>
      </c>
      <c r="BC677" s="139" t="str">
        <f t="shared" si="1683"/>
        <v/>
      </c>
      <c r="BD677" s="139" t="str">
        <f t="shared" si="1684"/>
        <v/>
      </c>
      <c r="BE677" s="140" t="str">
        <f t="shared" si="1685"/>
        <v/>
      </c>
      <c r="BF677" s="122" t="str">
        <f t="shared" si="1686"/>
        <v/>
      </c>
      <c r="BG677" s="123" t="str">
        <f t="shared" si="1687"/>
        <v/>
      </c>
      <c r="BH677" s="123" t="str">
        <f t="shared" si="1688"/>
        <v/>
      </c>
      <c r="BI677" s="123" t="str">
        <f t="shared" si="1689"/>
        <v/>
      </c>
      <c r="BJ677" s="122" t="str">
        <f t="shared" si="1690"/>
        <v/>
      </c>
      <c r="BK677" s="123" t="str">
        <f t="shared" si="1691"/>
        <v/>
      </c>
      <c r="BL677" s="123" t="str">
        <f t="shared" si="1692"/>
        <v/>
      </c>
      <c r="BM677" s="123" t="str">
        <f t="shared" si="1693"/>
        <v/>
      </c>
      <c r="BN677" s="123" t="str">
        <f t="shared" si="1694"/>
        <v/>
      </c>
      <c r="BO677" s="123" t="str">
        <f t="shared" si="1695"/>
        <v/>
      </c>
      <c r="BP677" s="123" t="str">
        <f t="shared" si="1696"/>
        <v/>
      </c>
      <c r="BQ677" s="123" t="str">
        <f t="shared" si="1697"/>
        <v/>
      </c>
      <c r="BR677" s="124" t="str">
        <f t="shared" si="1698"/>
        <v/>
      </c>
      <c r="BS677" s="142" t="str">
        <f t="shared" si="1699"/>
        <v/>
      </c>
      <c r="BT677" s="143" t="str">
        <f t="shared" si="1700"/>
        <v/>
      </c>
      <c r="BU677" s="143" t="str">
        <f t="shared" si="1701"/>
        <v/>
      </c>
      <c r="BV677" s="143" t="str">
        <f t="shared" si="1702"/>
        <v/>
      </c>
      <c r="BW677" s="143" t="str">
        <f t="shared" si="1703"/>
        <v/>
      </c>
      <c r="BX677" s="144" t="str">
        <f t="shared" si="1704"/>
        <v/>
      </c>
      <c r="BY677" s="141" t="str">
        <f t="shared" si="1705"/>
        <v/>
      </c>
      <c r="BZ677" s="139" t="str">
        <f t="shared" si="1706"/>
        <v/>
      </c>
      <c r="CA677" s="139" t="str">
        <f t="shared" si="1707"/>
        <v/>
      </c>
      <c r="CB677" s="139" t="str">
        <f t="shared" si="1708"/>
        <v/>
      </c>
      <c r="CC677" s="139" t="str">
        <f t="shared" si="1709"/>
        <v/>
      </c>
      <c r="CD677" s="139" t="str">
        <f t="shared" si="1710"/>
        <v/>
      </c>
      <c r="CE677" s="140" t="str">
        <f t="shared" si="1711"/>
        <v/>
      </c>
      <c r="CF677" s="141" t="str">
        <f t="shared" si="1712"/>
        <v/>
      </c>
      <c r="CG677" s="139" t="str">
        <f t="shared" si="1713"/>
        <v/>
      </c>
      <c r="CH677" s="139" t="str">
        <f t="shared" si="1714"/>
        <v/>
      </c>
      <c r="CI677" s="139" t="str">
        <f t="shared" si="1715"/>
        <v/>
      </c>
      <c r="CJ677" s="139" t="str">
        <f t="shared" si="1716"/>
        <v/>
      </c>
      <c r="CK677" s="139" t="str">
        <f t="shared" si="1717"/>
        <v/>
      </c>
      <c r="CL677" s="140" t="str">
        <f t="shared" si="1718"/>
        <v/>
      </c>
      <c r="CM677" s="142" t="str">
        <f t="shared" si="1719"/>
        <v/>
      </c>
      <c r="CN677" s="143" t="str">
        <f t="shared" si="1720"/>
        <v/>
      </c>
      <c r="CO677" s="143" t="str">
        <f t="shared" si="1721"/>
        <v/>
      </c>
      <c r="CP677" s="143" t="str">
        <f t="shared" si="1722"/>
        <v/>
      </c>
      <c r="CQ677" s="143" t="str">
        <f t="shared" si="1723"/>
        <v/>
      </c>
      <c r="CR677" s="145" t="str">
        <f t="shared" si="1724"/>
        <v/>
      </c>
      <c r="CS677" s="127"/>
      <c r="CT677" s="122" t="str">
        <f t="shared" si="1725"/>
        <v/>
      </c>
      <c r="CU677" s="123" t="str">
        <f t="shared" si="1726"/>
        <v/>
      </c>
      <c r="CV677" s="123" t="str">
        <f t="shared" si="1727"/>
        <v/>
      </c>
      <c r="CW677" s="123" t="str">
        <f t="shared" si="1728"/>
        <v/>
      </c>
      <c r="CX677" s="123" t="str">
        <f t="shared" si="1729"/>
        <v/>
      </c>
      <c r="CY677" s="123" t="str">
        <f t="shared" si="1730"/>
        <v/>
      </c>
      <c r="CZ677" s="123" t="str">
        <f t="shared" si="1731"/>
        <v/>
      </c>
      <c r="DA677" s="123" t="str">
        <f t="shared" si="1732"/>
        <v/>
      </c>
      <c r="DB677" s="124" t="str">
        <f t="shared" si="1733"/>
        <v/>
      </c>
      <c r="DC677" s="128" t="str">
        <f t="shared" si="1734"/>
        <v/>
      </c>
      <c r="DD677" s="123" t="str">
        <f t="shared" si="1735"/>
        <v/>
      </c>
      <c r="DE677" s="123" t="str">
        <f t="shared" si="1736"/>
        <v/>
      </c>
      <c r="DF677" s="123" t="str">
        <f t="shared" si="1737"/>
        <v/>
      </c>
      <c r="DG677" s="123" t="str">
        <f t="shared" si="1738"/>
        <v/>
      </c>
      <c r="DH677" s="123" t="str">
        <f t="shared" si="1739"/>
        <v/>
      </c>
      <c r="DI677" s="123" t="str">
        <f t="shared" si="1740"/>
        <v/>
      </c>
      <c r="DJ677" s="129" t="str">
        <f t="shared" si="1741"/>
        <v/>
      </c>
      <c r="DK677" s="98" t="s">
        <v>68</v>
      </c>
      <c r="DL677" s="130">
        <f t="shared" si="1748"/>
        <v>671</v>
      </c>
      <c r="DM677" s="56"/>
    </row>
    <row r="678" spans="2:117" ht="22.5" customHeight="1">
      <c r="B678" s="98" t="s">
        <v>68</v>
      </c>
      <c r="C678" s="130">
        <f t="shared" si="1742"/>
        <v>672</v>
      </c>
      <c r="D678" s="146">
        <v>45711</v>
      </c>
      <c r="E678" s="155" t="s">
        <v>69</v>
      </c>
      <c r="F678" s="102" t="s">
        <v>70</v>
      </c>
      <c r="G678" s="103" t="s">
        <v>20</v>
      </c>
      <c r="H678" s="131" t="s">
        <v>46</v>
      </c>
      <c r="I678" s="132">
        <v>5000</v>
      </c>
      <c r="J678" s="106"/>
      <c r="K678" s="107">
        <f t="shared" si="1743"/>
        <v>6960375</v>
      </c>
      <c r="L678" s="645"/>
      <c r="M678" s="133"/>
      <c r="N678" s="133"/>
      <c r="O678" s="134" t="str">
        <f t="shared" ref="O678:S678" si="2226">IF($H678=O$6,$I678,"")</f>
        <v/>
      </c>
      <c r="P678" s="135" t="str">
        <f t="shared" si="2226"/>
        <v/>
      </c>
      <c r="Q678" s="136">
        <f t="shared" si="2226"/>
        <v>5000</v>
      </c>
      <c r="R678" s="135" t="str">
        <f t="shared" si="2226"/>
        <v/>
      </c>
      <c r="S678" s="137" t="str">
        <f t="shared" si="2226"/>
        <v/>
      </c>
      <c r="T678" s="113" t="str">
        <f t="shared" ref="T678:AJ678" si="2227">IF($H678=T$6,$J678,"")</f>
        <v/>
      </c>
      <c r="U678" s="114" t="str">
        <f t="shared" si="2227"/>
        <v/>
      </c>
      <c r="V678" s="114" t="str">
        <f t="shared" si="2227"/>
        <v/>
      </c>
      <c r="W678" s="114" t="str">
        <f t="shared" si="2227"/>
        <v/>
      </c>
      <c r="X678" s="113" t="str">
        <f t="shared" si="2227"/>
        <v/>
      </c>
      <c r="Y678" s="114" t="str">
        <f t="shared" si="2227"/>
        <v/>
      </c>
      <c r="Z678" s="114" t="str">
        <f t="shared" si="2227"/>
        <v/>
      </c>
      <c r="AA678" s="114" t="str">
        <f t="shared" si="2227"/>
        <v/>
      </c>
      <c r="AB678" s="113" t="str">
        <f t="shared" si="2227"/>
        <v/>
      </c>
      <c r="AC678" s="114" t="str">
        <f t="shared" si="2227"/>
        <v/>
      </c>
      <c r="AD678" s="114" t="str">
        <f t="shared" si="2227"/>
        <v/>
      </c>
      <c r="AE678" s="114" t="str">
        <f t="shared" si="2227"/>
        <v/>
      </c>
      <c r="AF678" s="114" t="str">
        <f t="shared" si="2227"/>
        <v/>
      </c>
      <c r="AG678" s="114" t="str">
        <f t="shared" si="2227"/>
        <v/>
      </c>
      <c r="AH678" s="114" t="str">
        <f t="shared" si="2227"/>
        <v/>
      </c>
      <c r="AI678" s="113" t="str">
        <f t="shared" si="2227"/>
        <v/>
      </c>
      <c r="AJ678" s="115" t="str">
        <f t="shared" si="2227"/>
        <v/>
      </c>
      <c r="AK678" s="617"/>
      <c r="AL678" s="38"/>
      <c r="AM678" s="98" t="s">
        <v>68</v>
      </c>
      <c r="AN678" s="130">
        <f t="shared" si="1746"/>
        <v>672</v>
      </c>
      <c r="AO678" s="138" t="str">
        <f t="shared" ref="AO678:AS678" si="2228">IF(AND($G678=AO$4,$H678=AO$6),$I678,"")</f>
        <v/>
      </c>
      <c r="AP678" s="139" t="str">
        <f t="shared" si="2228"/>
        <v/>
      </c>
      <c r="AQ678" s="139">
        <f t="shared" si="2228"/>
        <v>5000</v>
      </c>
      <c r="AR678" s="139" t="str">
        <f t="shared" si="2228"/>
        <v/>
      </c>
      <c r="AS678" s="139" t="str">
        <f t="shared" si="2228"/>
        <v/>
      </c>
      <c r="AT678" s="118"/>
      <c r="AU678" s="138" t="str">
        <f t="shared" si="1675"/>
        <v/>
      </c>
      <c r="AV678" s="139" t="str">
        <f t="shared" si="1676"/>
        <v/>
      </c>
      <c r="AW678" s="139" t="str">
        <f t="shared" si="1677"/>
        <v/>
      </c>
      <c r="AX678" s="139" t="str">
        <f t="shared" si="1678"/>
        <v/>
      </c>
      <c r="AY678" s="139" t="str">
        <f t="shared" si="1679"/>
        <v/>
      </c>
      <c r="AZ678" s="140" t="str">
        <f t="shared" si="1680"/>
        <v/>
      </c>
      <c r="BA678" s="141" t="str">
        <f t="shared" si="1681"/>
        <v/>
      </c>
      <c r="BB678" s="139" t="str">
        <f t="shared" si="1682"/>
        <v/>
      </c>
      <c r="BC678" s="139" t="str">
        <f t="shared" si="1683"/>
        <v/>
      </c>
      <c r="BD678" s="139" t="str">
        <f t="shared" si="1684"/>
        <v/>
      </c>
      <c r="BE678" s="140" t="str">
        <f t="shared" si="1685"/>
        <v/>
      </c>
      <c r="BF678" s="122" t="str">
        <f t="shared" si="1686"/>
        <v/>
      </c>
      <c r="BG678" s="123" t="str">
        <f t="shared" si="1687"/>
        <v/>
      </c>
      <c r="BH678" s="123" t="str">
        <f t="shared" si="1688"/>
        <v/>
      </c>
      <c r="BI678" s="123" t="str">
        <f t="shared" si="1689"/>
        <v/>
      </c>
      <c r="BJ678" s="122" t="str">
        <f t="shared" si="1690"/>
        <v/>
      </c>
      <c r="BK678" s="123" t="str">
        <f t="shared" si="1691"/>
        <v/>
      </c>
      <c r="BL678" s="123" t="str">
        <f t="shared" si="1692"/>
        <v/>
      </c>
      <c r="BM678" s="123" t="str">
        <f t="shared" si="1693"/>
        <v/>
      </c>
      <c r="BN678" s="123" t="str">
        <f t="shared" si="1694"/>
        <v/>
      </c>
      <c r="BO678" s="123" t="str">
        <f t="shared" si="1695"/>
        <v/>
      </c>
      <c r="BP678" s="123" t="str">
        <f t="shared" si="1696"/>
        <v/>
      </c>
      <c r="BQ678" s="123" t="str">
        <f t="shared" si="1697"/>
        <v/>
      </c>
      <c r="BR678" s="124" t="str">
        <f t="shared" si="1698"/>
        <v/>
      </c>
      <c r="BS678" s="142" t="str">
        <f t="shared" si="1699"/>
        <v/>
      </c>
      <c r="BT678" s="143" t="str">
        <f t="shared" si="1700"/>
        <v/>
      </c>
      <c r="BU678" s="143" t="str">
        <f t="shared" si="1701"/>
        <v/>
      </c>
      <c r="BV678" s="143" t="str">
        <f t="shared" si="1702"/>
        <v/>
      </c>
      <c r="BW678" s="143" t="str">
        <f t="shared" si="1703"/>
        <v/>
      </c>
      <c r="BX678" s="144" t="str">
        <f t="shared" si="1704"/>
        <v/>
      </c>
      <c r="BY678" s="141" t="str">
        <f t="shared" si="1705"/>
        <v/>
      </c>
      <c r="BZ678" s="139" t="str">
        <f t="shared" si="1706"/>
        <v/>
      </c>
      <c r="CA678" s="139" t="str">
        <f t="shared" si="1707"/>
        <v/>
      </c>
      <c r="CB678" s="139" t="str">
        <f t="shared" si="1708"/>
        <v/>
      </c>
      <c r="CC678" s="139" t="str">
        <f t="shared" si="1709"/>
        <v/>
      </c>
      <c r="CD678" s="139" t="str">
        <f t="shared" si="1710"/>
        <v/>
      </c>
      <c r="CE678" s="140" t="str">
        <f t="shared" si="1711"/>
        <v/>
      </c>
      <c r="CF678" s="141" t="str">
        <f t="shared" si="1712"/>
        <v/>
      </c>
      <c r="CG678" s="139" t="str">
        <f t="shared" si="1713"/>
        <v/>
      </c>
      <c r="CH678" s="139" t="str">
        <f t="shared" si="1714"/>
        <v/>
      </c>
      <c r="CI678" s="139" t="str">
        <f t="shared" si="1715"/>
        <v/>
      </c>
      <c r="CJ678" s="139" t="str">
        <f t="shared" si="1716"/>
        <v/>
      </c>
      <c r="CK678" s="139" t="str">
        <f t="shared" si="1717"/>
        <v/>
      </c>
      <c r="CL678" s="140" t="str">
        <f t="shared" si="1718"/>
        <v/>
      </c>
      <c r="CM678" s="142" t="str">
        <f t="shared" si="1719"/>
        <v/>
      </c>
      <c r="CN678" s="143" t="str">
        <f t="shared" si="1720"/>
        <v/>
      </c>
      <c r="CO678" s="143" t="str">
        <f t="shared" si="1721"/>
        <v/>
      </c>
      <c r="CP678" s="143" t="str">
        <f t="shared" si="1722"/>
        <v/>
      </c>
      <c r="CQ678" s="143" t="str">
        <f t="shared" si="1723"/>
        <v/>
      </c>
      <c r="CR678" s="145" t="str">
        <f t="shared" si="1724"/>
        <v/>
      </c>
      <c r="CS678" s="127"/>
      <c r="CT678" s="122" t="str">
        <f t="shared" si="1725"/>
        <v/>
      </c>
      <c r="CU678" s="123" t="str">
        <f t="shared" si="1726"/>
        <v/>
      </c>
      <c r="CV678" s="123" t="str">
        <f t="shared" si="1727"/>
        <v/>
      </c>
      <c r="CW678" s="123" t="str">
        <f t="shared" si="1728"/>
        <v/>
      </c>
      <c r="CX678" s="123" t="str">
        <f t="shared" si="1729"/>
        <v/>
      </c>
      <c r="CY678" s="123" t="str">
        <f t="shared" si="1730"/>
        <v/>
      </c>
      <c r="CZ678" s="123" t="str">
        <f t="shared" si="1731"/>
        <v/>
      </c>
      <c r="DA678" s="123" t="str">
        <f t="shared" si="1732"/>
        <v/>
      </c>
      <c r="DB678" s="124" t="str">
        <f t="shared" si="1733"/>
        <v/>
      </c>
      <c r="DC678" s="128" t="str">
        <f t="shared" si="1734"/>
        <v/>
      </c>
      <c r="DD678" s="123" t="str">
        <f t="shared" si="1735"/>
        <v/>
      </c>
      <c r="DE678" s="123" t="str">
        <f t="shared" si="1736"/>
        <v/>
      </c>
      <c r="DF678" s="123" t="str">
        <f t="shared" si="1737"/>
        <v/>
      </c>
      <c r="DG678" s="123" t="str">
        <f t="shared" si="1738"/>
        <v/>
      </c>
      <c r="DH678" s="123" t="str">
        <f t="shared" si="1739"/>
        <v/>
      </c>
      <c r="DI678" s="123" t="str">
        <f t="shared" si="1740"/>
        <v/>
      </c>
      <c r="DJ678" s="129" t="str">
        <f t="shared" si="1741"/>
        <v/>
      </c>
      <c r="DK678" s="98" t="s">
        <v>68</v>
      </c>
      <c r="DL678" s="130">
        <f t="shared" si="1748"/>
        <v>672</v>
      </c>
      <c r="DM678" s="56"/>
    </row>
    <row r="679" spans="2:117" ht="22.5" customHeight="1">
      <c r="B679" s="98" t="s">
        <v>68</v>
      </c>
      <c r="C679" s="130">
        <f t="shared" si="1742"/>
        <v>673</v>
      </c>
      <c r="D679" s="146">
        <v>45711</v>
      </c>
      <c r="E679" s="155" t="s">
        <v>69</v>
      </c>
      <c r="F679" s="102" t="s">
        <v>70</v>
      </c>
      <c r="G679" s="103" t="s">
        <v>20</v>
      </c>
      <c r="H679" s="131" t="s">
        <v>46</v>
      </c>
      <c r="I679" s="132">
        <v>10000</v>
      </c>
      <c r="J679" s="106"/>
      <c r="K679" s="107">
        <f t="shared" si="1743"/>
        <v>6970375</v>
      </c>
      <c r="L679" s="645"/>
      <c r="M679" s="133"/>
      <c r="N679" s="133"/>
      <c r="O679" s="134" t="str">
        <f t="shared" ref="O679:S679" si="2229">IF($H679=O$6,$I679,"")</f>
        <v/>
      </c>
      <c r="P679" s="135" t="str">
        <f t="shared" si="2229"/>
        <v/>
      </c>
      <c r="Q679" s="136">
        <f t="shared" si="2229"/>
        <v>10000</v>
      </c>
      <c r="R679" s="135" t="str">
        <f t="shared" si="2229"/>
        <v/>
      </c>
      <c r="S679" s="137" t="str">
        <f t="shared" si="2229"/>
        <v/>
      </c>
      <c r="T679" s="113" t="str">
        <f t="shared" ref="T679:AJ679" si="2230">IF($H679=T$6,$J679,"")</f>
        <v/>
      </c>
      <c r="U679" s="114" t="str">
        <f t="shared" si="2230"/>
        <v/>
      </c>
      <c r="V679" s="114" t="str">
        <f t="shared" si="2230"/>
        <v/>
      </c>
      <c r="W679" s="114" t="str">
        <f t="shared" si="2230"/>
        <v/>
      </c>
      <c r="X679" s="113" t="str">
        <f t="shared" si="2230"/>
        <v/>
      </c>
      <c r="Y679" s="114" t="str">
        <f t="shared" si="2230"/>
        <v/>
      </c>
      <c r="Z679" s="114" t="str">
        <f t="shared" si="2230"/>
        <v/>
      </c>
      <c r="AA679" s="114" t="str">
        <f t="shared" si="2230"/>
        <v/>
      </c>
      <c r="AB679" s="113" t="str">
        <f t="shared" si="2230"/>
        <v/>
      </c>
      <c r="AC679" s="114" t="str">
        <f t="shared" si="2230"/>
        <v/>
      </c>
      <c r="AD679" s="114" t="str">
        <f t="shared" si="2230"/>
        <v/>
      </c>
      <c r="AE679" s="114" t="str">
        <f t="shared" si="2230"/>
        <v/>
      </c>
      <c r="AF679" s="114" t="str">
        <f t="shared" si="2230"/>
        <v/>
      </c>
      <c r="AG679" s="114" t="str">
        <f t="shared" si="2230"/>
        <v/>
      </c>
      <c r="AH679" s="114" t="str">
        <f t="shared" si="2230"/>
        <v/>
      </c>
      <c r="AI679" s="113" t="str">
        <f t="shared" si="2230"/>
        <v/>
      </c>
      <c r="AJ679" s="115" t="str">
        <f t="shared" si="2230"/>
        <v/>
      </c>
      <c r="AK679" s="617"/>
      <c r="AL679" s="38"/>
      <c r="AM679" s="98" t="s">
        <v>68</v>
      </c>
      <c r="AN679" s="130">
        <f t="shared" si="1746"/>
        <v>673</v>
      </c>
      <c r="AO679" s="138" t="str">
        <f t="shared" ref="AO679:AS679" si="2231">IF(AND($G679=AO$4,$H679=AO$6),$I679,"")</f>
        <v/>
      </c>
      <c r="AP679" s="139" t="str">
        <f t="shared" si="2231"/>
        <v/>
      </c>
      <c r="AQ679" s="139">
        <f t="shared" si="2231"/>
        <v>10000</v>
      </c>
      <c r="AR679" s="139" t="str">
        <f t="shared" si="2231"/>
        <v/>
      </c>
      <c r="AS679" s="139" t="str">
        <f t="shared" si="2231"/>
        <v/>
      </c>
      <c r="AT679" s="118"/>
      <c r="AU679" s="138" t="str">
        <f t="shared" si="1675"/>
        <v/>
      </c>
      <c r="AV679" s="139" t="str">
        <f t="shared" si="1676"/>
        <v/>
      </c>
      <c r="AW679" s="139" t="str">
        <f t="shared" si="1677"/>
        <v/>
      </c>
      <c r="AX679" s="139" t="str">
        <f t="shared" si="1678"/>
        <v/>
      </c>
      <c r="AY679" s="139" t="str">
        <f t="shared" si="1679"/>
        <v/>
      </c>
      <c r="AZ679" s="140" t="str">
        <f t="shared" si="1680"/>
        <v/>
      </c>
      <c r="BA679" s="141" t="str">
        <f t="shared" si="1681"/>
        <v/>
      </c>
      <c r="BB679" s="139" t="str">
        <f t="shared" si="1682"/>
        <v/>
      </c>
      <c r="BC679" s="139" t="str">
        <f t="shared" si="1683"/>
        <v/>
      </c>
      <c r="BD679" s="139" t="str">
        <f t="shared" si="1684"/>
        <v/>
      </c>
      <c r="BE679" s="140" t="str">
        <f t="shared" si="1685"/>
        <v/>
      </c>
      <c r="BF679" s="122" t="str">
        <f t="shared" si="1686"/>
        <v/>
      </c>
      <c r="BG679" s="123" t="str">
        <f t="shared" si="1687"/>
        <v/>
      </c>
      <c r="BH679" s="123" t="str">
        <f t="shared" si="1688"/>
        <v/>
      </c>
      <c r="BI679" s="123" t="str">
        <f t="shared" si="1689"/>
        <v/>
      </c>
      <c r="BJ679" s="122" t="str">
        <f t="shared" si="1690"/>
        <v/>
      </c>
      <c r="BK679" s="123" t="str">
        <f t="shared" si="1691"/>
        <v/>
      </c>
      <c r="BL679" s="123" t="str">
        <f t="shared" si="1692"/>
        <v/>
      </c>
      <c r="BM679" s="123" t="str">
        <f t="shared" si="1693"/>
        <v/>
      </c>
      <c r="BN679" s="123" t="str">
        <f t="shared" si="1694"/>
        <v/>
      </c>
      <c r="BO679" s="123" t="str">
        <f t="shared" si="1695"/>
        <v/>
      </c>
      <c r="BP679" s="123" t="str">
        <f t="shared" si="1696"/>
        <v/>
      </c>
      <c r="BQ679" s="123" t="str">
        <f t="shared" si="1697"/>
        <v/>
      </c>
      <c r="BR679" s="124" t="str">
        <f t="shared" si="1698"/>
        <v/>
      </c>
      <c r="BS679" s="142" t="str">
        <f t="shared" si="1699"/>
        <v/>
      </c>
      <c r="BT679" s="143" t="str">
        <f t="shared" si="1700"/>
        <v/>
      </c>
      <c r="BU679" s="143" t="str">
        <f t="shared" si="1701"/>
        <v/>
      </c>
      <c r="BV679" s="143" t="str">
        <f t="shared" si="1702"/>
        <v/>
      </c>
      <c r="BW679" s="143" t="str">
        <f t="shared" si="1703"/>
        <v/>
      </c>
      <c r="BX679" s="144" t="str">
        <f t="shared" si="1704"/>
        <v/>
      </c>
      <c r="BY679" s="141" t="str">
        <f t="shared" si="1705"/>
        <v/>
      </c>
      <c r="BZ679" s="139" t="str">
        <f t="shared" si="1706"/>
        <v/>
      </c>
      <c r="CA679" s="139" t="str">
        <f t="shared" si="1707"/>
        <v/>
      </c>
      <c r="CB679" s="139" t="str">
        <f t="shared" si="1708"/>
        <v/>
      </c>
      <c r="CC679" s="139" t="str">
        <f t="shared" si="1709"/>
        <v/>
      </c>
      <c r="CD679" s="139" t="str">
        <f t="shared" si="1710"/>
        <v/>
      </c>
      <c r="CE679" s="140" t="str">
        <f t="shared" si="1711"/>
        <v/>
      </c>
      <c r="CF679" s="141" t="str">
        <f t="shared" si="1712"/>
        <v/>
      </c>
      <c r="CG679" s="139" t="str">
        <f t="shared" si="1713"/>
        <v/>
      </c>
      <c r="CH679" s="139" t="str">
        <f t="shared" si="1714"/>
        <v/>
      </c>
      <c r="CI679" s="139" t="str">
        <f t="shared" si="1715"/>
        <v/>
      </c>
      <c r="CJ679" s="139" t="str">
        <f t="shared" si="1716"/>
        <v/>
      </c>
      <c r="CK679" s="139" t="str">
        <f t="shared" si="1717"/>
        <v/>
      </c>
      <c r="CL679" s="140" t="str">
        <f t="shared" si="1718"/>
        <v/>
      </c>
      <c r="CM679" s="142" t="str">
        <f t="shared" si="1719"/>
        <v/>
      </c>
      <c r="CN679" s="143" t="str">
        <f t="shared" si="1720"/>
        <v/>
      </c>
      <c r="CO679" s="143" t="str">
        <f t="shared" si="1721"/>
        <v/>
      </c>
      <c r="CP679" s="143" t="str">
        <f t="shared" si="1722"/>
        <v/>
      </c>
      <c r="CQ679" s="143" t="str">
        <f t="shared" si="1723"/>
        <v/>
      </c>
      <c r="CR679" s="145" t="str">
        <f t="shared" si="1724"/>
        <v/>
      </c>
      <c r="CS679" s="127"/>
      <c r="CT679" s="122" t="str">
        <f t="shared" si="1725"/>
        <v/>
      </c>
      <c r="CU679" s="123" t="str">
        <f t="shared" si="1726"/>
        <v/>
      </c>
      <c r="CV679" s="123" t="str">
        <f t="shared" si="1727"/>
        <v/>
      </c>
      <c r="CW679" s="123" t="str">
        <f t="shared" si="1728"/>
        <v/>
      </c>
      <c r="CX679" s="123" t="str">
        <f t="shared" si="1729"/>
        <v/>
      </c>
      <c r="CY679" s="123" t="str">
        <f t="shared" si="1730"/>
        <v/>
      </c>
      <c r="CZ679" s="123" t="str">
        <f t="shared" si="1731"/>
        <v/>
      </c>
      <c r="DA679" s="123" t="str">
        <f t="shared" si="1732"/>
        <v/>
      </c>
      <c r="DB679" s="124" t="str">
        <f t="shared" si="1733"/>
        <v/>
      </c>
      <c r="DC679" s="128" t="str">
        <f t="shared" si="1734"/>
        <v/>
      </c>
      <c r="DD679" s="123" t="str">
        <f t="shared" si="1735"/>
        <v/>
      </c>
      <c r="DE679" s="123" t="str">
        <f t="shared" si="1736"/>
        <v/>
      </c>
      <c r="DF679" s="123" t="str">
        <f t="shared" si="1737"/>
        <v/>
      </c>
      <c r="DG679" s="123" t="str">
        <f t="shared" si="1738"/>
        <v/>
      </c>
      <c r="DH679" s="123" t="str">
        <f t="shared" si="1739"/>
        <v/>
      </c>
      <c r="DI679" s="123" t="str">
        <f t="shared" si="1740"/>
        <v/>
      </c>
      <c r="DJ679" s="129" t="str">
        <f t="shared" si="1741"/>
        <v/>
      </c>
      <c r="DK679" s="98" t="s">
        <v>68</v>
      </c>
      <c r="DL679" s="130">
        <f t="shared" si="1748"/>
        <v>673</v>
      </c>
      <c r="DM679" s="56"/>
    </row>
    <row r="680" spans="2:117" ht="22.5" customHeight="1">
      <c r="B680" s="98" t="s">
        <v>68</v>
      </c>
      <c r="C680" s="130">
        <f t="shared" si="1742"/>
        <v>674</v>
      </c>
      <c r="D680" s="146">
        <v>45711</v>
      </c>
      <c r="E680" s="155" t="s">
        <v>69</v>
      </c>
      <c r="F680" s="102" t="s">
        <v>70</v>
      </c>
      <c r="G680" s="103" t="s">
        <v>20</v>
      </c>
      <c r="H680" s="131" t="s">
        <v>46</v>
      </c>
      <c r="I680" s="132">
        <v>3000</v>
      </c>
      <c r="J680" s="106"/>
      <c r="K680" s="107">
        <f t="shared" si="1743"/>
        <v>6973375</v>
      </c>
      <c r="L680" s="645"/>
      <c r="M680" s="133"/>
      <c r="N680" s="133"/>
      <c r="O680" s="134" t="str">
        <f t="shared" ref="O680:S680" si="2232">IF($H680=O$6,$I680,"")</f>
        <v/>
      </c>
      <c r="P680" s="135" t="str">
        <f t="shared" si="2232"/>
        <v/>
      </c>
      <c r="Q680" s="136">
        <f t="shared" si="2232"/>
        <v>3000</v>
      </c>
      <c r="R680" s="135" t="str">
        <f t="shared" si="2232"/>
        <v/>
      </c>
      <c r="S680" s="137" t="str">
        <f t="shared" si="2232"/>
        <v/>
      </c>
      <c r="T680" s="113" t="str">
        <f t="shared" ref="T680:AJ680" si="2233">IF($H680=T$6,$J680,"")</f>
        <v/>
      </c>
      <c r="U680" s="114" t="str">
        <f t="shared" si="2233"/>
        <v/>
      </c>
      <c r="V680" s="114" t="str">
        <f t="shared" si="2233"/>
        <v/>
      </c>
      <c r="W680" s="114" t="str">
        <f t="shared" si="2233"/>
        <v/>
      </c>
      <c r="X680" s="113" t="str">
        <f t="shared" si="2233"/>
        <v/>
      </c>
      <c r="Y680" s="114" t="str">
        <f t="shared" si="2233"/>
        <v/>
      </c>
      <c r="Z680" s="114" t="str">
        <f t="shared" si="2233"/>
        <v/>
      </c>
      <c r="AA680" s="114" t="str">
        <f t="shared" si="2233"/>
        <v/>
      </c>
      <c r="AB680" s="113" t="str">
        <f t="shared" si="2233"/>
        <v/>
      </c>
      <c r="AC680" s="114" t="str">
        <f t="shared" si="2233"/>
        <v/>
      </c>
      <c r="AD680" s="114" t="str">
        <f t="shared" si="2233"/>
        <v/>
      </c>
      <c r="AE680" s="114" t="str">
        <f t="shared" si="2233"/>
        <v/>
      </c>
      <c r="AF680" s="114" t="str">
        <f t="shared" si="2233"/>
        <v/>
      </c>
      <c r="AG680" s="114" t="str">
        <f t="shared" si="2233"/>
        <v/>
      </c>
      <c r="AH680" s="114" t="str">
        <f t="shared" si="2233"/>
        <v/>
      </c>
      <c r="AI680" s="113" t="str">
        <f t="shared" si="2233"/>
        <v/>
      </c>
      <c r="AJ680" s="115" t="str">
        <f t="shared" si="2233"/>
        <v/>
      </c>
      <c r="AK680" s="617"/>
      <c r="AL680" s="38"/>
      <c r="AM680" s="98" t="s">
        <v>68</v>
      </c>
      <c r="AN680" s="130">
        <f t="shared" si="1746"/>
        <v>674</v>
      </c>
      <c r="AO680" s="138" t="str">
        <f t="shared" ref="AO680:AS680" si="2234">IF(AND($G680=AO$4,$H680=AO$6),$I680,"")</f>
        <v/>
      </c>
      <c r="AP680" s="139" t="str">
        <f t="shared" si="2234"/>
        <v/>
      </c>
      <c r="AQ680" s="139">
        <f t="shared" si="2234"/>
        <v>3000</v>
      </c>
      <c r="AR680" s="139" t="str">
        <f t="shared" si="2234"/>
        <v/>
      </c>
      <c r="AS680" s="139" t="str">
        <f t="shared" si="2234"/>
        <v/>
      </c>
      <c r="AT680" s="118"/>
      <c r="AU680" s="138" t="str">
        <f t="shared" si="1675"/>
        <v/>
      </c>
      <c r="AV680" s="139" t="str">
        <f t="shared" si="1676"/>
        <v/>
      </c>
      <c r="AW680" s="139" t="str">
        <f t="shared" si="1677"/>
        <v/>
      </c>
      <c r="AX680" s="139" t="str">
        <f t="shared" si="1678"/>
        <v/>
      </c>
      <c r="AY680" s="139" t="str">
        <f t="shared" si="1679"/>
        <v/>
      </c>
      <c r="AZ680" s="140" t="str">
        <f t="shared" si="1680"/>
        <v/>
      </c>
      <c r="BA680" s="141" t="str">
        <f t="shared" si="1681"/>
        <v/>
      </c>
      <c r="BB680" s="139" t="str">
        <f t="shared" si="1682"/>
        <v/>
      </c>
      <c r="BC680" s="139" t="str">
        <f t="shared" si="1683"/>
        <v/>
      </c>
      <c r="BD680" s="139" t="str">
        <f t="shared" si="1684"/>
        <v/>
      </c>
      <c r="BE680" s="140" t="str">
        <f t="shared" si="1685"/>
        <v/>
      </c>
      <c r="BF680" s="122" t="str">
        <f t="shared" si="1686"/>
        <v/>
      </c>
      <c r="BG680" s="123" t="str">
        <f t="shared" si="1687"/>
        <v/>
      </c>
      <c r="BH680" s="123" t="str">
        <f t="shared" si="1688"/>
        <v/>
      </c>
      <c r="BI680" s="123" t="str">
        <f t="shared" si="1689"/>
        <v/>
      </c>
      <c r="BJ680" s="122" t="str">
        <f t="shared" si="1690"/>
        <v/>
      </c>
      <c r="BK680" s="123" t="str">
        <f t="shared" si="1691"/>
        <v/>
      </c>
      <c r="BL680" s="123" t="str">
        <f t="shared" si="1692"/>
        <v/>
      </c>
      <c r="BM680" s="123" t="str">
        <f t="shared" si="1693"/>
        <v/>
      </c>
      <c r="BN680" s="123" t="str">
        <f t="shared" si="1694"/>
        <v/>
      </c>
      <c r="BO680" s="123" t="str">
        <f t="shared" si="1695"/>
        <v/>
      </c>
      <c r="BP680" s="123" t="str">
        <f t="shared" si="1696"/>
        <v/>
      </c>
      <c r="BQ680" s="123" t="str">
        <f t="shared" si="1697"/>
        <v/>
      </c>
      <c r="BR680" s="124" t="str">
        <f t="shared" si="1698"/>
        <v/>
      </c>
      <c r="BS680" s="142" t="str">
        <f t="shared" si="1699"/>
        <v/>
      </c>
      <c r="BT680" s="143" t="str">
        <f t="shared" si="1700"/>
        <v/>
      </c>
      <c r="BU680" s="143" t="str">
        <f t="shared" si="1701"/>
        <v/>
      </c>
      <c r="BV680" s="143" t="str">
        <f t="shared" si="1702"/>
        <v/>
      </c>
      <c r="BW680" s="143" t="str">
        <f t="shared" si="1703"/>
        <v/>
      </c>
      <c r="BX680" s="144" t="str">
        <f t="shared" si="1704"/>
        <v/>
      </c>
      <c r="BY680" s="141" t="str">
        <f t="shared" si="1705"/>
        <v/>
      </c>
      <c r="BZ680" s="139" t="str">
        <f t="shared" si="1706"/>
        <v/>
      </c>
      <c r="CA680" s="139" t="str">
        <f t="shared" si="1707"/>
        <v/>
      </c>
      <c r="CB680" s="139" t="str">
        <f t="shared" si="1708"/>
        <v/>
      </c>
      <c r="CC680" s="139" t="str">
        <f t="shared" si="1709"/>
        <v/>
      </c>
      <c r="CD680" s="139" t="str">
        <f t="shared" si="1710"/>
        <v/>
      </c>
      <c r="CE680" s="140" t="str">
        <f t="shared" si="1711"/>
        <v/>
      </c>
      <c r="CF680" s="141" t="str">
        <f t="shared" si="1712"/>
        <v/>
      </c>
      <c r="CG680" s="139" t="str">
        <f t="shared" si="1713"/>
        <v/>
      </c>
      <c r="CH680" s="139" t="str">
        <f t="shared" si="1714"/>
        <v/>
      </c>
      <c r="CI680" s="139" t="str">
        <f t="shared" si="1715"/>
        <v/>
      </c>
      <c r="CJ680" s="139" t="str">
        <f t="shared" si="1716"/>
        <v/>
      </c>
      <c r="CK680" s="139" t="str">
        <f t="shared" si="1717"/>
        <v/>
      </c>
      <c r="CL680" s="140" t="str">
        <f t="shared" si="1718"/>
        <v/>
      </c>
      <c r="CM680" s="142" t="str">
        <f t="shared" si="1719"/>
        <v/>
      </c>
      <c r="CN680" s="143" t="str">
        <f t="shared" si="1720"/>
        <v/>
      </c>
      <c r="CO680" s="143" t="str">
        <f t="shared" si="1721"/>
        <v/>
      </c>
      <c r="CP680" s="143" t="str">
        <f t="shared" si="1722"/>
        <v/>
      </c>
      <c r="CQ680" s="143" t="str">
        <f t="shared" si="1723"/>
        <v/>
      </c>
      <c r="CR680" s="145" t="str">
        <f t="shared" si="1724"/>
        <v/>
      </c>
      <c r="CS680" s="127"/>
      <c r="CT680" s="122" t="str">
        <f t="shared" si="1725"/>
        <v/>
      </c>
      <c r="CU680" s="123" t="str">
        <f t="shared" si="1726"/>
        <v/>
      </c>
      <c r="CV680" s="123" t="str">
        <f t="shared" si="1727"/>
        <v/>
      </c>
      <c r="CW680" s="123" t="str">
        <f t="shared" si="1728"/>
        <v/>
      </c>
      <c r="CX680" s="123" t="str">
        <f t="shared" si="1729"/>
        <v/>
      </c>
      <c r="CY680" s="123" t="str">
        <f t="shared" si="1730"/>
        <v/>
      </c>
      <c r="CZ680" s="123" t="str">
        <f t="shared" si="1731"/>
        <v/>
      </c>
      <c r="DA680" s="123" t="str">
        <f t="shared" si="1732"/>
        <v/>
      </c>
      <c r="DB680" s="124" t="str">
        <f t="shared" si="1733"/>
        <v/>
      </c>
      <c r="DC680" s="128" t="str">
        <f t="shared" si="1734"/>
        <v/>
      </c>
      <c r="DD680" s="123" t="str">
        <f t="shared" si="1735"/>
        <v/>
      </c>
      <c r="DE680" s="123" t="str">
        <f t="shared" si="1736"/>
        <v/>
      </c>
      <c r="DF680" s="123" t="str">
        <f t="shared" si="1737"/>
        <v/>
      </c>
      <c r="DG680" s="123" t="str">
        <f t="shared" si="1738"/>
        <v/>
      </c>
      <c r="DH680" s="123" t="str">
        <f t="shared" si="1739"/>
        <v/>
      </c>
      <c r="DI680" s="123" t="str">
        <f t="shared" si="1740"/>
        <v/>
      </c>
      <c r="DJ680" s="129" t="str">
        <f t="shared" si="1741"/>
        <v/>
      </c>
      <c r="DK680" s="98" t="s">
        <v>68</v>
      </c>
      <c r="DL680" s="130">
        <f t="shared" si="1748"/>
        <v>674</v>
      </c>
      <c r="DM680" s="56"/>
    </row>
    <row r="681" spans="2:117" ht="22.5" customHeight="1">
      <c r="B681" s="98" t="s">
        <v>68</v>
      </c>
      <c r="C681" s="130">
        <f t="shared" si="1742"/>
        <v>675</v>
      </c>
      <c r="D681" s="146">
        <v>45712</v>
      </c>
      <c r="E681" s="155" t="s">
        <v>69</v>
      </c>
      <c r="F681" s="102" t="s">
        <v>70</v>
      </c>
      <c r="G681" s="103" t="s">
        <v>20</v>
      </c>
      <c r="H681" s="131" t="s">
        <v>46</v>
      </c>
      <c r="I681" s="132">
        <v>10000</v>
      </c>
      <c r="J681" s="106"/>
      <c r="K681" s="107">
        <f t="shared" si="1743"/>
        <v>6983375</v>
      </c>
      <c r="L681" s="645"/>
      <c r="M681" s="133"/>
      <c r="N681" s="133"/>
      <c r="O681" s="134" t="str">
        <f t="shared" ref="O681:S681" si="2235">IF($H681=O$6,$I681,"")</f>
        <v/>
      </c>
      <c r="P681" s="135" t="str">
        <f t="shared" si="2235"/>
        <v/>
      </c>
      <c r="Q681" s="136">
        <f t="shared" si="2235"/>
        <v>10000</v>
      </c>
      <c r="R681" s="135" t="str">
        <f t="shared" si="2235"/>
        <v/>
      </c>
      <c r="S681" s="137" t="str">
        <f t="shared" si="2235"/>
        <v/>
      </c>
      <c r="T681" s="113" t="str">
        <f t="shared" ref="T681:AJ681" si="2236">IF($H681=T$6,$J681,"")</f>
        <v/>
      </c>
      <c r="U681" s="114" t="str">
        <f t="shared" si="2236"/>
        <v/>
      </c>
      <c r="V681" s="114" t="str">
        <f t="shared" si="2236"/>
        <v/>
      </c>
      <c r="W681" s="114" t="str">
        <f t="shared" si="2236"/>
        <v/>
      </c>
      <c r="X681" s="113" t="str">
        <f t="shared" si="2236"/>
        <v/>
      </c>
      <c r="Y681" s="114" t="str">
        <f t="shared" si="2236"/>
        <v/>
      </c>
      <c r="Z681" s="114" t="str">
        <f t="shared" si="2236"/>
        <v/>
      </c>
      <c r="AA681" s="114" t="str">
        <f t="shared" si="2236"/>
        <v/>
      </c>
      <c r="AB681" s="113" t="str">
        <f t="shared" si="2236"/>
        <v/>
      </c>
      <c r="AC681" s="114" t="str">
        <f t="shared" si="2236"/>
        <v/>
      </c>
      <c r="AD681" s="114" t="str">
        <f t="shared" si="2236"/>
        <v/>
      </c>
      <c r="AE681" s="114" t="str">
        <f t="shared" si="2236"/>
        <v/>
      </c>
      <c r="AF681" s="114" t="str">
        <f t="shared" si="2236"/>
        <v/>
      </c>
      <c r="AG681" s="114" t="str">
        <f t="shared" si="2236"/>
        <v/>
      </c>
      <c r="AH681" s="114" t="str">
        <f t="shared" si="2236"/>
        <v/>
      </c>
      <c r="AI681" s="113" t="str">
        <f t="shared" si="2236"/>
        <v/>
      </c>
      <c r="AJ681" s="115" t="str">
        <f t="shared" si="2236"/>
        <v/>
      </c>
      <c r="AK681" s="617"/>
      <c r="AL681" s="38"/>
      <c r="AM681" s="98" t="s">
        <v>68</v>
      </c>
      <c r="AN681" s="130">
        <f t="shared" si="1746"/>
        <v>675</v>
      </c>
      <c r="AO681" s="138" t="str">
        <f t="shared" ref="AO681:AS681" si="2237">IF(AND($G681=AO$4,$H681=AO$6),$I681,"")</f>
        <v/>
      </c>
      <c r="AP681" s="139" t="str">
        <f t="shared" si="2237"/>
        <v/>
      </c>
      <c r="AQ681" s="139">
        <f t="shared" si="2237"/>
        <v>10000</v>
      </c>
      <c r="AR681" s="139" t="str">
        <f t="shared" si="2237"/>
        <v/>
      </c>
      <c r="AS681" s="139" t="str">
        <f t="shared" si="2237"/>
        <v/>
      </c>
      <c r="AT681" s="118"/>
      <c r="AU681" s="138" t="str">
        <f t="shared" si="1675"/>
        <v/>
      </c>
      <c r="AV681" s="139" t="str">
        <f t="shared" si="1676"/>
        <v/>
      </c>
      <c r="AW681" s="139" t="str">
        <f t="shared" si="1677"/>
        <v/>
      </c>
      <c r="AX681" s="139" t="str">
        <f t="shared" si="1678"/>
        <v/>
      </c>
      <c r="AY681" s="139" t="str">
        <f t="shared" si="1679"/>
        <v/>
      </c>
      <c r="AZ681" s="140" t="str">
        <f t="shared" si="1680"/>
        <v/>
      </c>
      <c r="BA681" s="141" t="str">
        <f t="shared" si="1681"/>
        <v/>
      </c>
      <c r="BB681" s="139" t="str">
        <f t="shared" si="1682"/>
        <v/>
      </c>
      <c r="BC681" s="139" t="str">
        <f t="shared" si="1683"/>
        <v/>
      </c>
      <c r="BD681" s="139" t="str">
        <f t="shared" si="1684"/>
        <v/>
      </c>
      <c r="BE681" s="140" t="str">
        <f t="shared" si="1685"/>
        <v/>
      </c>
      <c r="BF681" s="122" t="str">
        <f t="shared" si="1686"/>
        <v/>
      </c>
      <c r="BG681" s="123" t="str">
        <f t="shared" si="1687"/>
        <v/>
      </c>
      <c r="BH681" s="123" t="str">
        <f t="shared" si="1688"/>
        <v/>
      </c>
      <c r="BI681" s="123" t="str">
        <f t="shared" si="1689"/>
        <v/>
      </c>
      <c r="BJ681" s="122" t="str">
        <f t="shared" si="1690"/>
        <v/>
      </c>
      <c r="BK681" s="123" t="str">
        <f t="shared" si="1691"/>
        <v/>
      </c>
      <c r="BL681" s="123" t="str">
        <f t="shared" si="1692"/>
        <v/>
      </c>
      <c r="BM681" s="123" t="str">
        <f t="shared" si="1693"/>
        <v/>
      </c>
      <c r="BN681" s="123" t="str">
        <f t="shared" si="1694"/>
        <v/>
      </c>
      <c r="BO681" s="123" t="str">
        <f t="shared" si="1695"/>
        <v/>
      </c>
      <c r="BP681" s="123" t="str">
        <f t="shared" si="1696"/>
        <v/>
      </c>
      <c r="BQ681" s="123" t="str">
        <f t="shared" si="1697"/>
        <v/>
      </c>
      <c r="BR681" s="124" t="str">
        <f t="shared" si="1698"/>
        <v/>
      </c>
      <c r="BS681" s="142" t="str">
        <f t="shared" si="1699"/>
        <v/>
      </c>
      <c r="BT681" s="143" t="str">
        <f t="shared" si="1700"/>
        <v/>
      </c>
      <c r="BU681" s="143" t="str">
        <f t="shared" si="1701"/>
        <v/>
      </c>
      <c r="BV681" s="143" t="str">
        <f t="shared" si="1702"/>
        <v/>
      </c>
      <c r="BW681" s="143" t="str">
        <f t="shared" si="1703"/>
        <v/>
      </c>
      <c r="BX681" s="144" t="str">
        <f t="shared" si="1704"/>
        <v/>
      </c>
      <c r="BY681" s="141" t="str">
        <f t="shared" si="1705"/>
        <v/>
      </c>
      <c r="BZ681" s="139" t="str">
        <f t="shared" si="1706"/>
        <v/>
      </c>
      <c r="CA681" s="139" t="str">
        <f t="shared" si="1707"/>
        <v/>
      </c>
      <c r="CB681" s="139" t="str">
        <f t="shared" si="1708"/>
        <v/>
      </c>
      <c r="CC681" s="139" t="str">
        <f t="shared" si="1709"/>
        <v/>
      </c>
      <c r="CD681" s="139" t="str">
        <f t="shared" si="1710"/>
        <v/>
      </c>
      <c r="CE681" s="140" t="str">
        <f t="shared" si="1711"/>
        <v/>
      </c>
      <c r="CF681" s="141" t="str">
        <f t="shared" si="1712"/>
        <v/>
      </c>
      <c r="CG681" s="139" t="str">
        <f t="shared" si="1713"/>
        <v/>
      </c>
      <c r="CH681" s="139" t="str">
        <f t="shared" si="1714"/>
        <v/>
      </c>
      <c r="CI681" s="139" t="str">
        <f t="shared" si="1715"/>
        <v/>
      </c>
      <c r="CJ681" s="139" t="str">
        <f t="shared" si="1716"/>
        <v/>
      </c>
      <c r="CK681" s="139" t="str">
        <f t="shared" si="1717"/>
        <v/>
      </c>
      <c r="CL681" s="140" t="str">
        <f t="shared" si="1718"/>
        <v/>
      </c>
      <c r="CM681" s="142" t="str">
        <f t="shared" si="1719"/>
        <v/>
      </c>
      <c r="CN681" s="143" t="str">
        <f t="shared" si="1720"/>
        <v/>
      </c>
      <c r="CO681" s="143" t="str">
        <f t="shared" si="1721"/>
        <v/>
      </c>
      <c r="CP681" s="143" t="str">
        <f t="shared" si="1722"/>
        <v/>
      </c>
      <c r="CQ681" s="143" t="str">
        <f t="shared" si="1723"/>
        <v/>
      </c>
      <c r="CR681" s="145" t="str">
        <f t="shared" si="1724"/>
        <v/>
      </c>
      <c r="CS681" s="127"/>
      <c r="CT681" s="122" t="str">
        <f t="shared" si="1725"/>
        <v/>
      </c>
      <c r="CU681" s="123" t="str">
        <f t="shared" si="1726"/>
        <v/>
      </c>
      <c r="CV681" s="123" t="str">
        <f t="shared" si="1727"/>
        <v/>
      </c>
      <c r="CW681" s="123" t="str">
        <f t="shared" si="1728"/>
        <v/>
      </c>
      <c r="CX681" s="123" t="str">
        <f t="shared" si="1729"/>
        <v/>
      </c>
      <c r="CY681" s="123" t="str">
        <f t="shared" si="1730"/>
        <v/>
      </c>
      <c r="CZ681" s="123" t="str">
        <f t="shared" si="1731"/>
        <v/>
      </c>
      <c r="DA681" s="123" t="str">
        <f t="shared" si="1732"/>
        <v/>
      </c>
      <c r="DB681" s="124" t="str">
        <f t="shared" si="1733"/>
        <v/>
      </c>
      <c r="DC681" s="128" t="str">
        <f t="shared" si="1734"/>
        <v/>
      </c>
      <c r="DD681" s="123" t="str">
        <f t="shared" si="1735"/>
        <v/>
      </c>
      <c r="DE681" s="123" t="str">
        <f t="shared" si="1736"/>
        <v/>
      </c>
      <c r="DF681" s="123" t="str">
        <f t="shared" si="1737"/>
        <v/>
      </c>
      <c r="DG681" s="123" t="str">
        <f t="shared" si="1738"/>
        <v/>
      </c>
      <c r="DH681" s="123" t="str">
        <f t="shared" si="1739"/>
        <v/>
      </c>
      <c r="DI681" s="123" t="str">
        <f t="shared" si="1740"/>
        <v/>
      </c>
      <c r="DJ681" s="129" t="str">
        <f t="shared" si="1741"/>
        <v/>
      </c>
      <c r="DK681" s="98" t="s">
        <v>68</v>
      </c>
      <c r="DL681" s="130">
        <f t="shared" si="1748"/>
        <v>675</v>
      </c>
      <c r="DM681" s="56"/>
    </row>
    <row r="682" spans="2:117" ht="22.5" customHeight="1">
      <c r="B682" s="98" t="s">
        <v>68</v>
      </c>
      <c r="C682" s="130">
        <f t="shared" si="1742"/>
        <v>676</v>
      </c>
      <c r="D682" s="146">
        <v>45712</v>
      </c>
      <c r="E682" s="155" t="s">
        <v>69</v>
      </c>
      <c r="F682" s="102" t="s">
        <v>70</v>
      </c>
      <c r="G682" s="103" t="s">
        <v>20</v>
      </c>
      <c r="H682" s="131" t="s">
        <v>46</v>
      </c>
      <c r="I682" s="132">
        <v>3000</v>
      </c>
      <c r="J682" s="106"/>
      <c r="K682" s="107">
        <f t="shared" si="1743"/>
        <v>6986375</v>
      </c>
      <c r="L682" s="645"/>
      <c r="M682" s="133"/>
      <c r="N682" s="133"/>
      <c r="O682" s="134" t="str">
        <f t="shared" ref="O682:S682" si="2238">IF($H682=O$6,$I682,"")</f>
        <v/>
      </c>
      <c r="P682" s="135" t="str">
        <f t="shared" si="2238"/>
        <v/>
      </c>
      <c r="Q682" s="136">
        <f t="shared" si="2238"/>
        <v>3000</v>
      </c>
      <c r="R682" s="135" t="str">
        <f t="shared" si="2238"/>
        <v/>
      </c>
      <c r="S682" s="137" t="str">
        <f t="shared" si="2238"/>
        <v/>
      </c>
      <c r="T682" s="113" t="str">
        <f t="shared" ref="T682:AJ682" si="2239">IF($H682=T$6,$J682,"")</f>
        <v/>
      </c>
      <c r="U682" s="114" t="str">
        <f t="shared" si="2239"/>
        <v/>
      </c>
      <c r="V682" s="114" t="str">
        <f t="shared" si="2239"/>
        <v/>
      </c>
      <c r="W682" s="114" t="str">
        <f t="shared" si="2239"/>
        <v/>
      </c>
      <c r="X682" s="113" t="str">
        <f t="shared" si="2239"/>
        <v/>
      </c>
      <c r="Y682" s="114" t="str">
        <f t="shared" si="2239"/>
        <v/>
      </c>
      <c r="Z682" s="114" t="str">
        <f t="shared" si="2239"/>
        <v/>
      </c>
      <c r="AA682" s="114" t="str">
        <f t="shared" si="2239"/>
        <v/>
      </c>
      <c r="AB682" s="113" t="str">
        <f t="shared" si="2239"/>
        <v/>
      </c>
      <c r="AC682" s="114" t="str">
        <f t="shared" si="2239"/>
        <v/>
      </c>
      <c r="AD682" s="114" t="str">
        <f t="shared" si="2239"/>
        <v/>
      </c>
      <c r="AE682" s="114" t="str">
        <f t="shared" si="2239"/>
        <v/>
      </c>
      <c r="AF682" s="114" t="str">
        <f t="shared" si="2239"/>
        <v/>
      </c>
      <c r="AG682" s="114" t="str">
        <f t="shared" si="2239"/>
        <v/>
      </c>
      <c r="AH682" s="114" t="str">
        <f t="shared" si="2239"/>
        <v/>
      </c>
      <c r="AI682" s="113" t="str">
        <f t="shared" si="2239"/>
        <v/>
      </c>
      <c r="AJ682" s="115" t="str">
        <f t="shared" si="2239"/>
        <v/>
      </c>
      <c r="AK682" s="617"/>
      <c r="AL682" s="38"/>
      <c r="AM682" s="98" t="s">
        <v>68</v>
      </c>
      <c r="AN682" s="130">
        <f t="shared" si="1746"/>
        <v>676</v>
      </c>
      <c r="AO682" s="138" t="str">
        <f t="shared" ref="AO682:AS682" si="2240">IF(AND($G682=AO$4,$H682=AO$6),$I682,"")</f>
        <v/>
      </c>
      <c r="AP682" s="139" t="str">
        <f t="shared" si="2240"/>
        <v/>
      </c>
      <c r="AQ682" s="139">
        <f t="shared" si="2240"/>
        <v>3000</v>
      </c>
      <c r="AR682" s="139" t="str">
        <f t="shared" si="2240"/>
        <v/>
      </c>
      <c r="AS682" s="139" t="str">
        <f t="shared" si="2240"/>
        <v/>
      </c>
      <c r="AT682" s="118"/>
      <c r="AU682" s="138" t="str">
        <f t="shared" si="1675"/>
        <v/>
      </c>
      <c r="AV682" s="139" t="str">
        <f t="shared" si="1676"/>
        <v/>
      </c>
      <c r="AW682" s="139" t="str">
        <f t="shared" si="1677"/>
        <v/>
      </c>
      <c r="AX682" s="139" t="str">
        <f t="shared" si="1678"/>
        <v/>
      </c>
      <c r="AY682" s="139" t="str">
        <f t="shared" si="1679"/>
        <v/>
      </c>
      <c r="AZ682" s="140" t="str">
        <f t="shared" si="1680"/>
        <v/>
      </c>
      <c r="BA682" s="141" t="str">
        <f t="shared" si="1681"/>
        <v/>
      </c>
      <c r="BB682" s="139" t="str">
        <f t="shared" si="1682"/>
        <v/>
      </c>
      <c r="BC682" s="139" t="str">
        <f t="shared" si="1683"/>
        <v/>
      </c>
      <c r="BD682" s="139" t="str">
        <f t="shared" si="1684"/>
        <v/>
      </c>
      <c r="BE682" s="140" t="str">
        <f t="shared" si="1685"/>
        <v/>
      </c>
      <c r="BF682" s="122" t="str">
        <f t="shared" si="1686"/>
        <v/>
      </c>
      <c r="BG682" s="123" t="str">
        <f t="shared" si="1687"/>
        <v/>
      </c>
      <c r="BH682" s="123" t="str">
        <f t="shared" si="1688"/>
        <v/>
      </c>
      <c r="BI682" s="123" t="str">
        <f t="shared" si="1689"/>
        <v/>
      </c>
      <c r="BJ682" s="122" t="str">
        <f t="shared" si="1690"/>
        <v/>
      </c>
      <c r="BK682" s="123" t="str">
        <f t="shared" si="1691"/>
        <v/>
      </c>
      <c r="BL682" s="123" t="str">
        <f t="shared" si="1692"/>
        <v/>
      </c>
      <c r="BM682" s="123" t="str">
        <f t="shared" si="1693"/>
        <v/>
      </c>
      <c r="BN682" s="123" t="str">
        <f t="shared" si="1694"/>
        <v/>
      </c>
      <c r="BO682" s="123" t="str">
        <f t="shared" si="1695"/>
        <v/>
      </c>
      <c r="BP682" s="123" t="str">
        <f t="shared" si="1696"/>
        <v/>
      </c>
      <c r="BQ682" s="123" t="str">
        <f t="shared" si="1697"/>
        <v/>
      </c>
      <c r="BR682" s="124" t="str">
        <f t="shared" si="1698"/>
        <v/>
      </c>
      <c r="BS682" s="142" t="str">
        <f t="shared" si="1699"/>
        <v/>
      </c>
      <c r="BT682" s="143" t="str">
        <f t="shared" si="1700"/>
        <v/>
      </c>
      <c r="BU682" s="143" t="str">
        <f t="shared" si="1701"/>
        <v/>
      </c>
      <c r="BV682" s="143" t="str">
        <f t="shared" si="1702"/>
        <v/>
      </c>
      <c r="BW682" s="143" t="str">
        <f t="shared" si="1703"/>
        <v/>
      </c>
      <c r="BX682" s="144" t="str">
        <f t="shared" si="1704"/>
        <v/>
      </c>
      <c r="BY682" s="141" t="str">
        <f t="shared" si="1705"/>
        <v/>
      </c>
      <c r="BZ682" s="139" t="str">
        <f t="shared" si="1706"/>
        <v/>
      </c>
      <c r="CA682" s="139" t="str">
        <f t="shared" si="1707"/>
        <v/>
      </c>
      <c r="CB682" s="139" t="str">
        <f t="shared" si="1708"/>
        <v/>
      </c>
      <c r="CC682" s="139" t="str">
        <f t="shared" si="1709"/>
        <v/>
      </c>
      <c r="CD682" s="139" t="str">
        <f t="shared" si="1710"/>
        <v/>
      </c>
      <c r="CE682" s="140" t="str">
        <f t="shared" si="1711"/>
        <v/>
      </c>
      <c r="CF682" s="141" t="str">
        <f t="shared" si="1712"/>
        <v/>
      </c>
      <c r="CG682" s="139" t="str">
        <f t="shared" si="1713"/>
        <v/>
      </c>
      <c r="CH682" s="139" t="str">
        <f t="shared" si="1714"/>
        <v/>
      </c>
      <c r="CI682" s="139" t="str">
        <f t="shared" si="1715"/>
        <v/>
      </c>
      <c r="CJ682" s="139" t="str">
        <f t="shared" si="1716"/>
        <v/>
      </c>
      <c r="CK682" s="139" t="str">
        <f t="shared" si="1717"/>
        <v/>
      </c>
      <c r="CL682" s="140" t="str">
        <f t="shared" si="1718"/>
        <v/>
      </c>
      <c r="CM682" s="142" t="str">
        <f t="shared" si="1719"/>
        <v/>
      </c>
      <c r="CN682" s="143" t="str">
        <f t="shared" si="1720"/>
        <v/>
      </c>
      <c r="CO682" s="143" t="str">
        <f t="shared" si="1721"/>
        <v/>
      </c>
      <c r="CP682" s="143" t="str">
        <f t="shared" si="1722"/>
        <v/>
      </c>
      <c r="CQ682" s="143" t="str">
        <f t="shared" si="1723"/>
        <v/>
      </c>
      <c r="CR682" s="145" t="str">
        <f t="shared" si="1724"/>
        <v/>
      </c>
      <c r="CS682" s="127"/>
      <c r="CT682" s="122" t="str">
        <f t="shared" si="1725"/>
        <v/>
      </c>
      <c r="CU682" s="123" t="str">
        <f t="shared" si="1726"/>
        <v/>
      </c>
      <c r="CV682" s="123" t="str">
        <f t="shared" si="1727"/>
        <v/>
      </c>
      <c r="CW682" s="123" t="str">
        <f t="shared" si="1728"/>
        <v/>
      </c>
      <c r="CX682" s="123" t="str">
        <f t="shared" si="1729"/>
        <v/>
      </c>
      <c r="CY682" s="123" t="str">
        <f t="shared" si="1730"/>
        <v/>
      </c>
      <c r="CZ682" s="123" t="str">
        <f t="shared" si="1731"/>
        <v/>
      </c>
      <c r="DA682" s="123" t="str">
        <f t="shared" si="1732"/>
        <v/>
      </c>
      <c r="DB682" s="124" t="str">
        <f t="shared" si="1733"/>
        <v/>
      </c>
      <c r="DC682" s="128" t="str">
        <f t="shared" si="1734"/>
        <v/>
      </c>
      <c r="DD682" s="123" t="str">
        <f t="shared" si="1735"/>
        <v/>
      </c>
      <c r="DE682" s="123" t="str">
        <f t="shared" si="1736"/>
        <v/>
      </c>
      <c r="DF682" s="123" t="str">
        <f t="shared" si="1737"/>
        <v/>
      </c>
      <c r="DG682" s="123" t="str">
        <f t="shared" si="1738"/>
        <v/>
      </c>
      <c r="DH682" s="123" t="str">
        <f t="shared" si="1739"/>
        <v/>
      </c>
      <c r="DI682" s="123" t="str">
        <f t="shared" si="1740"/>
        <v/>
      </c>
      <c r="DJ682" s="129" t="str">
        <f t="shared" si="1741"/>
        <v/>
      </c>
      <c r="DK682" s="98" t="s">
        <v>68</v>
      </c>
      <c r="DL682" s="130">
        <f t="shared" si="1748"/>
        <v>676</v>
      </c>
      <c r="DM682" s="56"/>
    </row>
    <row r="683" spans="2:117" ht="22.5" customHeight="1">
      <c r="B683" s="98" t="s">
        <v>68</v>
      </c>
      <c r="C683" s="130">
        <f t="shared" si="1742"/>
        <v>677</v>
      </c>
      <c r="D683" s="146">
        <v>45712</v>
      </c>
      <c r="E683" s="155" t="s">
        <v>69</v>
      </c>
      <c r="F683" s="102" t="s">
        <v>70</v>
      </c>
      <c r="G683" s="103" t="s">
        <v>20</v>
      </c>
      <c r="H683" s="131" t="s">
        <v>46</v>
      </c>
      <c r="I683" s="132">
        <v>3000</v>
      </c>
      <c r="J683" s="106"/>
      <c r="K683" s="107">
        <f t="shared" si="1743"/>
        <v>6989375</v>
      </c>
      <c r="L683" s="645"/>
      <c r="M683" s="133"/>
      <c r="N683" s="133"/>
      <c r="O683" s="134" t="str">
        <f t="shared" ref="O683:S683" si="2241">IF($H683=O$6,$I683,"")</f>
        <v/>
      </c>
      <c r="P683" s="135" t="str">
        <f t="shared" si="2241"/>
        <v/>
      </c>
      <c r="Q683" s="136">
        <f t="shared" si="2241"/>
        <v>3000</v>
      </c>
      <c r="R683" s="135" t="str">
        <f t="shared" si="2241"/>
        <v/>
      </c>
      <c r="S683" s="137" t="str">
        <f t="shared" si="2241"/>
        <v/>
      </c>
      <c r="T683" s="113" t="str">
        <f t="shared" ref="T683:AJ683" si="2242">IF($H683=T$6,$J683,"")</f>
        <v/>
      </c>
      <c r="U683" s="114" t="str">
        <f t="shared" si="2242"/>
        <v/>
      </c>
      <c r="V683" s="114" t="str">
        <f t="shared" si="2242"/>
        <v/>
      </c>
      <c r="W683" s="114" t="str">
        <f t="shared" si="2242"/>
        <v/>
      </c>
      <c r="X683" s="113" t="str">
        <f t="shared" si="2242"/>
        <v/>
      </c>
      <c r="Y683" s="114" t="str">
        <f t="shared" si="2242"/>
        <v/>
      </c>
      <c r="Z683" s="114" t="str">
        <f t="shared" si="2242"/>
        <v/>
      </c>
      <c r="AA683" s="114" t="str">
        <f t="shared" si="2242"/>
        <v/>
      </c>
      <c r="AB683" s="113" t="str">
        <f t="shared" si="2242"/>
        <v/>
      </c>
      <c r="AC683" s="114" t="str">
        <f t="shared" si="2242"/>
        <v/>
      </c>
      <c r="AD683" s="114" t="str">
        <f t="shared" si="2242"/>
        <v/>
      </c>
      <c r="AE683" s="114" t="str">
        <f t="shared" si="2242"/>
        <v/>
      </c>
      <c r="AF683" s="114" t="str">
        <f t="shared" si="2242"/>
        <v/>
      </c>
      <c r="AG683" s="114" t="str">
        <f t="shared" si="2242"/>
        <v/>
      </c>
      <c r="AH683" s="114" t="str">
        <f t="shared" si="2242"/>
        <v/>
      </c>
      <c r="AI683" s="113" t="str">
        <f t="shared" si="2242"/>
        <v/>
      </c>
      <c r="AJ683" s="115" t="str">
        <f t="shared" si="2242"/>
        <v/>
      </c>
      <c r="AK683" s="617"/>
      <c r="AL683" s="38"/>
      <c r="AM683" s="98" t="s">
        <v>68</v>
      </c>
      <c r="AN683" s="130">
        <f t="shared" si="1746"/>
        <v>677</v>
      </c>
      <c r="AO683" s="138" t="str">
        <f t="shared" ref="AO683:AS683" si="2243">IF(AND($G683=AO$4,$H683=AO$6),$I683,"")</f>
        <v/>
      </c>
      <c r="AP683" s="139" t="str">
        <f t="shared" si="2243"/>
        <v/>
      </c>
      <c r="AQ683" s="139">
        <f t="shared" si="2243"/>
        <v>3000</v>
      </c>
      <c r="AR683" s="139" t="str">
        <f t="shared" si="2243"/>
        <v/>
      </c>
      <c r="AS683" s="139" t="str">
        <f t="shared" si="2243"/>
        <v/>
      </c>
      <c r="AT683" s="118"/>
      <c r="AU683" s="138" t="str">
        <f t="shared" si="1675"/>
        <v/>
      </c>
      <c r="AV683" s="139" t="str">
        <f t="shared" si="1676"/>
        <v/>
      </c>
      <c r="AW683" s="139" t="str">
        <f t="shared" si="1677"/>
        <v/>
      </c>
      <c r="AX683" s="139" t="str">
        <f t="shared" si="1678"/>
        <v/>
      </c>
      <c r="AY683" s="139" t="str">
        <f t="shared" si="1679"/>
        <v/>
      </c>
      <c r="AZ683" s="140" t="str">
        <f t="shared" si="1680"/>
        <v/>
      </c>
      <c r="BA683" s="141" t="str">
        <f t="shared" si="1681"/>
        <v/>
      </c>
      <c r="BB683" s="139" t="str">
        <f t="shared" si="1682"/>
        <v/>
      </c>
      <c r="BC683" s="139" t="str">
        <f t="shared" si="1683"/>
        <v/>
      </c>
      <c r="BD683" s="139" t="str">
        <f t="shared" si="1684"/>
        <v/>
      </c>
      <c r="BE683" s="140" t="str">
        <f t="shared" si="1685"/>
        <v/>
      </c>
      <c r="BF683" s="122" t="str">
        <f t="shared" si="1686"/>
        <v/>
      </c>
      <c r="BG683" s="123" t="str">
        <f t="shared" si="1687"/>
        <v/>
      </c>
      <c r="BH683" s="123" t="str">
        <f t="shared" si="1688"/>
        <v/>
      </c>
      <c r="BI683" s="123" t="str">
        <f t="shared" si="1689"/>
        <v/>
      </c>
      <c r="BJ683" s="122" t="str">
        <f t="shared" si="1690"/>
        <v/>
      </c>
      <c r="BK683" s="123" t="str">
        <f t="shared" si="1691"/>
        <v/>
      </c>
      <c r="BL683" s="123" t="str">
        <f t="shared" si="1692"/>
        <v/>
      </c>
      <c r="BM683" s="123" t="str">
        <f t="shared" si="1693"/>
        <v/>
      </c>
      <c r="BN683" s="123" t="str">
        <f t="shared" si="1694"/>
        <v/>
      </c>
      <c r="BO683" s="123" t="str">
        <f t="shared" si="1695"/>
        <v/>
      </c>
      <c r="BP683" s="123" t="str">
        <f t="shared" si="1696"/>
        <v/>
      </c>
      <c r="BQ683" s="123" t="str">
        <f t="shared" si="1697"/>
        <v/>
      </c>
      <c r="BR683" s="124" t="str">
        <f t="shared" si="1698"/>
        <v/>
      </c>
      <c r="BS683" s="142" t="str">
        <f t="shared" si="1699"/>
        <v/>
      </c>
      <c r="BT683" s="143" t="str">
        <f t="shared" si="1700"/>
        <v/>
      </c>
      <c r="BU683" s="143" t="str">
        <f t="shared" si="1701"/>
        <v/>
      </c>
      <c r="BV683" s="143" t="str">
        <f t="shared" si="1702"/>
        <v/>
      </c>
      <c r="BW683" s="143" t="str">
        <f t="shared" si="1703"/>
        <v/>
      </c>
      <c r="BX683" s="144" t="str">
        <f t="shared" si="1704"/>
        <v/>
      </c>
      <c r="BY683" s="141" t="str">
        <f t="shared" si="1705"/>
        <v/>
      </c>
      <c r="BZ683" s="139" t="str">
        <f t="shared" si="1706"/>
        <v/>
      </c>
      <c r="CA683" s="139" t="str">
        <f t="shared" si="1707"/>
        <v/>
      </c>
      <c r="CB683" s="139" t="str">
        <f t="shared" si="1708"/>
        <v/>
      </c>
      <c r="CC683" s="139" t="str">
        <f t="shared" si="1709"/>
        <v/>
      </c>
      <c r="CD683" s="139" t="str">
        <f t="shared" si="1710"/>
        <v/>
      </c>
      <c r="CE683" s="140" t="str">
        <f t="shared" si="1711"/>
        <v/>
      </c>
      <c r="CF683" s="141" t="str">
        <f t="shared" si="1712"/>
        <v/>
      </c>
      <c r="CG683" s="139" t="str">
        <f t="shared" si="1713"/>
        <v/>
      </c>
      <c r="CH683" s="139" t="str">
        <f t="shared" si="1714"/>
        <v/>
      </c>
      <c r="CI683" s="139" t="str">
        <f t="shared" si="1715"/>
        <v/>
      </c>
      <c r="CJ683" s="139" t="str">
        <f t="shared" si="1716"/>
        <v/>
      </c>
      <c r="CK683" s="139" t="str">
        <f t="shared" si="1717"/>
        <v/>
      </c>
      <c r="CL683" s="140" t="str">
        <f t="shared" si="1718"/>
        <v/>
      </c>
      <c r="CM683" s="142" t="str">
        <f t="shared" si="1719"/>
        <v/>
      </c>
      <c r="CN683" s="143" t="str">
        <f t="shared" si="1720"/>
        <v/>
      </c>
      <c r="CO683" s="143" t="str">
        <f t="shared" si="1721"/>
        <v/>
      </c>
      <c r="CP683" s="143" t="str">
        <f t="shared" si="1722"/>
        <v/>
      </c>
      <c r="CQ683" s="143" t="str">
        <f t="shared" si="1723"/>
        <v/>
      </c>
      <c r="CR683" s="145" t="str">
        <f t="shared" si="1724"/>
        <v/>
      </c>
      <c r="CS683" s="127"/>
      <c r="CT683" s="122" t="str">
        <f t="shared" si="1725"/>
        <v/>
      </c>
      <c r="CU683" s="123" t="str">
        <f t="shared" si="1726"/>
        <v/>
      </c>
      <c r="CV683" s="123" t="str">
        <f t="shared" si="1727"/>
        <v/>
      </c>
      <c r="CW683" s="123" t="str">
        <f t="shared" si="1728"/>
        <v/>
      </c>
      <c r="CX683" s="123" t="str">
        <f t="shared" si="1729"/>
        <v/>
      </c>
      <c r="CY683" s="123" t="str">
        <f t="shared" si="1730"/>
        <v/>
      </c>
      <c r="CZ683" s="123" t="str">
        <f t="shared" si="1731"/>
        <v/>
      </c>
      <c r="DA683" s="123" t="str">
        <f t="shared" si="1732"/>
        <v/>
      </c>
      <c r="DB683" s="124" t="str">
        <f t="shared" si="1733"/>
        <v/>
      </c>
      <c r="DC683" s="128" t="str">
        <f t="shared" si="1734"/>
        <v/>
      </c>
      <c r="DD683" s="123" t="str">
        <f t="shared" si="1735"/>
        <v/>
      </c>
      <c r="DE683" s="123" t="str">
        <f t="shared" si="1736"/>
        <v/>
      </c>
      <c r="DF683" s="123" t="str">
        <f t="shared" si="1737"/>
        <v/>
      </c>
      <c r="DG683" s="123" t="str">
        <f t="shared" si="1738"/>
        <v/>
      </c>
      <c r="DH683" s="123" t="str">
        <f t="shared" si="1739"/>
        <v/>
      </c>
      <c r="DI683" s="123" t="str">
        <f t="shared" si="1740"/>
        <v/>
      </c>
      <c r="DJ683" s="129" t="str">
        <f t="shared" si="1741"/>
        <v/>
      </c>
      <c r="DK683" s="98" t="s">
        <v>68</v>
      </c>
      <c r="DL683" s="130">
        <f t="shared" si="1748"/>
        <v>677</v>
      </c>
      <c r="DM683" s="56"/>
    </row>
    <row r="684" spans="2:117" ht="22.5" customHeight="1">
      <c r="B684" s="98" t="s">
        <v>68</v>
      </c>
      <c r="C684" s="130">
        <f t="shared" si="1742"/>
        <v>678</v>
      </c>
      <c r="D684" s="146">
        <v>45712</v>
      </c>
      <c r="E684" s="155" t="s">
        <v>69</v>
      </c>
      <c r="F684" s="102" t="s">
        <v>70</v>
      </c>
      <c r="G684" s="156" t="s">
        <v>20</v>
      </c>
      <c r="H684" s="131" t="s">
        <v>46</v>
      </c>
      <c r="I684" s="132">
        <v>10000</v>
      </c>
      <c r="J684" s="106"/>
      <c r="K684" s="107">
        <f t="shared" si="1743"/>
        <v>6999375</v>
      </c>
      <c r="L684" s="645"/>
      <c r="M684" s="133"/>
      <c r="N684" s="133"/>
      <c r="O684" s="134" t="str">
        <f t="shared" ref="O684:S684" si="2244">IF($H684=O$6,$I684,"")</f>
        <v/>
      </c>
      <c r="P684" s="135" t="str">
        <f t="shared" si="2244"/>
        <v/>
      </c>
      <c r="Q684" s="136">
        <f t="shared" si="2244"/>
        <v>10000</v>
      </c>
      <c r="R684" s="135" t="str">
        <f t="shared" si="2244"/>
        <v/>
      </c>
      <c r="S684" s="137" t="str">
        <f t="shared" si="2244"/>
        <v/>
      </c>
      <c r="T684" s="113" t="str">
        <f t="shared" ref="T684:AJ684" si="2245">IF($H684=T$6,$J684,"")</f>
        <v/>
      </c>
      <c r="U684" s="114" t="str">
        <f t="shared" si="2245"/>
        <v/>
      </c>
      <c r="V684" s="114" t="str">
        <f t="shared" si="2245"/>
        <v/>
      </c>
      <c r="W684" s="114" t="str">
        <f t="shared" si="2245"/>
        <v/>
      </c>
      <c r="X684" s="113" t="str">
        <f t="shared" si="2245"/>
        <v/>
      </c>
      <c r="Y684" s="114" t="str">
        <f t="shared" si="2245"/>
        <v/>
      </c>
      <c r="Z684" s="114" t="str">
        <f t="shared" si="2245"/>
        <v/>
      </c>
      <c r="AA684" s="114" t="str">
        <f t="shared" si="2245"/>
        <v/>
      </c>
      <c r="AB684" s="113" t="str">
        <f t="shared" si="2245"/>
        <v/>
      </c>
      <c r="AC684" s="114" t="str">
        <f t="shared" si="2245"/>
        <v/>
      </c>
      <c r="AD684" s="114" t="str">
        <f t="shared" si="2245"/>
        <v/>
      </c>
      <c r="AE684" s="114" t="str">
        <f t="shared" si="2245"/>
        <v/>
      </c>
      <c r="AF684" s="114" t="str">
        <f t="shared" si="2245"/>
        <v/>
      </c>
      <c r="AG684" s="114" t="str">
        <f t="shared" si="2245"/>
        <v/>
      </c>
      <c r="AH684" s="114" t="str">
        <f t="shared" si="2245"/>
        <v/>
      </c>
      <c r="AI684" s="113" t="str">
        <f t="shared" si="2245"/>
        <v/>
      </c>
      <c r="AJ684" s="115" t="str">
        <f t="shared" si="2245"/>
        <v/>
      </c>
      <c r="AK684" s="617"/>
      <c r="AL684" s="38"/>
      <c r="AM684" s="98" t="s">
        <v>68</v>
      </c>
      <c r="AN684" s="130">
        <f t="shared" si="1746"/>
        <v>678</v>
      </c>
      <c r="AO684" s="138" t="str">
        <f t="shared" ref="AO684:AS684" si="2246">IF(AND($G684=AO$4,$H684=AO$6),$I684,"")</f>
        <v/>
      </c>
      <c r="AP684" s="139" t="str">
        <f t="shared" si="2246"/>
        <v/>
      </c>
      <c r="AQ684" s="139">
        <f t="shared" si="2246"/>
        <v>10000</v>
      </c>
      <c r="AR684" s="139" t="str">
        <f t="shared" si="2246"/>
        <v/>
      </c>
      <c r="AS684" s="139" t="str">
        <f t="shared" si="2246"/>
        <v/>
      </c>
      <c r="AT684" s="118"/>
      <c r="AU684" s="138" t="str">
        <f t="shared" si="1675"/>
        <v/>
      </c>
      <c r="AV684" s="139" t="str">
        <f t="shared" si="1676"/>
        <v/>
      </c>
      <c r="AW684" s="139" t="str">
        <f t="shared" si="1677"/>
        <v/>
      </c>
      <c r="AX684" s="139" t="str">
        <f t="shared" si="1678"/>
        <v/>
      </c>
      <c r="AY684" s="139" t="str">
        <f t="shared" si="1679"/>
        <v/>
      </c>
      <c r="AZ684" s="140" t="str">
        <f t="shared" si="1680"/>
        <v/>
      </c>
      <c r="BA684" s="141" t="str">
        <f t="shared" si="1681"/>
        <v/>
      </c>
      <c r="BB684" s="139" t="str">
        <f t="shared" si="1682"/>
        <v/>
      </c>
      <c r="BC684" s="139" t="str">
        <f t="shared" si="1683"/>
        <v/>
      </c>
      <c r="BD684" s="139" t="str">
        <f t="shared" si="1684"/>
        <v/>
      </c>
      <c r="BE684" s="140" t="str">
        <f t="shared" si="1685"/>
        <v/>
      </c>
      <c r="BF684" s="122" t="str">
        <f t="shared" si="1686"/>
        <v/>
      </c>
      <c r="BG684" s="123" t="str">
        <f t="shared" si="1687"/>
        <v/>
      </c>
      <c r="BH684" s="123" t="str">
        <f t="shared" si="1688"/>
        <v/>
      </c>
      <c r="BI684" s="123" t="str">
        <f t="shared" si="1689"/>
        <v/>
      </c>
      <c r="BJ684" s="122" t="str">
        <f t="shared" si="1690"/>
        <v/>
      </c>
      <c r="BK684" s="123" t="str">
        <f t="shared" si="1691"/>
        <v/>
      </c>
      <c r="BL684" s="123" t="str">
        <f t="shared" si="1692"/>
        <v/>
      </c>
      <c r="BM684" s="123" t="str">
        <f t="shared" si="1693"/>
        <v/>
      </c>
      <c r="BN684" s="123" t="str">
        <f t="shared" si="1694"/>
        <v/>
      </c>
      <c r="BO684" s="123" t="str">
        <f t="shared" si="1695"/>
        <v/>
      </c>
      <c r="BP684" s="123" t="str">
        <f t="shared" si="1696"/>
        <v/>
      </c>
      <c r="BQ684" s="123" t="str">
        <f t="shared" si="1697"/>
        <v/>
      </c>
      <c r="BR684" s="124" t="str">
        <f t="shared" si="1698"/>
        <v/>
      </c>
      <c r="BS684" s="142" t="str">
        <f t="shared" si="1699"/>
        <v/>
      </c>
      <c r="BT684" s="143" t="str">
        <f t="shared" si="1700"/>
        <v/>
      </c>
      <c r="BU684" s="143" t="str">
        <f t="shared" si="1701"/>
        <v/>
      </c>
      <c r="BV684" s="143" t="str">
        <f t="shared" si="1702"/>
        <v/>
      </c>
      <c r="BW684" s="143" t="str">
        <f t="shared" si="1703"/>
        <v/>
      </c>
      <c r="BX684" s="144" t="str">
        <f t="shared" si="1704"/>
        <v/>
      </c>
      <c r="BY684" s="141" t="str">
        <f t="shared" si="1705"/>
        <v/>
      </c>
      <c r="BZ684" s="139" t="str">
        <f t="shared" si="1706"/>
        <v/>
      </c>
      <c r="CA684" s="139" t="str">
        <f t="shared" si="1707"/>
        <v/>
      </c>
      <c r="CB684" s="139" t="str">
        <f t="shared" si="1708"/>
        <v/>
      </c>
      <c r="CC684" s="139" t="str">
        <f t="shared" si="1709"/>
        <v/>
      </c>
      <c r="CD684" s="139" t="str">
        <f t="shared" si="1710"/>
        <v/>
      </c>
      <c r="CE684" s="140" t="str">
        <f t="shared" si="1711"/>
        <v/>
      </c>
      <c r="CF684" s="141" t="str">
        <f t="shared" si="1712"/>
        <v/>
      </c>
      <c r="CG684" s="139" t="str">
        <f t="shared" si="1713"/>
        <v/>
      </c>
      <c r="CH684" s="139" t="str">
        <f t="shared" si="1714"/>
        <v/>
      </c>
      <c r="CI684" s="139" t="str">
        <f t="shared" si="1715"/>
        <v/>
      </c>
      <c r="CJ684" s="139" t="str">
        <f t="shared" si="1716"/>
        <v/>
      </c>
      <c r="CK684" s="139" t="str">
        <f t="shared" si="1717"/>
        <v/>
      </c>
      <c r="CL684" s="140" t="str">
        <f t="shared" si="1718"/>
        <v/>
      </c>
      <c r="CM684" s="142" t="str">
        <f t="shared" si="1719"/>
        <v/>
      </c>
      <c r="CN684" s="143" t="str">
        <f t="shared" si="1720"/>
        <v/>
      </c>
      <c r="CO684" s="143" t="str">
        <f t="shared" si="1721"/>
        <v/>
      </c>
      <c r="CP684" s="143" t="str">
        <f t="shared" si="1722"/>
        <v/>
      </c>
      <c r="CQ684" s="143" t="str">
        <f t="shared" si="1723"/>
        <v/>
      </c>
      <c r="CR684" s="145" t="str">
        <f t="shared" si="1724"/>
        <v/>
      </c>
      <c r="CS684" s="127"/>
      <c r="CT684" s="122" t="str">
        <f t="shared" si="1725"/>
        <v/>
      </c>
      <c r="CU684" s="123" t="str">
        <f t="shared" si="1726"/>
        <v/>
      </c>
      <c r="CV684" s="123" t="str">
        <f t="shared" si="1727"/>
        <v/>
      </c>
      <c r="CW684" s="123" t="str">
        <f t="shared" si="1728"/>
        <v/>
      </c>
      <c r="CX684" s="123" t="str">
        <f t="shared" si="1729"/>
        <v/>
      </c>
      <c r="CY684" s="123" t="str">
        <f t="shared" si="1730"/>
        <v/>
      </c>
      <c r="CZ684" s="123" t="str">
        <f t="shared" si="1731"/>
        <v/>
      </c>
      <c r="DA684" s="123" t="str">
        <f t="shared" si="1732"/>
        <v/>
      </c>
      <c r="DB684" s="124" t="str">
        <f t="shared" si="1733"/>
        <v/>
      </c>
      <c r="DC684" s="128" t="str">
        <f t="shared" si="1734"/>
        <v/>
      </c>
      <c r="DD684" s="123" t="str">
        <f t="shared" si="1735"/>
        <v/>
      </c>
      <c r="DE684" s="123" t="str">
        <f t="shared" si="1736"/>
        <v/>
      </c>
      <c r="DF684" s="123" t="str">
        <f t="shared" si="1737"/>
        <v/>
      </c>
      <c r="DG684" s="123" t="str">
        <f t="shared" si="1738"/>
        <v/>
      </c>
      <c r="DH684" s="123" t="str">
        <f t="shared" si="1739"/>
        <v/>
      </c>
      <c r="DI684" s="123" t="str">
        <f t="shared" si="1740"/>
        <v/>
      </c>
      <c r="DJ684" s="129" t="str">
        <f t="shared" si="1741"/>
        <v/>
      </c>
      <c r="DK684" s="98" t="s">
        <v>68</v>
      </c>
      <c r="DL684" s="130">
        <f t="shared" si="1748"/>
        <v>678</v>
      </c>
      <c r="DM684" s="56"/>
    </row>
    <row r="685" spans="2:117" ht="22.5" customHeight="1">
      <c r="B685" s="98" t="s">
        <v>68</v>
      </c>
      <c r="C685" s="130">
        <f t="shared" si="1742"/>
        <v>679</v>
      </c>
      <c r="D685" s="146">
        <v>45712</v>
      </c>
      <c r="E685" s="155" t="s">
        <v>69</v>
      </c>
      <c r="F685" s="102" t="s">
        <v>70</v>
      </c>
      <c r="G685" s="103" t="s">
        <v>20</v>
      </c>
      <c r="H685" s="131" t="s">
        <v>46</v>
      </c>
      <c r="I685" s="132">
        <v>10000</v>
      </c>
      <c r="J685" s="106"/>
      <c r="K685" s="107">
        <f t="shared" si="1743"/>
        <v>7009375</v>
      </c>
      <c r="L685" s="645"/>
      <c r="M685" s="133"/>
      <c r="N685" s="133"/>
      <c r="O685" s="134" t="str">
        <f t="shared" ref="O685:S685" si="2247">IF($H685=O$6,$I685,"")</f>
        <v/>
      </c>
      <c r="P685" s="135" t="str">
        <f t="shared" si="2247"/>
        <v/>
      </c>
      <c r="Q685" s="136">
        <f t="shared" si="2247"/>
        <v>10000</v>
      </c>
      <c r="R685" s="135" t="str">
        <f t="shared" si="2247"/>
        <v/>
      </c>
      <c r="S685" s="137" t="str">
        <f t="shared" si="2247"/>
        <v/>
      </c>
      <c r="T685" s="113" t="str">
        <f t="shared" ref="T685:AJ685" si="2248">IF($H685=T$6,$J685,"")</f>
        <v/>
      </c>
      <c r="U685" s="114" t="str">
        <f t="shared" si="2248"/>
        <v/>
      </c>
      <c r="V685" s="114" t="str">
        <f t="shared" si="2248"/>
        <v/>
      </c>
      <c r="W685" s="114" t="str">
        <f t="shared" si="2248"/>
        <v/>
      </c>
      <c r="X685" s="113" t="str">
        <f t="shared" si="2248"/>
        <v/>
      </c>
      <c r="Y685" s="114" t="str">
        <f t="shared" si="2248"/>
        <v/>
      </c>
      <c r="Z685" s="114" t="str">
        <f t="shared" si="2248"/>
        <v/>
      </c>
      <c r="AA685" s="114" t="str">
        <f t="shared" si="2248"/>
        <v/>
      </c>
      <c r="AB685" s="113" t="str">
        <f t="shared" si="2248"/>
        <v/>
      </c>
      <c r="AC685" s="114" t="str">
        <f t="shared" si="2248"/>
        <v/>
      </c>
      <c r="AD685" s="114" t="str">
        <f t="shared" si="2248"/>
        <v/>
      </c>
      <c r="AE685" s="114" t="str">
        <f t="shared" si="2248"/>
        <v/>
      </c>
      <c r="AF685" s="114" t="str">
        <f t="shared" si="2248"/>
        <v/>
      </c>
      <c r="AG685" s="114" t="str">
        <f t="shared" si="2248"/>
        <v/>
      </c>
      <c r="AH685" s="114" t="str">
        <f t="shared" si="2248"/>
        <v/>
      </c>
      <c r="AI685" s="113" t="str">
        <f t="shared" si="2248"/>
        <v/>
      </c>
      <c r="AJ685" s="115" t="str">
        <f t="shared" si="2248"/>
        <v/>
      </c>
      <c r="AK685" s="617"/>
      <c r="AL685" s="38"/>
      <c r="AM685" s="98" t="s">
        <v>68</v>
      </c>
      <c r="AN685" s="130">
        <f t="shared" si="1746"/>
        <v>679</v>
      </c>
      <c r="AO685" s="138" t="str">
        <f t="shared" ref="AO685:AS685" si="2249">IF(AND($G685=AO$4,$H685=AO$6),$I685,"")</f>
        <v/>
      </c>
      <c r="AP685" s="139" t="str">
        <f t="shared" si="2249"/>
        <v/>
      </c>
      <c r="AQ685" s="139">
        <f t="shared" si="2249"/>
        <v>10000</v>
      </c>
      <c r="AR685" s="139" t="str">
        <f t="shared" si="2249"/>
        <v/>
      </c>
      <c r="AS685" s="139" t="str">
        <f t="shared" si="2249"/>
        <v/>
      </c>
      <c r="AT685" s="118"/>
      <c r="AU685" s="138" t="str">
        <f t="shared" si="1675"/>
        <v/>
      </c>
      <c r="AV685" s="139" t="str">
        <f t="shared" si="1676"/>
        <v/>
      </c>
      <c r="AW685" s="139" t="str">
        <f t="shared" si="1677"/>
        <v/>
      </c>
      <c r="AX685" s="139" t="str">
        <f t="shared" si="1678"/>
        <v/>
      </c>
      <c r="AY685" s="139" t="str">
        <f t="shared" si="1679"/>
        <v/>
      </c>
      <c r="AZ685" s="140" t="str">
        <f t="shared" si="1680"/>
        <v/>
      </c>
      <c r="BA685" s="141" t="str">
        <f t="shared" si="1681"/>
        <v/>
      </c>
      <c r="BB685" s="139" t="str">
        <f t="shared" si="1682"/>
        <v/>
      </c>
      <c r="BC685" s="139" t="str">
        <f t="shared" si="1683"/>
        <v/>
      </c>
      <c r="BD685" s="139" t="str">
        <f t="shared" si="1684"/>
        <v/>
      </c>
      <c r="BE685" s="140" t="str">
        <f t="shared" si="1685"/>
        <v/>
      </c>
      <c r="BF685" s="122" t="str">
        <f t="shared" si="1686"/>
        <v/>
      </c>
      <c r="BG685" s="123" t="str">
        <f t="shared" si="1687"/>
        <v/>
      </c>
      <c r="BH685" s="123" t="str">
        <f t="shared" si="1688"/>
        <v/>
      </c>
      <c r="BI685" s="123" t="str">
        <f t="shared" si="1689"/>
        <v/>
      </c>
      <c r="BJ685" s="122" t="str">
        <f t="shared" si="1690"/>
        <v/>
      </c>
      <c r="BK685" s="123" t="str">
        <f t="shared" si="1691"/>
        <v/>
      </c>
      <c r="BL685" s="123" t="str">
        <f t="shared" si="1692"/>
        <v/>
      </c>
      <c r="BM685" s="123" t="str">
        <f t="shared" si="1693"/>
        <v/>
      </c>
      <c r="BN685" s="123" t="str">
        <f t="shared" si="1694"/>
        <v/>
      </c>
      <c r="BO685" s="123" t="str">
        <f t="shared" si="1695"/>
        <v/>
      </c>
      <c r="BP685" s="123" t="str">
        <f t="shared" si="1696"/>
        <v/>
      </c>
      <c r="BQ685" s="123" t="str">
        <f t="shared" si="1697"/>
        <v/>
      </c>
      <c r="BR685" s="124" t="str">
        <f t="shared" si="1698"/>
        <v/>
      </c>
      <c r="BS685" s="142" t="str">
        <f t="shared" si="1699"/>
        <v/>
      </c>
      <c r="BT685" s="143" t="str">
        <f t="shared" si="1700"/>
        <v/>
      </c>
      <c r="BU685" s="143" t="str">
        <f t="shared" si="1701"/>
        <v/>
      </c>
      <c r="BV685" s="143" t="str">
        <f t="shared" si="1702"/>
        <v/>
      </c>
      <c r="BW685" s="143" t="str">
        <f t="shared" si="1703"/>
        <v/>
      </c>
      <c r="BX685" s="144" t="str">
        <f t="shared" si="1704"/>
        <v/>
      </c>
      <c r="BY685" s="141" t="str">
        <f t="shared" si="1705"/>
        <v/>
      </c>
      <c r="BZ685" s="139" t="str">
        <f t="shared" si="1706"/>
        <v/>
      </c>
      <c r="CA685" s="139" t="str">
        <f t="shared" si="1707"/>
        <v/>
      </c>
      <c r="CB685" s="139" t="str">
        <f t="shared" si="1708"/>
        <v/>
      </c>
      <c r="CC685" s="139" t="str">
        <f t="shared" si="1709"/>
        <v/>
      </c>
      <c r="CD685" s="139" t="str">
        <f t="shared" si="1710"/>
        <v/>
      </c>
      <c r="CE685" s="140" t="str">
        <f t="shared" si="1711"/>
        <v/>
      </c>
      <c r="CF685" s="141" t="str">
        <f t="shared" si="1712"/>
        <v/>
      </c>
      <c r="CG685" s="139" t="str">
        <f t="shared" si="1713"/>
        <v/>
      </c>
      <c r="CH685" s="139" t="str">
        <f t="shared" si="1714"/>
        <v/>
      </c>
      <c r="CI685" s="139" t="str">
        <f t="shared" si="1715"/>
        <v/>
      </c>
      <c r="CJ685" s="139" t="str">
        <f t="shared" si="1716"/>
        <v/>
      </c>
      <c r="CK685" s="139" t="str">
        <f t="shared" si="1717"/>
        <v/>
      </c>
      <c r="CL685" s="140" t="str">
        <f t="shared" si="1718"/>
        <v/>
      </c>
      <c r="CM685" s="142" t="str">
        <f t="shared" si="1719"/>
        <v/>
      </c>
      <c r="CN685" s="143" t="str">
        <f t="shared" si="1720"/>
        <v/>
      </c>
      <c r="CO685" s="143" t="str">
        <f t="shared" si="1721"/>
        <v/>
      </c>
      <c r="CP685" s="143" t="str">
        <f t="shared" si="1722"/>
        <v/>
      </c>
      <c r="CQ685" s="143" t="str">
        <f t="shared" si="1723"/>
        <v/>
      </c>
      <c r="CR685" s="145" t="str">
        <f t="shared" si="1724"/>
        <v/>
      </c>
      <c r="CS685" s="127"/>
      <c r="CT685" s="122" t="str">
        <f t="shared" si="1725"/>
        <v/>
      </c>
      <c r="CU685" s="123" t="str">
        <f t="shared" si="1726"/>
        <v/>
      </c>
      <c r="CV685" s="123" t="str">
        <f t="shared" si="1727"/>
        <v/>
      </c>
      <c r="CW685" s="123" t="str">
        <f t="shared" si="1728"/>
        <v/>
      </c>
      <c r="CX685" s="123" t="str">
        <f t="shared" si="1729"/>
        <v/>
      </c>
      <c r="CY685" s="123" t="str">
        <f t="shared" si="1730"/>
        <v/>
      </c>
      <c r="CZ685" s="123" t="str">
        <f t="shared" si="1731"/>
        <v/>
      </c>
      <c r="DA685" s="123" t="str">
        <f t="shared" si="1732"/>
        <v/>
      </c>
      <c r="DB685" s="124" t="str">
        <f t="shared" si="1733"/>
        <v/>
      </c>
      <c r="DC685" s="128" t="str">
        <f t="shared" si="1734"/>
        <v/>
      </c>
      <c r="DD685" s="123" t="str">
        <f t="shared" si="1735"/>
        <v/>
      </c>
      <c r="DE685" s="123" t="str">
        <f t="shared" si="1736"/>
        <v/>
      </c>
      <c r="DF685" s="123" t="str">
        <f t="shared" si="1737"/>
        <v/>
      </c>
      <c r="DG685" s="123" t="str">
        <f t="shared" si="1738"/>
        <v/>
      </c>
      <c r="DH685" s="123" t="str">
        <f t="shared" si="1739"/>
        <v/>
      </c>
      <c r="DI685" s="123" t="str">
        <f t="shared" si="1740"/>
        <v/>
      </c>
      <c r="DJ685" s="129" t="str">
        <f t="shared" si="1741"/>
        <v/>
      </c>
      <c r="DK685" s="98" t="s">
        <v>68</v>
      </c>
      <c r="DL685" s="130">
        <f t="shared" si="1748"/>
        <v>679</v>
      </c>
      <c r="DM685" s="56"/>
    </row>
    <row r="686" spans="2:117" ht="22.5" customHeight="1">
      <c r="B686" s="98" t="s">
        <v>68</v>
      </c>
      <c r="C686" s="130">
        <f t="shared" si="1742"/>
        <v>680</v>
      </c>
      <c r="D686" s="146">
        <v>45712</v>
      </c>
      <c r="E686" s="155" t="s">
        <v>69</v>
      </c>
      <c r="F686" s="102" t="s">
        <v>70</v>
      </c>
      <c r="G686" s="103" t="s">
        <v>20</v>
      </c>
      <c r="H686" s="131" t="s">
        <v>46</v>
      </c>
      <c r="I686" s="132">
        <v>10000</v>
      </c>
      <c r="J686" s="106"/>
      <c r="K686" s="107">
        <f t="shared" si="1743"/>
        <v>7019375</v>
      </c>
      <c r="L686" s="645"/>
      <c r="M686" s="133"/>
      <c r="N686" s="133"/>
      <c r="O686" s="134" t="str">
        <f t="shared" ref="O686:S686" si="2250">IF($H686=O$6,$I686,"")</f>
        <v/>
      </c>
      <c r="P686" s="135" t="str">
        <f t="shared" si="2250"/>
        <v/>
      </c>
      <c r="Q686" s="136">
        <f t="shared" si="2250"/>
        <v>10000</v>
      </c>
      <c r="R686" s="135" t="str">
        <f t="shared" si="2250"/>
        <v/>
      </c>
      <c r="S686" s="137" t="str">
        <f t="shared" si="2250"/>
        <v/>
      </c>
      <c r="T686" s="113" t="str">
        <f t="shared" ref="T686:AJ686" si="2251">IF($H686=T$6,$J686,"")</f>
        <v/>
      </c>
      <c r="U686" s="114" t="str">
        <f t="shared" si="2251"/>
        <v/>
      </c>
      <c r="V686" s="114" t="str">
        <f t="shared" si="2251"/>
        <v/>
      </c>
      <c r="W686" s="114" t="str">
        <f t="shared" si="2251"/>
        <v/>
      </c>
      <c r="X686" s="113" t="str">
        <f t="shared" si="2251"/>
        <v/>
      </c>
      <c r="Y686" s="114" t="str">
        <f t="shared" si="2251"/>
        <v/>
      </c>
      <c r="Z686" s="114" t="str">
        <f t="shared" si="2251"/>
        <v/>
      </c>
      <c r="AA686" s="114" t="str">
        <f t="shared" si="2251"/>
        <v/>
      </c>
      <c r="AB686" s="113" t="str">
        <f t="shared" si="2251"/>
        <v/>
      </c>
      <c r="AC686" s="114" t="str">
        <f t="shared" si="2251"/>
        <v/>
      </c>
      <c r="AD686" s="114" t="str">
        <f t="shared" si="2251"/>
        <v/>
      </c>
      <c r="AE686" s="114" t="str">
        <f t="shared" si="2251"/>
        <v/>
      </c>
      <c r="AF686" s="114" t="str">
        <f t="shared" si="2251"/>
        <v/>
      </c>
      <c r="AG686" s="114" t="str">
        <f t="shared" si="2251"/>
        <v/>
      </c>
      <c r="AH686" s="114" t="str">
        <f t="shared" si="2251"/>
        <v/>
      </c>
      <c r="AI686" s="113" t="str">
        <f t="shared" si="2251"/>
        <v/>
      </c>
      <c r="AJ686" s="115" t="str">
        <f t="shared" si="2251"/>
        <v/>
      </c>
      <c r="AK686" s="617"/>
      <c r="AL686" s="38"/>
      <c r="AM686" s="98" t="s">
        <v>68</v>
      </c>
      <c r="AN686" s="130">
        <f t="shared" si="1746"/>
        <v>680</v>
      </c>
      <c r="AO686" s="138" t="str">
        <f t="shared" ref="AO686:AS686" si="2252">IF(AND($G686=AO$4,$H686=AO$6),$I686,"")</f>
        <v/>
      </c>
      <c r="AP686" s="139" t="str">
        <f t="shared" si="2252"/>
        <v/>
      </c>
      <c r="AQ686" s="139">
        <f t="shared" si="2252"/>
        <v>10000</v>
      </c>
      <c r="AR686" s="139" t="str">
        <f t="shared" si="2252"/>
        <v/>
      </c>
      <c r="AS686" s="139" t="str">
        <f t="shared" si="2252"/>
        <v/>
      </c>
      <c r="AT686" s="118"/>
      <c r="AU686" s="138" t="str">
        <f t="shared" si="1675"/>
        <v/>
      </c>
      <c r="AV686" s="139" t="str">
        <f t="shared" si="1676"/>
        <v/>
      </c>
      <c r="AW686" s="139" t="str">
        <f t="shared" si="1677"/>
        <v/>
      </c>
      <c r="AX686" s="139" t="str">
        <f t="shared" si="1678"/>
        <v/>
      </c>
      <c r="AY686" s="139" t="str">
        <f t="shared" si="1679"/>
        <v/>
      </c>
      <c r="AZ686" s="140" t="str">
        <f t="shared" si="1680"/>
        <v/>
      </c>
      <c r="BA686" s="141" t="str">
        <f t="shared" si="1681"/>
        <v/>
      </c>
      <c r="BB686" s="139" t="str">
        <f t="shared" si="1682"/>
        <v/>
      </c>
      <c r="BC686" s="139" t="str">
        <f t="shared" si="1683"/>
        <v/>
      </c>
      <c r="BD686" s="139" t="str">
        <f t="shared" si="1684"/>
        <v/>
      </c>
      <c r="BE686" s="140" t="str">
        <f t="shared" si="1685"/>
        <v/>
      </c>
      <c r="BF686" s="122" t="str">
        <f t="shared" si="1686"/>
        <v/>
      </c>
      <c r="BG686" s="123" t="str">
        <f t="shared" si="1687"/>
        <v/>
      </c>
      <c r="BH686" s="123" t="str">
        <f t="shared" si="1688"/>
        <v/>
      </c>
      <c r="BI686" s="123" t="str">
        <f t="shared" si="1689"/>
        <v/>
      </c>
      <c r="BJ686" s="122" t="str">
        <f t="shared" si="1690"/>
        <v/>
      </c>
      <c r="BK686" s="123" t="str">
        <f t="shared" si="1691"/>
        <v/>
      </c>
      <c r="BL686" s="123" t="str">
        <f t="shared" si="1692"/>
        <v/>
      </c>
      <c r="BM686" s="123" t="str">
        <f t="shared" si="1693"/>
        <v/>
      </c>
      <c r="BN686" s="123" t="str">
        <f t="shared" si="1694"/>
        <v/>
      </c>
      <c r="BO686" s="123" t="str">
        <f t="shared" si="1695"/>
        <v/>
      </c>
      <c r="BP686" s="123" t="str">
        <f t="shared" si="1696"/>
        <v/>
      </c>
      <c r="BQ686" s="123" t="str">
        <f t="shared" si="1697"/>
        <v/>
      </c>
      <c r="BR686" s="124" t="str">
        <f t="shared" si="1698"/>
        <v/>
      </c>
      <c r="BS686" s="142" t="str">
        <f t="shared" si="1699"/>
        <v/>
      </c>
      <c r="BT686" s="143" t="str">
        <f t="shared" si="1700"/>
        <v/>
      </c>
      <c r="BU686" s="143" t="str">
        <f t="shared" si="1701"/>
        <v/>
      </c>
      <c r="BV686" s="143" t="str">
        <f t="shared" si="1702"/>
        <v/>
      </c>
      <c r="BW686" s="143" t="str">
        <f t="shared" si="1703"/>
        <v/>
      </c>
      <c r="BX686" s="144" t="str">
        <f t="shared" si="1704"/>
        <v/>
      </c>
      <c r="BY686" s="141" t="str">
        <f t="shared" si="1705"/>
        <v/>
      </c>
      <c r="BZ686" s="139" t="str">
        <f t="shared" si="1706"/>
        <v/>
      </c>
      <c r="CA686" s="139" t="str">
        <f t="shared" si="1707"/>
        <v/>
      </c>
      <c r="CB686" s="139" t="str">
        <f t="shared" si="1708"/>
        <v/>
      </c>
      <c r="CC686" s="139" t="str">
        <f t="shared" si="1709"/>
        <v/>
      </c>
      <c r="CD686" s="139" t="str">
        <f t="shared" si="1710"/>
        <v/>
      </c>
      <c r="CE686" s="140" t="str">
        <f t="shared" si="1711"/>
        <v/>
      </c>
      <c r="CF686" s="141" t="str">
        <f t="shared" si="1712"/>
        <v/>
      </c>
      <c r="CG686" s="139" t="str">
        <f t="shared" si="1713"/>
        <v/>
      </c>
      <c r="CH686" s="139" t="str">
        <f t="shared" si="1714"/>
        <v/>
      </c>
      <c r="CI686" s="139" t="str">
        <f t="shared" si="1715"/>
        <v/>
      </c>
      <c r="CJ686" s="139" t="str">
        <f t="shared" si="1716"/>
        <v/>
      </c>
      <c r="CK686" s="139" t="str">
        <f t="shared" si="1717"/>
        <v/>
      </c>
      <c r="CL686" s="140" t="str">
        <f t="shared" si="1718"/>
        <v/>
      </c>
      <c r="CM686" s="142" t="str">
        <f t="shared" si="1719"/>
        <v/>
      </c>
      <c r="CN686" s="143" t="str">
        <f t="shared" si="1720"/>
        <v/>
      </c>
      <c r="CO686" s="143" t="str">
        <f t="shared" si="1721"/>
        <v/>
      </c>
      <c r="CP686" s="143" t="str">
        <f t="shared" si="1722"/>
        <v/>
      </c>
      <c r="CQ686" s="143" t="str">
        <f t="shared" si="1723"/>
        <v/>
      </c>
      <c r="CR686" s="145" t="str">
        <f t="shared" si="1724"/>
        <v/>
      </c>
      <c r="CS686" s="127"/>
      <c r="CT686" s="122" t="str">
        <f t="shared" si="1725"/>
        <v/>
      </c>
      <c r="CU686" s="123" t="str">
        <f t="shared" si="1726"/>
        <v/>
      </c>
      <c r="CV686" s="123" t="str">
        <f t="shared" si="1727"/>
        <v/>
      </c>
      <c r="CW686" s="123" t="str">
        <f t="shared" si="1728"/>
        <v/>
      </c>
      <c r="CX686" s="123" t="str">
        <f t="shared" si="1729"/>
        <v/>
      </c>
      <c r="CY686" s="123" t="str">
        <f t="shared" si="1730"/>
        <v/>
      </c>
      <c r="CZ686" s="123" t="str">
        <f t="shared" si="1731"/>
        <v/>
      </c>
      <c r="DA686" s="123" t="str">
        <f t="shared" si="1732"/>
        <v/>
      </c>
      <c r="DB686" s="124" t="str">
        <f t="shared" si="1733"/>
        <v/>
      </c>
      <c r="DC686" s="128" t="str">
        <f t="shared" si="1734"/>
        <v/>
      </c>
      <c r="DD686" s="123" t="str">
        <f t="shared" si="1735"/>
        <v/>
      </c>
      <c r="DE686" s="123" t="str">
        <f t="shared" si="1736"/>
        <v/>
      </c>
      <c r="DF686" s="123" t="str">
        <f t="shared" si="1737"/>
        <v/>
      </c>
      <c r="DG686" s="123" t="str">
        <f t="shared" si="1738"/>
        <v/>
      </c>
      <c r="DH686" s="123" t="str">
        <f t="shared" si="1739"/>
        <v/>
      </c>
      <c r="DI686" s="123" t="str">
        <f t="shared" si="1740"/>
        <v/>
      </c>
      <c r="DJ686" s="129" t="str">
        <f t="shared" si="1741"/>
        <v/>
      </c>
      <c r="DK686" s="98" t="s">
        <v>68</v>
      </c>
      <c r="DL686" s="130">
        <f t="shared" si="1748"/>
        <v>680</v>
      </c>
      <c r="DM686" s="56"/>
    </row>
    <row r="687" spans="2:117" ht="22.5" customHeight="1">
      <c r="B687" s="98" t="s">
        <v>68</v>
      </c>
      <c r="C687" s="130">
        <f t="shared" si="1742"/>
        <v>681</v>
      </c>
      <c r="D687" s="146">
        <v>45712</v>
      </c>
      <c r="E687" s="155" t="s">
        <v>69</v>
      </c>
      <c r="F687" s="102" t="s">
        <v>70</v>
      </c>
      <c r="G687" s="103" t="s">
        <v>20</v>
      </c>
      <c r="H687" s="131" t="s">
        <v>46</v>
      </c>
      <c r="I687" s="132">
        <v>5000</v>
      </c>
      <c r="J687" s="106"/>
      <c r="K687" s="107">
        <f t="shared" si="1743"/>
        <v>7024375</v>
      </c>
      <c r="L687" s="645"/>
      <c r="M687" s="133"/>
      <c r="N687" s="133"/>
      <c r="O687" s="134" t="str">
        <f t="shared" ref="O687:S687" si="2253">IF($H687=O$6,$I687,"")</f>
        <v/>
      </c>
      <c r="P687" s="135" t="str">
        <f t="shared" si="2253"/>
        <v/>
      </c>
      <c r="Q687" s="136">
        <f t="shared" si="2253"/>
        <v>5000</v>
      </c>
      <c r="R687" s="135" t="str">
        <f t="shared" si="2253"/>
        <v/>
      </c>
      <c r="S687" s="137" t="str">
        <f t="shared" si="2253"/>
        <v/>
      </c>
      <c r="T687" s="113" t="str">
        <f t="shared" ref="T687:AJ687" si="2254">IF($H687=T$6,$J687,"")</f>
        <v/>
      </c>
      <c r="U687" s="114" t="str">
        <f t="shared" si="2254"/>
        <v/>
      </c>
      <c r="V687" s="114" t="str">
        <f t="shared" si="2254"/>
        <v/>
      </c>
      <c r="W687" s="114" t="str">
        <f t="shared" si="2254"/>
        <v/>
      </c>
      <c r="X687" s="113" t="str">
        <f t="shared" si="2254"/>
        <v/>
      </c>
      <c r="Y687" s="114" t="str">
        <f t="shared" si="2254"/>
        <v/>
      </c>
      <c r="Z687" s="114" t="str">
        <f t="shared" si="2254"/>
        <v/>
      </c>
      <c r="AA687" s="114" t="str">
        <f t="shared" si="2254"/>
        <v/>
      </c>
      <c r="AB687" s="113" t="str">
        <f t="shared" si="2254"/>
        <v/>
      </c>
      <c r="AC687" s="114" t="str">
        <f t="shared" si="2254"/>
        <v/>
      </c>
      <c r="AD687" s="114" t="str">
        <f t="shared" si="2254"/>
        <v/>
      </c>
      <c r="AE687" s="114" t="str">
        <f t="shared" si="2254"/>
        <v/>
      </c>
      <c r="AF687" s="114" t="str">
        <f t="shared" si="2254"/>
        <v/>
      </c>
      <c r="AG687" s="114" t="str">
        <f t="shared" si="2254"/>
        <v/>
      </c>
      <c r="AH687" s="114" t="str">
        <f t="shared" si="2254"/>
        <v/>
      </c>
      <c r="AI687" s="113" t="str">
        <f t="shared" si="2254"/>
        <v/>
      </c>
      <c r="AJ687" s="115" t="str">
        <f t="shared" si="2254"/>
        <v/>
      </c>
      <c r="AK687" s="617"/>
      <c r="AL687" s="38"/>
      <c r="AM687" s="98" t="s">
        <v>68</v>
      </c>
      <c r="AN687" s="130">
        <f t="shared" si="1746"/>
        <v>681</v>
      </c>
      <c r="AO687" s="138" t="str">
        <f t="shared" ref="AO687:AS687" si="2255">IF(AND($G687=AO$4,$H687=AO$6),$I687,"")</f>
        <v/>
      </c>
      <c r="AP687" s="139" t="str">
        <f t="shared" si="2255"/>
        <v/>
      </c>
      <c r="AQ687" s="139">
        <f t="shared" si="2255"/>
        <v>5000</v>
      </c>
      <c r="AR687" s="139" t="str">
        <f t="shared" si="2255"/>
        <v/>
      </c>
      <c r="AS687" s="139" t="str">
        <f t="shared" si="2255"/>
        <v/>
      </c>
      <c r="AT687" s="118"/>
      <c r="AU687" s="138" t="str">
        <f t="shared" si="1675"/>
        <v/>
      </c>
      <c r="AV687" s="139" t="str">
        <f t="shared" si="1676"/>
        <v/>
      </c>
      <c r="AW687" s="139" t="str">
        <f t="shared" si="1677"/>
        <v/>
      </c>
      <c r="AX687" s="139" t="str">
        <f t="shared" si="1678"/>
        <v/>
      </c>
      <c r="AY687" s="139" t="str">
        <f t="shared" si="1679"/>
        <v/>
      </c>
      <c r="AZ687" s="140" t="str">
        <f t="shared" si="1680"/>
        <v/>
      </c>
      <c r="BA687" s="141" t="str">
        <f t="shared" si="1681"/>
        <v/>
      </c>
      <c r="BB687" s="139" t="str">
        <f t="shared" si="1682"/>
        <v/>
      </c>
      <c r="BC687" s="139" t="str">
        <f t="shared" si="1683"/>
        <v/>
      </c>
      <c r="BD687" s="139" t="str">
        <f t="shared" si="1684"/>
        <v/>
      </c>
      <c r="BE687" s="140" t="str">
        <f t="shared" si="1685"/>
        <v/>
      </c>
      <c r="BF687" s="122" t="str">
        <f t="shared" si="1686"/>
        <v/>
      </c>
      <c r="BG687" s="123" t="str">
        <f t="shared" si="1687"/>
        <v/>
      </c>
      <c r="BH687" s="123" t="str">
        <f t="shared" si="1688"/>
        <v/>
      </c>
      <c r="BI687" s="123" t="str">
        <f t="shared" si="1689"/>
        <v/>
      </c>
      <c r="BJ687" s="122" t="str">
        <f t="shared" si="1690"/>
        <v/>
      </c>
      <c r="BK687" s="123" t="str">
        <f t="shared" si="1691"/>
        <v/>
      </c>
      <c r="BL687" s="123" t="str">
        <f t="shared" si="1692"/>
        <v/>
      </c>
      <c r="BM687" s="123" t="str">
        <f t="shared" si="1693"/>
        <v/>
      </c>
      <c r="BN687" s="123" t="str">
        <f t="shared" si="1694"/>
        <v/>
      </c>
      <c r="BO687" s="123" t="str">
        <f t="shared" si="1695"/>
        <v/>
      </c>
      <c r="BP687" s="123" t="str">
        <f t="shared" si="1696"/>
        <v/>
      </c>
      <c r="BQ687" s="123" t="str">
        <f t="shared" si="1697"/>
        <v/>
      </c>
      <c r="BR687" s="124" t="str">
        <f t="shared" si="1698"/>
        <v/>
      </c>
      <c r="BS687" s="142" t="str">
        <f t="shared" si="1699"/>
        <v/>
      </c>
      <c r="BT687" s="143" t="str">
        <f t="shared" si="1700"/>
        <v/>
      </c>
      <c r="BU687" s="143" t="str">
        <f t="shared" si="1701"/>
        <v/>
      </c>
      <c r="BV687" s="143" t="str">
        <f t="shared" si="1702"/>
        <v/>
      </c>
      <c r="BW687" s="143" t="str">
        <f t="shared" si="1703"/>
        <v/>
      </c>
      <c r="BX687" s="144" t="str">
        <f t="shared" si="1704"/>
        <v/>
      </c>
      <c r="BY687" s="141" t="str">
        <f t="shared" si="1705"/>
        <v/>
      </c>
      <c r="BZ687" s="139" t="str">
        <f t="shared" si="1706"/>
        <v/>
      </c>
      <c r="CA687" s="139" t="str">
        <f t="shared" si="1707"/>
        <v/>
      </c>
      <c r="CB687" s="139" t="str">
        <f t="shared" si="1708"/>
        <v/>
      </c>
      <c r="CC687" s="139" t="str">
        <f t="shared" si="1709"/>
        <v/>
      </c>
      <c r="CD687" s="139" t="str">
        <f t="shared" si="1710"/>
        <v/>
      </c>
      <c r="CE687" s="140" t="str">
        <f t="shared" si="1711"/>
        <v/>
      </c>
      <c r="CF687" s="141" t="str">
        <f t="shared" si="1712"/>
        <v/>
      </c>
      <c r="CG687" s="139" t="str">
        <f t="shared" si="1713"/>
        <v/>
      </c>
      <c r="CH687" s="139" t="str">
        <f t="shared" si="1714"/>
        <v/>
      </c>
      <c r="CI687" s="139" t="str">
        <f t="shared" si="1715"/>
        <v/>
      </c>
      <c r="CJ687" s="139" t="str">
        <f t="shared" si="1716"/>
        <v/>
      </c>
      <c r="CK687" s="139" t="str">
        <f t="shared" si="1717"/>
        <v/>
      </c>
      <c r="CL687" s="140" t="str">
        <f t="shared" si="1718"/>
        <v/>
      </c>
      <c r="CM687" s="142" t="str">
        <f t="shared" si="1719"/>
        <v/>
      </c>
      <c r="CN687" s="143" t="str">
        <f t="shared" si="1720"/>
        <v/>
      </c>
      <c r="CO687" s="143" t="str">
        <f t="shared" si="1721"/>
        <v/>
      </c>
      <c r="CP687" s="143" t="str">
        <f t="shared" si="1722"/>
        <v/>
      </c>
      <c r="CQ687" s="143" t="str">
        <f t="shared" si="1723"/>
        <v/>
      </c>
      <c r="CR687" s="145" t="str">
        <f t="shared" si="1724"/>
        <v/>
      </c>
      <c r="CS687" s="127"/>
      <c r="CT687" s="122" t="str">
        <f t="shared" si="1725"/>
        <v/>
      </c>
      <c r="CU687" s="123" t="str">
        <f t="shared" si="1726"/>
        <v/>
      </c>
      <c r="CV687" s="123" t="str">
        <f t="shared" si="1727"/>
        <v/>
      </c>
      <c r="CW687" s="123" t="str">
        <f t="shared" si="1728"/>
        <v/>
      </c>
      <c r="CX687" s="123" t="str">
        <f t="shared" si="1729"/>
        <v/>
      </c>
      <c r="CY687" s="123" t="str">
        <f t="shared" si="1730"/>
        <v/>
      </c>
      <c r="CZ687" s="123" t="str">
        <f t="shared" si="1731"/>
        <v/>
      </c>
      <c r="DA687" s="123" t="str">
        <f t="shared" si="1732"/>
        <v/>
      </c>
      <c r="DB687" s="124" t="str">
        <f t="shared" si="1733"/>
        <v/>
      </c>
      <c r="DC687" s="128" t="str">
        <f t="shared" si="1734"/>
        <v/>
      </c>
      <c r="DD687" s="123" t="str">
        <f t="shared" si="1735"/>
        <v/>
      </c>
      <c r="DE687" s="123" t="str">
        <f t="shared" si="1736"/>
        <v/>
      </c>
      <c r="DF687" s="123" t="str">
        <f t="shared" si="1737"/>
        <v/>
      </c>
      <c r="DG687" s="123" t="str">
        <f t="shared" si="1738"/>
        <v/>
      </c>
      <c r="DH687" s="123" t="str">
        <f t="shared" si="1739"/>
        <v/>
      </c>
      <c r="DI687" s="123" t="str">
        <f t="shared" si="1740"/>
        <v/>
      </c>
      <c r="DJ687" s="129" t="str">
        <f t="shared" si="1741"/>
        <v/>
      </c>
      <c r="DK687" s="98" t="s">
        <v>68</v>
      </c>
      <c r="DL687" s="130">
        <f t="shared" si="1748"/>
        <v>681</v>
      </c>
      <c r="DM687" s="56"/>
    </row>
    <row r="688" spans="2:117" ht="22.5" customHeight="1">
      <c r="B688" s="98" t="s">
        <v>68</v>
      </c>
      <c r="C688" s="130">
        <f t="shared" si="1742"/>
        <v>682</v>
      </c>
      <c r="D688" s="146">
        <v>45712</v>
      </c>
      <c r="E688" s="155" t="s">
        <v>69</v>
      </c>
      <c r="F688" s="102" t="s">
        <v>70</v>
      </c>
      <c r="G688" s="103" t="s">
        <v>20</v>
      </c>
      <c r="H688" s="131" t="s">
        <v>46</v>
      </c>
      <c r="I688" s="132">
        <v>5000</v>
      </c>
      <c r="J688" s="106"/>
      <c r="K688" s="107">
        <f t="shared" si="1743"/>
        <v>7029375</v>
      </c>
      <c r="L688" s="645"/>
      <c r="M688" s="133"/>
      <c r="N688" s="133"/>
      <c r="O688" s="134" t="str">
        <f t="shared" ref="O688:S688" si="2256">IF($H688=O$6,$I688,"")</f>
        <v/>
      </c>
      <c r="P688" s="135" t="str">
        <f t="shared" si="2256"/>
        <v/>
      </c>
      <c r="Q688" s="136">
        <f t="shared" si="2256"/>
        <v>5000</v>
      </c>
      <c r="R688" s="135" t="str">
        <f t="shared" si="2256"/>
        <v/>
      </c>
      <c r="S688" s="137" t="str">
        <f t="shared" si="2256"/>
        <v/>
      </c>
      <c r="T688" s="113" t="str">
        <f t="shared" ref="T688:AJ688" si="2257">IF($H688=T$6,$J688,"")</f>
        <v/>
      </c>
      <c r="U688" s="114" t="str">
        <f t="shared" si="2257"/>
        <v/>
      </c>
      <c r="V688" s="114" t="str">
        <f t="shared" si="2257"/>
        <v/>
      </c>
      <c r="W688" s="114" t="str">
        <f t="shared" si="2257"/>
        <v/>
      </c>
      <c r="X688" s="113" t="str">
        <f t="shared" si="2257"/>
        <v/>
      </c>
      <c r="Y688" s="114" t="str">
        <f t="shared" si="2257"/>
        <v/>
      </c>
      <c r="Z688" s="114" t="str">
        <f t="shared" si="2257"/>
        <v/>
      </c>
      <c r="AA688" s="114" t="str">
        <f t="shared" si="2257"/>
        <v/>
      </c>
      <c r="AB688" s="113" t="str">
        <f t="shared" si="2257"/>
        <v/>
      </c>
      <c r="AC688" s="114" t="str">
        <f t="shared" si="2257"/>
        <v/>
      </c>
      <c r="AD688" s="114" t="str">
        <f t="shared" si="2257"/>
        <v/>
      </c>
      <c r="AE688" s="114" t="str">
        <f t="shared" si="2257"/>
        <v/>
      </c>
      <c r="AF688" s="114" t="str">
        <f t="shared" si="2257"/>
        <v/>
      </c>
      <c r="AG688" s="114" t="str">
        <f t="shared" si="2257"/>
        <v/>
      </c>
      <c r="AH688" s="114" t="str">
        <f t="shared" si="2257"/>
        <v/>
      </c>
      <c r="AI688" s="113" t="str">
        <f t="shared" si="2257"/>
        <v/>
      </c>
      <c r="AJ688" s="115" t="str">
        <f t="shared" si="2257"/>
        <v/>
      </c>
      <c r="AK688" s="617"/>
      <c r="AL688" s="38"/>
      <c r="AM688" s="98" t="s">
        <v>68</v>
      </c>
      <c r="AN688" s="130">
        <f t="shared" si="1746"/>
        <v>682</v>
      </c>
      <c r="AO688" s="138" t="str">
        <f t="shared" ref="AO688:AS688" si="2258">IF(AND($G688=AO$4,$H688=AO$6),$I688,"")</f>
        <v/>
      </c>
      <c r="AP688" s="139" t="str">
        <f t="shared" si="2258"/>
        <v/>
      </c>
      <c r="AQ688" s="139">
        <f t="shared" si="2258"/>
        <v>5000</v>
      </c>
      <c r="AR688" s="139" t="str">
        <f t="shared" si="2258"/>
        <v/>
      </c>
      <c r="AS688" s="139" t="str">
        <f t="shared" si="2258"/>
        <v/>
      </c>
      <c r="AT688" s="118"/>
      <c r="AU688" s="138" t="str">
        <f t="shared" si="1675"/>
        <v/>
      </c>
      <c r="AV688" s="139" t="str">
        <f t="shared" si="1676"/>
        <v/>
      </c>
      <c r="AW688" s="139" t="str">
        <f t="shared" si="1677"/>
        <v/>
      </c>
      <c r="AX688" s="139" t="str">
        <f t="shared" si="1678"/>
        <v/>
      </c>
      <c r="AY688" s="139" t="str">
        <f t="shared" si="1679"/>
        <v/>
      </c>
      <c r="AZ688" s="140" t="str">
        <f t="shared" si="1680"/>
        <v/>
      </c>
      <c r="BA688" s="141" t="str">
        <f t="shared" si="1681"/>
        <v/>
      </c>
      <c r="BB688" s="139" t="str">
        <f t="shared" si="1682"/>
        <v/>
      </c>
      <c r="BC688" s="139" t="str">
        <f t="shared" si="1683"/>
        <v/>
      </c>
      <c r="BD688" s="139" t="str">
        <f t="shared" si="1684"/>
        <v/>
      </c>
      <c r="BE688" s="140" t="str">
        <f t="shared" si="1685"/>
        <v/>
      </c>
      <c r="BF688" s="122" t="str">
        <f t="shared" si="1686"/>
        <v/>
      </c>
      <c r="BG688" s="123" t="str">
        <f t="shared" si="1687"/>
        <v/>
      </c>
      <c r="BH688" s="123" t="str">
        <f t="shared" si="1688"/>
        <v/>
      </c>
      <c r="BI688" s="123" t="str">
        <f t="shared" si="1689"/>
        <v/>
      </c>
      <c r="BJ688" s="122" t="str">
        <f t="shared" si="1690"/>
        <v/>
      </c>
      <c r="BK688" s="123" t="str">
        <f t="shared" si="1691"/>
        <v/>
      </c>
      <c r="BL688" s="123" t="str">
        <f t="shared" si="1692"/>
        <v/>
      </c>
      <c r="BM688" s="123" t="str">
        <f t="shared" si="1693"/>
        <v/>
      </c>
      <c r="BN688" s="123" t="str">
        <f t="shared" si="1694"/>
        <v/>
      </c>
      <c r="BO688" s="123" t="str">
        <f t="shared" si="1695"/>
        <v/>
      </c>
      <c r="BP688" s="123" t="str">
        <f t="shared" si="1696"/>
        <v/>
      </c>
      <c r="BQ688" s="123" t="str">
        <f t="shared" si="1697"/>
        <v/>
      </c>
      <c r="BR688" s="124" t="str">
        <f t="shared" si="1698"/>
        <v/>
      </c>
      <c r="BS688" s="142" t="str">
        <f t="shared" si="1699"/>
        <v/>
      </c>
      <c r="BT688" s="143" t="str">
        <f t="shared" si="1700"/>
        <v/>
      </c>
      <c r="BU688" s="143" t="str">
        <f t="shared" si="1701"/>
        <v/>
      </c>
      <c r="BV688" s="143" t="str">
        <f t="shared" si="1702"/>
        <v/>
      </c>
      <c r="BW688" s="143" t="str">
        <f t="shared" si="1703"/>
        <v/>
      </c>
      <c r="BX688" s="144" t="str">
        <f t="shared" si="1704"/>
        <v/>
      </c>
      <c r="BY688" s="141" t="str">
        <f t="shared" si="1705"/>
        <v/>
      </c>
      <c r="BZ688" s="139" t="str">
        <f t="shared" si="1706"/>
        <v/>
      </c>
      <c r="CA688" s="139" t="str">
        <f t="shared" si="1707"/>
        <v/>
      </c>
      <c r="CB688" s="139" t="str">
        <f t="shared" si="1708"/>
        <v/>
      </c>
      <c r="CC688" s="139" t="str">
        <f t="shared" si="1709"/>
        <v/>
      </c>
      <c r="CD688" s="139" t="str">
        <f t="shared" si="1710"/>
        <v/>
      </c>
      <c r="CE688" s="140" t="str">
        <f t="shared" si="1711"/>
        <v/>
      </c>
      <c r="CF688" s="141" t="str">
        <f t="shared" si="1712"/>
        <v/>
      </c>
      <c r="CG688" s="139" t="str">
        <f t="shared" si="1713"/>
        <v/>
      </c>
      <c r="CH688" s="139" t="str">
        <f t="shared" si="1714"/>
        <v/>
      </c>
      <c r="CI688" s="139" t="str">
        <f t="shared" si="1715"/>
        <v/>
      </c>
      <c r="CJ688" s="139" t="str">
        <f t="shared" si="1716"/>
        <v/>
      </c>
      <c r="CK688" s="139" t="str">
        <f t="shared" si="1717"/>
        <v/>
      </c>
      <c r="CL688" s="140" t="str">
        <f t="shared" si="1718"/>
        <v/>
      </c>
      <c r="CM688" s="142" t="str">
        <f t="shared" si="1719"/>
        <v/>
      </c>
      <c r="CN688" s="143" t="str">
        <f t="shared" si="1720"/>
        <v/>
      </c>
      <c r="CO688" s="143" t="str">
        <f t="shared" si="1721"/>
        <v/>
      </c>
      <c r="CP688" s="143" t="str">
        <f t="shared" si="1722"/>
        <v/>
      </c>
      <c r="CQ688" s="143" t="str">
        <f t="shared" si="1723"/>
        <v/>
      </c>
      <c r="CR688" s="145" t="str">
        <f t="shared" si="1724"/>
        <v/>
      </c>
      <c r="CS688" s="127"/>
      <c r="CT688" s="122" t="str">
        <f t="shared" si="1725"/>
        <v/>
      </c>
      <c r="CU688" s="123" t="str">
        <f t="shared" si="1726"/>
        <v/>
      </c>
      <c r="CV688" s="123" t="str">
        <f t="shared" si="1727"/>
        <v/>
      </c>
      <c r="CW688" s="123" t="str">
        <f t="shared" si="1728"/>
        <v/>
      </c>
      <c r="CX688" s="123" t="str">
        <f t="shared" si="1729"/>
        <v/>
      </c>
      <c r="CY688" s="123" t="str">
        <f t="shared" si="1730"/>
        <v/>
      </c>
      <c r="CZ688" s="123" t="str">
        <f t="shared" si="1731"/>
        <v/>
      </c>
      <c r="DA688" s="123" t="str">
        <f t="shared" si="1732"/>
        <v/>
      </c>
      <c r="DB688" s="124" t="str">
        <f t="shared" si="1733"/>
        <v/>
      </c>
      <c r="DC688" s="128" t="str">
        <f t="shared" si="1734"/>
        <v/>
      </c>
      <c r="DD688" s="123" t="str">
        <f t="shared" si="1735"/>
        <v/>
      </c>
      <c r="DE688" s="123" t="str">
        <f t="shared" si="1736"/>
        <v/>
      </c>
      <c r="DF688" s="123" t="str">
        <f t="shared" si="1737"/>
        <v/>
      </c>
      <c r="DG688" s="123" t="str">
        <f t="shared" si="1738"/>
        <v/>
      </c>
      <c r="DH688" s="123" t="str">
        <f t="shared" si="1739"/>
        <v/>
      </c>
      <c r="DI688" s="123" t="str">
        <f t="shared" si="1740"/>
        <v/>
      </c>
      <c r="DJ688" s="129" t="str">
        <f t="shared" si="1741"/>
        <v/>
      </c>
      <c r="DK688" s="98" t="s">
        <v>68</v>
      </c>
      <c r="DL688" s="130">
        <f t="shared" si="1748"/>
        <v>682</v>
      </c>
      <c r="DM688" s="56"/>
    </row>
    <row r="689" spans="2:117" ht="22.5" customHeight="1">
      <c r="B689" s="98" t="s">
        <v>68</v>
      </c>
      <c r="C689" s="130">
        <f t="shared" si="1742"/>
        <v>683</v>
      </c>
      <c r="D689" s="146">
        <v>45712</v>
      </c>
      <c r="E689" s="155" t="s">
        <v>69</v>
      </c>
      <c r="F689" s="102" t="s">
        <v>70</v>
      </c>
      <c r="G689" s="156" t="s">
        <v>20</v>
      </c>
      <c r="H689" s="131" t="s">
        <v>46</v>
      </c>
      <c r="I689" s="132">
        <v>3000</v>
      </c>
      <c r="J689" s="106"/>
      <c r="K689" s="107">
        <f t="shared" si="1743"/>
        <v>7032375</v>
      </c>
      <c r="L689" s="645"/>
      <c r="M689" s="133"/>
      <c r="N689" s="133"/>
      <c r="O689" s="134" t="str">
        <f t="shared" ref="O689:S689" si="2259">IF($H689=O$6,$I689,"")</f>
        <v/>
      </c>
      <c r="P689" s="135" t="str">
        <f t="shared" si="2259"/>
        <v/>
      </c>
      <c r="Q689" s="136">
        <f t="shared" si="2259"/>
        <v>3000</v>
      </c>
      <c r="R689" s="135" t="str">
        <f t="shared" si="2259"/>
        <v/>
      </c>
      <c r="S689" s="137" t="str">
        <f t="shared" si="2259"/>
        <v/>
      </c>
      <c r="T689" s="113" t="str">
        <f t="shared" ref="T689:AJ689" si="2260">IF($H689=T$6,$J689,"")</f>
        <v/>
      </c>
      <c r="U689" s="114" t="str">
        <f t="shared" si="2260"/>
        <v/>
      </c>
      <c r="V689" s="114" t="str">
        <f t="shared" si="2260"/>
        <v/>
      </c>
      <c r="W689" s="114" t="str">
        <f t="shared" si="2260"/>
        <v/>
      </c>
      <c r="X689" s="113" t="str">
        <f t="shared" si="2260"/>
        <v/>
      </c>
      <c r="Y689" s="114" t="str">
        <f t="shared" si="2260"/>
        <v/>
      </c>
      <c r="Z689" s="114" t="str">
        <f t="shared" si="2260"/>
        <v/>
      </c>
      <c r="AA689" s="114" t="str">
        <f t="shared" si="2260"/>
        <v/>
      </c>
      <c r="AB689" s="113" t="str">
        <f t="shared" si="2260"/>
        <v/>
      </c>
      <c r="AC689" s="114" t="str">
        <f t="shared" si="2260"/>
        <v/>
      </c>
      <c r="AD689" s="114" t="str">
        <f t="shared" si="2260"/>
        <v/>
      </c>
      <c r="AE689" s="114" t="str">
        <f t="shared" si="2260"/>
        <v/>
      </c>
      <c r="AF689" s="114" t="str">
        <f t="shared" si="2260"/>
        <v/>
      </c>
      <c r="AG689" s="114" t="str">
        <f t="shared" si="2260"/>
        <v/>
      </c>
      <c r="AH689" s="114" t="str">
        <f t="shared" si="2260"/>
        <v/>
      </c>
      <c r="AI689" s="113" t="str">
        <f t="shared" si="2260"/>
        <v/>
      </c>
      <c r="AJ689" s="115" t="str">
        <f t="shared" si="2260"/>
        <v/>
      </c>
      <c r="AK689" s="617"/>
      <c r="AL689" s="38"/>
      <c r="AM689" s="98" t="s">
        <v>68</v>
      </c>
      <c r="AN689" s="130">
        <f t="shared" si="1746"/>
        <v>683</v>
      </c>
      <c r="AO689" s="138" t="str">
        <f t="shared" ref="AO689:AS689" si="2261">IF(AND($G689=AO$4,$H689=AO$6),$I689,"")</f>
        <v/>
      </c>
      <c r="AP689" s="139" t="str">
        <f t="shared" si="2261"/>
        <v/>
      </c>
      <c r="AQ689" s="139">
        <f t="shared" si="2261"/>
        <v>3000</v>
      </c>
      <c r="AR689" s="139" t="str">
        <f t="shared" si="2261"/>
        <v/>
      </c>
      <c r="AS689" s="139" t="str">
        <f t="shared" si="2261"/>
        <v/>
      </c>
      <c r="AT689" s="118"/>
      <c r="AU689" s="138" t="str">
        <f t="shared" si="1675"/>
        <v/>
      </c>
      <c r="AV689" s="139" t="str">
        <f t="shared" si="1676"/>
        <v/>
      </c>
      <c r="AW689" s="139" t="str">
        <f t="shared" si="1677"/>
        <v/>
      </c>
      <c r="AX689" s="139" t="str">
        <f t="shared" si="1678"/>
        <v/>
      </c>
      <c r="AY689" s="139" t="str">
        <f t="shared" si="1679"/>
        <v/>
      </c>
      <c r="AZ689" s="140" t="str">
        <f t="shared" si="1680"/>
        <v/>
      </c>
      <c r="BA689" s="141" t="str">
        <f t="shared" si="1681"/>
        <v/>
      </c>
      <c r="BB689" s="139" t="str">
        <f t="shared" si="1682"/>
        <v/>
      </c>
      <c r="BC689" s="139" t="str">
        <f t="shared" si="1683"/>
        <v/>
      </c>
      <c r="BD689" s="139" t="str">
        <f t="shared" si="1684"/>
        <v/>
      </c>
      <c r="BE689" s="140" t="str">
        <f t="shared" si="1685"/>
        <v/>
      </c>
      <c r="BF689" s="122" t="str">
        <f t="shared" si="1686"/>
        <v/>
      </c>
      <c r="BG689" s="123" t="str">
        <f t="shared" si="1687"/>
        <v/>
      </c>
      <c r="BH689" s="123" t="str">
        <f t="shared" si="1688"/>
        <v/>
      </c>
      <c r="BI689" s="123" t="str">
        <f t="shared" si="1689"/>
        <v/>
      </c>
      <c r="BJ689" s="122" t="str">
        <f t="shared" si="1690"/>
        <v/>
      </c>
      <c r="BK689" s="123" t="str">
        <f t="shared" si="1691"/>
        <v/>
      </c>
      <c r="BL689" s="123" t="str">
        <f t="shared" si="1692"/>
        <v/>
      </c>
      <c r="BM689" s="123" t="str">
        <f t="shared" si="1693"/>
        <v/>
      </c>
      <c r="BN689" s="123" t="str">
        <f t="shared" si="1694"/>
        <v/>
      </c>
      <c r="BO689" s="123" t="str">
        <f t="shared" si="1695"/>
        <v/>
      </c>
      <c r="BP689" s="123" t="str">
        <f t="shared" si="1696"/>
        <v/>
      </c>
      <c r="BQ689" s="123" t="str">
        <f t="shared" si="1697"/>
        <v/>
      </c>
      <c r="BR689" s="124" t="str">
        <f t="shared" si="1698"/>
        <v/>
      </c>
      <c r="BS689" s="142" t="str">
        <f t="shared" si="1699"/>
        <v/>
      </c>
      <c r="BT689" s="143" t="str">
        <f t="shared" si="1700"/>
        <v/>
      </c>
      <c r="BU689" s="143" t="str">
        <f t="shared" si="1701"/>
        <v/>
      </c>
      <c r="BV689" s="143" t="str">
        <f t="shared" si="1702"/>
        <v/>
      </c>
      <c r="BW689" s="143" t="str">
        <f t="shared" si="1703"/>
        <v/>
      </c>
      <c r="BX689" s="144" t="str">
        <f t="shared" si="1704"/>
        <v/>
      </c>
      <c r="BY689" s="141" t="str">
        <f t="shared" si="1705"/>
        <v/>
      </c>
      <c r="BZ689" s="139" t="str">
        <f t="shared" si="1706"/>
        <v/>
      </c>
      <c r="CA689" s="139" t="str">
        <f t="shared" si="1707"/>
        <v/>
      </c>
      <c r="CB689" s="139" t="str">
        <f t="shared" si="1708"/>
        <v/>
      </c>
      <c r="CC689" s="139" t="str">
        <f t="shared" si="1709"/>
        <v/>
      </c>
      <c r="CD689" s="139" t="str">
        <f t="shared" si="1710"/>
        <v/>
      </c>
      <c r="CE689" s="140" t="str">
        <f t="shared" si="1711"/>
        <v/>
      </c>
      <c r="CF689" s="141" t="str">
        <f t="shared" si="1712"/>
        <v/>
      </c>
      <c r="CG689" s="139" t="str">
        <f t="shared" si="1713"/>
        <v/>
      </c>
      <c r="CH689" s="139" t="str">
        <f t="shared" si="1714"/>
        <v/>
      </c>
      <c r="CI689" s="139" t="str">
        <f t="shared" si="1715"/>
        <v/>
      </c>
      <c r="CJ689" s="139" t="str">
        <f t="shared" si="1716"/>
        <v/>
      </c>
      <c r="CK689" s="139" t="str">
        <f t="shared" si="1717"/>
        <v/>
      </c>
      <c r="CL689" s="140" t="str">
        <f t="shared" si="1718"/>
        <v/>
      </c>
      <c r="CM689" s="142" t="str">
        <f t="shared" si="1719"/>
        <v/>
      </c>
      <c r="CN689" s="143" t="str">
        <f t="shared" si="1720"/>
        <v/>
      </c>
      <c r="CO689" s="143" t="str">
        <f t="shared" si="1721"/>
        <v/>
      </c>
      <c r="CP689" s="143" t="str">
        <f t="shared" si="1722"/>
        <v/>
      </c>
      <c r="CQ689" s="143" t="str">
        <f t="shared" si="1723"/>
        <v/>
      </c>
      <c r="CR689" s="145" t="str">
        <f t="shared" si="1724"/>
        <v/>
      </c>
      <c r="CS689" s="127"/>
      <c r="CT689" s="122" t="str">
        <f t="shared" si="1725"/>
        <v/>
      </c>
      <c r="CU689" s="123" t="str">
        <f t="shared" si="1726"/>
        <v/>
      </c>
      <c r="CV689" s="123" t="str">
        <f t="shared" si="1727"/>
        <v/>
      </c>
      <c r="CW689" s="123" t="str">
        <f t="shared" si="1728"/>
        <v/>
      </c>
      <c r="CX689" s="123" t="str">
        <f t="shared" si="1729"/>
        <v/>
      </c>
      <c r="CY689" s="123" t="str">
        <f t="shared" si="1730"/>
        <v/>
      </c>
      <c r="CZ689" s="123" t="str">
        <f t="shared" si="1731"/>
        <v/>
      </c>
      <c r="DA689" s="123" t="str">
        <f t="shared" si="1732"/>
        <v/>
      </c>
      <c r="DB689" s="124" t="str">
        <f t="shared" si="1733"/>
        <v/>
      </c>
      <c r="DC689" s="128" t="str">
        <f t="shared" si="1734"/>
        <v/>
      </c>
      <c r="DD689" s="123" t="str">
        <f t="shared" si="1735"/>
        <v/>
      </c>
      <c r="DE689" s="123" t="str">
        <f t="shared" si="1736"/>
        <v/>
      </c>
      <c r="DF689" s="123" t="str">
        <f t="shared" si="1737"/>
        <v/>
      </c>
      <c r="DG689" s="123" t="str">
        <f t="shared" si="1738"/>
        <v/>
      </c>
      <c r="DH689" s="123" t="str">
        <f t="shared" si="1739"/>
        <v/>
      </c>
      <c r="DI689" s="123" t="str">
        <f t="shared" si="1740"/>
        <v/>
      </c>
      <c r="DJ689" s="129" t="str">
        <f t="shared" si="1741"/>
        <v/>
      </c>
      <c r="DK689" s="98" t="s">
        <v>68</v>
      </c>
      <c r="DL689" s="130">
        <f t="shared" si="1748"/>
        <v>683</v>
      </c>
      <c r="DM689" s="56"/>
    </row>
    <row r="690" spans="2:117" ht="22.5" customHeight="1">
      <c r="B690" s="98" t="s">
        <v>68</v>
      </c>
      <c r="C690" s="130">
        <f t="shared" si="1742"/>
        <v>684</v>
      </c>
      <c r="D690" s="146">
        <v>45712</v>
      </c>
      <c r="E690" s="155" t="s">
        <v>69</v>
      </c>
      <c r="F690" s="102" t="s">
        <v>70</v>
      </c>
      <c r="G690" s="103" t="s">
        <v>20</v>
      </c>
      <c r="H690" s="131" t="s">
        <v>46</v>
      </c>
      <c r="I690" s="132">
        <v>10000</v>
      </c>
      <c r="J690" s="106"/>
      <c r="K690" s="107">
        <f t="shared" si="1743"/>
        <v>7042375</v>
      </c>
      <c r="L690" s="645"/>
      <c r="M690" s="133"/>
      <c r="N690" s="133"/>
      <c r="O690" s="134" t="str">
        <f t="shared" ref="O690:S690" si="2262">IF($H690=O$6,$I690,"")</f>
        <v/>
      </c>
      <c r="P690" s="135" t="str">
        <f t="shared" si="2262"/>
        <v/>
      </c>
      <c r="Q690" s="136">
        <f t="shared" si="2262"/>
        <v>10000</v>
      </c>
      <c r="R690" s="135" t="str">
        <f t="shared" si="2262"/>
        <v/>
      </c>
      <c r="S690" s="137" t="str">
        <f t="shared" si="2262"/>
        <v/>
      </c>
      <c r="T690" s="113" t="str">
        <f t="shared" ref="T690:AJ690" si="2263">IF($H690=T$6,$J690,"")</f>
        <v/>
      </c>
      <c r="U690" s="114" t="str">
        <f t="shared" si="2263"/>
        <v/>
      </c>
      <c r="V690" s="114" t="str">
        <f t="shared" si="2263"/>
        <v/>
      </c>
      <c r="W690" s="114" t="str">
        <f t="shared" si="2263"/>
        <v/>
      </c>
      <c r="X690" s="113" t="str">
        <f t="shared" si="2263"/>
        <v/>
      </c>
      <c r="Y690" s="114" t="str">
        <f t="shared" si="2263"/>
        <v/>
      </c>
      <c r="Z690" s="114" t="str">
        <f t="shared" si="2263"/>
        <v/>
      </c>
      <c r="AA690" s="114" t="str">
        <f t="shared" si="2263"/>
        <v/>
      </c>
      <c r="AB690" s="113" t="str">
        <f t="shared" si="2263"/>
        <v/>
      </c>
      <c r="AC690" s="114" t="str">
        <f t="shared" si="2263"/>
        <v/>
      </c>
      <c r="AD690" s="114" t="str">
        <f t="shared" si="2263"/>
        <v/>
      </c>
      <c r="AE690" s="114" t="str">
        <f t="shared" si="2263"/>
        <v/>
      </c>
      <c r="AF690" s="114" t="str">
        <f t="shared" si="2263"/>
        <v/>
      </c>
      <c r="AG690" s="114" t="str">
        <f t="shared" si="2263"/>
        <v/>
      </c>
      <c r="AH690" s="114" t="str">
        <f t="shared" si="2263"/>
        <v/>
      </c>
      <c r="AI690" s="113" t="str">
        <f t="shared" si="2263"/>
        <v/>
      </c>
      <c r="AJ690" s="115" t="str">
        <f t="shared" si="2263"/>
        <v/>
      </c>
      <c r="AK690" s="617"/>
      <c r="AL690" s="38"/>
      <c r="AM690" s="98" t="s">
        <v>68</v>
      </c>
      <c r="AN690" s="130">
        <f t="shared" si="1746"/>
        <v>684</v>
      </c>
      <c r="AO690" s="138" t="str">
        <f t="shared" ref="AO690:AS690" si="2264">IF(AND($G690=AO$4,$H690=AO$6),$I690,"")</f>
        <v/>
      </c>
      <c r="AP690" s="139" t="str">
        <f t="shared" si="2264"/>
        <v/>
      </c>
      <c r="AQ690" s="139">
        <f t="shared" si="2264"/>
        <v>10000</v>
      </c>
      <c r="AR690" s="139" t="str">
        <f t="shared" si="2264"/>
        <v/>
      </c>
      <c r="AS690" s="139" t="str">
        <f t="shared" si="2264"/>
        <v/>
      </c>
      <c r="AT690" s="118"/>
      <c r="AU690" s="138" t="str">
        <f t="shared" si="1675"/>
        <v/>
      </c>
      <c r="AV690" s="139" t="str">
        <f t="shared" si="1676"/>
        <v/>
      </c>
      <c r="AW690" s="139" t="str">
        <f t="shared" si="1677"/>
        <v/>
      </c>
      <c r="AX690" s="139" t="str">
        <f t="shared" si="1678"/>
        <v/>
      </c>
      <c r="AY690" s="139" t="str">
        <f t="shared" si="1679"/>
        <v/>
      </c>
      <c r="AZ690" s="140" t="str">
        <f t="shared" si="1680"/>
        <v/>
      </c>
      <c r="BA690" s="141" t="str">
        <f t="shared" si="1681"/>
        <v/>
      </c>
      <c r="BB690" s="139" t="str">
        <f t="shared" si="1682"/>
        <v/>
      </c>
      <c r="BC690" s="139" t="str">
        <f t="shared" si="1683"/>
        <v/>
      </c>
      <c r="BD690" s="139" t="str">
        <f t="shared" si="1684"/>
        <v/>
      </c>
      <c r="BE690" s="140" t="str">
        <f t="shared" si="1685"/>
        <v/>
      </c>
      <c r="BF690" s="122" t="str">
        <f t="shared" si="1686"/>
        <v/>
      </c>
      <c r="BG690" s="123" t="str">
        <f t="shared" si="1687"/>
        <v/>
      </c>
      <c r="BH690" s="123" t="str">
        <f t="shared" si="1688"/>
        <v/>
      </c>
      <c r="BI690" s="123" t="str">
        <f t="shared" si="1689"/>
        <v/>
      </c>
      <c r="BJ690" s="122" t="str">
        <f t="shared" si="1690"/>
        <v/>
      </c>
      <c r="BK690" s="123" t="str">
        <f t="shared" si="1691"/>
        <v/>
      </c>
      <c r="BL690" s="123" t="str">
        <f t="shared" si="1692"/>
        <v/>
      </c>
      <c r="BM690" s="123" t="str">
        <f t="shared" si="1693"/>
        <v/>
      </c>
      <c r="BN690" s="123" t="str">
        <f t="shared" si="1694"/>
        <v/>
      </c>
      <c r="BO690" s="123" t="str">
        <f t="shared" si="1695"/>
        <v/>
      </c>
      <c r="BP690" s="123" t="str">
        <f t="shared" si="1696"/>
        <v/>
      </c>
      <c r="BQ690" s="123" t="str">
        <f t="shared" si="1697"/>
        <v/>
      </c>
      <c r="BR690" s="124" t="str">
        <f t="shared" si="1698"/>
        <v/>
      </c>
      <c r="BS690" s="142" t="str">
        <f t="shared" si="1699"/>
        <v/>
      </c>
      <c r="BT690" s="143" t="str">
        <f t="shared" si="1700"/>
        <v/>
      </c>
      <c r="BU690" s="143" t="str">
        <f t="shared" si="1701"/>
        <v/>
      </c>
      <c r="BV690" s="143" t="str">
        <f t="shared" si="1702"/>
        <v/>
      </c>
      <c r="BW690" s="143" t="str">
        <f t="shared" si="1703"/>
        <v/>
      </c>
      <c r="BX690" s="144" t="str">
        <f t="shared" si="1704"/>
        <v/>
      </c>
      <c r="BY690" s="141" t="str">
        <f t="shared" si="1705"/>
        <v/>
      </c>
      <c r="BZ690" s="139" t="str">
        <f t="shared" si="1706"/>
        <v/>
      </c>
      <c r="CA690" s="139" t="str">
        <f t="shared" si="1707"/>
        <v/>
      </c>
      <c r="CB690" s="139" t="str">
        <f t="shared" si="1708"/>
        <v/>
      </c>
      <c r="CC690" s="139" t="str">
        <f t="shared" si="1709"/>
        <v/>
      </c>
      <c r="CD690" s="139" t="str">
        <f t="shared" si="1710"/>
        <v/>
      </c>
      <c r="CE690" s="140" t="str">
        <f t="shared" si="1711"/>
        <v/>
      </c>
      <c r="CF690" s="141" t="str">
        <f t="shared" si="1712"/>
        <v/>
      </c>
      <c r="CG690" s="139" t="str">
        <f t="shared" si="1713"/>
        <v/>
      </c>
      <c r="CH690" s="139" t="str">
        <f t="shared" si="1714"/>
        <v/>
      </c>
      <c r="CI690" s="139" t="str">
        <f t="shared" si="1715"/>
        <v/>
      </c>
      <c r="CJ690" s="139" t="str">
        <f t="shared" si="1716"/>
        <v/>
      </c>
      <c r="CK690" s="139" t="str">
        <f t="shared" si="1717"/>
        <v/>
      </c>
      <c r="CL690" s="140" t="str">
        <f t="shared" si="1718"/>
        <v/>
      </c>
      <c r="CM690" s="142" t="str">
        <f t="shared" si="1719"/>
        <v/>
      </c>
      <c r="CN690" s="143" t="str">
        <f t="shared" si="1720"/>
        <v/>
      </c>
      <c r="CO690" s="143" t="str">
        <f t="shared" si="1721"/>
        <v/>
      </c>
      <c r="CP690" s="143" t="str">
        <f t="shared" si="1722"/>
        <v/>
      </c>
      <c r="CQ690" s="143" t="str">
        <f t="shared" si="1723"/>
        <v/>
      </c>
      <c r="CR690" s="145" t="str">
        <f t="shared" si="1724"/>
        <v/>
      </c>
      <c r="CS690" s="127"/>
      <c r="CT690" s="122" t="str">
        <f t="shared" si="1725"/>
        <v/>
      </c>
      <c r="CU690" s="123" t="str">
        <f t="shared" si="1726"/>
        <v/>
      </c>
      <c r="CV690" s="123" t="str">
        <f t="shared" si="1727"/>
        <v/>
      </c>
      <c r="CW690" s="123" t="str">
        <f t="shared" si="1728"/>
        <v/>
      </c>
      <c r="CX690" s="123" t="str">
        <f t="shared" si="1729"/>
        <v/>
      </c>
      <c r="CY690" s="123" t="str">
        <f t="shared" si="1730"/>
        <v/>
      </c>
      <c r="CZ690" s="123" t="str">
        <f t="shared" si="1731"/>
        <v/>
      </c>
      <c r="DA690" s="123" t="str">
        <f t="shared" si="1732"/>
        <v/>
      </c>
      <c r="DB690" s="124" t="str">
        <f t="shared" si="1733"/>
        <v/>
      </c>
      <c r="DC690" s="128" t="str">
        <f t="shared" si="1734"/>
        <v/>
      </c>
      <c r="DD690" s="123" t="str">
        <f t="shared" si="1735"/>
        <v/>
      </c>
      <c r="DE690" s="123" t="str">
        <f t="shared" si="1736"/>
        <v/>
      </c>
      <c r="DF690" s="123" t="str">
        <f t="shared" si="1737"/>
        <v/>
      </c>
      <c r="DG690" s="123" t="str">
        <f t="shared" si="1738"/>
        <v/>
      </c>
      <c r="DH690" s="123" t="str">
        <f t="shared" si="1739"/>
        <v/>
      </c>
      <c r="DI690" s="123" t="str">
        <f t="shared" si="1740"/>
        <v/>
      </c>
      <c r="DJ690" s="129" t="str">
        <f t="shared" si="1741"/>
        <v/>
      </c>
      <c r="DK690" s="98" t="s">
        <v>68</v>
      </c>
      <c r="DL690" s="130">
        <f t="shared" si="1748"/>
        <v>684</v>
      </c>
      <c r="DM690" s="56"/>
    </row>
    <row r="691" spans="2:117" ht="22.5" customHeight="1">
      <c r="B691" s="98" t="s">
        <v>68</v>
      </c>
      <c r="C691" s="130">
        <f t="shared" si="1742"/>
        <v>685</v>
      </c>
      <c r="D691" s="146">
        <v>45712</v>
      </c>
      <c r="E691" s="155" t="s">
        <v>69</v>
      </c>
      <c r="F691" s="102" t="s">
        <v>70</v>
      </c>
      <c r="G691" s="103" t="s">
        <v>20</v>
      </c>
      <c r="H691" s="131" t="s">
        <v>46</v>
      </c>
      <c r="I691" s="132">
        <v>5000</v>
      </c>
      <c r="J691" s="106"/>
      <c r="K691" s="107">
        <f t="shared" si="1743"/>
        <v>7047375</v>
      </c>
      <c r="L691" s="646"/>
      <c r="M691" s="133"/>
      <c r="N691" s="133"/>
      <c r="O691" s="134" t="str">
        <f t="shared" ref="O691:S691" si="2265">IF($H691=O$6,$I691,"")</f>
        <v/>
      </c>
      <c r="P691" s="135" t="str">
        <f t="shared" si="2265"/>
        <v/>
      </c>
      <c r="Q691" s="136">
        <f t="shared" si="2265"/>
        <v>5000</v>
      </c>
      <c r="R691" s="135" t="str">
        <f t="shared" si="2265"/>
        <v/>
      </c>
      <c r="S691" s="137" t="str">
        <f t="shared" si="2265"/>
        <v/>
      </c>
      <c r="T691" s="113" t="str">
        <f t="shared" ref="T691:AJ691" si="2266">IF($H691=T$6,$J691,"")</f>
        <v/>
      </c>
      <c r="U691" s="114" t="str">
        <f t="shared" si="2266"/>
        <v/>
      </c>
      <c r="V691" s="114" t="str">
        <f t="shared" si="2266"/>
        <v/>
      </c>
      <c r="W691" s="114" t="str">
        <f t="shared" si="2266"/>
        <v/>
      </c>
      <c r="X691" s="113" t="str">
        <f t="shared" si="2266"/>
        <v/>
      </c>
      <c r="Y691" s="114" t="str">
        <f t="shared" si="2266"/>
        <v/>
      </c>
      <c r="Z691" s="114" t="str">
        <f t="shared" si="2266"/>
        <v/>
      </c>
      <c r="AA691" s="114" t="str">
        <f t="shared" si="2266"/>
        <v/>
      </c>
      <c r="AB691" s="113" t="str">
        <f t="shared" si="2266"/>
        <v/>
      </c>
      <c r="AC691" s="114" t="str">
        <f t="shared" si="2266"/>
        <v/>
      </c>
      <c r="AD691" s="114" t="str">
        <f t="shared" si="2266"/>
        <v/>
      </c>
      <c r="AE691" s="114" t="str">
        <f t="shared" si="2266"/>
        <v/>
      </c>
      <c r="AF691" s="114" t="str">
        <f t="shared" si="2266"/>
        <v/>
      </c>
      <c r="AG691" s="114" t="str">
        <f t="shared" si="2266"/>
        <v/>
      </c>
      <c r="AH691" s="114" t="str">
        <f t="shared" si="2266"/>
        <v/>
      </c>
      <c r="AI691" s="113" t="str">
        <f t="shared" si="2266"/>
        <v/>
      </c>
      <c r="AJ691" s="115" t="str">
        <f t="shared" si="2266"/>
        <v/>
      </c>
      <c r="AK691" s="617"/>
      <c r="AL691" s="38"/>
      <c r="AM691" s="98" t="s">
        <v>68</v>
      </c>
      <c r="AN691" s="130">
        <f t="shared" si="1746"/>
        <v>685</v>
      </c>
      <c r="AO691" s="138" t="str">
        <f t="shared" ref="AO691:AS691" si="2267">IF(AND($G691=AO$4,$H691=AO$6),$I691,"")</f>
        <v/>
      </c>
      <c r="AP691" s="139" t="str">
        <f t="shared" si="2267"/>
        <v/>
      </c>
      <c r="AQ691" s="139">
        <f t="shared" si="2267"/>
        <v>5000</v>
      </c>
      <c r="AR691" s="139" t="str">
        <f t="shared" si="2267"/>
        <v/>
      </c>
      <c r="AS691" s="139" t="str">
        <f t="shared" si="2267"/>
        <v/>
      </c>
      <c r="AT691" s="118"/>
      <c r="AU691" s="138" t="str">
        <f t="shared" si="1675"/>
        <v/>
      </c>
      <c r="AV691" s="139" t="str">
        <f t="shared" si="1676"/>
        <v/>
      </c>
      <c r="AW691" s="139" t="str">
        <f t="shared" si="1677"/>
        <v/>
      </c>
      <c r="AX691" s="139" t="str">
        <f t="shared" si="1678"/>
        <v/>
      </c>
      <c r="AY691" s="139" t="str">
        <f t="shared" si="1679"/>
        <v/>
      </c>
      <c r="AZ691" s="140" t="str">
        <f t="shared" si="1680"/>
        <v/>
      </c>
      <c r="BA691" s="141" t="str">
        <f t="shared" si="1681"/>
        <v/>
      </c>
      <c r="BB691" s="139" t="str">
        <f t="shared" si="1682"/>
        <v/>
      </c>
      <c r="BC691" s="139" t="str">
        <f t="shared" si="1683"/>
        <v/>
      </c>
      <c r="BD691" s="139" t="str">
        <f t="shared" si="1684"/>
        <v/>
      </c>
      <c r="BE691" s="140" t="str">
        <f t="shared" si="1685"/>
        <v/>
      </c>
      <c r="BF691" s="122" t="str">
        <f t="shared" si="1686"/>
        <v/>
      </c>
      <c r="BG691" s="123" t="str">
        <f t="shared" si="1687"/>
        <v/>
      </c>
      <c r="BH691" s="123" t="str">
        <f t="shared" si="1688"/>
        <v/>
      </c>
      <c r="BI691" s="123" t="str">
        <f t="shared" si="1689"/>
        <v/>
      </c>
      <c r="BJ691" s="122" t="str">
        <f t="shared" si="1690"/>
        <v/>
      </c>
      <c r="BK691" s="123" t="str">
        <f t="shared" si="1691"/>
        <v/>
      </c>
      <c r="BL691" s="123" t="str">
        <f t="shared" si="1692"/>
        <v/>
      </c>
      <c r="BM691" s="123" t="str">
        <f t="shared" si="1693"/>
        <v/>
      </c>
      <c r="BN691" s="123" t="str">
        <f t="shared" si="1694"/>
        <v/>
      </c>
      <c r="BO691" s="123" t="str">
        <f t="shared" si="1695"/>
        <v/>
      </c>
      <c r="BP691" s="123" t="str">
        <f t="shared" si="1696"/>
        <v/>
      </c>
      <c r="BQ691" s="123" t="str">
        <f t="shared" si="1697"/>
        <v/>
      </c>
      <c r="BR691" s="124" t="str">
        <f t="shared" si="1698"/>
        <v/>
      </c>
      <c r="BS691" s="142" t="str">
        <f t="shared" si="1699"/>
        <v/>
      </c>
      <c r="BT691" s="143" t="str">
        <f t="shared" si="1700"/>
        <v/>
      </c>
      <c r="BU691" s="143" t="str">
        <f t="shared" si="1701"/>
        <v/>
      </c>
      <c r="BV691" s="143" t="str">
        <f t="shared" si="1702"/>
        <v/>
      </c>
      <c r="BW691" s="143" t="str">
        <f t="shared" si="1703"/>
        <v/>
      </c>
      <c r="BX691" s="144" t="str">
        <f t="shared" si="1704"/>
        <v/>
      </c>
      <c r="BY691" s="141" t="str">
        <f t="shared" si="1705"/>
        <v/>
      </c>
      <c r="BZ691" s="139" t="str">
        <f t="shared" si="1706"/>
        <v/>
      </c>
      <c r="CA691" s="139" t="str">
        <f t="shared" si="1707"/>
        <v/>
      </c>
      <c r="CB691" s="139" t="str">
        <f t="shared" si="1708"/>
        <v/>
      </c>
      <c r="CC691" s="139" t="str">
        <f t="shared" si="1709"/>
        <v/>
      </c>
      <c r="CD691" s="139" t="str">
        <f t="shared" si="1710"/>
        <v/>
      </c>
      <c r="CE691" s="140" t="str">
        <f t="shared" si="1711"/>
        <v/>
      </c>
      <c r="CF691" s="141" t="str">
        <f t="shared" si="1712"/>
        <v/>
      </c>
      <c r="CG691" s="139" t="str">
        <f t="shared" si="1713"/>
        <v/>
      </c>
      <c r="CH691" s="139" t="str">
        <f t="shared" si="1714"/>
        <v/>
      </c>
      <c r="CI691" s="139" t="str">
        <f t="shared" si="1715"/>
        <v/>
      </c>
      <c r="CJ691" s="139" t="str">
        <f t="shared" si="1716"/>
        <v/>
      </c>
      <c r="CK691" s="139" t="str">
        <f t="shared" si="1717"/>
        <v/>
      </c>
      <c r="CL691" s="140" t="str">
        <f t="shared" si="1718"/>
        <v/>
      </c>
      <c r="CM691" s="142" t="str">
        <f t="shared" si="1719"/>
        <v/>
      </c>
      <c r="CN691" s="143" t="str">
        <f t="shared" si="1720"/>
        <v/>
      </c>
      <c r="CO691" s="143" t="str">
        <f t="shared" si="1721"/>
        <v/>
      </c>
      <c r="CP691" s="143" t="str">
        <f t="shared" si="1722"/>
        <v/>
      </c>
      <c r="CQ691" s="143" t="str">
        <f t="shared" si="1723"/>
        <v/>
      </c>
      <c r="CR691" s="145" t="str">
        <f t="shared" si="1724"/>
        <v/>
      </c>
      <c r="CS691" s="127"/>
      <c r="CT691" s="122" t="str">
        <f t="shared" si="1725"/>
        <v/>
      </c>
      <c r="CU691" s="123" t="str">
        <f t="shared" si="1726"/>
        <v/>
      </c>
      <c r="CV691" s="123" t="str">
        <f t="shared" si="1727"/>
        <v/>
      </c>
      <c r="CW691" s="123" t="str">
        <f t="shared" si="1728"/>
        <v/>
      </c>
      <c r="CX691" s="123" t="str">
        <f t="shared" si="1729"/>
        <v/>
      </c>
      <c r="CY691" s="123" t="str">
        <f t="shared" si="1730"/>
        <v/>
      </c>
      <c r="CZ691" s="123" t="str">
        <f t="shared" si="1731"/>
        <v/>
      </c>
      <c r="DA691" s="123" t="str">
        <f t="shared" si="1732"/>
        <v/>
      </c>
      <c r="DB691" s="124" t="str">
        <f t="shared" si="1733"/>
        <v/>
      </c>
      <c r="DC691" s="128" t="str">
        <f t="shared" si="1734"/>
        <v/>
      </c>
      <c r="DD691" s="123" t="str">
        <f t="shared" si="1735"/>
        <v/>
      </c>
      <c r="DE691" s="123" t="str">
        <f t="shared" si="1736"/>
        <v/>
      </c>
      <c r="DF691" s="123" t="str">
        <f t="shared" si="1737"/>
        <v/>
      </c>
      <c r="DG691" s="123" t="str">
        <f t="shared" si="1738"/>
        <v/>
      </c>
      <c r="DH691" s="123" t="str">
        <f t="shared" si="1739"/>
        <v/>
      </c>
      <c r="DI691" s="123" t="str">
        <f t="shared" si="1740"/>
        <v/>
      </c>
      <c r="DJ691" s="129" t="str">
        <f t="shared" si="1741"/>
        <v/>
      </c>
      <c r="DK691" s="98" t="s">
        <v>68</v>
      </c>
      <c r="DL691" s="130">
        <f t="shared" si="1748"/>
        <v>685</v>
      </c>
      <c r="DM691" s="56"/>
    </row>
    <row r="692" spans="2:117" ht="22.5" customHeight="1">
      <c r="B692" s="98" t="s">
        <v>68</v>
      </c>
      <c r="C692" s="130">
        <f t="shared" si="1742"/>
        <v>686</v>
      </c>
      <c r="D692" s="146">
        <v>45712</v>
      </c>
      <c r="E692" s="155" t="s">
        <v>69</v>
      </c>
      <c r="F692" s="102" t="s">
        <v>70</v>
      </c>
      <c r="G692" s="103" t="s">
        <v>20</v>
      </c>
      <c r="H692" s="131" t="s">
        <v>46</v>
      </c>
      <c r="I692" s="132">
        <v>10000</v>
      </c>
      <c r="J692" s="106"/>
      <c r="K692" s="107">
        <f t="shared" si="1743"/>
        <v>7057375</v>
      </c>
      <c r="L692" s="647" t="str">
        <f>HYPERLINK("./通帳_公開用/外通帳Y686-708.pdf","通帳Y686-Y708")</f>
        <v>通帳Y686-Y708</v>
      </c>
      <c r="M692" s="133"/>
      <c r="N692" s="133"/>
      <c r="O692" s="134" t="str">
        <f t="shared" ref="O692:S692" si="2268">IF($H692=O$6,$I692,"")</f>
        <v/>
      </c>
      <c r="P692" s="135" t="str">
        <f t="shared" si="2268"/>
        <v/>
      </c>
      <c r="Q692" s="136">
        <f t="shared" si="2268"/>
        <v>10000</v>
      </c>
      <c r="R692" s="135" t="str">
        <f t="shared" si="2268"/>
        <v/>
      </c>
      <c r="S692" s="137" t="str">
        <f t="shared" si="2268"/>
        <v/>
      </c>
      <c r="T692" s="113" t="str">
        <f t="shared" ref="T692:AJ692" si="2269">IF($H692=T$6,$J692,"")</f>
        <v/>
      </c>
      <c r="U692" s="114" t="str">
        <f t="shared" si="2269"/>
        <v/>
      </c>
      <c r="V692" s="114" t="str">
        <f t="shared" si="2269"/>
        <v/>
      </c>
      <c r="W692" s="114" t="str">
        <f t="shared" si="2269"/>
        <v/>
      </c>
      <c r="X692" s="113" t="str">
        <f t="shared" si="2269"/>
        <v/>
      </c>
      <c r="Y692" s="114" t="str">
        <f t="shared" si="2269"/>
        <v/>
      </c>
      <c r="Z692" s="114" t="str">
        <f t="shared" si="2269"/>
        <v/>
      </c>
      <c r="AA692" s="114" t="str">
        <f t="shared" si="2269"/>
        <v/>
      </c>
      <c r="AB692" s="113" t="str">
        <f t="shared" si="2269"/>
        <v/>
      </c>
      <c r="AC692" s="114" t="str">
        <f t="shared" si="2269"/>
        <v/>
      </c>
      <c r="AD692" s="114" t="str">
        <f t="shared" si="2269"/>
        <v/>
      </c>
      <c r="AE692" s="114" t="str">
        <f t="shared" si="2269"/>
        <v/>
      </c>
      <c r="AF692" s="114" t="str">
        <f t="shared" si="2269"/>
        <v/>
      </c>
      <c r="AG692" s="114" t="str">
        <f t="shared" si="2269"/>
        <v/>
      </c>
      <c r="AH692" s="114" t="str">
        <f t="shared" si="2269"/>
        <v/>
      </c>
      <c r="AI692" s="113" t="str">
        <f t="shared" si="2269"/>
        <v/>
      </c>
      <c r="AJ692" s="115" t="str">
        <f t="shared" si="2269"/>
        <v/>
      </c>
      <c r="AK692" s="617"/>
      <c r="AL692" s="38"/>
      <c r="AM692" s="98" t="s">
        <v>68</v>
      </c>
      <c r="AN692" s="130">
        <f t="shared" si="1746"/>
        <v>686</v>
      </c>
      <c r="AO692" s="138" t="str">
        <f t="shared" ref="AO692:AS692" si="2270">IF(AND($G692=AO$4,$H692=AO$6),$I692,"")</f>
        <v/>
      </c>
      <c r="AP692" s="139" t="str">
        <f t="shared" si="2270"/>
        <v/>
      </c>
      <c r="AQ692" s="139">
        <f t="shared" si="2270"/>
        <v>10000</v>
      </c>
      <c r="AR692" s="139" t="str">
        <f t="shared" si="2270"/>
        <v/>
      </c>
      <c r="AS692" s="139" t="str">
        <f t="shared" si="2270"/>
        <v/>
      </c>
      <c r="AT692" s="118"/>
      <c r="AU692" s="138" t="str">
        <f t="shared" si="1675"/>
        <v/>
      </c>
      <c r="AV692" s="139" t="str">
        <f t="shared" si="1676"/>
        <v/>
      </c>
      <c r="AW692" s="139" t="str">
        <f t="shared" si="1677"/>
        <v/>
      </c>
      <c r="AX692" s="139" t="str">
        <f t="shared" si="1678"/>
        <v/>
      </c>
      <c r="AY692" s="139" t="str">
        <f t="shared" si="1679"/>
        <v/>
      </c>
      <c r="AZ692" s="140" t="str">
        <f t="shared" si="1680"/>
        <v/>
      </c>
      <c r="BA692" s="141" t="str">
        <f t="shared" si="1681"/>
        <v/>
      </c>
      <c r="BB692" s="139" t="str">
        <f t="shared" si="1682"/>
        <v/>
      </c>
      <c r="BC692" s="139" t="str">
        <f t="shared" si="1683"/>
        <v/>
      </c>
      <c r="BD692" s="139" t="str">
        <f t="shared" si="1684"/>
        <v/>
      </c>
      <c r="BE692" s="140" t="str">
        <f t="shared" si="1685"/>
        <v/>
      </c>
      <c r="BF692" s="122" t="str">
        <f t="shared" si="1686"/>
        <v/>
      </c>
      <c r="BG692" s="123" t="str">
        <f t="shared" si="1687"/>
        <v/>
      </c>
      <c r="BH692" s="123" t="str">
        <f t="shared" si="1688"/>
        <v/>
      </c>
      <c r="BI692" s="123" t="str">
        <f t="shared" si="1689"/>
        <v/>
      </c>
      <c r="BJ692" s="122" t="str">
        <f t="shared" si="1690"/>
        <v/>
      </c>
      <c r="BK692" s="123" t="str">
        <f t="shared" si="1691"/>
        <v/>
      </c>
      <c r="BL692" s="123" t="str">
        <f t="shared" si="1692"/>
        <v/>
      </c>
      <c r="BM692" s="123" t="str">
        <f t="shared" si="1693"/>
        <v/>
      </c>
      <c r="BN692" s="123" t="str">
        <f t="shared" si="1694"/>
        <v/>
      </c>
      <c r="BO692" s="123" t="str">
        <f t="shared" si="1695"/>
        <v/>
      </c>
      <c r="BP692" s="123" t="str">
        <f t="shared" si="1696"/>
        <v/>
      </c>
      <c r="BQ692" s="123" t="str">
        <f t="shared" si="1697"/>
        <v/>
      </c>
      <c r="BR692" s="124" t="str">
        <f t="shared" si="1698"/>
        <v/>
      </c>
      <c r="BS692" s="142" t="str">
        <f t="shared" si="1699"/>
        <v/>
      </c>
      <c r="BT692" s="143" t="str">
        <f t="shared" si="1700"/>
        <v/>
      </c>
      <c r="BU692" s="143" t="str">
        <f t="shared" si="1701"/>
        <v/>
      </c>
      <c r="BV692" s="143" t="str">
        <f t="shared" si="1702"/>
        <v/>
      </c>
      <c r="BW692" s="143" t="str">
        <f t="shared" si="1703"/>
        <v/>
      </c>
      <c r="BX692" s="144" t="str">
        <f t="shared" si="1704"/>
        <v/>
      </c>
      <c r="BY692" s="141" t="str">
        <f t="shared" si="1705"/>
        <v/>
      </c>
      <c r="BZ692" s="139" t="str">
        <f t="shared" si="1706"/>
        <v/>
      </c>
      <c r="CA692" s="139" t="str">
        <f t="shared" si="1707"/>
        <v/>
      </c>
      <c r="CB692" s="139" t="str">
        <f t="shared" si="1708"/>
        <v/>
      </c>
      <c r="CC692" s="139" t="str">
        <f t="shared" si="1709"/>
        <v/>
      </c>
      <c r="CD692" s="139" t="str">
        <f t="shared" si="1710"/>
        <v/>
      </c>
      <c r="CE692" s="140" t="str">
        <f t="shared" si="1711"/>
        <v/>
      </c>
      <c r="CF692" s="141" t="str">
        <f t="shared" si="1712"/>
        <v/>
      </c>
      <c r="CG692" s="139" t="str">
        <f t="shared" si="1713"/>
        <v/>
      </c>
      <c r="CH692" s="139" t="str">
        <f t="shared" si="1714"/>
        <v/>
      </c>
      <c r="CI692" s="139" t="str">
        <f t="shared" si="1715"/>
        <v/>
      </c>
      <c r="CJ692" s="139" t="str">
        <f t="shared" si="1716"/>
        <v/>
      </c>
      <c r="CK692" s="139" t="str">
        <f t="shared" si="1717"/>
        <v/>
      </c>
      <c r="CL692" s="140" t="str">
        <f t="shared" si="1718"/>
        <v/>
      </c>
      <c r="CM692" s="142" t="str">
        <f t="shared" si="1719"/>
        <v/>
      </c>
      <c r="CN692" s="143" t="str">
        <f t="shared" si="1720"/>
        <v/>
      </c>
      <c r="CO692" s="143" t="str">
        <f t="shared" si="1721"/>
        <v/>
      </c>
      <c r="CP692" s="143" t="str">
        <f t="shared" si="1722"/>
        <v/>
      </c>
      <c r="CQ692" s="143" t="str">
        <f t="shared" si="1723"/>
        <v/>
      </c>
      <c r="CR692" s="145" t="str">
        <f t="shared" si="1724"/>
        <v/>
      </c>
      <c r="CS692" s="127"/>
      <c r="CT692" s="122" t="str">
        <f t="shared" si="1725"/>
        <v/>
      </c>
      <c r="CU692" s="123" t="str">
        <f t="shared" si="1726"/>
        <v/>
      </c>
      <c r="CV692" s="123" t="str">
        <f t="shared" si="1727"/>
        <v/>
      </c>
      <c r="CW692" s="123" t="str">
        <f t="shared" si="1728"/>
        <v/>
      </c>
      <c r="CX692" s="123" t="str">
        <f t="shared" si="1729"/>
        <v/>
      </c>
      <c r="CY692" s="123" t="str">
        <f t="shared" si="1730"/>
        <v/>
      </c>
      <c r="CZ692" s="123" t="str">
        <f t="shared" si="1731"/>
        <v/>
      </c>
      <c r="DA692" s="123" t="str">
        <f t="shared" si="1732"/>
        <v/>
      </c>
      <c r="DB692" s="124" t="str">
        <f t="shared" si="1733"/>
        <v/>
      </c>
      <c r="DC692" s="128" t="str">
        <f t="shared" si="1734"/>
        <v/>
      </c>
      <c r="DD692" s="123" t="str">
        <f t="shared" si="1735"/>
        <v/>
      </c>
      <c r="DE692" s="123" t="str">
        <f t="shared" si="1736"/>
        <v/>
      </c>
      <c r="DF692" s="123" t="str">
        <f t="shared" si="1737"/>
        <v/>
      </c>
      <c r="DG692" s="123" t="str">
        <f t="shared" si="1738"/>
        <v/>
      </c>
      <c r="DH692" s="123" t="str">
        <f t="shared" si="1739"/>
        <v/>
      </c>
      <c r="DI692" s="123" t="str">
        <f t="shared" si="1740"/>
        <v/>
      </c>
      <c r="DJ692" s="129" t="str">
        <f t="shared" si="1741"/>
        <v/>
      </c>
      <c r="DK692" s="98" t="s">
        <v>68</v>
      </c>
      <c r="DL692" s="130">
        <f t="shared" si="1748"/>
        <v>686</v>
      </c>
      <c r="DM692" s="56"/>
    </row>
    <row r="693" spans="2:117" ht="22.5" customHeight="1">
      <c r="B693" s="98" t="s">
        <v>68</v>
      </c>
      <c r="C693" s="130">
        <f t="shared" si="1742"/>
        <v>687</v>
      </c>
      <c r="D693" s="146">
        <v>45712</v>
      </c>
      <c r="E693" s="155" t="s">
        <v>69</v>
      </c>
      <c r="F693" s="102" t="s">
        <v>70</v>
      </c>
      <c r="G693" s="103" t="s">
        <v>20</v>
      </c>
      <c r="H693" s="131" t="s">
        <v>46</v>
      </c>
      <c r="I693" s="132">
        <v>50000</v>
      </c>
      <c r="J693" s="106"/>
      <c r="K693" s="107">
        <f t="shared" si="1743"/>
        <v>7107375</v>
      </c>
      <c r="L693" s="645"/>
      <c r="M693" s="133"/>
      <c r="N693" s="133"/>
      <c r="O693" s="134" t="str">
        <f t="shared" ref="O693:S693" si="2271">IF($H693=O$6,$I693,"")</f>
        <v/>
      </c>
      <c r="P693" s="135" t="str">
        <f t="shared" si="2271"/>
        <v/>
      </c>
      <c r="Q693" s="136">
        <f t="shared" si="2271"/>
        <v>50000</v>
      </c>
      <c r="R693" s="135" t="str">
        <f t="shared" si="2271"/>
        <v/>
      </c>
      <c r="S693" s="137" t="str">
        <f t="shared" si="2271"/>
        <v/>
      </c>
      <c r="T693" s="113" t="str">
        <f t="shared" ref="T693:AJ693" si="2272">IF($H693=T$6,$J693,"")</f>
        <v/>
      </c>
      <c r="U693" s="114" t="str">
        <f t="shared" si="2272"/>
        <v/>
      </c>
      <c r="V693" s="114" t="str">
        <f t="shared" si="2272"/>
        <v/>
      </c>
      <c r="W693" s="114" t="str">
        <f t="shared" si="2272"/>
        <v/>
      </c>
      <c r="X693" s="113" t="str">
        <f t="shared" si="2272"/>
        <v/>
      </c>
      <c r="Y693" s="114" t="str">
        <f t="shared" si="2272"/>
        <v/>
      </c>
      <c r="Z693" s="114" t="str">
        <f t="shared" si="2272"/>
        <v/>
      </c>
      <c r="AA693" s="114" t="str">
        <f t="shared" si="2272"/>
        <v/>
      </c>
      <c r="AB693" s="113" t="str">
        <f t="shared" si="2272"/>
        <v/>
      </c>
      <c r="AC693" s="114" t="str">
        <f t="shared" si="2272"/>
        <v/>
      </c>
      <c r="AD693" s="114" t="str">
        <f t="shared" si="2272"/>
        <v/>
      </c>
      <c r="AE693" s="114" t="str">
        <f t="shared" si="2272"/>
        <v/>
      </c>
      <c r="AF693" s="114" t="str">
        <f t="shared" si="2272"/>
        <v/>
      </c>
      <c r="AG693" s="114" t="str">
        <f t="shared" si="2272"/>
        <v/>
      </c>
      <c r="AH693" s="114" t="str">
        <f t="shared" si="2272"/>
        <v/>
      </c>
      <c r="AI693" s="113" t="str">
        <f t="shared" si="2272"/>
        <v/>
      </c>
      <c r="AJ693" s="115" t="str">
        <f t="shared" si="2272"/>
        <v/>
      </c>
      <c r="AK693" s="617"/>
      <c r="AL693" s="38"/>
      <c r="AM693" s="98" t="s">
        <v>68</v>
      </c>
      <c r="AN693" s="130">
        <f t="shared" si="1746"/>
        <v>687</v>
      </c>
      <c r="AO693" s="138" t="str">
        <f t="shared" ref="AO693:AS693" si="2273">IF(AND($G693=AO$4,$H693=AO$6),$I693,"")</f>
        <v/>
      </c>
      <c r="AP693" s="139" t="str">
        <f t="shared" si="2273"/>
        <v/>
      </c>
      <c r="AQ693" s="139">
        <f t="shared" si="2273"/>
        <v>50000</v>
      </c>
      <c r="AR693" s="139" t="str">
        <f t="shared" si="2273"/>
        <v/>
      </c>
      <c r="AS693" s="139" t="str">
        <f t="shared" si="2273"/>
        <v/>
      </c>
      <c r="AT693" s="118"/>
      <c r="AU693" s="138" t="str">
        <f t="shared" si="1675"/>
        <v/>
      </c>
      <c r="AV693" s="139" t="str">
        <f t="shared" si="1676"/>
        <v/>
      </c>
      <c r="AW693" s="139" t="str">
        <f t="shared" si="1677"/>
        <v/>
      </c>
      <c r="AX693" s="139" t="str">
        <f t="shared" si="1678"/>
        <v/>
      </c>
      <c r="AY693" s="139" t="str">
        <f t="shared" si="1679"/>
        <v/>
      </c>
      <c r="AZ693" s="140" t="str">
        <f t="shared" si="1680"/>
        <v/>
      </c>
      <c r="BA693" s="141" t="str">
        <f t="shared" si="1681"/>
        <v/>
      </c>
      <c r="BB693" s="139" t="str">
        <f t="shared" si="1682"/>
        <v/>
      </c>
      <c r="BC693" s="139" t="str">
        <f t="shared" si="1683"/>
        <v/>
      </c>
      <c r="BD693" s="139" t="str">
        <f t="shared" si="1684"/>
        <v/>
      </c>
      <c r="BE693" s="140" t="str">
        <f t="shared" si="1685"/>
        <v/>
      </c>
      <c r="BF693" s="122" t="str">
        <f t="shared" si="1686"/>
        <v/>
      </c>
      <c r="BG693" s="123" t="str">
        <f t="shared" si="1687"/>
        <v/>
      </c>
      <c r="BH693" s="123" t="str">
        <f t="shared" si="1688"/>
        <v/>
      </c>
      <c r="BI693" s="123" t="str">
        <f t="shared" si="1689"/>
        <v/>
      </c>
      <c r="BJ693" s="122" t="str">
        <f t="shared" si="1690"/>
        <v/>
      </c>
      <c r="BK693" s="123" t="str">
        <f t="shared" si="1691"/>
        <v/>
      </c>
      <c r="BL693" s="123" t="str">
        <f t="shared" si="1692"/>
        <v/>
      </c>
      <c r="BM693" s="123" t="str">
        <f t="shared" si="1693"/>
        <v/>
      </c>
      <c r="BN693" s="123" t="str">
        <f t="shared" si="1694"/>
        <v/>
      </c>
      <c r="BO693" s="123" t="str">
        <f t="shared" si="1695"/>
        <v/>
      </c>
      <c r="BP693" s="123" t="str">
        <f t="shared" si="1696"/>
        <v/>
      </c>
      <c r="BQ693" s="123" t="str">
        <f t="shared" si="1697"/>
        <v/>
      </c>
      <c r="BR693" s="124" t="str">
        <f t="shared" si="1698"/>
        <v/>
      </c>
      <c r="BS693" s="142" t="str">
        <f t="shared" si="1699"/>
        <v/>
      </c>
      <c r="BT693" s="143" t="str">
        <f t="shared" si="1700"/>
        <v/>
      </c>
      <c r="BU693" s="143" t="str">
        <f t="shared" si="1701"/>
        <v/>
      </c>
      <c r="BV693" s="143" t="str">
        <f t="shared" si="1702"/>
        <v/>
      </c>
      <c r="BW693" s="143" t="str">
        <f t="shared" si="1703"/>
        <v/>
      </c>
      <c r="BX693" s="144" t="str">
        <f t="shared" si="1704"/>
        <v/>
      </c>
      <c r="BY693" s="141" t="str">
        <f t="shared" si="1705"/>
        <v/>
      </c>
      <c r="BZ693" s="139" t="str">
        <f t="shared" si="1706"/>
        <v/>
      </c>
      <c r="CA693" s="139" t="str">
        <f t="shared" si="1707"/>
        <v/>
      </c>
      <c r="CB693" s="139" t="str">
        <f t="shared" si="1708"/>
        <v/>
      </c>
      <c r="CC693" s="139" t="str">
        <f t="shared" si="1709"/>
        <v/>
      </c>
      <c r="CD693" s="139" t="str">
        <f t="shared" si="1710"/>
        <v/>
      </c>
      <c r="CE693" s="140" t="str">
        <f t="shared" si="1711"/>
        <v/>
      </c>
      <c r="CF693" s="141" t="str">
        <f t="shared" si="1712"/>
        <v/>
      </c>
      <c r="CG693" s="139" t="str">
        <f t="shared" si="1713"/>
        <v/>
      </c>
      <c r="CH693" s="139" t="str">
        <f t="shared" si="1714"/>
        <v/>
      </c>
      <c r="CI693" s="139" t="str">
        <f t="shared" si="1715"/>
        <v/>
      </c>
      <c r="CJ693" s="139" t="str">
        <f t="shared" si="1716"/>
        <v/>
      </c>
      <c r="CK693" s="139" t="str">
        <f t="shared" si="1717"/>
        <v/>
      </c>
      <c r="CL693" s="140" t="str">
        <f t="shared" si="1718"/>
        <v/>
      </c>
      <c r="CM693" s="142" t="str">
        <f t="shared" si="1719"/>
        <v/>
      </c>
      <c r="CN693" s="143" t="str">
        <f t="shared" si="1720"/>
        <v/>
      </c>
      <c r="CO693" s="143" t="str">
        <f t="shared" si="1721"/>
        <v/>
      </c>
      <c r="CP693" s="143" t="str">
        <f t="shared" si="1722"/>
        <v/>
      </c>
      <c r="CQ693" s="143" t="str">
        <f t="shared" si="1723"/>
        <v/>
      </c>
      <c r="CR693" s="145" t="str">
        <f t="shared" si="1724"/>
        <v/>
      </c>
      <c r="CS693" s="127"/>
      <c r="CT693" s="122" t="str">
        <f t="shared" si="1725"/>
        <v/>
      </c>
      <c r="CU693" s="123" t="str">
        <f t="shared" si="1726"/>
        <v/>
      </c>
      <c r="CV693" s="123" t="str">
        <f t="shared" si="1727"/>
        <v/>
      </c>
      <c r="CW693" s="123" t="str">
        <f t="shared" si="1728"/>
        <v/>
      </c>
      <c r="CX693" s="123" t="str">
        <f t="shared" si="1729"/>
        <v/>
      </c>
      <c r="CY693" s="123" t="str">
        <f t="shared" si="1730"/>
        <v/>
      </c>
      <c r="CZ693" s="123" t="str">
        <f t="shared" si="1731"/>
        <v/>
      </c>
      <c r="DA693" s="123" t="str">
        <f t="shared" si="1732"/>
        <v/>
      </c>
      <c r="DB693" s="124" t="str">
        <f t="shared" si="1733"/>
        <v/>
      </c>
      <c r="DC693" s="128" t="str">
        <f t="shared" si="1734"/>
        <v/>
      </c>
      <c r="DD693" s="123" t="str">
        <f t="shared" si="1735"/>
        <v/>
      </c>
      <c r="DE693" s="123" t="str">
        <f t="shared" si="1736"/>
        <v/>
      </c>
      <c r="DF693" s="123" t="str">
        <f t="shared" si="1737"/>
        <v/>
      </c>
      <c r="DG693" s="123" t="str">
        <f t="shared" si="1738"/>
        <v/>
      </c>
      <c r="DH693" s="123" t="str">
        <f t="shared" si="1739"/>
        <v/>
      </c>
      <c r="DI693" s="123" t="str">
        <f t="shared" si="1740"/>
        <v/>
      </c>
      <c r="DJ693" s="129" t="str">
        <f t="shared" si="1741"/>
        <v/>
      </c>
      <c r="DK693" s="98" t="s">
        <v>68</v>
      </c>
      <c r="DL693" s="130">
        <f t="shared" si="1748"/>
        <v>687</v>
      </c>
      <c r="DM693" s="56"/>
    </row>
    <row r="694" spans="2:117" ht="22.5" customHeight="1">
      <c r="B694" s="98" t="s">
        <v>68</v>
      </c>
      <c r="C694" s="130">
        <f t="shared" si="1742"/>
        <v>688</v>
      </c>
      <c r="D694" s="146">
        <v>45712</v>
      </c>
      <c r="E694" s="155" t="s">
        <v>69</v>
      </c>
      <c r="F694" s="102" t="s">
        <v>70</v>
      </c>
      <c r="G694" s="103" t="s">
        <v>20</v>
      </c>
      <c r="H694" s="131" t="s">
        <v>46</v>
      </c>
      <c r="I694" s="132">
        <v>3000</v>
      </c>
      <c r="J694" s="106"/>
      <c r="K694" s="107">
        <f t="shared" si="1743"/>
        <v>7110375</v>
      </c>
      <c r="L694" s="645"/>
      <c r="M694" s="133"/>
      <c r="N694" s="133"/>
      <c r="O694" s="134" t="str">
        <f t="shared" ref="O694:S694" si="2274">IF($H694=O$6,$I694,"")</f>
        <v/>
      </c>
      <c r="P694" s="135" t="str">
        <f t="shared" si="2274"/>
        <v/>
      </c>
      <c r="Q694" s="136">
        <f t="shared" si="2274"/>
        <v>3000</v>
      </c>
      <c r="R694" s="135" t="str">
        <f t="shared" si="2274"/>
        <v/>
      </c>
      <c r="S694" s="137" t="str">
        <f t="shared" si="2274"/>
        <v/>
      </c>
      <c r="T694" s="113" t="str">
        <f t="shared" ref="T694:AJ694" si="2275">IF($H694=T$6,$J694,"")</f>
        <v/>
      </c>
      <c r="U694" s="114" t="str">
        <f t="shared" si="2275"/>
        <v/>
      </c>
      <c r="V694" s="114" t="str">
        <f t="shared" si="2275"/>
        <v/>
      </c>
      <c r="W694" s="114" t="str">
        <f t="shared" si="2275"/>
        <v/>
      </c>
      <c r="X694" s="113" t="str">
        <f t="shared" si="2275"/>
        <v/>
      </c>
      <c r="Y694" s="114" t="str">
        <f t="shared" si="2275"/>
        <v/>
      </c>
      <c r="Z694" s="114" t="str">
        <f t="shared" si="2275"/>
        <v/>
      </c>
      <c r="AA694" s="114" t="str">
        <f t="shared" si="2275"/>
        <v/>
      </c>
      <c r="AB694" s="113" t="str">
        <f t="shared" si="2275"/>
        <v/>
      </c>
      <c r="AC694" s="114" t="str">
        <f t="shared" si="2275"/>
        <v/>
      </c>
      <c r="AD694" s="114" t="str">
        <f t="shared" si="2275"/>
        <v/>
      </c>
      <c r="AE694" s="114" t="str">
        <f t="shared" si="2275"/>
        <v/>
      </c>
      <c r="AF694" s="114" t="str">
        <f t="shared" si="2275"/>
        <v/>
      </c>
      <c r="AG694" s="114" t="str">
        <f t="shared" si="2275"/>
        <v/>
      </c>
      <c r="AH694" s="114" t="str">
        <f t="shared" si="2275"/>
        <v/>
      </c>
      <c r="AI694" s="113" t="str">
        <f t="shared" si="2275"/>
        <v/>
      </c>
      <c r="AJ694" s="115" t="str">
        <f t="shared" si="2275"/>
        <v/>
      </c>
      <c r="AK694" s="617"/>
      <c r="AL694" s="38"/>
      <c r="AM694" s="98" t="s">
        <v>68</v>
      </c>
      <c r="AN694" s="130">
        <f t="shared" si="1746"/>
        <v>688</v>
      </c>
      <c r="AO694" s="138" t="str">
        <f t="shared" ref="AO694:AS694" si="2276">IF(AND($G694=AO$4,$H694=AO$6),$I694,"")</f>
        <v/>
      </c>
      <c r="AP694" s="139" t="str">
        <f t="shared" si="2276"/>
        <v/>
      </c>
      <c r="AQ694" s="139">
        <f t="shared" si="2276"/>
        <v>3000</v>
      </c>
      <c r="AR694" s="139" t="str">
        <f t="shared" si="2276"/>
        <v/>
      </c>
      <c r="AS694" s="139" t="str">
        <f t="shared" si="2276"/>
        <v/>
      </c>
      <c r="AT694" s="118"/>
      <c r="AU694" s="138" t="str">
        <f t="shared" si="1675"/>
        <v/>
      </c>
      <c r="AV694" s="139" t="str">
        <f t="shared" si="1676"/>
        <v/>
      </c>
      <c r="AW694" s="139" t="str">
        <f t="shared" si="1677"/>
        <v/>
      </c>
      <c r="AX694" s="139" t="str">
        <f t="shared" si="1678"/>
        <v/>
      </c>
      <c r="AY694" s="139" t="str">
        <f t="shared" si="1679"/>
        <v/>
      </c>
      <c r="AZ694" s="140" t="str">
        <f t="shared" si="1680"/>
        <v/>
      </c>
      <c r="BA694" s="141" t="str">
        <f t="shared" si="1681"/>
        <v/>
      </c>
      <c r="BB694" s="139" t="str">
        <f t="shared" si="1682"/>
        <v/>
      </c>
      <c r="BC694" s="139" t="str">
        <f t="shared" si="1683"/>
        <v/>
      </c>
      <c r="BD694" s="139" t="str">
        <f t="shared" si="1684"/>
        <v/>
      </c>
      <c r="BE694" s="140" t="str">
        <f t="shared" si="1685"/>
        <v/>
      </c>
      <c r="BF694" s="122" t="str">
        <f t="shared" si="1686"/>
        <v/>
      </c>
      <c r="BG694" s="123" t="str">
        <f t="shared" si="1687"/>
        <v/>
      </c>
      <c r="BH694" s="123" t="str">
        <f t="shared" si="1688"/>
        <v/>
      </c>
      <c r="BI694" s="123" t="str">
        <f t="shared" si="1689"/>
        <v/>
      </c>
      <c r="BJ694" s="122" t="str">
        <f t="shared" si="1690"/>
        <v/>
      </c>
      <c r="BK694" s="123" t="str">
        <f t="shared" si="1691"/>
        <v/>
      </c>
      <c r="BL694" s="123" t="str">
        <f t="shared" si="1692"/>
        <v/>
      </c>
      <c r="BM694" s="123" t="str">
        <f t="shared" si="1693"/>
        <v/>
      </c>
      <c r="BN694" s="123" t="str">
        <f t="shared" si="1694"/>
        <v/>
      </c>
      <c r="BO694" s="123" t="str">
        <f t="shared" si="1695"/>
        <v/>
      </c>
      <c r="BP694" s="123" t="str">
        <f t="shared" si="1696"/>
        <v/>
      </c>
      <c r="BQ694" s="123" t="str">
        <f t="shared" si="1697"/>
        <v/>
      </c>
      <c r="BR694" s="124" t="str">
        <f t="shared" si="1698"/>
        <v/>
      </c>
      <c r="BS694" s="142" t="str">
        <f t="shared" si="1699"/>
        <v/>
      </c>
      <c r="BT694" s="143" t="str">
        <f t="shared" si="1700"/>
        <v/>
      </c>
      <c r="BU694" s="143" t="str">
        <f t="shared" si="1701"/>
        <v/>
      </c>
      <c r="BV694" s="143" t="str">
        <f t="shared" si="1702"/>
        <v/>
      </c>
      <c r="BW694" s="143" t="str">
        <f t="shared" si="1703"/>
        <v/>
      </c>
      <c r="BX694" s="144" t="str">
        <f t="shared" si="1704"/>
        <v/>
      </c>
      <c r="BY694" s="141" t="str">
        <f t="shared" si="1705"/>
        <v/>
      </c>
      <c r="BZ694" s="139" t="str">
        <f t="shared" si="1706"/>
        <v/>
      </c>
      <c r="CA694" s="139" t="str">
        <f t="shared" si="1707"/>
        <v/>
      </c>
      <c r="CB694" s="139" t="str">
        <f t="shared" si="1708"/>
        <v/>
      </c>
      <c r="CC694" s="139" t="str">
        <f t="shared" si="1709"/>
        <v/>
      </c>
      <c r="CD694" s="139" t="str">
        <f t="shared" si="1710"/>
        <v/>
      </c>
      <c r="CE694" s="140" t="str">
        <f t="shared" si="1711"/>
        <v/>
      </c>
      <c r="CF694" s="141" t="str">
        <f t="shared" si="1712"/>
        <v/>
      </c>
      <c r="CG694" s="139" t="str">
        <f t="shared" si="1713"/>
        <v/>
      </c>
      <c r="CH694" s="139" t="str">
        <f t="shared" si="1714"/>
        <v/>
      </c>
      <c r="CI694" s="139" t="str">
        <f t="shared" si="1715"/>
        <v/>
      </c>
      <c r="CJ694" s="139" t="str">
        <f t="shared" si="1716"/>
        <v/>
      </c>
      <c r="CK694" s="139" t="str">
        <f t="shared" si="1717"/>
        <v/>
      </c>
      <c r="CL694" s="140" t="str">
        <f t="shared" si="1718"/>
        <v/>
      </c>
      <c r="CM694" s="142" t="str">
        <f t="shared" si="1719"/>
        <v/>
      </c>
      <c r="CN694" s="143" t="str">
        <f t="shared" si="1720"/>
        <v/>
      </c>
      <c r="CO694" s="143" t="str">
        <f t="shared" si="1721"/>
        <v/>
      </c>
      <c r="CP694" s="143" t="str">
        <f t="shared" si="1722"/>
        <v/>
      </c>
      <c r="CQ694" s="143" t="str">
        <f t="shared" si="1723"/>
        <v/>
      </c>
      <c r="CR694" s="145" t="str">
        <f t="shared" si="1724"/>
        <v/>
      </c>
      <c r="CS694" s="127"/>
      <c r="CT694" s="122" t="str">
        <f t="shared" si="1725"/>
        <v/>
      </c>
      <c r="CU694" s="123" t="str">
        <f t="shared" si="1726"/>
        <v/>
      </c>
      <c r="CV694" s="123" t="str">
        <f t="shared" si="1727"/>
        <v/>
      </c>
      <c r="CW694" s="123" t="str">
        <f t="shared" si="1728"/>
        <v/>
      </c>
      <c r="CX694" s="123" t="str">
        <f t="shared" si="1729"/>
        <v/>
      </c>
      <c r="CY694" s="123" t="str">
        <f t="shared" si="1730"/>
        <v/>
      </c>
      <c r="CZ694" s="123" t="str">
        <f t="shared" si="1731"/>
        <v/>
      </c>
      <c r="DA694" s="123" t="str">
        <f t="shared" si="1732"/>
        <v/>
      </c>
      <c r="DB694" s="124" t="str">
        <f t="shared" si="1733"/>
        <v/>
      </c>
      <c r="DC694" s="128" t="str">
        <f t="shared" si="1734"/>
        <v/>
      </c>
      <c r="DD694" s="123" t="str">
        <f t="shared" si="1735"/>
        <v/>
      </c>
      <c r="DE694" s="123" t="str">
        <f t="shared" si="1736"/>
        <v/>
      </c>
      <c r="DF694" s="123" t="str">
        <f t="shared" si="1737"/>
        <v/>
      </c>
      <c r="DG694" s="123" t="str">
        <f t="shared" si="1738"/>
        <v/>
      </c>
      <c r="DH694" s="123" t="str">
        <f t="shared" si="1739"/>
        <v/>
      </c>
      <c r="DI694" s="123" t="str">
        <f t="shared" si="1740"/>
        <v/>
      </c>
      <c r="DJ694" s="129" t="str">
        <f t="shared" si="1741"/>
        <v/>
      </c>
      <c r="DK694" s="98" t="s">
        <v>68</v>
      </c>
      <c r="DL694" s="130">
        <f t="shared" si="1748"/>
        <v>688</v>
      </c>
      <c r="DM694" s="56"/>
    </row>
    <row r="695" spans="2:117" ht="22.5" customHeight="1">
      <c r="B695" s="98" t="s">
        <v>68</v>
      </c>
      <c r="C695" s="130">
        <f t="shared" si="1742"/>
        <v>689</v>
      </c>
      <c r="D695" s="146">
        <v>45712</v>
      </c>
      <c r="E695" s="155" t="s">
        <v>69</v>
      </c>
      <c r="F695" s="102" t="s">
        <v>70</v>
      </c>
      <c r="G695" s="156" t="s">
        <v>20</v>
      </c>
      <c r="H695" s="131" t="s">
        <v>46</v>
      </c>
      <c r="I695" s="132">
        <v>2000</v>
      </c>
      <c r="J695" s="106"/>
      <c r="K695" s="107">
        <f t="shared" si="1743"/>
        <v>7112375</v>
      </c>
      <c r="L695" s="645"/>
      <c r="M695" s="133"/>
      <c r="N695" s="133"/>
      <c r="O695" s="134" t="str">
        <f t="shared" ref="O695:S695" si="2277">IF($H695=O$6,$I695,"")</f>
        <v/>
      </c>
      <c r="P695" s="135" t="str">
        <f t="shared" si="2277"/>
        <v/>
      </c>
      <c r="Q695" s="136">
        <f t="shared" si="2277"/>
        <v>2000</v>
      </c>
      <c r="R695" s="135" t="str">
        <f t="shared" si="2277"/>
        <v/>
      </c>
      <c r="S695" s="137" t="str">
        <f t="shared" si="2277"/>
        <v/>
      </c>
      <c r="T695" s="113" t="str">
        <f t="shared" ref="T695:AJ695" si="2278">IF($H695=T$6,$J695,"")</f>
        <v/>
      </c>
      <c r="U695" s="114" t="str">
        <f t="shared" si="2278"/>
        <v/>
      </c>
      <c r="V695" s="114" t="str">
        <f t="shared" si="2278"/>
        <v/>
      </c>
      <c r="W695" s="114" t="str">
        <f t="shared" si="2278"/>
        <v/>
      </c>
      <c r="X695" s="113" t="str">
        <f t="shared" si="2278"/>
        <v/>
      </c>
      <c r="Y695" s="114" t="str">
        <f t="shared" si="2278"/>
        <v/>
      </c>
      <c r="Z695" s="114" t="str">
        <f t="shared" si="2278"/>
        <v/>
      </c>
      <c r="AA695" s="114" t="str">
        <f t="shared" si="2278"/>
        <v/>
      </c>
      <c r="AB695" s="113" t="str">
        <f t="shared" si="2278"/>
        <v/>
      </c>
      <c r="AC695" s="114" t="str">
        <f t="shared" si="2278"/>
        <v/>
      </c>
      <c r="AD695" s="114" t="str">
        <f t="shared" si="2278"/>
        <v/>
      </c>
      <c r="AE695" s="114" t="str">
        <f t="shared" si="2278"/>
        <v/>
      </c>
      <c r="AF695" s="114" t="str">
        <f t="shared" si="2278"/>
        <v/>
      </c>
      <c r="AG695" s="114" t="str">
        <f t="shared" si="2278"/>
        <v/>
      </c>
      <c r="AH695" s="114" t="str">
        <f t="shared" si="2278"/>
        <v/>
      </c>
      <c r="AI695" s="113" t="str">
        <f t="shared" si="2278"/>
        <v/>
      </c>
      <c r="AJ695" s="115" t="str">
        <f t="shared" si="2278"/>
        <v/>
      </c>
      <c r="AK695" s="617"/>
      <c r="AL695" s="38"/>
      <c r="AM695" s="98" t="s">
        <v>68</v>
      </c>
      <c r="AN695" s="130">
        <f t="shared" si="1746"/>
        <v>689</v>
      </c>
      <c r="AO695" s="138" t="str">
        <f t="shared" ref="AO695:AS695" si="2279">IF(AND($G695=AO$4,$H695=AO$6),$I695,"")</f>
        <v/>
      </c>
      <c r="AP695" s="139" t="str">
        <f t="shared" si="2279"/>
        <v/>
      </c>
      <c r="AQ695" s="139">
        <f t="shared" si="2279"/>
        <v>2000</v>
      </c>
      <c r="AR695" s="139" t="str">
        <f t="shared" si="2279"/>
        <v/>
      </c>
      <c r="AS695" s="139" t="str">
        <f t="shared" si="2279"/>
        <v/>
      </c>
      <c r="AT695" s="118"/>
      <c r="AU695" s="138" t="str">
        <f t="shared" si="1675"/>
        <v/>
      </c>
      <c r="AV695" s="139" t="str">
        <f t="shared" si="1676"/>
        <v/>
      </c>
      <c r="AW695" s="139" t="str">
        <f t="shared" si="1677"/>
        <v/>
      </c>
      <c r="AX695" s="139" t="str">
        <f t="shared" si="1678"/>
        <v/>
      </c>
      <c r="AY695" s="139" t="str">
        <f t="shared" si="1679"/>
        <v/>
      </c>
      <c r="AZ695" s="140" t="str">
        <f t="shared" si="1680"/>
        <v/>
      </c>
      <c r="BA695" s="141" t="str">
        <f t="shared" si="1681"/>
        <v/>
      </c>
      <c r="BB695" s="139" t="str">
        <f t="shared" si="1682"/>
        <v/>
      </c>
      <c r="BC695" s="139" t="str">
        <f t="shared" si="1683"/>
        <v/>
      </c>
      <c r="BD695" s="139" t="str">
        <f t="shared" si="1684"/>
        <v/>
      </c>
      <c r="BE695" s="140" t="str">
        <f t="shared" si="1685"/>
        <v/>
      </c>
      <c r="BF695" s="122" t="str">
        <f t="shared" si="1686"/>
        <v/>
      </c>
      <c r="BG695" s="123" t="str">
        <f t="shared" si="1687"/>
        <v/>
      </c>
      <c r="BH695" s="123" t="str">
        <f t="shared" si="1688"/>
        <v/>
      </c>
      <c r="BI695" s="123" t="str">
        <f t="shared" si="1689"/>
        <v/>
      </c>
      <c r="BJ695" s="122" t="str">
        <f t="shared" si="1690"/>
        <v/>
      </c>
      <c r="BK695" s="123" t="str">
        <f t="shared" si="1691"/>
        <v/>
      </c>
      <c r="BL695" s="123" t="str">
        <f t="shared" si="1692"/>
        <v/>
      </c>
      <c r="BM695" s="123" t="str">
        <f t="shared" si="1693"/>
        <v/>
      </c>
      <c r="BN695" s="123" t="str">
        <f t="shared" si="1694"/>
        <v/>
      </c>
      <c r="BO695" s="123" t="str">
        <f t="shared" si="1695"/>
        <v/>
      </c>
      <c r="BP695" s="123" t="str">
        <f t="shared" si="1696"/>
        <v/>
      </c>
      <c r="BQ695" s="123" t="str">
        <f t="shared" si="1697"/>
        <v/>
      </c>
      <c r="BR695" s="124" t="str">
        <f t="shared" si="1698"/>
        <v/>
      </c>
      <c r="BS695" s="142" t="str">
        <f t="shared" si="1699"/>
        <v/>
      </c>
      <c r="BT695" s="143" t="str">
        <f t="shared" si="1700"/>
        <v/>
      </c>
      <c r="BU695" s="143" t="str">
        <f t="shared" si="1701"/>
        <v/>
      </c>
      <c r="BV695" s="143" t="str">
        <f t="shared" si="1702"/>
        <v/>
      </c>
      <c r="BW695" s="143" t="str">
        <f t="shared" si="1703"/>
        <v/>
      </c>
      <c r="BX695" s="144" t="str">
        <f t="shared" si="1704"/>
        <v/>
      </c>
      <c r="BY695" s="141" t="str">
        <f t="shared" si="1705"/>
        <v/>
      </c>
      <c r="BZ695" s="139" t="str">
        <f t="shared" si="1706"/>
        <v/>
      </c>
      <c r="CA695" s="139" t="str">
        <f t="shared" si="1707"/>
        <v/>
      </c>
      <c r="CB695" s="139" t="str">
        <f t="shared" si="1708"/>
        <v/>
      </c>
      <c r="CC695" s="139" t="str">
        <f t="shared" si="1709"/>
        <v/>
      </c>
      <c r="CD695" s="139" t="str">
        <f t="shared" si="1710"/>
        <v/>
      </c>
      <c r="CE695" s="140" t="str">
        <f t="shared" si="1711"/>
        <v/>
      </c>
      <c r="CF695" s="141" t="str">
        <f t="shared" si="1712"/>
        <v/>
      </c>
      <c r="CG695" s="139" t="str">
        <f t="shared" si="1713"/>
        <v/>
      </c>
      <c r="CH695" s="139" t="str">
        <f t="shared" si="1714"/>
        <v/>
      </c>
      <c r="CI695" s="139" t="str">
        <f t="shared" si="1715"/>
        <v/>
      </c>
      <c r="CJ695" s="139" t="str">
        <f t="shared" si="1716"/>
        <v/>
      </c>
      <c r="CK695" s="139" t="str">
        <f t="shared" si="1717"/>
        <v/>
      </c>
      <c r="CL695" s="140" t="str">
        <f t="shared" si="1718"/>
        <v/>
      </c>
      <c r="CM695" s="142" t="str">
        <f t="shared" si="1719"/>
        <v/>
      </c>
      <c r="CN695" s="143" t="str">
        <f t="shared" si="1720"/>
        <v/>
      </c>
      <c r="CO695" s="143" t="str">
        <f t="shared" si="1721"/>
        <v/>
      </c>
      <c r="CP695" s="143" t="str">
        <f t="shared" si="1722"/>
        <v/>
      </c>
      <c r="CQ695" s="143" t="str">
        <f t="shared" si="1723"/>
        <v/>
      </c>
      <c r="CR695" s="145" t="str">
        <f t="shared" si="1724"/>
        <v/>
      </c>
      <c r="CS695" s="127"/>
      <c r="CT695" s="122" t="str">
        <f t="shared" si="1725"/>
        <v/>
      </c>
      <c r="CU695" s="123" t="str">
        <f t="shared" si="1726"/>
        <v/>
      </c>
      <c r="CV695" s="123" t="str">
        <f t="shared" si="1727"/>
        <v/>
      </c>
      <c r="CW695" s="123" t="str">
        <f t="shared" si="1728"/>
        <v/>
      </c>
      <c r="CX695" s="123" t="str">
        <f t="shared" si="1729"/>
        <v/>
      </c>
      <c r="CY695" s="123" t="str">
        <f t="shared" si="1730"/>
        <v/>
      </c>
      <c r="CZ695" s="123" t="str">
        <f t="shared" si="1731"/>
        <v/>
      </c>
      <c r="DA695" s="123" t="str">
        <f t="shared" si="1732"/>
        <v/>
      </c>
      <c r="DB695" s="124" t="str">
        <f t="shared" si="1733"/>
        <v/>
      </c>
      <c r="DC695" s="128" t="str">
        <f t="shared" si="1734"/>
        <v/>
      </c>
      <c r="DD695" s="123" t="str">
        <f t="shared" si="1735"/>
        <v/>
      </c>
      <c r="DE695" s="123" t="str">
        <f t="shared" si="1736"/>
        <v/>
      </c>
      <c r="DF695" s="123" t="str">
        <f t="shared" si="1737"/>
        <v/>
      </c>
      <c r="DG695" s="123" t="str">
        <f t="shared" si="1738"/>
        <v/>
      </c>
      <c r="DH695" s="123" t="str">
        <f t="shared" si="1739"/>
        <v/>
      </c>
      <c r="DI695" s="123" t="str">
        <f t="shared" si="1740"/>
        <v/>
      </c>
      <c r="DJ695" s="129" t="str">
        <f t="shared" si="1741"/>
        <v/>
      </c>
      <c r="DK695" s="98" t="s">
        <v>68</v>
      </c>
      <c r="DL695" s="130">
        <f t="shared" si="1748"/>
        <v>689</v>
      </c>
      <c r="DM695" s="56"/>
    </row>
    <row r="696" spans="2:117" ht="22.5" customHeight="1">
      <c r="B696" s="98" t="s">
        <v>68</v>
      </c>
      <c r="C696" s="130">
        <f t="shared" si="1742"/>
        <v>690</v>
      </c>
      <c r="D696" s="146">
        <v>45712</v>
      </c>
      <c r="E696" s="155" t="s">
        <v>69</v>
      </c>
      <c r="F696" s="102" t="s">
        <v>70</v>
      </c>
      <c r="G696" s="103" t="s">
        <v>20</v>
      </c>
      <c r="H696" s="131" t="s">
        <v>46</v>
      </c>
      <c r="I696" s="132">
        <v>10000</v>
      </c>
      <c r="J696" s="106"/>
      <c r="K696" s="107">
        <f t="shared" si="1743"/>
        <v>7122375</v>
      </c>
      <c r="L696" s="645"/>
      <c r="M696" s="133"/>
      <c r="N696" s="133"/>
      <c r="O696" s="134" t="str">
        <f t="shared" ref="O696:S696" si="2280">IF($H696=O$6,$I696,"")</f>
        <v/>
      </c>
      <c r="P696" s="135" t="str">
        <f t="shared" si="2280"/>
        <v/>
      </c>
      <c r="Q696" s="136">
        <f t="shared" si="2280"/>
        <v>10000</v>
      </c>
      <c r="R696" s="135" t="str">
        <f t="shared" si="2280"/>
        <v/>
      </c>
      <c r="S696" s="137" t="str">
        <f t="shared" si="2280"/>
        <v/>
      </c>
      <c r="T696" s="113" t="str">
        <f t="shared" ref="T696:AJ696" si="2281">IF($H696=T$6,$J696,"")</f>
        <v/>
      </c>
      <c r="U696" s="114" t="str">
        <f t="shared" si="2281"/>
        <v/>
      </c>
      <c r="V696" s="114" t="str">
        <f t="shared" si="2281"/>
        <v/>
      </c>
      <c r="W696" s="114" t="str">
        <f t="shared" si="2281"/>
        <v/>
      </c>
      <c r="X696" s="113" t="str">
        <f t="shared" si="2281"/>
        <v/>
      </c>
      <c r="Y696" s="114" t="str">
        <f t="shared" si="2281"/>
        <v/>
      </c>
      <c r="Z696" s="114" t="str">
        <f t="shared" si="2281"/>
        <v/>
      </c>
      <c r="AA696" s="114" t="str">
        <f t="shared" si="2281"/>
        <v/>
      </c>
      <c r="AB696" s="113" t="str">
        <f t="shared" si="2281"/>
        <v/>
      </c>
      <c r="AC696" s="114" t="str">
        <f t="shared" si="2281"/>
        <v/>
      </c>
      <c r="AD696" s="114" t="str">
        <f t="shared" si="2281"/>
        <v/>
      </c>
      <c r="AE696" s="114" t="str">
        <f t="shared" si="2281"/>
        <v/>
      </c>
      <c r="AF696" s="114" t="str">
        <f t="shared" si="2281"/>
        <v/>
      </c>
      <c r="AG696" s="114" t="str">
        <f t="shared" si="2281"/>
        <v/>
      </c>
      <c r="AH696" s="114" t="str">
        <f t="shared" si="2281"/>
        <v/>
      </c>
      <c r="AI696" s="113" t="str">
        <f t="shared" si="2281"/>
        <v/>
      </c>
      <c r="AJ696" s="115" t="str">
        <f t="shared" si="2281"/>
        <v/>
      </c>
      <c r="AK696" s="617"/>
      <c r="AL696" s="38"/>
      <c r="AM696" s="98" t="s">
        <v>68</v>
      </c>
      <c r="AN696" s="130">
        <f t="shared" si="1746"/>
        <v>690</v>
      </c>
      <c r="AO696" s="138" t="str">
        <f t="shared" ref="AO696:AS696" si="2282">IF(AND($G696=AO$4,$H696=AO$6),$I696,"")</f>
        <v/>
      </c>
      <c r="AP696" s="139" t="str">
        <f t="shared" si="2282"/>
        <v/>
      </c>
      <c r="AQ696" s="139">
        <f t="shared" si="2282"/>
        <v>10000</v>
      </c>
      <c r="AR696" s="139" t="str">
        <f t="shared" si="2282"/>
        <v/>
      </c>
      <c r="AS696" s="139" t="str">
        <f t="shared" si="2282"/>
        <v/>
      </c>
      <c r="AT696" s="118"/>
      <c r="AU696" s="138" t="str">
        <f t="shared" si="1675"/>
        <v/>
      </c>
      <c r="AV696" s="139" t="str">
        <f t="shared" si="1676"/>
        <v/>
      </c>
      <c r="AW696" s="139" t="str">
        <f t="shared" si="1677"/>
        <v/>
      </c>
      <c r="AX696" s="139" t="str">
        <f t="shared" si="1678"/>
        <v/>
      </c>
      <c r="AY696" s="139" t="str">
        <f t="shared" si="1679"/>
        <v/>
      </c>
      <c r="AZ696" s="140" t="str">
        <f t="shared" si="1680"/>
        <v/>
      </c>
      <c r="BA696" s="141" t="str">
        <f t="shared" si="1681"/>
        <v/>
      </c>
      <c r="BB696" s="139" t="str">
        <f t="shared" si="1682"/>
        <v/>
      </c>
      <c r="BC696" s="139" t="str">
        <f t="shared" si="1683"/>
        <v/>
      </c>
      <c r="BD696" s="139" t="str">
        <f t="shared" si="1684"/>
        <v/>
      </c>
      <c r="BE696" s="140" t="str">
        <f t="shared" si="1685"/>
        <v/>
      </c>
      <c r="BF696" s="122" t="str">
        <f t="shared" si="1686"/>
        <v/>
      </c>
      <c r="BG696" s="123" t="str">
        <f t="shared" si="1687"/>
        <v/>
      </c>
      <c r="BH696" s="123" t="str">
        <f t="shared" si="1688"/>
        <v/>
      </c>
      <c r="BI696" s="123" t="str">
        <f t="shared" si="1689"/>
        <v/>
      </c>
      <c r="BJ696" s="122" t="str">
        <f t="shared" si="1690"/>
        <v/>
      </c>
      <c r="BK696" s="123" t="str">
        <f t="shared" si="1691"/>
        <v/>
      </c>
      <c r="BL696" s="123" t="str">
        <f t="shared" si="1692"/>
        <v/>
      </c>
      <c r="BM696" s="123" t="str">
        <f t="shared" si="1693"/>
        <v/>
      </c>
      <c r="BN696" s="123" t="str">
        <f t="shared" si="1694"/>
        <v/>
      </c>
      <c r="BO696" s="123" t="str">
        <f t="shared" si="1695"/>
        <v/>
      </c>
      <c r="BP696" s="123" t="str">
        <f t="shared" si="1696"/>
        <v/>
      </c>
      <c r="BQ696" s="123" t="str">
        <f t="shared" si="1697"/>
        <v/>
      </c>
      <c r="BR696" s="124" t="str">
        <f t="shared" si="1698"/>
        <v/>
      </c>
      <c r="BS696" s="142" t="str">
        <f t="shared" si="1699"/>
        <v/>
      </c>
      <c r="BT696" s="143" t="str">
        <f t="shared" si="1700"/>
        <v/>
      </c>
      <c r="BU696" s="143" t="str">
        <f t="shared" si="1701"/>
        <v/>
      </c>
      <c r="BV696" s="143" t="str">
        <f t="shared" si="1702"/>
        <v/>
      </c>
      <c r="BW696" s="143" t="str">
        <f t="shared" si="1703"/>
        <v/>
      </c>
      <c r="BX696" s="144" t="str">
        <f t="shared" si="1704"/>
        <v/>
      </c>
      <c r="BY696" s="141" t="str">
        <f t="shared" si="1705"/>
        <v/>
      </c>
      <c r="BZ696" s="139" t="str">
        <f t="shared" si="1706"/>
        <v/>
      </c>
      <c r="CA696" s="139" t="str">
        <f t="shared" si="1707"/>
        <v/>
      </c>
      <c r="CB696" s="139" t="str">
        <f t="shared" si="1708"/>
        <v/>
      </c>
      <c r="CC696" s="139" t="str">
        <f t="shared" si="1709"/>
        <v/>
      </c>
      <c r="CD696" s="139" t="str">
        <f t="shared" si="1710"/>
        <v/>
      </c>
      <c r="CE696" s="140" t="str">
        <f t="shared" si="1711"/>
        <v/>
      </c>
      <c r="CF696" s="141" t="str">
        <f t="shared" si="1712"/>
        <v/>
      </c>
      <c r="CG696" s="139" t="str">
        <f t="shared" si="1713"/>
        <v/>
      </c>
      <c r="CH696" s="139" t="str">
        <f t="shared" si="1714"/>
        <v/>
      </c>
      <c r="CI696" s="139" t="str">
        <f t="shared" si="1715"/>
        <v/>
      </c>
      <c r="CJ696" s="139" t="str">
        <f t="shared" si="1716"/>
        <v/>
      </c>
      <c r="CK696" s="139" t="str">
        <f t="shared" si="1717"/>
        <v/>
      </c>
      <c r="CL696" s="140" t="str">
        <f t="shared" si="1718"/>
        <v/>
      </c>
      <c r="CM696" s="142" t="str">
        <f t="shared" si="1719"/>
        <v/>
      </c>
      <c r="CN696" s="143" t="str">
        <f t="shared" si="1720"/>
        <v/>
      </c>
      <c r="CO696" s="143" t="str">
        <f t="shared" si="1721"/>
        <v/>
      </c>
      <c r="CP696" s="143" t="str">
        <f t="shared" si="1722"/>
        <v/>
      </c>
      <c r="CQ696" s="143" t="str">
        <f t="shared" si="1723"/>
        <v/>
      </c>
      <c r="CR696" s="145" t="str">
        <f t="shared" si="1724"/>
        <v/>
      </c>
      <c r="CS696" s="127"/>
      <c r="CT696" s="122" t="str">
        <f t="shared" si="1725"/>
        <v/>
      </c>
      <c r="CU696" s="123" t="str">
        <f t="shared" si="1726"/>
        <v/>
      </c>
      <c r="CV696" s="123" t="str">
        <f t="shared" si="1727"/>
        <v/>
      </c>
      <c r="CW696" s="123" t="str">
        <f t="shared" si="1728"/>
        <v/>
      </c>
      <c r="CX696" s="123" t="str">
        <f t="shared" si="1729"/>
        <v/>
      </c>
      <c r="CY696" s="123" t="str">
        <f t="shared" si="1730"/>
        <v/>
      </c>
      <c r="CZ696" s="123" t="str">
        <f t="shared" si="1731"/>
        <v/>
      </c>
      <c r="DA696" s="123" t="str">
        <f t="shared" si="1732"/>
        <v/>
      </c>
      <c r="DB696" s="124" t="str">
        <f t="shared" si="1733"/>
        <v/>
      </c>
      <c r="DC696" s="128" t="str">
        <f t="shared" si="1734"/>
        <v/>
      </c>
      <c r="DD696" s="123" t="str">
        <f t="shared" si="1735"/>
        <v/>
      </c>
      <c r="DE696" s="123" t="str">
        <f t="shared" si="1736"/>
        <v/>
      </c>
      <c r="DF696" s="123" t="str">
        <f t="shared" si="1737"/>
        <v/>
      </c>
      <c r="DG696" s="123" t="str">
        <f t="shared" si="1738"/>
        <v/>
      </c>
      <c r="DH696" s="123" t="str">
        <f t="shared" si="1739"/>
        <v/>
      </c>
      <c r="DI696" s="123" t="str">
        <f t="shared" si="1740"/>
        <v/>
      </c>
      <c r="DJ696" s="129" t="str">
        <f t="shared" si="1741"/>
        <v/>
      </c>
      <c r="DK696" s="98" t="s">
        <v>68</v>
      </c>
      <c r="DL696" s="130">
        <f t="shared" si="1748"/>
        <v>690</v>
      </c>
      <c r="DM696" s="56"/>
    </row>
    <row r="697" spans="2:117" ht="22.5" customHeight="1">
      <c r="B697" s="98" t="s">
        <v>68</v>
      </c>
      <c r="C697" s="130">
        <f t="shared" si="1742"/>
        <v>691</v>
      </c>
      <c r="D697" s="146">
        <v>45712</v>
      </c>
      <c r="E697" s="155" t="s">
        <v>69</v>
      </c>
      <c r="F697" s="102" t="s">
        <v>70</v>
      </c>
      <c r="G697" s="103" t="s">
        <v>20</v>
      </c>
      <c r="H697" s="131" t="s">
        <v>46</v>
      </c>
      <c r="I697" s="132">
        <v>10000</v>
      </c>
      <c r="J697" s="106"/>
      <c r="K697" s="107">
        <f t="shared" si="1743"/>
        <v>7132375</v>
      </c>
      <c r="L697" s="645"/>
      <c r="M697" s="133"/>
      <c r="N697" s="133"/>
      <c r="O697" s="134" t="str">
        <f t="shared" ref="O697:S697" si="2283">IF($H697=O$6,$I697,"")</f>
        <v/>
      </c>
      <c r="P697" s="135" t="str">
        <f t="shared" si="2283"/>
        <v/>
      </c>
      <c r="Q697" s="136">
        <f t="shared" si="2283"/>
        <v>10000</v>
      </c>
      <c r="R697" s="135" t="str">
        <f t="shared" si="2283"/>
        <v/>
      </c>
      <c r="S697" s="137" t="str">
        <f t="shared" si="2283"/>
        <v/>
      </c>
      <c r="T697" s="113" t="str">
        <f t="shared" ref="T697:AJ697" si="2284">IF($H697=T$6,$J697,"")</f>
        <v/>
      </c>
      <c r="U697" s="114" t="str">
        <f t="shared" si="2284"/>
        <v/>
      </c>
      <c r="V697" s="114" t="str">
        <f t="shared" si="2284"/>
        <v/>
      </c>
      <c r="W697" s="114" t="str">
        <f t="shared" si="2284"/>
        <v/>
      </c>
      <c r="X697" s="113" t="str">
        <f t="shared" si="2284"/>
        <v/>
      </c>
      <c r="Y697" s="114" t="str">
        <f t="shared" si="2284"/>
        <v/>
      </c>
      <c r="Z697" s="114" t="str">
        <f t="shared" si="2284"/>
        <v/>
      </c>
      <c r="AA697" s="114" t="str">
        <f t="shared" si="2284"/>
        <v/>
      </c>
      <c r="AB697" s="113" t="str">
        <f t="shared" si="2284"/>
        <v/>
      </c>
      <c r="AC697" s="114" t="str">
        <f t="shared" si="2284"/>
        <v/>
      </c>
      <c r="AD697" s="114" t="str">
        <f t="shared" si="2284"/>
        <v/>
      </c>
      <c r="AE697" s="114" t="str">
        <f t="shared" si="2284"/>
        <v/>
      </c>
      <c r="AF697" s="114" t="str">
        <f t="shared" si="2284"/>
        <v/>
      </c>
      <c r="AG697" s="114" t="str">
        <f t="shared" si="2284"/>
        <v/>
      </c>
      <c r="AH697" s="114" t="str">
        <f t="shared" si="2284"/>
        <v/>
      </c>
      <c r="AI697" s="113" t="str">
        <f t="shared" si="2284"/>
        <v/>
      </c>
      <c r="AJ697" s="115" t="str">
        <f t="shared" si="2284"/>
        <v/>
      </c>
      <c r="AK697" s="617"/>
      <c r="AL697" s="38"/>
      <c r="AM697" s="98" t="s">
        <v>68</v>
      </c>
      <c r="AN697" s="130">
        <f t="shared" si="1746"/>
        <v>691</v>
      </c>
      <c r="AO697" s="138" t="str">
        <f t="shared" ref="AO697:AS697" si="2285">IF(AND($G697=AO$4,$H697=AO$6),$I697,"")</f>
        <v/>
      </c>
      <c r="AP697" s="139" t="str">
        <f t="shared" si="2285"/>
        <v/>
      </c>
      <c r="AQ697" s="139">
        <f t="shared" si="2285"/>
        <v>10000</v>
      </c>
      <c r="AR697" s="139" t="str">
        <f t="shared" si="2285"/>
        <v/>
      </c>
      <c r="AS697" s="139" t="str">
        <f t="shared" si="2285"/>
        <v/>
      </c>
      <c r="AT697" s="118"/>
      <c r="AU697" s="138" t="str">
        <f t="shared" si="1675"/>
        <v/>
      </c>
      <c r="AV697" s="139" t="str">
        <f t="shared" si="1676"/>
        <v/>
      </c>
      <c r="AW697" s="139" t="str">
        <f t="shared" si="1677"/>
        <v/>
      </c>
      <c r="AX697" s="139" t="str">
        <f t="shared" si="1678"/>
        <v/>
      </c>
      <c r="AY697" s="139" t="str">
        <f t="shared" si="1679"/>
        <v/>
      </c>
      <c r="AZ697" s="140" t="str">
        <f t="shared" si="1680"/>
        <v/>
      </c>
      <c r="BA697" s="141" t="str">
        <f t="shared" si="1681"/>
        <v/>
      </c>
      <c r="BB697" s="139" t="str">
        <f t="shared" si="1682"/>
        <v/>
      </c>
      <c r="BC697" s="139" t="str">
        <f t="shared" si="1683"/>
        <v/>
      </c>
      <c r="BD697" s="139" t="str">
        <f t="shared" si="1684"/>
        <v/>
      </c>
      <c r="BE697" s="140" t="str">
        <f t="shared" si="1685"/>
        <v/>
      </c>
      <c r="BF697" s="122" t="str">
        <f t="shared" si="1686"/>
        <v/>
      </c>
      <c r="BG697" s="123" t="str">
        <f t="shared" si="1687"/>
        <v/>
      </c>
      <c r="BH697" s="123" t="str">
        <f t="shared" si="1688"/>
        <v/>
      </c>
      <c r="BI697" s="123" t="str">
        <f t="shared" si="1689"/>
        <v/>
      </c>
      <c r="BJ697" s="122" t="str">
        <f t="shared" si="1690"/>
        <v/>
      </c>
      <c r="BK697" s="123" t="str">
        <f t="shared" si="1691"/>
        <v/>
      </c>
      <c r="BL697" s="123" t="str">
        <f t="shared" si="1692"/>
        <v/>
      </c>
      <c r="BM697" s="123" t="str">
        <f t="shared" si="1693"/>
        <v/>
      </c>
      <c r="BN697" s="123" t="str">
        <f t="shared" si="1694"/>
        <v/>
      </c>
      <c r="BO697" s="123" t="str">
        <f t="shared" si="1695"/>
        <v/>
      </c>
      <c r="BP697" s="123" t="str">
        <f t="shared" si="1696"/>
        <v/>
      </c>
      <c r="BQ697" s="123" t="str">
        <f t="shared" si="1697"/>
        <v/>
      </c>
      <c r="BR697" s="124" t="str">
        <f t="shared" si="1698"/>
        <v/>
      </c>
      <c r="BS697" s="142" t="str">
        <f t="shared" si="1699"/>
        <v/>
      </c>
      <c r="BT697" s="143" t="str">
        <f t="shared" si="1700"/>
        <v/>
      </c>
      <c r="BU697" s="143" t="str">
        <f t="shared" si="1701"/>
        <v/>
      </c>
      <c r="BV697" s="143" t="str">
        <f t="shared" si="1702"/>
        <v/>
      </c>
      <c r="BW697" s="143" t="str">
        <f t="shared" si="1703"/>
        <v/>
      </c>
      <c r="BX697" s="144" t="str">
        <f t="shared" si="1704"/>
        <v/>
      </c>
      <c r="BY697" s="141" t="str">
        <f t="shared" si="1705"/>
        <v/>
      </c>
      <c r="BZ697" s="139" t="str">
        <f t="shared" si="1706"/>
        <v/>
      </c>
      <c r="CA697" s="139" t="str">
        <f t="shared" si="1707"/>
        <v/>
      </c>
      <c r="CB697" s="139" t="str">
        <f t="shared" si="1708"/>
        <v/>
      </c>
      <c r="CC697" s="139" t="str">
        <f t="shared" si="1709"/>
        <v/>
      </c>
      <c r="CD697" s="139" t="str">
        <f t="shared" si="1710"/>
        <v/>
      </c>
      <c r="CE697" s="140" t="str">
        <f t="shared" si="1711"/>
        <v/>
      </c>
      <c r="CF697" s="141" t="str">
        <f t="shared" si="1712"/>
        <v/>
      </c>
      <c r="CG697" s="139" t="str">
        <f t="shared" si="1713"/>
        <v/>
      </c>
      <c r="CH697" s="139" t="str">
        <f t="shared" si="1714"/>
        <v/>
      </c>
      <c r="CI697" s="139" t="str">
        <f t="shared" si="1715"/>
        <v/>
      </c>
      <c r="CJ697" s="139" t="str">
        <f t="shared" si="1716"/>
        <v/>
      </c>
      <c r="CK697" s="139" t="str">
        <f t="shared" si="1717"/>
        <v/>
      </c>
      <c r="CL697" s="140" t="str">
        <f t="shared" si="1718"/>
        <v/>
      </c>
      <c r="CM697" s="142" t="str">
        <f t="shared" si="1719"/>
        <v/>
      </c>
      <c r="CN697" s="143" t="str">
        <f t="shared" si="1720"/>
        <v/>
      </c>
      <c r="CO697" s="143" t="str">
        <f t="shared" si="1721"/>
        <v/>
      </c>
      <c r="CP697" s="143" t="str">
        <f t="shared" si="1722"/>
        <v/>
      </c>
      <c r="CQ697" s="143" t="str">
        <f t="shared" si="1723"/>
        <v/>
      </c>
      <c r="CR697" s="145" t="str">
        <f t="shared" si="1724"/>
        <v/>
      </c>
      <c r="CS697" s="127"/>
      <c r="CT697" s="122" t="str">
        <f t="shared" si="1725"/>
        <v/>
      </c>
      <c r="CU697" s="123" t="str">
        <f t="shared" si="1726"/>
        <v/>
      </c>
      <c r="CV697" s="123" t="str">
        <f t="shared" si="1727"/>
        <v/>
      </c>
      <c r="CW697" s="123" t="str">
        <f t="shared" si="1728"/>
        <v/>
      </c>
      <c r="CX697" s="123" t="str">
        <f t="shared" si="1729"/>
        <v/>
      </c>
      <c r="CY697" s="123" t="str">
        <f t="shared" si="1730"/>
        <v/>
      </c>
      <c r="CZ697" s="123" t="str">
        <f t="shared" si="1731"/>
        <v/>
      </c>
      <c r="DA697" s="123" t="str">
        <f t="shared" si="1732"/>
        <v/>
      </c>
      <c r="DB697" s="124" t="str">
        <f t="shared" si="1733"/>
        <v/>
      </c>
      <c r="DC697" s="128" t="str">
        <f t="shared" si="1734"/>
        <v/>
      </c>
      <c r="DD697" s="123" t="str">
        <f t="shared" si="1735"/>
        <v/>
      </c>
      <c r="DE697" s="123" t="str">
        <f t="shared" si="1736"/>
        <v/>
      </c>
      <c r="DF697" s="123" t="str">
        <f t="shared" si="1737"/>
        <v/>
      </c>
      <c r="DG697" s="123" t="str">
        <f t="shared" si="1738"/>
        <v/>
      </c>
      <c r="DH697" s="123" t="str">
        <f t="shared" si="1739"/>
        <v/>
      </c>
      <c r="DI697" s="123" t="str">
        <f t="shared" si="1740"/>
        <v/>
      </c>
      <c r="DJ697" s="129" t="str">
        <f t="shared" si="1741"/>
        <v/>
      </c>
      <c r="DK697" s="98" t="s">
        <v>68</v>
      </c>
      <c r="DL697" s="130">
        <f t="shared" si="1748"/>
        <v>691</v>
      </c>
      <c r="DM697" s="56"/>
    </row>
    <row r="698" spans="2:117" ht="22.5" customHeight="1">
      <c r="B698" s="98" t="s">
        <v>68</v>
      </c>
      <c r="C698" s="130">
        <f t="shared" si="1742"/>
        <v>692</v>
      </c>
      <c r="D698" s="146">
        <v>45712</v>
      </c>
      <c r="E698" s="155" t="s">
        <v>69</v>
      </c>
      <c r="F698" s="102" t="s">
        <v>70</v>
      </c>
      <c r="G698" s="103" t="s">
        <v>20</v>
      </c>
      <c r="H698" s="131" t="s">
        <v>46</v>
      </c>
      <c r="I698" s="132">
        <v>10000</v>
      </c>
      <c r="J698" s="106"/>
      <c r="K698" s="107">
        <f t="shared" si="1743"/>
        <v>7142375</v>
      </c>
      <c r="L698" s="645"/>
      <c r="M698" s="133"/>
      <c r="N698" s="133"/>
      <c r="O698" s="134" t="str">
        <f t="shared" ref="O698:S698" si="2286">IF($H698=O$6,$I698,"")</f>
        <v/>
      </c>
      <c r="P698" s="135" t="str">
        <f t="shared" si="2286"/>
        <v/>
      </c>
      <c r="Q698" s="136">
        <f t="shared" si="2286"/>
        <v>10000</v>
      </c>
      <c r="R698" s="135" t="str">
        <f t="shared" si="2286"/>
        <v/>
      </c>
      <c r="S698" s="137" t="str">
        <f t="shared" si="2286"/>
        <v/>
      </c>
      <c r="T698" s="113" t="str">
        <f t="shared" ref="T698:AJ698" si="2287">IF($H698=T$6,$J698,"")</f>
        <v/>
      </c>
      <c r="U698" s="114" t="str">
        <f t="shared" si="2287"/>
        <v/>
      </c>
      <c r="V698" s="114" t="str">
        <f t="shared" si="2287"/>
        <v/>
      </c>
      <c r="W698" s="114" t="str">
        <f t="shared" si="2287"/>
        <v/>
      </c>
      <c r="X698" s="113" t="str">
        <f t="shared" si="2287"/>
        <v/>
      </c>
      <c r="Y698" s="114" t="str">
        <f t="shared" si="2287"/>
        <v/>
      </c>
      <c r="Z698" s="114" t="str">
        <f t="shared" si="2287"/>
        <v/>
      </c>
      <c r="AA698" s="114" t="str">
        <f t="shared" si="2287"/>
        <v/>
      </c>
      <c r="AB698" s="113" t="str">
        <f t="shared" si="2287"/>
        <v/>
      </c>
      <c r="AC698" s="114" t="str">
        <f t="shared" si="2287"/>
        <v/>
      </c>
      <c r="AD698" s="114" t="str">
        <f t="shared" si="2287"/>
        <v/>
      </c>
      <c r="AE698" s="114" t="str">
        <f t="shared" si="2287"/>
        <v/>
      </c>
      <c r="AF698" s="114" t="str">
        <f t="shared" si="2287"/>
        <v/>
      </c>
      <c r="AG698" s="114" t="str">
        <f t="shared" si="2287"/>
        <v/>
      </c>
      <c r="AH698" s="114" t="str">
        <f t="shared" si="2287"/>
        <v/>
      </c>
      <c r="AI698" s="113" t="str">
        <f t="shared" si="2287"/>
        <v/>
      </c>
      <c r="AJ698" s="115" t="str">
        <f t="shared" si="2287"/>
        <v/>
      </c>
      <c r="AK698" s="617"/>
      <c r="AL698" s="38"/>
      <c r="AM698" s="98" t="s">
        <v>68</v>
      </c>
      <c r="AN698" s="130">
        <f t="shared" si="1746"/>
        <v>692</v>
      </c>
      <c r="AO698" s="138" t="str">
        <f t="shared" ref="AO698:AS698" si="2288">IF(AND($G698=AO$4,$H698=AO$6),$I698,"")</f>
        <v/>
      </c>
      <c r="AP698" s="139" t="str">
        <f t="shared" si="2288"/>
        <v/>
      </c>
      <c r="AQ698" s="139">
        <f t="shared" si="2288"/>
        <v>10000</v>
      </c>
      <c r="AR698" s="139" t="str">
        <f t="shared" si="2288"/>
        <v/>
      </c>
      <c r="AS698" s="139" t="str">
        <f t="shared" si="2288"/>
        <v/>
      </c>
      <c r="AT698" s="118"/>
      <c r="AU698" s="138" t="str">
        <f t="shared" si="1675"/>
        <v/>
      </c>
      <c r="AV698" s="139" t="str">
        <f t="shared" si="1676"/>
        <v/>
      </c>
      <c r="AW698" s="139" t="str">
        <f t="shared" si="1677"/>
        <v/>
      </c>
      <c r="AX698" s="139" t="str">
        <f t="shared" si="1678"/>
        <v/>
      </c>
      <c r="AY698" s="139" t="str">
        <f t="shared" si="1679"/>
        <v/>
      </c>
      <c r="AZ698" s="140" t="str">
        <f t="shared" si="1680"/>
        <v/>
      </c>
      <c r="BA698" s="141" t="str">
        <f t="shared" si="1681"/>
        <v/>
      </c>
      <c r="BB698" s="139" t="str">
        <f t="shared" si="1682"/>
        <v/>
      </c>
      <c r="BC698" s="139" t="str">
        <f t="shared" si="1683"/>
        <v/>
      </c>
      <c r="BD698" s="139" t="str">
        <f t="shared" si="1684"/>
        <v/>
      </c>
      <c r="BE698" s="140" t="str">
        <f t="shared" si="1685"/>
        <v/>
      </c>
      <c r="BF698" s="122" t="str">
        <f t="shared" si="1686"/>
        <v/>
      </c>
      <c r="BG698" s="123" t="str">
        <f t="shared" si="1687"/>
        <v/>
      </c>
      <c r="BH698" s="123" t="str">
        <f t="shared" si="1688"/>
        <v/>
      </c>
      <c r="BI698" s="123" t="str">
        <f t="shared" si="1689"/>
        <v/>
      </c>
      <c r="BJ698" s="122" t="str">
        <f t="shared" si="1690"/>
        <v/>
      </c>
      <c r="BK698" s="123" t="str">
        <f t="shared" si="1691"/>
        <v/>
      </c>
      <c r="BL698" s="123" t="str">
        <f t="shared" si="1692"/>
        <v/>
      </c>
      <c r="BM698" s="123" t="str">
        <f t="shared" si="1693"/>
        <v/>
      </c>
      <c r="BN698" s="123" t="str">
        <f t="shared" si="1694"/>
        <v/>
      </c>
      <c r="BO698" s="123" t="str">
        <f t="shared" si="1695"/>
        <v/>
      </c>
      <c r="BP698" s="123" t="str">
        <f t="shared" si="1696"/>
        <v/>
      </c>
      <c r="BQ698" s="123" t="str">
        <f t="shared" si="1697"/>
        <v/>
      </c>
      <c r="BR698" s="124" t="str">
        <f t="shared" si="1698"/>
        <v/>
      </c>
      <c r="BS698" s="142" t="str">
        <f t="shared" si="1699"/>
        <v/>
      </c>
      <c r="BT698" s="143" t="str">
        <f t="shared" si="1700"/>
        <v/>
      </c>
      <c r="BU698" s="143" t="str">
        <f t="shared" si="1701"/>
        <v/>
      </c>
      <c r="BV698" s="143" t="str">
        <f t="shared" si="1702"/>
        <v/>
      </c>
      <c r="BW698" s="143" t="str">
        <f t="shared" si="1703"/>
        <v/>
      </c>
      <c r="BX698" s="144" t="str">
        <f t="shared" si="1704"/>
        <v/>
      </c>
      <c r="BY698" s="141" t="str">
        <f t="shared" si="1705"/>
        <v/>
      </c>
      <c r="BZ698" s="139" t="str">
        <f t="shared" si="1706"/>
        <v/>
      </c>
      <c r="CA698" s="139" t="str">
        <f t="shared" si="1707"/>
        <v/>
      </c>
      <c r="CB698" s="139" t="str">
        <f t="shared" si="1708"/>
        <v/>
      </c>
      <c r="CC698" s="139" t="str">
        <f t="shared" si="1709"/>
        <v/>
      </c>
      <c r="CD698" s="139" t="str">
        <f t="shared" si="1710"/>
        <v/>
      </c>
      <c r="CE698" s="140" t="str">
        <f t="shared" si="1711"/>
        <v/>
      </c>
      <c r="CF698" s="141" t="str">
        <f t="shared" si="1712"/>
        <v/>
      </c>
      <c r="CG698" s="139" t="str">
        <f t="shared" si="1713"/>
        <v/>
      </c>
      <c r="CH698" s="139" t="str">
        <f t="shared" si="1714"/>
        <v/>
      </c>
      <c r="CI698" s="139" t="str">
        <f t="shared" si="1715"/>
        <v/>
      </c>
      <c r="CJ698" s="139" t="str">
        <f t="shared" si="1716"/>
        <v/>
      </c>
      <c r="CK698" s="139" t="str">
        <f t="shared" si="1717"/>
        <v/>
      </c>
      <c r="CL698" s="140" t="str">
        <f t="shared" si="1718"/>
        <v/>
      </c>
      <c r="CM698" s="142" t="str">
        <f t="shared" si="1719"/>
        <v/>
      </c>
      <c r="CN698" s="143" t="str">
        <f t="shared" si="1720"/>
        <v/>
      </c>
      <c r="CO698" s="143" t="str">
        <f t="shared" si="1721"/>
        <v/>
      </c>
      <c r="CP698" s="143" t="str">
        <f t="shared" si="1722"/>
        <v/>
      </c>
      <c r="CQ698" s="143" t="str">
        <f t="shared" si="1723"/>
        <v/>
      </c>
      <c r="CR698" s="145" t="str">
        <f t="shared" si="1724"/>
        <v/>
      </c>
      <c r="CS698" s="127"/>
      <c r="CT698" s="122" t="str">
        <f t="shared" si="1725"/>
        <v/>
      </c>
      <c r="CU698" s="123" t="str">
        <f t="shared" si="1726"/>
        <v/>
      </c>
      <c r="CV698" s="123" t="str">
        <f t="shared" si="1727"/>
        <v/>
      </c>
      <c r="CW698" s="123" t="str">
        <f t="shared" si="1728"/>
        <v/>
      </c>
      <c r="CX698" s="123" t="str">
        <f t="shared" si="1729"/>
        <v/>
      </c>
      <c r="CY698" s="123" t="str">
        <f t="shared" si="1730"/>
        <v/>
      </c>
      <c r="CZ698" s="123" t="str">
        <f t="shared" si="1731"/>
        <v/>
      </c>
      <c r="DA698" s="123" t="str">
        <f t="shared" si="1732"/>
        <v/>
      </c>
      <c r="DB698" s="124" t="str">
        <f t="shared" si="1733"/>
        <v/>
      </c>
      <c r="DC698" s="128" t="str">
        <f t="shared" si="1734"/>
        <v/>
      </c>
      <c r="DD698" s="123" t="str">
        <f t="shared" si="1735"/>
        <v/>
      </c>
      <c r="DE698" s="123" t="str">
        <f t="shared" si="1736"/>
        <v/>
      </c>
      <c r="DF698" s="123" t="str">
        <f t="shared" si="1737"/>
        <v/>
      </c>
      <c r="DG698" s="123" t="str">
        <f t="shared" si="1738"/>
        <v/>
      </c>
      <c r="DH698" s="123" t="str">
        <f t="shared" si="1739"/>
        <v/>
      </c>
      <c r="DI698" s="123" t="str">
        <f t="shared" si="1740"/>
        <v/>
      </c>
      <c r="DJ698" s="129" t="str">
        <f t="shared" si="1741"/>
        <v/>
      </c>
      <c r="DK698" s="98" t="s">
        <v>68</v>
      </c>
      <c r="DL698" s="130">
        <f t="shared" si="1748"/>
        <v>692</v>
      </c>
      <c r="DM698" s="56"/>
    </row>
    <row r="699" spans="2:117" ht="22.5" customHeight="1">
      <c r="B699" s="98" t="s">
        <v>68</v>
      </c>
      <c r="C699" s="130">
        <f t="shared" si="1742"/>
        <v>693</v>
      </c>
      <c r="D699" s="146">
        <v>45712</v>
      </c>
      <c r="E699" s="155" t="s">
        <v>69</v>
      </c>
      <c r="F699" s="102" t="s">
        <v>70</v>
      </c>
      <c r="G699" s="103" t="s">
        <v>20</v>
      </c>
      <c r="H699" s="131" t="s">
        <v>46</v>
      </c>
      <c r="I699" s="132">
        <v>5000</v>
      </c>
      <c r="J699" s="106"/>
      <c r="K699" s="107">
        <f t="shared" si="1743"/>
        <v>7147375</v>
      </c>
      <c r="L699" s="645"/>
      <c r="M699" s="133"/>
      <c r="N699" s="133"/>
      <c r="O699" s="134" t="str">
        <f t="shared" ref="O699:S699" si="2289">IF($H699=O$6,$I699,"")</f>
        <v/>
      </c>
      <c r="P699" s="135" t="str">
        <f t="shared" si="2289"/>
        <v/>
      </c>
      <c r="Q699" s="136">
        <f t="shared" si="2289"/>
        <v>5000</v>
      </c>
      <c r="R699" s="135" t="str">
        <f t="shared" si="2289"/>
        <v/>
      </c>
      <c r="S699" s="137" t="str">
        <f t="shared" si="2289"/>
        <v/>
      </c>
      <c r="T699" s="113" t="str">
        <f t="shared" ref="T699:AJ699" si="2290">IF($H699=T$6,$J699,"")</f>
        <v/>
      </c>
      <c r="U699" s="114" t="str">
        <f t="shared" si="2290"/>
        <v/>
      </c>
      <c r="V699" s="114" t="str">
        <f t="shared" si="2290"/>
        <v/>
      </c>
      <c r="W699" s="114" t="str">
        <f t="shared" si="2290"/>
        <v/>
      </c>
      <c r="X699" s="113" t="str">
        <f t="shared" si="2290"/>
        <v/>
      </c>
      <c r="Y699" s="114" t="str">
        <f t="shared" si="2290"/>
        <v/>
      </c>
      <c r="Z699" s="114" t="str">
        <f t="shared" si="2290"/>
        <v/>
      </c>
      <c r="AA699" s="114" t="str">
        <f t="shared" si="2290"/>
        <v/>
      </c>
      <c r="AB699" s="113" t="str">
        <f t="shared" si="2290"/>
        <v/>
      </c>
      <c r="AC699" s="114" t="str">
        <f t="shared" si="2290"/>
        <v/>
      </c>
      <c r="AD699" s="114" t="str">
        <f t="shared" si="2290"/>
        <v/>
      </c>
      <c r="AE699" s="114" t="str">
        <f t="shared" si="2290"/>
        <v/>
      </c>
      <c r="AF699" s="114" t="str">
        <f t="shared" si="2290"/>
        <v/>
      </c>
      <c r="AG699" s="114" t="str">
        <f t="shared" si="2290"/>
        <v/>
      </c>
      <c r="AH699" s="114" t="str">
        <f t="shared" si="2290"/>
        <v/>
      </c>
      <c r="AI699" s="113" t="str">
        <f t="shared" si="2290"/>
        <v/>
      </c>
      <c r="AJ699" s="115" t="str">
        <f t="shared" si="2290"/>
        <v/>
      </c>
      <c r="AK699" s="617"/>
      <c r="AL699" s="38"/>
      <c r="AM699" s="98" t="s">
        <v>68</v>
      </c>
      <c r="AN699" s="130">
        <f t="shared" si="1746"/>
        <v>693</v>
      </c>
      <c r="AO699" s="138" t="str">
        <f t="shared" ref="AO699:AS699" si="2291">IF(AND($G699=AO$4,$H699=AO$6),$I699,"")</f>
        <v/>
      </c>
      <c r="AP699" s="139" t="str">
        <f t="shared" si="2291"/>
        <v/>
      </c>
      <c r="AQ699" s="139">
        <f t="shared" si="2291"/>
        <v>5000</v>
      </c>
      <c r="AR699" s="139" t="str">
        <f t="shared" si="2291"/>
        <v/>
      </c>
      <c r="AS699" s="139" t="str">
        <f t="shared" si="2291"/>
        <v/>
      </c>
      <c r="AT699" s="118"/>
      <c r="AU699" s="138" t="str">
        <f t="shared" si="1675"/>
        <v/>
      </c>
      <c r="AV699" s="139" t="str">
        <f t="shared" si="1676"/>
        <v/>
      </c>
      <c r="AW699" s="139" t="str">
        <f t="shared" si="1677"/>
        <v/>
      </c>
      <c r="AX699" s="139" t="str">
        <f t="shared" si="1678"/>
        <v/>
      </c>
      <c r="AY699" s="139" t="str">
        <f t="shared" si="1679"/>
        <v/>
      </c>
      <c r="AZ699" s="140" t="str">
        <f t="shared" si="1680"/>
        <v/>
      </c>
      <c r="BA699" s="141" t="str">
        <f t="shared" si="1681"/>
        <v/>
      </c>
      <c r="BB699" s="139" t="str">
        <f t="shared" si="1682"/>
        <v/>
      </c>
      <c r="BC699" s="139" t="str">
        <f t="shared" si="1683"/>
        <v/>
      </c>
      <c r="BD699" s="139" t="str">
        <f t="shared" si="1684"/>
        <v/>
      </c>
      <c r="BE699" s="140" t="str">
        <f t="shared" si="1685"/>
        <v/>
      </c>
      <c r="BF699" s="122" t="str">
        <f t="shared" si="1686"/>
        <v/>
      </c>
      <c r="BG699" s="123" t="str">
        <f t="shared" si="1687"/>
        <v/>
      </c>
      <c r="BH699" s="123" t="str">
        <f t="shared" si="1688"/>
        <v/>
      </c>
      <c r="BI699" s="123" t="str">
        <f t="shared" si="1689"/>
        <v/>
      </c>
      <c r="BJ699" s="122" t="str">
        <f t="shared" si="1690"/>
        <v/>
      </c>
      <c r="BK699" s="123" t="str">
        <f t="shared" si="1691"/>
        <v/>
      </c>
      <c r="BL699" s="123" t="str">
        <f t="shared" si="1692"/>
        <v/>
      </c>
      <c r="BM699" s="123" t="str">
        <f t="shared" si="1693"/>
        <v/>
      </c>
      <c r="BN699" s="123" t="str">
        <f t="shared" si="1694"/>
        <v/>
      </c>
      <c r="BO699" s="123" t="str">
        <f t="shared" si="1695"/>
        <v/>
      </c>
      <c r="BP699" s="123" t="str">
        <f t="shared" si="1696"/>
        <v/>
      </c>
      <c r="BQ699" s="123" t="str">
        <f t="shared" si="1697"/>
        <v/>
      </c>
      <c r="BR699" s="124" t="str">
        <f t="shared" si="1698"/>
        <v/>
      </c>
      <c r="BS699" s="142" t="str">
        <f t="shared" si="1699"/>
        <v/>
      </c>
      <c r="BT699" s="143" t="str">
        <f t="shared" si="1700"/>
        <v/>
      </c>
      <c r="BU699" s="143" t="str">
        <f t="shared" si="1701"/>
        <v/>
      </c>
      <c r="BV699" s="143" t="str">
        <f t="shared" si="1702"/>
        <v/>
      </c>
      <c r="BW699" s="143" t="str">
        <f t="shared" si="1703"/>
        <v/>
      </c>
      <c r="BX699" s="144" t="str">
        <f t="shared" si="1704"/>
        <v/>
      </c>
      <c r="BY699" s="141" t="str">
        <f t="shared" si="1705"/>
        <v/>
      </c>
      <c r="BZ699" s="139" t="str">
        <f t="shared" si="1706"/>
        <v/>
      </c>
      <c r="CA699" s="139" t="str">
        <f t="shared" si="1707"/>
        <v/>
      </c>
      <c r="CB699" s="139" t="str">
        <f t="shared" si="1708"/>
        <v/>
      </c>
      <c r="CC699" s="139" t="str">
        <f t="shared" si="1709"/>
        <v/>
      </c>
      <c r="CD699" s="139" t="str">
        <f t="shared" si="1710"/>
        <v/>
      </c>
      <c r="CE699" s="140" t="str">
        <f t="shared" si="1711"/>
        <v/>
      </c>
      <c r="CF699" s="141" t="str">
        <f t="shared" si="1712"/>
        <v/>
      </c>
      <c r="CG699" s="139" t="str">
        <f t="shared" si="1713"/>
        <v/>
      </c>
      <c r="CH699" s="139" t="str">
        <f t="shared" si="1714"/>
        <v/>
      </c>
      <c r="CI699" s="139" t="str">
        <f t="shared" si="1715"/>
        <v/>
      </c>
      <c r="CJ699" s="139" t="str">
        <f t="shared" si="1716"/>
        <v/>
      </c>
      <c r="CK699" s="139" t="str">
        <f t="shared" si="1717"/>
        <v/>
      </c>
      <c r="CL699" s="140" t="str">
        <f t="shared" si="1718"/>
        <v/>
      </c>
      <c r="CM699" s="142" t="str">
        <f t="shared" si="1719"/>
        <v/>
      </c>
      <c r="CN699" s="143" t="str">
        <f t="shared" si="1720"/>
        <v/>
      </c>
      <c r="CO699" s="143" t="str">
        <f t="shared" si="1721"/>
        <v/>
      </c>
      <c r="CP699" s="143" t="str">
        <f t="shared" si="1722"/>
        <v/>
      </c>
      <c r="CQ699" s="143" t="str">
        <f t="shared" si="1723"/>
        <v/>
      </c>
      <c r="CR699" s="145" t="str">
        <f t="shared" si="1724"/>
        <v/>
      </c>
      <c r="CS699" s="127"/>
      <c r="CT699" s="122" t="str">
        <f t="shared" si="1725"/>
        <v/>
      </c>
      <c r="CU699" s="123" t="str">
        <f t="shared" si="1726"/>
        <v/>
      </c>
      <c r="CV699" s="123" t="str">
        <f t="shared" si="1727"/>
        <v/>
      </c>
      <c r="CW699" s="123" t="str">
        <f t="shared" si="1728"/>
        <v/>
      </c>
      <c r="CX699" s="123" t="str">
        <f t="shared" si="1729"/>
        <v/>
      </c>
      <c r="CY699" s="123" t="str">
        <f t="shared" si="1730"/>
        <v/>
      </c>
      <c r="CZ699" s="123" t="str">
        <f t="shared" si="1731"/>
        <v/>
      </c>
      <c r="DA699" s="123" t="str">
        <f t="shared" si="1732"/>
        <v/>
      </c>
      <c r="DB699" s="124" t="str">
        <f t="shared" si="1733"/>
        <v/>
      </c>
      <c r="DC699" s="128" t="str">
        <f t="shared" si="1734"/>
        <v/>
      </c>
      <c r="DD699" s="123" t="str">
        <f t="shared" si="1735"/>
        <v/>
      </c>
      <c r="DE699" s="123" t="str">
        <f t="shared" si="1736"/>
        <v/>
      </c>
      <c r="DF699" s="123" t="str">
        <f t="shared" si="1737"/>
        <v/>
      </c>
      <c r="DG699" s="123" t="str">
        <f t="shared" si="1738"/>
        <v/>
      </c>
      <c r="DH699" s="123" t="str">
        <f t="shared" si="1739"/>
        <v/>
      </c>
      <c r="DI699" s="123" t="str">
        <f t="shared" si="1740"/>
        <v/>
      </c>
      <c r="DJ699" s="129" t="str">
        <f t="shared" si="1741"/>
        <v/>
      </c>
      <c r="DK699" s="98" t="s">
        <v>68</v>
      </c>
      <c r="DL699" s="130">
        <f t="shared" si="1748"/>
        <v>693</v>
      </c>
      <c r="DM699" s="56"/>
    </row>
    <row r="700" spans="2:117" ht="22.5" customHeight="1">
      <c r="B700" s="98" t="s">
        <v>68</v>
      </c>
      <c r="C700" s="130">
        <f t="shared" si="1742"/>
        <v>694</v>
      </c>
      <c r="D700" s="146">
        <v>45712</v>
      </c>
      <c r="E700" s="155" t="s">
        <v>69</v>
      </c>
      <c r="F700" s="102" t="s">
        <v>70</v>
      </c>
      <c r="G700" s="156" t="s">
        <v>20</v>
      </c>
      <c r="H700" s="131" t="s">
        <v>46</v>
      </c>
      <c r="I700" s="132">
        <v>10000</v>
      </c>
      <c r="J700" s="106"/>
      <c r="K700" s="107">
        <f t="shared" si="1743"/>
        <v>7157375</v>
      </c>
      <c r="L700" s="645"/>
      <c r="M700" s="133"/>
      <c r="N700" s="133"/>
      <c r="O700" s="134" t="str">
        <f t="shared" ref="O700:S700" si="2292">IF($H700=O$6,$I700,"")</f>
        <v/>
      </c>
      <c r="P700" s="135" t="str">
        <f t="shared" si="2292"/>
        <v/>
      </c>
      <c r="Q700" s="136">
        <f t="shared" si="2292"/>
        <v>10000</v>
      </c>
      <c r="R700" s="135" t="str">
        <f t="shared" si="2292"/>
        <v/>
      </c>
      <c r="S700" s="137" t="str">
        <f t="shared" si="2292"/>
        <v/>
      </c>
      <c r="T700" s="113" t="str">
        <f t="shared" ref="T700:AJ700" si="2293">IF($H700=T$6,$J700,"")</f>
        <v/>
      </c>
      <c r="U700" s="114" t="str">
        <f t="shared" si="2293"/>
        <v/>
      </c>
      <c r="V700" s="114" t="str">
        <f t="shared" si="2293"/>
        <v/>
      </c>
      <c r="W700" s="114" t="str">
        <f t="shared" si="2293"/>
        <v/>
      </c>
      <c r="X700" s="113" t="str">
        <f t="shared" si="2293"/>
        <v/>
      </c>
      <c r="Y700" s="114" t="str">
        <f t="shared" si="2293"/>
        <v/>
      </c>
      <c r="Z700" s="114" t="str">
        <f t="shared" si="2293"/>
        <v/>
      </c>
      <c r="AA700" s="114" t="str">
        <f t="shared" si="2293"/>
        <v/>
      </c>
      <c r="AB700" s="113" t="str">
        <f t="shared" si="2293"/>
        <v/>
      </c>
      <c r="AC700" s="114" t="str">
        <f t="shared" si="2293"/>
        <v/>
      </c>
      <c r="AD700" s="114" t="str">
        <f t="shared" si="2293"/>
        <v/>
      </c>
      <c r="AE700" s="114" t="str">
        <f t="shared" si="2293"/>
        <v/>
      </c>
      <c r="AF700" s="114" t="str">
        <f t="shared" si="2293"/>
        <v/>
      </c>
      <c r="AG700" s="114" t="str">
        <f t="shared" si="2293"/>
        <v/>
      </c>
      <c r="AH700" s="114" t="str">
        <f t="shared" si="2293"/>
        <v/>
      </c>
      <c r="AI700" s="113" t="str">
        <f t="shared" si="2293"/>
        <v/>
      </c>
      <c r="AJ700" s="115" t="str">
        <f t="shared" si="2293"/>
        <v/>
      </c>
      <c r="AK700" s="617"/>
      <c r="AL700" s="38"/>
      <c r="AM700" s="98" t="s">
        <v>68</v>
      </c>
      <c r="AN700" s="130">
        <f t="shared" si="1746"/>
        <v>694</v>
      </c>
      <c r="AO700" s="138" t="str">
        <f t="shared" ref="AO700:AS700" si="2294">IF(AND($G700=AO$4,$H700=AO$6),$I700,"")</f>
        <v/>
      </c>
      <c r="AP700" s="139" t="str">
        <f t="shared" si="2294"/>
        <v/>
      </c>
      <c r="AQ700" s="139">
        <f t="shared" si="2294"/>
        <v>10000</v>
      </c>
      <c r="AR700" s="139" t="str">
        <f t="shared" si="2294"/>
        <v/>
      </c>
      <c r="AS700" s="139" t="str">
        <f t="shared" si="2294"/>
        <v/>
      </c>
      <c r="AT700" s="118"/>
      <c r="AU700" s="138" t="str">
        <f t="shared" si="1675"/>
        <v/>
      </c>
      <c r="AV700" s="139" t="str">
        <f t="shared" si="1676"/>
        <v/>
      </c>
      <c r="AW700" s="139" t="str">
        <f t="shared" si="1677"/>
        <v/>
      </c>
      <c r="AX700" s="139" t="str">
        <f t="shared" si="1678"/>
        <v/>
      </c>
      <c r="AY700" s="139" t="str">
        <f t="shared" si="1679"/>
        <v/>
      </c>
      <c r="AZ700" s="140" t="str">
        <f t="shared" si="1680"/>
        <v/>
      </c>
      <c r="BA700" s="141" t="str">
        <f t="shared" si="1681"/>
        <v/>
      </c>
      <c r="BB700" s="139" t="str">
        <f t="shared" si="1682"/>
        <v/>
      </c>
      <c r="BC700" s="139" t="str">
        <f t="shared" si="1683"/>
        <v/>
      </c>
      <c r="BD700" s="139" t="str">
        <f t="shared" si="1684"/>
        <v/>
      </c>
      <c r="BE700" s="140" t="str">
        <f t="shared" si="1685"/>
        <v/>
      </c>
      <c r="BF700" s="122" t="str">
        <f t="shared" si="1686"/>
        <v/>
      </c>
      <c r="BG700" s="123" t="str">
        <f t="shared" si="1687"/>
        <v/>
      </c>
      <c r="BH700" s="123" t="str">
        <f t="shared" si="1688"/>
        <v/>
      </c>
      <c r="BI700" s="123" t="str">
        <f t="shared" si="1689"/>
        <v/>
      </c>
      <c r="BJ700" s="122" t="str">
        <f t="shared" si="1690"/>
        <v/>
      </c>
      <c r="BK700" s="123" t="str">
        <f t="shared" si="1691"/>
        <v/>
      </c>
      <c r="BL700" s="123" t="str">
        <f t="shared" si="1692"/>
        <v/>
      </c>
      <c r="BM700" s="123" t="str">
        <f t="shared" si="1693"/>
        <v/>
      </c>
      <c r="BN700" s="123" t="str">
        <f t="shared" si="1694"/>
        <v/>
      </c>
      <c r="BO700" s="123" t="str">
        <f t="shared" si="1695"/>
        <v/>
      </c>
      <c r="BP700" s="123" t="str">
        <f t="shared" si="1696"/>
        <v/>
      </c>
      <c r="BQ700" s="123" t="str">
        <f t="shared" si="1697"/>
        <v/>
      </c>
      <c r="BR700" s="124" t="str">
        <f t="shared" si="1698"/>
        <v/>
      </c>
      <c r="BS700" s="142" t="str">
        <f t="shared" si="1699"/>
        <v/>
      </c>
      <c r="BT700" s="143" t="str">
        <f t="shared" si="1700"/>
        <v/>
      </c>
      <c r="BU700" s="143" t="str">
        <f t="shared" si="1701"/>
        <v/>
      </c>
      <c r="BV700" s="143" t="str">
        <f t="shared" si="1702"/>
        <v/>
      </c>
      <c r="BW700" s="143" t="str">
        <f t="shared" si="1703"/>
        <v/>
      </c>
      <c r="BX700" s="144" t="str">
        <f t="shared" si="1704"/>
        <v/>
      </c>
      <c r="BY700" s="141" t="str">
        <f t="shared" si="1705"/>
        <v/>
      </c>
      <c r="BZ700" s="139" t="str">
        <f t="shared" si="1706"/>
        <v/>
      </c>
      <c r="CA700" s="139" t="str">
        <f t="shared" si="1707"/>
        <v/>
      </c>
      <c r="CB700" s="139" t="str">
        <f t="shared" si="1708"/>
        <v/>
      </c>
      <c r="CC700" s="139" t="str">
        <f t="shared" si="1709"/>
        <v/>
      </c>
      <c r="CD700" s="139" t="str">
        <f t="shared" si="1710"/>
        <v/>
      </c>
      <c r="CE700" s="140" t="str">
        <f t="shared" si="1711"/>
        <v/>
      </c>
      <c r="CF700" s="141" t="str">
        <f t="shared" si="1712"/>
        <v/>
      </c>
      <c r="CG700" s="139" t="str">
        <f t="shared" si="1713"/>
        <v/>
      </c>
      <c r="CH700" s="139" t="str">
        <f t="shared" si="1714"/>
        <v/>
      </c>
      <c r="CI700" s="139" t="str">
        <f t="shared" si="1715"/>
        <v/>
      </c>
      <c r="CJ700" s="139" t="str">
        <f t="shared" si="1716"/>
        <v/>
      </c>
      <c r="CK700" s="139" t="str">
        <f t="shared" si="1717"/>
        <v/>
      </c>
      <c r="CL700" s="140" t="str">
        <f t="shared" si="1718"/>
        <v/>
      </c>
      <c r="CM700" s="142" t="str">
        <f t="shared" si="1719"/>
        <v/>
      </c>
      <c r="CN700" s="143" t="str">
        <f t="shared" si="1720"/>
        <v/>
      </c>
      <c r="CO700" s="143" t="str">
        <f t="shared" si="1721"/>
        <v/>
      </c>
      <c r="CP700" s="143" t="str">
        <f t="shared" si="1722"/>
        <v/>
      </c>
      <c r="CQ700" s="143" t="str">
        <f t="shared" si="1723"/>
        <v/>
      </c>
      <c r="CR700" s="145" t="str">
        <f t="shared" si="1724"/>
        <v/>
      </c>
      <c r="CS700" s="127"/>
      <c r="CT700" s="122" t="str">
        <f t="shared" si="1725"/>
        <v/>
      </c>
      <c r="CU700" s="123" t="str">
        <f t="shared" si="1726"/>
        <v/>
      </c>
      <c r="CV700" s="123" t="str">
        <f t="shared" si="1727"/>
        <v/>
      </c>
      <c r="CW700" s="123" t="str">
        <f t="shared" si="1728"/>
        <v/>
      </c>
      <c r="CX700" s="123" t="str">
        <f t="shared" si="1729"/>
        <v/>
      </c>
      <c r="CY700" s="123" t="str">
        <f t="shared" si="1730"/>
        <v/>
      </c>
      <c r="CZ700" s="123" t="str">
        <f t="shared" si="1731"/>
        <v/>
      </c>
      <c r="DA700" s="123" t="str">
        <f t="shared" si="1732"/>
        <v/>
      </c>
      <c r="DB700" s="124" t="str">
        <f t="shared" si="1733"/>
        <v/>
      </c>
      <c r="DC700" s="128" t="str">
        <f t="shared" si="1734"/>
        <v/>
      </c>
      <c r="DD700" s="123" t="str">
        <f t="shared" si="1735"/>
        <v/>
      </c>
      <c r="DE700" s="123" t="str">
        <f t="shared" si="1736"/>
        <v/>
      </c>
      <c r="DF700" s="123" t="str">
        <f t="shared" si="1737"/>
        <v/>
      </c>
      <c r="DG700" s="123" t="str">
        <f t="shared" si="1738"/>
        <v/>
      </c>
      <c r="DH700" s="123" t="str">
        <f t="shared" si="1739"/>
        <v/>
      </c>
      <c r="DI700" s="123" t="str">
        <f t="shared" si="1740"/>
        <v/>
      </c>
      <c r="DJ700" s="129" t="str">
        <f t="shared" si="1741"/>
        <v/>
      </c>
      <c r="DK700" s="98" t="s">
        <v>68</v>
      </c>
      <c r="DL700" s="130">
        <f t="shared" si="1748"/>
        <v>694</v>
      </c>
      <c r="DM700" s="56"/>
    </row>
    <row r="701" spans="2:117" ht="22.5" customHeight="1">
      <c r="B701" s="98" t="s">
        <v>68</v>
      </c>
      <c r="C701" s="130">
        <f t="shared" si="1742"/>
        <v>695</v>
      </c>
      <c r="D701" s="146">
        <v>45712</v>
      </c>
      <c r="E701" s="155" t="s">
        <v>69</v>
      </c>
      <c r="F701" s="102" t="s">
        <v>70</v>
      </c>
      <c r="G701" s="103" t="s">
        <v>20</v>
      </c>
      <c r="H701" s="131" t="s">
        <v>46</v>
      </c>
      <c r="I701" s="132">
        <v>10000</v>
      </c>
      <c r="J701" s="106"/>
      <c r="K701" s="107">
        <f t="shared" si="1743"/>
        <v>7167375</v>
      </c>
      <c r="L701" s="645"/>
      <c r="M701" s="133"/>
      <c r="N701" s="133"/>
      <c r="O701" s="134" t="str">
        <f t="shared" ref="O701:S701" si="2295">IF($H701=O$6,$I701,"")</f>
        <v/>
      </c>
      <c r="P701" s="135" t="str">
        <f t="shared" si="2295"/>
        <v/>
      </c>
      <c r="Q701" s="136">
        <f t="shared" si="2295"/>
        <v>10000</v>
      </c>
      <c r="R701" s="135" t="str">
        <f t="shared" si="2295"/>
        <v/>
      </c>
      <c r="S701" s="137" t="str">
        <f t="shared" si="2295"/>
        <v/>
      </c>
      <c r="T701" s="113" t="str">
        <f t="shared" ref="T701:AJ701" si="2296">IF($H701=T$6,$J701,"")</f>
        <v/>
      </c>
      <c r="U701" s="114" t="str">
        <f t="shared" si="2296"/>
        <v/>
      </c>
      <c r="V701" s="114" t="str">
        <f t="shared" si="2296"/>
        <v/>
      </c>
      <c r="W701" s="114" t="str">
        <f t="shared" si="2296"/>
        <v/>
      </c>
      <c r="X701" s="113" t="str">
        <f t="shared" si="2296"/>
        <v/>
      </c>
      <c r="Y701" s="114" t="str">
        <f t="shared" si="2296"/>
        <v/>
      </c>
      <c r="Z701" s="114" t="str">
        <f t="shared" si="2296"/>
        <v/>
      </c>
      <c r="AA701" s="114" t="str">
        <f t="shared" si="2296"/>
        <v/>
      </c>
      <c r="AB701" s="113" t="str">
        <f t="shared" si="2296"/>
        <v/>
      </c>
      <c r="AC701" s="114" t="str">
        <f t="shared" si="2296"/>
        <v/>
      </c>
      <c r="AD701" s="114" t="str">
        <f t="shared" si="2296"/>
        <v/>
      </c>
      <c r="AE701" s="114" t="str">
        <f t="shared" si="2296"/>
        <v/>
      </c>
      <c r="AF701" s="114" t="str">
        <f t="shared" si="2296"/>
        <v/>
      </c>
      <c r="AG701" s="114" t="str">
        <f t="shared" si="2296"/>
        <v/>
      </c>
      <c r="AH701" s="114" t="str">
        <f t="shared" si="2296"/>
        <v/>
      </c>
      <c r="AI701" s="113" t="str">
        <f t="shared" si="2296"/>
        <v/>
      </c>
      <c r="AJ701" s="115" t="str">
        <f t="shared" si="2296"/>
        <v/>
      </c>
      <c r="AK701" s="617"/>
      <c r="AL701" s="38"/>
      <c r="AM701" s="98" t="s">
        <v>68</v>
      </c>
      <c r="AN701" s="130">
        <f t="shared" si="1746"/>
        <v>695</v>
      </c>
      <c r="AO701" s="138" t="str">
        <f t="shared" ref="AO701:AS701" si="2297">IF(AND($G701=AO$4,$H701=AO$6),$I701,"")</f>
        <v/>
      </c>
      <c r="AP701" s="139" t="str">
        <f t="shared" si="2297"/>
        <v/>
      </c>
      <c r="AQ701" s="139">
        <f t="shared" si="2297"/>
        <v>10000</v>
      </c>
      <c r="AR701" s="139" t="str">
        <f t="shared" si="2297"/>
        <v/>
      </c>
      <c r="AS701" s="139" t="str">
        <f t="shared" si="2297"/>
        <v/>
      </c>
      <c r="AT701" s="118"/>
      <c r="AU701" s="138" t="str">
        <f t="shared" si="1675"/>
        <v/>
      </c>
      <c r="AV701" s="139" t="str">
        <f t="shared" si="1676"/>
        <v/>
      </c>
      <c r="AW701" s="139" t="str">
        <f t="shared" si="1677"/>
        <v/>
      </c>
      <c r="AX701" s="139" t="str">
        <f t="shared" si="1678"/>
        <v/>
      </c>
      <c r="AY701" s="139" t="str">
        <f t="shared" si="1679"/>
        <v/>
      </c>
      <c r="AZ701" s="140" t="str">
        <f t="shared" si="1680"/>
        <v/>
      </c>
      <c r="BA701" s="141" t="str">
        <f t="shared" si="1681"/>
        <v/>
      </c>
      <c r="BB701" s="139" t="str">
        <f t="shared" si="1682"/>
        <v/>
      </c>
      <c r="BC701" s="139" t="str">
        <f t="shared" si="1683"/>
        <v/>
      </c>
      <c r="BD701" s="139" t="str">
        <f t="shared" si="1684"/>
        <v/>
      </c>
      <c r="BE701" s="140" t="str">
        <f t="shared" si="1685"/>
        <v/>
      </c>
      <c r="BF701" s="122" t="str">
        <f t="shared" si="1686"/>
        <v/>
      </c>
      <c r="BG701" s="123" t="str">
        <f t="shared" si="1687"/>
        <v/>
      </c>
      <c r="BH701" s="123" t="str">
        <f t="shared" si="1688"/>
        <v/>
      </c>
      <c r="BI701" s="123" t="str">
        <f t="shared" si="1689"/>
        <v/>
      </c>
      <c r="BJ701" s="122" t="str">
        <f t="shared" si="1690"/>
        <v/>
      </c>
      <c r="BK701" s="123" t="str">
        <f t="shared" si="1691"/>
        <v/>
      </c>
      <c r="BL701" s="123" t="str">
        <f t="shared" si="1692"/>
        <v/>
      </c>
      <c r="BM701" s="123" t="str">
        <f t="shared" si="1693"/>
        <v/>
      </c>
      <c r="BN701" s="123" t="str">
        <f t="shared" si="1694"/>
        <v/>
      </c>
      <c r="BO701" s="123" t="str">
        <f t="shared" si="1695"/>
        <v/>
      </c>
      <c r="BP701" s="123" t="str">
        <f t="shared" si="1696"/>
        <v/>
      </c>
      <c r="BQ701" s="123" t="str">
        <f t="shared" si="1697"/>
        <v/>
      </c>
      <c r="BR701" s="124" t="str">
        <f t="shared" si="1698"/>
        <v/>
      </c>
      <c r="BS701" s="142" t="str">
        <f t="shared" si="1699"/>
        <v/>
      </c>
      <c r="BT701" s="143" t="str">
        <f t="shared" si="1700"/>
        <v/>
      </c>
      <c r="BU701" s="143" t="str">
        <f t="shared" si="1701"/>
        <v/>
      </c>
      <c r="BV701" s="143" t="str">
        <f t="shared" si="1702"/>
        <v/>
      </c>
      <c r="BW701" s="143" t="str">
        <f t="shared" si="1703"/>
        <v/>
      </c>
      <c r="BX701" s="144" t="str">
        <f t="shared" si="1704"/>
        <v/>
      </c>
      <c r="BY701" s="141" t="str">
        <f t="shared" si="1705"/>
        <v/>
      </c>
      <c r="BZ701" s="139" t="str">
        <f t="shared" si="1706"/>
        <v/>
      </c>
      <c r="CA701" s="139" t="str">
        <f t="shared" si="1707"/>
        <v/>
      </c>
      <c r="CB701" s="139" t="str">
        <f t="shared" si="1708"/>
        <v/>
      </c>
      <c r="CC701" s="139" t="str">
        <f t="shared" si="1709"/>
        <v/>
      </c>
      <c r="CD701" s="139" t="str">
        <f t="shared" si="1710"/>
        <v/>
      </c>
      <c r="CE701" s="140" t="str">
        <f t="shared" si="1711"/>
        <v/>
      </c>
      <c r="CF701" s="141" t="str">
        <f t="shared" si="1712"/>
        <v/>
      </c>
      <c r="CG701" s="139" t="str">
        <f t="shared" si="1713"/>
        <v/>
      </c>
      <c r="CH701" s="139" t="str">
        <f t="shared" si="1714"/>
        <v/>
      </c>
      <c r="CI701" s="139" t="str">
        <f t="shared" si="1715"/>
        <v/>
      </c>
      <c r="CJ701" s="139" t="str">
        <f t="shared" si="1716"/>
        <v/>
      </c>
      <c r="CK701" s="139" t="str">
        <f t="shared" si="1717"/>
        <v/>
      </c>
      <c r="CL701" s="140" t="str">
        <f t="shared" si="1718"/>
        <v/>
      </c>
      <c r="CM701" s="142" t="str">
        <f t="shared" si="1719"/>
        <v/>
      </c>
      <c r="CN701" s="143" t="str">
        <f t="shared" si="1720"/>
        <v/>
      </c>
      <c r="CO701" s="143" t="str">
        <f t="shared" si="1721"/>
        <v/>
      </c>
      <c r="CP701" s="143" t="str">
        <f t="shared" si="1722"/>
        <v/>
      </c>
      <c r="CQ701" s="143" t="str">
        <f t="shared" si="1723"/>
        <v/>
      </c>
      <c r="CR701" s="145" t="str">
        <f t="shared" si="1724"/>
        <v/>
      </c>
      <c r="CS701" s="127"/>
      <c r="CT701" s="122" t="str">
        <f t="shared" si="1725"/>
        <v/>
      </c>
      <c r="CU701" s="123" t="str">
        <f t="shared" si="1726"/>
        <v/>
      </c>
      <c r="CV701" s="123" t="str">
        <f t="shared" si="1727"/>
        <v/>
      </c>
      <c r="CW701" s="123" t="str">
        <f t="shared" si="1728"/>
        <v/>
      </c>
      <c r="CX701" s="123" t="str">
        <f t="shared" si="1729"/>
        <v/>
      </c>
      <c r="CY701" s="123" t="str">
        <f t="shared" si="1730"/>
        <v/>
      </c>
      <c r="CZ701" s="123" t="str">
        <f t="shared" si="1731"/>
        <v/>
      </c>
      <c r="DA701" s="123" t="str">
        <f t="shared" si="1732"/>
        <v/>
      </c>
      <c r="DB701" s="124" t="str">
        <f t="shared" si="1733"/>
        <v/>
      </c>
      <c r="DC701" s="128" t="str">
        <f t="shared" si="1734"/>
        <v/>
      </c>
      <c r="DD701" s="123" t="str">
        <f t="shared" si="1735"/>
        <v/>
      </c>
      <c r="DE701" s="123" t="str">
        <f t="shared" si="1736"/>
        <v/>
      </c>
      <c r="DF701" s="123" t="str">
        <f t="shared" si="1737"/>
        <v/>
      </c>
      <c r="DG701" s="123" t="str">
        <f t="shared" si="1738"/>
        <v/>
      </c>
      <c r="DH701" s="123" t="str">
        <f t="shared" si="1739"/>
        <v/>
      </c>
      <c r="DI701" s="123" t="str">
        <f t="shared" si="1740"/>
        <v/>
      </c>
      <c r="DJ701" s="129" t="str">
        <f t="shared" si="1741"/>
        <v/>
      </c>
      <c r="DK701" s="98" t="s">
        <v>68</v>
      </c>
      <c r="DL701" s="130">
        <f t="shared" si="1748"/>
        <v>695</v>
      </c>
      <c r="DM701" s="56"/>
    </row>
    <row r="702" spans="2:117" ht="22.5" customHeight="1">
      <c r="B702" s="98" t="s">
        <v>68</v>
      </c>
      <c r="C702" s="130">
        <f t="shared" si="1742"/>
        <v>696</v>
      </c>
      <c r="D702" s="146">
        <v>45712</v>
      </c>
      <c r="E702" s="155" t="s">
        <v>69</v>
      </c>
      <c r="F702" s="102" t="s">
        <v>70</v>
      </c>
      <c r="G702" s="103" t="s">
        <v>20</v>
      </c>
      <c r="H702" s="131" t="s">
        <v>46</v>
      </c>
      <c r="I702" s="132">
        <v>1000</v>
      </c>
      <c r="J702" s="106"/>
      <c r="K702" s="107">
        <f t="shared" si="1743"/>
        <v>7168375</v>
      </c>
      <c r="L702" s="645"/>
      <c r="M702" s="133"/>
      <c r="N702" s="133"/>
      <c r="O702" s="134" t="str">
        <f t="shared" ref="O702:S702" si="2298">IF($H702=O$6,$I702,"")</f>
        <v/>
      </c>
      <c r="P702" s="135" t="str">
        <f t="shared" si="2298"/>
        <v/>
      </c>
      <c r="Q702" s="136">
        <f t="shared" si="2298"/>
        <v>1000</v>
      </c>
      <c r="R702" s="135" t="str">
        <f t="shared" si="2298"/>
        <v/>
      </c>
      <c r="S702" s="137" t="str">
        <f t="shared" si="2298"/>
        <v/>
      </c>
      <c r="T702" s="113" t="str">
        <f t="shared" ref="T702:AJ702" si="2299">IF($H702=T$6,$J702,"")</f>
        <v/>
      </c>
      <c r="U702" s="114" t="str">
        <f t="shared" si="2299"/>
        <v/>
      </c>
      <c r="V702" s="114" t="str">
        <f t="shared" si="2299"/>
        <v/>
      </c>
      <c r="W702" s="114" t="str">
        <f t="shared" si="2299"/>
        <v/>
      </c>
      <c r="X702" s="113" t="str">
        <f t="shared" si="2299"/>
        <v/>
      </c>
      <c r="Y702" s="114" t="str">
        <f t="shared" si="2299"/>
        <v/>
      </c>
      <c r="Z702" s="114" t="str">
        <f t="shared" si="2299"/>
        <v/>
      </c>
      <c r="AA702" s="114" t="str">
        <f t="shared" si="2299"/>
        <v/>
      </c>
      <c r="AB702" s="113" t="str">
        <f t="shared" si="2299"/>
        <v/>
      </c>
      <c r="AC702" s="114" t="str">
        <f t="shared" si="2299"/>
        <v/>
      </c>
      <c r="AD702" s="114" t="str">
        <f t="shared" si="2299"/>
        <v/>
      </c>
      <c r="AE702" s="114" t="str">
        <f t="shared" si="2299"/>
        <v/>
      </c>
      <c r="AF702" s="114" t="str">
        <f t="shared" si="2299"/>
        <v/>
      </c>
      <c r="AG702" s="114" t="str">
        <f t="shared" si="2299"/>
        <v/>
      </c>
      <c r="AH702" s="114" t="str">
        <f t="shared" si="2299"/>
        <v/>
      </c>
      <c r="AI702" s="113" t="str">
        <f t="shared" si="2299"/>
        <v/>
      </c>
      <c r="AJ702" s="115" t="str">
        <f t="shared" si="2299"/>
        <v/>
      </c>
      <c r="AK702" s="617"/>
      <c r="AL702" s="38"/>
      <c r="AM702" s="98" t="s">
        <v>68</v>
      </c>
      <c r="AN702" s="130">
        <f t="shared" si="1746"/>
        <v>696</v>
      </c>
      <c r="AO702" s="138" t="str">
        <f t="shared" ref="AO702:AS702" si="2300">IF(AND($G702=AO$4,$H702=AO$6),$I702,"")</f>
        <v/>
      </c>
      <c r="AP702" s="139" t="str">
        <f t="shared" si="2300"/>
        <v/>
      </c>
      <c r="AQ702" s="139">
        <f t="shared" si="2300"/>
        <v>1000</v>
      </c>
      <c r="AR702" s="139" t="str">
        <f t="shared" si="2300"/>
        <v/>
      </c>
      <c r="AS702" s="139" t="str">
        <f t="shared" si="2300"/>
        <v/>
      </c>
      <c r="AT702" s="118"/>
      <c r="AU702" s="138" t="str">
        <f t="shared" si="1675"/>
        <v/>
      </c>
      <c r="AV702" s="139" t="str">
        <f t="shared" si="1676"/>
        <v/>
      </c>
      <c r="AW702" s="139" t="str">
        <f t="shared" si="1677"/>
        <v/>
      </c>
      <c r="AX702" s="139" t="str">
        <f t="shared" si="1678"/>
        <v/>
      </c>
      <c r="AY702" s="139" t="str">
        <f t="shared" si="1679"/>
        <v/>
      </c>
      <c r="AZ702" s="140" t="str">
        <f t="shared" si="1680"/>
        <v/>
      </c>
      <c r="BA702" s="141" t="str">
        <f t="shared" si="1681"/>
        <v/>
      </c>
      <c r="BB702" s="139" t="str">
        <f t="shared" si="1682"/>
        <v/>
      </c>
      <c r="BC702" s="139" t="str">
        <f t="shared" si="1683"/>
        <v/>
      </c>
      <c r="BD702" s="139" t="str">
        <f t="shared" si="1684"/>
        <v/>
      </c>
      <c r="BE702" s="140" t="str">
        <f t="shared" si="1685"/>
        <v/>
      </c>
      <c r="BF702" s="122" t="str">
        <f t="shared" si="1686"/>
        <v/>
      </c>
      <c r="BG702" s="123" t="str">
        <f t="shared" si="1687"/>
        <v/>
      </c>
      <c r="BH702" s="123" t="str">
        <f t="shared" si="1688"/>
        <v/>
      </c>
      <c r="BI702" s="123" t="str">
        <f t="shared" si="1689"/>
        <v/>
      </c>
      <c r="BJ702" s="122" t="str">
        <f t="shared" si="1690"/>
        <v/>
      </c>
      <c r="BK702" s="123" t="str">
        <f t="shared" si="1691"/>
        <v/>
      </c>
      <c r="BL702" s="123" t="str">
        <f t="shared" si="1692"/>
        <v/>
      </c>
      <c r="BM702" s="123" t="str">
        <f t="shared" si="1693"/>
        <v/>
      </c>
      <c r="BN702" s="123" t="str">
        <f t="shared" si="1694"/>
        <v/>
      </c>
      <c r="BO702" s="123" t="str">
        <f t="shared" si="1695"/>
        <v/>
      </c>
      <c r="BP702" s="123" t="str">
        <f t="shared" si="1696"/>
        <v/>
      </c>
      <c r="BQ702" s="123" t="str">
        <f t="shared" si="1697"/>
        <v/>
      </c>
      <c r="BR702" s="124" t="str">
        <f t="shared" si="1698"/>
        <v/>
      </c>
      <c r="BS702" s="142" t="str">
        <f t="shared" si="1699"/>
        <v/>
      </c>
      <c r="BT702" s="143" t="str">
        <f t="shared" si="1700"/>
        <v/>
      </c>
      <c r="BU702" s="143" t="str">
        <f t="shared" si="1701"/>
        <v/>
      </c>
      <c r="BV702" s="143" t="str">
        <f t="shared" si="1702"/>
        <v/>
      </c>
      <c r="BW702" s="143" t="str">
        <f t="shared" si="1703"/>
        <v/>
      </c>
      <c r="BX702" s="144" t="str">
        <f t="shared" si="1704"/>
        <v/>
      </c>
      <c r="BY702" s="141" t="str">
        <f t="shared" si="1705"/>
        <v/>
      </c>
      <c r="BZ702" s="139" t="str">
        <f t="shared" si="1706"/>
        <v/>
      </c>
      <c r="CA702" s="139" t="str">
        <f t="shared" si="1707"/>
        <v/>
      </c>
      <c r="CB702" s="139" t="str">
        <f t="shared" si="1708"/>
        <v/>
      </c>
      <c r="CC702" s="139" t="str">
        <f t="shared" si="1709"/>
        <v/>
      </c>
      <c r="CD702" s="139" t="str">
        <f t="shared" si="1710"/>
        <v/>
      </c>
      <c r="CE702" s="140" t="str">
        <f t="shared" si="1711"/>
        <v/>
      </c>
      <c r="CF702" s="141" t="str">
        <f t="shared" si="1712"/>
        <v/>
      </c>
      <c r="CG702" s="139" t="str">
        <f t="shared" si="1713"/>
        <v/>
      </c>
      <c r="CH702" s="139" t="str">
        <f t="shared" si="1714"/>
        <v/>
      </c>
      <c r="CI702" s="139" t="str">
        <f t="shared" si="1715"/>
        <v/>
      </c>
      <c r="CJ702" s="139" t="str">
        <f t="shared" si="1716"/>
        <v/>
      </c>
      <c r="CK702" s="139" t="str">
        <f t="shared" si="1717"/>
        <v/>
      </c>
      <c r="CL702" s="140" t="str">
        <f t="shared" si="1718"/>
        <v/>
      </c>
      <c r="CM702" s="142" t="str">
        <f t="shared" si="1719"/>
        <v/>
      </c>
      <c r="CN702" s="143" t="str">
        <f t="shared" si="1720"/>
        <v/>
      </c>
      <c r="CO702" s="143" t="str">
        <f t="shared" si="1721"/>
        <v/>
      </c>
      <c r="CP702" s="143" t="str">
        <f t="shared" si="1722"/>
        <v/>
      </c>
      <c r="CQ702" s="143" t="str">
        <f t="shared" si="1723"/>
        <v/>
      </c>
      <c r="CR702" s="145" t="str">
        <f t="shared" si="1724"/>
        <v/>
      </c>
      <c r="CS702" s="127"/>
      <c r="CT702" s="122" t="str">
        <f t="shared" si="1725"/>
        <v/>
      </c>
      <c r="CU702" s="123" t="str">
        <f t="shared" si="1726"/>
        <v/>
      </c>
      <c r="CV702" s="123" t="str">
        <f t="shared" si="1727"/>
        <v/>
      </c>
      <c r="CW702" s="123" t="str">
        <f t="shared" si="1728"/>
        <v/>
      </c>
      <c r="CX702" s="123" t="str">
        <f t="shared" si="1729"/>
        <v/>
      </c>
      <c r="CY702" s="123" t="str">
        <f t="shared" si="1730"/>
        <v/>
      </c>
      <c r="CZ702" s="123" t="str">
        <f t="shared" si="1731"/>
        <v/>
      </c>
      <c r="DA702" s="123" t="str">
        <f t="shared" si="1732"/>
        <v/>
      </c>
      <c r="DB702" s="124" t="str">
        <f t="shared" si="1733"/>
        <v/>
      </c>
      <c r="DC702" s="128" t="str">
        <f t="shared" si="1734"/>
        <v/>
      </c>
      <c r="DD702" s="123" t="str">
        <f t="shared" si="1735"/>
        <v/>
      </c>
      <c r="DE702" s="123" t="str">
        <f t="shared" si="1736"/>
        <v/>
      </c>
      <c r="DF702" s="123" t="str">
        <f t="shared" si="1737"/>
        <v/>
      </c>
      <c r="DG702" s="123" t="str">
        <f t="shared" si="1738"/>
        <v/>
      </c>
      <c r="DH702" s="123" t="str">
        <f t="shared" si="1739"/>
        <v/>
      </c>
      <c r="DI702" s="123" t="str">
        <f t="shared" si="1740"/>
        <v/>
      </c>
      <c r="DJ702" s="129" t="str">
        <f t="shared" si="1741"/>
        <v/>
      </c>
      <c r="DK702" s="98" t="s">
        <v>68</v>
      </c>
      <c r="DL702" s="130">
        <f t="shared" si="1748"/>
        <v>696</v>
      </c>
      <c r="DM702" s="56"/>
    </row>
    <row r="703" spans="2:117" ht="22.5" customHeight="1">
      <c r="B703" s="98" t="s">
        <v>68</v>
      </c>
      <c r="C703" s="130">
        <f t="shared" si="1742"/>
        <v>697</v>
      </c>
      <c r="D703" s="146">
        <v>45712</v>
      </c>
      <c r="E703" s="155" t="s">
        <v>69</v>
      </c>
      <c r="F703" s="102" t="s">
        <v>70</v>
      </c>
      <c r="G703" s="103" t="s">
        <v>20</v>
      </c>
      <c r="H703" s="131" t="s">
        <v>46</v>
      </c>
      <c r="I703" s="132">
        <v>5000</v>
      </c>
      <c r="J703" s="106"/>
      <c r="K703" s="107">
        <f t="shared" si="1743"/>
        <v>7173375</v>
      </c>
      <c r="L703" s="645"/>
      <c r="M703" s="133"/>
      <c r="N703" s="133"/>
      <c r="O703" s="134" t="str">
        <f t="shared" ref="O703:S703" si="2301">IF($H703=O$6,$I703,"")</f>
        <v/>
      </c>
      <c r="P703" s="135" t="str">
        <f t="shared" si="2301"/>
        <v/>
      </c>
      <c r="Q703" s="136">
        <f t="shared" si="2301"/>
        <v>5000</v>
      </c>
      <c r="R703" s="135" t="str">
        <f t="shared" si="2301"/>
        <v/>
      </c>
      <c r="S703" s="137" t="str">
        <f t="shared" si="2301"/>
        <v/>
      </c>
      <c r="T703" s="113" t="str">
        <f t="shared" ref="T703:AJ703" si="2302">IF($H703=T$6,$J703,"")</f>
        <v/>
      </c>
      <c r="U703" s="114" t="str">
        <f t="shared" si="2302"/>
        <v/>
      </c>
      <c r="V703" s="114" t="str">
        <f t="shared" si="2302"/>
        <v/>
      </c>
      <c r="W703" s="114" t="str">
        <f t="shared" si="2302"/>
        <v/>
      </c>
      <c r="X703" s="113" t="str">
        <f t="shared" si="2302"/>
        <v/>
      </c>
      <c r="Y703" s="114" t="str">
        <f t="shared" si="2302"/>
        <v/>
      </c>
      <c r="Z703" s="114" t="str">
        <f t="shared" si="2302"/>
        <v/>
      </c>
      <c r="AA703" s="114" t="str">
        <f t="shared" si="2302"/>
        <v/>
      </c>
      <c r="AB703" s="113" t="str">
        <f t="shared" si="2302"/>
        <v/>
      </c>
      <c r="AC703" s="114" t="str">
        <f t="shared" si="2302"/>
        <v/>
      </c>
      <c r="AD703" s="114" t="str">
        <f t="shared" si="2302"/>
        <v/>
      </c>
      <c r="AE703" s="114" t="str">
        <f t="shared" si="2302"/>
        <v/>
      </c>
      <c r="AF703" s="114" t="str">
        <f t="shared" si="2302"/>
        <v/>
      </c>
      <c r="AG703" s="114" t="str">
        <f t="shared" si="2302"/>
        <v/>
      </c>
      <c r="AH703" s="114" t="str">
        <f t="shared" si="2302"/>
        <v/>
      </c>
      <c r="AI703" s="113" t="str">
        <f t="shared" si="2302"/>
        <v/>
      </c>
      <c r="AJ703" s="115" t="str">
        <f t="shared" si="2302"/>
        <v/>
      </c>
      <c r="AK703" s="617"/>
      <c r="AL703" s="38"/>
      <c r="AM703" s="98" t="s">
        <v>68</v>
      </c>
      <c r="AN703" s="130">
        <f t="shared" si="1746"/>
        <v>697</v>
      </c>
      <c r="AO703" s="138" t="str">
        <f t="shared" ref="AO703:AS703" si="2303">IF(AND($G703=AO$4,$H703=AO$6),$I703,"")</f>
        <v/>
      </c>
      <c r="AP703" s="139" t="str">
        <f t="shared" si="2303"/>
        <v/>
      </c>
      <c r="AQ703" s="139">
        <f t="shared" si="2303"/>
        <v>5000</v>
      </c>
      <c r="AR703" s="139" t="str">
        <f t="shared" si="2303"/>
        <v/>
      </c>
      <c r="AS703" s="139" t="str">
        <f t="shared" si="2303"/>
        <v/>
      </c>
      <c r="AT703" s="118"/>
      <c r="AU703" s="138" t="str">
        <f t="shared" si="1675"/>
        <v/>
      </c>
      <c r="AV703" s="139" t="str">
        <f t="shared" si="1676"/>
        <v/>
      </c>
      <c r="AW703" s="139" t="str">
        <f t="shared" si="1677"/>
        <v/>
      </c>
      <c r="AX703" s="139" t="str">
        <f t="shared" si="1678"/>
        <v/>
      </c>
      <c r="AY703" s="139" t="str">
        <f t="shared" si="1679"/>
        <v/>
      </c>
      <c r="AZ703" s="140" t="str">
        <f t="shared" si="1680"/>
        <v/>
      </c>
      <c r="BA703" s="141" t="str">
        <f t="shared" si="1681"/>
        <v/>
      </c>
      <c r="BB703" s="139" t="str">
        <f t="shared" si="1682"/>
        <v/>
      </c>
      <c r="BC703" s="139" t="str">
        <f t="shared" si="1683"/>
        <v/>
      </c>
      <c r="BD703" s="139" t="str">
        <f t="shared" si="1684"/>
        <v/>
      </c>
      <c r="BE703" s="140" t="str">
        <f t="shared" si="1685"/>
        <v/>
      </c>
      <c r="BF703" s="122" t="str">
        <f t="shared" si="1686"/>
        <v/>
      </c>
      <c r="BG703" s="123" t="str">
        <f t="shared" si="1687"/>
        <v/>
      </c>
      <c r="BH703" s="123" t="str">
        <f t="shared" si="1688"/>
        <v/>
      </c>
      <c r="BI703" s="123" t="str">
        <f t="shared" si="1689"/>
        <v/>
      </c>
      <c r="BJ703" s="122" t="str">
        <f t="shared" si="1690"/>
        <v/>
      </c>
      <c r="BK703" s="123" t="str">
        <f t="shared" si="1691"/>
        <v/>
      </c>
      <c r="BL703" s="123" t="str">
        <f t="shared" si="1692"/>
        <v/>
      </c>
      <c r="BM703" s="123" t="str">
        <f t="shared" si="1693"/>
        <v/>
      </c>
      <c r="BN703" s="123" t="str">
        <f t="shared" si="1694"/>
        <v/>
      </c>
      <c r="BO703" s="123" t="str">
        <f t="shared" si="1695"/>
        <v/>
      </c>
      <c r="BP703" s="123" t="str">
        <f t="shared" si="1696"/>
        <v/>
      </c>
      <c r="BQ703" s="123" t="str">
        <f t="shared" si="1697"/>
        <v/>
      </c>
      <c r="BR703" s="124" t="str">
        <f t="shared" si="1698"/>
        <v/>
      </c>
      <c r="BS703" s="142" t="str">
        <f t="shared" si="1699"/>
        <v/>
      </c>
      <c r="BT703" s="143" t="str">
        <f t="shared" si="1700"/>
        <v/>
      </c>
      <c r="BU703" s="143" t="str">
        <f t="shared" si="1701"/>
        <v/>
      </c>
      <c r="BV703" s="143" t="str">
        <f t="shared" si="1702"/>
        <v/>
      </c>
      <c r="BW703" s="143" t="str">
        <f t="shared" si="1703"/>
        <v/>
      </c>
      <c r="BX703" s="144" t="str">
        <f t="shared" si="1704"/>
        <v/>
      </c>
      <c r="BY703" s="141" t="str">
        <f t="shared" si="1705"/>
        <v/>
      </c>
      <c r="BZ703" s="139" t="str">
        <f t="shared" si="1706"/>
        <v/>
      </c>
      <c r="CA703" s="139" t="str">
        <f t="shared" si="1707"/>
        <v/>
      </c>
      <c r="CB703" s="139" t="str">
        <f t="shared" si="1708"/>
        <v/>
      </c>
      <c r="CC703" s="139" t="str">
        <f t="shared" si="1709"/>
        <v/>
      </c>
      <c r="CD703" s="139" t="str">
        <f t="shared" si="1710"/>
        <v/>
      </c>
      <c r="CE703" s="140" t="str">
        <f t="shared" si="1711"/>
        <v/>
      </c>
      <c r="CF703" s="141" t="str">
        <f t="shared" si="1712"/>
        <v/>
      </c>
      <c r="CG703" s="139" t="str">
        <f t="shared" si="1713"/>
        <v/>
      </c>
      <c r="CH703" s="139" t="str">
        <f t="shared" si="1714"/>
        <v/>
      </c>
      <c r="CI703" s="139" t="str">
        <f t="shared" si="1715"/>
        <v/>
      </c>
      <c r="CJ703" s="139" t="str">
        <f t="shared" si="1716"/>
        <v/>
      </c>
      <c r="CK703" s="139" t="str">
        <f t="shared" si="1717"/>
        <v/>
      </c>
      <c r="CL703" s="140" t="str">
        <f t="shared" si="1718"/>
        <v/>
      </c>
      <c r="CM703" s="142" t="str">
        <f t="shared" si="1719"/>
        <v/>
      </c>
      <c r="CN703" s="143" t="str">
        <f t="shared" si="1720"/>
        <v/>
      </c>
      <c r="CO703" s="143" t="str">
        <f t="shared" si="1721"/>
        <v/>
      </c>
      <c r="CP703" s="143" t="str">
        <f t="shared" si="1722"/>
        <v/>
      </c>
      <c r="CQ703" s="143" t="str">
        <f t="shared" si="1723"/>
        <v/>
      </c>
      <c r="CR703" s="145" t="str">
        <f t="shared" si="1724"/>
        <v/>
      </c>
      <c r="CS703" s="127"/>
      <c r="CT703" s="122" t="str">
        <f t="shared" si="1725"/>
        <v/>
      </c>
      <c r="CU703" s="123" t="str">
        <f t="shared" si="1726"/>
        <v/>
      </c>
      <c r="CV703" s="123" t="str">
        <f t="shared" si="1727"/>
        <v/>
      </c>
      <c r="CW703" s="123" t="str">
        <f t="shared" si="1728"/>
        <v/>
      </c>
      <c r="CX703" s="123" t="str">
        <f t="shared" si="1729"/>
        <v/>
      </c>
      <c r="CY703" s="123" t="str">
        <f t="shared" si="1730"/>
        <v/>
      </c>
      <c r="CZ703" s="123" t="str">
        <f t="shared" si="1731"/>
        <v/>
      </c>
      <c r="DA703" s="123" t="str">
        <f t="shared" si="1732"/>
        <v/>
      </c>
      <c r="DB703" s="124" t="str">
        <f t="shared" si="1733"/>
        <v/>
      </c>
      <c r="DC703" s="128" t="str">
        <f t="shared" si="1734"/>
        <v/>
      </c>
      <c r="DD703" s="123" t="str">
        <f t="shared" si="1735"/>
        <v/>
      </c>
      <c r="DE703" s="123" t="str">
        <f t="shared" si="1736"/>
        <v/>
      </c>
      <c r="DF703" s="123" t="str">
        <f t="shared" si="1737"/>
        <v/>
      </c>
      <c r="DG703" s="123" t="str">
        <f t="shared" si="1738"/>
        <v/>
      </c>
      <c r="DH703" s="123" t="str">
        <f t="shared" si="1739"/>
        <v/>
      </c>
      <c r="DI703" s="123" t="str">
        <f t="shared" si="1740"/>
        <v/>
      </c>
      <c r="DJ703" s="129" t="str">
        <f t="shared" si="1741"/>
        <v/>
      </c>
      <c r="DK703" s="98" t="s">
        <v>68</v>
      </c>
      <c r="DL703" s="130">
        <f t="shared" si="1748"/>
        <v>697</v>
      </c>
      <c r="DM703" s="56"/>
    </row>
    <row r="704" spans="2:117" ht="22.5" customHeight="1">
      <c r="B704" s="98" t="s">
        <v>68</v>
      </c>
      <c r="C704" s="130">
        <f t="shared" si="1742"/>
        <v>698</v>
      </c>
      <c r="D704" s="146">
        <v>45712</v>
      </c>
      <c r="E704" s="155" t="s">
        <v>69</v>
      </c>
      <c r="F704" s="102" t="s">
        <v>70</v>
      </c>
      <c r="G704" s="103" t="s">
        <v>20</v>
      </c>
      <c r="H704" s="131" t="s">
        <v>46</v>
      </c>
      <c r="I704" s="132">
        <v>10000</v>
      </c>
      <c r="J704" s="106"/>
      <c r="K704" s="107">
        <f t="shared" si="1743"/>
        <v>7183375</v>
      </c>
      <c r="L704" s="645"/>
      <c r="M704" s="133"/>
      <c r="N704" s="133"/>
      <c r="O704" s="134" t="str">
        <f t="shared" ref="O704:S704" si="2304">IF($H704=O$6,$I704,"")</f>
        <v/>
      </c>
      <c r="P704" s="135" t="str">
        <f t="shared" si="2304"/>
        <v/>
      </c>
      <c r="Q704" s="136">
        <f t="shared" si="2304"/>
        <v>10000</v>
      </c>
      <c r="R704" s="135" t="str">
        <f t="shared" si="2304"/>
        <v/>
      </c>
      <c r="S704" s="137" t="str">
        <f t="shared" si="2304"/>
        <v/>
      </c>
      <c r="T704" s="113" t="str">
        <f t="shared" ref="T704:AJ704" si="2305">IF($H704=T$6,$J704,"")</f>
        <v/>
      </c>
      <c r="U704" s="114" t="str">
        <f t="shared" si="2305"/>
        <v/>
      </c>
      <c r="V704" s="114" t="str">
        <f t="shared" si="2305"/>
        <v/>
      </c>
      <c r="W704" s="114" t="str">
        <f t="shared" si="2305"/>
        <v/>
      </c>
      <c r="X704" s="113" t="str">
        <f t="shared" si="2305"/>
        <v/>
      </c>
      <c r="Y704" s="114" t="str">
        <f t="shared" si="2305"/>
        <v/>
      </c>
      <c r="Z704" s="114" t="str">
        <f t="shared" si="2305"/>
        <v/>
      </c>
      <c r="AA704" s="114" t="str">
        <f t="shared" si="2305"/>
        <v/>
      </c>
      <c r="AB704" s="113" t="str">
        <f t="shared" si="2305"/>
        <v/>
      </c>
      <c r="AC704" s="114" t="str">
        <f t="shared" si="2305"/>
        <v/>
      </c>
      <c r="AD704" s="114" t="str">
        <f t="shared" si="2305"/>
        <v/>
      </c>
      <c r="AE704" s="114" t="str">
        <f t="shared" si="2305"/>
        <v/>
      </c>
      <c r="AF704" s="114" t="str">
        <f t="shared" si="2305"/>
        <v/>
      </c>
      <c r="AG704" s="114" t="str">
        <f t="shared" si="2305"/>
        <v/>
      </c>
      <c r="AH704" s="114" t="str">
        <f t="shared" si="2305"/>
        <v/>
      </c>
      <c r="AI704" s="113" t="str">
        <f t="shared" si="2305"/>
        <v/>
      </c>
      <c r="AJ704" s="115" t="str">
        <f t="shared" si="2305"/>
        <v/>
      </c>
      <c r="AK704" s="617"/>
      <c r="AL704" s="38"/>
      <c r="AM704" s="98" t="s">
        <v>68</v>
      </c>
      <c r="AN704" s="130">
        <f t="shared" si="1746"/>
        <v>698</v>
      </c>
      <c r="AO704" s="138" t="str">
        <f t="shared" ref="AO704:AS704" si="2306">IF(AND($G704=AO$4,$H704=AO$6),$I704,"")</f>
        <v/>
      </c>
      <c r="AP704" s="139" t="str">
        <f t="shared" si="2306"/>
        <v/>
      </c>
      <c r="AQ704" s="139">
        <f t="shared" si="2306"/>
        <v>10000</v>
      </c>
      <c r="AR704" s="139" t="str">
        <f t="shared" si="2306"/>
        <v/>
      </c>
      <c r="AS704" s="139" t="str">
        <f t="shared" si="2306"/>
        <v/>
      </c>
      <c r="AT704" s="118"/>
      <c r="AU704" s="138" t="str">
        <f t="shared" si="1675"/>
        <v/>
      </c>
      <c r="AV704" s="139" t="str">
        <f t="shared" si="1676"/>
        <v/>
      </c>
      <c r="AW704" s="139" t="str">
        <f t="shared" si="1677"/>
        <v/>
      </c>
      <c r="AX704" s="139" t="str">
        <f t="shared" si="1678"/>
        <v/>
      </c>
      <c r="AY704" s="139" t="str">
        <f t="shared" si="1679"/>
        <v/>
      </c>
      <c r="AZ704" s="140" t="str">
        <f t="shared" si="1680"/>
        <v/>
      </c>
      <c r="BA704" s="141" t="str">
        <f t="shared" si="1681"/>
        <v/>
      </c>
      <c r="BB704" s="139" t="str">
        <f t="shared" si="1682"/>
        <v/>
      </c>
      <c r="BC704" s="139" t="str">
        <f t="shared" si="1683"/>
        <v/>
      </c>
      <c r="BD704" s="139" t="str">
        <f t="shared" si="1684"/>
        <v/>
      </c>
      <c r="BE704" s="140" t="str">
        <f t="shared" si="1685"/>
        <v/>
      </c>
      <c r="BF704" s="122" t="str">
        <f t="shared" si="1686"/>
        <v/>
      </c>
      <c r="BG704" s="123" t="str">
        <f t="shared" si="1687"/>
        <v/>
      </c>
      <c r="BH704" s="123" t="str">
        <f t="shared" si="1688"/>
        <v/>
      </c>
      <c r="BI704" s="123" t="str">
        <f t="shared" si="1689"/>
        <v/>
      </c>
      <c r="BJ704" s="122" t="str">
        <f t="shared" si="1690"/>
        <v/>
      </c>
      <c r="BK704" s="123" t="str">
        <f t="shared" si="1691"/>
        <v/>
      </c>
      <c r="BL704" s="123" t="str">
        <f t="shared" si="1692"/>
        <v/>
      </c>
      <c r="BM704" s="123" t="str">
        <f t="shared" si="1693"/>
        <v/>
      </c>
      <c r="BN704" s="123" t="str">
        <f t="shared" si="1694"/>
        <v/>
      </c>
      <c r="BO704" s="123" t="str">
        <f t="shared" si="1695"/>
        <v/>
      </c>
      <c r="BP704" s="123" t="str">
        <f t="shared" si="1696"/>
        <v/>
      </c>
      <c r="BQ704" s="123" t="str">
        <f t="shared" si="1697"/>
        <v/>
      </c>
      <c r="BR704" s="124" t="str">
        <f t="shared" si="1698"/>
        <v/>
      </c>
      <c r="BS704" s="142" t="str">
        <f t="shared" si="1699"/>
        <v/>
      </c>
      <c r="BT704" s="143" t="str">
        <f t="shared" si="1700"/>
        <v/>
      </c>
      <c r="BU704" s="143" t="str">
        <f t="shared" si="1701"/>
        <v/>
      </c>
      <c r="BV704" s="143" t="str">
        <f t="shared" si="1702"/>
        <v/>
      </c>
      <c r="BW704" s="143" t="str">
        <f t="shared" si="1703"/>
        <v/>
      </c>
      <c r="BX704" s="144" t="str">
        <f t="shared" si="1704"/>
        <v/>
      </c>
      <c r="BY704" s="141" t="str">
        <f t="shared" si="1705"/>
        <v/>
      </c>
      <c r="BZ704" s="139" t="str">
        <f t="shared" si="1706"/>
        <v/>
      </c>
      <c r="CA704" s="139" t="str">
        <f t="shared" si="1707"/>
        <v/>
      </c>
      <c r="CB704" s="139" t="str">
        <f t="shared" si="1708"/>
        <v/>
      </c>
      <c r="CC704" s="139" t="str">
        <f t="shared" si="1709"/>
        <v/>
      </c>
      <c r="CD704" s="139" t="str">
        <f t="shared" si="1710"/>
        <v/>
      </c>
      <c r="CE704" s="140" t="str">
        <f t="shared" si="1711"/>
        <v/>
      </c>
      <c r="CF704" s="141" t="str">
        <f t="shared" si="1712"/>
        <v/>
      </c>
      <c r="CG704" s="139" t="str">
        <f t="shared" si="1713"/>
        <v/>
      </c>
      <c r="CH704" s="139" t="str">
        <f t="shared" si="1714"/>
        <v/>
      </c>
      <c r="CI704" s="139" t="str">
        <f t="shared" si="1715"/>
        <v/>
      </c>
      <c r="CJ704" s="139" t="str">
        <f t="shared" si="1716"/>
        <v/>
      </c>
      <c r="CK704" s="139" t="str">
        <f t="shared" si="1717"/>
        <v/>
      </c>
      <c r="CL704" s="140" t="str">
        <f t="shared" si="1718"/>
        <v/>
      </c>
      <c r="CM704" s="142" t="str">
        <f t="shared" si="1719"/>
        <v/>
      </c>
      <c r="CN704" s="143" t="str">
        <f t="shared" si="1720"/>
        <v/>
      </c>
      <c r="CO704" s="143" t="str">
        <f t="shared" si="1721"/>
        <v/>
      </c>
      <c r="CP704" s="143" t="str">
        <f t="shared" si="1722"/>
        <v/>
      </c>
      <c r="CQ704" s="143" t="str">
        <f t="shared" si="1723"/>
        <v/>
      </c>
      <c r="CR704" s="145" t="str">
        <f t="shared" si="1724"/>
        <v/>
      </c>
      <c r="CS704" s="127"/>
      <c r="CT704" s="122" t="str">
        <f t="shared" si="1725"/>
        <v/>
      </c>
      <c r="CU704" s="123" t="str">
        <f t="shared" si="1726"/>
        <v/>
      </c>
      <c r="CV704" s="123" t="str">
        <f t="shared" si="1727"/>
        <v/>
      </c>
      <c r="CW704" s="123" t="str">
        <f t="shared" si="1728"/>
        <v/>
      </c>
      <c r="CX704" s="123" t="str">
        <f t="shared" si="1729"/>
        <v/>
      </c>
      <c r="CY704" s="123" t="str">
        <f t="shared" si="1730"/>
        <v/>
      </c>
      <c r="CZ704" s="123" t="str">
        <f t="shared" si="1731"/>
        <v/>
      </c>
      <c r="DA704" s="123" t="str">
        <f t="shared" si="1732"/>
        <v/>
      </c>
      <c r="DB704" s="124" t="str">
        <f t="shared" si="1733"/>
        <v/>
      </c>
      <c r="DC704" s="128" t="str">
        <f t="shared" si="1734"/>
        <v/>
      </c>
      <c r="DD704" s="123" t="str">
        <f t="shared" si="1735"/>
        <v/>
      </c>
      <c r="DE704" s="123" t="str">
        <f t="shared" si="1736"/>
        <v/>
      </c>
      <c r="DF704" s="123" t="str">
        <f t="shared" si="1737"/>
        <v/>
      </c>
      <c r="DG704" s="123" t="str">
        <f t="shared" si="1738"/>
        <v/>
      </c>
      <c r="DH704" s="123" t="str">
        <f t="shared" si="1739"/>
        <v/>
      </c>
      <c r="DI704" s="123" t="str">
        <f t="shared" si="1740"/>
        <v/>
      </c>
      <c r="DJ704" s="129" t="str">
        <f t="shared" si="1741"/>
        <v/>
      </c>
      <c r="DK704" s="98" t="s">
        <v>68</v>
      </c>
      <c r="DL704" s="130">
        <f t="shared" si="1748"/>
        <v>698</v>
      </c>
      <c r="DM704" s="56"/>
    </row>
    <row r="705" spans="2:117" ht="22.5" customHeight="1">
      <c r="B705" s="98" t="s">
        <v>68</v>
      </c>
      <c r="C705" s="130">
        <f t="shared" si="1742"/>
        <v>699</v>
      </c>
      <c r="D705" s="146">
        <v>45712</v>
      </c>
      <c r="E705" s="155" t="s">
        <v>69</v>
      </c>
      <c r="F705" s="102" t="s">
        <v>70</v>
      </c>
      <c r="G705" s="156" t="s">
        <v>20</v>
      </c>
      <c r="H705" s="131" t="s">
        <v>46</v>
      </c>
      <c r="I705" s="132">
        <v>10000</v>
      </c>
      <c r="J705" s="106"/>
      <c r="K705" s="107">
        <f t="shared" si="1743"/>
        <v>7193375</v>
      </c>
      <c r="L705" s="645"/>
      <c r="M705" s="133"/>
      <c r="N705" s="133"/>
      <c r="O705" s="134" t="str">
        <f t="shared" ref="O705:S705" si="2307">IF($H705=O$6,$I705,"")</f>
        <v/>
      </c>
      <c r="P705" s="135" t="str">
        <f t="shared" si="2307"/>
        <v/>
      </c>
      <c r="Q705" s="136">
        <f t="shared" si="2307"/>
        <v>10000</v>
      </c>
      <c r="R705" s="135" t="str">
        <f t="shared" si="2307"/>
        <v/>
      </c>
      <c r="S705" s="137" t="str">
        <f t="shared" si="2307"/>
        <v/>
      </c>
      <c r="T705" s="113" t="str">
        <f t="shared" ref="T705:AJ705" si="2308">IF($H705=T$6,$J705,"")</f>
        <v/>
      </c>
      <c r="U705" s="114" t="str">
        <f t="shared" si="2308"/>
        <v/>
      </c>
      <c r="V705" s="114" t="str">
        <f t="shared" si="2308"/>
        <v/>
      </c>
      <c r="W705" s="114" t="str">
        <f t="shared" si="2308"/>
        <v/>
      </c>
      <c r="X705" s="113" t="str">
        <f t="shared" si="2308"/>
        <v/>
      </c>
      <c r="Y705" s="114" t="str">
        <f t="shared" si="2308"/>
        <v/>
      </c>
      <c r="Z705" s="114" t="str">
        <f t="shared" si="2308"/>
        <v/>
      </c>
      <c r="AA705" s="114" t="str">
        <f t="shared" si="2308"/>
        <v/>
      </c>
      <c r="AB705" s="113" t="str">
        <f t="shared" si="2308"/>
        <v/>
      </c>
      <c r="AC705" s="114" t="str">
        <f t="shared" si="2308"/>
        <v/>
      </c>
      <c r="AD705" s="114" t="str">
        <f t="shared" si="2308"/>
        <v/>
      </c>
      <c r="AE705" s="114" t="str">
        <f t="shared" si="2308"/>
        <v/>
      </c>
      <c r="AF705" s="114" t="str">
        <f t="shared" si="2308"/>
        <v/>
      </c>
      <c r="AG705" s="114" t="str">
        <f t="shared" si="2308"/>
        <v/>
      </c>
      <c r="AH705" s="114" t="str">
        <f t="shared" si="2308"/>
        <v/>
      </c>
      <c r="AI705" s="113" t="str">
        <f t="shared" si="2308"/>
        <v/>
      </c>
      <c r="AJ705" s="115" t="str">
        <f t="shared" si="2308"/>
        <v/>
      </c>
      <c r="AK705" s="617"/>
      <c r="AL705" s="38"/>
      <c r="AM705" s="98" t="s">
        <v>68</v>
      </c>
      <c r="AN705" s="130">
        <f t="shared" si="1746"/>
        <v>699</v>
      </c>
      <c r="AO705" s="138" t="str">
        <f t="shared" ref="AO705:AS705" si="2309">IF(AND($G705=AO$4,$H705=AO$6),$I705,"")</f>
        <v/>
      </c>
      <c r="AP705" s="139" t="str">
        <f t="shared" si="2309"/>
        <v/>
      </c>
      <c r="AQ705" s="139">
        <f t="shared" si="2309"/>
        <v>10000</v>
      </c>
      <c r="AR705" s="139" t="str">
        <f t="shared" si="2309"/>
        <v/>
      </c>
      <c r="AS705" s="139" t="str">
        <f t="shared" si="2309"/>
        <v/>
      </c>
      <c r="AT705" s="118"/>
      <c r="AU705" s="138" t="str">
        <f t="shared" si="1675"/>
        <v/>
      </c>
      <c r="AV705" s="139" t="str">
        <f t="shared" si="1676"/>
        <v/>
      </c>
      <c r="AW705" s="139" t="str">
        <f t="shared" si="1677"/>
        <v/>
      </c>
      <c r="AX705" s="139" t="str">
        <f t="shared" si="1678"/>
        <v/>
      </c>
      <c r="AY705" s="139" t="str">
        <f t="shared" si="1679"/>
        <v/>
      </c>
      <c r="AZ705" s="140" t="str">
        <f t="shared" si="1680"/>
        <v/>
      </c>
      <c r="BA705" s="141" t="str">
        <f t="shared" si="1681"/>
        <v/>
      </c>
      <c r="BB705" s="139" t="str">
        <f t="shared" si="1682"/>
        <v/>
      </c>
      <c r="BC705" s="139" t="str">
        <f t="shared" si="1683"/>
        <v/>
      </c>
      <c r="BD705" s="139" t="str">
        <f t="shared" si="1684"/>
        <v/>
      </c>
      <c r="BE705" s="140" t="str">
        <f t="shared" si="1685"/>
        <v/>
      </c>
      <c r="BF705" s="122" t="str">
        <f t="shared" si="1686"/>
        <v/>
      </c>
      <c r="BG705" s="123" t="str">
        <f t="shared" si="1687"/>
        <v/>
      </c>
      <c r="BH705" s="123" t="str">
        <f t="shared" si="1688"/>
        <v/>
      </c>
      <c r="BI705" s="123" t="str">
        <f t="shared" si="1689"/>
        <v/>
      </c>
      <c r="BJ705" s="122" t="str">
        <f t="shared" si="1690"/>
        <v/>
      </c>
      <c r="BK705" s="123" t="str">
        <f t="shared" si="1691"/>
        <v/>
      </c>
      <c r="BL705" s="123" t="str">
        <f t="shared" si="1692"/>
        <v/>
      </c>
      <c r="BM705" s="123" t="str">
        <f t="shared" si="1693"/>
        <v/>
      </c>
      <c r="BN705" s="123" t="str">
        <f t="shared" si="1694"/>
        <v/>
      </c>
      <c r="BO705" s="123" t="str">
        <f t="shared" si="1695"/>
        <v/>
      </c>
      <c r="BP705" s="123" t="str">
        <f t="shared" si="1696"/>
        <v/>
      </c>
      <c r="BQ705" s="123" t="str">
        <f t="shared" si="1697"/>
        <v/>
      </c>
      <c r="BR705" s="124" t="str">
        <f t="shared" si="1698"/>
        <v/>
      </c>
      <c r="BS705" s="142" t="str">
        <f t="shared" si="1699"/>
        <v/>
      </c>
      <c r="BT705" s="143" t="str">
        <f t="shared" si="1700"/>
        <v/>
      </c>
      <c r="BU705" s="143" t="str">
        <f t="shared" si="1701"/>
        <v/>
      </c>
      <c r="BV705" s="143" t="str">
        <f t="shared" si="1702"/>
        <v/>
      </c>
      <c r="BW705" s="143" t="str">
        <f t="shared" si="1703"/>
        <v/>
      </c>
      <c r="BX705" s="144" t="str">
        <f t="shared" si="1704"/>
        <v/>
      </c>
      <c r="BY705" s="141" t="str">
        <f t="shared" si="1705"/>
        <v/>
      </c>
      <c r="BZ705" s="139" t="str">
        <f t="shared" si="1706"/>
        <v/>
      </c>
      <c r="CA705" s="139" t="str">
        <f t="shared" si="1707"/>
        <v/>
      </c>
      <c r="CB705" s="139" t="str">
        <f t="shared" si="1708"/>
        <v/>
      </c>
      <c r="CC705" s="139" t="str">
        <f t="shared" si="1709"/>
        <v/>
      </c>
      <c r="CD705" s="139" t="str">
        <f t="shared" si="1710"/>
        <v/>
      </c>
      <c r="CE705" s="140" t="str">
        <f t="shared" si="1711"/>
        <v/>
      </c>
      <c r="CF705" s="141" t="str">
        <f t="shared" si="1712"/>
        <v/>
      </c>
      <c r="CG705" s="139" t="str">
        <f t="shared" si="1713"/>
        <v/>
      </c>
      <c r="CH705" s="139" t="str">
        <f t="shared" si="1714"/>
        <v/>
      </c>
      <c r="CI705" s="139" t="str">
        <f t="shared" si="1715"/>
        <v/>
      </c>
      <c r="CJ705" s="139" t="str">
        <f t="shared" si="1716"/>
        <v/>
      </c>
      <c r="CK705" s="139" t="str">
        <f t="shared" si="1717"/>
        <v/>
      </c>
      <c r="CL705" s="140" t="str">
        <f t="shared" si="1718"/>
        <v/>
      </c>
      <c r="CM705" s="142" t="str">
        <f t="shared" si="1719"/>
        <v/>
      </c>
      <c r="CN705" s="143" t="str">
        <f t="shared" si="1720"/>
        <v/>
      </c>
      <c r="CO705" s="143" t="str">
        <f t="shared" si="1721"/>
        <v/>
      </c>
      <c r="CP705" s="143" t="str">
        <f t="shared" si="1722"/>
        <v/>
      </c>
      <c r="CQ705" s="143" t="str">
        <f t="shared" si="1723"/>
        <v/>
      </c>
      <c r="CR705" s="145" t="str">
        <f t="shared" si="1724"/>
        <v/>
      </c>
      <c r="CS705" s="127"/>
      <c r="CT705" s="122" t="str">
        <f t="shared" si="1725"/>
        <v/>
      </c>
      <c r="CU705" s="123" t="str">
        <f t="shared" si="1726"/>
        <v/>
      </c>
      <c r="CV705" s="123" t="str">
        <f t="shared" si="1727"/>
        <v/>
      </c>
      <c r="CW705" s="123" t="str">
        <f t="shared" si="1728"/>
        <v/>
      </c>
      <c r="CX705" s="123" t="str">
        <f t="shared" si="1729"/>
        <v/>
      </c>
      <c r="CY705" s="123" t="str">
        <f t="shared" si="1730"/>
        <v/>
      </c>
      <c r="CZ705" s="123" t="str">
        <f t="shared" si="1731"/>
        <v/>
      </c>
      <c r="DA705" s="123" t="str">
        <f t="shared" si="1732"/>
        <v/>
      </c>
      <c r="DB705" s="124" t="str">
        <f t="shared" si="1733"/>
        <v/>
      </c>
      <c r="DC705" s="128" t="str">
        <f t="shared" si="1734"/>
        <v/>
      </c>
      <c r="DD705" s="123" t="str">
        <f t="shared" si="1735"/>
        <v/>
      </c>
      <c r="DE705" s="123" t="str">
        <f t="shared" si="1736"/>
        <v/>
      </c>
      <c r="DF705" s="123" t="str">
        <f t="shared" si="1737"/>
        <v/>
      </c>
      <c r="DG705" s="123" t="str">
        <f t="shared" si="1738"/>
        <v/>
      </c>
      <c r="DH705" s="123" t="str">
        <f t="shared" si="1739"/>
        <v/>
      </c>
      <c r="DI705" s="123" t="str">
        <f t="shared" si="1740"/>
        <v/>
      </c>
      <c r="DJ705" s="129" t="str">
        <f t="shared" si="1741"/>
        <v/>
      </c>
      <c r="DK705" s="98" t="s">
        <v>68</v>
      </c>
      <c r="DL705" s="130">
        <f t="shared" si="1748"/>
        <v>699</v>
      </c>
      <c r="DM705" s="56"/>
    </row>
    <row r="706" spans="2:117" ht="22.5" customHeight="1">
      <c r="B706" s="98" t="s">
        <v>68</v>
      </c>
      <c r="C706" s="130">
        <f t="shared" si="1742"/>
        <v>700</v>
      </c>
      <c r="D706" s="146">
        <v>45712</v>
      </c>
      <c r="E706" s="155" t="s">
        <v>69</v>
      </c>
      <c r="F706" s="102" t="s">
        <v>70</v>
      </c>
      <c r="G706" s="103" t="s">
        <v>20</v>
      </c>
      <c r="H706" s="131" t="s">
        <v>46</v>
      </c>
      <c r="I706" s="132">
        <v>1000</v>
      </c>
      <c r="J706" s="106"/>
      <c r="K706" s="107">
        <f t="shared" si="1743"/>
        <v>7194375</v>
      </c>
      <c r="L706" s="645"/>
      <c r="M706" s="133"/>
      <c r="N706" s="133"/>
      <c r="O706" s="134" t="str">
        <f t="shared" ref="O706:S706" si="2310">IF($H706=O$6,$I706,"")</f>
        <v/>
      </c>
      <c r="P706" s="135" t="str">
        <f t="shared" si="2310"/>
        <v/>
      </c>
      <c r="Q706" s="136">
        <f t="shared" si="2310"/>
        <v>1000</v>
      </c>
      <c r="R706" s="135" t="str">
        <f t="shared" si="2310"/>
        <v/>
      </c>
      <c r="S706" s="137" t="str">
        <f t="shared" si="2310"/>
        <v/>
      </c>
      <c r="T706" s="113" t="str">
        <f t="shared" ref="T706:AJ706" si="2311">IF($H706=T$6,$J706,"")</f>
        <v/>
      </c>
      <c r="U706" s="114" t="str">
        <f t="shared" si="2311"/>
        <v/>
      </c>
      <c r="V706" s="114" t="str">
        <f t="shared" si="2311"/>
        <v/>
      </c>
      <c r="W706" s="114" t="str">
        <f t="shared" si="2311"/>
        <v/>
      </c>
      <c r="X706" s="113" t="str">
        <f t="shared" si="2311"/>
        <v/>
      </c>
      <c r="Y706" s="114" t="str">
        <f t="shared" si="2311"/>
        <v/>
      </c>
      <c r="Z706" s="114" t="str">
        <f t="shared" si="2311"/>
        <v/>
      </c>
      <c r="AA706" s="114" t="str">
        <f t="shared" si="2311"/>
        <v/>
      </c>
      <c r="AB706" s="113" t="str">
        <f t="shared" si="2311"/>
        <v/>
      </c>
      <c r="AC706" s="114" t="str">
        <f t="shared" si="2311"/>
        <v/>
      </c>
      <c r="AD706" s="114" t="str">
        <f t="shared" si="2311"/>
        <v/>
      </c>
      <c r="AE706" s="114" t="str">
        <f t="shared" si="2311"/>
        <v/>
      </c>
      <c r="AF706" s="114" t="str">
        <f t="shared" si="2311"/>
        <v/>
      </c>
      <c r="AG706" s="114" t="str">
        <f t="shared" si="2311"/>
        <v/>
      </c>
      <c r="AH706" s="114" t="str">
        <f t="shared" si="2311"/>
        <v/>
      </c>
      <c r="AI706" s="113" t="str">
        <f t="shared" si="2311"/>
        <v/>
      </c>
      <c r="AJ706" s="115" t="str">
        <f t="shared" si="2311"/>
        <v/>
      </c>
      <c r="AK706" s="617"/>
      <c r="AL706" s="38"/>
      <c r="AM706" s="98" t="s">
        <v>68</v>
      </c>
      <c r="AN706" s="130">
        <f t="shared" si="1746"/>
        <v>700</v>
      </c>
      <c r="AO706" s="138" t="str">
        <f t="shared" ref="AO706:AS706" si="2312">IF(AND($G706=AO$4,$H706=AO$6),$I706,"")</f>
        <v/>
      </c>
      <c r="AP706" s="139" t="str">
        <f t="shared" si="2312"/>
        <v/>
      </c>
      <c r="AQ706" s="139">
        <f t="shared" si="2312"/>
        <v>1000</v>
      </c>
      <c r="AR706" s="139" t="str">
        <f t="shared" si="2312"/>
        <v/>
      </c>
      <c r="AS706" s="139" t="str">
        <f t="shared" si="2312"/>
        <v/>
      </c>
      <c r="AT706" s="118"/>
      <c r="AU706" s="138" t="str">
        <f t="shared" si="1675"/>
        <v/>
      </c>
      <c r="AV706" s="139" t="str">
        <f t="shared" si="1676"/>
        <v/>
      </c>
      <c r="AW706" s="139" t="str">
        <f t="shared" si="1677"/>
        <v/>
      </c>
      <c r="AX706" s="139" t="str">
        <f t="shared" si="1678"/>
        <v/>
      </c>
      <c r="AY706" s="139" t="str">
        <f t="shared" si="1679"/>
        <v/>
      </c>
      <c r="AZ706" s="140" t="str">
        <f t="shared" si="1680"/>
        <v/>
      </c>
      <c r="BA706" s="141" t="str">
        <f t="shared" si="1681"/>
        <v/>
      </c>
      <c r="BB706" s="139" t="str">
        <f t="shared" si="1682"/>
        <v/>
      </c>
      <c r="BC706" s="139" t="str">
        <f t="shared" si="1683"/>
        <v/>
      </c>
      <c r="BD706" s="139" t="str">
        <f t="shared" si="1684"/>
        <v/>
      </c>
      <c r="BE706" s="140" t="str">
        <f t="shared" si="1685"/>
        <v/>
      </c>
      <c r="BF706" s="122" t="str">
        <f t="shared" si="1686"/>
        <v/>
      </c>
      <c r="BG706" s="123" t="str">
        <f t="shared" si="1687"/>
        <v/>
      </c>
      <c r="BH706" s="123" t="str">
        <f t="shared" si="1688"/>
        <v/>
      </c>
      <c r="BI706" s="123" t="str">
        <f t="shared" si="1689"/>
        <v/>
      </c>
      <c r="BJ706" s="122" t="str">
        <f t="shared" si="1690"/>
        <v/>
      </c>
      <c r="BK706" s="123" t="str">
        <f t="shared" si="1691"/>
        <v/>
      </c>
      <c r="BL706" s="123" t="str">
        <f t="shared" si="1692"/>
        <v/>
      </c>
      <c r="BM706" s="123" t="str">
        <f t="shared" si="1693"/>
        <v/>
      </c>
      <c r="BN706" s="123" t="str">
        <f t="shared" si="1694"/>
        <v/>
      </c>
      <c r="BO706" s="123" t="str">
        <f t="shared" si="1695"/>
        <v/>
      </c>
      <c r="BP706" s="123" t="str">
        <f t="shared" si="1696"/>
        <v/>
      </c>
      <c r="BQ706" s="123" t="str">
        <f t="shared" si="1697"/>
        <v/>
      </c>
      <c r="BR706" s="124" t="str">
        <f t="shared" si="1698"/>
        <v/>
      </c>
      <c r="BS706" s="142" t="str">
        <f t="shared" si="1699"/>
        <v/>
      </c>
      <c r="BT706" s="143" t="str">
        <f t="shared" si="1700"/>
        <v/>
      </c>
      <c r="BU706" s="143" t="str">
        <f t="shared" si="1701"/>
        <v/>
      </c>
      <c r="BV706" s="143" t="str">
        <f t="shared" si="1702"/>
        <v/>
      </c>
      <c r="BW706" s="143" t="str">
        <f t="shared" si="1703"/>
        <v/>
      </c>
      <c r="BX706" s="144" t="str">
        <f t="shared" si="1704"/>
        <v/>
      </c>
      <c r="BY706" s="141" t="str">
        <f t="shared" si="1705"/>
        <v/>
      </c>
      <c r="BZ706" s="139" t="str">
        <f t="shared" si="1706"/>
        <v/>
      </c>
      <c r="CA706" s="139" t="str">
        <f t="shared" si="1707"/>
        <v/>
      </c>
      <c r="CB706" s="139" t="str">
        <f t="shared" si="1708"/>
        <v/>
      </c>
      <c r="CC706" s="139" t="str">
        <f t="shared" si="1709"/>
        <v/>
      </c>
      <c r="CD706" s="139" t="str">
        <f t="shared" si="1710"/>
        <v/>
      </c>
      <c r="CE706" s="140" t="str">
        <f t="shared" si="1711"/>
        <v/>
      </c>
      <c r="CF706" s="141" t="str">
        <f t="shared" si="1712"/>
        <v/>
      </c>
      <c r="CG706" s="139" t="str">
        <f t="shared" si="1713"/>
        <v/>
      </c>
      <c r="CH706" s="139" t="str">
        <f t="shared" si="1714"/>
        <v/>
      </c>
      <c r="CI706" s="139" t="str">
        <f t="shared" si="1715"/>
        <v/>
      </c>
      <c r="CJ706" s="139" t="str">
        <f t="shared" si="1716"/>
        <v/>
      </c>
      <c r="CK706" s="139" t="str">
        <f t="shared" si="1717"/>
        <v/>
      </c>
      <c r="CL706" s="140" t="str">
        <f t="shared" si="1718"/>
        <v/>
      </c>
      <c r="CM706" s="142" t="str">
        <f t="shared" si="1719"/>
        <v/>
      </c>
      <c r="CN706" s="143" t="str">
        <f t="shared" si="1720"/>
        <v/>
      </c>
      <c r="CO706" s="143" t="str">
        <f t="shared" si="1721"/>
        <v/>
      </c>
      <c r="CP706" s="143" t="str">
        <f t="shared" si="1722"/>
        <v/>
      </c>
      <c r="CQ706" s="143" t="str">
        <f t="shared" si="1723"/>
        <v/>
      </c>
      <c r="CR706" s="145" t="str">
        <f t="shared" si="1724"/>
        <v/>
      </c>
      <c r="CS706" s="127"/>
      <c r="CT706" s="122" t="str">
        <f t="shared" si="1725"/>
        <v/>
      </c>
      <c r="CU706" s="123" t="str">
        <f t="shared" si="1726"/>
        <v/>
      </c>
      <c r="CV706" s="123" t="str">
        <f t="shared" si="1727"/>
        <v/>
      </c>
      <c r="CW706" s="123" t="str">
        <f t="shared" si="1728"/>
        <v/>
      </c>
      <c r="CX706" s="123" t="str">
        <f t="shared" si="1729"/>
        <v/>
      </c>
      <c r="CY706" s="123" t="str">
        <f t="shared" si="1730"/>
        <v/>
      </c>
      <c r="CZ706" s="123" t="str">
        <f t="shared" si="1731"/>
        <v/>
      </c>
      <c r="DA706" s="123" t="str">
        <f t="shared" si="1732"/>
        <v/>
      </c>
      <c r="DB706" s="124" t="str">
        <f t="shared" si="1733"/>
        <v/>
      </c>
      <c r="DC706" s="128" t="str">
        <f t="shared" si="1734"/>
        <v/>
      </c>
      <c r="DD706" s="123" t="str">
        <f t="shared" si="1735"/>
        <v/>
      </c>
      <c r="DE706" s="123" t="str">
        <f t="shared" si="1736"/>
        <v/>
      </c>
      <c r="DF706" s="123" t="str">
        <f t="shared" si="1737"/>
        <v/>
      </c>
      <c r="DG706" s="123" t="str">
        <f t="shared" si="1738"/>
        <v/>
      </c>
      <c r="DH706" s="123" t="str">
        <f t="shared" si="1739"/>
        <v/>
      </c>
      <c r="DI706" s="123" t="str">
        <f t="shared" si="1740"/>
        <v/>
      </c>
      <c r="DJ706" s="129" t="str">
        <f t="shared" si="1741"/>
        <v/>
      </c>
      <c r="DK706" s="98" t="s">
        <v>68</v>
      </c>
      <c r="DL706" s="130">
        <f t="shared" si="1748"/>
        <v>700</v>
      </c>
      <c r="DM706" s="56"/>
    </row>
    <row r="707" spans="2:117" ht="22.5" customHeight="1">
      <c r="B707" s="98" t="s">
        <v>68</v>
      </c>
      <c r="C707" s="130">
        <f t="shared" si="1742"/>
        <v>701</v>
      </c>
      <c r="D707" s="146">
        <v>45712</v>
      </c>
      <c r="E707" s="155" t="s">
        <v>69</v>
      </c>
      <c r="F707" s="102" t="s">
        <v>70</v>
      </c>
      <c r="G707" s="103" t="s">
        <v>20</v>
      </c>
      <c r="H707" s="131" t="s">
        <v>46</v>
      </c>
      <c r="I707" s="132">
        <v>2000</v>
      </c>
      <c r="J707" s="106"/>
      <c r="K707" s="107">
        <f t="shared" si="1743"/>
        <v>7196375</v>
      </c>
      <c r="L707" s="645"/>
      <c r="M707" s="133"/>
      <c r="N707" s="133"/>
      <c r="O707" s="134" t="str">
        <f t="shared" ref="O707:S707" si="2313">IF($H707=O$6,$I707,"")</f>
        <v/>
      </c>
      <c r="P707" s="135" t="str">
        <f t="shared" si="2313"/>
        <v/>
      </c>
      <c r="Q707" s="136">
        <f t="shared" si="2313"/>
        <v>2000</v>
      </c>
      <c r="R707" s="135" t="str">
        <f t="shared" si="2313"/>
        <v/>
      </c>
      <c r="S707" s="137" t="str">
        <f t="shared" si="2313"/>
        <v/>
      </c>
      <c r="T707" s="113" t="str">
        <f t="shared" ref="T707:AJ707" si="2314">IF($H707=T$6,$J707,"")</f>
        <v/>
      </c>
      <c r="U707" s="114" t="str">
        <f t="shared" si="2314"/>
        <v/>
      </c>
      <c r="V707" s="114" t="str">
        <f t="shared" si="2314"/>
        <v/>
      </c>
      <c r="W707" s="114" t="str">
        <f t="shared" si="2314"/>
        <v/>
      </c>
      <c r="X707" s="113" t="str">
        <f t="shared" si="2314"/>
        <v/>
      </c>
      <c r="Y707" s="114" t="str">
        <f t="shared" si="2314"/>
        <v/>
      </c>
      <c r="Z707" s="114" t="str">
        <f t="shared" si="2314"/>
        <v/>
      </c>
      <c r="AA707" s="114" t="str">
        <f t="shared" si="2314"/>
        <v/>
      </c>
      <c r="AB707" s="113" t="str">
        <f t="shared" si="2314"/>
        <v/>
      </c>
      <c r="AC707" s="114" t="str">
        <f t="shared" si="2314"/>
        <v/>
      </c>
      <c r="AD707" s="114" t="str">
        <f t="shared" si="2314"/>
        <v/>
      </c>
      <c r="AE707" s="114" t="str">
        <f t="shared" si="2314"/>
        <v/>
      </c>
      <c r="AF707" s="114" t="str">
        <f t="shared" si="2314"/>
        <v/>
      </c>
      <c r="AG707" s="114" t="str">
        <f t="shared" si="2314"/>
        <v/>
      </c>
      <c r="AH707" s="114" t="str">
        <f t="shared" si="2314"/>
        <v/>
      </c>
      <c r="AI707" s="113" t="str">
        <f t="shared" si="2314"/>
        <v/>
      </c>
      <c r="AJ707" s="115" t="str">
        <f t="shared" si="2314"/>
        <v/>
      </c>
      <c r="AK707" s="617"/>
      <c r="AL707" s="38"/>
      <c r="AM707" s="98" t="s">
        <v>68</v>
      </c>
      <c r="AN707" s="130">
        <f t="shared" si="1746"/>
        <v>701</v>
      </c>
      <c r="AO707" s="138" t="str">
        <f t="shared" ref="AO707:AS707" si="2315">IF(AND($G707=AO$4,$H707=AO$6),$I707,"")</f>
        <v/>
      </c>
      <c r="AP707" s="139" t="str">
        <f t="shared" si="2315"/>
        <v/>
      </c>
      <c r="AQ707" s="139">
        <f t="shared" si="2315"/>
        <v>2000</v>
      </c>
      <c r="AR707" s="139" t="str">
        <f t="shared" si="2315"/>
        <v/>
      </c>
      <c r="AS707" s="139" t="str">
        <f t="shared" si="2315"/>
        <v/>
      </c>
      <c r="AT707" s="118"/>
      <c r="AU707" s="138" t="str">
        <f t="shared" si="1675"/>
        <v/>
      </c>
      <c r="AV707" s="139" t="str">
        <f t="shared" si="1676"/>
        <v/>
      </c>
      <c r="AW707" s="139" t="str">
        <f t="shared" si="1677"/>
        <v/>
      </c>
      <c r="AX707" s="139" t="str">
        <f t="shared" si="1678"/>
        <v/>
      </c>
      <c r="AY707" s="139" t="str">
        <f t="shared" si="1679"/>
        <v/>
      </c>
      <c r="AZ707" s="140" t="str">
        <f t="shared" si="1680"/>
        <v/>
      </c>
      <c r="BA707" s="141" t="str">
        <f t="shared" si="1681"/>
        <v/>
      </c>
      <c r="BB707" s="139" t="str">
        <f t="shared" si="1682"/>
        <v/>
      </c>
      <c r="BC707" s="139" t="str">
        <f t="shared" si="1683"/>
        <v/>
      </c>
      <c r="BD707" s="139" t="str">
        <f t="shared" si="1684"/>
        <v/>
      </c>
      <c r="BE707" s="140" t="str">
        <f t="shared" si="1685"/>
        <v/>
      </c>
      <c r="BF707" s="122" t="str">
        <f t="shared" si="1686"/>
        <v/>
      </c>
      <c r="BG707" s="123" t="str">
        <f t="shared" si="1687"/>
        <v/>
      </c>
      <c r="BH707" s="123" t="str">
        <f t="shared" si="1688"/>
        <v/>
      </c>
      <c r="BI707" s="123" t="str">
        <f t="shared" si="1689"/>
        <v/>
      </c>
      <c r="BJ707" s="122" t="str">
        <f t="shared" si="1690"/>
        <v/>
      </c>
      <c r="BK707" s="123" t="str">
        <f t="shared" si="1691"/>
        <v/>
      </c>
      <c r="BL707" s="123" t="str">
        <f t="shared" si="1692"/>
        <v/>
      </c>
      <c r="BM707" s="123" t="str">
        <f t="shared" si="1693"/>
        <v/>
      </c>
      <c r="BN707" s="123" t="str">
        <f t="shared" si="1694"/>
        <v/>
      </c>
      <c r="BO707" s="123" t="str">
        <f t="shared" si="1695"/>
        <v/>
      </c>
      <c r="BP707" s="123" t="str">
        <f t="shared" si="1696"/>
        <v/>
      </c>
      <c r="BQ707" s="123" t="str">
        <f t="shared" si="1697"/>
        <v/>
      </c>
      <c r="BR707" s="124" t="str">
        <f t="shared" si="1698"/>
        <v/>
      </c>
      <c r="BS707" s="142" t="str">
        <f t="shared" si="1699"/>
        <v/>
      </c>
      <c r="BT707" s="143" t="str">
        <f t="shared" si="1700"/>
        <v/>
      </c>
      <c r="BU707" s="143" t="str">
        <f t="shared" si="1701"/>
        <v/>
      </c>
      <c r="BV707" s="143" t="str">
        <f t="shared" si="1702"/>
        <v/>
      </c>
      <c r="BW707" s="143" t="str">
        <f t="shared" si="1703"/>
        <v/>
      </c>
      <c r="BX707" s="144" t="str">
        <f t="shared" si="1704"/>
        <v/>
      </c>
      <c r="BY707" s="141" t="str">
        <f t="shared" si="1705"/>
        <v/>
      </c>
      <c r="BZ707" s="139" t="str">
        <f t="shared" si="1706"/>
        <v/>
      </c>
      <c r="CA707" s="139" t="str">
        <f t="shared" si="1707"/>
        <v/>
      </c>
      <c r="CB707" s="139" t="str">
        <f t="shared" si="1708"/>
        <v/>
      </c>
      <c r="CC707" s="139" t="str">
        <f t="shared" si="1709"/>
        <v/>
      </c>
      <c r="CD707" s="139" t="str">
        <f t="shared" si="1710"/>
        <v/>
      </c>
      <c r="CE707" s="140" t="str">
        <f t="shared" si="1711"/>
        <v/>
      </c>
      <c r="CF707" s="141" t="str">
        <f t="shared" si="1712"/>
        <v/>
      </c>
      <c r="CG707" s="139" t="str">
        <f t="shared" si="1713"/>
        <v/>
      </c>
      <c r="CH707" s="139" t="str">
        <f t="shared" si="1714"/>
        <v/>
      </c>
      <c r="CI707" s="139" t="str">
        <f t="shared" si="1715"/>
        <v/>
      </c>
      <c r="CJ707" s="139" t="str">
        <f t="shared" si="1716"/>
        <v/>
      </c>
      <c r="CK707" s="139" t="str">
        <f t="shared" si="1717"/>
        <v/>
      </c>
      <c r="CL707" s="140" t="str">
        <f t="shared" si="1718"/>
        <v/>
      </c>
      <c r="CM707" s="142" t="str">
        <f t="shared" si="1719"/>
        <v/>
      </c>
      <c r="CN707" s="143" t="str">
        <f t="shared" si="1720"/>
        <v/>
      </c>
      <c r="CO707" s="143" t="str">
        <f t="shared" si="1721"/>
        <v/>
      </c>
      <c r="CP707" s="143" t="str">
        <f t="shared" si="1722"/>
        <v/>
      </c>
      <c r="CQ707" s="143" t="str">
        <f t="shared" si="1723"/>
        <v/>
      </c>
      <c r="CR707" s="145" t="str">
        <f t="shared" si="1724"/>
        <v/>
      </c>
      <c r="CS707" s="127"/>
      <c r="CT707" s="122" t="str">
        <f t="shared" si="1725"/>
        <v/>
      </c>
      <c r="CU707" s="123" t="str">
        <f t="shared" si="1726"/>
        <v/>
      </c>
      <c r="CV707" s="123" t="str">
        <f t="shared" si="1727"/>
        <v/>
      </c>
      <c r="CW707" s="123" t="str">
        <f t="shared" si="1728"/>
        <v/>
      </c>
      <c r="CX707" s="123" t="str">
        <f t="shared" si="1729"/>
        <v/>
      </c>
      <c r="CY707" s="123" t="str">
        <f t="shared" si="1730"/>
        <v/>
      </c>
      <c r="CZ707" s="123" t="str">
        <f t="shared" si="1731"/>
        <v/>
      </c>
      <c r="DA707" s="123" t="str">
        <f t="shared" si="1732"/>
        <v/>
      </c>
      <c r="DB707" s="124" t="str">
        <f t="shared" si="1733"/>
        <v/>
      </c>
      <c r="DC707" s="128" t="str">
        <f t="shared" si="1734"/>
        <v/>
      </c>
      <c r="DD707" s="123" t="str">
        <f t="shared" si="1735"/>
        <v/>
      </c>
      <c r="DE707" s="123" t="str">
        <f t="shared" si="1736"/>
        <v/>
      </c>
      <c r="DF707" s="123" t="str">
        <f t="shared" si="1737"/>
        <v/>
      </c>
      <c r="DG707" s="123" t="str">
        <f t="shared" si="1738"/>
        <v/>
      </c>
      <c r="DH707" s="123" t="str">
        <f t="shared" si="1739"/>
        <v/>
      </c>
      <c r="DI707" s="123" t="str">
        <f t="shared" si="1740"/>
        <v/>
      </c>
      <c r="DJ707" s="129" t="str">
        <f t="shared" si="1741"/>
        <v/>
      </c>
      <c r="DK707" s="98" t="s">
        <v>68</v>
      </c>
      <c r="DL707" s="130">
        <f t="shared" si="1748"/>
        <v>701</v>
      </c>
      <c r="DM707" s="56"/>
    </row>
    <row r="708" spans="2:117" ht="22.5" customHeight="1">
      <c r="B708" s="98" t="s">
        <v>68</v>
      </c>
      <c r="C708" s="130">
        <f t="shared" si="1742"/>
        <v>702</v>
      </c>
      <c r="D708" s="146">
        <v>45712</v>
      </c>
      <c r="E708" s="155" t="s">
        <v>69</v>
      </c>
      <c r="F708" s="102" t="s">
        <v>70</v>
      </c>
      <c r="G708" s="103" t="s">
        <v>20</v>
      </c>
      <c r="H708" s="131" t="s">
        <v>46</v>
      </c>
      <c r="I708" s="132">
        <v>5000</v>
      </c>
      <c r="J708" s="106"/>
      <c r="K708" s="107">
        <f t="shared" si="1743"/>
        <v>7201375</v>
      </c>
      <c r="L708" s="645"/>
      <c r="M708" s="133"/>
      <c r="N708" s="133"/>
      <c r="O708" s="134" t="str">
        <f t="shared" ref="O708:S708" si="2316">IF($H708=O$6,$I708,"")</f>
        <v/>
      </c>
      <c r="P708" s="135" t="str">
        <f t="shared" si="2316"/>
        <v/>
      </c>
      <c r="Q708" s="136">
        <f t="shared" si="2316"/>
        <v>5000</v>
      </c>
      <c r="R708" s="135" t="str">
        <f t="shared" si="2316"/>
        <v/>
      </c>
      <c r="S708" s="137" t="str">
        <f t="shared" si="2316"/>
        <v/>
      </c>
      <c r="T708" s="113" t="str">
        <f t="shared" ref="T708:AJ708" si="2317">IF($H708=T$6,$J708,"")</f>
        <v/>
      </c>
      <c r="U708" s="114" t="str">
        <f t="shared" si="2317"/>
        <v/>
      </c>
      <c r="V708" s="114" t="str">
        <f t="shared" si="2317"/>
        <v/>
      </c>
      <c r="W708" s="114" t="str">
        <f t="shared" si="2317"/>
        <v/>
      </c>
      <c r="X708" s="113" t="str">
        <f t="shared" si="2317"/>
        <v/>
      </c>
      <c r="Y708" s="114" t="str">
        <f t="shared" si="2317"/>
        <v/>
      </c>
      <c r="Z708" s="114" t="str">
        <f t="shared" si="2317"/>
        <v/>
      </c>
      <c r="AA708" s="114" t="str">
        <f t="shared" si="2317"/>
        <v/>
      </c>
      <c r="AB708" s="113" t="str">
        <f t="shared" si="2317"/>
        <v/>
      </c>
      <c r="AC708" s="114" t="str">
        <f t="shared" si="2317"/>
        <v/>
      </c>
      <c r="AD708" s="114" t="str">
        <f t="shared" si="2317"/>
        <v/>
      </c>
      <c r="AE708" s="114" t="str">
        <f t="shared" si="2317"/>
        <v/>
      </c>
      <c r="AF708" s="114" t="str">
        <f t="shared" si="2317"/>
        <v/>
      </c>
      <c r="AG708" s="114" t="str">
        <f t="shared" si="2317"/>
        <v/>
      </c>
      <c r="AH708" s="114" t="str">
        <f t="shared" si="2317"/>
        <v/>
      </c>
      <c r="AI708" s="113" t="str">
        <f t="shared" si="2317"/>
        <v/>
      </c>
      <c r="AJ708" s="115" t="str">
        <f t="shared" si="2317"/>
        <v/>
      </c>
      <c r="AK708" s="617"/>
      <c r="AL708" s="38"/>
      <c r="AM708" s="98" t="s">
        <v>68</v>
      </c>
      <c r="AN708" s="130">
        <f t="shared" si="1746"/>
        <v>702</v>
      </c>
      <c r="AO708" s="138" t="str">
        <f t="shared" ref="AO708:AS708" si="2318">IF(AND($G708=AO$4,$H708=AO$6),$I708,"")</f>
        <v/>
      </c>
      <c r="AP708" s="139" t="str">
        <f t="shared" si="2318"/>
        <v/>
      </c>
      <c r="AQ708" s="139">
        <f t="shared" si="2318"/>
        <v>5000</v>
      </c>
      <c r="AR708" s="139" t="str">
        <f t="shared" si="2318"/>
        <v/>
      </c>
      <c r="AS708" s="139" t="str">
        <f t="shared" si="2318"/>
        <v/>
      </c>
      <c r="AT708" s="118"/>
      <c r="AU708" s="138" t="str">
        <f t="shared" si="1675"/>
        <v/>
      </c>
      <c r="AV708" s="139" t="str">
        <f t="shared" si="1676"/>
        <v/>
      </c>
      <c r="AW708" s="139" t="str">
        <f t="shared" si="1677"/>
        <v/>
      </c>
      <c r="AX708" s="139" t="str">
        <f t="shared" si="1678"/>
        <v/>
      </c>
      <c r="AY708" s="139" t="str">
        <f t="shared" si="1679"/>
        <v/>
      </c>
      <c r="AZ708" s="140" t="str">
        <f t="shared" si="1680"/>
        <v/>
      </c>
      <c r="BA708" s="141" t="str">
        <f t="shared" si="1681"/>
        <v/>
      </c>
      <c r="BB708" s="139" t="str">
        <f t="shared" si="1682"/>
        <v/>
      </c>
      <c r="BC708" s="139" t="str">
        <f t="shared" si="1683"/>
        <v/>
      </c>
      <c r="BD708" s="139" t="str">
        <f t="shared" si="1684"/>
        <v/>
      </c>
      <c r="BE708" s="140" t="str">
        <f t="shared" si="1685"/>
        <v/>
      </c>
      <c r="BF708" s="122" t="str">
        <f t="shared" si="1686"/>
        <v/>
      </c>
      <c r="BG708" s="123" t="str">
        <f t="shared" si="1687"/>
        <v/>
      </c>
      <c r="BH708" s="123" t="str">
        <f t="shared" si="1688"/>
        <v/>
      </c>
      <c r="BI708" s="123" t="str">
        <f t="shared" si="1689"/>
        <v/>
      </c>
      <c r="BJ708" s="122" t="str">
        <f t="shared" si="1690"/>
        <v/>
      </c>
      <c r="BK708" s="123" t="str">
        <f t="shared" si="1691"/>
        <v/>
      </c>
      <c r="BL708" s="123" t="str">
        <f t="shared" si="1692"/>
        <v/>
      </c>
      <c r="BM708" s="123" t="str">
        <f t="shared" si="1693"/>
        <v/>
      </c>
      <c r="BN708" s="123" t="str">
        <f t="shared" si="1694"/>
        <v/>
      </c>
      <c r="BO708" s="123" t="str">
        <f t="shared" si="1695"/>
        <v/>
      </c>
      <c r="BP708" s="123" t="str">
        <f t="shared" si="1696"/>
        <v/>
      </c>
      <c r="BQ708" s="123" t="str">
        <f t="shared" si="1697"/>
        <v/>
      </c>
      <c r="BR708" s="124" t="str">
        <f t="shared" si="1698"/>
        <v/>
      </c>
      <c r="BS708" s="142" t="str">
        <f t="shared" si="1699"/>
        <v/>
      </c>
      <c r="BT708" s="143" t="str">
        <f t="shared" si="1700"/>
        <v/>
      </c>
      <c r="BU708" s="143" t="str">
        <f t="shared" si="1701"/>
        <v/>
      </c>
      <c r="BV708" s="143" t="str">
        <f t="shared" si="1702"/>
        <v/>
      </c>
      <c r="BW708" s="143" t="str">
        <f t="shared" si="1703"/>
        <v/>
      </c>
      <c r="BX708" s="144" t="str">
        <f t="shared" si="1704"/>
        <v/>
      </c>
      <c r="BY708" s="141" t="str">
        <f t="shared" si="1705"/>
        <v/>
      </c>
      <c r="BZ708" s="139" t="str">
        <f t="shared" si="1706"/>
        <v/>
      </c>
      <c r="CA708" s="139" t="str">
        <f t="shared" si="1707"/>
        <v/>
      </c>
      <c r="CB708" s="139" t="str">
        <f t="shared" si="1708"/>
        <v/>
      </c>
      <c r="CC708" s="139" t="str">
        <f t="shared" si="1709"/>
        <v/>
      </c>
      <c r="CD708" s="139" t="str">
        <f t="shared" si="1710"/>
        <v/>
      </c>
      <c r="CE708" s="140" t="str">
        <f t="shared" si="1711"/>
        <v/>
      </c>
      <c r="CF708" s="141" t="str">
        <f t="shared" si="1712"/>
        <v/>
      </c>
      <c r="CG708" s="139" t="str">
        <f t="shared" si="1713"/>
        <v/>
      </c>
      <c r="CH708" s="139" t="str">
        <f t="shared" si="1714"/>
        <v/>
      </c>
      <c r="CI708" s="139" t="str">
        <f t="shared" si="1715"/>
        <v/>
      </c>
      <c r="CJ708" s="139" t="str">
        <f t="shared" si="1716"/>
        <v/>
      </c>
      <c r="CK708" s="139" t="str">
        <f t="shared" si="1717"/>
        <v/>
      </c>
      <c r="CL708" s="140" t="str">
        <f t="shared" si="1718"/>
        <v/>
      </c>
      <c r="CM708" s="142" t="str">
        <f t="shared" si="1719"/>
        <v/>
      </c>
      <c r="CN708" s="143" t="str">
        <f t="shared" si="1720"/>
        <v/>
      </c>
      <c r="CO708" s="143" t="str">
        <f t="shared" si="1721"/>
        <v/>
      </c>
      <c r="CP708" s="143" t="str">
        <f t="shared" si="1722"/>
        <v/>
      </c>
      <c r="CQ708" s="143" t="str">
        <f t="shared" si="1723"/>
        <v/>
      </c>
      <c r="CR708" s="145" t="str">
        <f t="shared" si="1724"/>
        <v/>
      </c>
      <c r="CS708" s="127"/>
      <c r="CT708" s="122" t="str">
        <f t="shared" si="1725"/>
        <v/>
      </c>
      <c r="CU708" s="123" t="str">
        <f t="shared" si="1726"/>
        <v/>
      </c>
      <c r="CV708" s="123" t="str">
        <f t="shared" si="1727"/>
        <v/>
      </c>
      <c r="CW708" s="123" t="str">
        <f t="shared" si="1728"/>
        <v/>
      </c>
      <c r="CX708" s="123" t="str">
        <f t="shared" si="1729"/>
        <v/>
      </c>
      <c r="CY708" s="123" t="str">
        <f t="shared" si="1730"/>
        <v/>
      </c>
      <c r="CZ708" s="123" t="str">
        <f t="shared" si="1731"/>
        <v/>
      </c>
      <c r="DA708" s="123" t="str">
        <f t="shared" si="1732"/>
        <v/>
      </c>
      <c r="DB708" s="124" t="str">
        <f t="shared" si="1733"/>
        <v/>
      </c>
      <c r="DC708" s="128" t="str">
        <f t="shared" si="1734"/>
        <v/>
      </c>
      <c r="DD708" s="123" t="str">
        <f t="shared" si="1735"/>
        <v/>
      </c>
      <c r="DE708" s="123" t="str">
        <f t="shared" si="1736"/>
        <v/>
      </c>
      <c r="DF708" s="123" t="str">
        <f t="shared" si="1737"/>
        <v/>
      </c>
      <c r="DG708" s="123" t="str">
        <f t="shared" si="1738"/>
        <v/>
      </c>
      <c r="DH708" s="123" t="str">
        <f t="shared" si="1739"/>
        <v/>
      </c>
      <c r="DI708" s="123" t="str">
        <f t="shared" si="1740"/>
        <v/>
      </c>
      <c r="DJ708" s="129" t="str">
        <f t="shared" si="1741"/>
        <v/>
      </c>
      <c r="DK708" s="98" t="s">
        <v>68</v>
      </c>
      <c r="DL708" s="130">
        <f t="shared" si="1748"/>
        <v>702</v>
      </c>
      <c r="DM708" s="56"/>
    </row>
    <row r="709" spans="2:117" ht="22.5" customHeight="1">
      <c r="B709" s="98" t="s">
        <v>68</v>
      </c>
      <c r="C709" s="130">
        <f t="shared" si="1742"/>
        <v>703</v>
      </c>
      <c r="D709" s="146">
        <v>45712</v>
      </c>
      <c r="E709" s="155" t="s">
        <v>69</v>
      </c>
      <c r="F709" s="102" t="s">
        <v>70</v>
      </c>
      <c r="G709" s="103" t="s">
        <v>20</v>
      </c>
      <c r="H709" s="131" t="s">
        <v>46</v>
      </c>
      <c r="I709" s="132">
        <v>3000</v>
      </c>
      <c r="J709" s="106"/>
      <c r="K709" s="107">
        <f t="shared" si="1743"/>
        <v>7204375</v>
      </c>
      <c r="L709" s="645"/>
      <c r="M709" s="133"/>
      <c r="N709" s="133"/>
      <c r="O709" s="134" t="str">
        <f t="shared" ref="O709:S709" si="2319">IF($H709=O$6,$I709,"")</f>
        <v/>
      </c>
      <c r="P709" s="135" t="str">
        <f t="shared" si="2319"/>
        <v/>
      </c>
      <c r="Q709" s="136">
        <f t="shared" si="2319"/>
        <v>3000</v>
      </c>
      <c r="R709" s="135" t="str">
        <f t="shared" si="2319"/>
        <v/>
      </c>
      <c r="S709" s="137" t="str">
        <f t="shared" si="2319"/>
        <v/>
      </c>
      <c r="T709" s="113" t="str">
        <f t="shared" ref="T709:AJ709" si="2320">IF($H709=T$6,$J709,"")</f>
        <v/>
      </c>
      <c r="U709" s="114" t="str">
        <f t="shared" si="2320"/>
        <v/>
      </c>
      <c r="V709" s="114" t="str">
        <f t="shared" si="2320"/>
        <v/>
      </c>
      <c r="W709" s="114" t="str">
        <f t="shared" si="2320"/>
        <v/>
      </c>
      <c r="X709" s="113" t="str">
        <f t="shared" si="2320"/>
        <v/>
      </c>
      <c r="Y709" s="114" t="str">
        <f t="shared" si="2320"/>
        <v/>
      </c>
      <c r="Z709" s="114" t="str">
        <f t="shared" si="2320"/>
        <v/>
      </c>
      <c r="AA709" s="114" t="str">
        <f t="shared" si="2320"/>
        <v/>
      </c>
      <c r="AB709" s="113" t="str">
        <f t="shared" si="2320"/>
        <v/>
      </c>
      <c r="AC709" s="114" t="str">
        <f t="shared" si="2320"/>
        <v/>
      </c>
      <c r="AD709" s="114" t="str">
        <f t="shared" si="2320"/>
        <v/>
      </c>
      <c r="AE709" s="114" t="str">
        <f t="shared" si="2320"/>
        <v/>
      </c>
      <c r="AF709" s="114" t="str">
        <f t="shared" si="2320"/>
        <v/>
      </c>
      <c r="AG709" s="114" t="str">
        <f t="shared" si="2320"/>
        <v/>
      </c>
      <c r="AH709" s="114" t="str">
        <f t="shared" si="2320"/>
        <v/>
      </c>
      <c r="AI709" s="113" t="str">
        <f t="shared" si="2320"/>
        <v/>
      </c>
      <c r="AJ709" s="115" t="str">
        <f t="shared" si="2320"/>
        <v/>
      </c>
      <c r="AK709" s="617"/>
      <c r="AL709" s="38"/>
      <c r="AM709" s="98" t="s">
        <v>68</v>
      </c>
      <c r="AN709" s="130">
        <f t="shared" si="1746"/>
        <v>703</v>
      </c>
      <c r="AO709" s="138" t="str">
        <f t="shared" ref="AO709:AS709" si="2321">IF(AND($G709=AO$4,$H709=AO$6),$I709,"")</f>
        <v/>
      </c>
      <c r="AP709" s="139" t="str">
        <f t="shared" si="2321"/>
        <v/>
      </c>
      <c r="AQ709" s="139">
        <f t="shared" si="2321"/>
        <v>3000</v>
      </c>
      <c r="AR709" s="139" t="str">
        <f t="shared" si="2321"/>
        <v/>
      </c>
      <c r="AS709" s="139" t="str">
        <f t="shared" si="2321"/>
        <v/>
      </c>
      <c r="AT709" s="118"/>
      <c r="AU709" s="138" t="str">
        <f t="shared" si="1675"/>
        <v/>
      </c>
      <c r="AV709" s="139" t="str">
        <f t="shared" si="1676"/>
        <v/>
      </c>
      <c r="AW709" s="139" t="str">
        <f t="shared" si="1677"/>
        <v/>
      </c>
      <c r="AX709" s="139" t="str">
        <f t="shared" si="1678"/>
        <v/>
      </c>
      <c r="AY709" s="139" t="str">
        <f t="shared" si="1679"/>
        <v/>
      </c>
      <c r="AZ709" s="140" t="str">
        <f t="shared" si="1680"/>
        <v/>
      </c>
      <c r="BA709" s="141" t="str">
        <f t="shared" si="1681"/>
        <v/>
      </c>
      <c r="BB709" s="139" t="str">
        <f t="shared" si="1682"/>
        <v/>
      </c>
      <c r="BC709" s="139" t="str">
        <f t="shared" si="1683"/>
        <v/>
      </c>
      <c r="BD709" s="139" t="str">
        <f t="shared" si="1684"/>
        <v/>
      </c>
      <c r="BE709" s="140" t="str">
        <f t="shared" si="1685"/>
        <v/>
      </c>
      <c r="BF709" s="122" t="str">
        <f t="shared" si="1686"/>
        <v/>
      </c>
      <c r="BG709" s="123" t="str">
        <f t="shared" si="1687"/>
        <v/>
      </c>
      <c r="BH709" s="123" t="str">
        <f t="shared" si="1688"/>
        <v/>
      </c>
      <c r="BI709" s="123" t="str">
        <f t="shared" si="1689"/>
        <v/>
      </c>
      <c r="BJ709" s="122" t="str">
        <f t="shared" si="1690"/>
        <v/>
      </c>
      <c r="BK709" s="123" t="str">
        <f t="shared" si="1691"/>
        <v/>
      </c>
      <c r="BL709" s="123" t="str">
        <f t="shared" si="1692"/>
        <v/>
      </c>
      <c r="BM709" s="123" t="str">
        <f t="shared" si="1693"/>
        <v/>
      </c>
      <c r="BN709" s="123" t="str">
        <f t="shared" si="1694"/>
        <v/>
      </c>
      <c r="BO709" s="123" t="str">
        <f t="shared" si="1695"/>
        <v/>
      </c>
      <c r="BP709" s="123" t="str">
        <f t="shared" si="1696"/>
        <v/>
      </c>
      <c r="BQ709" s="123" t="str">
        <f t="shared" si="1697"/>
        <v/>
      </c>
      <c r="BR709" s="124" t="str">
        <f t="shared" si="1698"/>
        <v/>
      </c>
      <c r="BS709" s="142" t="str">
        <f t="shared" si="1699"/>
        <v/>
      </c>
      <c r="BT709" s="143" t="str">
        <f t="shared" si="1700"/>
        <v/>
      </c>
      <c r="BU709" s="143" t="str">
        <f t="shared" si="1701"/>
        <v/>
      </c>
      <c r="BV709" s="143" t="str">
        <f t="shared" si="1702"/>
        <v/>
      </c>
      <c r="BW709" s="143" t="str">
        <f t="shared" si="1703"/>
        <v/>
      </c>
      <c r="BX709" s="144" t="str">
        <f t="shared" si="1704"/>
        <v/>
      </c>
      <c r="BY709" s="141" t="str">
        <f t="shared" si="1705"/>
        <v/>
      </c>
      <c r="BZ709" s="139" t="str">
        <f t="shared" si="1706"/>
        <v/>
      </c>
      <c r="CA709" s="139" t="str">
        <f t="shared" si="1707"/>
        <v/>
      </c>
      <c r="CB709" s="139" t="str">
        <f t="shared" si="1708"/>
        <v/>
      </c>
      <c r="CC709" s="139" t="str">
        <f t="shared" si="1709"/>
        <v/>
      </c>
      <c r="CD709" s="139" t="str">
        <f t="shared" si="1710"/>
        <v/>
      </c>
      <c r="CE709" s="140" t="str">
        <f t="shared" si="1711"/>
        <v/>
      </c>
      <c r="CF709" s="141" t="str">
        <f t="shared" si="1712"/>
        <v/>
      </c>
      <c r="CG709" s="139" t="str">
        <f t="shared" si="1713"/>
        <v/>
      </c>
      <c r="CH709" s="139" t="str">
        <f t="shared" si="1714"/>
        <v/>
      </c>
      <c r="CI709" s="139" t="str">
        <f t="shared" si="1715"/>
        <v/>
      </c>
      <c r="CJ709" s="139" t="str">
        <f t="shared" si="1716"/>
        <v/>
      </c>
      <c r="CK709" s="139" t="str">
        <f t="shared" si="1717"/>
        <v/>
      </c>
      <c r="CL709" s="140" t="str">
        <f t="shared" si="1718"/>
        <v/>
      </c>
      <c r="CM709" s="142" t="str">
        <f t="shared" si="1719"/>
        <v/>
      </c>
      <c r="CN709" s="143" t="str">
        <f t="shared" si="1720"/>
        <v/>
      </c>
      <c r="CO709" s="143" t="str">
        <f t="shared" si="1721"/>
        <v/>
      </c>
      <c r="CP709" s="143" t="str">
        <f t="shared" si="1722"/>
        <v/>
      </c>
      <c r="CQ709" s="143" t="str">
        <f t="shared" si="1723"/>
        <v/>
      </c>
      <c r="CR709" s="145" t="str">
        <f t="shared" si="1724"/>
        <v/>
      </c>
      <c r="CS709" s="127"/>
      <c r="CT709" s="122" t="str">
        <f t="shared" si="1725"/>
        <v/>
      </c>
      <c r="CU709" s="123" t="str">
        <f t="shared" si="1726"/>
        <v/>
      </c>
      <c r="CV709" s="123" t="str">
        <f t="shared" si="1727"/>
        <v/>
      </c>
      <c r="CW709" s="123" t="str">
        <f t="shared" si="1728"/>
        <v/>
      </c>
      <c r="CX709" s="123" t="str">
        <f t="shared" si="1729"/>
        <v/>
      </c>
      <c r="CY709" s="123" t="str">
        <f t="shared" si="1730"/>
        <v/>
      </c>
      <c r="CZ709" s="123" t="str">
        <f t="shared" si="1731"/>
        <v/>
      </c>
      <c r="DA709" s="123" t="str">
        <f t="shared" si="1732"/>
        <v/>
      </c>
      <c r="DB709" s="124" t="str">
        <f t="shared" si="1733"/>
        <v/>
      </c>
      <c r="DC709" s="128" t="str">
        <f t="shared" si="1734"/>
        <v/>
      </c>
      <c r="DD709" s="123" t="str">
        <f t="shared" si="1735"/>
        <v/>
      </c>
      <c r="DE709" s="123" t="str">
        <f t="shared" si="1736"/>
        <v/>
      </c>
      <c r="DF709" s="123" t="str">
        <f t="shared" si="1737"/>
        <v/>
      </c>
      <c r="DG709" s="123" t="str">
        <f t="shared" si="1738"/>
        <v/>
      </c>
      <c r="DH709" s="123" t="str">
        <f t="shared" si="1739"/>
        <v/>
      </c>
      <c r="DI709" s="123" t="str">
        <f t="shared" si="1740"/>
        <v/>
      </c>
      <c r="DJ709" s="129" t="str">
        <f t="shared" si="1741"/>
        <v/>
      </c>
      <c r="DK709" s="98" t="s">
        <v>68</v>
      </c>
      <c r="DL709" s="130">
        <f t="shared" si="1748"/>
        <v>703</v>
      </c>
      <c r="DM709" s="56"/>
    </row>
    <row r="710" spans="2:117" ht="22.5" customHeight="1">
      <c r="B710" s="98" t="s">
        <v>68</v>
      </c>
      <c r="C710" s="130">
        <f t="shared" si="1742"/>
        <v>704</v>
      </c>
      <c r="D710" s="146">
        <v>45713</v>
      </c>
      <c r="E710" s="155" t="s">
        <v>69</v>
      </c>
      <c r="F710" s="102" t="s">
        <v>70</v>
      </c>
      <c r="G710" s="103" t="s">
        <v>20</v>
      </c>
      <c r="H710" s="131" t="s">
        <v>46</v>
      </c>
      <c r="I710" s="132">
        <v>3000</v>
      </c>
      <c r="J710" s="106"/>
      <c r="K710" s="107">
        <f t="shared" si="1743"/>
        <v>7207375</v>
      </c>
      <c r="L710" s="645"/>
      <c r="M710" s="133"/>
      <c r="N710" s="133"/>
      <c r="O710" s="134" t="str">
        <f t="shared" ref="O710:S710" si="2322">IF($H710=O$6,$I710,"")</f>
        <v/>
      </c>
      <c r="P710" s="135" t="str">
        <f t="shared" si="2322"/>
        <v/>
      </c>
      <c r="Q710" s="136">
        <f t="shared" si="2322"/>
        <v>3000</v>
      </c>
      <c r="R710" s="135" t="str">
        <f t="shared" si="2322"/>
        <v/>
      </c>
      <c r="S710" s="137" t="str">
        <f t="shared" si="2322"/>
        <v/>
      </c>
      <c r="T710" s="113" t="str">
        <f t="shared" ref="T710:AJ710" si="2323">IF($H710=T$6,$J710,"")</f>
        <v/>
      </c>
      <c r="U710" s="114" t="str">
        <f t="shared" si="2323"/>
        <v/>
      </c>
      <c r="V710" s="114" t="str">
        <f t="shared" si="2323"/>
        <v/>
      </c>
      <c r="W710" s="114" t="str">
        <f t="shared" si="2323"/>
        <v/>
      </c>
      <c r="X710" s="113" t="str">
        <f t="shared" si="2323"/>
        <v/>
      </c>
      <c r="Y710" s="114" t="str">
        <f t="shared" si="2323"/>
        <v/>
      </c>
      <c r="Z710" s="114" t="str">
        <f t="shared" si="2323"/>
        <v/>
      </c>
      <c r="AA710" s="114" t="str">
        <f t="shared" si="2323"/>
        <v/>
      </c>
      <c r="AB710" s="113" t="str">
        <f t="shared" si="2323"/>
        <v/>
      </c>
      <c r="AC710" s="114" t="str">
        <f t="shared" si="2323"/>
        <v/>
      </c>
      <c r="AD710" s="114" t="str">
        <f t="shared" si="2323"/>
        <v/>
      </c>
      <c r="AE710" s="114" t="str">
        <f t="shared" si="2323"/>
        <v/>
      </c>
      <c r="AF710" s="114" t="str">
        <f t="shared" si="2323"/>
        <v/>
      </c>
      <c r="AG710" s="114" t="str">
        <f t="shared" si="2323"/>
        <v/>
      </c>
      <c r="AH710" s="114" t="str">
        <f t="shared" si="2323"/>
        <v/>
      </c>
      <c r="AI710" s="113" t="str">
        <f t="shared" si="2323"/>
        <v/>
      </c>
      <c r="AJ710" s="115" t="str">
        <f t="shared" si="2323"/>
        <v/>
      </c>
      <c r="AK710" s="617"/>
      <c r="AL710" s="38"/>
      <c r="AM710" s="98" t="s">
        <v>68</v>
      </c>
      <c r="AN710" s="130">
        <f t="shared" si="1746"/>
        <v>704</v>
      </c>
      <c r="AO710" s="138" t="str">
        <f t="shared" ref="AO710:AS710" si="2324">IF(AND($G710=AO$4,$H710=AO$6),$I710,"")</f>
        <v/>
      </c>
      <c r="AP710" s="139" t="str">
        <f t="shared" si="2324"/>
        <v/>
      </c>
      <c r="AQ710" s="139">
        <f t="shared" si="2324"/>
        <v>3000</v>
      </c>
      <c r="AR710" s="139" t="str">
        <f t="shared" si="2324"/>
        <v/>
      </c>
      <c r="AS710" s="139" t="str">
        <f t="shared" si="2324"/>
        <v/>
      </c>
      <c r="AT710" s="118"/>
      <c r="AU710" s="138" t="str">
        <f t="shared" si="1675"/>
        <v/>
      </c>
      <c r="AV710" s="139" t="str">
        <f t="shared" si="1676"/>
        <v/>
      </c>
      <c r="AW710" s="139" t="str">
        <f t="shared" si="1677"/>
        <v/>
      </c>
      <c r="AX710" s="139" t="str">
        <f t="shared" si="1678"/>
        <v/>
      </c>
      <c r="AY710" s="139" t="str">
        <f t="shared" si="1679"/>
        <v/>
      </c>
      <c r="AZ710" s="140" t="str">
        <f t="shared" si="1680"/>
        <v/>
      </c>
      <c r="BA710" s="141" t="str">
        <f t="shared" si="1681"/>
        <v/>
      </c>
      <c r="BB710" s="139" t="str">
        <f t="shared" si="1682"/>
        <v/>
      </c>
      <c r="BC710" s="139" t="str">
        <f t="shared" si="1683"/>
        <v/>
      </c>
      <c r="BD710" s="139" t="str">
        <f t="shared" si="1684"/>
        <v/>
      </c>
      <c r="BE710" s="140" t="str">
        <f t="shared" si="1685"/>
        <v/>
      </c>
      <c r="BF710" s="122" t="str">
        <f t="shared" si="1686"/>
        <v/>
      </c>
      <c r="BG710" s="123" t="str">
        <f t="shared" si="1687"/>
        <v/>
      </c>
      <c r="BH710" s="123" t="str">
        <f t="shared" si="1688"/>
        <v/>
      </c>
      <c r="BI710" s="123" t="str">
        <f t="shared" si="1689"/>
        <v/>
      </c>
      <c r="BJ710" s="122" t="str">
        <f t="shared" si="1690"/>
        <v/>
      </c>
      <c r="BK710" s="123" t="str">
        <f t="shared" si="1691"/>
        <v/>
      </c>
      <c r="BL710" s="123" t="str">
        <f t="shared" si="1692"/>
        <v/>
      </c>
      <c r="BM710" s="123" t="str">
        <f t="shared" si="1693"/>
        <v/>
      </c>
      <c r="BN710" s="123" t="str">
        <f t="shared" si="1694"/>
        <v/>
      </c>
      <c r="BO710" s="123" t="str">
        <f t="shared" si="1695"/>
        <v/>
      </c>
      <c r="BP710" s="123" t="str">
        <f t="shared" si="1696"/>
        <v/>
      </c>
      <c r="BQ710" s="123" t="str">
        <f t="shared" si="1697"/>
        <v/>
      </c>
      <c r="BR710" s="124" t="str">
        <f t="shared" si="1698"/>
        <v/>
      </c>
      <c r="BS710" s="142" t="str">
        <f t="shared" si="1699"/>
        <v/>
      </c>
      <c r="BT710" s="143" t="str">
        <f t="shared" si="1700"/>
        <v/>
      </c>
      <c r="BU710" s="143" t="str">
        <f t="shared" si="1701"/>
        <v/>
      </c>
      <c r="BV710" s="143" t="str">
        <f t="shared" si="1702"/>
        <v/>
      </c>
      <c r="BW710" s="143" t="str">
        <f t="shared" si="1703"/>
        <v/>
      </c>
      <c r="BX710" s="144" t="str">
        <f t="shared" si="1704"/>
        <v/>
      </c>
      <c r="BY710" s="141" t="str">
        <f t="shared" si="1705"/>
        <v/>
      </c>
      <c r="BZ710" s="139" t="str">
        <f t="shared" si="1706"/>
        <v/>
      </c>
      <c r="CA710" s="139" t="str">
        <f t="shared" si="1707"/>
        <v/>
      </c>
      <c r="CB710" s="139" t="str">
        <f t="shared" si="1708"/>
        <v/>
      </c>
      <c r="CC710" s="139" t="str">
        <f t="shared" si="1709"/>
        <v/>
      </c>
      <c r="CD710" s="139" t="str">
        <f t="shared" si="1710"/>
        <v/>
      </c>
      <c r="CE710" s="140" t="str">
        <f t="shared" si="1711"/>
        <v/>
      </c>
      <c r="CF710" s="141" t="str">
        <f t="shared" si="1712"/>
        <v/>
      </c>
      <c r="CG710" s="139" t="str">
        <f t="shared" si="1713"/>
        <v/>
      </c>
      <c r="CH710" s="139" t="str">
        <f t="shared" si="1714"/>
        <v/>
      </c>
      <c r="CI710" s="139" t="str">
        <f t="shared" si="1715"/>
        <v/>
      </c>
      <c r="CJ710" s="139" t="str">
        <f t="shared" si="1716"/>
        <v/>
      </c>
      <c r="CK710" s="139" t="str">
        <f t="shared" si="1717"/>
        <v/>
      </c>
      <c r="CL710" s="140" t="str">
        <f t="shared" si="1718"/>
        <v/>
      </c>
      <c r="CM710" s="142" t="str">
        <f t="shared" si="1719"/>
        <v/>
      </c>
      <c r="CN710" s="143" t="str">
        <f t="shared" si="1720"/>
        <v/>
      </c>
      <c r="CO710" s="143" t="str">
        <f t="shared" si="1721"/>
        <v/>
      </c>
      <c r="CP710" s="143" t="str">
        <f t="shared" si="1722"/>
        <v/>
      </c>
      <c r="CQ710" s="143" t="str">
        <f t="shared" si="1723"/>
        <v/>
      </c>
      <c r="CR710" s="145" t="str">
        <f t="shared" si="1724"/>
        <v/>
      </c>
      <c r="CS710" s="127"/>
      <c r="CT710" s="122" t="str">
        <f t="shared" si="1725"/>
        <v/>
      </c>
      <c r="CU710" s="123" t="str">
        <f t="shared" si="1726"/>
        <v/>
      </c>
      <c r="CV710" s="123" t="str">
        <f t="shared" si="1727"/>
        <v/>
      </c>
      <c r="CW710" s="123" t="str">
        <f t="shared" si="1728"/>
        <v/>
      </c>
      <c r="CX710" s="123" t="str">
        <f t="shared" si="1729"/>
        <v/>
      </c>
      <c r="CY710" s="123" t="str">
        <f t="shared" si="1730"/>
        <v/>
      </c>
      <c r="CZ710" s="123" t="str">
        <f t="shared" si="1731"/>
        <v/>
      </c>
      <c r="DA710" s="123" t="str">
        <f t="shared" si="1732"/>
        <v/>
      </c>
      <c r="DB710" s="124" t="str">
        <f t="shared" si="1733"/>
        <v/>
      </c>
      <c r="DC710" s="128" t="str">
        <f t="shared" si="1734"/>
        <v/>
      </c>
      <c r="DD710" s="123" t="str">
        <f t="shared" si="1735"/>
        <v/>
      </c>
      <c r="DE710" s="123" t="str">
        <f t="shared" si="1736"/>
        <v/>
      </c>
      <c r="DF710" s="123" t="str">
        <f t="shared" si="1737"/>
        <v/>
      </c>
      <c r="DG710" s="123" t="str">
        <f t="shared" si="1738"/>
        <v/>
      </c>
      <c r="DH710" s="123" t="str">
        <f t="shared" si="1739"/>
        <v/>
      </c>
      <c r="DI710" s="123" t="str">
        <f t="shared" si="1740"/>
        <v/>
      </c>
      <c r="DJ710" s="129" t="str">
        <f t="shared" si="1741"/>
        <v/>
      </c>
      <c r="DK710" s="98" t="s">
        <v>68</v>
      </c>
      <c r="DL710" s="130">
        <f t="shared" si="1748"/>
        <v>704</v>
      </c>
      <c r="DM710" s="56"/>
    </row>
    <row r="711" spans="2:117" ht="22.5" customHeight="1">
      <c r="B711" s="98" t="s">
        <v>68</v>
      </c>
      <c r="C711" s="130">
        <f t="shared" si="1742"/>
        <v>705</v>
      </c>
      <c r="D711" s="146">
        <v>45713</v>
      </c>
      <c r="E711" s="155" t="s">
        <v>69</v>
      </c>
      <c r="F711" s="102" t="s">
        <v>70</v>
      </c>
      <c r="G711" s="103" t="s">
        <v>20</v>
      </c>
      <c r="H711" s="131" t="s">
        <v>46</v>
      </c>
      <c r="I711" s="132">
        <v>5000</v>
      </c>
      <c r="J711" s="106"/>
      <c r="K711" s="107">
        <f t="shared" si="1743"/>
        <v>7212375</v>
      </c>
      <c r="L711" s="645"/>
      <c r="M711" s="133"/>
      <c r="N711" s="133"/>
      <c r="O711" s="134" t="str">
        <f t="shared" ref="O711:S711" si="2325">IF($H711=O$6,$I711,"")</f>
        <v/>
      </c>
      <c r="P711" s="135" t="str">
        <f t="shared" si="2325"/>
        <v/>
      </c>
      <c r="Q711" s="136">
        <f t="shared" si="2325"/>
        <v>5000</v>
      </c>
      <c r="R711" s="135" t="str">
        <f t="shared" si="2325"/>
        <v/>
      </c>
      <c r="S711" s="137" t="str">
        <f t="shared" si="2325"/>
        <v/>
      </c>
      <c r="T711" s="113" t="str">
        <f t="shared" ref="T711:AJ711" si="2326">IF($H711=T$6,$J711,"")</f>
        <v/>
      </c>
      <c r="U711" s="114" t="str">
        <f t="shared" si="2326"/>
        <v/>
      </c>
      <c r="V711" s="114" t="str">
        <f t="shared" si="2326"/>
        <v/>
      </c>
      <c r="W711" s="114" t="str">
        <f t="shared" si="2326"/>
        <v/>
      </c>
      <c r="X711" s="113" t="str">
        <f t="shared" si="2326"/>
        <v/>
      </c>
      <c r="Y711" s="114" t="str">
        <f t="shared" si="2326"/>
        <v/>
      </c>
      <c r="Z711" s="114" t="str">
        <f t="shared" si="2326"/>
        <v/>
      </c>
      <c r="AA711" s="114" t="str">
        <f t="shared" si="2326"/>
        <v/>
      </c>
      <c r="AB711" s="113" t="str">
        <f t="shared" si="2326"/>
        <v/>
      </c>
      <c r="AC711" s="114" t="str">
        <f t="shared" si="2326"/>
        <v/>
      </c>
      <c r="AD711" s="114" t="str">
        <f t="shared" si="2326"/>
        <v/>
      </c>
      <c r="AE711" s="114" t="str">
        <f t="shared" si="2326"/>
        <v/>
      </c>
      <c r="AF711" s="114" t="str">
        <f t="shared" si="2326"/>
        <v/>
      </c>
      <c r="AG711" s="114" t="str">
        <f t="shared" si="2326"/>
        <v/>
      </c>
      <c r="AH711" s="114" t="str">
        <f t="shared" si="2326"/>
        <v/>
      </c>
      <c r="AI711" s="113" t="str">
        <f t="shared" si="2326"/>
        <v/>
      </c>
      <c r="AJ711" s="115" t="str">
        <f t="shared" si="2326"/>
        <v/>
      </c>
      <c r="AK711" s="617"/>
      <c r="AL711" s="38"/>
      <c r="AM711" s="98" t="s">
        <v>68</v>
      </c>
      <c r="AN711" s="130">
        <f t="shared" si="1746"/>
        <v>705</v>
      </c>
      <c r="AO711" s="138" t="str">
        <f t="shared" ref="AO711:AS711" si="2327">IF(AND($G711=AO$4,$H711=AO$6),$I711,"")</f>
        <v/>
      </c>
      <c r="AP711" s="139" t="str">
        <f t="shared" si="2327"/>
        <v/>
      </c>
      <c r="AQ711" s="139">
        <f t="shared" si="2327"/>
        <v>5000</v>
      </c>
      <c r="AR711" s="139" t="str">
        <f t="shared" si="2327"/>
        <v/>
      </c>
      <c r="AS711" s="139" t="str">
        <f t="shared" si="2327"/>
        <v/>
      </c>
      <c r="AT711" s="118"/>
      <c r="AU711" s="138" t="str">
        <f t="shared" si="1675"/>
        <v/>
      </c>
      <c r="AV711" s="139" t="str">
        <f t="shared" si="1676"/>
        <v/>
      </c>
      <c r="AW711" s="139" t="str">
        <f t="shared" si="1677"/>
        <v/>
      </c>
      <c r="AX711" s="139" t="str">
        <f t="shared" si="1678"/>
        <v/>
      </c>
      <c r="AY711" s="139" t="str">
        <f t="shared" si="1679"/>
        <v/>
      </c>
      <c r="AZ711" s="140" t="str">
        <f t="shared" si="1680"/>
        <v/>
      </c>
      <c r="BA711" s="141" t="str">
        <f t="shared" si="1681"/>
        <v/>
      </c>
      <c r="BB711" s="139" t="str">
        <f t="shared" si="1682"/>
        <v/>
      </c>
      <c r="BC711" s="139" t="str">
        <f t="shared" si="1683"/>
        <v/>
      </c>
      <c r="BD711" s="139" t="str">
        <f t="shared" si="1684"/>
        <v/>
      </c>
      <c r="BE711" s="140" t="str">
        <f t="shared" si="1685"/>
        <v/>
      </c>
      <c r="BF711" s="122" t="str">
        <f t="shared" si="1686"/>
        <v/>
      </c>
      <c r="BG711" s="123" t="str">
        <f t="shared" si="1687"/>
        <v/>
      </c>
      <c r="BH711" s="123" t="str">
        <f t="shared" si="1688"/>
        <v/>
      </c>
      <c r="BI711" s="123" t="str">
        <f t="shared" si="1689"/>
        <v/>
      </c>
      <c r="BJ711" s="122" t="str">
        <f t="shared" si="1690"/>
        <v/>
      </c>
      <c r="BK711" s="123" t="str">
        <f t="shared" si="1691"/>
        <v/>
      </c>
      <c r="BL711" s="123" t="str">
        <f t="shared" si="1692"/>
        <v/>
      </c>
      <c r="BM711" s="123" t="str">
        <f t="shared" si="1693"/>
        <v/>
      </c>
      <c r="BN711" s="123" t="str">
        <f t="shared" si="1694"/>
        <v/>
      </c>
      <c r="BO711" s="123" t="str">
        <f t="shared" si="1695"/>
        <v/>
      </c>
      <c r="BP711" s="123" t="str">
        <f t="shared" si="1696"/>
        <v/>
      </c>
      <c r="BQ711" s="123" t="str">
        <f t="shared" si="1697"/>
        <v/>
      </c>
      <c r="BR711" s="124" t="str">
        <f t="shared" si="1698"/>
        <v/>
      </c>
      <c r="BS711" s="142" t="str">
        <f t="shared" si="1699"/>
        <v/>
      </c>
      <c r="BT711" s="143" t="str">
        <f t="shared" si="1700"/>
        <v/>
      </c>
      <c r="BU711" s="143" t="str">
        <f t="shared" si="1701"/>
        <v/>
      </c>
      <c r="BV711" s="143" t="str">
        <f t="shared" si="1702"/>
        <v/>
      </c>
      <c r="BW711" s="143" t="str">
        <f t="shared" si="1703"/>
        <v/>
      </c>
      <c r="BX711" s="144" t="str">
        <f t="shared" si="1704"/>
        <v/>
      </c>
      <c r="BY711" s="141" t="str">
        <f t="shared" si="1705"/>
        <v/>
      </c>
      <c r="BZ711" s="139" t="str">
        <f t="shared" si="1706"/>
        <v/>
      </c>
      <c r="CA711" s="139" t="str">
        <f t="shared" si="1707"/>
        <v/>
      </c>
      <c r="CB711" s="139" t="str">
        <f t="shared" si="1708"/>
        <v/>
      </c>
      <c r="CC711" s="139" t="str">
        <f t="shared" si="1709"/>
        <v/>
      </c>
      <c r="CD711" s="139" t="str">
        <f t="shared" si="1710"/>
        <v/>
      </c>
      <c r="CE711" s="140" t="str">
        <f t="shared" si="1711"/>
        <v/>
      </c>
      <c r="CF711" s="141" t="str">
        <f t="shared" si="1712"/>
        <v/>
      </c>
      <c r="CG711" s="139" t="str">
        <f t="shared" si="1713"/>
        <v/>
      </c>
      <c r="CH711" s="139" t="str">
        <f t="shared" si="1714"/>
        <v/>
      </c>
      <c r="CI711" s="139" t="str">
        <f t="shared" si="1715"/>
        <v/>
      </c>
      <c r="CJ711" s="139" t="str">
        <f t="shared" si="1716"/>
        <v/>
      </c>
      <c r="CK711" s="139" t="str">
        <f t="shared" si="1717"/>
        <v/>
      </c>
      <c r="CL711" s="140" t="str">
        <f t="shared" si="1718"/>
        <v/>
      </c>
      <c r="CM711" s="142" t="str">
        <f t="shared" si="1719"/>
        <v/>
      </c>
      <c r="CN711" s="143" t="str">
        <f t="shared" si="1720"/>
        <v/>
      </c>
      <c r="CO711" s="143" t="str">
        <f t="shared" si="1721"/>
        <v/>
      </c>
      <c r="CP711" s="143" t="str">
        <f t="shared" si="1722"/>
        <v/>
      </c>
      <c r="CQ711" s="143" t="str">
        <f t="shared" si="1723"/>
        <v/>
      </c>
      <c r="CR711" s="145" t="str">
        <f t="shared" si="1724"/>
        <v/>
      </c>
      <c r="CS711" s="127"/>
      <c r="CT711" s="122" t="str">
        <f t="shared" si="1725"/>
        <v/>
      </c>
      <c r="CU711" s="123" t="str">
        <f t="shared" si="1726"/>
        <v/>
      </c>
      <c r="CV711" s="123" t="str">
        <f t="shared" si="1727"/>
        <v/>
      </c>
      <c r="CW711" s="123" t="str">
        <f t="shared" si="1728"/>
        <v/>
      </c>
      <c r="CX711" s="123" t="str">
        <f t="shared" si="1729"/>
        <v/>
      </c>
      <c r="CY711" s="123" t="str">
        <f t="shared" si="1730"/>
        <v/>
      </c>
      <c r="CZ711" s="123" t="str">
        <f t="shared" si="1731"/>
        <v/>
      </c>
      <c r="DA711" s="123" t="str">
        <f t="shared" si="1732"/>
        <v/>
      </c>
      <c r="DB711" s="124" t="str">
        <f t="shared" si="1733"/>
        <v/>
      </c>
      <c r="DC711" s="128" t="str">
        <f t="shared" si="1734"/>
        <v/>
      </c>
      <c r="DD711" s="123" t="str">
        <f t="shared" si="1735"/>
        <v/>
      </c>
      <c r="DE711" s="123" t="str">
        <f t="shared" si="1736"/>
        <v/>
      </c>
      <c r="DF711" s="123" t="str">
        <f t="shared" si="1737"/>
        <v/>
      </c>
      <c r="DG711" s="123" t="str">
        <f t="shared" si="1738"/>
        <v/>
      </c>
      <c r="DH711" s="123" t="str">
        <f t="shared" si="1739"/>
        <v/>
      </c>
      <c r="DI711" s="123" t="str">
        <f t="shared" si="1740"/>
        <v/>
      </c>
      <c r="DJ711" s="129" t="str">
        <f t="shared" si="1741"/>
        <v/>
      </c>
      <c r="DK711" s="98" t="s">
        <v>68</v>
      </c>
      <c r="DL711" s="130">
        <f t="shared" si="1748"/>
        <v>705</v>
      </c>
      <c r="DM711" s="56"/>
    </row>
    <row r="712" spans="2:117" ht="22.5" customHeight="1">
      <c r="B712" s="98" t="s">
        <v>68</v>
      </c>
      <c r="C712" s="130">
        <f t="shared" si="1742"/>
        <v>706</v>
      </c>
      <c r="D712" s="146">
        <v>45713</v>
      </c>
      <c r="E712" s="155" t="s">
        <v>69</v>
      </c>
      <c r="F712" s="102" t="s">
        <v>70</v>
      </c>
      <c r="G712" s="103" t="s">
        <v>20</v>
      </c>
      <c r="H712" s="131" t="s">
        <v>46</v>
      </c>
      <c r="I712" s="132">
        <v>5000</v>
      </c>
      <c r="J712" s="106"/>
      <c r="K712" s="107">
        <f t="shared" si="1743"/>
        <v>7217375</v>
      </c>
      <c r="L712" s="645"/>
      <c r="M712" s="133"/>
      <c r="N712" s="133"/>
      <c r="O712" s="134" t="str">
        <f t="shared" ref="O712:S712" si="2328">IF($H712=O$6,$I712,"")</f>
        <v/>
      </c>
      <c r="P712" s="135" t="str">
        <f t="shared" si="2328"/>
        <v/>
      </c>
      <c r="Q712" s="136">
        <f t="shared" si="2328"/>
        <v>5000</v>
      </c>
      <c r="R712" s="135" t="str">
        <f t="shared" si="2328"/>
        <v/>
      </c>
      <c r="S712" s="137" t="str">
        <f t="shared" si="2328"/>
        <v/>
      </c>
      <c r="T712" s="113" t="str">
        <f t="shared" ref="T712:AJ712" si="2329">IF($H712=T$6,$J712,"")</f>
        <v/>
      </c>
      <c r="U712" s="114" t="str">
        <f t="shared" si="2329"/>
        <v/>
      </c>
      <c r="V712" s="114" t="str">
        <f t="shared" si="2329"/>
        <v/>
      </c>
      <c r="W712" s="114" t="str">
        <f t="shared" si="2329"/>
        <v/>
      </c>
      <c r="X712" s="113" t="str">
        <f t="shared" si="2329"/>
        <v/>
      </c>
      <c r="Y712" s="114" t="str">
        <f t="shared" si="2329"/>
        <v/>
      </c>
      <c r="Z712" s="114" t="str">
        <f t="shared" si="2329"/>
        <v/>
      </c>
      <c r="AA712" s="114" t="str">
        <f t="shared" si="2329"/>
        <v/>
      </c>
      <c r="AB712" s="113" t="str">
        <f t="shared" si="2329"/>
        <v/>
      </c>
      <c r="AC712" s="114" t="str">
        <f t="shared" si="2329"/>
        <v/>
      </c>
      <c r="AD712" s="114" t="str">
        <f t="shared" si="2329"/>
        <v/>
      </c>
      <c r="AE712" s="114" t="str">
        <f t="shared" si="2329"/>
        <v/>
      </c>
      <c r="AF712" s="114" t="str">
        <f t="shared" si="2329"/>
        <v/>
      </c>
      <c r="AG712" s="114" t="str">
        <f t="shared" si="2329"/>
        <v/>
      </c>
      <c r="AH712" s="114" t="str">
        <f t="shared" si="2329"/>
        <v/>
      </c>
      <c r="AI712" s="113" t="str">
        <f t="shared" si="2329"/>
        <v/>
      </c>
      <c r="AJ712" s="115" t="str">
        <f t="shared" si="2329"/>
        <v/>
      </c>
      <c r="AK712" s="617"/>
      <c r="AL712" s="38"/>
      <c r="AM712" s="98" t="s">
        <v>68</v>
      </c>
      <c r="AN712" s="130">
        <f t="shared" si="1746"/>
        <v>706</v>
      </c>
      <c r="AO712" s="138" t="str">
        <f t="shared" ref="AO712:AS712" si="2330">IF(AND($G712=AO$4,$H712=AO$6),$I712,"")</f>
        <v/>
      </c>
      <c r="AP712" s="139" t="str">
        <f t="shared" si="2330"/>
        <v/>
      </c>
      <c r="AQ712" s="139">
        <f t="shared" si="2330"/>
        <v>5000</v>
      </c>
      <c r="AR712" s="139" t="str">
        <f t="shared" si="2330"/>
        <v/>
      </c>
      <c r="AS712" s="139" t="str">
        <f t="shared" si="2330"/>
        <v/>
      </c>
      <c r="AT712" s="118"/>
      <c r="AU712" s="138" t="str">
        <f t="shared" si="1675"/>
        <v/>
      </c>
      <c r="AV712" s="139" t="str">
        <f t="shared" si="1676"/>
        <v/>
      </c>
      <c r="AW712" s="139" t="str">
        <f t="shared" si="1677"/>
        <v/>
      </c>
      <c r="AX712" s="139" t="str">
        <f t="shared" si="1678"/>
        <v/>
      </c>
      <c r="AY712" s="139" t="str">
        <f t="shared" si="1679"/>
        <v/>
      </c>
      <c r="AZ712" s="140" t="str">
        <f t="shared" si="1680"/>
        <v/>
      </c>
      <c r="BA712" s="141" t="str">
        <f t="shared" si="1681"/>
        <v/>
      </c>
      <c r="BB712" s="139" t="str">
        <f t="shared" si="1682"/>
        <v/>
      </c>
      <c r="BC712" s="139" t="str">
        <f t="shared" si="1683"/>
        <v/>
      </c>
      <c r="BD712" s="139" t="str">
        <f t="shared" si="1684"/>
        <v/>
      </c>
      <c r="BE712" s="140" t="str">
        <f t="shared" si="1685"/>
        <v/>
      </c>
      <c r="BF712" s="122" t="str">
        <f t="shared" si="1686"/>
        <v/>
      </c>
      <c r="BG712" s="123" t="str">
        <f t="shared" si="1687"/>
        <v/>
      </c>
      <c r="BH712" s="123" t="str">
        <f t="shared" si="1688"/>
        <v/>
      </c>
      <c r="BI712" s="123" t="str">
        <f t="shared" si="1689"/>
        <v/>
      </c>
      <c r="BJ712" s="122" t="str">
        <f t="shared" si="1690"/>
        <v/>
      </c>
      <c r="BK712" s="123" t="str">
        <f t="shared" si="1691"/>
        <v/>
      </c>
      <c r="BL712" s="123" t="str">
        <f t="shared" si="1692"/>
        <v/>
      </c>
      <c r="BM712" s="123" t="str">
        <f t="shared" si="1693"/>
        <v/>
      </c>
      <c r="BN712" s="123" t="str">
        <f t="shared" si="1694"/>
        <v/>
      </c>
      <c r="BO712" s="123" t="str">
        <f t="shared" si="1695"/>
        <v/>
      </c>
      <c r="BP712" s="123" t="str">
        <f t="shared" si="1696"/>
        <v/>
      </c>
      <c r="BQ712" s="123" t="str">
        <f t="shared" si="1697"/>
        <v/>
      </c>
      <c r="BR712" s="124" t="str">
        <f t="shared" si="1698"/>
        <v/>
      </c>
      <c r="BS712" s="142" t="str">
        <f t="shared" si="1699"/>
        <v/>
      </c>
      <c r="BT712" s="143" t="str">
        <f t="shared" si="1700"/>
        <v/>
      </c>
      <c r="BU712" s="143" t="str">
        <f t="shared" si="1701"/>
        <v/>
      </c>
      <c r="BV712" s="143" t="str">
        <f t="shared" si="1702"/>
        <v/>
      </c>
      <c r="BW712" s="143" t="str">
        <f t="shared" si="1703"/>
        <v/>
      </c>
      <c r="BX712" s="144" t="str">
        <f t="shared" si="1704"/>
        <v/>
      </c>
      <c r="BY712" s="141" t="str">
        <f t="shared" si="1705"/>
        <v/>
      </c>
      <c r="BZ712" s="139" t="str">
        <f t="shared" si="1706"/>
        <v/>
      </c>
      <c r="CA712" s="139" t="str">
        <f t="shared" si="1707"/>
        <v/>
      </c>
      <c r="CB712" s="139" t="str">
        <f t="shared" si="1708"/>
        <v/>
      </c>
      <c r="CC712" s="139" t="str">
        <f t="shared" si="1709"/>
        <v/>
      </c>
      <c r="CD712" s="139" t="str">
        <f t="shared" si="1710"/>
        <v/>
      </c>
      <c r="CE712" s="140" t="str">
        <f t="shared" si="1711"/>
        <v/>
      </c>
      <c r="CF712" s="141" t="str">
        <f t="shared" si="1712"/>
        <v/>
      </c>
      <c r="CG712" s="139" t="str">
        <f t="shared" si="1713"/>
        <v/>
      </c>
      <c r="CH712" s="139" t="str">
        <f t="shared" si="1714"/>
        <v/>
      </c>
      <c r="CI712" s="139" t="str">
        <f t="shared" si="1715"/>
        <v/>
      </c>
      <c r="CJ712" s="139" t="str">
        <f t="shared" si="1716"/>
        <v/>
      </c>
      <c r="CK712" s="139" t="str">
        <f t="shared" si="1717"/>
        <v/>
      </c>
      <c r="CL712" s="140" t="str">
        <f t="shared" si="1718"/>
        <v/>
      </c>
      <c r="CM712" s="142" t="str">
        <f t="shared" si="1719"/>
        <v/>
      </c>
      <c r="CN712" s="143" t="str">
        <f t="shared" si="1720"/>
        <v/>
      </c>
      <c r="CO712" s="143" t="str">
        <f t="shared" si="1721"/>
        <v/>
      </c>
      <c r="CP712" s="143" t="str">
        <f t="shared" si="1722"/>
        <v/>
      </c>
      <c r="CQ712" s="143" t="str">
        <f t="shared" si="1723"/>
        <v/>
      </c>
      <c r="CR712" s="145" t="str">
        <f t="shared" si="1724"/>
        <v/>
      </c>
      <c r="CS712" s="127"/>
      <c r="CT712" s="122" t="str">
        <f t="shared" si="1725"/>
        <v/>
      </c>
      <c r="CU712" s="123" t="str">
        <f t="shared" si="1726"/>
        <v/>
      </c>
      <c r="CV712" s="123" t="str">
        <f t="shared" si="1727"/>
        <v/>
      </c>
      <c r="CW712" s="123" t="str">
        <f t="shared" si="1728"/>
        <v/>
      </c>
      <c r="CX712" s="123" t="str">
        <f t="shared" si="1729"/>
        <v/>
      </c>
      <c r="CY712" s="123" t="str">
        <f t="shared" si="1730"/>
        <v/>
      </c>
      <c r="CZ712" s="123" t="str">
        <f t="shared" si="1731"/>
        <v/>
      </c>
      <c r="DA712" s="123" t="str">
        <f t="shared" si="1732"/>
        <v/>
      </c>
      <c r="DB712" s="124" t="str">
        <f t="shared" si="1733"/>
        <v/>
      </c>
      <c r="DC712" s="128" t="str">
        <f t="shared" si="1734"/>
        <v/>
      </c>
      <c r="DD712" s="123" t="str">
        <f t="shared" si="1735"/>
        <v/>
      </c>
      <c r="DE712" s="123" t="str">
        <f t="shared" si="1736"/>
        <v/>
      </c>
      <c r="DF712" s="123" t="str">
        <f t="shared" si="1737"/>
        <v/>
      </c>
      <c r="DG712" s="123" t="str">
        <f t="shared" si="1738"/>
        <v/>
      </c>
      <c r="DH712" s="123" t="str">
        <f t="shared" si="1739"/>
        <v/>
      </c>
      <c r="DI712" s="123" t="str">
        <f t="shared" si="1740"/>
        <v/>
      </c>
      <c r="DJ712" s="129" t="str">
        <f t="shared" si="1741"/>
        <v/>
      </c>
      <c r="DK712" s="98" t="s">
        <v>68</v>
      </c>
      <c r="DL712" s="130">
        <f t="shared" si="1748"/>
        <v>706</v>
      </c>
      <c r="DM712" s="56"/>
    </row>
    <row r="713" spans="2:117" ht="22.5" customHeight="1">
      <c r="B713" s="98" t="s">
        <v>68</v>
      </c>
      <c r="C713" s="130">
        <f t="shared" si="1742"/>
        <v>707</v>
      </c>
      <c r="D713" s="146">
        <v>45713</v>
      </c>
      <c r="E713" s="155" t="s">
        <v>69</v>
      </c>
      <c r="F713" s="102" t="s">
        <v>70</v>
      </c>
      <c r="G713" s="156" t="s">
        <v>20</v>
      </c>
      <c r="H713" s="131" t="s">
        <v>46</v>
      </c>
      <c r="I713" s="132">
        <v>3000</v>
      </c>
      <c r="J713" s="106"/>
      <c r="K713" s="107">
        <f t="shared" si="1743"/>
        <v>7220375</v>
      </c>
      <c r="L713" s="645"/>
      <c r="M713" s="133"/>
      <c r="N713" s="133"/>
      <c r="O713" s="134" t="str">
        <f t="shared" ref="O713:S713" si="2331">IF($H713=O$6,$I713,"")</f>
        <v/>
      </c>
      <c r="P713" s="135" t="str">
        <f t="shared" si="2331"/>
        <v/>
      </c>
      <c r="Q713" s="136">
        <f t="shared" si="2331"/>
        <v>3000</v>
      </c>
      <c r="R713" s="135" t="str">
        <f t="shared" si="2331"/>
        <v/>
      </c>
      <c r="S713" s="137" t="str">
        <f t="shared" si="2331"/>
        <v/>
      </c>
      <c r="T713" s="113" t="str">
        <f t="shared" ref="T713:AJ713" si="2332">IF($H713=T$6,$J713,"")</f>
        <v/>
      </c>
      <c r="U713" s="114" t="str">
        <f t="shared" si="2332"/>
        <v/>
      </c>
      <c r="V713" s="114" t="str">
        <f t="shared" si="2332"/>
        <v/>
      </c>
      <c r="W713" s="114" t="str">
        <f t="shared" si="2332"/>
        <v/>
      </c>
      <c r="X713" s="113" t="str">
        <f t="shared" si="2332"/>
        <v/>
      </c>
      <c r="Y713" s="114" t="str">
        <f t="shared" si="2332"/>
        <v/>
      </c>
      <c r="Z713" s="114" t="str">
        <f t="shared" si="2332"/>
        <v/>
      </c>
      <c r="AA713" s="114" t="str">
        <f t="shared" si="2332"/>
        <v/>
      </c>
      <c r="AB713" s="113" t="str">
        <f t="shared" si="2332"/>
        <v/>
      </c>
      <c r="AC713" s="114" t="str">
        <f t="shared" si="2332"/>
        <v/>
      </c>
      <c r="AD713" s="114" t="str">
        <f t="shared" si="2332"/>
        <v/>
      </c>
      <c r="AE713" s="114" t="str">
        <f t="shared" si="2332"/>
        <v/>
      </c>
      <c r="AF713" s="114" t="str">
        <f t="shared" si="2332"/>
        <v/>
      </c>
      <c r="AG713" s="114" t="str">
        <f t="shared" si="2332"/>
        <v/>
      </c>
      <c r="AH713" s="114" t="str">
        <f t="shared" si="2332"/>
        <v/>
      </c>
      <c r="AI713" s="113" t="str">
        <f t="shared" si="2332"/>
        <v/>
      </c>
      <c r="AJ713" s="115" t="str">
        <f t="shared" si="2332"/>
        <v/>
      </c>
      <c r="AK713" s="617"/>
      <c r="AL713" s="38"/>
      <c r="AM713" s="98" t="s">
        <v>68</v>
      </c>
      <c r="AN713" s="130">
        <f t="shared" si="1746"/>
        <v>707</v>
      </c>
      <c r="AO713" s="138" t="str">
        <f t="shared" ref="AO713:AS713" si="2333">IF(AND($G713=AO$4,$H713=AO$6),$I713,"")</f>
        <v/>
      </c>
      <c r="AP713" s="139" t="str">
        <f t="shared" si="2333"/>
        <v/>
      </c>
      <c r="AQ713" s="139">
        <f t="shared" si="2333"/>
        <v>3000</v>
      </c>
      <c r="AR713" s="139" t="str">
        <f t="shared" si="2333"/>
        <v/>
      </c>
      <c r="AS713" s="139" t="str">
        <f t="shared" si="2333"/>
        <v/>
      </c>
      <c r="AT713" s="118"/>
      <c r="AU713" s="138" t="str">
        <f t="shared" si="1675"/>
        <v/>
      </c>
      <c r="AV713" s="139" t="str">
        <f t="shared" si="1676"/>
        <v/>
      </c>
      <c r="AW713" s="139" t="str">
        <f t="shared" si="1677"/>
        <v/>
      </c>
      <c r="AX713" s="139" t="str">
        <f t="shared" si="1678"/>
        <v/>
      </c>
      <c r="AY713" s="139" t="str">
        <f t="shared" si="1679"/>
        <v/>
      </c>
      <c r="AZ713" s="140" t="str">
        <f t="shared" si="1680"/>
        <v/>
      </c>
      <c r="BA713" s="141" t="str">
        <f t="shared" si="1681"/>
        <v/>
      </c>
      <c r="BB713" s="139" t="str">
        <f t="shared" si="1682"/>
        <v/>
      </c>
      <c r="BC713" s="139" t="str">
        <f t="shared" si="1683"/>
        <v/>
      </c>
      <c r="BD713" s="139" t="str">
        <f t="shared" si="1684"/>
        <v/>
      </c>
      <c r="BE713" s="140" t="str">
        <f t="shared" si="1685"/>
        <v/>
      </c>
      <c r="BF713" s="122" t="str">
        <f t="shared" si="1686"/>
        <v/>
      </c>
      <c r="BG713" s="123" t="str">
        <f t="shared" si="1687"/>
        <v/>
      </c>
      <c r="BH713" s="123" t="str">
        <f t="shared" si="1688"/>
        <v/>
      </c>
      <c r="BI713" s="123" t="str">
        <f t="shared" si="1689"/>
        <v/>
      </c>
      <c r="BJ713" s="122" t="str">
        <f t="shared" si="1690"/>
        <v/>
      </c>
      <c r="BK713" s="123" t="str">
        <f t="shared" si="1691"/>
        <v/>
      </c>
      <c r="BL713" s="123" t="str">
        <f t="shared" si="1692"/>
        <v/>
      </c>
      <c r="BM713" s="123" t="str">
        <f t="shared" si="1693"/>
        <v/>
      </c>
      <c r="BN713" s="123" t="str">
        <f t="shared" si="1694"/>
        <v/>
      </c>
      <c r="BO713" s="123" t="str">
        <f t="shared" si="1695"/>
        <v/>
      </c>
      <c r="BP713" s="123" t="str">
        <f t="shared" si="1696"/>
        <v/>
      </c>
      <c r="BQ713" s="123" t="str">
        <f t="shared" si="1697"/>
        <v/>
      </c>
      <c r="BR713" s="124" t="str">
        <f t="shared" si="1698"/>
        <v/>
      </c>
      <c r="BS713" s="142" t="str">
        <f t="shared" si="1699"/>
        <v/>
      </c>
      <c r="BT713" s="143" t="str">
        <f t="shared" si="1700"/>
        <v/>
      </c>
      <c r="BU713" s="143" t="str">
        <f t="shared" si="1701"/>
        <v/>
      </c>
      <c r="BV713" s="143" t="str">
        <f t="shared" si="1702"/>
        <v/>
      </c>
      <c r="BW713" s="143" t="str">
        <f t="shared" si="1703"/>
        <v/>
      </c>
      <c r="BX713" s="144" t="str">
        <f t="shared" si="1704"/>
        <v/>
      </c>
      <c r="BY713" s="141" t="str">
        <f t="shared" si="1705"/>
        <v/>
      </c>
      <c r="BZ713" s="139" t="str">
        <f t="shared" si="1706"/>
        <v/>
      </c>
      <c r="CA713" s="139" t="str">
        <f t="shared" si="1707"/>
        <v/>
      </c>
      <c r="CB713" s="139" t="str">
        <f t="shared" si="1708"/>
        <v/>
      </c>
      <c r="CC713" s="139" t="str">
        <f t="shared" si="1709"/>
        <v/>
      </c>
      <c r="CD713" s="139" t="str">
        <f t="shared" si="1710"/>
        <v/>
      </c>
      <c r="CE713" s="140" t="str">
        <f t="shared" si="1711"/>
        <v/>
      </c>
      <c r="CF713" s="141" t="str">
        <f t="shared" si="1712"/>
        <v/>
      </c>
      <c r="CG713" s="139" t="str">
        <f t="shared" si="1713"/>
        <v/>
      </c>
      <c r="CH713" s="139" t="str">
        <f t="shared" si="1714"/>
        <v/>
      </c>
      <c r="CI713" s="139" t="str">
        <f t="shared" si="1715"/>
        <v/>
      </c>
      <c r="CJ713" s="139" t="str">
        <f t="shared" si="1716"/>
        <v/>
      </c>
      <c r="CK713" s="139" t="str">
        <f t="shared" si="1717"/>
        <v/>
      </c>
      <c r="CL713" s="140" t="str">
        <f t="shared" si="1718"/>
        <v/>
      </c>
      <c r="CM713" s="142" t="str">
        <f t="shared" si="1719"/>
        <v/>
      </c>
      <c r="CN713" s="143" t="str">
        <f t="shared" si="1720"/>
        <v/>
      </c>
      <c r="CO713" s="143" t="str">
        <f t="shared" si="1721"/>
        <v/>
      </c>
      <c r="CP713" s="143" t="str">
        <f t="shared" si="1722"/>
        <v/>
      </c>
      <c r="CQ713" s="143" t="str">
        <f t="shared" si="1723"/>
        <v/>
      </c>
      <c r="CR713" s="145" t="str">
        <f t="shared" si="1724"/>
        <v/>
      </c>
      <c r="CS713" s="127"/>
      <c r="CT713" s="122" t="str">
        <f t="shared" si="1725"/>
        <v/>
      </c>
      <c r="CU713" s="123" t="str">
        <f t="shared" si="1726"/>
        <v/>
      </c>
      <c r="CV713" s="123" t="str">
        <f t="shared" si="1727"/>
        <v/>
      </c>
      <c r="CW713" s="123" t="str">
        <f t="shared" si="1728"/>
        <v/>
      </c>
      <c r="CX713" s="123" t="str">
        <f t="shared" si="1729"/>
        <v/>
      </c>
      <c r="CY713" s="123" t="str">
        <f t="shared" si="1730"/>
        <v/>
      </c>
      <c r="CZ713" s="123" t="str">
        <f t="shared" si="1731"/>
        <v/>
      </c>
      <c r="DA713" s="123" t="str">
        <f t="shared" si="1732"/>
        <v/>
      </c>
      <c r="DB713" s="124" t="str">
        <f t="shared" si="1733"/>
        <v/>
      </c>
      <c r="DC713" s="128" t="str">
        <f t="shared" si="1734"/>
        <v/>
      </c>
      <c r="DD713" s="123" t="str">
        <f t="shared" si="1735"/>
        <v/>
      </c>
      <c r="DE713" s="123" t="str">
        <f t="shared" si="1736"/>
        <v/>
      </c>
      <c r="DF713" s="123" t="str">
        <f t="shared" si="1737"/>
        <v/>
      </c>
      <c r="DG713" s="123" t="str">
        <f t="shared" si="1738"/>
        <v/>
      </c>
      <c r="DH713" s="123" t="str">
        <f t="shared" si="1739"/>
        <v/>
      </c>
      <c r="DI713" s="123" t="str">
        <f t="shared" si="1740"/>
        <v/>
      </c>
      <c r="DJ713" s="129" t="str">
        <f t="shared" si="1741"/>
        <v/>
      </c>
      <c r="DK713" s="98" t="s">
        <v>68</v>
      </c>
      <c r="DL713" s="130">
        <f t="shared" si="1748"/>
        <v>707</v>
      </c>
      <c r="DM713" s="56"/>
    </row>
    <row r="714" spans="2:117" ht="22.5" customHeight="1">
      <c r="B714" s="98" t="s">
        <v>68</v>
      </c>
      <c r="C714" s="130">
        <f t="shared" si="1742"/>
        <v>708</v>
      </c>
      <c r="D714" s="146">
        <v>45713</v>
      </c>
      <c r="E714" s="155" t="s">
        <v>69</v>
      </c>
      <c r="F714" s="102" t="s">
        <v>70</v>
      </c>
      <c r="G714" s="103" t="s">
        <v>20</v>
      </c>
      <c r="H714" s="131" t="s">
        <v>46</v>
      </c>
      <c r="I714" s="132">
        <v>30000</v>
      </c>
      <c r="J714" s="106"/>
      <c r="K714" s="107">
        <f t="shared" si="1743"/>
        <v>7250375</v>
      </c>
      <c r="L714" s="646"/>
      <c r="M714" s="133"/>
      <c r="N714" s="133"/>
      <c r="O714" s="134" t="str">
        <f t="shared" ref="O714:S714" si="2334">IF($H714=O$6,$I714,"")</f>
        <v/>
      </c>
      <c r="P714" s="135" t="str">
        <f t="shared" si="2334"/>
        <v/>
      </c>
      <c r="Q714" s="136">
        <f t="shared" si="2334"/>
        <v>30000</v>
      </c>
      <c r="R714" s="135" t="str">
        <f t="shared" si="2334"/>
        <v/>
      </c>
      <c r="S714" s="137" t="str">
        <f t="shared" si="2334"/>
        <v/>
      </c>
      <c r="T714" s="113" t="str">
        <f t="shared" ref="T714:AJ714" si="2335">IF($H714=T$6,$J714,"")</f>
        <v/>
      </c>
      <c r="U714" s="114" t="str">
        <f t="shared" si="2335"/>
        <v/>
      </c>
      <c r="V714" s="114" t="str">
        <f t="shared" si="2335"/>
        <v/>
      </c>
      <c r="W714" s="114" t="str">
        <f t="shared" si="2335"/>
        <v/>
      </c>
      <c r="X714" s="113" t="str">
        <f t="shared" si="2335"/>
        <v/>
      </c>
      <c r="Y714" s="114" t="str">
        <f t="shared" si="2335"/>
        <v/>
      </c>
      <c r="Z714" s="114" t="str">
        <f t="shared" si="2335"/>
        <v/>
      </c>
      <c r="AA714" s="114" t="str">
        <f t="shared" si="2335"/>
        <v/>
      </c>
      <c r="AB714" s="113" t="str">
        <f t="shared" si="2335"/>
        <v/>
      </c>
      <c r="AC714" s="114" t="str">
        <f t="shared" si="2335"/>
        <v/>
      </c>
      <c r="AD714" s="114" t="str">
        <f t="shared" si="2335"/>
        <v/>
      </c>
      <c r="AE714" s="114" t="str">
        <f t="shared" si="2335"/>
        <v/>
      </c>
      <c r="AF714" s="114" t="str">
        <f t="shared" si="2335"/>
        <v/>
      </c>
      <c r="AG714" s="114" t="str">
        <f t="shared" si="2335"/>
        <v/>
      </c>
      <c r="AH714" s="114" t="str">
        <f t="shared" si="2335"/>
        <v/>
      </c>
      <c r="AI714" s="113" t="str">
        <f t="shared" si="2335"/>
        <v/>
      </c>
      <c r="AJ714" s="115" t="str">
        <f t="shared" si="2335"/>
        <v/>
      </c>
      <c r="AK714" s="617"/>
      <c r="AL714" s="38"/>
      <c r="AM714" s="98" t="s">
        <v>68</v>
      </c>
      <c r="AN714" s="130">
        <f t="shared" si="1746"/>
        <v>708</v>
      </c>
      <c r="AO714" s="138" t="str">
        <f t="shared" ref="AO714:AS714" si="2336">IF(AND($G714=AO$4,$H714=AO$6),$I714,"")</f>
        <v/>
      </c>
      <c r="AP714" s="139" t="str">
        <f t="shared" si="2336"/>
        <v/>
      </c>
      <c r="AQ714" s="139">
        <f t="shared" si="2336"/>
        <v>30000</v>
      </c>
      <c r="AR714" s="139" t="str">
        <f t="shared" si="2336"/>
        <v/>
      </c>
      <c r="AS714" s="139" t="str">
        <f t="shared" si="2336"/>
        <v/>
      </c>
      <c r="AT714" s="118"/>
      <c r="AU714" s="138" t="str">
        <f t="shared" si="1675"/>
        <v/>
      </c>
      <c r="AV714" s="139" t="str">
        <f t="shared" si="1676"/>
        <v/>
      </c>
      <c r="AW714" s="139" t="str">
        <f t="shared" si="1677"/>
        <v/>
      </c>
      <c r="AX714" s="139" t="str">
        <f t="shared" si="1678"/>
        <v/>
      </c>
      <c r="AY714" s="139" t="str">
        <f t="shared" si="1679"/>
        <v/>
      </c>
      <c r="AZ714" s="140" t="str">
        <f t="shared" si="1680"/>
        <v/>
      </c>
      <c r="BA714" s="141" t="str">
        <f t="shared" si="1681"/>
        <v/>
      </c>
      <c r="BB714" s="139" t="str">
        <f t="shared" si="1682"/>
        <v/>
      </c>
      <c r="BC714" s="139" t="str">
        <f t="shared" si="1683"/>
        <v/>
      </c>
      <c r="BD714" s="139" t="str">
        <f t="shared" si="1684"/>
        <v/>
      </c>
      <c r="BE714" s="140" t="str">
        <f t="shared" si="1685"/>
        <v/>
      </c>
      <c r="BF714" s="122" t="str">
        <f t="shared" si="1686"/>
        <v/>
      </c>
      <c r="BG714" s="123" t="str">
        <f t="shared" si="1687"/>
        <v/>
      </c>
      <c r="BH714" s="123" t="str">
        <f t="shared" si="1688"/>
        <v/>
      </c>
      <c r="BI714" s="123" t="str">
        <f t="shared" si="1689"/>
        <v/>
      </c>
      <c r="BJ714" s="122" t="str">
        <f t="shared" si="1690"/>
        <v/>
      </c>
      <c r="BK714" s="123" t="str">
        <f t="shared" si="1691"/>
        <v/>
      </c>
      <c r="BL714" s="123" t="str">
        <f t="shared" si="1692"/>
        <v/>
      </c>
      <c r="BM714" s="123" t="str">
        <f t="shared" si="1693"/>
        <v/>
      </c>
      <c r="BN714" s="123" t="str">
        <f t="shared" si="1694"/>
        <v/>
      </c>
      <c r="BO714" s="123" t="str">
        <f t="shared" si="1695"/>
        <v/>
      </c>
      <c r="BP714" s="123" t="str">
        <f t="shared" si="1696"/>
        <v/>
      </c>
      <c r="BQ714" s="123" t="str">
        <f t="shared" si="1697"/>
        <v/>
      </c>
      <c r="BR714" s="124" t="str">
        <f t="shared" si="1698"/>
        <v/>
      </c>
      <c r="BS714" s="142" t="str">
        <f t="shared" si="1699"/>
        <v/>
      </c>
      <c r="BT714" s="143" t="str">
        <f t="shared" si="1700"/>
        <v/>
      </c>
      <c r="BU714" s="143" t="str">
        <f t="shared" si="1701"/>
        <v/>
      </c>
      <c r="BV714" s="143" t="str">
        <f t="shared" si="1702"/>
        <v/>
      </c>
      <c r="BW714" s="143" t="str">
        <f t="shared" si="1703"/>
        <v/>
      </c>
      <c r="BX714" s="144" t="str">
        <f t="shared" si="1704"/>
        <v/>
      </c>
      <c r="BY714" s="141" t="str">
        <f t="shared" si="1705"/>
        <v/>
      </c>
      <c r="BZ714" s="139" t="str">
        <f t="shared" si="1706"/>
        <v/>
      </c>
      <c r="CA714" s="139" t="str">
        <f t="shared" si="1707"/>
        <v/>
      </c>
      <c r="CB714" s="139" t="str">
        <f t="shared" si="1708"/>
        <v/>
      </c>
      <c r="CC714" s="139" t="str">
        <f t="shared" si="1709"/>
        <v/>
      </c>
      <c r="CD714" s="139" t="str">
        <f t="shared" si="1710"/>
        <v/>
      </c>
      <c r="CE714" s="140" t="str">
        <f t="shared" si="1711"/>
        <v/>
      </c>
      <c r="CF714" s="141" t="str">
        <f t="shared" si="1712"/>
        <v/>
      </c>
      <c r="CG714" s="139" t="str">
        <f t="shared" si="1713"/>
        <v/>
      </c>
      <c r="CH714" s="139" t="str">
        <f t="shared" si="1714"/>
        <v/>
      </c>
      <c r="CI714" s="139" t="str">
        <f t="shared" si="1715"/>
        <v/>
      </c>
      <c r="CJ714" s="139" t="str">
        <f t="shared" si="1716"/>
        <v/>
      </c>
      <c r="CK714" s="139" t="str">
        <f t="shared" si="1717"/>
        <v/>
      </c>
      <c r="CL714" s="140" t="str">
        <f t="shared" si="1718"/>
        <v/>
      </c>
      <c r="CM714" s="142" t="str">
        <f t="shared" si="1719"/>
        <v/>
      </c>
      <c r="CN714" s="143" t="str">
        <f t="shared" si="1720"/>
        <v/>
      </c>
      <c r="CO714" s="143" t="str">
        <f t="shared" si="1721"/>
        <v/>
      </c>
      <c r="CP714" s="143" t="str">
        <f t="shared" si="1722"/>
        <v/>
      </c>
      <c r="CQ714" s="143" t="str">
        <f t="shared" si="1723"/>
        <v/>
      </c>
      <c r="CR714" s="145" t="str">
        <f t="shared" si="1724"/>
        <v/>
      </c>
      <c r="CS714" s="127"/>
      <c r="CT714" s="122" t="str">
        <f t="shared" si="1725"/>
        <v/>
      </c>
      <c r="CU714" s="123" t="str">
        <f t="shared" si="1726"/>
        <v/>
      </c>
      <c r="CV714" s="123" t="str">
        <f t="shared" si="1727"/>
        <v/>
      </c>
      <c r="CW714" s="123" t="str">
        <f t="shared" si="1728"/>
        <v/>
      </c>
      <c r="CX714" s="123" t="str">
        <f t="shared" si="1729"/>
        <v/>
      </c>
      <c r="CY714" s="123" t="str">
        <f t="shared" si="1730"/>
        <v/>
      </c>
      <c r="CZ714" s="123" t="str">
        <f t="shared" si="1731"/>
        <v/>
      </c>
      <c r="DA714" s="123" t="str">
        <f t="shared" si="1732"/>
        <v/>
      </c>
      <c r="DB714" s="124" t="str">
        <f t="shared" si="1733"/>
        <v/>
      </c>
      <c r="DC714" s="128" t="str">
        <f t="shared" si="1734"/>
        <v/>
      </c>
      <c r="DD714" s="123" t="str">
        <f t="shared" si="1735"/>
        <v/>
      </c>
      <c r="DE714" s="123" t="str">
        <f t="shared" si="1736"/>
        <v/>
      </c>
      <c r="DF714" s="123" t="str">
        <f t="shared" si="1737"/>
        <v/>
      </c>
      <c r="DG714" s="123" t="str">
        <f t="shared" si="1738"/>
        <v/>
      </c>
      <c r="DH714" s="123" t="str">
        <f t="shared" si="1739"/>
        <v/>
      </c>
      <c r="DI714" s="123" t="str">
        <f t="shared" si="1740"/>
        <v/>
      </c>
      <c r="DJ714" s="129" t="str">
        <f t="shared" si="1741"/>
        <v/>
      </c>
      <c r="DK714" s="98" t="s">
        <v>68</v>
      </c>
      <c r="DL714" s="130">
        <f t="shared" si="1748"/>
        <v>708</v>
      </c>
      <c r="DM714" s="56"/>
    </row>
    <row r="715" spans="2:117" ht="22.5" customHeight="1">
      <c r="B715" s="98" t="s">
        <v>68</v>
      </c>
      <c r="C715" s="130">
        <f t="shared" si="1742"/>
        <v>709</v>
      </c>
      <c r="D715" s="146">
        <v>45713</v>
      </c>
      <c r="E715" s="155" t="s">
        <v>69</v>
      </c>
      <c r="F715" s="102" t="s">
        <v>70</v>
      </c>
      <c r="G715" s="103" t="s">
        <v>20</v>
      </c>
      <c r="H715" s="131" t="s">
        <v>46</v>
      </c>
      <c r="I715" s="132">
        <v>1000</v>
      </c>
      <c r="J715" s="106"/>
      <c r="K715" s="107">
        <f t="shared" si="1743"/>
        <v>7251375</v>
      </c>
      <c r="L715" s="647" t="str">
        <f>HYPERLINK("./通帳_公開用/外通帳Y709-731.pdf","通帳Y709-Y731")</f>
        <v>通帳Y709-Y731</v>
      </c>
      <c r="M715" s="133"/>
      <c r="N715" s="133"/>
      <c r="O715" s="134" t="str">
        <f t="shared" ref="O715:S715" si="2337">IF($H715=O$6,$I715,"")</f>
        <v/>
      </c>
      <c r="P715" s="135" t="str">
        <f t="shared" si="2337"/>
        <v/>
      </c>
      <c r="Q715" s="136">
        <f t="shared" si="2337"/>
        <v>1000</v>
      </c>
      <c r="R715" s="135" t="str">
        <f t="shared" si="2337"/>
        <v/>
      </c>
      <c r="S715" s="137" t="str">
        <f t="shared" si="2337"/>
        <v/>
      </c>
      <c r="T715" s="113" t="str">
        <f t="shared" ref="T715:AJ715" si="2338">IF($H715=T$6,$J715,"")</f>
        <v/>
      </c>
      <c r="U715" s="114" t="str">
        <f t="shared" si="2338"/>
        <v/>
      </c>
      <c r="V715" s="114" t="str">
        <f t="shared" si="2338"/>
        <v/>
      </c>
      <c r="W715" s="114" t="str">
        <f t="shared" si="2338"/>
        <v/>
      </c>
      <c r="X715" s="113" t="str">
        <f t="shared" si="2338"/>
        <v/>
      </c>
      <c r="Y715" s="114" t="str">
        <f t="shared" si="2338"/>
        <v/>
      </c>
      <c r="Z715" s="114" t="str">
        <f t="shared" si="2338"/>
        <v/>
      </c>
      <c r="AA715" s="114" t="str">
        <f t="shared" si="2338"/>
        <v/>
      </c>
      <c r="AB715" s="113" t="str">
        <f t="shared" si="2338"/>
        <v/>
      </c>
      <c r="AC715" s="114" t="str">
        <f t="shared" si="2338"/>
        <v/>
      </c>
      <c r="AD715" s="114" t="str">
        <f t="shared" si="2338"/>
        <v/>
      </c>
      <c r="AE715" s="114" t="str">
        <f t="shared" si="2338"/>
        <v/>
      </c>
      <c r="AF715" s="114" t="str">
        <f t="shared" si="2338"/>
        <v/>
      </c>
      <c r="AG715" s="114" t="str">
        <f t="shared" si="2338"/>
        <v/>
      </c>
      <c r="AH715" s="114" t="str">
        <f t="shared" si="2338"/>
        <v/>
      </c>
      <c r="AI715" s="113" t="str">
        <f t="shared" si="2338"/>
        <v/>
      </c>
      <c r="AJ715" s="115" t="str">
        <f t="shared" si="2338"/>
        <v/>
      </c>
      <c r="AK715" s="617"/>
      <c r="AL715" s="38"/>
      <c r="AM715" s="98" t="s">
        <v>68</v>
      </c>
      <c r="AN715" s="130">
        <f t="shared" si="1746"/>
        <v>709</v>
      </c>
      <c r="AO715" s="138" t="str">
        <f t="shared" ref="AO715:AS715" si="2339">IF(AND($G715=AO$4,$H715=AO$6),$I715,"")</f>
        <v/>
      </c>
      <c r="AP715" s="139" t="str">
        <f t="shared" si="2339"/>
        <v/>
      </c>
      <c r="AQ715" s="139">
        <f t="shared" si="2339"/>
        <v>1000</v>
      </c>
      <c r="AR715" s="139" t="str">
        <f t="shared" si="2339"/>
        <v/>
      </c>
      <c r="AS715" s="139" t="str">
        <f t="shared" si="2339"/>
        <v/>
      </c>
      <c r="AT715" s="118"/>
      <c r="AU715" s="138" t="str">
        <f t="shared" si="1675"/>
        <v/>
      </c>
      <c r="AV715" s="139" t="str">
        <f t="shared" si="1676"/>
        <v/>
      </c>
      <c r="AW715" s="139" t="str">
        <f t="shared" si="1677"/>
        <v/>
      </c>
      <c r="AX715" s="139" t="str">
        <f t="shared" si="1678"/>
        <v/>
      </c>
      <c r="AY715" s="139" t="str">
        <f t="shared" si="1679"/>
        <v/>
      </c>
      <c r="AZ715" s="140" t="str">
        <f t="shared" si="1680"/>
        <v/>
      </c>
      <c r="BA715" s="141" t="str">
        <f t="shared" si="1681"/>
        <v/>
      </c>
      <c r="BB715" s="139" t="str">
        <f t="shared" si="1682"/>
        <v/>
      </c>
      <c r="BC715" s="139" t="str">
        <f t="shared" si="1683"/>
        <v/>
      </c>
      <c r="BD715" s="139" t="str">
        <f t="shared" si="1684"/>
        <v/>
      </c>
      <c r="BE715" s="140" t="str">
        <f t="shared" si="1685"/>
        <v/>
      </c>
      <c r="BF715" s="122" t="str">
        <f t="shared" si="1686"/>
        <v/>
      </c>
      <c r="BG715" s="123" t="str">
        <f t="shared" si="1687"/>
        <v/>
      </c>
      <c r="BH715" s="123" t="str">
        <f t="shared" si="1688"/>
        <v/>
      </c>
      <c r="BI715" s="123" t="str">
        <f t="shared" si="1689"/>
        <v/>
      </c>
      <c r="BJ715" s="122" t="str">
        <f t="shared" si="1690"/>
        <v/>
      </c>
      <c r="BK715" s="123" t="str">
        <f t="shared" si="1691"/>
        <v/>
      </c>
      <c r="BL715" s="123" t="str">
        <f t="shared" si="1692"/>
        <v/>
      </c>
      <c r="BM715" s="123" t="str">
        <f t="shared" si="1693"/>
        <v/>
      </c>
      <c r="BN715" s="123" t="str">
        <f t="shared" si="1694"/>
        <v/>
      </c>
      <c r="BO715" s="123" t="str">
        <f t="shared" si="1695"/>
        <v/>
      </c>
      <c r="BP715" s="123" t="str">
        <f t="shared" si="1696"/>
        <v/>
      </c>
      <c r="BQ715" s="123" t="str">
        <f t="shared" si="1697"/>
        <v/>
      </c>
      <c r="BR715" s="124" t="str">
        <f t="shared" si="1698"/>
        <v/>
      </c>
      <c r="BS715" s="142" t="str">
        <f t="shared" si="1699"/>
        <v/>
      </c>
      <c r="BT715" s="143" t="str">
        <f t="shared" si="1700"/>
        <v/>
      </c>
      <c r="BU715" s="143" t="str">
        <f t="shared" si="1701"/>
        <v/>
      </c>
      <c r="BV715" s="143" t="str">
        <f t="shared" si="1702"/>
        <v/>
      </c>
      <c r="BW715" s="143" t="str">
        <f t="shared" si="1703"/>
        <v/>
      </c>
      <c r="BX715" s="144" t="str">
        <f t="shared" si="1704"/>
        <v/>
      </c>
      <c r="BY715" s="141" t="str">
        <f t="shared" si="1705"/>
        <v/>
      </c>
      <c r="BZ715" s="139" t="str">
        <f t="shared" si="1706"/>
        <v/>
      </c>
      <c r="CA715" s="139" t="str">
        <f t="shared" si="1707"/>
        <v/>
      </c>
      <c r="CB715" s="139" t="str">
        <f t="shared" si="1708"/>
        <v/>
      </c>
      <c r="CC715" s="139" t="str">
        <f t="shared" si="1709"/>
        <v/>
      </c>
      <c r="CD715" s="139" t="str">
        <f t="shared" si="1710"/>
        <v/>
      </c>
      <c r="CE715" s="140" t="str">
        <f t="shared" si="1711"/>
        <v/>
      </c>
      <c r="CF715" s="141" t="str">
        <f t="shared" si="1712"/>
        <v/>
      </c>
      <c r="CG715" s="139" t="str">
        <f t="shared" si="1713"/>
        <v/>
      </c>
      <c r="CH715" s="139" t="str">
        <f t="shared" si="1714"/>
        <v/>
      </c>
      <c r="CI715" s="139" t="str">
        <f t="shared" si="1715"/>
        <v/>
      </c>
      <c r="CJ715" s="139" t="str">
        <f t="shared" si="1716"/>
        <v/>
      </c>
      <c r="CK715" s="139" t="str">
        <f t="shared" si="1717"/>
        <v/>
      </c>
      <c r="CL715" s="140" t="str">
        <f t="shared" si="1718"/>
        <v/>
      </c>
      <c r="CM715" s="142" t="str">
        <f t="shared" si="1719"/>
        <v/>
      </c>
      <c r="CN715" s="143" t="str">
        <f t="shared" si="1720"/>
        <v/>
      </c>
      <c r="CO715" s="143" t="str">
        <f t="shared" si="1721"/>
        <v/>
      </c>
      <c r="CP715" s="143" t="str">
        <f t="shared" si="1722"/>
        <v/>
      </c>
      <c r="CQ715" s="143" t="str">
        <f t="shared" si="1723"/>
        <v/>
      </c>
      <c r="CR715" s="145" t="str">
        <f t="shared" si="1724"/>
        <v/>
      </c>
      <c r="CS715" s="127"/>
      <c r="CT715" s="122" t="str">
        <f t="shared" si="1725"/>
        <v/>
      </c>
      <c r="CU715" s="123" t="str">
        <f t="shared" si="1726"/>
        <v/>
      </c>
      <c r="CV715" s="123" t="str">
        <f t="shared" si="1727"/>
        <v/>
      </c>
      <c r="CW715" s="123" t="str">
        <f t="shared" si="1728"/>
        <v/>
      </c>
      <c r="CX715" s="123" t="str">
        <f t="shared" si="1729"/>
        <v/>
      </c>
      <c r="CY715" s="123" t="str">
        <f t="shared" si="1730"/>
        <v/>
      </c>
      <c r="CZ715" s="123" t="str">
        <f t="shared" si="1731"/>
        <v/>
      </c>
      <c r="DA715" s="123" t="str">
        <f t="shared" si="1732"/>
        <v/>
      </c>
      <c r="DB715" s="124" t="str">
        <f t="shared" si="1733"/>
        <v/>
      </c>
      <c r="DC715" s="128" t="str">
        <f t="shared" si="1734"/>
        <v/>
      </c>
      <c r="DD715" s="123" t="str">
        <f t="shared" si="1735"/>
        <v/>
      </c>
      <c r="DE715" s="123" t="str">
        <f t="shared" si="1736"/>
        <v/>
      </c>
      <c r="DF715" s="123" t="str">
        <f t="shared" si="1737"/>
        <v/>
      </c>
      <c r="DG715" s="123" t="str">
        <f t="shared" si="1738"/>
        <v/>
      </c>
      <c r="DH715" s="123" t="str">
        <f t="shared" si="1739"/>
        <v/>
      </c>
      <c r="DI715" s="123" t="str">
        <f t="shared" si="1740"/>
        <v/>
      </c>
      <c r="DJ715" s="129" t="str">
        <f t="shared" si="1741"/>
        <v/>
      </c>
      <c r="DK715" s="98" t="s">
        <v>68</v>
      </c>
      <c r="DL715" s="130">
        <f t="shared" si="1748"/>
        <v>709</v>
      </c>
      <c r="DM715" s="56"/>
    </row>
    <row r="716" spans="2:117" ht="22.5" customHeight="1">
      <c r="B716" s="98" t="s">
        <v>68</v>
      </c>
      <c r="C716" s="130">
        <f t="shared" si="1742"/>
        <v>710</v>
      </c>
      <c r="D716" s="146">
        <v>45713</v>
      </c>
      <c r="E716" s="155" t="s">
        <v>69</v>
      </c>
      <c r="F716" s="102" t="s">
        <v>70</v>
      </c>
      <c r="G716" s="103" t="s">
        <v>20</v>
      </c>
      <c r="H716" s="131" t="s">
        <v>46</v>
      </c>
      <c r="I716" s="132">
        <v>1000</v>
      </c>
      <c r="J716" s="106"/>
      <c r="K716" s="107">
        <f t="shared" si="1743"/>
        <v>7252375</v>
      </c>
      <c r="L716" s="645"/>
      <c r="M716" s="133"/>
      <c r="N716" s="133"/>
      <c r="O716" s="134" t="str">
        <f t="shared" ref="O716:S716" si="2340">IF($H716=O$6,$I716,"")</f>
        <v/>
      </c>
      <c r="P716" s="135" t="str">
        <f t="shared" si="2340"/>
        <v/>
      </c>
      <c r="Q716" s="136">
        <f t="shared" si="2340"/>
        <v>1000</v>
      </c>
      <c r="R716" s="135" t="str">
        <f t="shared" si="2340"/>
        <v/>
      </c>
      <c r="S716" s="137" t="str">
        <f t="shared" si="2340"/>
        <v/>
      </c>
      <c r="T716" s="113" t="str">
        <f t="shared" ref="T716:AJ716" si="2341">IF($H716=T$6,$J716,"")</f>
        <v/>
      </c>
      <c r="U716" s="114" t="str">
        <f t="shared" si="2341"/>
        <v/>
      </c>
      <c r="V716" s="114" t="str">
        <f t="shared" si="2341"/>
        <v/>
      </c>
      <c r="W716" s="114" t="str">
        <f t="shared" si="2341"/>
        <v/>
      </c>
      <c r="X716" s="113" t="str">
        <f t="shared" si="2341"/>
        <v/>
      </c>
      <c r="Y716" s="114" t="str">
        <f t="shared" si="2341"/>
        <v/>
      </c>
      <c r="Z716" s="114" t="str">
        <f t="shared" si="2341"/>
        <v/>
      </c>
      <c r="AA716" s="114" t="str">
        <f t="shared" si="2341"/>
        <v/>
      </c>
      <c r="AB716" s="113" t="str">
        <f t="shared" si="2341"/>
        <v/>
      </c>
      <c r="AC716" s="114" t="str">
        <f t="shared" si="2341"/>
        <v/>
      </c>
      <c r="AD716" s="114" t="str">
        <f t="shared" si="2341"/>
        <v/>
      </c>
      <c r="AE716" s="114" t="str">
        <f t="shared" si="2341"/>
        <v/>
      </c>
      <c r="AF716" s="114" t="str">
        <f t="shared" si="2341"/>
        <v/>
      </c>
      <c r="AG716" s="114" t="str">
        <f t="shared" si="2341"/>
        <v/>
      </c>
      <c r="AH716" s="114" t="str">
        <f t="shared" si="2341"/>
        <v/>
      </c>
      <c r="AI716" s="113" t="str">
        <f t="shared" si="2341"/>
        <v/>
      </c>
      <c r="AJ716" s="115" t="str">
        <f t="shared" si="2341"/>
        <v/>
      </c>
      <c r="AK716" s="617"/>
      <c r="AL716" s="38"/>
      <c r="AM716" s="98" t="s">
        <v>68</v>
      </c>
      <c r="AN716" s="130">
        <f t="shared" si="1746"/>
        <v>710</v>
      </c>
      <c r="AO716" s="138" t="str">
        <f t="shared" ref="AO716:AS716" si="2342">IF(AND($G716=AO$4,$H716=AO$6),$I716,"")</f>
        <v/>
      </c>
      <c r="AP716" s="139" t="str">
        <f t="shared" si="2342"/>
        <v/>
      </c>
      <c r="AQ716" s="139">
        <f t="shared" si="2342"/>
        <v>1000</v>
      </c>
      <c r="AR716" s="139" t="str">
        <f t="shared" si="2342"/>
        <v/>
      </c>
      <c r="AS716" s="139" t="str">
        <f t="shared" si="2342"/>
        <v/>
      </c>
      <c r="AT716" s="118"/>
      <c r="AU716" s="138" t="str">
        <f t="shared" si="1675"/>
        <v/>
      </c>
      <c r="AV716" s="139" t="str">
        <f t="shared" si="1676"/>
        <v/>
      </c>
      <c r="AW716" s="139" t="str">
        <f t="shared" si="1677"/>
        <v/>
      </c>
      <c r="AX716" s="139" t="str">
        <f t="shared" si="1678"/>
        <v/>
      </c>
      <c r="AY716" s="139" t="str">
        <f t="shared" si="1679"/>
        <v/>
      </c>
      <c r="AZ716" s="140" t="str">
        <f t="shared" si="1680"/>
        <v/>
      </c>
      <c r="BA716" s="141" t="str">
        <f t="shared" si="1681"/>
        <v/>
      </c>
      <c r="BB716" s="139" t="str">
        <f t="shared" si="1682"/>
        <v/>
      </c>
      <c r="BC716" s="139" t="str">
        <f t="shared" si="1683"/>
        <v/>
      </c>
      <c r="BD716" s="139" t="str">
        <f t="shared" si="1684"/>
        <v/>
      </c>
      <c r="BE716" s="140" t="str">
        <f t="shared" si="1685"/>
        <v/>
      </c>
      <c r="BF716" s="122" t="str">
        <f t="shared" si="1686"/>
        <v/>
      </c>
      <c r="BG716" s="123" t="str">
        <f t="shared" si="1687"/>
        <v/>
      </c>
      <c r="BH716" s="123" t="str">
        <f t="shared" si="1688"/>
        <v/>
      </c>
      <c r="BI716" s="123" t="str">
        <f t="shared" si="1689"/>
        <v/>
      </c>
      <c r="BJ716" s="122" t="str">
        <f t="shared" si="1690"/>
        <v/>
      </c>
      <c r="BK716" s="123" t="str">
        <f t="shared" si="1691"/>
        <v/>
      </c>
      <c r="BL716" s="123" t="str">
        <f t="shared" si="1692"/>
        <v/>
      </c>
      <c r="BM716" s="123" t="str">
        <f t="shared" si="1693"/>
        <v/>
      </c>
      <c r="BN716" s="123" t="str">
        <f t="shared" si="1694"/>
        <v/>
      </c>
      <c r="BO716" s="123" t="str">
        <f t="shared" si="1695"/>
        <v/>
      </c>
      <c r="BP716" s="123" t="str">
        <f t="shared" si="1696"/>
        <v/>
      </c>
      <c r="BQ716" s="123" t="str">
        <f t="shared" si="1697"/>
        <v/>
      </c>
      <c r="BR716" s="124" t="str">
        <f t="shared" si="1698"/>
        <v/>
      </c>
      <c r="BS716" s="142" t="str">
        <f t="shared" si="1699"/>
        <v/>
      </c>
      <c r="BT716" s="143" t="str">
        <f t="shared" si="1700"/>
        <v/>
      </c>
      <c r="BU716" s="143" t="str">
        <f t="shared" si="1701"/>
        <v/>
      </c>
      <c r="BV716" s="143" t="str">
        <f t="shared" si="1702"/>
        <v/>
      </c>
      <c r="BW716" s="143" t="str">
        <f t="shared" si="1703"/>
        <v/>
      </c>
      <c r="BX716" s="144" t="str">
        <f t="shared" si="1704"/>
        <v/>
      </c>
      <c r="BY716" s="141" t="str">
        <f t="shared" si="1705"/>
        <v/>
      </c>
      <c r="BZ716" s="139" t="str">
        <f t="shared" si="1706"/>
        <v/>
      </c>
      <c r="CA716" s="139" t="str">
        <f t="shared" si="1707"/>
        <v/>
      </c>
      <c r="CB716" s="139" t="str">
        <f t="shared" si="1708"/>
        <v/>
      </c>
      <c r="CC716" s="139" t="str">
        <f t="shared" si="1709"/>
        <v/>
      </c>
      <c r="CD716" s="139" t="str">
        <f t="shared" si="1710"/>
        <v/>
      </c>
      <c r="CE716" s="140" t="str">
        <f t="shared" si="1711"/>
        <v/>
      </c>
      <c r="CF716" s="141" t="str">
        <f t="shared" si="1712"/>
        <v/>
      </c>
      <c r="CG716" s="139" t="str">
        <f t="shared" si="1713"/>
        <v/>
      </c>
      <c r="CH716" s="139" t="str">
        <f t="shared" si="1714"/>
        <v/>
      </c>
      <c r="CI716" s="139" t="str">
        <f t="shared" si="1715"/>
        <v/>
      </c>
      <c r="CJ716" s="139" t="str">
        <f t="shared" si="1716"/>
        <v/>
      </c>
      <c r="CK716" s="139" t="str">
        <f t="shared" si="1717"/>
        <v/>
      </c>
      <c r="CL716" s="140" t="str">
        <f t="shared" si="1718"/>
        <v/>
      </c>
      <c r="CM716" s="142" t="str">
        <f t="shared" si="1719"/>
        <v/>
      </c>
      <c r="CN716" s="143" t="str">
        <f t="shared" si="1720"/>
        <v/>
      </c>
      <c r="CO716" s="143" t="str">
        <f t="shared" si="1721"/>
        <v/>
      </c>
      <c r="CP716" s="143" t="str">
        <f t="shared" si="1722"/>
        <v/>
      </c>
      <c r="CQ716" s="143" t="str">
        <f t="shared" si="1723"/>
        <v/>
      </c>
      <c r="CR716" s="145" t="str">
        <f t="shared" si="1724"/>
        <v/>
      </c>
      <c r="CS716" s="127"/>
      <c r="CT716" s="122" t="str">
        <f t="shared" si="1725"/>
        <v/>
      </c>
      <c r="CU716" s="123" t="str">
        <f t="shared" si="1726"/>
        <v/>
      </c>
      <c r="CV716" s="123" t="str">
        <f t="shared" si="1727"/>
        <v/>
      </c>
      <c r="CW716" s="123" t="str">
        <f t="shared" si="1728"/>
        <v/>
      </c>
      <c r="CX716" s="123" t="str">
        <f t="shared" si="1729"/>
        <v/>
      </c>
      <c r="CY716" s="123" t="str">
        <f t="shared" si="1730"/>
        <v/>
      </c>
      <c r="CZ716" s="123" t="str">
        <f t="shared" si="1731"/>
        <v/>
      </c>
      <c r="DA716" s="123" t="str">
        <f t="shared" si="1732"/>
        <v/>
      </c>
      <c r="DB716" s="124" t="str">
        <f t="shared" si="1733"/>
        <v/>
      </c>
      <c r="DC716" s="128" t="str">
        <f t="shared" si="1734"/>
        <v/>
      </c>
      <c r="DD716" s="123" t="str">
        <f t="shared" si="1735"/>
        <v/>
      </c>
      <c r="DE716" s="123" t="str">
        <f t="shared" si="1736"/>
        <v/>
      </c>
      <c r="DF716" s="123" t="str">
        <f t="shared" si="1737"/>
        <v/>
      </c>
      <c r="DG716" s="123" t="str">
        <f t="shared" si="1738"/>
        <v/>
      </c>
      <c r="DH716" s="123" t="str">
        <f t="shared" si="1739"/>
        <v/>
      </c>
      <c r="DI716" s="123" t="str">
        <f t="shared" si="1740"/>
        <v/>
      </c>
      <c r="DJ716" s="129" t="str">
        <f t="shared" si="1741"/>
        <v/>
      </c>
      <c r="DK716" s="98" t="s">
        <v>68</v>
      </c>
      <c r="DL716" s="130">
        <f t="shared" si="1748"/>
        <v>710</v>
      </c>
      <c r="DM716" s="56"/>
    </row>
    <row r="717" spans="2:117" ht="22.5" customHeight="1">
      <c r="B717" s="98" t="s">
        <v>68</v>
      </c>
      <c r="C717" s="130">
        <f t="shared" si="1742"/>
        <v>711</v>
      </c>
      <c r="D717" s="146">
        <v>45713</v>
      </c>
      <c r="E717" s="155" t="s">
        <v>69</v>
      </c>
      <c r="F717" s="102" t="s">
        <v>70</v>
      </c>
      <c r="G717" s="103" t="s">
        <v>20</v>
      </c>
      <c r="H717" s="131" t="s">
        <v>46</v>
      </c>
      <c r="I717" s="132">
        <v>2000</v>
      </c>
      <c r="J717" s="106"/>
      <c r="K717" s="107">
        <f t="shared" si="1743"/>
        <v>7254375</v>
      </c>
      <c r="L717" s="645"/>
      <c r="M717" s="133"/>
      <c r="N717" s="133"/>
      <c r="O717" s="134" t="str">
        <f t="shared" ref="O717:S717" si="2343">IF($H717=O$6,$I717,"")</f>
        <v/>
      </c>
      <c r="P717" s="135" t="str">
        <f t="shared" si="2343"/>
        <v/>
      </c>
      <c r="Q717" s="136">
        <f t="shared" si="2343"/>
        <v>2000</v>
      </c>
      <c r="R717" s="135" t="str">
        <f t="shared" si="2343"/>
        <v/>
      </c>
      <c r="S717" s="137" t="str">
        <f t="shared" si="2343"/>
        <v/>
      </c>
      <c r="T717" s="113" t="str">
        <f t="shared" ref="T717:AJ717" si="2344">IF($H717=T$6,$J717,"")</f>
        <v/>
      </c>
      <c r="U717" s="114" t="str">
        <f t="shared" si="2344"/>
        <v/>
      </c>
      <c r="V717" s="114" t="str">
        <f t="shared" si="2344"/>
        <v/>
      </c>
      <c r="W717" s="114" t="str">
        <f t="shared" si="2344"/>
        <v/>
      </c>
      <c r="X717" s="113" t="str">
        <f t="shared" si="2344"/>
        <v/>
      </c>
      <c r="Y717" s="114" t="str">
        <f t="shared" si="2344"/>
        <v/>
      </c>
      <c r="Z717" s="114" t="str">
        <f t="shared" si="2344"/>
        <v/>
      </c>
      <c r="AA717" s="114" t="str">
        <f t="shared" si="2344"/>
        <v/>
      </c>
      <c r="AB717" s="113" t="str">
        <f t="shared" si="2344"/>
        <v/>
      </c>
      <c r="AC717" s="114" t="str">
        <f t="shared" si="2344"/>
        <v/>
      </c>
      <c r="AD717" s="114" t="str">
        <f t="shared" si="2344"/>
        <v/>
      </c>
      <c r="AE717" s="114" t="str">
        <f t="shared" si="2344"/>
        <v/>
      </c>
      <c r="AF717" s="114" t="str">
        <f t="shared" si="2344"/>
        <v/>
      </c>
      <c r="AG717" s="114" t="str">
        <f t="shared" si="2344"/>
        <v/>
      </c>
      <c r="AH717" s="114" t="str">
        <f t="shared" si="2344"/>
        <v/>
      </c>
      <c r="AI717" s="113" t="str">
        <f t="shared" si="2344"/>
        <v/>
      </c>
      <c r="AJ717" s="115" t="str">
        <f t="shared" si="2344"/>
        <v/>
      </c>
      <c r="AK717" s="617"/>
      <c r="AL717" s="38"/>
      <c r="AM717" s="98" t="s">
        <v>68</v>
      </c>
      <c r="AN717" s="130">
        <f t="shared" si="1746"/>
        <v>711</v>
      </c>
      <c r="AO717" s="138" t="str">
        <f t="shared" ref="AO717:AS717" si="2345">IF(AND($G717=AO$4,$H717=AO$6),$I717,"")</f>
        <v/>
      </c>
      <c r="AP717" s="139" t="str">
        <f t="shared" si="2345"/>
        <v/>
      </c>
      <c r="AQ717" s="139">
        <f t="shared" si="2345"/>
        <v>2000</v>
      </c>
      <c r="AR717" s="139" t="str">
        <f t="shared" si="2345"/>
        <v/>
      </c>
      <c r="AS717" s="139" t="str">
        <f t="shared" si="2345"/>
        <v/>
      </c>
      <c r="AT717" s="118"/>
      <c r="AU717" s="138" t="str">
        <f t="shared" si="1675"/>
        <v/>
      </c>
      <c r="AV717" s="139" t="str">
        <f t="shared" si="1676"/>
        <v/>
      </c>
      <c r="AW717" s="139" t="str">
        <f t="shared" si="1677"/>
        <v/>
      </c>
      <c r="AX717" s="139" t="str">
        <f t="shared" si="1678"/>
        <v/>
      </c>
      <c r="AY717" s="139" t="str">
        <f t="shared" si="1679"/>
        <v/>
      </c>
      <c r="AZ717" s="140" t="str">
        <f t="shared" si="1680"/>
        <v/>
      </c>
      <c r="BA717" s="141" t="str">
        <f t="shared" si="1681"/>
        <v/>
      </c>
      <c r="BB717" s="139" t="str">
        <f t="shared" si="1682"/>
        <v/>
      </c>
      <c r="BC717" s="139" t="str">
        <f t="shared" si="1683"/>
        <v/>
      </c>
      <c r="BD717" s="139" t="str">
        <f t="shared" si="1684"/>
        <v/>
      </c>
      <c r="BE717" s="140" t="str">
        <f t="shared" si="1685"/>
        <v/>
      </c>
      <c r="BF717" s="122" t="str">
        <f t="shared" si="1686"/>
        <v/>
      </c>
      <c r="BG717" s="123" t="str">
        <f t="shared" si="1687"/>
        <v/>
      </c>
      <c r="BH717" s="123" t="str">
        <f t="shared" si="1688"/>
        <v/>
      </c>
      <c r="BI717" s="123" t="str">
        <f t="shared" si="1689"/>
        <v/>
      </c>
      <c r="BJ717" s="122" t="str">
        <f t="shared" si="1690"/>
        <v/>
      </c>
      <c r="BK717" s="123" t="str">
        <f t="shared" si="1691"/>
        <v/>
      </c>
      <c r="BL717" s="123" t="str">
        <f t="shared" si="1692"/>
        <v/>
      </c>
      <c r="BM717" s="123" t="str">
        <f t="shared" si="1693"/>
        <v/>
      </c>
      <c r="BN717" s="123" t="str">
        <f t="shared" si="1694"/>
        <v/>
      </c>
      <c r="BO717" s="123" t="str">
        <f t="shared" si="1695"/>
        <v/>
      </c>
      <c r="BP717" s="123" t="str">
        <f t="shared" si="1696"/>
        <v/>
      </c>
      <c r="BQ717" s="123" t="str">
        <f t="shared" si="1697"/>
        <v/>
      </c>
      <c r="BR717" s="124" t="str">
        <f t="shared" si="1698"/>
        <v/>
      </c>
      <c r="BS717" s="142" t="str">
        <f t="shared" si="1699"/>
        <v/>
      </c>
      <c r="BT717" s="143" t="str">
        <f t="shared" si="1700"/>
        <v/>
      </c>
      <c r="BU717" s="143" t="str">
        <f t="shared" si="1701"/>
        <v/>
      </c>
      <c r="BV717" s="143" t="str">
        <f t="shared" si="1702"/>
        <v/>
      </c>
      <c r="BW717" s="143" t="str">
        <f t="shared" si="1703"/>
        <v/>
      </c>
      <c r="BX717" s="144" t="str">
        <f t="shared" si="1704"/>
        <v/>
      </c>
      <c r="BY717" s="141" t="str">
        <f t="shared" si="1705"/>
        <v/>
      </c>
      <c r="BZ717" s="139" t="str">
        <f t="shared" si="1706"/>
        <v/>
      </c>
      <c r="CA717" s="139" t="str">
        <f t="shared" si="1707"/>
        <v/>
      </c>
      <c r="CB717" s="139" t="str">
        <f t="shared" si="1708"/>
        <v/>
      </c>
      <c r="CC717" s="139" t="str">
        <f t="shared" si="1709"/>
        <v/>
      </c>
      <c r="CD717" s="139" t="str">
        <f t="shared" si="1710"/>
        <v/>
      </c>
      <c r="CE717" s="140" t="str">
        <f t="shared" si="1711"/>
        <v/>
      </c>
      <c r="CF717" s="141" t="str">
        <f t="shared" si="1712"/>
        <v/>
      </c>
      <c r="CG717" s="139" t="str">
        <f t="shared" si="1713"/>
        <v/>
      </c>
      <c r="CH717" s="139" t="str">
        <f t="shared" si="1714"/>
        <v/>
      </c>
      <c r="CI717" s="139" t="str">
        <f t="shared" si="1715"/>
        <v/>
      </c>
      <c r="CJ717" s="139" t="str">
        <f t="shared" si="1716"/>
        <v/>
      </c>
      <c r="CK717" s="139" t="str">
        <f t="shared" si="1717"/>
        <v/>
      </c>
      <c r="CL717" s="140" t="str">
        <f t="shared" si="1718"/>
        <v/>
      </c>
      <c r="CM717" s="142" t="str">
        <f t="shared" si="1719"/>
        <v/>
      </c>
      <c r="CN717" s="143" t="str">
        <f t="shared" si="1720"/>
        <v/>
      </c>
      <c r="CO717" s="143" t="str">
        <f t="shared" si="1721"/>
        <v/>
      </c>
      <c r="CP717" s="143" t="str">
        <f t="shared" si="1722"/>
        <v/>
      </c>
      <c r="CQ717" s="143" t="str">
        <f t="shared" si="1723"/>
        <v/>
      </c>
      <c r="CR717" s="145" t="str">
        <f t="shared" si="1724"/>
        <v/>
      </c>
      <c r="CS717" s="127"/>
      <c r="CT717" s="122" t="str">
        <f t="shared" si="1725"/>
        <v/>
      </c>
      <c r="CU717" s="123" t="str">
        <f t="shared" si="1726"/>
        <v/>
      </c>
      <c r="CV717" s="123" t="str">
        <f t="shared" si="1727"/>
        <v/>
      </c>
      <c r="CW717" s="123" t="str">
        <f t="shared" si="1728"/>
        <v/>
      </c>
      <c r="CX717" s="123" t="str">
        <f t="shared" si="1729"/>
        <v/>
      </c>
      <c r="CY717" s="123" t="str">
        <f t="shared" si="1730"/>
        <v/>
      </c>
      <c r="CZ717" s="123" t="str">
        <f t="shared" si="1731"/>
        <v/>
      </c>
      <c r="DA717" s="123" t="str">
        <f t="shared" si="1732"/>
        <v/>
      </c>
      <c r="DB717" s="124" t="str">
        <f t="shared" si="1733"/>
        <v/>
      </c>
      <c r="DC717" s="128" t="str">
        <f t="shared" si="1734"/>
        <v/>
      </c>
      <c r="DD717" s="123" t="str">
        <f t="shared" si="1735"/>
        <v/>
      </c>
      <c r="DE717" s="123" t="str">
        <f t="shared" si="1736"/>
        <v/>
      </c>
      <c r="DF717" s="123" t="str">
        <f t="shared" si="1737"/>
        <v/>
      </c>
      <c r="DG717" s="123" t="str">
        <f t="shared" si="1738"/>
        <v/>
      </c>
      <c r="DH717" s="123" t="str">
        <f t="shared" si="1739"/>
        <v/>
      </c>
      <c r="DI717" s="123" t="str">
        <f t="shared" si="1740"/>
        <v/>
      </c>
      <c r="DJ717" s="129" t="str">
        <f t="shared" si="1741"/>
        <v/>
      </c>
      <c r="DK717" s="98" t="s">
        <v>68</v>
      </c>
      <c r="DL717" s="130">
        <f t="shared" si="1748"/>
        <v>711</v>
      </c>
      <c r="DM717" s="56"/>
    </row>
    <row r="718" spans="2:117" ht="22.5" customHeight="1">
      <c r="B718" s="98" t="s">
        <v>68</v>
      </c>
      <c r="C718" s="130">
        <f t="shared" si="1742"/>
        <v>712</v>
      </c>
      <c r="D718" s="146">
        <v>45713</v>
      </c>
      <c r="E718" s="155" t="s">
        <v>69</v>
      </c>
      <c r="F718" s="102" t="s">
        <v>70</v>
      </c>
      <c r="G718" s="156" t="s">
        <v>20</v>
      </c>
      <c r="H718" s="131" t="s">
        <v>46</v>
      </c>
      <c r="I718" s="132">
        <v>1500</v>
      </c>
      <c r="J718" s="106"/>
      <c r="K718" s="107">
        <f t="shared" si="1743"/>
        <v>7255875</v>
      </c>
      <c r="L718" s="645"/>
      <c r="M718" s="133"/>
      <c r="N718" s="133"/>
      <c r="O718" s="134" t="str">
        <f t="shared" ref="O718:S718" si="2346">IF($H718=O$6,$I718,"")</f>
        <v/>
      </c>
      <c r="P718" s="135" t="str">
        <f t="shared" si="2346"/>
        <v/>
      </c>
      <c r="Q718" s="136">
        <f t="shared" si="2346"/>
        <v>1500</v>
      </c>
      <c r="R718" s="135" t="str">
        <f t="shared" si="2346"/>
        <v/>
      </c>
      <c r="S718" s="137" t="str">
        <f t="shared" si="2346"/>
        <v/>
      </c>
      <c r="T718" s="113" t="str">
        <f t="shared" ref="T718:AJ718" si="2347">IF($H718=T$6,$J718,"")</f>
        <v/>
      </c>
      <c r="U718" s="114" t="str">
        <f t="shared" si="2347"/>
        <v/>
      </c>
      <c r="V718" s="114" t="str">
        <f t="shared" si="2347"/>
        <v/>
      </c>
      <c r="W718" s="114" t="str">
        <f t="shared" si="2347"/>
        <v/>
      </c>
      <c r="X718" s="113" t="str">
        <f t="shared" si="2347"/>
        <v/>
      </c>
      <c r="Y718" s="114" t="str">
        <f t="shared" si="2347"/>
        <v/>
      </c>
      <c r="Z718" s="114" t="str">
        <f t="shared" si="2347"/>
        <v/>
      </c>
      <c r="AA718" s="114" t="str">
        <f t="shared" si="2347"/>
        <v/>
      </c>
      <c r="AB718" s="113" t="str">
        <f t="shared" si="2347"/>
        <v/>
      </c>
      <c r="AC718" s="114" t="str">
        <f t="shared" si="2347"/>
        <v/>
      </c>
      <c r="AD718" s="114" t="str">
        <f t="shared" si="2347"/>
        <v/>
      </c>
      <c r="AE718" s="114" t="str">
        <f t="shared" si="2347"/>
        <v/>
      </c>
      <c r="AF718" s="114" t="str">
        <f t="shared" si="2347"/>
        <v/>
      </c>
      <c r="AG718" s="114" t="str">
        <f t="shared" si="2347"/>
        <v/>
      </c>
      <c r="AH718" s="114" t="str">
        <f t="shared" si="2347"/>
        <v/>
      </c>
      <c r="AI718" s="113" t="str">
        <f t="shared" si="2347"/>
        <v/>
      </c>
      <c r="AJ718" s="115" t="str">
        <f t="shared" si="2347"/>
        <v/>
      </c>
      <c r="AK718" s="617"/>
      <c r="AL718" s="38"/>
      <c r="AM718" s="98" t="s">
        <v>68</v>
      </c>
      <c r="AN718" s="130">
        <f t="shared" si="1746"/>
        <v>712</v>
      </c>
      <c r="AO718" s="138" t="str">
        <f t="shared" ref="AO718:AS718" si="2348">IF(AND($G718=AO$4,$H718=AO$6),$I718,"")</f>
        <v/>
      </c>
      <c r="AP718" s="139" t="str">
        <f t="shared" si="2348"/>
        <v/>
      </c>
      <c r="AQ718" s="139">
        <f t="shared" si="2348"/>
        <v>1500</v>
      </c>
      <c r="AR718" s="139" t="str">
        <f t="shared" si="2348"/>
        <v/>
      </c>
      <c r="AS718" s="139" t="str">
        <f t="shared" si="2348"/>
        <v/>
      </c>
      <c r="AT718" s="118"/>
      <c r="AU718" s="138" t="str">
        <f t="shared" si="1675"/>
        <v/>
      </c>
      <c r="AV718" s="139" t="str">
        <f t="shared" si="1676"/>
        <v/>
      </c>
      <c r="AW718" s="139" t="str">
        <f t="shared" si="1677"/>
        <v/>
      </c>
      <c r="AX718" s="139" t="str">
        <f t="shared" si="1678"/>
        <v/>
      </c>
      <c r="AY718" s="139" t="str">
        <f t="shared" si="1679"/>
        <v/>
      </c>
      <c r="AZ718" s="140" t="str">
        <f t="shared" si="1680"/>
        <v/>
      </c>
      <c r="BA718" s="141" t="str">
        <f t="shared" si="1681"/>
        <v/>
      </c>
      <c r="BB718" s="139" t="str">
        <f t="shared" si="1682"/>
        <v/>
      </c>
      <c r="BC718" s="139" t="str">
        <f t="shared" si="1683"/>
        <v/>
      </c>
      <c r="BD718" s="139" t="str">
        <f t="shared" si="1684"/>
        <v/>
      </c>
      <c r="BE718" s="140" t="str">
        <f t="shared" si="1685"/>
        <v/>
      </c>
      <c r="BF718" s="122" t="str">
        <f t="shared" si="1686"/>
        <v/>
      </c>
      <c r="BG718" s="123" t="str">
        <f t="shared" si="1687"/>
        <v/>
      </c>
      <c r="BH718" s="123" t="str">
        <f t="shared" si="1688"/>
        <v/>
      </c>
      <c r="BI718" s="123" t="str">
        <f t="shared" si="1689"/>
        <v/>
      </c>
      <c r="BJ718" s="122" t="str">
        <f t="shared" si="1690"/>
        <v/>
      </c>
      <c r="BK718" s="123" t="str">
        <f t="shared" si="1691"/>
        <v/>
      </c>
      <c r="BL718" s="123" t="str">
        <f t="shared" si="1692"/>
        <v/>
      </c>
      <c r="BM718" s="123" t="str">
        <f t="shared" si="1693"/>
        <v/>
      </c>
      <c r="BN718" s="123" t="str">
        <f t="shared" si="1694"/>
        <v/>
      </c>
      <c r="BO718" s="123" t="str">
        <f t="shared" si="1695"/>
        <v/>
      </c>
      <c r="BP718" s="123" t="str">
        <f t="shared" si="1696"/>
        <v/>
      </c>
      <c r="BQ718" s="123" t="str">
        <f t="shared" si="1697"/>
        <v/>
      </c>
      <c r="BR718" s="124" t="str">
        <f t="shared" si="1698"/>
        <v/>
      </c>
      <c r="BS718" s="142" t="str">
        <f t="shared" si="1699"/>
        <v/>
      </c>
      <c r="BT718" s="143" t="str">
        <f t="shared" si="1700"/>
        <v/>
      </c>
      <c r="BU718" s="143" t="str">
        <f t="shared" si="1701"/>
        <v/>
      </c>
      <c r="BV718" s="143" t="str">
        <f t="shared" si="1702"/>
        <v/>
      </c>
      <c r="BW718" s="143" t="str">
        <f t="shared" si="1703"/>
        <v/>
      </c>
      <c r="BX718" s="144" t="str">
        <f t="shared" si="1704"/>
        <v/>
      </c>
      <c r="BY718" s="141" t="str">
        <f t="shared" si="1705"/>
        <v/>
      </c>
      <c r="BZ718" s="139" t="str">
        <f t="shared" si="1706"/>
        <v/>
      </c>
      <c r="CA718" s="139" t="str">
        <f t="shared" si="1707"/>
        <v/>
      </c>
      <c r="CB718" s="139" t="str">
        <f t="shared" si="1708"/>
        <v/>
      </c>
      <c r="CC718" s="139" t="str">
        <f t="shared" si="1709"/>
        <v/>
      </c>
      <c r="CD718" s="139" t="str">
        <f t="shared" si="1710"/>
        <v/>
      </c>
      <c r="CE718" s="140" t="str">
        <f t="shared" si="1711"/>
        <v/>
      </c>
      <c r="CF718" s="141" t="str">
        <f t="shared" si="1712"/>
        <v/>
      </c>
      <c r="CG718" s="139" t="str">
        <f t="shared" si="1713"/>
        <v/>
      </c>
      <c r="CH718" s="139" t="str">
        <f t="shared" si="1714"/>
        <v/>
      </c>
      <c r="CI718" s="139" t="str">
        <f t="shared" si="1715"/>
        <v/>
      </c>
      <c r="CJ718" s="139" t="str">
        <f t="shared" si="1716"/>
        <v/>
      </c>
      <c r="CK718" s="139" t="str">
        <f t="shared" si="1717"/>
        <v/>
      </c>
      <c r="CL718" s="140" t="str">
        <f t="shared" si="1718"/>
        <v/>
      </c>
      <c r="CM718" s="142" t="str">
        <f t="shared" si="1719"/>
        <v/>
      </c>
      <c r="CN718" s="143" t="str">
        <f t="shared" si="1720"/>
        <v/>
      </c>
      <c r="CO718" s="143" t="str">
        <f t="shared" si="1721"/>
        <v/>
      </c>
      <c r="CP718" s="143" t="str">
        <f t="shared" si="1722"/>
        <v/>
      </c>
      <c r="CQ718" s="143" t="str">
        <f t="shared" si="1723"/>
        <v/>
      </c>
      <c r="CR718" s="145" t="str">
        <f t="shared" si="1724"/>
        <v/>
      </c>
      <c r="CS718" s="127"/>
      <c r="CT718" s="122" t="str">
        <f t="shared" si="1725"/>
        <v/>
      </c>
      <c r="CU718" s="123" t="str">
        <f t="shared" si="1726"/>
        <v/>
      </c>
      <c r="CV718" s="123" t="str">
        <f t="shared" si="1727"/>
        <v/>
      </c>
      <c r="CW718" s="123" t="str">
        <f t="shared" si="1728"/>
        <v/>
      </c>
      <c r="CX718" s="123" t="str">
        <f t="shared" si="1729"/>
        <v/>
      </c>
      <c r="CY718" s="123" t="str">
        <f t="shared" si="1730"/>
        <v/>
      </c>
      <c r="CZ718" s="123" t="str">
        <f t="shared" si="1731"/>
        <v/>
      </c>
      <c r="DA718" s="123" t="str">
        <f t="shared" si="1732"/>
        <v/>
      </c>
      <c r="DB718" s="124" t="str">
        <f t="shared" si="1733"/>
        <v/>
      </c>
      <c r="DC718" s="128" t="str">
        <f t="shared" si="1734"/>
        <v/>
      </c>
      <c r="DD718" s="123" t="str">
        <f t="shared" si="1735"/>
        <v/>
      </c>
      <c r="DE718" s="123" t="str">
        <f t="shared" si="1736"/>
        <v/>
      </c>
      <c r="DF718" s="123" t="str">
        <f t="shared" si="1737"/>
        <v/>
      </c>
      <c r="DG718" s="123" t="str">
        <f t="shared" si="1738"/>
        <v/>
      </c>
      <c r="DH718" s="123" t="str">
        <f t="shared" si="1739"/>
        <v/>
      </c>
      <c r="DI718" s="123" t="str">
        <f t="shared" si="1740"/>
        <v/>
      </c>
      <c r="DJ718" s="129" t="str">
        <f t="shared" si="1741"/>
        <v/>
      </c>
      <c r="DK718" s="98" t="s">
        <v>68</v>
      </c>
      <c r="DL718" s="130">
        <f t="shared" si="1748"/>
        <v>712</v>
      </c>
      <c r="DM718" s="56"/>
    </row>
    <row r="719" spans="2:117" ht="22.5" customHeight="1">
      <c r="B719" s="98" t="s">
        <v>68</v>
      </c>
      <c r="C719" s="130">
        <f t="shared" si="1742"/>
        <v>713</v>
      </c>
      <c r="D719" s="146">
        <v>45713</v>
      </c>
      <c r="E719" s="155" t="s">
        <v>69</v>
      </c>
      <c r="F719" s="102" t="s">
        <v>70</v>
      </c>
      <c r="G719" s="103" t="s">
        <v>20</v>
      </c>
      <c r="H719" s="131" t="s">
        <v>46</v>
      </c>
      <c r="I719" s="132">
        <v>5000</v>
      </c>
      <c r="J719" s="106"/>
      <c r="K719" s="107">
        <f t="shared" si="1743"/>
        <v>7260875</v>
      </c>
      <c r="L719" s="645"/>
      <c r="M719" s="133"/>
      <c r="N719" s="133"/>
      <c r="O719" s="134" t="str">
        <f t="shared" ref="O719:S719" si="2349">IF($H719=O$6,$I719,"")</f>
        <v/>
      </c>
      <c r="P719" s="135" t="str">
        <f t="shared" si="2349"/>
        <v/>
      </c>
      <c r="Q719" s="136">
        <f t="shared" si="2349"/>
        <v>5000</v>
      </c>
      <c r="R719" s="135" t="str">
        <f t="shared" si="2349"/>
        <v/>
      </c>
      <c r="S719" s="137" t="str">
        <f t="shared" si="2349"/>
        <v/>
      </c>
      <c r="T719" s="113" t="str">
        <f t="shared" ref="T719:AJ719" si="2350">IF($H719=T$6,$J719,"")</f>
        <v/>
      </c>
      <c r="U719" s="114" t="str">
        <f t="shared" si="2350"/>
        <v/>
      </c>
      <c r="V719" s="114" t="str">
        <f t="shared" si="2350"/>
        <v/>
      </c>
      <c r="W719" s="114" t="str">
        <f t="shared" si="2350"/>
        <v/>
      </c>
      <c r="X719" s="113" t="str">
        <f t="shared" si="2350"/>
        <v/>
      </c>
      <c r="Y719" s="114" t="str">
        <f t="shared" si="2350"/>
        <v/>
      </c>
      <c r="Z719" s="114" t="str">
        <f t="shared" si="2350"/>
        <v/>
      </c>
      <c r="AA719" s="114" t="str">
        <f t="shared" si="2350"/>
        <v/>
      </c>
      <c r="AB719" s="113" t="str">
        <f t="shared" si="2350"/>
        <v/>
      </c>
      <c r="AC719" s="114" t="str">
        <f t="shared" si="2350"/>
        <v/>
      </c>
      <c r="AD719" s="114" t="str">
        <f t="shared" si="2350"/>
        <v/>
      </c>
      <c r="AE719" s="114" t="str">
        <f t="shared" si="2350"/>
        <v/>
      </c>
      <c r="AF719" s="114" t="str">
        <f t="shared" si="2350"/>
        <v/>
      </c>
      <c r="AG719" s="114" t="str">
        <f t="shared" si="2350"/>
        <v/>
      </c>
      <c r="AH719" s="114" t="str">
        <f t="shared" si="2350"/>
        <v/>
      </c>
      <c r="AI719" s="113" t="str">
        <f t="shared" si="2350"/>
        <v/>
      </c>
      <c r="AJ719" s="115" t="str">
        <f t="shared" si="2350"/>
        <v/>
      </c>
      <c r="AK719" s="617"/>
      <c r="AL719" s="38"/>
      <c r="AM719" s="98" t="s">
        <v>68</v>
      </c>
      <c r="AN719" s="130">
        <f t="shared" si="1746"/>
        <v>713</v>
      </c>
      <c r="AO719" s="138" t="str">
        <f t="shared" ref="AO719:AS719" si="2351">IF(AND($G719=AO$4,$H719=AO$6),$I719,"")</f>
        <v/>
      </c>
      <c r="AP719" s="139" t="str">
        <f t="shared" si="2351"/>
        <v/>
      </c>
      <c r="AQ719" s="139">
        <f t="shared" si="2351"/>
        <v>5000</v>
      </c>
      <c r="AR719" s="139" t="str">
        <f t="shared" si="2351"/>
        <v/>
      </c>
      <c r="AS719" s="139" t="str">
        <f t="shared" si="2351"/>
        <v/>
      </c>
      <c r="AT719" s="118"/>
      <c r="AU719" s="138" t="str">
        <f t="shared" si="1675"/>
        <v/>
      </c>
      <c r="AV719" s="139" t="str">
        <f t="shared" si="1676"/>
        <v/>
      </c>
      <c r="AW719" s="139" t="str">
        <f t="shared" si="1677"/>
        <v/>
      </c>
      <c r="AX719" s="139" t="str">
        <f t="shared" si="1678"/>
        <v/>
      </c>
      <c r="AY719" s="139" t="str">
        <f t="shared" si="1679"/>
        <v/>
      </c>
      <c r="AZ719" s="140" t="str">
        <f t="shared" si="1680"/>
        <v/>
      </c>
      <c r="BA719" s="141" t="str">
        <f t="shared" si="1681"/>
        <v/>
      </c>
      <c r="BB719" s="139" t="str">
        <f t="shared" si="1682"/>
        <v/>
      </c>
      <c r="BC719" s="139" t="str">
        <f t="shared" si="1683"/>
        <v/>
      </c>
      <c r="BD719" s="139" t="str">
        <f t="shared" si="1684"/>
        <v/>
      </c>
      <c r="BE719" s="140" t="str">
        <f t="shared" si="1685"/>
        <v/>
      </c>
      <c r="BF719" s="122" t="str">
        <f t="shared" si="1686"/>
        <v/>
      </c>
      <c r="BG719" s="123" t="str">
        <f t="shared" si="1687"/>
        <v/>
      </c>
      <c r="BH719" s="123" t="str">
        <f t="shared" si="1688"/>
        <v/>
      </c>
      <c r="BI719" s="123" t="str">
        <f t="shared" si="1689"/>
        <v/>
      </c>
      <c r="BJ719" s="122" t="str">
        <f t="shared" si="1690"/>
        <v/>
      </c>
      <c r="BK719" s="123" t="str">
        <f t="shared" si="1691"/>
        <v/>
      </c>
      <c r="BL719" s="123" t="str">
        <f t="shared" si="1692"/>
        <v/>
      </c>
      <c r="BM719" s="123" t="str">
        <f t="shared" si="1693"/>
        <v/>
      </c>
      <c r="BN719" s="123" t="str">
        <f t="shared" si="1694"/>
        <v/>
      </c>
      <c r="BO719" s="123" t="str">
        <f t="shared" si="1695"/>
        <v/>
      </c>
      <c r="BP719" s="123" t="str">
        <f t="shared" si="1696"/>
        <v/>
      </c>
      <c r="BQ719" s="123" t="str">
        <f t="shared" si="1697"/>
        <v/>
      </c>
      <c r="BR719" s="124" t="str">
        <f t="shared" si="1698"/>
        <v/>
      </c>
      <c r="BS719" s="142" t="str">
        <f t="shared" si="1699"/>
        <v/>
      </c>
      <c r="BT719" s="143" t="str">
        <f t="shared" si="1700"/>
        <v/>
      </c>
      <c r="BU719" s="143" t="str">
        <f t="shared" si="1701"/>
        <v/>
      </c>
      <c r="BV719" s="143" t="str">
        <f t="shared" si="1702"/>
        <v/>
      </c>
      <c r="BW719" s="143" t="str">
        <f t="shared" si="1703"/>
        <v/>
      </c>
      <c r="BX719" s="144" t="str">
        <f t="shared" si="1704"/>
        <v/>
      </c>
      <c r="BY719" s="141" t="str">
        <f t="shared" si="1705"/>
        <v/>
      </c>
      <c r="BZ719" s="139" t="str">
        <f t="shared" si="1706"/>
        <v/>
      </c>
      <c r="CA719" s="139" t="str">
        <f t="shared" si="1707"/>
        <v/>
      </c>
      <c r="CB719" s="139" t="str">
        <f t="shared" si="1708"/>
        <v/>
      </c>
      <c r="CC719" s="139" t="str">
        <f t="shared" si="1709"/>
        <v/>
      </c>
      <c r="CD719" s="139" t="str">
        <f t="shared" si="1710"/>
        <v/>
      </c>
      <c r="CE719" s="140" t="str">
        <f t="shared" si="1711"/>
        <v/>
      </c>
      <c r="CF719" s="141" t="str">
        <f t="shared" si="1712"/>
        <v/>
      </c>
      <c r="CG719" s="139" t="str">
        <f t="shared" si="1713"/>
        <v/>
      </c>
      <c r="CH719" s="139" t="str">
        <f t="shared" si="1714"/>
        <v/>
      </c>
      <c r="CI719" s="139" t="str">
        <f t="shared" si="1715"/>
        <v/>
      </c>
      <c r="CJ719" s="139" t="str">
        <f t="shared" si="1716"/>
        <v/>
      </c>
      <c r="CK719" s="139" t="str">
        <f t="shared" si="1717"/>
        <v/>
      </c>
      <c r="CL719" s="140" t="str">
        <f t="shared" si="1718"/>
        <v/>
      </c>
      <c r="CM719" s="142" t="str">
        <f t="shared" si="1719"/>
        <v/>
      </c>
      <c r="CN719" s="143" t="str">
        <f t="shared" si="1720"/>
        <v/>
      </c>
      <c r="CO719" s="143" t="str">
        <f t="shared" si="1721"/>
        <v/>
      </c>
      <c r="CP719" s="143" t="str">
        <f t="shared" si="1722"/>
        <v/>
      </c>
      <c r="CQ719" s="143" t="str">
        <f t="shared" si="1723"/>
        <v/>
      </c>
      <c r="CR719" s="145" t="str">
        <f t="shared" si="1724"/>
        <v/>
      </c>
      <c r="CS719" s="127"/>
      <c r="CT719" s="122" t="str">
        <f t="shared" si="1725"/>
        <v/>
      </c>
      <c r="CU719" s="123" t="str">
        <f t="shared" si="1726"/>
        <v/>
      </c>
      <c r="CV719" s="123" t="str">
        <f t="shared" si="1727"/>
        <v/>
      </c>
      <c r="CW719" s="123" t="str">
        <f t="shared" si="1728"/>
        <v/>
      </c>
      <c r="CX719" s="123" t="str">
        <f t="shared" si="1729"/>
        <v/>
      </c>
      <c r="CY719" s="123" t="str">
        <f t="shared" si="1730"/>
        <v/>
      </c>
      <c r="CZ719" s="123" t="str">
        <f t="shared" si="1731"/>
        <v/>
      </c>
      <c r="DA719" s="123" t="str">
        <f t="shared" si="1732"/>
        <v/>
      </c>
      <c r="DB719" s="124" t="str">
        <f t="shared" si="1733"/>
        <v/>
      </c>
      <c r="DC719" s="128" t="str">
        <f t="shared" si="1734"/>
        <v/>
      </c>
      <c r="DD719" s="123" t="str">
        <f t="shared" si="1735"/>
        <v/>
      </c>
      <c r="DE719" s="123" t="str">
        <f t="shared" si="1736"/>
        <v/>
      </c>
      <c r="DF719" s="123" t="str">
        <f t="shared" si="1737"/>
        <v/>
      </c>
      <c r="DG719" s="123" t="str">
        <f t="shared" si="1738"/>
        <v/>
      </c>
      <c r="DH719" s="123" t="str">
        <f t="shared" si="1739"/>
        <v/>
      </c>
      <c r="DI719" s="123" t="str">
        <f t="shared" si="1740"/>
        <v/>
      </c>
      <c r="DJ719" s="129" t="str">
        <f t="shared" si="1741"/>
        <v/>
      </c>
      <c r="DK719" s="98" t="s">
        <v>68</v>
      </c>
      <c r="DL719" s="130">
        <f t="shared" si="1748"/>
        <v>713</v>
      </c>
      <c r="DM719" s="56"/>
    </row>
    <row r="720" spans="2:117" ht="22.5" customHeight="1">
      <c r="B720" s="98" t="s">
        <v>68</v>
      </c>
      <c r="C720" s="130">
        <f t="shared" si="1742"/>
        <v>714</v>
      </c>
      <c r="D720" s="146">
        <v>45713</v>
      </c>
      <c r="E720" s="155" t="s">
        <v>69</v>
      </c>
      <c r="F720" s="102" t="s">
        <v>70</v>
      </c>
      <c r="G720" s="103" t="s">
        <v>20</v>
      </c>
      <c r="H720" s="131" t="s">
        <v>46</v>
      </c>
      <c r="I720" s="132">
        <v>10000</v>
      </c>
      <c r="J720" s="106"/>
      <c r="K720" s="107">
        <f t="shared" si="1743"/>
        <v>7270875</v>
      </c>
      <c r="L720" s="645"/>
      <c r="M720" s="133"/>
      <c r="N720" s="133"/>
      <c r="O720" s="134" t="str">
        <f t="shared" ref="O720:S720" si="2352">IF($H720=O$6,$I720,"")</f>
        <v/>
      </c>
      <c r="P720" s="135" t="str">
        <f t="shared" si="2352"/>
        <v/>
      </c>
      <c r="Q720" s="136">
        <f t="shared" si="2352"/>
        <v>10000</v>
      </c>
      <c r="R720" s="135" t="str">
        <f t="shared" si="2352"/>
        <v/>
      </c>
      <c r="S720" s="137" t="str">
        <f t="shared" si="2352"/>
        <v/>
      </c>
      <c r="T720" s="113" t="str">
        <f t="shared" ref="T720:AJ720" si="2353">IF($H720=T$6,$J720,"")</f>
        <v/>
      </c>
      <c r="U720" s="114" t="str">
        <f t="shared" si="2353"/>
        <v/>
      </c>
      <c r="V720" s="114" t="str">
        <f t="shared" si="2353"/>
        <v/>
      </c>
      <c r="W720" s="114" t="str">
        <f t="shared" si="2353"/>
        <v/>
      </c>
      <c r="X720" s="113" t="str">
        <f t="shared" si="2353"/>
        <v/>
      </c>
      <c r="Y720" s="114" t="str">
        <f t="shared" si="2353"/>
        <v/>
      </c>
      <c r="Z720" s="114" t="str">
        <f t="shared" si="2353"/>
        <v/>
      </c>
      <c r="AA720" s="114" t="str">
        <f t="shared" si="2353"/>
        <v/>
      </c>
      <c r="AB720" s="113" t="str">
        <f t="shared" si="2353"/>
        <v/>
      </c>
      <c r="AC720" s="114" t="str">
        <f t="shared" si="2353"/>
        <v/>
      </c>
      <c r="AD720" s="114" t="str">
        <f t="shared" si="2353"/>
        <v/>
      </c>
      <c r="AE720" s="114" t="str">
        <f t="shared" si="2353"/>
        <v/>
      </c>
      <c r="AF720" s="114" t="str">
        <f t="shared" si="2353"/>
        <v/>
      </c>
      <c r="AG720" s="114" t="str">
        <f t="shared" si="2353"/>
        <v/>
      </c>
      <c r="AH720" s="114" t="str">
        <f t="shared" si="2353"/>
        <v/>
      </c>
      <c r="AI720" s="113" t="str">
        <f t="shared" si="2353"/>
        <v/>
      </c>
      <c r="AJ720" s="115" t="str">
        <f t="shared" si="2353"/>
        <v/>
      </c>
      <c r="AK720" s="617"/>
      <c r="AL720" s="38"/>
      <c r="AM720" s="98" t="s">
        <v>68</v>
      </c>
      <c r="AN720" s="130">
        <f t="shared" si="1746"/>
        <v>714</v>
      </c>
      <c r="AO720" s="138" t="str">
        <f t="shared" ref="AO720:AS720" si="2354">IF(AND($G720=AO$4,$H720=AO$6),$I720,"")</f>
        <v/>
      </c>
      <c r="AP720" s="139" t="str">
        <f t="shared" si="2354"/>
        <v/>
      </c>
      <c r="AQ720" s="139">
        <f t="shared" si="2354"/>
        <v>10000</v>
      </c>
      <c r="AR720" s="139" t="str">
        <f t="shared" si="2354"/>
        <v/>
      </c>
      <c r="AS720" s="139" t="str">
        <f t="shared" si="2354"/>
        <v/>
      </c>
      <c r="AT720" s="118"/>
      <c r="AU720" s="138" t="str">
        <f t="shared" si="1675"/>
        <v/>
      </c>
      <c r="AV720" s="139" t="str">
        <f t="shared" si="1676"/>
        <v/>
      </c>
      <c r="AW720" s="139" t="str">
        <f t="shared" si="1677"/>
        <v/>
      </c>
      <c r="AX720" s="139" t="str">
        <f t="shared" si="1678"/>
        <v/>
      </c>
      <c r="AY720" s="139" t="str">
        <f t="shared" si="1679"/>
        <v/>
      </c>
      <c r="AZ720" s="140" t="str">
        <f t="shared" si="1680"/>
        <v/>
      </c>
      <c r="BA720" s="141" t="str">
        <f t="shared" si="1681"/>
        <v/>
      </c>
      <c r="BB720" s="139" t="str">
        <f t="shared" si="1682"/>
        <v/>
      </c>
      <c r="BC720" s="139" t="str">
        <f t="shared" si="1683"/>
        <v/>
      </c>
      <c r="BD720" s="139" t="str">
        <f t="shared" si="1684"/>
        <v/>
      </c>
      <c r="BE720" s="140" t="str">
        <f t="shared" si="1685"/>
        <v/>
      </c>
      <c r="BF720" s="122" t="str">
        <f t="shared" si="1686"/>
        <v/>
      </c>
      <c r="BG720" s="123" t="str">
        <f t="shared" si="1687"/>
        <v/>
      </c>
      <c r="BH720" s="123" t="str">
        <f t="shared" si="1688"/>
        <v/>
      </c>
      <c r="BI720" s="123" t="str">
        <f t="shared" si="1689"/>
        <v/>
      </c>
      <c r="BJ720" s="122" t="str">
        <f t="shared" si="1690"/>
        <v/>
      </c>
      <c r="BK720" s="123" t="str">
        <f t="shared" si="1691"/>
        <v/>
      </c>
      <c r="BL720" s="123" t="str">
        <f t="shared" si="1692"/>
        <v/>
      </c>
      <c r="BM720" s="123" t="str">
        <f t="shared" si="1693"/>
        <v/>
      </c>
      <c r="BN720" s="123" t="str">
        <f t="shared" si="1694"/>
        <v/>
      </c>
      <c r="BO720" s="123" t="str">
        <f t="shared" si="1695"/>
        <v/>
      </c>
      <c r="BP720" s="123" t="str">
        <f t="shared" si="1696"/>
        <v/>
      </c>
      <c r="BQ720" s="123" t="str">
        <f t="shared" si="1697"/>
        <v/>
      </c>
      <c r="BR720" s="124" t="str">
        <f t="shared" si="1698"/>
        <v/>
      </c>
      <c r="BS720" s="142" t="str">
        <f t="shared" si="1699"/>
        <v/>
      </c>
      <c r="BT720" s="143" t="str">
        <f t="shared" si="1700"/>
        <v/>
      </c>
      <c r="BU720" s="143" t="str">
        <f t="shared" si="1701"/>
        <v/>
      </c>
      <c r="BV720" s="143" t="str">
        <f t="shared" si="1702"/>
        <v/>
      </c>
      <c r="BW720" s="143" t="str">
        <f t="shared" si="1703"/>
        <v/>
      </c>
      <c r="BX720" s="144" t="str">
        <f t="shared" si="1704"/>
        <v/>
      </c>
      <c r="BY720" s="141" t="str">
        <f t="shared" si="1705"/>
        <v/>
      </c>
      <c r="BZ720" s="139" t="str">
        <f t="shared" si="1706"/>
        <v/>
      </c>
      <c r="CA720" s="139" t="str">
        <f t="shared" si="1707"/>
        <v/>
      </c>
      <c r="CB720" s="139" t="str">
        <f t="shared" si="1708"/>
        <v/>
      </c>
      <c r="CC720" s="139" t="str">
        <f t="shared" si="1709"/>
        <v/>
      </c>
      <c r="CD720" s="139" t="str">
        <f t="shared" si="1710"/>
        <v/>
      </c>
      <c r="CE720" s="140" t="str">
        <f t="shared" si="1711"/>
        <v/>
      </c>
      <c r="CF720" s="141" t="str">
        <f t="shared" si="1712"/>
        <v/>
      </c>
      <c r="CG720" s="139" t="str">
        <f t="shared" si="1713"/>
        <v/>
      </c>
      <c r="CH720" s="139" t="str">
        <f t="shared" si="1714"/>
        <v/>
      </c>
      <c r="CI720" s="139" t="str">
        <f t="shared" si="1715"/>
        <v/>
      </c>
      <c r="CJ720" s="139" t="str">
        <f t="shared" si="1716"/>
        <v/>
      </c>
      <c r="CK720" s="139" t="str">
        <f t="shared" si="1717"/>
        <v/>
      </c>
      <c r="CL720" s="140" t="str">
        <f t="shared" si="1718"/>
        <v/>
      </c>
      <c r="CM720" s="142" t="str">
        <f t="shared" si="1719"/>
        <v/>
      </c>
      <c r="CN720" s="143" t="str">
        <f t="shared" si="1720"/>
        <v/>
      </c>
      <c r="CO720" s="143" t="str">
        <f t="shared" si="1721"/>
        <v/>
      </c>
      <c r="CP720" s="143" t="str">
        <f t="shared" si="1722"/>
        <v/>
      </c>
      <c r="CQ720" s="143" t="str">
        <f t="shared" si="1723"/>
        <v/>
      </c>
      <c r="CR720" s="145" t="str">
        <f t="shared" si="1724"/>
        <v/>
      </c>
      <c r="CS720" s="127"/>
      <c r="CT720" s="122" t="str">
        <f t="shared" si="1725"/>
        <v/>
      </c>
      <c r="CU720" s="123" t="str">
        <f t="shared" si="1726"/>
        <v/>
      </c>
      <c r="CV720" s="123" t="str">
        <f t="shared" si="1727"/>
        <v/>
      </c>
      <c r="CW720" s="123" t="str">
        <f t="shared" si="1728"/>
        <v/>
      </c>
      <c r="CX720" s="123" t="str">
        <f t="shared" si="1729"/>
        <v/>
      </c>
      <c r="CY720" s="123" t="str">
        <f t="shared" si="1730"/>
        <v/>
      </c>
      <c r="CZ720" s="123" t="str">
        <f t="shared" si="1731"/>
        <v/>
      </c>
      <c r="DA720" s="123" t="str">
        <f t="shared" si="1732"/>
        <v/>
      </c>
      <c r="DB720" s="124" t="str">
        <f t="shared" si="1733"/>
        <v/>
      </c>
      <c r="DC720" s="128" t="str">
        <f t="shared" si="1734"/>
        <v/>
      </c>
      <c r="DD720" s="123" t="str">
        <f t="shared" si="1735"/>
        <v/>
      </c>
      <c r="DE720" s="123" t="str">
        <f t="shared" si="1736"/>
        <v/>
      </c>
      <c r="DF720" s="123" t="str">
        <f t="shared" si="1737"/>
        <v/>
      </c>
      <c r="DG720" s="123" t="str">
        <f t="shared" si="1738"/>
        <v/>
      </c>
      <c r="DH720" s="123" t="str">
        <f t="shared" si="1739"/>
        <v/>
      </c>
      <c r="DI720" s="123" t="str">
        <f t="shared" si="1740"/>
        <v/>
      </c>
      <c r="DJ720" s="129" t="str">
        <f t="shared" si="1741"/>
        <v/>
      </c>
      <c r="DK720" s="98" t="s">
        <v>68</v>
      </c>
      <c r="DL720" s="130">
        <f t="shared" si="1748"/>
        <v>714</v>
      </c>
      <c r="DM720" s="56"/>
    </row>
    <row r="721" spans="2:117" ht="22.5" customHeight="1">
      <c r="B721" s="98" t="s">
        <v>68</v>
      </c>
      <c r="C721" s="130">
        <f t="shared" si="1742"/>
        <v>715</v>
      </c>
      <c r="D721" s="146">
        <v>45713</v>
      </c>
      <c r="E721" s="155" t="s">
        <v>69</v>
      </c>
      <c r="F721" s="102" t="s">
        <v>70</v>
      </c>
      <c r="G721" s="103" t="s">
        <v>20</v>
      </c>
      <c r="H721" s="131" t="s">
        <v>46</v>
      </c>
      <c r="I721" s="132">
        <v>2000</v>
      </c>
      <c r="J721" s="106"/>
      <c r="K721" s="107">
        <f t="shared" si="1743"/>
        <v>7272875</v>
      </c>
      <c r="L721" s="645"/>
      <c r="M721" s="133"/>
      <c r="N721" s="133"/>
      <c r="O721" s="134" t="str">
        <f t="shared" ref="O721:S721" si="2355">IF($H721=O$6,$I721,"")</f>
        <v/>
      </c>
      <c r="P721" s="135" t="str">
        <f t="shared" si="2355"/>
        <v/>
      </c>
      <c r="Q721" s="136">
        <f t="shared" si="2355"/>
        <v>2000</v>
      </c>
      <c r="R721" s="135" t="str">
        <f t="shared" si="2355"/>
        <v/>
      </c>
      <c r="S721" s="137" t="str">
        <f t="shared" si="2355"/>
        <v/>
      </c>
      <c r="T721" s="113" t="str">
        <f t="shared" ref="T721:AJ721" si="2356">IF($H721=T$6,$J721,"")</f>
        <v/>
      </c>
      <c r="U721" s="114" t="str">
        <f t="shared" si="2356"/>
        <v/>
      </c>
      <c r="V721" s="114" t="str">
        <f t="shared" si="2356"/>
        <v/>
      </c>
      <c r="W721" s="114" t="str">
        <f t="shared" si="2356"/>
        <v/>
      </c>
      <c r="X721" s="113" t="str">
        <f t="shared" si="2356"/>
        <v/>
      </c>
      <c r="Y721" s="114" t="str">
        <f t="shared" si="2356"/>
        <v/>
      </c>
      <c r="Z721" s="114" t="str">
        <f t="shared" si="2356"/>
        <v/>
      </c>
      <c r="AA721" s="114" t="str">
        <f t="shared" si="2356"/>
        <v/>
      </c>
      <c r="AB721" s="113" t="str">
        <f t="shared" si="2356"/>
        <v/>
      </c>
      <c r="AC721" s="114" t="str">
        <f t="shared" si="2356"/>
        <v/>
      </c>
      <c r="AD721" s="114" t="str">
        <f t="shared" si="2356"/>
        <v/>
      </c>
      <c r="AE721" s="114" t="str">
        <f t="shared" si="2356"/>
        <v/>
      </c>
      <c r="AF721" s="114" t="str">
        <f t="shared" si="2356"/>
        <v/>
      </c>
      <c r="AG721" s="114" t="str">
        <f t="shared" si="2356"/>
        <v/>
      </c>
      <c r="AH721" s="114" t="str">
        <f t="shared" si="2356"/>
        <v/>
      </c>
      <c r="AI721" s="113" t="str">
        <f t="shared" si="2356"/>
        <v/>
      </c>
      <c r="AJ721" s="115" t="str">
        <f t="shared" si="2356"/>
        <v/>
      </c>
      <c r="AK721" s="617"/>
      <c r="AL721" s="38"/>
      <c r="AM721" s="98" t="s">
        <v>68</v>
      </c>
      <c r="AN721" s="130">
        <f t="shared" si="1746"/>
        <v>715</v>
      </c>
      <c r="AO721" s="138" t="str">
        <f t="shared" ref="AO721:AS721" si="2357">IF(AND($G721=AO$4,$H721=AO$6),$I721,"")</f>
        <v/>
      </c>
      <c r="AP721" s="139" t="str">
        <f t="shared" si="2357"/>
        <v/>
      </c>
      <c r="AQ721" s="139">
        <f t="shared" si="2357"/>
        <v>2000</v>
      </c>
      <c r="AR721" s="139" t="str">
        <f t="shared" si="2357"/>
        <v/>
      </c>
      <c r="AS721" s="139" t="str">
        <f t="shared" si="2357"/>
        <v/>
      </c>
      <c r="AT721" s="118"/>
      <c r="AU721" s="138" t="str">
        <f t="shared" si="1675"/>
        <v/>
      </c>
      <c r="AV721" s="139" t="str">
        <f t="shared" si="1676"/>
        <v/>
      </c>
      <c r="AW721" s="139" t="str">
        <f t="shared" si="1677"/>
        <v/>
      </c>
      <c r="AX721" s="139" t="str">
        <f t="shared" si="1678"/>
        <v/>
      </c>
      <c r="AY721" s="139" t="str">
        <f t="shared" si="1679"/>
        <v/>
      </c>
      <c r="AZ721" s="140" t="str">
        <f t="shared" si="1680"/>
        <v/>
      </c>
      <c r="BA721" s="141" t="str">
        <f t="shared" si="1681"/>
        <v/>
      </c>
      <c r="BB721" s="139" t="str">
        <f t="shared" si="1682"/>
        <v/>
      </c>
      <c r="BC721" s="139" t="str">
        <f t="shared" si="1683"/>
        <v/>
      </c>
      <c r="BD721" s="139" t="str">
        <f t="shared" si="1684"/>
        <v/>
      </c>
      <c r="BE721" s="140" t="str">
        <f t="shared" si="1685"/>
        <v/>
      </c>
      <c r="BF721" s="122" t="str">
        <f t="shared" si="1686"/>
        <v/>
      </c>
      <c r="BG721" s="123" t="str">
        <f t="shared" si="1687"/>
        <v/>
      </c>
      <c r="BH721" s="123" t="str">
        <f t="shared" si="1688"/>
        <v/>
      </c>
      <c r="BI721" s="123" t="str">
        <f t="shared" si="1689"/>
        <v/>
      </c>
      <c r="BJ721" s="122" t="str">
        <f t="shared" si="1690"/>
        <v/>
      </c>
      <c r="BK721" s="123" t="str">
        <f t="shared" si="1691"/>
        <v/>
      </c>
      <c r="BL721" s="123" t="str">
        <f t="shared" si="1692"/>
        <v/>
      </c>
      <c r="BM721" s="123" t="str">
        <f t="shared" si="1693"/>
        <v/>
      </c>
      <c r="BN721" s="123" t="str">
        <f t="shared" si="1694"/>
        <v/>
      </c>
      <c r="BO721" s="123" t="str">
        <f t="shared" si="1695"/>
        <v/>
      </c>
      <c r="BP721" s="123" t="str">
        <f t="shared" si="1696"/>
        <v/>
      </c>
      <c r="BQ721" s="123" t="str">
        <f t="shared" si="1697"/>
        <v/>
      </c>
      <c r="BR721" s="124" t="str">
        <f t="shared" si="1698"/>
        <v/>
      </c>
      <c r="BS721" s="142" t="str">
        <f t="shared" si="1699"/>
        <v/>
      </c>
      <c r="BT721" s="143" t="str">
        <f t="shared" si="1700"/>
        <v/>
      </c>
      <c r="BU721" s="143" t="str">
        <f t="shared" si="1701"/>
        <v/>
      </c>
      <c r="BV721" s="143" t="str">
        <f t="shared" si="1702"/>
        <v/>
      </c>
      <c r="BW721" s="143" t="str">
        <f t="shared" si="1703"/>
        <v/>
      </c>
      <c r="BX721" s="144" t="str">
        <f t="shared" si="1704"/>
        <v/>
      </c>
      <c r="BY721" s="141" t="str">
        <f t="shared" si="1705"/>
        <v/>
      </c>
      <c r="BZ721" s="139" t="str">
        <f t="shared" si="1706"/>
        <v/>
      </c>
      <c r="CA721" s="139" t="str">
        <f t="shared" si="1707"/>
        <v/>
      </c>
      <c r="CB721" s="139" t="str">
        <f t="shared" si="1708"/>
        <v/>
      </c>
      <c r="CC721" s="139" t="str">
        <f t="shared" si="1709"/>
        <v/>
      </c>
      <c r="CD721" s="139" t="str">
        <f t="shared" si="1710"/>
        <v/>
      </c>
      <c r="CE721" s="140" t="str">
        <f t="shared" si="1711"/>
        <v/>
      </c>
      <c r="CF721" s="141" t="str">
        <f t="shared" si="1712"/>
        <v/>
      </c>
      <c r="CG721" s="139" t="str">
        <f t="shared" si="1713"/>
        <v/>
      </c>
      <c r="CH721" s="139" t="str">
        <f t="shared" si="1714"/>
        <v/>
      </c>
      <c r="CI721" s="139" t="str">
        <f t="shared" si="1715"/>
        <v/>
      </c>
      <c r="CJ721" s="139" t="str">
        <f t="shared" si="1716"/>
        <v/>
      </c>
      <c r="CK721" s="139" t="str">
        <f t="shared" si="1717"/>
        <v/>
      </c>
      <c r="CL721" s="140" t="str">
        <f t="shared" si="1718"/>
        <v/>
      </c>
      <c r="CM721" s="142" t="str">
        <f t="shared" si="1719"/>
        <v/>
      </c>
      <c r="CN721" s="143" t="str">
        <f t="shared" si="1720"/>
        <v/>
      </c>
      <c r="CO721" s="143" t="str">
        <f t="shared" si="1721"/>
        <v/>
      </c>
      <c r="CP721" s="143" t="str">
        <f t="shared" si="1722"/>
        <v/>
      </c>
      <c r="CQ721" s="143" t="str">
        <f t="shared" si="1723"/>
        <v/>
      </c>
      <c r="CR721" s="145" t="str">
        <f t="shared" si="1724"/>
        <v/>
      </c>
      <c r="CS721" s="127"/>
      <c r="CT721" s="122" t="str">
        <f t="shared" si="1725"/>
        <v/>
      </c>
      <c r="CU721" s="123" t="str">
        <f t="shared" si="1726"/>
        <v/>
      </c>
      <c r="CV721" s="123" t="str">
        <f t="shared" si="1727"/>
        <v/>
      </c>
      <c r="CW721" s="123" t="str">
        <f t="shared" si="1728"/>
        <v/>
      </c>
      <c r="CX721" s="123" t="str">
        <f t="shared" si="1729"/>
        <v/>
      </c>
      <c r="CY721" s="123" t="str">
        <f t="shared" si="1730"/>
        <v/>
      </c>
      <c r="CZ721" s="123" t="str">
        <f t="shared" si="1731"/>
        <v/>
      </c>
      <c r="DA721" s="123" t="str">
        <f t="shared" si="1732"/>
        <v/>
      </c>
      <c r="DB721" s="124" t="str">
        <f t="shared" si="1733"/>
        <v/>
      </c>
      <c r="DC721" s="128" t="str">
        <f t="shared" si="1734"/>
        <v/>
      </c>
      <c r="DD721" s="123" t="str">
        <f t="shared" si="1735"/>
        <v/>
      </c>
      <c r="DE721" s="123" t="str">
        <f t="shared" si="1736"/>
        <v/>
      </c>
      <c r="DF721" s="123" t="str">
        <f t="shared" si="1737"/>
        <v/>
      </c>
      <c r="DG721" s="123" t="str">
        <f t="shared" si="1738"/>
        <v/>
      </c>
      <c r="DH721" s="123" t="str">
        <f t="shared" si="1739"/>
        <v/>
      </c>
      <c r="DI721" s="123" t="str">
        <f t="shared" si="1740"/>
        <v/>
      </c>
      <c r="DJ721" s="129" t="str">
        <f t="shared" si="1741"/>
        <v/>
      </c>
      <c r="DK721" s="98" t="s">
        <v>68</v>
      </c>
      <c r="DL721" s="130">
        <f t="shared" si="1748"/>
        <v>715</v>
      </c>
      <c r="DM721" s="56"/>
    </row>
    <row r="722" spans="2:117" ht="22.5" customHeight="1">
      <c r="B722" s="98" t="s">
        <v>68</v>
      </c>
      <c r="C722" s="130">
        <f t="shared" si="1742"/>
        <v>716</v>
      </c>
      <c r="D722" s="146">
        <v>45713</v>
      </c>
      <c r="E722" s="155" t="s">
        <v>69</v>
      </c>
      <c r="F722" s="102" t="s">
        <v>70</v>
      </c>
      <c r="G722" s="103" t="s">
        <v>20</v>
      </c>
      <c r="H722" s="131" t="s">
        <v>46</v>
      </c>
      <c r="I722" s="132">
        <v>10000</v>
      </c>
      <c r="J722" s="106"/>
      <c r="K722" s="107">
        <f t="shared" si="1743"/>
        <v>7282875</v>
      </c>
      <c r="L722" s="645"/>
      <c r="M722" s="133"/>
      <c r="N722" s="133"/>
      <c r="O722" s="134" t="str">
        <f t="shared" ref="O722:S722" si="2358">IF($H722=O$6,$I722,"")</f>
        <v/>
      </c>
      <c r="P722" s="135" t="str">
        <f t="shared" si="2358"/>
        <v/>
      </c>
      <c r="Q722" s="136">
        <f t="shared" si="2358"/>
        <v>10000</v>
      </c>
      <c r="R722" s="135" t="str">
        <f t="shared" si="2358"/>
        <v/>
      </c>
      <c r="S722" s="137" t="str">
        <f t="shared" si="2358"/>
        <v/>
      </c>
      <c r="T722" s="113" t="str">
        <f t="shared" ref="T722:AJ722" si="2359">IF($H722=T$6,$J722,"")</f>
        <v/>
      </c>
      <c r="U722" s="114" t="str">
        <f t="shared" si="2359"/>
        <v/>
      </c>
      <c r="V722" s="114" t="str">
        <f t="shared" si="2359"/>
        <v/>
      </c>
      <c r="W722" s="114" t="str">
        <f t="shared" si="2359"/>
        <v/>
      </c>
      <c r="X722" s="113" t="str">
        <f t="shared" si="2359"/>
        <v/>
      </c>
      <c r="Y722" s="114" t="str">
        <f t="shared" si="2359"/>
        <v/>
      </c>
      <c r="Z722" s="114" t="str">
        <f t="shared" si="2359"/>
        <v/>
      </c>
      <c r="AA722" s="114" t="str">
        <f t="shared" si="2359"/>
        <v/>
      </c>
      <c r="AB722" s="113" t="str">
        <f t="shared" si="2359"/>
        <v/>
      </c>
      <c r="AC722" s="114" t="str">
        <f t="shared" si="2359"/>
        <v/>
      </c>
      <c r="AD722" s="114" t="str">
        <f t="shared" si="2359"/>
        <v/>
      </c>
      <c r="AE722" s="114" t="str">
        <f t="shared" si="2359"/>
        <v/>
      </c>
      <c r="AF722" s="114" t="str">
        <f t="shared" si="2359"/>
        <v/>
      </c>
      <c r="AG722" s="114" t="str">
        <f t="shared" si="2359"/>
        <v/>
      </c>
      <c r="AH722" s="114" t="str">
        <f t="shared" si="2359"/>
        <v/>
      </c>
      <c r="AI722" s="113" t="str">
        <f t="shared" si="2359"/>
        <v/>
      </c>
      <c r="AJ722" s="115" t="str">
        <f t="shared" si="2359"/>
        <v/>
      </c>
      <c r="AK722" s="617"/>
      <c r="AL722" s="38"/>
      <c r="AM722" s="98" t="s">
        <v>68</v>
      </c>
      <c r="AN722" s="130">
        <f t="shared" si="1746"/>
        <v>716</v>
      </c>
      <c r="AO722" s="138" t="str">
        <f t="shared" ref="AO722:AS722" si="2360">IF(AND($G722=AO$4,$H722=AO$6),$I722,"")</f>
        <v/>
      </c>
      <c r="AP722" s="139" t="str">
        <f t="shared" si="2360"/>
        <v/>
      </c>
      <c r="AQ722" s="139">
        <f t="shared" si="2360"/>
        <v>10000</v>
      </c>
      <c r="AR722" s="139" t="str">
        <f t="shared" si="2360"/>
        <v/>
      </c>
      <c r="AS722" s="139" t="str">
        <f t="shared" si="2360"/>
        <v/>
      </c>
      <c r="AT722" s="118"/>
      <c r="AU722" s="138" t="str">
        <f t="shared" si="1675"/>
        <v/>
      </c>
      <c r="AV722" s="139" t="str">
        <f t="shared" si="1676"/>
        <v/>
      </c>
      <c r="AW722" s="139" t="str">
        <f t="shared" si="1677"/>
        <v/>
      </c>
      <c r="AX722" s="139" t="str">
        <f t="shared" si="1678"/>
        <v/>
      </c>
      <c r="AY722" s="139" t="str">
        <f t="shared" si="1679"/>
        <v/>
      </c>
      <c r="AZ722" s="140" t="str">
        <f t="shared" si="1680"/>
        <v/>
      </c>
      <c r="BA722" s="141" t="str">
        <f t="shared" si="1681"/>
        <v/>
      </c>
      <c r="BB722" s="139" t="str">
        <f t="shared" si="1682"/>
        <v/>
      </c>
      <c r="BC722" s="139" t="str">
        <f t="shared" si="1683"/>
        <v/>
      </c>
      <c r="BD722" s="139" t="str">
        <f t="shared" si="1684"/>
        <v/>
      </c>
      <c r="BE722" s="140" t="str">
        <f t="shared" si="1685"/>
        <v/>
      </c>
      <c r="BF722" s="122" t="str">
        <f t="shared" si="1686"/>
        <v/>
      </c>
      <c r="BG722" s="123" t="str">
        <f t="shared" si="1687"/>
        <v/>
      </c>
      <c r="BH722" s="123" t="str">
        <f t="shared" si="1688"/>
        <v/>
      </c>
      <c r="BI722" s="123" t="str">
        <f t="shared" si="1689"/>
        <v/>
      </c>
      <c r="BJ722" s="122" t="str">
        <f t="shared" si="1690"/>
        <v/>
      </c>
      <c r="BK722" s="123" t="str">
        <f t="shared" si="1691"/>
        <v/>
      </c>
      <c r="BL722" s="123" t="str">
        <f t="shared" si="1692"/>
        <v/>
      </c>
      <c r="BM722" s="123" t="str">
        <f t="shared" si="1693"/>
        <v/>
      </c>
      <c r="BN722" s="123" t="str">
        <f t="shared" si="1694"/>
        <v/>
      </c>
      <c r="BO722" s="123" t="str">
        <f t="shared" si="1695"/>
        <v/>
      </c>
      <c r="BP722" s="123" t="str">
        <f t="shared" si="1696"/>
        <v/>
      </c>
      <c r="BQ722" s="123" t="str">
        <f t="shared" si="1697"/>
        <v/>
      </c>
      <c r="BR722" s="124" t="str">
        <f t="shared" si="1698"/>
        <v/>
      </c>
      <c r="BS722" s="142" t="str">
        <f t="shared" si="1699"/>
        <v/>
      </c>
      <c r="BT722" s="143" t="str">
        <f t="shared" si="1700"/>
        <v/>
      </c>
      <c r="BU722" s="143" t="str">
        <f t="shared" si="1701"/>
        <v/>
      </c>
      <c r="BV722" s="143" t="str">
        <f t="shared" si="1702"/>
        <v/>
      </c>
      <c r="BW722" s="143" t="str">
        <f t="shared" si="1703"/>
        <v/>
      </c>
      <c r="BX722" s="144" t="str">
        <f t="shared" si="1704"/>
        <v/>
      </c>
      <c r="BY722" s="141" t="str">
        <f t="shared" si="1705"/>
        <v/>
      </c>
      <c r="BZ722" s="139" t="str">
        <f t="shared" si="1706"/>
        <v/>
      </c>
      <c r="CA722" s="139" t="str">
        <f t="shared" si="1707"/>
        <v/>
      </c>
      <c r="CB722" s="139" t="str">
        <f t="shared" si="1708"/>
        <v/>
      </c>
      <c r="CC722" s="139" t="str">
        <f t="shared" si="1709"/>
        <v/>
      </c>
      <c r="CD722" s="139" t="str">
        <f t="shared" si="1710"/>
        <v/>
      </c>
      <c r="CE722" s="140" t="str">
        <f t="shared" si="1711"/>
        <v/>
      </c>
      <c r="CF722" s="141" t="str">
        <f t="shared" si="1712"/>
        <v/>
      </c>
      <c r="CG722" s="139" t="str">
        <f t="shared" si="1713"/>
        <v/>
      </c>
      <c r="CH722" s="139" t="str">
        <f t="shared" si="1714"/>
        <v/>
      </c>
      <c r="CI722" s="139" t="str">
        <f t="shared" si="1715"/>
        <v/>
      </c>
      <c r="CJ722" s="139" t="str">
        <f t="shared" si="1716"/>
        <v/>
      </c>
      <c r="CK722" s="139" t="str">
        <f t="shared" si="1717"/>
        <v/>
      </c>
      <c r="CL722" s="140" t="str">
        <f t="shared" si="1718"/>
        <v/>
      </c>
      <c r="CM722" s="142" t="str">
        <f t="shared" si="1719"/>
        <v/>
      </c>
      <c r="CN722" s="143" t="str">
        <f t="shared" si="1720"/>
        <v/>
      </c>
      <c r="CO722" s="143" t="str">
        <f t="shared" si="1721"/>
        <v/>
      </c>
      <c r="CP722" s="143" t="str">
        <f t="shared" si="1722"/>
        <v/>
      </c>
      <c r="CQ722" s="143" t="str">
        <f t="shared" si="1723"/>
        <v/>
      </c>
      <c r="CR722" s="145" t="str">
        <f t="shared" si="1724"/>
        <v/>
      </c>
      <c r="CS722" s="127"/>
      <c r="CT722" s="122" t="str">
        <f t="shared" si="1725"/>
        <v/>
      </c>
      <c r="CU722" s="123" t="str">
        <f t="shared" si="1726"/>
        <v/>
      </c>
      <c r="CV722" s="123" t="str">
        <f t="shared" si="1727"/>
        <v/>
      </c>
      <c r="CW722" s="123" t="str">
        <f t="shared" si="1728"/>
        <v/>
      </c>
      <c r="CX722" s="123" t="str">
        <f t="shared" si="1729"/>
        <v/>
      </c>
      <c r="CY722" s="123" t="str">
        <f t="shared" si="1730"/>
        <v/>
      </c>
      <c r="CZ722" s="123" t="str">
        <f t="shared" si="1731"/>
        <v/>
      </c>
      <c r="DA722" s="123" t="str">
        <f t="shared" si="1732"/>
        <v/>
      </c>
      <c r="DB722" s="124" t="str">
        <f t="shared" si="1733"/>
        <v/>
      </c>
      <c r="DC722" s="128" t="str">
        <f t="shared" si="1734"/>
        <v/>
      </c>
      <c r="DD722" s="123" t="str">
        <f t="shared" si="1735"/>
        <v/>
      </c>
      <c r="DE722" s="123" t="str">
        <f t="shared" si="1736"/>
        <v/>
      </c>
      <c r="DF722" s="123" t="str">
        <f t="shared" si="1737"/>
        <v/>
      </c>
      <c r="DG722" s="123" t="str">
        <f t="shared" si="1738"/>
        <v/>
      </c>
      <c r="DH722" s="123" t="str">
        <f t="shared" si="1739"/>
        <v/>
      </c>
      <c r="DI722" s="123" t="str">
        <f t="shared" si="1740"/>
        <v/>
      </c>
      <c r="DJ722" s="129" t="str">
        <f t="shared" si="1741"/>
        <v/>
      </c>
      <c r="DK722" s="98" t="s">
        <v>68</v>
      </c>
      <c r="DL722" s="130">
        <f t="shared" si="1748"/>
        <v>716</v>
      </c>
      <c r="DM722" s="56"/>
    </row>
    <row r="723" spans="2:117" ht="22.5" customHeight="1">
      <c r="B723" s="98" t="s">
        <v>68</v>
      </c>
      <c r="C723" s="130">
        <f t="shared" si="1742"/>
        <v>717</v>
      </c>
      <c r="D723" s="146">
        <v>45713</v>
      </c>
      <c r="E723" s="155" t="s">
        <v>69</v>
      </c>
      <c r="F723" s="102" t="s">
        <v>70</v>
      </c>
      <c r="G723" s="103" t="s">
        <v>20</v>
      </c>
      <c r="H723" s="131" t="s">
        <v>46</v>
      </c>
      <c r="I723" s="132">
        <v>3000</v>
      </c>
      <c r="J723" s="106"/>
      <c r="K723" s="107">
        <f t="shared" si="1743"/>
        <v>7285875</v>
      </c>
      <c r="L723" s="645"/>
      <c r="M723" s="133"/>
      <c r="N723" s="133"/>
      <c r="O723" s="134" t="str">
        <f t="shared" ref="O723:S723" si="2361">IF($H723=O$6,$I723,"")</f>
        <v/>
      </c>
      <c r="P723" s="135" t="str">
        <f t="shared" si="2361"/>
        <v/>
      </c>
      <c r="Q723" s="136">
        <f t="shared" si="2361"/>
        <v>3000</v>
      </c>
      <c r="R723" s="135" t="str">
        <f t="shared" si="2361"/>
        <v/>
      </c>
      <c r="S723" s="137" t="str">
        <f t="shared" si="2361"/>
        <v/>
      </c>
      <c r="T723" s="113" t="str">
        <f t="shared" ref="T723:AJ723" si="2362">IF($H723=T$6,$J723,"")</f>
        <v/>
      </c>
      <c r="U723" s="114" t="str">
        <f t="shared" si="2362"/>
        <v/>
      </c>
      <c r="V723" s="114" t="str">
        <f t="shared" si="2362"/>
        <v/>
      </c>
      <c r="W723" s="114" t="str">
        <f t="shared" si="2362"/>
        <v/>
      </c>
      <c r="X723" s="113" t="str">
        <f t="shared" si="2362"/>
        <v/>
      </c>
      <c r="Y723" s="114" t="str">
        <f t="shared" si="2362"/>
        <v/>
      </c>
      <c r="Z723" s="114" t="str">
        <f t="shared" si="2362"/>
        <v/>
      </c>
      <c r="AA723" s="114" t="str">
        <f t="shared" si="2362"/>
        <v/>
      </c>
      <c r="AB723" s="113" t="str">
        <f t="shared" si="2362"/>
        <v/>
      </c>
      <c r="AC723" s="114" t="str">
        <f t="shared" si="2362"/>
        <v/>
      </c>
      <c r="AD723" s="114" t="str">
        <f t="shared" si="2362"/>
        <v/>
      </c>
      <c r="AE723" s="114" t="str">
        <f t="shared" si="2362"/>
        <v/>
      </c>
      <c r="AF723" s="114" t="str">
        <f t="shared" si="2362"/>
        <v/>
      </c>
      <c r="AG723" s="114" t="str">
        <f t="shared" si="2362"/>
        <v/>
      </c>
      <c r="AH723" s="114" t="str">
        <f t="shared" si="2362"/>
        <v/>
      </c>
      <c r="AI723" s="113" t="str">
        <f t="shared" si="2362"/>
        <v/>
      </c>
      <c r="AJ723" s="115" t="str">
        <f t="shared" si="2362"/>
        <v/>
      </c>
      <c r="AK723" s="617"/>
      <c r="AL723" s="38"/>
      <c r="AM723" s="98" t="s">
        <v>68</v>
      </c>
      <c r="AN723" s="130">
        <f t="shared" si="1746"/>
        <v>717</v>
      </c>
      <c r="AO723" s="138" t="str">
        <f t="shared" ref="AO723:AS723" si="2363">IF(AND($G723=AO$4,$H723=AO$6),$I723,"")</f>
        <v/>
      </c>
      <c r="AP723" s="139" t="str">
        <f t="shared" si="2363"/>
        <v/>
      </c>
      <c r="AQ723" s="139">
        <f t="shared" si="2363"/>
        <v>3000</v>
      </c>
      <c r="AR723" s="139" t="str">
        <f t="shared" si="2363"/>
        <v/>
      </c>
      <c r="AS723" s="139" t="str">
        <f t="shared" si="2363"/>
        <v/>
      </c>
      <c r="AT723" s="118"/>
      <c r="AU723" s="138" t="str">
        <f t="shared" si="1675"/>
        <v/>
      </c>
      <c r="AV723" s="139" t="str">
        <f t="shared" si="1676"/>
        <v/>
      </c>
      <c r="AW723" s="139" t="str">
        <f t="shared" si="1677"/>
        <v/>
      </c>
      <c r="AX723" s="139" t="str">
        <f t="shared" si="1678"/>
        <v/>
      </c>
      <c r="AY723" s="139" t="str">
        <f t="shared" si="1679"/>
        <v/>
      </c>
      <c r="AZ723" s="140" t="str">
        <f t="shared" si="1680"/>
        <v/>
      </c>
      <c r="BA723" s="141" t="str">
        <f t="shared" si="1681"/>
        <v/>
      </c>
      <c r="BB723" s="139" t="str">
        <f t="shared" si="1682"/>
        <v/>
      </c>
      <c r="BC723" s="139" t="str">
        <f t="shared" si="1683"/>
        <v/>
      </c>
      <c r="BD723" s="139" t="str">
        <f t="shared" si="1684"/>
        <v/>
      </c>
      <c r="BE723" s="140" t="str">
        <f t="shared" si="1685"/>
        <v/>
      </c>
      <c r="BF723" s="122" t="str">
        <f t="shared" si="1686"/>
        <v/>
      </c>
      <c r="BG723" s="123" t="str">
        <f t="shared" si="1687"/>
        <v/>
      </c>
      <c r="BH723" s="123" t="str">
        <f t="shared" si="1688"/>
        <v/>
      </c>
      <c r="BI723" s="123" t="str">
        <f t="shared" si="1689"/>
        <v/>
      </c>
      <c r="BJ723" s="122" t="str">
        <f t="shared" si="1690"/>
        <v/>
      </c>
      <c r="BK723" s="123" t="str">
        <f t="shared" si="1691"/>
        <v/>
      </c>
      <c r="BL723" s="123" t="str">
        <f t="shared" si="1692"/>
        <v/>
      </c>
      <c r="BM723" s="123" t="str">
        <f t="shared" si="1693"/>
        <v/>
      </c>
      <c r="BN723" s="123" t="str">
        <f t="shared" si="1694"/>
        <v/>
      </c>
      <c r="BO723" s="123" t="str">
        <f t="shared" si="1695"/>
        <v/>
      </c>
      <c r="BP723" s="123" t="str">
        <f t="shared" si="1696"/>
        <v/>
      </c>
      <c r="BQ723" s="123" t="str">
        <f t="shared" si="1697"/>
        <v/>
      </c>
      <c r="BR723" s="124" t="str">
        <f t="shared" si="1698"/>
        <v/>
      </c>
      <c r="BS723" s="142" t="str">
        <f t="shared" si="1699"/>
        <v/>
      </c>
      <c r="BT723" s="143" t="str">
        <f t="shared" si="1700"/>
        <v/>
      </c>
      <c r="BU723" s="143" t="str">
        <f t="shared" si="1701"/>
        <v/>
      </c>
      <c r="BV723" s="143" t="str">
        <f t="shared" si="1702"/>
        <v/>
      </c>
      <c r="BW723" s="143" t="str">
        <f t="shared" si="1703"/>
        <v/>
      </c>
      <c r="BX723" s="144" t="str">
        <f t="shared" si="1704"/>
        <v/>
      </c>
      <c r="BY723" s="141" t="str">
        <f t="shared" si="1705"/>
        <v/>
      </c>
      <c r="BZ723" s="139" t="str">
        <f t="shared" si="1706"/>
        <v/>
      </c>
      <c r="CA723" s="139" t="str">
        <f t="shared" si="1707"/>
        <v/>
      </c>
      <c r="CB723" s="139" t="str">
        <f t="shared" si="1708"/>
        <v/>
      </c>
      <c r="CC723" s="139" t="str">
        <f t="shared" si="1709"/>
        <v/>
      </c>
      <c r="CD723" s="139" t="str">
        <f t="shared" si="1710"/>
        <v/>
      </c>
      <c r="CE723" s="140" t="str">
        <f t="shared" si="1711"/>
        <v/>
      </c>
      <c r="CF723" s="141" t="str">
        <f t="shared" si="1712"/>
        <v/>
      </c>
      <c r="CG723" s="139" t="str">
        <f t="shared" si="1713"/>
        <v/>
      </c>
      <c r="CH723" s="139" t="str">
        <f t="shared" si="1714"/>
        <v/>
      </c>
      <c r="CI723" s="139" t="str">
        <f t="shared" si="1715"/>
        <v/>
      </c>
      <c r="CJ723" s="139" t="str">
        <f t="shared" si="1716"/>
        <v/>
      </c>
      <c r="CK723" s="139" t="str">
        <f t="shared" si="1717"/>
        <v/>
      </c>
      <c r="CL723" s="140" t="str">
        <f t="shared" si="1718"/>
        <v/>
      </c>
      <c r="CM723" s="142" t="str">
        <f t="shared" si="1719"/>
        <v/>
      </c>
      <c r="CN723" s="143" t="str">
        <f t="shared" si="1720"/>
        <v/>
      </c>
      <c r="CO723" s="143" t="str">
        <f t="shared" si="1721"/>
        <v/>
      </c>
      <c r="CP723" s="143" t="str">
        <f t="shared" si="1722"/>
        <v/>
      </c>
      <c r="CQ723" s="143" t="str">
        <f t="shared" si="1723"/>
        <v/>
      </c>
      <c r="CR723" s="145" t="str">
        <f t="shared" si="1724"/>
        <v/>
      </c>
      <c r="CS723" s="127"/>
      <c r="CT723" s="122" t="str">
        <f t="shared" si="1725"/>
        <v/>
      </c>
      <c r="CU723" s="123" t="str">
        <f t="shared" si="1726"/>
        <v/>
      </c>
      <c r="CV723" s="123" t="str">
        <f t="shared" si="1727"/>
        <v/>
      </c>
      <c r="CW723" s="123" t="str">
        <f t="shared" si="1728"/>
        <v/>
      </c>
      <c r="CX723" s="123" t="str">
        <f t="shared" si="1729"/>
        <v/>
      </c>
      <c r="CY723" s="123" t="str">
        <f t="shared" si="1730"/>
        <v/>
      </c>
      <c r="CZ723" s="123" t="str">
        <f t="shared" si="1731"/>
        <v/>
      </c>
      <c r="DA723" s="123" t="str">
        <f t="shared" si="1732"/>
        <v/>
      </c>
      <c r="DB723" s="124" t="str">
        <f t="shared" si="1733"/>
        <v/>
      </c>
      <c r="DC723" s="128" t="str">
        <f t="shared" si="1734"/>
        <v/>
      </c>
      <c r="DD723" s="123" t="str">
        <f t="shared" si="1735"/>
        <v/>
      </c>
      <c r="DE723" s="123" t="str">
        <f t="shared" si="1736"/>
        <v/>
      </c>
      <c r="DF723" s="123" t="str">
        <f t="shared" si="1737"/>
        <v/>
      </c>
      <c r="DG723" s="123" t="str">
        <f t="shared" si="1738"/>
        <v/>
      </c>
      <c r="DH723" s="123" t="str">
        <f t="shared" si="1739"/>
        <v/>
      </c>
      <c r="DI723" s="123" t="str">
        <f t="shared" si="1740"/>
        <v/>
      </c>
      <c r="DJ723" s="129" t="str">
        <f t="shared" si="1741"/>
        <v/>
      </c>
      <c r="DK723" s="98" t="s">
        <v>68</v>
      </c>
      <c r="DL723" s="130">
        <f t="shared" si="1748"/>
        <v>717</v>
      </c>
      <c r="DM723" s="56"/>
    </row>
    <row r="724" spans="2:117" ht="22.5" customHeight="1">
      <c r="B724" s="98" t="s">
        <v>68</v>
      </c>
      <c r="C724" s="130">
        <f t="shared" si="1742"/>
        <v>718</v>
      </c>
      <c r="D724" s="146">
        <v>45713</v>
      </c>
      <c r="E724" s="155" t="s">
        <v>69</v>
      </c>
      <c r="F724" s="102" t="s">
        <v>70</v>
      </c>
      <c r="G724" s="156" t="s">
        <v>20</v>
      </c>
      <c r="H724" s="131" t="s">
        <v>46</v>
      </c>
      <c r="I724" s="132">
        <v>3000</v>
      </c>
      <c r="J724" s="106"/>
      <c r="K724" s="107">
        <f t="shared" si="1743"/>
        <v>7288875</v>
      </c>
      <c r="L724" s="645"/>
      <c r="M724" s="133"/>
      <c r="N724" s="133"/>
      <c r="O724" s="134" t="str">
        <f t="shared" ref="O724:S724" si="2364">IF($H724=O$6,$I724,"")</f>
        <v/>
      </c>
      <c r="P724" s="135" t="str">
        <f t="shared" si="2364"/>
        <v/>
      </c>
      <c r="Q724" s="136">
        <f t="shared" si="2364"/>
        <v>3000</v>
      </c>
      <c r="R724" s="135" t="str">
        <f t="shared" si="2364"/>
        <v/>
      </c>
      <c r="S724" s="137" t="str">
        <f t="shared" si="2364"/>
        <v/>
      </c>
      <c r="T724" s="113" t="str">
        <f t="shared" ref="T724:AJ724" si="2365">IF($H724=T$6,$J724,"")</f>
        <v/>
      </c>
      <c r="U724" s="114" t="str">
        <f t="shared" si="2365"/>
        <v/>
      </c>
      <c r="V724" s="114" t="str">
        <f t="shared" si="2365"/>
        <v/>
      </c>
      <c r="W724" s="114" t="str">
        <f t="shared" si="2365"/>
        <v/>
      </c>
      <c r="X724" s="113" t="str">
        <f t="shared" si="2365"/>
        <v/>
      </c>
      <c r="Y724" s="114" t="str">
        <f t="shared" si="2365"/>
        <v/>
      </c>
      <c r="Z724" s="114" t="str">
        <f t="shared" si="2365"/>
        <v/>
      </c>
      <c r="AA724" s="114" t="str">
        <f t="shared" si="2365"/>
        <v/>
      </c>
      <c r="AB724" s="113" t="str">
        <f t="shared" si="2365"/>
        <v/>
      </c>
      <c r="AC724" s="114" t="str">
        <f t="shared" si="2365"/>
        <v/>
      </c>
      <c r="AD724" s="114" t="str">
        <f t="shared" si="2365"/>
        <v/>
      </c>
      <c r="AE724" s="114" t="str">
        <f t="shared" si="2365"/>
        <v/>
      </c>
      <c r="AF724" s="114" t="str">
        <f t="shared" si="2365"/>
        <v/>
      </c>
      <c r="AG724" s="114" t="str">
        <f t="shared" si="2365"/>
        <v/>
      </c>
      <c r="AH724" s="114" t="str">
        <f t="shared" si="2365"/>
        <v/>
      </c>
      <c r="AI724" s="113" t="str">
        <f t="shared" si="2365"/>
        <v/>
      </c>
      <c r="AJ724" s="115" t="str">
        <f t="shared" si="2365"/>
        <v/>
      </c>
      <c r="AK724" s="617"/>
      <c r="AL724" s="38"/>
      <c r="AM724" s="98" t="s">
        <v>68</v>
      </c>
      <c r="AN724" s="130">
        <f t="shared" si="1746"/>
        <v>718</v>
      </c>
      <c r="AO724" s="138" t="str">
        <f t="shared" ref="AO724:AS724" si="2366">IF(AND($G724=AO$4,$H724=AO$6),$I724,"")</f>
        <v/>
      </c>
      <c r="AP724" s="139" t="str">
        <f t="shared" si="2366"/>
        <v/>
      </c>
      <c r="AQ724" s="139">
        <f t="shared" si="2366"/>
        <v>3000</v>
      </c>
      <c r="AR724" s="139" t="str">
        <f t="shared" si="2366"/>
        <v/>
      </c>
      <c r="AS724" s="139" t="str">
        <f t="shared" si="2366"/>
        <v/>
      </c>
      <c r="AT724" s="118"/>
      <c r="AU724" s="138" t="str">
        <f t="shared" si="1675"/>
        <v/>
      </c>
      <c r="AV724" s="139" t="str">
        <f t="shared" si="1676"/>
        <v/>
      </c>
      <c r="AW724" s="139" t="str">
        <f t="shared" si="1677"/>
        <v/>
      </c>
      <c r="AX724" s="139" t="str">
        <f t="shared" si="1678"/>
        <v/>
      </c>
      <c r="AY724" s="139" t="str">
        <f t="shared" si="1679"/>
        <v/>
      </c>
      <c r="AZ724" s="140" t="str">
        <f t="shared" si="1680"/>
        <v/>
      </c>
      <c r="BA724" s="141" t="str">
        <f t="shared" si="1681"/>
        <v/>
      </c>
      <c r="BB724" s="139" t="str">
        <f t="shared" si="1682"/>
        <v/>
      </c>
      <c r="BC724" s="139" t="str">
        <f t="shared" si="1683"/>
        <v/>
      </c>
      <c r="BD724" s="139" t="str">
        <f t="shared" si="1684"/>
        <v/>
      </c>
      <c r="BE724" s="140" t="str">
        <f t="shared" si="1685"/>
        <v/>
      </c>
      <c r="BF724" s="122" t="str">
        <f t="shared" si="1686"/>
        <v/>
      </c>
      <c r="BG724" s="123" t="str">
        <f t="shared" si="1687"/>
        <v/>
      </c>
      <c r="BH724" s="123" t="str">
        <f t="shared" si="1688"/>
        <v/>
      </c>
      <c r="BI724" s="123" t="str">
        <f t="shared" si="1689"/>
        <v/>
      </c>
      <c r="BJ724" s="122" t="str">
        <f t="shared" si="1690"/>
        <v/>
      </c>
      <c r="BK724" s="123" t="str">
        <f t="shared" si="1691"/>
        <v/>
      </c>
      <c r="BL724" s="123" t="str">
        <f t="shared" si="1692"/>
        <v/>
      </c>
      <c r="BM724" s="123" t="str">
        <f t="shared" si="1693"/>
        <v/>
      </c>
      <c r="BN724" s="123" t="str">
        <f t="shared" si="1694"/>
        <v/>
      </c>
      <c r="BO724" s="123" t="str">
        <f t="shared" si="1695"/>
        <v/>
      </c>
      <c r="BP724" s="123" t="str">
        <f t="shared" si="1696"/>
        <v/>
      </c>
      <c r="BQ724" s="123" t="str">
        <f t="shared" si="1697"/>
        <v/>
      </c>
      <c r="BR724" s="124" t="str">
        <f t="shared" si="1698"/>
        <v/>
      </c>
      <c r="BS724" s="142" t="str">
        <f t="shared" si="1699"/>
        <v/>
      </c>
      <c r="BT724" s="143" t="str">
        <f t="shared" si="1700"/>
        <v/>
      </c>
      <c r="BU724" s="143" t="str">
        <f t="shared" si="1701"/>
        <v/>
      </c>
      <c r="BV724" s="143" t="str">
        <f t="shared" si="1702"/>
        <v/>
      </c>
      <c r="BW724" s="143" t="str">
        <f t="shared" si="1703"/>
        <v/>
      </c>
      <c r="BX724" s="144" t="str">
        <f t="shared" si="1704"/>
        <v/>
      </c>
      <c r="BY724" s="141" t="str">
        <f t="shared" si="1705"/>
        <v/>
      </c>
      <c r="BZ724" s="139" t="str">
        <f t="shared" si="1706"/>
        <v/>
      </c>
      <c r="CA724" s="139" t="str">
        <f t="shared" si="1707"/>
        <v/>
      </c>
      <c r="CB724" s="139" t="str">
        <f t="shared" si="1708"/>
        <v/>
      </c>
      <c r="CC724" s="139" t="str">
        <f t="shared" si="1709"/>
        <v/>
      </c>
      <c r="CD724" s="139" t="str">
        <f t="shared" si="1710"/>
        <v/>
      </c>
      <c r="CE724" s="140" t="str">
        <f t="shared" si="1711"/>
        <v/>
      </c>
      <c r="CF724" s="141" t="str">
        <f t="shared" si="1712"/>
        <v/>
      </c>
      <c r="CG724" s="139" t="str">
        <f t="shared" si="1713"/>
        <v/>
      </c>
      <c r="CH724" s="139" t="str">
        <f t="shared" si="1714"/>
        <v/>
      </c>
      <c r="CI724" s="139" t="str">
        <f t="shared" si="1715"/>
        <v/>
      </c>
      <c r="CJ724" s="139" t="str">
        <f t="shared" si="1716"/>
        <v/>
      </c>
      <c r="CK724" s="139" t="str">
        <f t="shared" si="1717"/>
        <v/>
      </c>
      <c r="CL724" s="140" t="str">
        <f t="shared" si="1718"/>
        <v/>
      </c>
      <c r="CM724" s="142" t="str">
        <f t="shared" si="1719"/>
        <v/>
      </c>
      <c r="CN724" s="143" t="str">
        <f t="shared" si="1720"/>
        <v/>
      </c>
      <c r="CO724" s="143" t="str">
        <f t="shared" si="1721"/>
        <v/>
      </c>
      <c r="CP724" s="143" t="str">
        <f t="shared" si="1722"/>
        <v/>
      </c>
      <c r="CQ724" s="143" t="str">
        <f t="shared" si="1723"/>
        <v/>
      </c>
      <c r="CR724" s="145" t="str">
        <f t="shared" si="1724"/>
        <v/>
      </c>
      <c r="CS724" s="127"/>
      <c r="CT724" s="122" t="str">
        <f t="shared" si="1725"/>
        <v/>
      </c>
      <c r="CU724" s="123" t="str">
        <f t="shared" si="1726"/>
        <v/>
      </c>
      <c r="CV724" s="123" t="str">
        <f t="shared" si="1727"/>
        <v/>
      </c>
      <c r="CW724" s="123" t="str">
        <f t="shared" si="1728"/>
        <v/>
      </c>
      <c r="CX724" s="123" t="str">
        <f t="shared" si="1729"/>
        <v/>
      </c>
      <c r="CY724" s="123" t="str">
        <f t="shared" si="1730"/>
        <v/>
      </c>
      <c r="CZ724" s="123" t="str">
        <f t="shared" si="1731"/>
        <v/>
      </c>
      <c r="DA724" s="123" t="str">
        <f t="shared" si="1732"/>
        <v/>
      </c>
      <c r="DB724" s="124" t="str">
        <f t="shared" si="1733"/>
        <v/>
      </c>
      <c r="DC724" s="128" t="str">
        <f t="shared" si="1734"/>
        <v/>
      </c>
      <c r="DD724" s="123" t="str">
        <f t="shared" si="1735"/>
        <v/>
      </c>
      <c r="DE724" s="123" t="str">
        <f t="shared" si="1736"/>
        <v/>
      </c>
      <c r="DF724" s="123" t="str">
        <f t="shared" si="1737"/>
        <v/>
      </c>
      <c r="DG724" s="123" t="str">
        <f t="shared" si="1738"/>
        <v/>
      </c>
      <c r="DH724" s="123" t="str">
        <f t="shared" si="1739"/>
        <v/>
      </c>
      <c r="DI724" s="123" t="str">
        <f t="shared" si="1740"/>
        <v/>
      </c>
      <c r="DJ724" s="129" t="str">
        <f t="shared" si="1741"/>
        <v/>
      </c>
      <c r="DK724" s="98" t="s">
        <v>68</v>
      </c>
      <c r="DL724" s="130">
        <f t="shared" si="1748"/>
        <v>718</v>
      </c>
      <c r="DM724" s="56"/>
    </row>
    <row r="725" spans="2:117" ht="22.5" customHeight="1">
      <c r="B725" s="98" t="s">
        <v>68</v>
      </c>
      <c r="C725" s="130">
        <f t="shared" si="1742"/>
        <v>719</v>
      </c>
      <c r="D725" s="146">
        <v>45713</v>
      </c>
      <c r="E725" s="155" t="s">
        <v>69</v>
      </c>
      <c r="F725" s="102" t="s">
        <v>70</v>
      </c>
      <c r="G725" s="103" t="s">
        <v>20</v>
      </c>
      <c r="H725" s="131" t="s">
        <v>46</v>
      </c>
      <c r="I725" s="132">
        <v>1000</v>
      </c>
      <c r="J725" s="106"/>
      <c r="K725" s="107">
        <f t="shared" si="1743"/>
        <v>7289875</v>
      </c>
      <c r="L725" s="645"/>
      <c r="M725" s="133"/>
      <c r="N725" s="133"/>
      <c r="O725" s="134" t="str">
        <f t="shared" ref="O725:S725" si="2367">IF($H725=O$6,$I725,"")</f>
        <v/>
      </c>
      <c r="P725" s="135" t="str">
        <f t="shared" si="2367"/>
        <v/>
      </c>
      <c r="Q725" s="136">
        <f t="shared" si="2367"/>
        <v>1000</v>
      </c>
      <c r="R725" s="135" t="str">
        <f t="shared" si="2367"/>
        <v/>
      </c>
      <c r="S725" s="137" t="str">
        <f t="shared" si="2367"/>
        <v/>
      </c>
      <c r="T725" s="113" t="str">
        <f t="shared" ref="T725:AJ725" si="2368">IF($H725=T$6,$J725,"")</f>
        <v/>
      </c>
      <c r="U725" s="114" t="str">
        <f t="shared" si="2368"/>
        <v/>
      </c>
      <c r="V725" s="114" t="str">
        <f t="shared" si="2368"/>
        <v/>
      </c>
      <c r="W725" s="114" t="str">
        <f t="shared" si="2368"/>
        <v/>
      </c>
      <c r="X725" s="113" t="str">
        <f t="shared" si="2368"/>
        <v/>
      </c>
      <c r="Y725" s="114" t="str">
        <f t="shared" si="2368"/>
        <v/>
      </c>
      <c r="Z725" s="114" t="str">
        <f t="shared" si="2368"/>
        <v/>
      </c>
      <c r="AA725" s="114" t="str">
        <f t="shared" si="2368"/>
        <v/>
      </c>
      <c r="AB725" s="113" t="str">
        <f t="shared" si="2368"/>
        <v/>
      </c>
      <c r="AC725" s="114" t="str">
        <f t="shared" si="2368"/>
        <v/>
      </c>
      <c r="AD725" s="114" t="str">
        <f t="shared" si="2368"/>
        <v/>
      </c>
      <c r="AE725" s="114" t="str">
        <f t="shared" si="2368"/>
        <v/>
      </c>
      <c r="AF725" s="114" t="str">
        <f t="shared" si="2368"/>
        <v/>
      </c>
      <c r="AG725" s="114" t="str">
        <f t="shared" si="2368"/>
        <v/>
      </c>
      <c r="AH725" s="114" t="str">
        <f t="shared" si="2368"/>
        <v/>
      </c>
      <c r="AI725" s="113" t="str">
        <f t="shared" si="2368"/>
        <v/>
      </c>
      <c r="AJ725" s="115" t="str">
        <f t="shared" si="2368"/>
        <v/>
      </c>
      <c r="AK725" s="617"/>
      <c r="AL725" s="38"/>
      <c r="AM725" s="98" t="s">
        <v>68</v>
      </c>
      <c r="AN725" s="130">
        <f t="shared" si="1746"/>
        <v>719</v>
      </c>
      <c r="AO725" s="138" t="str">
        <f t="shared" ref="AO725:AS725" si="2369">IF(AND($G725=AO$4,$H725=AO$6),$I725,"")</f>
        <v/>
      </c>
      <c r="AP725" s="139" t="str">
        <f t="shared" si="2369"/>
        <v/>
      </c>
      <c r="AQ725" s="139">
        <f t="shared" si="2369"/>
        <v>1000</v>
      </c>
      <c r="AR725" s="139" t="str">
        <f t="shared" si="2369"/>
        <v/>
      </c>
      <c r="AS725" s="139" t="str">
        <f t="shared" si="2369"/>
        <v/>
      </c>
      <c r="AT725" s="118"/>
      <c r="AU725" s="138" t="str">
        <f t="shared" si="1675"/>
        <v/>
      </c>
      <c r="AV725" s="139" t="str">
        <f t="shared" si="1676"/>
        <v/>
      </c>
      <c r="AW725" s="139" t="str">
        <f t="shared" si="1677"/>
        <v/>
      </c>
      <c r="AX725" s="139" t="str">
        <f t="shared" si="1678"/>
        <v/>
      </c>
      <c r="AY725" s="139" t="str">
        <f t="shared" si="1679"/>
        <v/>
      </c>
      <c r="AZ725" s="140" t="str">
        <f t="shared" si="1680"/>
        <v/>
      </c>
      <c r="BA725" s="141" t="str">
        <f t="shared" si="1681"/>
        <v/>
      </c>
      <c r="BB725" s="139" t="str">
        <f t="shared" si="1682"/>
        <v/>
      </c>
      <c r="BC725" s="139" t="str">
        <f t="shared" si="1683"/>
        <v/>
      </c>
      <c r="BD725" s="139" t="str">
        <f t="shared" si="1684"/>
        <v/>
      </c>
      <c r="BE725" s="140" t="str">
        <f t="shared" si="1685"/>
        <v/>
      </c>
      <c r="BF725" s="122" t="str">
        <f t="shared" si="1686"/>
        <v/>
      </c>
      <c r="BG725" s="123" t="str">
        <f t="shared" si="1687"/>
        <v/>
      </c>
      <c r="BH725" s="123" t="str">
        <f t="shared" si="1688"/>
        <v/>
      </c>
      <c r="BI725" s="123" t="str">
        <f t="shared" si="1689"/>
        <v/>
      </c>
      <c r="BJ725" s="122" t="str">
        <f t="shared" si="1690"/>
        <v/>
      </c>
      <c r="BK725" s="123" t="str">
        <f t="shared" si="1691"/>
        <v/>
      </c>
      <c r="BL725" s="123" t="str">
        <f t="shared" si="1692"/>
        <v/>
      </c>
      <c r="BM725" s="123" t="str">
        <f t="shared" si="1693"/>
        <v/>
      </c>
      <c r="BN725" s="123" t="str">
        <f t="shared" si="1694"/>
        <v/>
      </c>
      <c r="BO725" s="123" t="str">
        <f t="shared" si="1695"/>
        <v/>
      </c>
      <c r="BP725" s="123" t="str">
        <f t="shared" si="1696"/>
        <v/>
      </c>
      <c r="BQ725" s="123" t="str">
        <f t="shared" si="1697"/>
        <v/>
      </c>
      <c r="BR725" s="124" t="str">
        <f t="shared" si="1698"/>
        <v/>
      </c>
      <c r="BS725" s="142" t="str">
        <f t="shared" si="1699"/>
        <v/>
      </c>
      <c r="BT725" s="143" t="str">
        <f t="shared" si="1700"/>
        <v/>
      </c>
      <c r="BU725" s="143" t="str">
        <f t="shared" si="1701"/>
        <v/>
      </c>
      <c r="BV725" s="143" t="str">
        <f t="shared" si="1702"/>
        <v/>
      </c>
      <c r="BW725" s="143" t="str">
        <f t="shared" si="1703"/>
        <v/>
      </c>
      <c r="BX725" s="144" t="str">
        <f t="shared" si="1704"/>
        <v/>
      </c>
      <c r="BY725" s="141" t="str">
        <f t="shared" si="1705"/>
        <v/>
      </c>
      <c r="BZ725" s="139" t="str">
        <f t="shared" si="1706"/>
        <v/>
      </c>
      <c r="CA725" s="139" t="str">
        <f t="shared" si="1707"/>
        <v/>
      </c>
      <c r="CB725" s="139" t="str">
        <f t="shared" si="1708"/>
        <v/>
      </c>
      <c r="CC725" s="139" t="str">
        <f t="shared" si="1709"/>
        <v/>
      </c>
      <c r="CD725" s="139" t="str">
        <f t="shared" si="1710"/>
        <v/>
      </c>
      <c r="CE725" s="140" t="str">
        <f t="shared" si="1711"/>
        <v/>
      </c>
      <c r="CF725" s="141" t="str">
        <f t="shared" si="1712"/>
        <v/>
      </c>
      <c r="CG725" s="139" t="str">
        <f t="shared" si="1713"/>
        <v/>
      </c>
      <c r="CH725" s="139" t="str">
        <f t="shared" si="1714"/>
        <v/>
      </c>
      <c r="CI725" s="139" t="str">
        <f t="shared" si="1715"/>
        <v/>
      </c>
      <c r="CJ725" s="139" t="str">
        <f t="shared" si="1716"/>
        <v/>
      </c>
      <c r="CK725" s="139" t="str">
        <f t="shared" si="1717"/>
        <v/>
      </c>
      <c r="CL725" s="140" t="str">
        <f t="shared" si="1718"/>
        <v/>
      </c>
      <c r="CM725" s="142" t="str">
        <f t="shared" si="1719"/>
        <v/>
      </c>
      <c r="CN725" s="143" t="str">
        <f t="shared" si="1720"/>
        <v/>
      </c>
      <c r="CO725" s="143" t="str">
        <f t="shared" si="1721"/>
        <v/>
      </c>
      <c r="CP725" s="143" t="str">
        <f t="shared" si="1722"/>
        <v/>
      </c>
      <c r="CQ725" s="143" t="str">
        <f t="shared" si="1723"/>
        <v/>
      </c>
      <c r="CR725" s="145" t="str">
        <f t="shared" si="1724"/>
        <v/>
      </c>
      <c r="CS725" s="127"/>
      <c r="CT725" s="122" t="str">
        <f t="shared" si="1725"/>
        <v/>
      </c>
      <c r="CU725" s="123" t="str">
        <f t="shared" si="1726"/>
        <v/>
      </c>
      <c r="CV725" s="123" t="str">
        <f t="shared" si="1727"/>
        <v/>
      </c>
      <c r="CW725" s="123" t="str">
        <f t="shared" si="1728"/>
        <v/>
      </c>
      <c r="CX725" s="123" t="str">
        <f t="shared" si="1729"/>
        <v/>
      </c>
      <c r="CY725" s="123" t="str">
        <f t="shared" si="1730"/>
        <v/>
      </c>
      <c r="CZ725" s="123" t="str">
        <f t="shared" si="1731"/>
        <v/>
      </c>
      <c r="DA725" s="123" t="str">
        <f t="shared" si="1732"/>
        <v/>
      </c>
      <c r="DB725" s="124" t="str">
        <f t="shared" si="1733"/>
        <v/>
      </c>
      <c r="DC725" s="128" t="str">
        <f t="shared" si="1734"/>
        <v/>
      </c>
      <c r="DD725" s="123" t="str">
        <f t="shared" si="1735"/>
        <v/>
      </c>
      <c r="DE725" s="123" t="str">
        <f t="shared" si="1736"/>
        <v/>
      </c>
      <c r="DF725" s="123" t="str">
        <f t="shared" si="1737"/>
        <v/>
      </c>
      <c r="DG725" s="123" t="str">
        <f t="shared" si="1738"/>
        <v/>
      </c>
      <c r="DH725" s="123" t="str">
        <f t="shared" si="1739"/>
        <v/>
      </c>
      <c r="DI725" s="123" t="str">
        <f t="shared" si="1740"/>
        <v/>
      </c>
      <c r="DJ725" s="129" t="str">
        <f t="shared" si="1741"/>
        <v/>
      </c>
      <c r="DK725" s="98" t="s">
        <v>68</v>
      </c>
      <c r="DL725" s="130">
        <f t="shared" si="1748"/>
        <v>719</v>
      </c>
      <c r="DM725" s="56"/>
    </row>
    <row r="726" spans="2:117" ht="22.5" customHeight="1">
      <c r="B726" s="98" t="s">
        <v>68</v>
      </c>
      <c r="C726" s="130">
        <f t="shared" si="1742"/>
        <v>720</v>
      </c>
      <c r="D726" s="146">
        <v>45713</v>
      </c>
      <c r="E726" s="155" t="s">
        <v>69</v>
      </c>
      <c r="F726" s="102" t="s">
        <v>70</v>
      </c>
      <c r="G726" s="103" t="s">
        <v>20</v>
      </c>
      <c r="H726" s="131" t="s">
        <v>46</v>
      </c>
      <c r="I726" s="132">
        <v>1000</v>
      </c>
      <c r="J726" s="106"/>
      <c r="K726" s="107">
        <f t="shared" si="1743"/>
        <v>7290875</v>
      </c>
      <c r="L726" s="645"/>
      <c r="M726" s="133"/>
      <c r="N726" s="133"/>
      <c r="O726" s="134" t="str">
        <f t="shared" ref="O726:S726" si="2370">IF($H726=O$6,$I726,"")</f>
        <v/>
      </c>
      <c r="P726" s="135" t="str">
        <f t="shared" si="2370"/>
        <v/>
      </c>
      <c r="Q726" s="136">
        <f t="shared" si="2370"/>
        <v>1000</v>
      </c>
      <c r="R726" s="135" t="str">
        <f t="shared" si="2370"/>
        <v/>
      </c>
      <c r="S726" s="137" t="str">
        <f t="shared" si="2370"/>
        <v/>
      </c>
      <c r="T726" s="113" t="str">
        <f t="shared" ref="T726:AJ726" si="2371">IF($H726=T$6,$J726,"")</f>
        <v/>
      </c>
      <c r="U726" s="114" t="str">
        <f t="shared" si="2371"/>
        <v/>
      </c>
      <c r="V726" s="114" t="str">
        <f t="shared" si="2371"/>
        <v/>
      </c>
      <c r="W726" s="114" t="str">
        <f t="shared" si="2371"/>
        <v/>
      </c>
      <c r="X726" s="113" t="str">
        <f t="shared" si="2371"/>
        <v/>
      </c>
      <c r="Y726" s="114" t="str">
        <f t="shared" si="2371"/>
        <v/>
      </c>
      <c r="Z726" s="114" t="str">
        <f t="shared" si="2371"/>
        <v/>
      </c>
      <c r="AA726" s="114" t="str">
        <f t="shared" si="2371"/>
        <v/>
      </c>
      <c r="AB726" s="113" t="str">
        <f t="shared" si="2371"/>
        <v/>
      </c>
      <c r="AC726" s="114" t="str">
        <f t="shared" si="2371"/>
        <v/>
      </c>
      <c r="AD726" s="114" t="str">
        <f t="shared" si="2371"/>
        <v/>
      </c>
      <c r="AE726" s="114" t="str">
        <f t="shared" si="2371"/>
        <v/>
      </c>
      <c r="AF726" s="114" t="str">
        <f t="shared" si="2371"/>
        <v/>
      </c>
      <c r="AG726" s="114" t="str">
        <f t="shared" si="2371"/>
        <v/>
      </c>
      <c r="AH726" s="114" t="str">
        <f t="shared" si="2371"/>
        <v/>
      </c>
      <c r="AI726" s="113" t="str">
        <f t="shared" si="2371"/>
        <v/>
      </c>
      <c r="AJ726" s="115" t="str">
        <f t="shared" si="2371"/>
        <v/>
      </c>
      <c r="AK726" s="617"/>
      <c r="AL726" s="38"/>
      <c r="AM726" s="98" t="s">
        <v>68</v>
      </c>
      <c r="AN726" s="130">
        <f t="shared" si="1746"/>
        <v>720</v>
      </c>
      <c r="AO726" s="138" t="str">
        <f t="shared" ref="AO726:AS726" si="2372">IF(AND($G726=AO$4,$H726=AO$6),$I726,"")</f>
        <v/>
      </c>
      <c r="AP726" s="139" t="str">
        <f t="shared" si="2372"/>
        <v/>
      </c>
      <c r="AQ726" s="139">
        <f t="shared" si="2372"/>
        <v>1000</v>
      </c>
      <c r="AR726" s="139" t="str">
        <f t="shared" si="2372"/>
        <v/>
      </c>
      <c r="AS726" s="139" t="str">
        <f t="shared" si="2372"/>
        <v/>
      </c>
      <c r="AT726" s="118"/>
      <c r="AU726" s="138" t="str">
        <f t="shared" si="1675"/>
        <v/>
      </c>
      <c r="AV726" s="139" t="str">
        <f t="shared" si="1676"/>
        <v/>
      </c>
      <c r="AW726" s="139" t="str">
        <f t="shared" si="1677"/>
        <v/>
      </c>
      <c r="AX726" s="139" t="str">
        <f t="shared" si="1678"/>
        <v/>
      </c>
      <c r="AY726" s="139" t="str">
        <f t="shared" si="1679"/>
        <v/>
      </c>
      <c r="AZ726" s="140" t="str">
        <f t="shared" si="1680"/>
        <v/>
      </c>
      <c r="BA726" s="141" t="str">
        <f t="shared" si="1681"/>
        <v/>
      </c>
      <c r="BB726" s="139" t="str">
        <f t="shared" si="1682"/>
        <v/>
      </c>
      <c r="BC726" s="139" t="str">
        <f t="shared" si="1683"/>
        <v/>
      </c>
      <c r="BD726" s="139" t="str">
        <f t="shared" si="1684"/>
        <v/>
      </c>
      <c r="BE726" s="140" t="str">
        <f t="shared" si="1685"/>
        <v/>
      </c>
      <c r="BF726" s="122" t="str">
        <f t="shared" si="1686"/>
        <v/>
      </c>
      <c r="BG726" s="123" t="str">
        <f t="shared" si="1687"/>
        <v/>
      </c>
      <c r="BH726" s="123" t="str">
        <f t="shared" si="1688"/>
        <v/>
      </c>
      <c r="BI726" s="123" t="str">
        <f t="shared" si="1689"/>
        <v/>
      </c>
      <c r="BJ726" s="122" t="str">
        <f t="shared" si="1690"/>
        <v/>
      </c>
      <c r="BK726" s="123" t="str">
        <f t="shared" si="1691"/>
        <v/>
      </c>
      <c r="BL726" s="123" t="str">
        <f t="shared" si="1692"/>
        <v/>
      </c>
      <c r="BM726" s="123" t="str">
        <f t="shared" si="1693"/>
        <v/>
      </c>
      <c r="BN726" s="123" t="str">
        <f t="shared" si="1694"/>
        <v/>
      </c>
      <c r="BO726" s="123" t="str">
        <f t="shared" si="1695"/>
        <v/>
      </c>
      <c r="BP726" s="123" t="str">
        <f t="shared" si="1696"/>
        <v/>
      </c>
      <c r="BQ726" s="123" t="str">
        <f t="shared" si="1697"/>
        <v/>
      </c>
      <c r="BR726" s="124" t="str">
        <f t="shared" si="1698"/>
        <v/>
      </c>
      <c r="BS726" s="142" t="str">
        <f t="shared" si="1699"/>
        <v/>
      </c>
      <c r="BT726" s="143" t="str">
        <f t="shared" si="1700"/>
        <v/>
      </c>
      <c r="BU726" s="143" t="str">
        <f t="shared" si="1701"/>
        <v/>
      </c>
      <c r="BV726" s="143" t="str">
        <f t="shared" si="1702"/>
        <v/>
      </c>
      <c r="BW726" s="143" t="str">
        <f t="shared" si="1703"/>
        <v/>
      </c>
      <c r="BX726" s="144" t="str">
        <f t="shared" si="1704"/>
        <v/>
      </c>
      <c r="BY726" s="141" t="str">
        <f t="shared" si="1705"/>
        <v/>
      </c>
      <c r="BZ726" s="139" t="str">
        <f t="shared" si="1706"/>
        <v/>
      </c>
      <c r="CA726" s="139" t="str">
        <f t="shared" si="1707"/>
        <v/>
      </c>
      <c r="CB726" s="139" t="str">
        <f t="shared" si="1708"/>
        <v/>
      </c>
      <c r="CC726" s="139" t="str">
        <f t="shared" si="1709"/>
        <v/>
      </c>
      <c r="CD726" s="139" t="str">
        <f t="shared" si="1710"/>
        <v/>
      </c>
      <c r="CE726" s="140" t="str">
        <f t="shared" si="1711"/>
        <v/>
      </c>
      <c r="CF726" s="141" t="str">
        <f t="shared" si="1712"/>
        <v/>
      </c>
      <c r="CG726" s="139" t="str">
        <f t="shared" si="1713"/>
        <v/>
      </c>
      <c r="CH726" s="139" t="str">
        <f t="shared" si="1714"/>
        <v/>
      </c>
      <c r="CI726" s="139" t="str">
        <f t="shared" si="1715"/>
        <v/>
      </c>
      <c r="CJ726" s="139" t="str">
        <f t="shared" si="1716"/>
        <v/>
      </c>
      <c r="CK726" s="139" t="str">
        <f t="shared" si="1717"/>
        <v/>
      </c>
      <c r="CL726" s="140" t="str">
        <f t="shared" si="1718"/>
        <v/>
      </c>
      <c r="CM726" s="142" t="str">
        <f t="shared" si="1719"/>
        <v/>
      </c>
      <c r="CN726" s="143" t="str">
        <f t="shared" si="1720"/>
        <v/>
      </c>
      <c r="CO726" s="143" t="str">
        <f t="shared" si="1721"/>
        <v/>
      </c>
      <c r="CP726" s="143" t="str">
        <f t="shared" si="1722"/>
        <v/>
      </c>
      <c r="CQ726" s="143" t="str">
        <f t="shared" si="1723"/>
        <v/>
      </c>
      <c r="CR726" s="145" t="str">
        <f t="shared" si="1724"/>
        <v/>
      </c>
      <c r="CS726" s="127"/>
      <c r="CT726" s="122" t="str">
        <f t="shared" si="1725"/>
        <v/>
      </c>
      <c r="CU726" s="123" t="str">
        <f t="shared" si="1726"/>
        <v/>
      </c>
      <c r="CV726" s="123" t="str">
        <f t="shared" si="1727"/>
        <v/>
      </c>
      <c r="CW726" s="123" t="str">
        <f t="shared" si="1728"/>
        <v/>
      </c>
      <c r="CX726" s="123" t="str">
        <f t="shared" si="1729"/>
        <v/>
      </c>
      <c r="CY726" s="123" t="str">
        <f t="shared" si="1730"/>
        <v/>
      </c>
      <c r="CZ726" s="123" t="str">
        <f t="shared" si="1731"/>
        <v/>
      </c>
      <c r="DA726" s="123" t="str">
        <f t="shared" si="1732"/>
        <v/>
      </c>
      <c r="DB726" s="124" t="str">
        <f t="shared" si="1733"/>
        <v/>
      </c>
      <c r="DC726" s="128" t="str">
        <f t="shared" si="1734"/>
        <v/>
      </c>
      <c r="DD726" s="123" t="str">
        <f t="shared" si="1735"/>
        <v/>
      </c>
      <c r="DE726" s="123" t="str">
        <f t="shared" si="1736"/>
        <v/>
      </c>
      <c r="DF726" s="123" t="str">
        <f t="shared" si="1737"/>
        <v/>
      </c>
      <c r="DG726" s="123" t="str">
        <f t="shared" si="1738"/>
        <v/>
      </c>
      <c r="DH726" s="123" t="str">
        <f t="shared" si="1739"/>
        <v/>
      </c>
      <c r="DI726" s="123" t="str">
        <f t="shared" si="1740"/>
        <v/>
      </c>
      <c r="DJ726" s="129" t="str">
        <f t="shared" si="1741"/>
        <v/>
      </c>
      <c r="DK726" s="98" t="s">
        <v>68</v>
      </c>
      <c r="DL726" s="130">
        <f t="shared" si="1748"/>
        <v>720</v>
      </c>
      <c r="DM726" s="56"/>
    </row>
    <row r="727" spans="2:117" ht="22.5" customHeight="1">
      <c r="B727" s="98" t="s">
        <v>68</v>
      </c>
      <c r="C727" s="130">
        <f t="shared" si="1742"/>
        <v>721</v>
      </c>
      <c r="D727" s="146">
        <v>45713</v>
      </c>
      <c r="E727" s="155" t="s">
        <v>69</v>
      </c>
      <c r="F727" s="102" t="s">
        <v>70</v>
      </c>
      <c r="G727" s="103" t="s">
        <v>20</v>
      </c>
      <c r="H727" s="131" t="s">
        <v>46</v>
      </c>
      <c r="I727" s="132">
        <v>1500</v>
      </c>
      <c r="J727" s="106"/>
      <c r="K727" s="107">
        <f t="shared" si="1743"/>
        <v>7292375</v>
      </c>
      <c r="L727" s="645"/>
      <c r="M727" s="133"/>
      <c r="N727" s="133"/>
      <c r="O727" s="134" t="str">
        <f t="shared" ref="O727:S727" si="2373">IF($H727=O$6,$I727,"")</f>
        <v/>
      </c>
      <c r="P727" s="135" t="str">
        <f t="shared" si="2373"/>
        <v/>
      </c>
      <c r="Q727" s="136">
        <f t="shared" si="2373"/>
        <v>1500</v>
      </c>
      <c r="R727" s="135" t="str">
        <f t="shared" si="2373"/>
        <v/>
      </c>
      <c r="S727" s="137" t="str">
        <f t="shared" si="2373"/>
        <v/>
      </c>
      <c r="T727" s="113" t="str">
        <f t="shared" ref="T727:AJ727" si="2374">IF($H727=T$6,$J727,"")</f>
        <v/>
      </c>
      <c r="U727" s="114" t="str">
        <f t="shared" si="2374"/>
        <v/>
      </c>
      <c r="V727" s="114" t="str">
        <f t="shared" si="2374"/>
        <v/>
      </c>
      <c r="W727" s="114" t="str">
        <f t="shared" si="2374"/>
        <v/>
      </c>
      <c r="X727" s="113" t="str">
        <f t="shared" si="2374"/>
        <v/>
      </c>
      <c r="Y727" s="114" t="str">
        <f t="shared" si="2374"/>
        <v/>
      </c>
      <c r="Z727" s="114" t="str">
        <f t="shared" si="2374"/>
        <v/>
      </c>
      <c r="AA727" s="114" t="str">
        <f t="shared" si="2374"/>
        <v/>
      </c>
      <c r="AB727" s="113" t="str">
        <f t="shared" si="2374"/>
        <v/>
      </c>
      <c r="AC727" s="114" t="str">
        <f t="shared" si="2374"/>
        <v/>
      </c>
      <c r="AD727" s="114" t="str">
        <f t="shared" si="2374"/>
        <v/>
      </c>
      <c r="AE727" s="114" t="str">
        <f t="shared" si="2374"/>
        <v/>
      </c>
      <c r="AF727" s="114" t="str">
        <f t="shared" si="2374"/>
        <v/>
      </c>
      <c r="AG727" s="114" t="str">
        <f t="shared" si="2374"/>
        <v/>
      </c>
      <c r="AH727" s="114" t="str">
        <f t="shared" si="2374"/>
        <v/>
      </c>
      <c r="AI727" s="113" t="str">
        <f t="shared" si="2374"/>
        <v/>
      </c>
      <c r="AJ727" s="115" t="str">
        <f t="shared" si="2374"/>
        <v/>
      </c>
      <c r="AK727" s="617"/>
      <c r="AL727" s="38"/>
      <c r="AM727" s="98" t="s">
        <v>68</v>
      </c>
      <c r="AN727" s="130">
        <f t="shared" si="1746"/>
        <v>721</v>
      </c>
      <c r="AO727" s="138" t="str">
        <f t="shared" ref="AO727:AS727" si="2375">IF(AND($G727=AO$4,$H727=AO$6),$I727,"")</f>
        <v/>
      </c>
      <c r="AP727" s="139" t="str">
        <f t="shared" si="2375"/>
        <v/>
      </c>
      <c r="AQ727" s="139">
        <f t="shared" si="2375"/>
        <v>1500</v>
      </c>
      <c r="AR727" s="139" t="str">
        <f t="shared" si="2375"/>
        <v/>
      </c>
      <c r="AS727" s="139" t="str">
        <f t="shared" si="2375"/>
        <v/>
      </c>
      <c r="AT727" s="118"/>
      <c r="AU727" s="138" t="str">
        <f t="shared" si="1675"/>
        <v/>
      </c>
      <c r="AV727" s="139" t="str">
        <f t="shared" si="1676"/>
        <v/>
      </c>
      <c r="AW727" s="139" t="str">
        <f t="shared" si="1677"/>
        <v/>
      </c>
      <c r="AX727" s="139" t="str">
        <f t="shared" si="1678"/>
        <v/>
      </c>
      <c r="AY727" s="139" t="str">
        <f t="shared" si="1679"/>
        <v/>
      </c>
      <c r="AZ727" s="140" t="str">
        <f t="shared" si="1680"/>
        <v/>
      </c>
      <c r="BA727" s="141" t="str">
        <f t="shared" si="1681"/>
        <v/>
      </c>
      <c r="BB727" s="139" t="str">
        <f t="shared" si="1682"/>
        <v/>
      </c>
      <c r="BC727" s="139" t="str">
        <f t="shared" si="1683"/>
        <v/>
      </c>
      <c r="BD727" s="139" t="str">
        <f t="shared" si="1684"/>
        <v/>
      </c>
      <c r="BE727" s="140" t="str">
        <f t="shared" si="1685"/>
        <v/>
      </c>
      <c r="BF727" s="122" t="str">
        <f t="shared" si="1686"/>
        <v/>
      </c>
      <c r="BG727" s="123" t="str">
        <f t="shared" si="1687"/>
        <v/>
      </c>
      <c r="BH727" s="123" t="str">
        <f t="shared" si="1688"/>
        <v/>
      </c>
      <c r="BI727" s="123" t="str">
        <f t="shared" si="1689"/>
        <v/>
      </c>
      <c r="BJ727" s="122" t="str">
        <f t="shared" si="1690"/>
        <v/>
      </c>
      <c r="BK727" s="123" t="str">
        <f t="shared" si="1691"/>
        <v/>
      </c>
      <c r="BL727" s="123" t="str">
        <f t="shared" si="1692"/>
        <v/>
      </c>
      <c r="BM727" s="123" t="str">
        <f t="shared" si="1693"/>
        <v/>
      </c>
      <c r="BN727" s="123" t="str">
        <f t="shared" si="1694"/>
        <v/>
      </c>
      <c r="BO727" s="123" t="str">
        <f t="shared" si="1695"/>
        <v/>
      </c>
      <c r="BP727" s="123" t="str">
        <f t="shared" si="1696"/>
        <v/>
      </c>
      <c r="BQ727" s="123" t="str">
        <f t="shared" si="1697"/>
        <v/>
      </c>
      <c r="BR727" s="124" t="str">
        <f t="shared" si="1698"/>
        <v/>
      </c>
      <c r="BS727" s="142" t="str">
        <f t="shared" si="1699"/>
        <v/>
      </c>
      <c r="BT727" s="143" t="str">
        <f t="shared" si="1700"/>
        <v/>
      </c>
      <c r="BU727" s="143" t="str">
        <f t="shared" si="1701"/>
        <v/>
      </c>
      <c r="BV727" s="143" t="str">
        <f t="shared" si="1702"/>
        <v/>
      </c>
      <c r="BW727" s="143" t="str">
        <f t="shared" si="1703"/>
        <v/>
      </c>
      <c r="BX727" s="144" t="str">
        <f t="shared" si="1704"/>
        <v/>
      </c>
      <c r="BY727" s="141" t="str">
        <f t="shared" si="1705"/>
        <v/>
      </c>
      <c r="BZ727" s="139" t="str">
        <f t="shared" si="1706"/>
        <v/>
      </c>
      <c r="CA727" s="139" t="str">
        <f t="shared" si="1707"/>
        <v/>
      </c>
      <c r="CB727" s="139" t="str">
        <f t="shared" si="1708"/>
        <v/>
      </c>
      <c r="CC727" s="139" t="str">
        <f t="shared" si="1709"/>
        <v/>
      </c>
      <c r="CD727" s="139" t="str">
        <f t="shared" si="1710"/>
        <v/>
      </c>
      <c r="CE727" s="140" t="str">
        <f t="shared" si="1711"/>
        <v/>
      </c>
      <c r="CF727" s="141" t="str">
        <f t="shared" si="1712"/>
        <v/>
      </c>
      <c r="CG727" s="139" t="str">
        <f t="shared" si="1713"/>
        <v/>
      </c>
      <c r="CH727" s="139" t="str">
        <f t="shared" si="1714"/>
        <v/>
      </c>
      <c r="CI727" s="139" t="str">
        <f t="shared" si="1715"/>
        <v/>
      </c>
      <c r="CJ727" s="139" t="str">
        <f t="shared" si="1716"/>
        <v/>
      </c>
      <c r="CK727" s="139" t="str">
        <f t="shared" si="1717"/>
        <v/>
      </c>
      <c r="CL727" s="140" t="str">
        <f t="shared" si="1718"/>
        <v/>
      </c>
      <c r="CM727" s="142" t="str">
        <f t="shared" si="1719"/>
        <v/>
      </c>
      <c r="CN727" s="143" t="str">
        <f t="shared" si="1720"/>
        <v/>
      </c>
      <c r="CO727" s="143" t="str">
        <f t="shared" si="1721"/>
        <v/>
      </c>
      <c r="CP727" s="143" t="str">
        <f t="shared" si="1722"/>
        <v/>
      </c>
      <c r="CQ727" s="143" t="str">
        <f t="shared" si="1723"/>
        <v/>
      </c>
      <c r="CR727" s="145" t="str">
        <f t="shared" si="1724"/>
        <v/>
      </c>
      <c r="CS727" s="127"/>
      <c r="CT727" s="122" t="str">
        <f t="shared" si="1725"/>
        <v/>
      </c>
      <c r="CU727" s="123" t="str">
        <f t="shared" si="1726"/>
        <v/>
      </c>
      <c r="CV727" s="123" t="str">
        <f t="shared" si="1727"/>
        <v/>
      </c>
      <c r="CW727" s="123" t="str">
        <f t="shared" si="1728"/>
        <v/>
      </c>
      <c r="CX727" s="123" t="str">
        <f t="shared" si="1729"/>
        <v/>
      </c>
      <c r="CY727" s="123" t="str">
        <f t="shared" si="1730"/>
        <v/>
      </c>
      <c r="CZ727" s="123" t="str">
        <f t="shared" si="1731"/>
        <v/>
      </c>
      <c r="DA727" s="123" t="str">
        <f t="shared" si="1732"/>
        <v/>
      </c>
      <c r="DB727" s="124" t="str">
        <f t="shared" si="1733"/>
        <v/>
      </c>
      <c r="DC727" s="128" t="str">
        <f t="shared" si="1734"/>
        <v/>
      </c>
      <c r="DD727" s="123" t="str">
        <f t="shared" si="1735"/>
        <v/>
      </c>
      <c r="DE727" s="123" t="str">
        <f t="shared" si="1736"/>
        <v/>
      </c>
      <c r="DF727" s="123" t="str">
        <f t="shared" si="1737"/>
        <v/>
      </c>
      <c r="DG727" s="123" t="str">
        <f t="shared" si="1738"/>
        <v/>
      </c>
      <c r="DH727" s="123" t="str">
        <f t="shared" si="1739"/>
        <v/>
      </c>
      <c r="DI727" s="123" t="str">
        <f t="shared" si="1740"/>
        <v/>
      </c>
      <c r="DJ727" s="129" t="str">
        <f t="shared" si="1741"/>
        <v/>
      </c>
      <c r="DK727" s="98" t="s">
        <v>68</v>
      </c>
      <c r="DL727" s="130">
        <f t="shared" si="1748"/>
        <v>721</v>
      </c>
      <c r="DM727" s="56"/>
    </row>
    <row r="728" spans="2:117" ht="22.5" customHeight="1">
      <c r="B728" s="98" t="s">
        <v>68</v>
      </c>
      <c r="C728" s="130">
        <f t="shared" si="1742"/>
        <v>722</v>
      </c>
      <c r="D728" s="146">
        <v>45713</v>
      </c>
      <c r="E728" s="155" t="s">
        <v>69</v>
      </c>
      <c r="F728" s="102" t="s">
        <v>70</v>
      </c>
      <c r="G728" s="103" t="s">
        <v>20</v>
      </c>
      <c r="H728" s="131" t="s">
        <v>46</v>
      </c>
      <c r="I728" s="132">
        <v>500</v>
      </c>
      <c r="J728" s="106"/>
      <c r="K728" s="107">
        <f t="shared" si="1743"/>
        <v>7292875</v>
      </c>
      <c r="L728" s="645"/>
      <c r="M728" s="133"/>
      <c r="N728" s="133"/>
      <c r="O728" s="134" t="str">
        <f t="shared" ref="O728:S728" si="2376">IF($H728=O$6,$I728,"")</f>
        <v/>
      </c>
      <c r="P728" s="135" t="str">
        <f t="shared" si="2376"/>
        <v/>
      </c>
      <c r="Q728" s="136">
        <f t="shared" si="2376"/>
        <v>500</v>
      </c>
      <c r="R728" s="135" t="str">
        <f t="shared" si="2376"/>
        <v/>
      </c>
      <c r="S728" s="137" t="str">
        <f t="shared" si="2376"/>
        <v/>
      </c>
      <c r="T728" s="113" t="str">
        <f t="shared" ref="T728:AJ728" si="2377">IF($H728=T$6,$J728,"")</f>
        <v/>
      </c>
      <c r="U728" s="114" t="str">
        <f t="shared" si="2377"/>
        <v/>
      </c>
      <c r="V728" s="114" t="str">
        <f t="shared" si="2377"/>
        <v/>
      </c>
      <c r="W728" s="114" t="str">
        <f t="shared" si="2377"/>
        <v/>
      </c>
      <c r="X728" s="113" t="str">
        <f t="shared" si="2377"/>
        <v/>
      </c>
      <c r="Y728" s="114" t="str">
        <f t="shared" si="2377"/>
        <v/>
      </c>
      <c r="Z728" s="114" t="str">
        <f t="shared" si="2377"/>
        <v/>
      </c>
      <c r="AA728" s="114" t="str">
        <f t="shared" si="2377"/>
        <v/>
      </c>
      <c r="AB728" s="113" t="str">
        <f t="shared" si="2377"/>
        <v/>
      </c>
      <c r="AC728" s="114" t="str">
        <f t="shared" si="2377"/>
        <v/>
      </c>
      <c r="AD728" s="114" t="str">
        <f t="shared" si="2377"/>
        <v/>
      </c>
      <c r="AE728" s="114" t="str">
        <f t="shared" si="2377"/>
        <v/>
      </c>
      <c r="AF728" s="114" t="str">
        <f t="shared" si="2377"/>
        <v/>
      </c>
      <c r="AG728" s="114" t="str">
        <f t="shared" si="2377"/>
        <v/>
      </c>
      <c r="AH728" s="114" t="str">
        <f t="shared" si="2377"/>
        <v/>
      </c>
      <c r="AI728" s="113" t="str">
        <f t="shared" si="2377"/>
        <v/>
      </c>
      <c r="AJ728" s="115" t="str">
        <f t="shared" si="2377"/>
        <v/>
      </c>
      <c r="AK728" s="617"/>
      <c r="AL728" s="38"/>
      <c r="AM728" s="98" t="s">
        <v>68</v>
      </c>
      <c r="AN728" s="130">
        <f t="shared" si="1746"/>
        <v>722</v>
      </c>
      <c r="AO728" s="138" t="str">
        <f t="shared" ref="AO728:AS728" si="2378">IF(AND($G728=AO$4,$H728=AO$6),$I728,"")</f>
        <v/>
      </c>
      <c r="AP728" s="139" t="str">
        <f t="shared" si="2378"/>
        <v/>
      </c>
      <c r="AQ728" s="139">
        <f t="shared" si="2378"/>
        <v>500</v>
      </c>
      <c r="AR728" s="139" t="str">
        <f t="shared" si="2378"/>
        <v/>
      </c>
      <c r="AS728" s="139" t="str">
        <f t="shared" si="2378"/>
        <v/>
      </c>
      <c r="AT728" s="118"/>
      <c r="AU728" s="138" t="str">
        <f t="shared" si="1675"/>
        <v/>
      </c>
      <c r="AV728" s="139" t="str">
        <f t="shared" si="1676"/>
        <v/>
      </c>
      <c r="AW728" s="139" t="str">
        <f t="shared" si="1677"/>
        <v/>
      </c>
      <c r="AX728" s="139" t="str">
        <f t="shared" si="1678"/>
        <v/>
      </c>
      <c r="AY728" s="139" t="str">
        <f t="shared" si="1679"/>
        <v/>
      </c>
      <c r="AZ728" s="140" t="str">
        <f t="shared" si="1680"/>
        <v/>
      </c>
      <c r="BA728" s="141" t="str">
        <f t="shared" si="1681"/>
        <v/>
      </c>
      <c r="BB728" s="139" t="str">
        <f t="shared" si="1682"/>
        <v/>
      </c>
      <c r="BC728" s="139" t="str">
        <f t="shared" si="1683"/>
        <v/>
      </c>
      <c r="BD728" s="139" t="str">
        <f t="shared" si="1684"/>
        <v/>
      </c>
      <c r="BE728" s="140" t="str">
        <f t="shared" si="1685"/>
        <v/>
      </c>
      <c r="BF728" s="122" t="str">
        <f t="shared" si="1686"/>
        <v/>
      </c>
      <c r="BG728" s="123" t="str">
        <f t="shared" si="1687"/>
        <v/>
      </c>
      <c r="BH728" s="123" t="str">
        <f t="shared" si="1688"/>
        <v/>
      </c>
      <c r="BI728" s="123" t="str">
        <f t="shared" si="1689"/>
        <v/>
      </c>
      <c r="BJ728" s="122" t="str">
        <f t="shared" si="1690"/>
        <v/>
      </c>
      <c r="BK728" s="123" t="str">
        <f t="shared" si="1691"/>
        <v/>
      </c>
      <c r="BL728" s="123" t="str">
        <f t="shared" si="1692"/>
        <v/>
      </c>
      <c r="BM728" s="123" t="str">
        <f t="shared" si="1693"/>
        <v/>
      </c>
      <c r="BN728" s="123" t="str">
        <f t="shared" si="1694"/>
        <v/>
      </c>
      <c r="BO728" s="123" t="str">
        <f t="shared" si="1695"/>
        <v/>
      </c>
      <c r="BP728" s="123" t="str">
        <f t="shared" si="1696"/>
        <v/>
      </c>
      <c r="BQ728" s="123" t="str">
        <f t="shared" si="1697"/>
        <v/>
      </c>
      <c r="BR728" s="124" t="str">
        <f t="shared" si="1698"/>
        <v/>
      </c>
      <c r="BS728" s="142" t="str">
        <f t="shared" si="1699"/>
        <v/>
      </c>
      <c r="BT728" s="143" t="str">
        <f t="shared" si="1700"/>
        <v/>
      </c>
      <c r="BU728" s="143" t="str">
        <f t="shared" si="1701"/>
        <v/>
      </c>
      <c r="BV728" s="143" t="str">
        <f t="shared" si="1702"/>
        <v/>
      </c>
      <c r="BW728" s="143" t="str">
        <f t="shared" si="1703"/>
        <v/>
      </c>
      <c r="BX728" s="144" t="str">
        <f t="shared" si="1704"/>
        <v/>
      </c>
      <c r="BY728" s="141" t="str">
        <f t="shared" si="1705"/>
        <v/>
      </c>
      <c r="BZ728" s="139" t="str">
        <f t="shared" si="1706"/>
        <v/>
      </c>
      <c r="CA728" s="139" t="str">
        <f t="shared" si="1707"/>
        <v/>
      </c>
      <c r="CB728" s="139" t="str">
        <f t="shared" si="1708"/>
        <v/>
      </c>
      <c r="CC728" s="139" t="str">
        <f t="shared" si="1709"/>
        <v/>
      </c>
      <c r="CD728" s="139" t="str">
        <f t="shared" si="1710"/>
        <v/>
      </c>
      <c r="CE728" s="140" t="str">
        <f t="shared" si="1711"/>
        <v/>
      </c>
      <c r="CF728" s="141" t="str">
        <f t="shared" si="1712"/>
        <v/>
      </c>
      <c r="CG728" s="139" t="str">
        <f t="shared" si="1713"/>
        <v/>
      </c>
      <c r="CH728" s="139" t="str">
        <f t="shared" si="1714"/>
        <v/>
      </c>
      <c r="CI728" s="139" t="str">
        <f t="shared" si="1715"/>
        <v/>
      </c>
      <c r="CJ728" s="139" t="str">
        <f t="shared" si="1716"/>
        <v/>
      </c>
      <c r="CK728" s="139" t="str">
        <f t="shared" si="1717"/>
        <v/>
      </c>
      <c r="CL728" s="140" t="str">
        <f t="shared" si="1718"/>
        <v/>
      </c>
      <c r="CM728" s="142" t="str">
        <f t="shared" si="1719"/>
        <v/>
      </c>
      <c r="CN728" s="143" t="str">
        <f t="shared" si="1720"/>
        <v/>
      </c>
      <c r="CO728" s="143" t="str">
        <f t="shared" si="1721"/>
        <v/>
      </c>
      <c r="CP728" s="143" t="str">
        <f t="shared" si="1722"/>
        <v/>
      </c>
      <c r="CQ728" s="143" t="str">
        <f t="shared" si="1723"/>
        <v/>
      </c>
      <c r="CR728" s="145" t="str">
        <f t="shared" si="1724"/>
        <v/>
      </c>
      <c r="CS728" s="127"/>
      <c r="CT728" s="122" t="str">
        <f t="shared" si="1725"/>
        <v/>
      </c>
      <c r="CU728" s="123" t="str">
        <f t="shared" si="1726"/>
        <v/>
      </c>
      <c r="CV728" s="123" t="str">
        <f t="shared" si="1727"/>
        <v/>
      </c>
      <c r="CW728" s="123" t="str">
        <f t="shared" si="1728"/>
        <v/>
      </c>
      <c r="CX728" s="123" t="str">
        <f t="shared" si="1729"/>
        <v/>
      </c>
      <c r="CY728" s="123" t="str">
        <f t="shared" si="1730"/>
        <v/>
      </c>
      <c r="CZ728" s="123" t="str">
        <f t="shared" si="1731"/>
        <v/>
      </c>
      <c r="DA728" s="123" t="str">
        <f t="shared" si="1732"/>
        <v/>
      </c>
      <c r="DB728" s="124" t="str">
        <f t="shared" si="1733"/>
        <v/>
      </c>
      <c r="DC728" s="128" t="str">
        <f t="shared" si="1734"/>
        <v/>
      </c>
      <c r="DD728" s="123" t="str">
        <f t="shared" si="1735"/>
        <v/>
      </c>
      <c r="DE728" s="123" t="str">
        <f t="shared" si="1736"/>
        <v/>
      </c>
      <c r="DF728" s="123" t="str">
        <f t="shared" si="1737"/>
        <v/>
      </c>
      <c r="DG728" s="123" t="str">
        <f t="shared" si="1738"/>
        <v/>
      </c>
      <c r="DH728" s="123" t="str">
        <f t="shared" si="1739"/>
        <v/>
      </c>
      <c r="DI728" s="123" t="str">
        <f t="shared" si="1740"/>
        <v/>
      </c>
      <c r="DJ728" s="129" t="str">
        <f t="shared" si="1741"/>
        <v/>
      </c>
      <c r="DK728" s="98" t="s">
        <v>68</v>
      </c>
      <c r="DL728" s="130">
        <f t="shared" si="1748"/>
        <v>722</v>
      </c>
      <c r="DM728" s="56"/>
    </row>
    <row r="729" spans="2:117" ht="22.5" customHeight="1">
      <c r="B729" s="98" t="s">
        <v>68</v>
      </c>
      <c r="C729" s="130">
        <f t="shared" si="1742"/>
        <v>723</v>
      </c>
      <c r="D729" s="146">
        <v>45713</v>
      </c>
      <c r="E729" s="155" t="s">
        <v>69</v>
      </c>
      <c r="F729" s="102" t="s">
        <v>70</v>
      </c>
      <c r="G729" s="156" t="s">
        <v>20</v>
      </c>
      <c r="H729" s="131" t="s">
        <v>46</v>
      </c>
      <c r="I729" s="132">
        <v>1000</v>
      </c>
      <c r="J729" s="106"/>
      <c r="K729" s="107">
        <f t="shared" si="1743"/>
        <v>7293875</v>
      </c>
      <c r="L729" s="645"/>
      <c r="M729" s="133"/>
      <c r="N729" s="133"/>
      <c r="O729" s="134" t="str">
        <f t="shared" ref="O729:S729" si="2379">IF($H729=O$6,$I729,"")</f>
        <v/>
      </c>
      <c r="P729" s="135" t="str">
        <f t="shared" si="2379"/>
        <v/>
      </c>
      <c r="Q729" s="136">
        <f t="shared" si="2379"/>
        <v>1000</v>
      </c>
      <c r="R729" s="135" t="str">
        <f t="shared" si="2379"/>
        <v/>
      </c>
      <c r="S729" s="137" t="str">
        <f t="shared" si="2379"/>
        <v/>
      </c>
      <c r="T729" s="113" t="str">
        <f t="shared" ref="T729:AJ729" si="2380">IF($H729=T$6,$J729,"")</f>
        <v/>
      </c>
      <c r="U729" s="114" t="str">
        <f t="shared" si="2380"/>
        <v/>
      </c>
      <c r="V729" s="114" t="str">
        <f t="shared" si="2380"/>
        <v/>
      </c>
      <c r="W729" s="114" t="str">
        <f t="shared" si="2380"/>
        <v/>
      </c>
      <c r="X729" s="113" t="str">
        <f t="shared" si="2380"/>
        <v/>
      </c>
      <c r="Y729" s="114" t="str">
        <f t="shared" si="2380"/>
        <v/>
      </c>
      <c r="Z729" s="114" t="str">
        <f t="shared" si="2380"/>
        <v/>
      </c>
      <c r="AA729" s="114" t="str">
        <f t="shared" si="2380"/>
        <v/>
      </c>
      <c r="AB729" s="113" t="str">
        <f t="shared" si="2380"/>
        <v/>
      </c>
      <c r="AC729" s="114" t="str">
        <f t="shared" si="2380"/>
        <v/>
      </c>
      <c r="AD729" s="114" t="str">
        <f t="shared" si="2380"/>
        <v/>
      </c>
      <c r="AE729" s="114" t="str">
        <f t="shared" si="2380"/>
        <v/>
      </c>
      <c r="AF729" s="114" t="str">
        <f t="shared" si="2380"/>
        <v/>
      </c>
      <c r="AG729" s="114" t="str">
        <f t="shared" si="2380"/>
        <v/>
      </c>
      <c r="AH729" s="114" t="str">
        <f t="shared" si="2380"/>
        <v/>
      </c>
      <c r="AI729" s="113" t="str">
        <f t="shared" si="2380"/>
        <v/>
      </c>
      <c r="AJ729" s="115" t="str">
        <f t="shared" si="2380"/>
        <v/>
      </c>
      <c r="AK729" s="617"/>
      <c r="AL729" s="38"/>
      <c r="AM729" s="98" t="s">
        <v>68</v>
      </c>
      <c r="AN729" s="130">
        <f t="shared" si="1746"/>
        <v>723</v>
      </c>
      <c r="AO729" s="138" t="str">
        <f t="shared" ref="AO729:AS729" si="2381">IF(AND($G729=AO$4,$H729=AO$6),$I729,"")</f>
        <v/>
      </c>
      <c r="AP729" s="139" t="str">
        <f t="shared" si="2381"/>
        <v/>
      </c>
      <c r="AQ729" s="139">
        <f t="shared" si="2381"/>
        <v>1000</v>
      </c>
      <c r="AR729" s="139" t="str">
        <f t="shared" si="2381"/>
        <v/>
      </c>
      <c r="AS729" s="139" t="str">
        <f t="shared" si="2381"/>
        <v/>
      </c>
      <c r="AT729" s="118"/>
      <c r="AU729" s="138" t="str">
        <f t="shared" si="1675"/>
        <v/>
      </c>
      <c r="AV729" s="139" t="str">
        <f t="shared" si="1676"/>
        <v/>
      </c>
      <c r="AW729" s="139" t="str">
        <f t="shared" si="1677"/>
        <v/>
      </c>
      <c r="AX729" s="139" t="str">
        <f t="shared" si="1678"/>
        <v/>
      </c>
      <c r="AY729" s="139" t="str">
        <f t="shared" si="1679"/>
        <v/>
      </c>
      <c r="AZ729" s="140" t="str">
        <f t="shared" si="1680"/>
        <v/>
      </c>
      <c r="BA729" s="141" t="str">
        <f t="shared" si="1681"/>
        <v/>
      </c>
      <c r="BB729" s="139" t="str">
        <f t="shared" si="1682"/>
        <v/>
      </c>
      <c r="BC729" s="139" t="str">
        <f t="shared" si="1683"/>
        <v/>
      </c>
      <c r="BD729" s="139" t="str">
        <f t="shared" si="1684"/>
        <v/>
      </c>
      <c r="BE729" s="140" t="str">
        <f t="shared" si="1685"/>
        <v/>
      </c>
      <c r="BF729" s="122" t="str">
        <f t="shared" si="1686"/>
        <v/>
      </c>
      <c r="BG729" s="123" t="str">
        <f t="shared" si="1687"/>
        <v/>
      </c>
      <c r="BH729" s="123" t="str">
        <f t="shared" si="1688"/>
        <v/>
      </c>
      <c r="BI729" s="123" t="str">
        <f t="shared" si="1689"/>
        <v/>
      </c>
      <c r="BJ729" s="122" t="str">
        <f t="shared" si="1690"/>
        <v/>
      </c>
      <c r="BK729" s="123" t="str">
        <f t="shared" si="1691"/>
        <v/>
      </c>
      <c r="BL729" s="123" t="str">
        <f t="shared" si="1692"/>
        <v/>
      </c>
      <c r="BM729" s="123" t="str">
        <f t="shared" si="1693"/>
        <v/>
      </c>
      <c r="BN729" s="123" t="str">
        <f t="shared" si="1694"/>
        <v/>
      </c>
      <c r="BO729" s="123" t="str">
        <f t="shared" si="1695"/>
        <v/>
      </c>
      <c r="BP729" s="123" t="str">
        <f t="shared" si="1696"/>
        <v/>
      </c>
      <c r="BQ729" s="123" t="str">
        <f t="shared" si="1697"/>
        <v/>
      </c>
      <c r="BR729" s="124" t="str">
        <f t="shared" si="1698"/>
        <v/>
      </c>
      <c r="BS729" s="142" t="str">
        <f t="shared" si="1699"/>
        <v/>
      </c>
      <c r="BT729" s="143" t="str">
        <f t="shared" si="1700"/>
        <v/>
      </c>
      <c r="BU729" s="143" t="str">
        <f t="shared" si="1701"/>
        <v/>
      </c>
      <c r="BV729" s="143" t="str">
        <f t="shared" si="1702"/>
        <v/>
      </c>
      <c r="BW729" s="143" t="str">
        <f t="shared" si="1703"/>
        <v/>
      </c>
      <c r="BX729" s="144" t="str">
        <f t="shared" si="1704"/>
        <v/>
      </c>
      <c r="BY729" s="141" t="str">
        <f t="shared" si="1705"/>
        <v/>
      </c>
      <c r="BZ729" s="139" t="str">
        <f t="shared" si="1706"/>
        <v/>
      </c>
      <c r="CA729" s="139" t="str">
        <f t="shared" si="1707"/>
        <v/>
      </c>
      <c r="CB729" s="139" t="str">
        <f t="shared" si="1708"/>
        <v/>
      </c>
      <c r="CC729" s="139" t="str">
        <f t="shared" si="1709"/>
        <v/>
      </c>
      <c r="CD729" s="139" t="str">
        <f t="shared" si="1710"/>
        <v/>
      </c>
      <c r="CE729" s="140" t="str">
        <f t="shared" si="1711"/>
        <v/>
      </c>
      <c r="CF729" s="141" t="str">
        <f t="shared" si="1712"/>
        <v/>
      </c>
      <c r="CG729" s="139" t="str">
        <f t="shared" si="1713"/>
        <v/>
      </c>
      <c r="CH729" s="139" t="str">
        <f t="shared" si="1714"/>
        <v/>
      </c>
      <c r="CI729" s="139" t="str">
        <f t="shared" si="1715"/>
        <v/>
      </c>
      <c r="CJ729" s="139" t="str">
        <f t="shared" si="1716"/>
        <v/>
      </c>
      <c r="CK729" s="139" t="str">
        <f t="shared" si="1717"/>
        <v/>
      </c>
      <c r="CL729" s="140" t="str">
        <f t="shared" si="1718"/>
        <v/>
      </c>
      <c r="CM729" s="142" t="str">
        <f t="shared" si="1719"/>
        <v/>
      </c>
      <c r="CN729" s="143" t="str">
        <f t="shared" si="1720"/>
        <v/>
      </c>
      <c r="CO729" s="143" t="str">
        <f t="shared" si="1721"/>
        <v/>
      </c>
      <c r="CP729" s="143" t="str">
        <f t="shared" si="1722"/>
        <v/>
      </c>
      <c r="CQ729" s="143" t="str">
        <f t="shared" si="1723"/>
        <v/>
      </c>
      <c r="CR729" s="145" t="str">
        <f t="shared" si="1724"/>
        <v/>
      </c>
      <c r="CS729" s="127"/>
      <c r="CT729" s="122" t="str">
        <f t="shared" si="1725"/>
        <v/>
      </c>
      <c r="CU729" s="123" t="str">
        <f t="shared" si="1726"/>
        <v/>
      </c>
      <c r="CV729" s="123" t="str">
        <f t="shared" si="1727"/>
        <v/>
      </c>
      <c r="CW729" s="123" t="str">
        <f t="shared" si="1728"/>
        <v/>
      </c>
      <c r="CX729" s="123" t="str">
        <f t="shared" si="1729"/>
        <v/>
      </c>
      <c r="CY729" s="123" t="str">
        <f t="shared" si="1730"/>
        <v/>
      </c>
      <c r="CZ729" s="123" t="str">
        <f t="shared" si="1731"/>
        <v/>
      </c>
      <c r="DA729" s="123" t="str">
        <f t="shared" si="1732"/>
        <v/>
      </c>
      <c r="DB729" s="124" t="str">
        <f t="shared" si="1733"/>
        <v/>
      </c>
      <c r="DC729" s="128" t="str">
        <f t="shared" si="1734"/>
        <v/>
      </c>
      <c r="DD729" s="123" t="str">
        <f t="shared" si="1735"/>
        <v/>
      </c>
      <c r="DE729" s="123" t="str">
        <f t="shared" si="1736"/>
        <v/>
      </c>
      <c r="DF729" s="123" t="str">
        <f t="shared" si="1737"/>
        <v/>
      </c>
      <c r="DG729" s="123" t="str">
        <f t="shared" si="1738"/>
        <v/>
      </c>
      <c r="DH729" s="123" t="str">
        <f t="shared" si="1739"/>
        <v/>
      </c>
      <c r="DI729" s="123" t="str">
        <f t="shared" si="1740"/>
        <v/>
      </c>
      <c r="DJ729" s="129" t="str">
        <f t="shared" si="1741"/>
        <v/>
      </c>
      <c r="DK729" s="98" t="s">
        <v>68</v>
      </c>
      <c r="DL729" s="130">
        <f t="shared" si="1748"/>
        <v>723</v>
      </c>
      <c r="DM729" s="56"/>
    </row>
    <row r="730" spans="2:117" ht="22.5" customHeight="1">
      <c r="B730" s="98" t="s">
        <v>68</v>
      </c>
      <c r="C730" s="130">
        <f t="shared" si="1742"/>
        <v>724</v>
      </c>
      <c r="D730" s="146">
        <v>45713</v>
      </c>
      <c r="E730" s="155" t="s">
        <v>69</v>
      </c>
      <c r="F730" s="102" t="s">
        <v>70</v>
      </c>
      <c r="G730" s="103" t="s">
        <v>20</v>
      </c>
      <c r="H730" s="131" t="s">
        <v>46</v>
      </c>
      <c r="I730" s="132">
        <v>5000</v>
      </c>
      <c r="J730" s="106"/>
      <c r="K730" s="107">
        <f t="shared" si="1743"/>
        <v>7298875</v>
      </c>
      <c r="L730" s="645"/>
      <c r="M730" s="133"/>
      <c r="N730" s="133"/>
      <c r="O730" s="134" t="str">
        <f t="shared" ref="O730:S730" si="2382">IF($H730=O$6,$I730,"")</f>
        <v/>
      </c>
      <c r="P730" s="135" t="str">
        <f t="shared" si="2382"/>
        <v/>
      </c>
      <c r="Q730" s="136">
        <f t="shared" si="2382"/>
        <v>5000</v>
      </c>
      <c r="R730" s="135" t="str">
        <f t="shared" si="2382"/>
        <v/>
      </c>
      <c r="S730" s="137" t="str">
        <f t="shared" si="2382"/>
        <v/>
      </c>
      <c r="T730" s="113" t="str">
        <f t="shared" ref="T730:AJ730" si="2383">IF($H730=T$6,$J730,"")</f>
        <v/>
      </c>
      <c r="U730" s="114" t="str">
        <f t="shared" si="2383"/>
        <v/>
      </c>
      <c r="V730" s="114" t="str">
        <f t="shared" si="2383"/>
        <v/>
      </c>
      <c r="W730" s="114" t="str">
        <f t="shared" si="2383"/>
        <v/>
      </c>
      <c r="X730" s="113" t="str">
        <f t="shared" si="2383"/>
        <v/>
      </c>
      <c r="Y730" s="114" t="str">
        <f t="shared" si="2383"/>
        <v/>
      </c>
      <c r="Z730" s="114" t="str">
        <f t="shared" si="2383"/>
        <v/>
      </c>
      <c r="AA730" s="114" t="str">
        <f t="shared" si="2383"/>
        <v/>
      </c>
      <c r="AB730" s="113" t="str">
        <f t="shared" si="2383"/>
        <v/>
      </c>
      <c r="AC730" s="114" t="str">
        <f t="shared" si="2383"/>
        <v/>
      </c>
      <c r="AD730" s="114" t="str">
        <f t="shared" si="2383"/>
        <v/>
      </c>
      <c r="AE730" s="114" t="str">
        <f t="shared" si="2383"/>
        <v/>
      </c>
      <c r="AF730" s="114" t="str">
        <f t="shared" si="2383"/>
        <v/>
      </c>
      <c r="AG730" s="114" t="str">
        <f t="shared" si="2383"/>
        <v/>
      </c>
      <c r="AH730" s="114" t="str">
        <f t="shared" si="2383"/>
        <v/>
      </c>
      <c r="AI730" s="113" t="str">
        <f t="shared" si="2383"/>
        <v/>
      </c>
      <c r="AJ730" s="115" t="str">
        <f t="shared" si="2383"/>
        <v/>
      </c>
      <c r="AK730" s="617"/>
      <c r="AL730" s="38"/>
      <c r="AM730" s="98" t="s">
        <v>68</v>
      </c>
      <c r="AN730" s="130">
        <f t="shared" si="1746"/>
        <v>724</v>
      </c>
      <c r="AO730" s="138" t="str">
        <f t="shared" ref="AO730:AS730" si="2384">IF(AND($G730=AO$4,$H730=AO$6),$I730,"")</f>
        <v/>
      </c>
      <c r="AP730" s="139" t="str">
        <f t="shared" si="2384"/>
        <v/>
      </c>
      <c r="AQ730" s="139">
        <f t="shared" si="2384"/>
        <v>5000</v>
      </c>
      <c r="AR730" s="139" t="str">
        <f t="shared" si="2384"/>
        <v/>
      </c>
      <c r="AS730" s="139" t="str">
        <f t="shared" si="2384"/>
        <v/>
      </c>
      <c r="AT730" s="118"/>
      <c r="AU730" s="138" t="str">
        <f t="shared" si="1675"/>
        <v/>
      </c>
      <c r="AV730" s="139" t="str">
        <f t="shared" si="1676"/>
        <v/>
      </c>
      <c r="AW730" s="139" t="str">
        <f t="shared" si="1677"/>
        <v/>
      </c>
      <c r="AX730" s="139" t="str">
        <f t="shared" si="1678"/>
        <v/>
      </c>
      <c r="AY730" s="139" t="str">
        <f t="shared" si="1679"/>
        <v/>
      </c>
      <c r="AZ730" s="140" t="str">
        <f t="shared" si="1680"/>
        <v/>
      </c>
      <c r="BA730" s="141" t="str">
        <f t="shared" si="1681"/>
        <v/>
      </c>
      <c r="BB730" s="139" t="str">
        <f t="shared" si="1682"/>
        <v/>
      </c>
      <c r="BC730" s="139" t="str">
        <f t="shared" si="1683"/>
        <v/>
      </c>
      <c r="BD730" s="139" t="str">
        <f t="shared" si="1684"/>
        <v/>
      </c>
      <c r="BE730" s="140" t="str">
        <f t="shared" si="1685"/>
        <v/>
      </c>
      <c r="BF730" s="122" t="str">
        <f t="shared" si="1686"/>
        <v/>
      </c>
      <c r="BG730" s="123" t="str">
        <f t="shared" si="1687"/>
        <v/>
      </c>
      <c r="BH730" s="123" t="str">
        <f t="shared" si="1688"/>
        <v/>
      </c>
      <c r="BI730" s="123" t="str">
        <f t="shared" si="1689"/>
        <v/>
      </c>
      <c r="BJ730" s="122" t="str">
        <f t="shared" si="1690"/>
        <v/>
      </c>
      <c r="BK730" s="123" t="str">
        <f t="shared" si="1691"/>
        <v/>
      </c>
      <c r="BL730" s="123" t="str">
        <f t="shared" si="1692"/>
        <v/>
      </c>
      <c r="BM730" s="123" t="str">
        <f t="shared" si="1693"/>
        <v/>
      </c>
      <c r="BN730" s="123" t="str">
        <f t="shared" si="1694"/>
        <v/>
      </c>
      <c r="BO730" s="123" t="str">
        <f t="shared" si="1695"/>
        <v/>
      </c>
      <c r="BP730" s="123" t="str">
        <f t="shared" si="1696"/>
        <v/>
      </c>
      <c r="BQ730" s="123" t="str">
        <f t="shared" si="1697"/>
        <v/>
      </c>
      <c r="BR730" s="124" t="str">
        <f t="shared" si="1698"/>
        <v/>
      </c>
      <c r="BS730" s="142" t="str">
        <f t="shared" si="1699"/>
        <v/>
      </c>
      <c r="BT730" s="143" t="str">
        <f t="shared" si="1700"/>
        <v/>
      </c>
      <c r="BU730" s="143" t="str">
        <f t="shared" si="1701"/>
        <v/>
      </c>
      <c r="BV730" s="143" t="str">
        <f t="shared" si="1702"/>
        <v/>
      </c>
      <c r="BW730" s="143" t="str">
        <f t="shared" si="1703"/>
        <v/>
      </c>
      <c r="BX730" s="144" t="str">
        <f t="shared" si="1704"/>
        <v/>
      </c>
      <c r="BY730" s="141" t="str">
        <f t="shared" si="1705"/>
        <v/>
      </c>
      <c r="BZ730" s="139" t="str">
        <f t="shared" si="1706"/>
        <v/>
      </c>
      <c r="CA730" s="139" t="str">
        <f t="shared" si="1707"/>
        <v/>
      </c>
      <c r="CB730" s="139" t="str">
        <f t="shared" si="1708"/>
        <v/>
      </c>
      <c r="CC730" s="139" t="str">
        <f t="shared" si="1709"/>
        <v/>
      </c>
      <c r="CD730" s="139" t="str">
        <f t="shared" si="1710"/>
        <v/>
      </c>
      <c r="CE730" s="140" t="str">
        <f t="shared" si="1711"/>
        <v/>
      </c>
      <c r="CF730" s="141" t="str">
        <f t="shared" si="1712"/>
        <v/>
      </c>
      <c r="CG730" s="139" t="str">
        <f t="shared" si="1713"/>
        <v/>
      </c>
      <c r="CH730" s="139" t="str">
        <f t="shared" si="1714"/>
        <v/>
      </c>
      <c r="CI730" s="139" t="str">
        <f t="shared" si="1715"/>
        <v/>
      </c>
      <c r="CJ730" s="139" t="str">
        <f t="shared" si="1716"/>
        <v/>
      </c>
      <c r="CK730" s="139" t="str">
        <f t="shared" si="1717"/>
        <v/>
      </c>
      <c r="CL730" s="140" t="str">
        <f t="shared" si="1718"/>
        <v/>
      </c>
      <c r="CM730" s="142" t="str">
        <f t="shared" si="1719"/>
        <v/>
      </c>
      <c r="CN730" s="143" t="str">
        <f t="shared" si="1720"/>
        <v/>
      </c>
      <c r="CO730" s="143" t="str">
        <f t="shared" si="1721"/>
        <v/>
      </c>
      <c r="CP730" s="143" t="str">
        <f t="shared" si="1722"/>
        <v/>
      </c>
      <c r="CQ730" s="143" t="str">
        <f t="shared" si="1723"/>
        <v/>
      </c>
      <c r="CR730" s="145" t="str">
        <f t="shared" si="1724"/>
        <v/>
      </c>
      <c r="CS730" s="127"/>
      <c r="CT730" s="122" t="str">
        <f t="shared" si="1725"/>
        <v/>
      </c>
      <c r="CU730" s="123" t="str">
        <f t="shared" si="1726"/>
        <v/>
      </c>
      <c r="CV730" s="123" t="str">
        <f t="shared" si="1727"/>
        <v/>
      </c>
      <c r="CW730" s="123" t="str">
        <f t="shared" si="1728"/>
        <v/>
      </c>
      <c r="CX730" s="123" t="str">
        <f t="shared" si="1729"/>
        <v/>
      </c>
      <c r="CY730" s="123" t="str">
        <f t="shared" si="1730"/>
        <v/>
      </c>
      <c r="CZ730" s="123" t="str">
        <f t="shared" si="1731"/>
        <v/>
      </c>
      <c r="DA730" s="123" t="str">
        <f t="shared" si="1732"/>
        <v/>
      </c>
      <c r="DB730" s="124" t="str">
        <f t="shared" si="1733"/>
        <v/>
      </c>
      <c r="DC730" s="128" t="str">
        <f t="shared" si="1734"/>
        <v/>
      </c>
      <c r="DD730" s="123" t="str">
        <f t="shared" si="1735"/>
        <v/>
      </c>
      <c r="DE730" s="123" t="str">
        <f t="shared" si="1736"/>
        <v/>
      </c>
      <c r="DF730" s="123" t="str">
        <f t="shared" si="1737"/>
        <v/>
      </c>
      <c r="DG730" s="123" t="str">
        <f t="shared" si="1738"/>
        <v/>
      </c>
      <c r="DH730" s="123" t="str">
        <f t="shared" si="1739"/>
        <v/>
      </c>
      <c r="DI730" s="123" t="str">
        <f t="shared" si="1740"/>
        <v/>
      </c>
      <c r="DJ730" s="129" t="str">
        <f t="shared" si="1741"/>
        <v/>
      </c>
      <c r="DK730" s="98" t="s">
        <v>68</v>
      </c>
      <c r="DL730" s="130">
        <f t="shared" si="1748"/>
        <v>724</v>
      </c>
      <c r="DM730" s="56"/>
    </row>
    <row r="731" spans="2:117" ht="22.5" customHeight="1">
      <c r="B731" s="98" t="s">
        <v>68</v>
      </c>
      <c r="C731" s="130">
        <f t="shared" si="1742"/>
        <v>725</v>
      </c>
      <c r="D731" s="146">
        <v>45713</v>
      </c>
      <c r="E731" s="155" t="s">
        <v>69</v>
      </c>
      <c r="F731" s="102" t="s">
        <v>70</v>
      </c>
      <c r="G731" s="103" t="s">
        <v>20</v>
      </c>
      <c r="H731" s="131" t="s">
        <v>46</v>
      </c>
      <c r="I731" s="132">
        <v>30000</v>
      </c>
      <c r="J731" s="106"/>
      <c r="K731" s="107">
        <f t="shared" si="1743"/>
        <v>7328875</v>
      </c>
      <c r="L731" s="645"/>
      <c r="M731" s="133"/>
      <c r="N731" s="133"/>
      <c r="O731" s="134" t="str">
        <f t="shared" ref="O731:S731" si="2385">IF($H731=O$6,$I731,"")</f>
        <v/>
      </c>
      <c r="P731" s="135" t="str">
        <f t="shared" si="2385"/>
        <v/>
      </c>
      <c r="Q731" s="136">
        <f t="shared" si="2385"/>
        <v>30000</v>
      </c>
      <c r="R731" s="135" t="str">
        <f t="shared" si="2385"/>
        <v/>
      </c>
      <c r="S731" s="137" t="str">
        <f t="shared" si="2385"/>
        <v/>
      </c>
      <c r="T731" s="113" t="str">
        <f t="shared" ref="T731:AJ731" si="2386">IF($H731=T$6,$J731,"")</f>
        <v/>
      </c>
      <c r="U731" s="114" t="str">
        <f t="shared" si="2386"/>
        <v/>
      </c>
      <c r="V731" s="114" t="str">
        <f t="shared" si="2386"/>
        <v/>
      </c>
      <c r="W731" s="114" t="str">
        <f t="shared" si="2386"/>
        <v/>
      </c>
      <c r="X731" s="113" t="str">
        <f t="shared" si="2386"/>
        <v/>
      </c>
      <c r="Y731" s="114" t="str">
        <f t="shared" si="2386"/>
        <v/>
      </c>
      <c r="Z731" s="114" t="str">
        <f t="shared" si="2386"/>
        <v/>
      </c>
      <c r="AA731" s="114" t="str">
        <f t="shared" si="2386"/>
        <v/>
      </c>
      <c r="AB731" s="113" t="str">
        <f t="shared" si="2386"/>
        <v/>
      </c>
      <c r="AC731" s="114" t="str">
        <f t="shared" si="2386"/>
        <v/>
      </c>
      <c r="AD731" s="114" t="str">
        <f t="shared" si="2386"/>
        <v/>
      </c>
      <c r="AE731" s="114" t="str">
        <f t="shared" si="2386"/>
        <v/>
      </c>
      <c r="AF731" s="114" t="str">
        <f t="shared" si="2386"/>
        <v/>
      </c>
      <c r="AG731" s="114" t="str">
        <f t="shared" si="2386"/>
        <v/>
      </c>
      <c r="AH731" s="114" t="str">
        <f t="shared" si="2386"/>
        <v/>
      </c>
      <c r="AI731" s="113" t="str">
        <f t="shared" si="2386"/>
        <v/>
      </c>
      <c r="AJ731" s="115" t="str">
        <f t="shared" si="2386"/>
        <v/>
      </c>
      <c r="AK731" s="617"/>
      <c r="AL731" s="38"/>
      <c r="AM731" s="98" t="s">
        <v>68</v>
      </c>
      <c r="AN731" s="130">
        <f t="shared" si="1746"/>
        <v>725</v>
      </c>
      <c r="AO731" s="138" t="str">
        <f t="shared" ref="AO731:AS731" si="2387">IF(AND($G731=AO$4,$H731=AO$6),$I731,"")</f>
        <v/>
      </c>
      <c r="AP731" s="139" t="str">
        <f t="shared" si="2387"/>
        <v/>
      </c>
      <c r="AQ731" s="139">
        <f t="shared" si="2387"/>
        <v>30000</v>
      </c>
      <c r="AR731" s="139" t="str">
        <f t="shared" si="2387"/>
        <v/>
      </c>
      <c r="AS731" s="139" t="str">
        <f t="shared" si="2387"/>
        <v/>
      </c>
      <c r="AT731" s="118"/>
      <c r="AU731" s="138" t="str">
        <f t="shared" si="1675"/>
        <v/>
      </c>
      <c r="AV731" s="139" t="str">
        <f t="shared" si="1676"/>
        <v/>
      </c>
      <c r="AW731" s="139" t="str">
        <f t="shared" si="1677"/>
        <v/>
      </c>
      <c r="AX731" s="139" t="str">
        <f t="shared" si="1678"/>
        <v/>
      </c>
      <c r="AY731" s="139" t="str">
        <f t="shared" si="1679"/>
        <v/>
      </c>
      <c r="AZ731" s="140" t="str">
        <f t="shared" si="1680"/>
        <v/>
      </c>
      <c r="BA731" s="141" t="str">
        <f t="shared" si="1681"/>
        <v/>
      </c>
      <c r="BB731" s="139" t="str">
        <f t="shared" si="1682"/>
        <v/>
      </c>
      <c r="BC731" s="139" t="str">
        <f t="shared" si="1683"/>
        <v/>
      </c>
      <c r="BD731" s="139" t="str">
        <f t="shared" si="1684"/>
        <v/>
      </c>
      <c r="BE731" s="140" t="str">
        <f t="shared" si="1685"/>
        <v/>
      </c>
      <c r="BF731" s="122" t="str">
        <f t="shared" si="1686"/>
        <v/>
      </c>
      <c r="BG731" s="123" t="str">
        <f t="shared" si="1687"/>
        <v/>
      </c>
      <c r="BH731" s="123" t="str">
        <f t="shared" si="1688"/>
        <v/>
      </c>
      <c r="BI731" s="123" t="str">
        <f t="shared" si="1689"/>
        <v/>
      </c>
      <c r="BJ731" s="122" t="str">
        <f t="shared" si="1690"/>
        <v/>
      </c>
      <c r="BK731" s="123" t="str">
        <f t="shared" si="1691"/>
        <v/>
      </c>
      <c r="BL731" s="123" t="str">
        <f t="shared" si="1692"/>
        <v/>
      </c>
      <c r="BM731" s="123" t="str">
        <f t="shared" si="1693"/>
        <v/>
      </c>
      <c r="BN731" s="123" t="str">
        <f t="shared" si="1694"/>
        <v/>
      </c>
      <c r="BO731" s="123" t="str">
        <f t="shared" si="1695"/>
        <v/>
      </c>
      <c r="BP731" s="123" t="str">
        <f t="shared" si="1696"/>
        <v/>
      </c>
      <c r="BQ731" s="123" t="str">
        <f t="shared" si="1697"/>
        <v/>
      </c>
      <c r="BR731" s="124" t="str">
        <f t="shared" si="1698"/>
        <v/>
      </c>
      <c r="BS731" s="142" t="str">
        <f t="shared" si="1699"/>
        <v/>
      </c>
      <c r="BT731" s="143" t="str">
        <f t="shared" si="1700"/>
        <v/>
      </c>
      <c r="BU731" s="143" t="str">
        <f t="shared" si="1701"/>
        <v/>
      </c>
      <c r="BV731" s="143" t="str">
        <f t="shared" si="1702"/>
        <v/>
      </c>
      <c r="BW731" s="143" t="str">
        <f t="shared" si="1703"/>
        <v/>
      </c>
      <c r="BX731" s="144" t="str">
        <f t="shared" si="1704"/>
        <v/>
      </c>
      <c r="BY731" s="141" t="str">
        <f t="shared" si="1705"/>
        <v/>
      </c>
      <c r="BZ731" s="139" t="str">
        <f t="shared" si="1706"/>
        <v/>
      </c>
      <c r="CA731" s="139" t="str">
        <f t="shared" si="1707"/>
        <v/>
      </c>
      <c r="CB731" s="139" t="str">
        <f t="shared" si="1708"/>
        <v/>
      </c>
      <c r="CC731" s="139" t="str">
        <f t="shared" si="1709"/>
        <v/>
      </c>
      <c r="CD731" s="139" t="str">
        <f t="shared" si="1710"/>
        <v/>
      </c>
      <c r="CE731" s="140" t="str">
        <f t="shared" si="1711"/>
        <v/>
      </c>
      <c r="CF731" s="141" t="str">
        <f t="shared" si="1712"/>
        <v/>
      </c>
      <c r="CG731" s="139" t="str">
        <f t="shared" si="1713"/>
        <v/>
      </c>
      <c r="CH731" s="139" t="str">
        <f t="shared" si="1714"/>
        <v/>
      </c>
      <c r="CI731" s="139" t="str">
        <f t="shared" si="1715"/>
        <v/>
      </c>
      <c r="CJ731" s="139" t="str">
        <f t="shared" si="1716"/>
        <v/>
      </c>
      <c r="CK731" s="139" t="str">
        <f t="shared" si="1717"/>
        <v/>
      </c>
      <c r="CL731" s="140" t="str">
        <f t="shared" si="1718"/>
        <v/>
      </c>
      <c r="CM731" s="142" t="str">
        <f t="shared" si="1719"/>
        <v/>
      </c>
      <c r="CN731" s="143" t="str">
        <f t="shared" si="1720"/>
        <v/>
      </c>
      <c r="CO731" s="143" t="str">
        <f t="shared" si="1721"/>
        <v/>
      </c>
      <c r="CP731" s="143" t="str">
        <f t="shared" si="1722"/>
        <v/>
      </c>
      <c r="CQ731" s="143" t="str">
        <f t="shared" si="1723"/>
        <v/>
      </c>
      <c r="CR731" s="145" t="str">
        <f t="shared" si="1724"/>
        <v/>
      </c>
      <c r="CS731" s="127"/>
      <c r="CT731" s="122" t="str">
        <f t="shared" si="1725"/>
        <v/>
      </c>
      <c r="CU731" s="123" t="str">
        <f t="shared" si="1726"/>
        <v/>
      </c>
      <c r="CV731" s="123" t="str">
        <f t="shared" si="1727"/>
        <v/>
      </c>
      <c r="CW731" s="123" t="str">
        <f t="shared" si="1728"/>
        <v/>
      </c>
      <c r="CX731" s="123" t="str">
        <f t="shared" si="1729"/>
        <v/>
      </c>
      <c r="CY731" s="123" t="str">
        <f t="shared" si="1730"/>
        <v/>
      </c>
      <c r="CZ731" s="123" t="str">
        <f t="shared" si="1731"/>
        <v/>
      </c>
      <c r="DA731" s="123" t="str">
        <f t="shared" si="1732"/>
        <v/>
      </c>
      <c r="DB731" s="124" t="str">
        <f t="shared" si="1733"/>
        <v/>
      </c>
      <c r="DC731" s="128" t="str">
        <f t="shared" si="1734"/>
        <v/>
      </c>
      <c r="DD731" s="123" t="str">
        <f t="shared" si="1735"/>
        <v/>
      </c>
      <c r="DE731" s="123" t="str">
        <f t="shared" si="1736"/>
        <v/>
      </c>
      <c r="DF731" s="123" t="str">
        <f t="shared" si="1737"/>
        <v/>
      </c>
      <c r="DG731" s="123" t="str">
        <f t="shared" si="1738"/>
        <v/>
      </c>
      <c r="DH731" s="123" t="str">
        <f t="shared" si="1739"/>
        <v/>
      </c>
      <c r="DI731" s="123" t="str">
        <f t="shared" si="1740"/>
        <v/>
      </c>
      <c r="DJ731" s="129" t="str">
        <f t="shared" si="1741"/>
        <v/>
      </c>
      <c r="DK731" s="98" t="s">
        <v>68</v>
      </c>
      <c r="DL731" s="130">
        <f t="shared" si="1748"/>
        <v>725</v>
      </c>
      <c r="DM731" s="56"/>
    </row>
    <row r="732" spans="2:117" ht="22.5" customHeight="1">
      <c r="B732" s="98" t="s">
        <v>68</v>
      </c>
      <c r="C732" s="130">
        <f t="shared" si="1742"/>
        <v>726</v>
      </c>
      <c r="D732" s="146">
        <v>45713</v>
      </c>
      <c r="E732" s="155" t="s">
        <v>69</v>
      </c>
      <c r="F732" s="102" t="s">
        <v>70</v>
      </c>
      <c r="G732" s="103" t="s">
        <v>20</v>
      </c>
      <c r="H732" s="131" t="s">
        <v>46</v>
      </c>
      <c r="I732" s="132">
        <v>10000</v>
      </c>
      <c r="J732" s="106"/>
      <c r="K732" s="107">
        <f t="shared" si="1743"/>
        <v>7338875</v>
      </c>
      <c r="L732" s="645"/>
      <c r="M732" s="133"/>
      <c r="N732" s="133"/>
      <c r="O732" s="134" t="str">
        <f t="shared" ref="O732:S732" si="2388">IF($H732=O$6,$I732,"")</f>
        <v/>
      </c>
      <c r="P732" s="135" t="str">
        <f t="shared" si="2388"/>
        <v/>
      </c>
      <c r="Q732" s="136">
        <f t="shared" si="2388"/>
        <v>10000</v>
      </c>
      <c r="R732" s="135" t="str">
        <f t="shared" si="2388"/>
        <v/>
      </c>
      <c r="S732" s="137" t="str">
        <f t="shared" si="2388"/>
        <v/>
      </c>
      <c r="T732" s="113" t="str">
        <f t="shared" ref="T732:AJ732" si="2389">IF($H732=T$6,$J732,"")</f>
        <v/>
      </c>
      <c r="U732" s="114" t="str">
        <f t="shared" si="2389"/>
        <v/>
      </c>
      <c r="V732" s="114" t="str">
        <f t="shared" si="2389"/>
        <v/>
      </c>
      <c r="W732" s="114" t="str">
        <f t="shared" si="2389"/>
        <v/>
      </c>
      <c r="X732" s="113" t="str">
        <f t="shared" si="2389"/>
        <v/>
      </c>
      <c r="Y732" s="114" t="str">
        <f t="shared" si="2389"/>
        <v/>
      </c>
      <c r="Z732" s="114" t="str">
        <f t="shared" si="2389"/>
        <v/>
      </c>
      <c r="AA732" s="114" t="str">
        <f t="shared" si="2389"/>
        <v/>
      </c>
      <c r="AB732" s="113" t="str">
        <f t="shared" si="2389"/>
        <v/>
      </c>
      <c r="AC732" s="114" t="str">
        <f t="shared" si="2389"/>
        <v/>
      </c>
      <c r="AD732" s="114" t="str">
        <f t="shared" si="2389"/>
        <v/>
      </c>
      <c r="AE732" s="114" t="str">
        <f t="shared" si="2389"/>
        <v/>
      </c>
      <c r="AF732" s="114" t="str">
        <f t="shared" si="2389"/>
        <v/>
      </c>
      <c r="AG732" s="114" t="str">
        <f t="shared" si="2389"/>
        <v/>
      </c>
      <c r="AH732" s="114" t="str">
        <f t="shared" si="2389"/>
        <v/>
      </c>
      <c r="AI732" s="113" t="str">
        <f t="shared" si="2389"/>
        <v/>
      </c>
      <c r="AJ732" s="115" t="str">
        <f t="shared" si="2389"/>
        <v/>
      </c>
      <c r="AK732" s="617"/>
      <c r="AL732" s="38"/>
      <c r="AM732" s="98" t="s">
        <v>68</v>
      </c>
      <c r="AN732" s="130">
        <f t="shared" si="1746"/>
        <v>726</v>
      </c>
      <c r="AO732" s="138" t="str">
        <f t="shared" ref="AO732:AS732" si="2390">IF(AND($G732=AO$4,$H732=AO$6),$I732,"")</f>
        <v/>
      </c>
      <c r="AP732" s="139" t="str">
        <f t="shared" si="2390"/>
        <v/>
      </c>
      <c r="AQ732" s="139">
        <f t="shared" si="2390"/>
        <v>10000</v>
      </c>
      <c r="AR732" s="139" t="str">
        <f t="shared" si="2390"/>
        <v/>
      </c>
      <c r="AS732" s="139" t="str">
        <f t="shared" si="2390"/>
        <v/>
      </c>
      <c r="AT732" s="118"/>
      <c r="AU732" s="138" t="str">
        <f t="shared" si="1675"/>
        <v/>
      </c>
      <c r="AV732" s="139" t="str">
        <f t="shared" si="1676"/>
        <v/>
      </c>
      <c r="AW732" s="139" t="str">
        <f t="shared" si="1677"/>
        <v/>
      </c>
      <c r="AX732" s="139" t="str">
        <f t="shared" si="1678"/>
        <v/>
      </c>
      <c r="AY732" s="139" t="str">
        <f t="shared" si="1679"/>
        <v/>
      </c>
      <c r="AZ732" s="140" t="str">
        <f t="shared" si="1680"/>
        <v/>
      </c>
      <c r="BA732" s="141" t="str">
        <f t="shared" si="1681"/>
        <v/>
      </c>
      <c r="BB732" s="139" t="str">
        <f t="shared" si="1682"/>
        <v/>
      </c>
      <c r="BC732" s="139" t="str">
        <f t="shared" si="1683"/>
        <v/>
      </c>
      <c r="BD732" s="139" t="str">
        <f t="shared" si="1684"/>
        <v/>
      </c>
      <c r="BE732" s="140" t="str">
        <f t="shared" si="1685"/>
        <v/>
      </c>
      <c r="BF732" s="122" t="str">
        <f t="shared" si="1686"/>
        <v/>
      </c>
      <c r="BG732" s="123" t="str">
        <f t="shared" si="1687"/>
        <v/>
      </c>
      <c r="BH732" s="123" t="str">
        <f t="shared" si="1688"/>
        <v/>
      </c>
      <c r="BI732" s="123" t="str">
        <f t="shared" si="1689"/>
        <v/>
      </c>
      <c r="BJ732" s="122" t="str">
        <f t="shared" si="1690"/>
        <v/>
      </c>
      <c r="BK732" s="123" t="str">
        <f t="shared" si="1691"/>
        <v/>
      </c>
      <c r="BL732" s="123" t="str">
        <f t="shared" si="1692"/>
        <v/>
      </c>
      <c r="BM732" s="123" t="str">
        <f t="shared" si="1693"/>
        <v/>
      </c>
      <c r="BN732" s="123" t="str">
        <f t="shared" si="1694"/>
        <v/>
      </c>
      <c r="BO732" s="123" t="str">
        <f t="shared" si="1695"/>
        <v/>
      </c>
      <c r="BP732" s="123" t="str">
        <f t="shared" si="1696"/>
        <v/>
      </c>
      <c r="BQ732" s="123" t="str">
        <f t="shared" si="1697"/>
        <v/>
      </c>
      <c r="BR732" s="124" t="str">
        <f t="shared" si="1698"/>
        <v/>
      </c>
      <c r="BS732" s="142" t="str">
        <f t="shared" si="1699"/>
        <v/>
      </c>
      <c r="BT732" s="143" t="str">
        <f t="shared" si="1700"/>
        <v/>
      </c>
      <c r="BU732" s="143" t="str">
        <f t="shared" si="1701"/>
        <v/>
      </c>
      <c r="BV732" s="143" t="str">
        <f t="shared" si="1702"/>
        <v/>
      </c>
      <c r="BW732" s="143" t="str">
        <f t="shared" si="1703"/>
        <v/>
      </c>
      <c r="BX732" s="144" t="str">
        <f t="shared" si="1704"/>
        <v/>
      </c>
      <c r="BY732" s="141" t="str">
        <f t="shared" si="1705"/>
        <v/>
      </c>
      <c r="BZ732" s="139" t="str">
        <f t="shared" si="1706"/>
        <v/>
      </c>
      <c r="CA732" s="139" t="str">
        <f t="shared" si="1707"/>
        <v/>
      </c>
      <c r="CB732" s="139" t="str">
        <f t="shared" si="1708"/>
        <v/>
      </c>
      <c r="CC732" s="139" t="str">
        <f t="shared" si="1709"/>
        <v/>
      </c>
      <c r="CD732" s="139" t="str">
        <f t="shared" si="1710"/>
        <v/>
      </c>
      <c r="CE732" s="140" t="str">
        <f t="shared" si="1711"/>
        <v/>
      </c>
      <c r="CF732" s="141" t="str">
        <f t="shared" si="1712"/>
        <v/>
      </c>
      <c r="CG732" s="139" t="str">
        <f t="shared" si="1713"/>
        <v/>
      </c>
      <c r="CH732" s="139" t="str">
        <f t="shared" si="1714"/>
        <v/>
      </c>
      <c r="CI732" s="139" t="str">
        <f t="shared" si="1715"/>
        <v/>
      </c>
      <c r="CJ732" s="139" t="str">
        <f t="shared" si="1716"/>
        <v/>
      </c>
      <c r="CK732" s="139" t="str">
        <f t="shared" si="1717"/>
        <v/>
      </c>
      <c r="CL732" s="140" t="str">
        <f t="shared" si="1718"/>
        <v/>
      </c>
      <c r="CM732" s="142" t="str">
        <f t="shared" si="1719"/>
        <v/>
      </c>
      <c r="CN732" s="143" t="str">
        <f t="shared" si="1720"/>
        <v/>
      </c>
      <c r="CO732" s="143" t="str">
        <f t="shared" si="1721"/>
        <v/>
      </c>
      <c r="CP732" s="143" t="str">
        <f t="shared" si="1722"/>
        <v/>
      </c>
      <c r="CQ732" s="143" t="str">
        <f t="shared" si="1723"/>
        <v/>
      </c>
      <c r="CR732" s="145" t="str">
        <f t="shared" si="1724"/>
        <v/>
      </c>
      <c r="CS732" s="127"/>
      <c r="CT732" s="122" t="str">
        <f t="shared" si="1725"/>
        <v/>
      </c>
      <c r="CU732" s="123" t="str">
        <f t="shared" si="1726"/>
        <v/>
      </c>
      <c r="CV732" s="123" t="str">
        <f t="shared" si="1727"/>
        <v/>
      </c>
      <c r="CW732" s="123" t="str">
        <f t="shared" si="1728"/>
        <v/>
      </c>
      <c r="CX732" s="123" t="str">
        <f t="shared" si="1729"/>
        <v/>
      </c>
      <c r="CY732" s="123" t="str">
        <f t="shared" si="1730"/>
        <v/>
      </c>
      <c r="CZ732" s="123" t="str">
        <f t="shared" si="1731"/>
        <v/>
      </c>
      <c r="DA732" s="123" t="str">
        <f t="shared" si="1732"/>
        <v/>
      </c>
      <c r="DB732" s="124" t="str">
        <f t="shared" si="1733"/>
        <v/>
      </c>
      <c r="DC732" s="128" t="str">
        <f t="shared" si="1734"/>
        <v/>
      </c>
      <c r="DD732" s="123" t="str">
        <f t="shared" si="1735"/>
        <v/>
      </c>
      <c r="DE732" s="123" t="str">
        <f t="shared" si="1736"/>
        <v/>
      </c>
      <c r="DF732" s="123" t="str">
        <f t="shared" si="1737"/>
        <v/>
      </c>
      <c r="DG732" s="123" t="str">
        <f t="shared" si="1738"/>
        <v/>
      </c>
      <c r="DH732" s="123" t="str">
        <f t="shared" si="1739"/>
        <v/>
      </c>
      <c r="DI732" s="123" t="str">
        <f t="shared" si="1740"/>
        <v/>
      </c>
      <c r="DJ732" s="129" t="str">
        <f t="shared" si="1741"/>
        <v/>
      </c>
      <c r="DK732" s="98" t="s">
        <v>68</v>
      </c>
      <c r="DL732" s="130">
        <f t="shared" si="1748"/>
        <v>726</v>
      </c>
      <c r="DM732" s="56"/>
    </row>
    <row r="733" spans="2:117" ht="22.5" customHeight="1">
      <c r="B733" s="98" t="s">
        <v>68</v>
      </c>
      <c r="C733" s="130">
        <f t="shared" si="1742"/>
        <v>727</v>
      </c>
      <c r="D733" s="146">
        <v>45713</v>
      </c>
      <c r="E733" s="155" t="s">
        <v>69</v>
      </c>
      <c r="F733" s="102" t="s">
        <v>70</v>
      </c>
      <c r="G733" s="103" t="s">
        <v>20</v>
      </c>
      <c r="H733" s="131" t="s">
        <v>46</v>
      </c>
      <c r="I733" s="132">
        <v>5000</v>
      </c>
      <c r="J733" s="106"/>
      <c r="K733" s="107">
        <f t="shared" si="1743"/>
        <v>7343875</v>
      </c>
      <c r="L733" s="645"/>
      <c r="M733" s="133"/>
      <c r="N733" s="133"/>
      <c r="O733" s="134" t="str">
        <f t="shared" ref="O733:S733" si="2391">IF($H733=O$6,$I733,"")</f>
        <v/>
      </c>
      <c r="P733" s="135" t="str">
        <f t="shared" si="2391"/>
        <v/>
      </c>
      <c r="Q733" s="136">
        <f t="shared" si="2391"/>
        <v>5000</v>
      </c>
      <c r="R733" s="135" t="str">
        <f t="shared" si="2391"/>
        <v/>
      </c>
      <c r="S733" s="137" t="str">
        <f t="shared" si="2391"/>
        <v/>
      </c>
      <c r="T733" s="113" t="str">
        <f t="shared" ref="T733:AJ733" si="2392">IF($H733=T$6,$J733,"")</f>
        <v/>
      </c>
      <c r="U733" s="114" t="str">
        <f t="shared" si="2392"/>
        <v/>
      </c>
      <c r="V733" s="114" t="str">
        <f t="shared" si="2392"/>
        <v/>
      </c>
      <c r="W733" s="114" t="str">
        <f t="shared" si="2392"/>
        <v/>
      </c>
      <c r="X733" s="113" t="str">
        <f t="shared" si="2392"/>
        <v/>
      </c>
      <c r="Y733" s="114" t="str">
        <f t="shared" si="2392"/>
        <v/>
      </c>
      <c r="Z733" s="114" t="str">
        <f t="shared" si="2392"/>
        <v/>
      </c>
      <c r="AA733" s="114" t="str">
        <f t="shared" si="2392"/>
        <v/>
      </c>
      <c r="AB733" s="113" t="str">
        <f t="shared" si="2392"/>
        <v/>
      </c>
      <c r="AC733" s="114" t="str">
        <f t="shared" si="2392"/>
        <v/>
      </c>
      <c r="AD733" s="114" t="str">
        <f t="shared" si="2392"/>
        <v/>
      </c>
      <c r="AE733" s="114" t="str">
        <f t="shared" si="2392"/>
        <v/>
      </c>
      <c r="AF733" s="114" t="str">
        <f t="shared" si="2392"/>
        <v/>
      </c>
      <c r="AG733" s="114" t="str">
        <f t="shared" si="2392"/>
        <v/>
      </c>
      <c r="AH733" s="114" t="str">
        <f t="shared" si="2392"/>
        <v/>
      </c>
      <c r="AI733" s="113" t="str">
        <f t="shared" si="2392"/>
        <v/>
      </c>
      <c r="AJ733" s="115" t="str">
        <f t="shared" si="2392"/>
        <v/>
      </c>
      <c r="AK733" s="617"/>
      <c r="AL733" s="38"/>
      <c r="AM733" s="98" t="s">
        <v>68</v>
      </c>
      <c r="AN733" s="130">
        <f t="shared" si="1746"/>
        <v>727</v>
      </c>
      <c r="AO733" s="138" t="str">
        <f t="shared" ref="AO733:AS733" si="2393">IF(AND($G733=AO$4,$H733=AO$6),$I733,"")</f>
        <v/>
      </c>
      <c r="AP733" s="139" t="str">
        <f t="shared" si="2393"/>
        <v/>
      </c>
      <c r="AQ733" s="139">
        <f t="shared" si="2393"/>
        <v>5000</v>
      </c>
      <c r="AR733" s="139" t="str">
        <f t="shared" si="2393"/>
        <v/>
      </c>
      <c r="AS733" s="139" t="str">
        <f t="shared" si="2393"/>
        <v/>
      </c>
      <c r="AT733" s="118"/>
      <c r="AU733" s="138" t="str">
        <f t="shared" si="1675"/>
        <v/>
      </c>
      <c r="AV733" s="139" t="str">
        <f t="shared" si="1676"/>
        <v/>
      </c>
      <c r="AW733" s="139" t="str">
        <f t="shared" si="1677"/>
        <v/>
      </c>
      <c r="AX733" s="139" t="str">
        <f t="shared" si="1678"/>
        <v/>
      </c>
      <c r="AY733" s="139" t="str">
        <f t="shared" si="1679"/>
        <v/>
      </c>
      <c r="AZ733" s="140" t="str">
        <f t="shared" si="1680"/>
        <v/>
      </c>
      <c r="BA733" s="141" t="str">
        <f t="shared" si="1681"/>
        <v/>
      </c>
      <c r="BB733" s="139" t="str">
        <f t="shared" si="1682"/>
        <v/>
      </c>
      <c r="BC733" s="139" t="str">
        <f t="shared" si="1683"/>
        <v/>
      </c>
      <c r="BD733" s="139" t="str">
        <f t="shared" si="1684"/>
        <v/>
      </c>
      <c r="BE733" s="140" t="str">
        <f t="shared" si="1685"/>
        <v/>
      </c>
      <c r="BF733" s="122" t="str">
        <f t="shared" si="1686"/>
        <v/>
      </c>
      <c r="BG733" s="123" t="str">
        <f t="shared" si="1687"/>
        <v/>
      </c>
      <c r="BH733" s="123" t="str">
        <f t="shared" si="1688"/>
        <v/>
      </c>
      <c r="BI733" s="123" t="str">
        <f t="shared" si="1689"/>
        <v/>
      </c>
      <c r="BJ733" s="122" t="str">
        <f t="shared" si="1690"/>
        <v/>
      </c>
      <c r="BK733" s="123" t="str">
        <f t="shared" si="1691"/>
        <v/>
      </c>
      <c r="BL733" s="123" t="str">
        <f t="shared" si="1692"/>
        <v/>
      </c>
      <c r="BM733" s="123" t="str">
        <f t="shared" si="1693"/>
        <v/>
      </c>
      <c r="BN733" s="123" t="str">
        <f t="shared" si="1694"/>
        <v/>
      </c>
      <c r="BO733" s="123" t="str">
        <f t="shared" si="1695"/>
        <v/>
      </c>
      <c r="BP733" s="123" t="str">
        <f t="shared" si="1696"/>
        <v/>
      </c>
      <c r="BQ733" s="123" t="str">
        <f t="shared" si="1697"/>
        <v/>
      </c>
      <c r="BR733" s="124" t="str">
        <f t="shared" si="1698"/>
        <v/>
      </c>
      <c r="BS733" s="142" t="str">
        <f t="shared" si="1699"/>
        <v/>
      </c>
      <c r="BT733" s="143" t="str">
        <f t="shared" si="1700"/>
        <v/>
      </c>
      <c r="BU733" s="143" t="str">
        <f t="shared" si="1701"/>
        <v/>
      </c>
      <c r="BV733" s="143" t="str">
        <f t="shared" si="1702"/>
        <v/>
      </c>
      <c r="BW733" s="143" t="str">
        <f t="shared" si="1703"/>
        <v/>
      </c>
      <c r="BX733" s="144" t="str">
        <f t="shared" si="1704"/>
        <v/>
      </c>
      <c r="BY733" s="141" t="str">
        <f t="shared" si="1705"/>
        <v/>
      </c>
      <c r="BZ733" s="139" t="str">
        <f t="shared" si="1706"/>
        <v/>
      </c>
      <c r="CA733" s="139" t="str">
        <f t="shared" si="1707"/>
        <v/>
      </c>
      <c r="CB733" s="139" t="str">
        <f t="shared" si="1708"/>
        <v/>
      </c>
      <c r="CC733" s="139" t="str">
        <f t="shared" si="1709"/>
        <v/>
      </c>
      <c r="CD733" s="139" t="str">
        <f t="shared" si="1710"/>
        <v/>
      </c>
      <c r="CE733" s="140" t="str">
        <f t="shared" si="1711"/>
        <v/>
      </c>
      <c r="CF733" s="141" t="str">
        <f t="shared" si="1712"/>
        <v/>
      </c>
      <c r="CG733" s="139" t="str">
        <f t="shared" si="1713"/>
        <v/>
      </c>
      <c r="CH733" s="139" t="str">
        <f t="shared" si="1714"/>
        <v/>
      </c>
      <c r="CI733" s="139" t="str">
        <f t="shared" si="1715"/>
        <v/>
      </c>
      <c r="CJ733" s="139" t="str">
        <f t="shared" si="1716"/>
        <v/>
      </c>
      <c r="CK733" s="139" t="str">
        <f t="shared" si="1717"/>
        <v/>
      </c>
      <c r="CL733" s="140" t="str">
        <f t="shared" si="1718"/>
        <v/>
      </c>
      <c r="CM733" s="142" t="str">
        <f t="shared" si="1719"/>
        <v/>
      </c>
      <c r="CN733" s="143" t="str">
        <f t="shared" si="1720"/>
        <v/>
      </c>
      <c r="CO733" s="143" t="str">
        <f t="shared" si="1721"/>
        <v/>
      </c>
      <c r="CP733" s="143" t="str">
        <f t="shared" si="1722"/>
        <v/>
      </c>
      <c r="CQ733" s="143" t="str">
        <f t="shared" si="1723"/>
        <v/>
      </c>
      <c r="CR733" s="145" t="str">
        <f t="shared" si="1724"/>
        <v/>
      </c>
      <c r="CS733" s="127"/>
      <c r="CT733" s="122" t="str">
        <f t="shared" si="1725"/>
        <v/>
      </c>
      <c r="CU733" s="123" t="str">
        <f t="shared" si="1726"/>
        <v/>
      </c>
      <c r="CV733" s="123" t="str">
        <f t="shared" si="1727"/>
        <v/>
      </c>
      <c r="CW733" s="123" t="str">
        <f t="shared" si="1728"/>
        <v/>
      </c>
      <c r="CX733" s="123" t="str">
        <f t="shared" si="1729"/>
        <v/>
      </c>
      <c r="CY733" s="123" t="str">
        <f t="shared" si="1730"/>
        <v/>
      </c>
      <c r="CZ733" s="123" t="str">
        <f t="shared" si="1731"/>
        <v/>
      </c>
      <c r="DA733" s="123" t="str">
        <f t="shared" si="1732"/>
        <v/>
      </c>
      <c r="DB733" s="124" t="str">
        <f t="shared" si="1733"/>
        <v/>
      </c>
      <c r="DC733" s="128" t="str">
        <f t="shared" si="1734"/>
        <v/>
      </c>
      <c r="DD733" s="123" t="str">
        <f t="shared" si="1735"/>
        <v/>
      </c>
      <c r="DE733" s="123" t="str">
        <f t="shared" si="1736"/>
        <v/>
      </c>
      <c r="DF733" s="123" t="str">
        <f t="shared" si="1737"/>
        <v/>
      </c>
      <c r="DG733" s="123" t="str">
        <f t="shared" si="1738"/>
        <v/>
      </c>
      <c r="DH733" s="123" t="str">
        <f t="shared" si="1739"/>
        <v/>
      </c>
      <c r="DI733" s="123" t="str">
        <f t="shared" si="1740"/>
        <v/>
      </c>
      <c r="DJ733" s="129" t="str">
        <f t="shared" si="1741"/>
        <v/>
      </c>
      <c r="DK733" s="98" t="s">
        <v>68</v>
      </c>
      <c r="DL733" s="130">
        <f t="shared" si="1748"/>
        <v>727</v>
      </c>
      <c r="DM733" s="56"/>
    </row>
    <row r="734" spans="2:117" ht="22.5" customHeight="1">
      <c r="B734" s="98" t="s">
        <v>68</v>
      </c>
      <c r="C734" s="130">
        <f t="shared" si="1742"/>
        <v>728</v>
      </c>
      <c r="D734" s="146">
        <v>45713</v>
      </c>
      <c r="E734" s="155" t="s">
        <v>69</v>
      </c>
      <c r="F734" s="102" t="s">
        <v>70</v>
      </c>
      <c r="G734" s="156" t="s">
        <v>20</v>
      </c>
      <c r="H734" s="131" t="s">
        <v>46</v>
      </c>
      <c r="I734" s="132">
        <v>4000</v>
      </c>
      <c r="J734" s="106"/>
      <c r="K734" s="107">
        <f t="shared" si="1743"/>
        <v>7347875</v>
      </c>
      <c r="L734" s="645"/>
      <c r="M734" s="133"/>
      <c r="N734" s="133"/>
      <c r="O734" s="134" t="str">
        <f t="shared" ref="O734:S734" si="2394">IF($H734=O$6,$I734,"")</f>
        <v/>
      </c>
      <c r="P734" s="135" t="str">
        <f t="shared" si="2394"/>
        <v/>
      </c>
      <c r="Q734" s="136">
        <f t="shared" si="2394"/>
        <v>4000</v>
      </c>
      <c r="R734" s="135" t="str">
        <f t="shared" si="2394"/>
        <v/>
      </c>
      <c r="S734" s="137" t="str">
        <f t="shared" si="2394"/>
        <v/>
      </c>
      <c r="T734" s="113" t="str">
        <f t="shared" ref="T734:AJ734" si="2395">IF($H734=T$6,$J734,"")</f>
        <v/>
      </c>
      <c r="U734" s="114" t="str">
        <f t="shared" si="2395"/>
        <v/>
      </c>
      <c r="V734" s="114" t="str">
        <f t="shared" si="2395"/>
        <v/>
      </c>
      <c r="W734" s="114" t="str">
        <f t="shared" si="2395"/>
        <v/>
      </c>
      <c r="X734" s="113" t="str">
        <f t="shared" si="2395"/>
        <v/>
      </c>
      <c r="Y734" s="114" t="str">
        <f t="shared" si="2395"/>
        <v/>
      </c>
      <c r="Z734" s="114" t="str">
        <f t="shared" si="2395"/>
        <v/>
      </c>
      <c r="AA734" s="114" t="str">
        <f t="shared" si="2395"/>
        <v/>
      </c>
      <c r="AB734" s="113" t="str">
        <f t="shared" si="2395"/>
        <v/>
      </c>
      <c r="AC734" s="114" t="str">
        <f t="shared" si="2395"/>
        <v/>
      </c>
      <c r="AD734" s="114" t="str">
        <f t="shared" si="2395"/>
        <v/>
      </c>
      <c r="AE734" s="114" t="str">
        <f t="shared" si="2395"/>
        <v/>
      </c>
      <c r="AF734" s="114" t="str">
        <f t="shared" si="2395"/>
        <v/>
      </c>
      <c r="AG734" s="114" t="str">
        <f t="shared" si="2395"/>
        <v/>
      </c>
      <c r="AH734" s="114" t="str">
        <f t="shared" si="2395"/>
        <v/>
      </c>
      <c r="AI734" s="113" t="str">
        <f t="shared" si="2395"/>
        <v/>
      </c>
      <c r="AJ734" s="115" t="str">
        <f t="shared" si="2395"/>
        <v/>
      </c>
      <c r="AK734" s="617"/>
      <c r="AL734" s="38"/>
      <c r="AM734" s="98" t="s">
        <v>68</v>
      </c>
      <c r="AN734" s="130">
        <f t="shared" si="1746"/>
        <v>728</v>
      </c>
      <c r="AO734" s="138" t="str">
        <f t="shared" ref="AO734:AS734" si="2396">IF(AND($G734=AO$4,$H734=AO$6),$I734,"")</f>
        <v/>
      </c>
      <c r="AP734" s="139" t="str">
        <f t="shared" si="2396"/>
        <v/>
      </c>
      <c r="AQ734" s="139">
        <f t="shared" si="2396"/>
        <v>4000</v>
      </c>
      <c r="AR734" s="139" t="str">
        <f t="shared" si="2396"/>
        <v/>
      </c>
      <c r="AS734" s="139" t="str">
        <f t="shared" si="2396"/>
        <v/>
      </c>
      <c r="AT734" s="118"/>
      <c r="AU734" s="138" t="str">
        <f t="shared" si="1675"/>
        <v/>
      </c>
      <c r="AV734" s="139" t="str">
        <f t="shared" si="1676"/>
        <v/>
      </c>
      <c r="AW734" s="139" t="str">
        <f t="shared" si="1677"/>
        <v/>
      </c>
      <c r="AX734" s="139" t="str">
        <f t="shared" si="1678"/>
        <v/>
      </c>
      <c r="AY734" s="139" t="str">
        <f t="shared" si="1679"/>
        <v/>
      </c>
      <c r="AZ734" s="140" t="str">
        <f t="shared" si="1680"/>
        <v/>
      </c>
      <c r="BA734" s="141" t="str">
        <f t="shared" si="1681"/>
        <v/>
      </c>
      <c r="BB734" s="139" t="str">
        <f t="shared" si="1682"/>
        <v/>
      </c>
      <c r="BC734" s="139" t="str">
        <f t="shared" si="1683"/>
        <v/>
      </c>
      <c r="BD734" s="139" t="str">
        <f t="shared" si="1684"/>
        <v/>
      </c>
      <c r="BE734" s="140" t="str">
        <f t="shared" si="1685"/>
        <v/>
      </c>
      <c r="BF734" s="122" t="str">
        <f t="shared" si="1686"/>
        <v/>
      </c>
      <c r="BG734" s="123" t="str">
        <f t="shared" si="1687"/>
        <v/>
      </c>
      <c r="BH734" s="123" t="str">
        <f t="shared" si="1688"/>
        <v/>
      </c>
      <c r="BI734" s="123" t="str">
        <f t="shared" si="1689"/>
        <v/>
      </c>
      <c r="BJ734" s="122" t="str">
        <f t="shared" si="1690"/>
        <v/>
      </c>
      <c r="BK734" s="123" t="str">
        <f t="shared" si="1691"/>
        <v/>
      </c>
      <c r="BL734" s="123" t="str">
        <f t="shared" si="1692"/>
        <v/>
      </c>
      <c r="BM734" s="123" t="str">
        <f t="shared" si="1693"/>
        <v/>
      </c>
      <c r="BN734" s="123" t="str">
        <f t="shared" si="1694"/>
        <v/>
      </c>
      <c r="BO734" s="123" t="str">
        <f t="shared" si="1695"/>
        <v/>
      </c>
      <c r="BP734" s="123" t="str">
        <f t="shared" si="1696"/>
        <v/>
      </c>
      <c r="BQ734" s="123" t="str">
        <f t="shared" si="1697"/>
        <v/>
      </c>
      <c r="BR734" s="124" t="str">
        <f t="shared" si="1698"/>
        <v/>
      </c>
      <c r="BS734" s="142" t="str">
        <f t="shared" si="1699"/>
        <v/>
      </c>
      <c r="BT734" s="143" t="str">
        <f t="shared" si="1700"/>
        <v/>
      </c>
      <c r="BU734" s="143" t="str">
        <f t="shared" si="1701"/>
        <v/>
      </c>
      <c r="BV734" s="143" t="str">
        <f t="shared" si="1702"/>
        <v/>
      </c>
      <c r="BW734" s="143" t="str">
        <f t="shared" si="1703"/>
        <v/>
      </c>
      <c r="BX734" s="144" t="str">
        <f t="shared" si="1704"/>
        <v/>
      </c>
      <c r="BY734" s="141" t="str">
        <f t="shared" si="1705"/>
        <v/>
      </c>
      <c r="BZ734" s="139" t="str">
        <f t="shared" si="1706"/>
        <v/>
      </c>
      <c r="CA734" s="139" t="str">
        <f t="shared" si="1707"/>
        <v/>
      </c>
      <c r="CB734" s="139" t="str">
        <f t="shared" si="1708"/>
        <v/>
      </c>
      <c r="CC734" s="139" t="str">
        <f t="shared" si="1709"/>
        <v/>
      </c>
      <c r="CD734" s="139" t="str">
        <f t="shared" si="1710"/>
        <v/>
      </c>
      <c r="CE734" s="140" t="str">
        <f t="shared" si="1711"/>
        <v/>
      </c>
      <c r="CF734" s="141" t="str">
        <f t="shared" si="1712"/>
        <v/>
      </c>
      <c r="CG734" s="139" t="str">
        <f t="shared" si="1713"/>
        <v/>
      </c>
      <c r="CH734" s="139" t="str">
        <f t="shared" si="1714"/>
        <v/>
      </c>
      <c r="CI734" s="139" t="str">
        <f t="shared" si="1715"/>
        <v/>
      </c>
      <c r="CJ734" s="139" t="str">
        <f t="shared" si="1716"/>
        <v/>
      </c>
      <c r="CK734" s="139" t="str">
        <f t="shared" si="1717"/>
        <v/>
      </c>
      <c r="CL734" s="140" t="str">
        <f t="shared" si="1718"/>
        <v/>
      </c>
      <c r="CM734" s="142" t="str">
        <f t="shared" si="1719"/>
        <v/>
      </c>
      <c r="CN734" s="143" t="str">
        <f t="shared" si="1720"/>
        <v/>
      </c>
      <c r="CO734" s="143" t="str">
        <f t="shared" si="1721"/>
        <v/>
      </c>
      <c r="CP734" s="143" t="str">
        <f t="shared" si="1722"/>
        <v/>
      </c>
      <c r="CQ734" s="143" t="str">
        <f t="shared" si="1723"/>
        <v/>
      </c>
      <c r="CR734" s="145" t="str">
        <f t="shared" si="1724"/>
        <v/>
      </c>
      <c r="CS734" s="127"/>
      <c r="CT734" s="122" t="str">
        <f t="shared" si="1725"/>
        <v/>
      </c>
      <c r="CU734" s="123" t="str">
        <f t="shared" si="1726"/>
        <v/>
      </c>
      <c r="CV734" s="123" t="str">
        <f t="shared" si="1727"/>
        <v/>
      </c>
      <c r="CW734" s="123" t="str">
        <f t="shared" si="1728"/>
        <v/>
      </c>
      <c r="CX734" s="123" t="str">
        <f t="shared" si="1729"/>
        <v/>
      </c>
      <c r="CY734" s="123" t="str">
        <f t="shared" si="1730"/>
        <v/>
      </c>
      <c r="CZ734" s="123" t="str">
        <f t="shared" si="1731"/>
        <v/>
      </c>
      <c r="DA734" s="123" t="str">
        <f t="shared" si="1732"/>
        <v/>
      </c>
      <c r="DB734" s="124" t="str">
        <f t="shared" si="1733"/>
        <v/>
      </c>
      <c r="DC734" s="128" t="str">
        <f t="shared" si="1734"/>
        <v/>
      </c>
      <c r="DD734" s="123" t="str">
        <f t="shared" si="1735"/>
        <v/>
      </c>
      <c r="DE734" s="123" t="str">
        <f t="shared" si="1736"/>
        <v/>
      </c>
      <c r="DF734" s="123" t="str">
        <f t="shared" si="1737"/>
        <v/>
      </c>
      <c r="DG734" s="123" t="str">
        <f t="shared" si="1738"/>
        <v/>
      </c>
      <c r="DH734" s="123" t="str">
        <f t="shared" si="1739"/>
        <v/>
      </c>
      <c r="DI734" s="123" t="str">
        <f t="shared" si="1740"/>
        <v/>
      </c>
      <c r="DJ734" s="129" t="str">
        <f t="shared" si="1741"/>
        <v/>
      </c>
      <c r="DK734" s="98" t="s">
        <v>68</v>
      </c>
      <c r="DL734" s="130">
        <f t="shared" si="1748"/>
        <v>728</v>
      </c>
      <c r="DM734" s="56"/>
    </row>
    <row r="735" spans="2:117" ht="22.5" customHeight="1">
      <c r="B735" s="98" t="s">
        <v>68</v>
      </c>
      <c r="C735" s="130">
        <f t="shared" si="1742"/>
        <v>729</v>
      </c>
      <c r="D735" s="146">
        <v>45713</v>
      </c>
      <c r="E735" s="155" t="s">
        <v>69</v>
      </c>
      <c r="F735" s="102" t="s">
        <v>70</v>
      </c>
      <c r="G735" s="103" t="s">
        <v>20</v>
      </c>
      <c r="H735" s="131" t="s">
        <v>46</v>
      </c>
      <c r="I735" s="132">
        <v>10000</v>
      </c>
      <c r="J735" s="106"/>
      <c r="K735" s="107">
        <f t="shared" si="1743"/>
        <v>7357875</v>
      </c>
      <c r="L735" s="645"/>
      <c r="M735" s="133"/>
      <c r="N735" s="133"/>
      <c r="O735" s="134" t="str">
        <f t="shared" ref="O735:S735" si="2397">IF($H735=O$6,$I735,"")</f>
        <v/>
      </c>
      <c r="P735" s="135" t="str">
        <f t="shared" si="2397"/>
        <v/>
      </c>
      <c r="Q735" s="136">
        <f t="shared" si="2397"/>
        <v>10000</v>
      </c>
      <c r="R735" s="135" t="str">
        <f t="shared" si="2397"/>
        <v/>
      </c>
      <c r="S735" s="137" t="str">
        <f t="shared" si="2397"/>
        <v/>
      </c>
      <c r="T735" s="113" t="str">
        <f t="shared" ref="T735:AJ735" si="2398">IF($H735=T$6,$J735,"")</f>
        <v/>
      </c>
      <c r="U735" s="114" t="str">
        <f t="shared" si="2398"/>
        <v/>
      </c>
      <c r="V735" s="114" t="str">
        <f t="shared" si="2398"/>
        <v/>
      </c>
      <c r="W735" s="114" t="str">
        <f t="shared" si="2398"/>
        <v/>
      </c>
      <c r="X735" s="113" t="str">
        <f t="shared" si="2398"/>
        <v/>
      </c>
      <c r="Y735" s="114" t="str">
        <f t="shared" si="2398"/>
        <v/>
      </c>
      <c r="Z735" s="114" t="str">
        <f t="shared" si="2398"/>
        <v/>
      </c>
      <c r="AA735" s="114" t="str">
        <f t="shared" si="2398"/>
        <v/>
      </c>
      <c r="AB735" s="113" t="str">
        <f t="shared" si="2398"/>
        <v/>
      </c>
      <c r="AC735" s="114" t="str">
        <f t="shared" si="2398"/>
        <v/>
      </c>
      <c r="AD735" s="114" t="str">
        <f t="shared" si="2398"/>
        <v/>
      </c>
      <c r="AE735" s="114" t="str">
        <f t="shared" si="2398"/>
        <v/>
      </c>
      <c r="AF735" s="114" t="str">
        <f t="shared" si="2398"/>
        <v/>
      </c>
      <c r="AG735" s="114" t="str">
        <f t="shared" si="2398"/>
        <v/>
      </c>
      <c r="AH735" s="114" t="str">
        <f t="shared" si="2398"/>
        <v/>
      </c>
      <c r="AI735" s="113" t="str">
        <f t="shared" si="2398"/>
        <v/>
      </c>
      <c r="AJ735" s="115" t="str">
        <f t="shared" si="2398"/>
        <v/>
      </c>
      <c r="AK735" s="617"/>
      <c r="AL735" s="38"/>
      <c r="AM735" s="98" t="s">
        <v>68</v>
      </c>
      <c r="AN735" s="130">
        <f t="shared" si="1746"/>
        <v>729</v>
      </c>
      <c r="AO735" s="138" t="str">
        <f t="shared" ref="AO735:AS735" si="2399">IF(AND($G735=AO$4,$H735=AO$6),$I735,"")</f>
        <v/>
      </c>
      <c r="AP735" s="139" t="str">
        <f t="shared" si="2399"/>
        <v/>
      </c>
      <c r="AQ735" s="139">
        <f t="shared" si="2399"/>
        <v>10000</v>
      </c>
      <c r="AR735" s="139" t="str">
        <f t="shared" si="2399"/>
        <v/>
      </c>
      <c r="AS735" s="139" t="str">
        <f t="shared" si="2399"/>
        <v/>
      </c>
      <c r="AT735" s="118"/>
      <c r="AU735" s="138" t="str">
        <f t="shared" si="1675"/>
        <v/>
      </c>
      <c r="AV735" s="139" t="str">
        <f t="shared" si="1676"/>
        <v/>
      </c>
      <c r="AW735" s="139" t="str">
        <f t="shared" si="1677"/>
        <v/>
      </c>
      <c r="AX735" s="139" t="str">
        <f t="shared" si="1678"/>
        <v/>
      </c>
      <c r="AY735" s="139" t="str">
        <f t="shared" si="1679"/>
        <v/>
      </c>
      <c r="AZ735" s="140" t="str">
        <f t="shared" si="1680"/>
        <v/>
      </c>
      <c r="BA735" s="141" t="str">
        <f t="shared" si="1681"/>
        <v/>
      </c>
      <c r="BB735" s="139" t="str">
        <f t="shared" si="1682"/>
        <v/>
      </c>
      <c r="BC735" s="139" t="str">
        <f t="shared" si="1683"/>
        <v/>
      </c>
      <c r="BD735" s="139" t="str">
        <f t="shared" si="1684"/>
        <v/>
      </c>
      <c r="BE735" s="140" t="str">
        <f t="shared" si="1685"/>
        <v/>
      </c>
      <c r="BF735" s="122" t="str">
        <f t="shared" si="1686"/>
        <v/>
      </c>
      <c r="BG735" s="123" t="str">
        <f t="shared" si="1687"/>
        <v/>
      </c>
      <c r="BH735" s="123" t="str">
        <f t="shared" si="1688"/>
        <v/>
      </c>
      <c r="BI735" s="123" t="str">
        <f t="shared" si="1689"/>
        <v/>
      </c>
      <c r="BJ735" s="122" t="str">
        <f t="shared" si="1690"/>
        <v/>
      </c>
      <c r="BK735" s="123" t="str">
        <f t="shared" si="1691"/>
        <v/>
      </c>
      <c r="BL735" s="123" t="str">
        <f t="shared" si="1692"/>
        <v/>
      </c>
      <c r="BM735" s="123" t="str">
        <f t="shared" si="1693"/>
        <v/>
      </c>
      <c r="BN735" s="123" t="str">
        <f t="shared" si="1694"/>
        <v/>
      </c>
      <c r="BO735" s="123" t="str">
        <f t="shared" si="1695"/>
        <v/>
      </c>
      <c r="BP735" s="123" t="str">
        <f t="shared" si="1696"/>
        <v/>
      </c>
      <c r="BQ735" s="123" t="str">
        <f t="shared" si="1697"/>
        <v/>
      </c>
      <c r="BR735" s="124" t="str">
        <f t="shared" si="1698"/>
        <v/>
      </c>
      <c r="BS735" s="142" t="str">
        <f t="shared" si="1699"/>
        <v/>
      </c>
      <c r="BT735" s="143" t="str">
        <f t="shared" si="1700"/>
        <v/>
      </c>
      <c r="BU735" s="143" t="str">
        <f t="shared" si="1701"/>
        <v/>
      </c>
      <c r="BV735" s="143" t="str">
        <f t="shared" si="1702"/>
        <v/>
      </c>
      <c r="BW735" s="143" t="str">
        <f t="shared" si="1703"/>
        <v/>
      </c>
      <c r="BX735" s="144" t="str">
        <f t="shared" si="1704"/>
        <v/>
      </c>
      <c r="BY735" s="141" t="str">
        <f t="shared" si="1705"/>
        <v/>
      </c>
      <c r="BZ735" s="139" t="str">
        <f t="shared" si="1706"/>
        <v/>
      </c>
      <c r="CA735" s="139" t="str">
        <f t="shared" si="1707"/>
        <v/>
      </c>
      <c r="CB735" s="139" t="str">
        <f t="shared" si="1708"/>
        <v/>
      </c>
      <c r="CC735" s="139" t="str">
        <f t="shared" si="1709"/>
        <v/>
      </c>
      <c r="CD735" s="139" t="str">
        <f t="shared" si="1710"/>
        <v/>
      </c>
      <c r="CE735" s="140" t="str">
        <f t="shared" si="1711"/>
        <v/>
      </c>
      <c r="CF735" s="141" t="str">
        <f t="shared" si="1712"/>
        <v/>
      </c>
      <c r="CG735" s="139" t="str">
        <f t="shared" si="1713"/>
        <v/>
      </c>
      <c r="CH735" s="139" t="str">
        <f t="shared" si="1714"/>
        <v/>
      </c>
      <c r="CI735" s="139" t="str">
        <f t="shared" si="1715"/>
        <v/>
      </c>
      <c r="CJ735" s="139" t="str">
        <f t="shared" si="1716"/>
        <v/>
      </c>
      <c r="CK735" s="139" t="str">
        <f t="shared" si="1717"/>
        <v/>
      </c>
      <c r="CL735" s="140" t="str">
        <f t="shared" si="1718"/>
        <v/>
      </c>
      <c r="CM735" s="142" t="str">
        <f t="shared" si="1719"/>
        <v/>
      </c>
      <c r="CN735" s="143" t="str">
        <f t="shared" si="1720"/>
        <v/>
      </c>
      <c r="CO735" s="143" t="str">
        <f t="shared" si="1721"/>
        <v/>
      </c>
      <c r="CP735" s="143" t="str">
        <f t="shared" si="1722"/>
        <v/>
      </c>
      <c r="CQ735" s="143" t="str">
        <f t="shared" si="1723"/>
        <v/>
      </c>
      <c r="CR735" s="145" t="str">
        <f t="shared" si="1724"/>
        <v/>
      </c>
      <c r="CS735" s="127"/>
      <c r="CT735" s="122" t="str">
        <f t="shared" si="1725"/>
        <v/>
      </c>
      <c r="CU735" s="123" t="str">
        <f t="shared" si="1726"/>
        <v/>
      </c>
      <c r="CV735" s="123" t="str">
        <f t="shared" si="1727"/>
        <v/>
      </c>
      <c r="CW735" s="123" t="str">
        <f t="shared" si="1728"/>
        <v/>
      </c>
      <c r="CX735" s="123" t="str">
        <f t="shared" si="1729"/>
        <v/>
      </c>
      <c r="CY735" s="123" t="str">
        <f t="shared" si="1730"/>
        <v/>
      </c>
      <c r="CZ735" s="123" t="str">
        <f t="shared" si="1731"/>
        <v/>
      </c>
      <c r="DA735" s="123" t="str">
        <f t="shared" si="1732"/>
        <v/>
      </c>
      <c r="DB735" s="124" t="str">
        <f t="shared" si="1733"/>
        <v/>
      </c>
      <c r="DC735" s="128" t="str">
        <f t="shared" si="1734"/>
        <v/>
      </c>
      <c r="DD735" s="123" t="str">
        <f t="shared" si="1735"/>
        <v/>
      </c>
      <c r="DE735" s="123" t="str">
        <f t="shared" si="1736"/>
        <v/>
      </c>
      <c r="DF735" s="123" t="str">
        <f t="shared" si="1737"/>
        <v/>
      </c>
      <c r="DG735" s="123" t="str">
        <f t="shared" si="1738"/>
        <v/>
      </c>
      <c r="DH735" s="123" t="str">
        <f t="shared" si="1739"/>
        <v/>
      </c>
      <c r="DI735" s="123" t="str">
        <f t="shared" si="1740"/>
        <v/>
      </c>
      <c r="DJ735" s="129" t="str">
        <f t="shared" si="1741"/>
        <v/>
      </c>
      <c r="DK735" s="98" t="s">
        <v>68</v>
      </c>
      <c r="DL735" s="130">
        <f t="shared" si="1748"/>
        <v>729</v>
      </c>
      <c r="DM735" s="56"/>
    </row>
    <row r="736" spans="2:117" ht="22.5" customHeight="1">
      <c r="B736" s="98" t="s">
        <v>68</v>
      </c>
      <c r="C736" s="130">
        <f t="shared" si="1742"/>
        <v>730</v>
      </c>
      <c r="D736" s="146">
        <v>45713</v>
      </c>
      <c r="E736" s="155" t="s">
        <v>69</v>
      </c>
      <c r="F736" s="102" t="s">
        <v>70</v>
      </c>
      <c r="G736" s="103" t="s">
        <v>20</v>
      </c>
      <c r="H736" s="131" t="s">
        <v>46</v>
      </c>
      <c r="I736" s="132">
        <v>5000</v>
      </c>
      <c r="J736" s="106"/>
      <c r="K736" s="107">
        <f t="shared" si="1743"/>
        <v>7362875</v>
      </c>
      <c r="L736" s="645"/>
      <c r="M736" s="133"/>
      <c r="N736" s="133"/>
      <c r="O736" s="134" t="str">
        <f t="shared" ref="O736:S736" si="2400">IF($H736=O$6,$I736,"")</f>
        <v/>
      </c>
      <c r="P736" s="135" t="str">
        <f t="shared" si="2400"/>
        <v/>
      </c>
      <c r="Q736" s="136">
        <f t="shared" si="2400"/>
        <v>5000</v>
      </c>
      <c r="R736" s="135" t="str">
        <f t="shared" si="2400"/>
        <v/>
      </c>
      <c r="S736" s="137" t="str">
        <f t="shared" si="2400"/>
        <v/>
      </c>
      <c r="T736" s="113" t="str">
        <f t="shared" ref="T736:AJ736" si="2401">IF($H736=T$6,$J736,"")</f>
        <v/>
      </c>
      <c r="U736" s="114" t="str">
        <f t="shared" si="2401"/>
        <v/>
      </c>
      <c r="V736" s="114" t="str">
        <f t="shared" si="2401"/>
        <v/>
      </c>
      <c r="W736" s="114" t="str">
        <f t="shared" si="2401"/>
        <v/>
      </c>
      <c r="X736" s="113" t="str">
        <f t="shared" si="2401"/>
        <v/>
      </c>
      <c r="Y736" s="114" t="str">
        <f t="shared" si="2401"/>
        <v/>
      </c>
      <c r="Z736" s="114" t="str">
        <f t="shared" si="2401"/>
        <v/>
      </c>
      <c r="AA736" s="114" t="str">
        <f t="shared" si="2401"/>
        <v/>
      </c>
      <c r="AB736" s="113" t="str">
        <f t="shared" si="2401"/>
        <v/>
      </c>
      <c r="AC736" s="114" t="str">
        <f t="shared" si="2401"/>
        <v/>
      </c>
      <c r="AD736" s="114" t="str">
        <f t="shared" si="2401"/>
        <v/>
      </c>
      <c r="AE736" s="114" t="str">
        <f t="shared" si="2401"/>
        <v/>
      </c>
      <c r="AF736" s="114" t="str">
        <f t="shared" si="2401"/>
        <v/>
      </c>
      <c r="AG736" s="114" t="str">
        <f t="shared" si="2401"/>
        <v/>
      </c>
      <c r="AH736" s="114" t="str">
        <f t="shared" si="2401"/>
        <v/>
      </c>
      <c r="AI736" s="113" t="str">
        <f t="shared" si="2401"/>
        <v/>
      </c>
      <c r="AJ736" s="115" t="str">
        <f t="shared" si="2401"/>
        <v/>
      </c>
      <c r="AK736" s="617"/>
      <c r="AL736" s="38"/>
      <c r="AM736" s="98" t="s">
        <v>68</v>
      </c>
      <c r="AN736" s="130">
        <f t="shared" si="1746"/>
        <v>730</v>
      </c>
      <c r="AO736" s="138" t="str">
        <f t="shared" ref="AO736:AS736" si="2402">IF(AND($G736=AO$4,$H736=AO$6),$I736,"")</f>
        <v/>
      </c>
      <c r="AP736" s="139" t="str">
        <f t="shared" si="2402"/>
        <v/>
      </c>
      <c r="AQ736" s="139">
        <f t="shared" si="2402"/>
        <v>5000</v>
      </c>
      <c r="AR736" s="139" t="str">
        <f t="shared" si="2402"/>
        <v/>
      </c>
      <c r="AS736" s="139" t="str">
        <f t="shared" si="2402"/>
        <v/>
      </c>
      <c r="AT736" s="118"/>
      <c r="AU736" s="138" t="str">
        <f t="shared" si="1675"/>
        <v/>
      </c>
      <c r="AV736" s="139" t="str">
        <f t="shared" si="1676"/>
        <v/>
      </c>
      <c r="AW736" s="139" t="str">
        <f t="shared" si="1677"/>
        <v/>
      </c>
      <c r="AX736" s="139" t="str">
        <f t="shared" si="1678"/>
        <v/>
      </c>
      <c r="AY736" s="139" t="str">
        <f t="shared" si="1679"/>
        <v/>
      </c>
      <c r="AZ736" s="140" t="str">
        <f t="shared" si="1680"/>
        <v/>
      </c>
      <c r="BA736" s="141" t="str">
        <f t="shared" si="1681"/>
        <v/>
      </c>
      <c r="BB736" s="139" t="str">
        <f t="shared" si="1682"/>
        <v/>
      </c>
      <c r="BC736" s="139" t="str">
        <f t="shared" si="1683"/>
        <v/>
      </c>
      <c r="BD736" s="139" t="str">
        <f t="shared" si="1684"/>
        <v/>
      </c>
      <c r="BE736" s="140" t="str">
        <f t="shared" si="1685"/>
        <v/>
      </c>
      <c r="BF736" s="122" t="str">
        <f t="shared" si="1686"/>
        <v/>
      </c>
      <c r="BG736" s="123" t="str">
        <f t="shared" si="1687"/>
        <v/>
      </c>
      <c r="BH736" s="123" t="str">
        <f t="shared" si="1688"/>
        <v/>
      </c>
      <c r="BI736" s="123" t="str">
        <f t="shared" si="1689"/>
        <v/>
      </c>
      <c r="BJ736" s="122" t="str">
        <f t="shared" si="1690"/>
        <v/>
      </c>
      <c r="BK736" s="123" t="str">
        <f t="shared" si="1691"/>
        <v/>
      </c>
      <c r="BL736" s="123" t="str">
        <f t="shared" si="1692"/>
        <v/>
      </c>
      <c r="BM736" s="123" t="str">
        <f t="shared" si="1693"/>
        <v/>
      </c>
      <c r="BN736" s="123" t="str">
        <f t="shared" si="1694"/>
        <v/>
      </c>
      <c r="BO736" s="123" t="str">
        <f t="shared" si="1695"/>
        <v/>
      </c>
      <c r="BP736" s="123" t="str">
        <f t="shared" si="1696"/>
        <v/>
      </c>
      <c r="BQ736" s="123" t="str">
        <f t="shared" si="1697"/>
        <v/>
      </c>
      <c r="BR736" s="124" t="str">
        <f t="shared" si="1698"/>
        <v/>
      </c>
      <c r="BS736" s="142" t="str">
        <f t="shared" si="1699"/>
        <v/>
      </c>
      <c r="BT736" s="143" t="str">
        <f t="shared" si="1700"/>
        <v/>
      </c>
      <c r="BU736" s="143" t="str">
        <f t="shared" si="1701"/>
        <v/>
      </c>
      <c r="BV736" s="143" t="str">
        <f t="shared" si="1702"/>
        <v/>
      </c>
      <c r="BW736" s="143" t="str">
        <f t="shared" si="1703"/>
        <v/>
      </c>
      <c r="BX736" s="144" t="str">
        <f t="shared" si="1704"/>
        <v/>
      </c>
      <c r="BY736" s="141" t="str">
        <f t="shared" si="1705"/>
        <v/>
      </c>
      <c r="BZ736" s="139" t="str">
        <f t="shared" si="1706"/>
        <v/>
      </c>
      <c r="CA736" s="139" t="str">
        <f t="shared" si="1707"/>
        <v/>
      </c>
      <c r="CB736" s="139" t="str">
        <f t="shared" si="1708"/>
        <v/>
      </c>
      <c r="CC736" s="139" t="str">
        <f t="shared" si="1709"/>
        <v/>
      </c>
      <c r="CD736" s="139" t="str">
        <f t="shared" si="1710"/>
        <v/>
      </c>
      <c r="CE736" s="140" t="str">
        <f t="shared" si="1711"/>
        <v/>
      </c>
      <c r="CF736" s="141" t="str">
        <f t="shared" si="1712"/>
        <v/>
      </c>
      <c r="CG736" s="139" t="str">
        <f t="shared" si="1713"/>
        <v/>
      </c>
      <c r="CH736" s="139" t="str">
        <f t="shared" si="1714"/>
        <v/>
      </c>
      <c r="CI736" s="139" t="str">
        <f t="shared" si="1715"/>
        <v/>
      </c>
      <c r="CJ736" s="139" t="str">
        <f t="shared" si="1716"/>
        <v/>
      </c>
      <c r="CK736" s="139" t="str">
        <f t="shared" si="1717"/>
        <v/>
      </c>
      <c r="CL736" s="140" t="str">
        <f t="shared" si="1718"/>
        <v/>
      </c>
      <c r="CM736" s="142" t="str">
        <f t="shared" si="1719"/>
        <v/>
      </c>
      <c r="CN736" s="143" t="str">
        <f t="shared" si="1720"/>
        <v/>
      </c>
      <c r="CO736" s="143" t="str">
        <f t="shared" si="1721"/>
        <v/>
      </c>
      <c r="CP736" s="143" t="str">
        <f t="shared" si="1722"/>
        <v/>
      </c>
      <c r="CQ736" s="143" t="str">
        <f t="shared" si="1723"/>
        <v/>
      </c>
      <c r="CR736" s="145" t="str">
        <f t="shared" si="1724"/>
        <v/>
      </c>
      <c r="CS736" s="127"/>
      <c r="CT736" s="122" t="str">
        <f t="shared" si="1725"/>
        <v/>
      </c>
      <c r="CU736" s="123" t="str">
        <f t="shared" si="1726"/>
        <v/>
      </c>
      <c r="CV736" s="123" t="str">
        <f t="shared" si="1727"/>
        <v/>
      </c>
      <c r="CW736" s="123" t="str">
        <f t="shared" si="1728"/>
        <v/>
      </c>
      <c r="CX736" s="123" t="str">
        <f t="shared" si="1729"/>
        <v/>
      </c>
      <c r="CY736" s="123" t="str">
        <f t="shared" si="1730"/>
        <v/>
      </c>
      <c r="CZ736" s="123" t="str">
        <f t="shared" si="1731"/>
        <v/>
      </c>
      <c r="DA736" s="123" t="str">
        <f t="shared" si="1732"/>
        <v/>
      </c>
      <c r="DB736" s="124" t="str">
        <f t="shared" si="1733"/>
        <v/>
      </c>
      <c r="DC736" s="128" t="str">
        <f t="shared" si="1734"/>
        <v/>
      </c>
      <c r="DD736" s="123" t="str">
        <f t="shared" si="1735"/>
        <v/>
      </c>
      <c r="DE736" s="123" t="str">
        <f t="shared" si="1736"/>
        <v/>
      </c>
      <c r="DF736" s="123" t="str">
        <f t="shared" si="1737"/>
        <v/>
      </c>
      <c r="DG736" s="123" t="str">
        <f t="shared" si="1738"/>
        <v/>
      </c>
      <c r="DH736" s="123" t="str">
        <f t="shared" si="1739"/>
        <v/>
      </c>
      <c r="DI736" s="123" t="str">
        <f t="shared" si="1740"/>
        <v/>
      </c>
      <c r="DJ736" s="129" t="str">
        <f t="shared" si="1741"/>
        <v/>
      </c>
      <c r="DK736" s="98" t="s">
        <v>68</v>
      </c>
      <c r="DL736" s="130">
        <f t="shared" si="1748"/>
        <v>730</v>
      </c>
      <c r="DM736" s="56"/>
    </row>
    <row r="737" spans="2:117" ht="22.5" customHeight="1">
      <c r="B737" s="98" t="s">
        <v>68</v>
      </c>
      <c r="C737" s="130">
        <f t="shared" si="1742"/>
        <v>731</v>
      </c>
      <c r="D737" s="146">
        <v>45713</v>
      </c>
      <c r="E737" s="155" t="s">
        <v>69</v>
      </c>
      <c r="F737" s="102" t="s">
        <v>70</v>
      </c>
      <c r="G737" s="103" t="s">
        <v>20</v>
      </c>
      <c r="H737" s="131" t="s">
        <v>46</v>
      </c>
      <c r="I737" s="132">
        <v>2000</v>
      </c>
      <c r="J737" s="106"/>
      <c r="K737" s="107">
        <f t="shared" si="1743"/>
        <v>7364875</v>
      </c>
      <c r="L737" s="646"/>
      <c r="M737" s="133"/>
      <c r="N737" s="133"/>
      <c r="O737" s="134" t="str">
        <f t="shared" ref="O737:S737" si="2403">IF($H737=O$6,$I737,"")</f>
        <v/>
      </c>
      <c r="P737" s="135" t="str">
        <f t="shared" si="2403"/>
        <v/>
      </c>
      <c r="Q737" s="136">
        <f t="shared" si="2403"/>
        <v>2000</v>
      </c>
      <c r="R737" s="135" t="str">
        <f t="shared" si="2403"/>
        <v/>
      </c>
      <c r="S737" s="137" t="str">
        <f t="shared" si="2403"/>
        <v/>
      </c>
      <c r="T737" s="113" t="str">
        <f t="shared" ref="T737:AJ737" si="2404">IF($H737=T$6,$J737,"")</f>
        <v/>
      </c>
      <c r="U737" s="114" t="str">
        <f t="shared" si="2404"/>
        <v/>
      </c>
      <c r="V737" s="114" t="str">
        <f t="shared" si="2404"/>
        <v/>
      </c>
      <c r="W737" s="114" t="str">
        <f t="shared" si="2404"/>
        <v/>
      </c>
      <c r="X737" s="113" t="str">
        <f t="shared" si="2404"/>
        <v/>
      </c>
      <c r="Y737" s="114" t="str">
        <f t="shared" si="2404"/>
        <v/>
      </c>
      <c r="Z737" s="114" t="str">
        <f t="shared" si="2404"/>
        <v/>
      </c>
      <c r="AA737" s="114" t="str">
        <f t="shared" si="2404"/>
        <v/>
      </c>
      <c r="AB737" s="113" t="str">
        <f t="shared" si="2404"/>
        <v/>
      </c>
      <c r="AC737" s="114" t="str">
        <f t="shared" si="2404"/>
        <v/>
      </c>
      <c r="AD737" s="114" t="str">
        <f t="shared" si="2404"/>
        <v/>
      </c>
      <c r="AE737" s="114" t="str">
        <f t="shared" si="2404"/>
        <v/>
      </c>
      <c r="AF737" s="114" t="str">
        <f t="shared" si="2404"/>
        <v/>
      </c>
      <c r="AG737" s="114" t="str">
        <f t="shared" si="2404"/>
        <v/>
      </c>
      <c r="AH737" s="114" t="str">
        <f t="shared" si="2404"/>
        <v/>
      </c>
      <c r="AI737" s="113" t="str">
        <f t="shared" si="2404"/>
        <v/>
      </c>
      <c r="AJ737" s="115" t="str">
        <f t="shared" si="2404"/>
        <v/>
      </c>
      <c r="AK737" s="617"/>
      <c r="AL737" s="38"/>
      <c r="AM737" s="98" t="s">
        <v>68</v>
      </c>
      <c r="AN737" s="130">
        <f t="shared" si="1746"/>
        <v>731</v>
      </c>
      <c r="AO737" s="138" t="str">
        <f t="shared" ref="AO737:AS737" si="2405">IF(AND($G737=AO$4,$H737=AO$6),$I737,"")</f>
        <v/>
      </c>
      <c r="AP737" s="139" t="str">
        <f t="shared" si="2405"/>
        <v/>
      </c>
      <c r="AQ737" s="139">
        <f t="shared" si="2405"/>
        <v>2000</v>
      </c>
      <c r="AR737" s="139" t="str">
        <f t="shared" si="2405"/>
        <v/>
      </c>
      <c r="AS737" s="139" t="str">
        <f t="shared" si="2405"/>
        <v/>
      </c>
      <c r="AT737" s="118"/>
      <c r="AU737" s="138" t="str">
        <f t="shared" si="1675"/>
        <v/>
      </c>
      <c r="AV737" s="139" t="str">
        <f t="shared" si="1676"/>
        <v/>
      </c>
      <c r="AW737" s="139" t="str">
        <f t="shared" si="1677"/>
        <v/>
      </c>
      <c r="AX737" s="139" t="str">
        <f t="shared" si="1678"/>
        <v/>
      </c>
      <c r="AY737" s="139" t="str">
        <f t="shared" si="1679"/>
        <v/>
      </c>
      <c r="AZ737" s="140" t="str">
        <f t="shared" si="1680"/>
        <v/>
      </c>
      <c r="BA737" s="141" t="str">
        <f t="shared" si="1681"/>
        <v/>
      </c>
      <c r="BB737" s="139" t="str">
        <f t="shared" si="1682"/>
        <v/>
      </c>
      <c r="BC737" s="139" t="str">
        <f t="shared" si="1683"/>
        <v/>
      </c>
      <c r="BD737" s="139" t="str">
        <f t="shared" si="1684"/>
        <v/>
      </c>
      <c r="BE737" s="140" t="str">
        <f t="shared" si="1685"/>
        <v/>
      </c>
      <c r="BF737" s="122" t="str">
        <f t="shared" si="1686"/>
        <v/>
      </c>
      <c r="BG737" s="123" t="str">
        <f t="shared" si="1687"/>
        <v/>
      </c>
      <c r="BH737" s="123" t="str">
        <f t="shared" si="1688"/>
        <v/>
      </c>
      <c r="BI737" s="123" t="str">
        <f t="shared" si="1689"/>
        <v/>
      </c>
      <c r="BJ737" s="122" t="str">
        <f t="shared" si="1690"/>
        <v/>
      </c>
      <c r="BK737" s="123" t="str">
        <f t="shared" si="1691"/>
        <v/>
      </c>
      <c r="BL737" s="123" t="str">
        <f t="shared" si="1692"/>
        <v/>
      </c>
      <c r="BM737" s="123" t="str">
        <f t="shared" si="1693"/>
        <v/>
      </c>
      <c r="BN737" s="123" t="str">
        <f t="shared" si="1694"/>
        <v/>
      </c>
      <c r="BO737" s="123" t="str">
        <f t="shared" si="1695"/>
        <v/>
      </c>
      <c r="BP737" s="123" t="str">
        <f t="shared" si="1696"/>
        <v/>
      </c>
      <c r="BQ737" s="123" t="str">
        <f t="shared" si="1697"/>
        <v/>
      </c>
      <c r="BR737" s="124" t="str">
        <f t="shared" si="1698"/>
        <v/>
      </c>
      <c r="BS737" s="142" t="str">
        <f t="shared" si="1699"/>
        <v/>
      </c>
      <c r="BT737" s="143" t="str">
        <f t="shared" si="1700"/>
        <v/>
      </c>
      <c r="BU737" s="143" t="str">
        <f t="shared" si="1701"/>
        <v/>
      </c>
      <c r="BV737" s="143" t="str">
        <f t="shared" si="1702"/>
        <v/>
      </c>
      <c r="BW737" s="143" t="str">
        <f t="shared" si="1703"/>
        <v/>
      </c>
      <c r="BX737" s="144" t="str">
        <f t="shared" si="1704"/>
        <v/>
      </c>
      <c r="BY737" s="141" t="str">
        <f t="shared" si="1705"/>
        <v/>
      </c>
      <c r="BZ737" s="139" t="str">
        <f t="shared" si="1706"/>
        <v/>
      </c>
      <c r="CA737" s="139" t="str">
        <f t="shared" si="1707"/>
        <v/>
      </c>
      <c r="CB737" s="139" t="str">
        <f t="shared" si="1708"/>
        <v/>
      </c>
      <c r="CC737" s="139" t="str">
        <f t="shared" si="1709"/>
        <v/>
      </c>
      <c r="CD737" s="139" t="str">
        <f t="shared" si="1710"/>
        <v/>
      </c>
      <c r="CE737" s="140" t="str">
        <f t="shared" si="1711"/>
        <v/>
      </c>
      <c r="CF737" s="141" t="str">
        <f t="shared" si="1712"/>
        <v/>
      </c>
      <c r="CG737" s="139" t="str">
        <f t="shared" si="1713"/>
        <v/>
      </c>
      <c r="CH737" s="139" t="str">
        <f t="shared" si="1714"/>
        <v/>
      </c>
      <c r="CI737" s="139" t="str">
        <f t="shared" si="1715"/>
        <v/>
      </c>
      <c r="CJ737" s="139" t="str">
        <f t="shared" si="1716"/>
        <v/>
      </c>
      <c r="CK737" s="139" t="str">
        <f t="shared" si="1717"/>
        <v/>
      </c>
      <c r="CL737" s="140" t="str">
        <f t="shared" si="1718"/>
        <v/>
      </c>
      <c r="CM737" s="142" t="str">
        <f t="shared" si="1719"/>
        <v/>
      </c>
      <c r="CN737" s="143" t="str">
        <f t="shared" si="1720"/>
        <v/>
      </c>
      <c r="CO737" s="143" t="str">
        <f t="shared" si="1721"/>
        <v/>
      </c>
      <c r="CP737" s="143" t="str">
        <f t="shared" si="1722"/>
        <v/>
      </c>
      <c r="CQ737" s="143" t="str">
        <f t="shared" si="1723"/>
        <v/>
      </c>
      <c r="CR737" s="145" t="str">
        <f t="shared" si="1724"/>
        <v/>
      </c>
      <c r="CS737" s="127"/>
      <c r="CT737" s="122" t="str">
        <f t="shared" si="1725"/>
        <v/>
      </c>
      <c r="CU737" s="123" t="str">
        <f t="shared" si="1726"/>
        <v/>
      </c>
      <c r="CV737" s="123" t="str">
        <f t="shared" si="1727"/>
        <v/>
      </c>
      <c r="CW737" s="123" t="str">
        <f t="shared" si="1728"/>
        <v/>
      </c>
      <c r="CX737" s="123" t="str">
        <f t="shared" si="1729"/>
        <v/>
      </c>
      <c r="CY737" s="123" t="str">
        <f t="shared" si="1730"/>
        <v/>
      </c>
      <c r="CZ737" s="123" t="str">
        <f t="shared" si="1731"/>
        <v/>
      </c>
      <c r="DA737" s="123" t="str">
        <f t="shared" si="1732"/>
        <v/>
      </c>
      <c r="DB737" s="124" t="str">
        <f t="shared" si="1733"/>
        <v/>
      </c>
      <c r="DC737" s="128" t="str">
        <f t="shared" si="1734"/>
        <v/>
      </c>
      <c r="DD737" s="123" t="str">
        <f t="shared" si="1735"/>
        <v/>
      </c>
      <c r="DE737" s="123" t="str">
        <f t="shared" si="1736"/>
        <v/>
      </c>
      <c r="DF737" s="123" t="str">
        <f t="shared" si="1737"/>
        <v/>
      </c>
      <c r="DG737" s="123" t="str">
        <f t="shared" si="1738"/>
        <v/>
      </c>
      <c r="DH737" s="123" t="str">
        <f t="shared" si="1739"/>
        <v/>
      </c>
      <c r="DI737" s="123" t="str">
        <f t="shared" si="1740"/>
        <v/>
      </c>
      <c r="DJ737" s="129" t="str">
        <f t="shared" si="1741"/>
        <v/>
      </c>
      <c r="DK737" s="98" t="s">
        <v>68</v>
      </c>
      <c r="DL737" s="130">
        <f t="shared" si="1748"/>
        <v>731</v>
      </c>
      <c r="DM737" s="56"/>
    </row>
    <row r="738" spans="2:117" ht="22.5" customHeight="1">
      <c r="B738" s="98" t="s">
        <v>68</v>
      </c>
      <c r="C738" s="130">
        <f t="shared" si="1742"/>
        <v>732</v>
      </c>
      <c r="D738" s="146">
        <v>45713</v>
      </c>
      <c r="E738" s="155" t="s">
        <v>69</v>
      </c>
      <c r="F738" s="102" t="s">
        <v>70</v>
      </c>
      <c r="G738" s="103" t="s">
        <v>20</v>
      </c>
      <c r="H738" s="131" t="s">
        <v>46</v>
      </c>
      <c r="I738" s="132">
        <v>1000</v>
      </c>
      <c r="J738" s="106"/>
      <c r="K738" s="107">
        <f t="shared" si="1743"/>
        <v>7365875</v>
      </c>
      <c r="L738" s="647" t="str">
        <f>HYPERLINK("./通帳_公開用/外通帳Y732-754.pdf","通帳Y732-Y754")</f>
        <v>通帳Y732-Y754</v>
      </c>
      <c r="M738" s="133"/>
      <c r="N738" s="133"/>
      <c r="O738" s="134" t="str">
        <f t="shared" ref="O738:S738" si="2406">IF($H738=O$6,$I738,"")</f>
        <v/>
      </c>
      <c r="P738" s="135" t="str">
        <f t="shared" si="2406"/>
        <v/>
      </c>
      <c r="Q738" s="136">
        <f t="shared" si="2406"/>
        <v>1000</v>
      </c>
      <c r="R738" s="135" t="str">
        <f t="shared" si="2406"/>
        <v/>
      </c>
      <c r="S738" s="137" t="str">
        <f t="shared" si="2406"/>
        <v/>
      </c>
      <c r="T738" s="113" t="str">
        <f t="shared" ref="T738:AJ738" si="2407">IF($H738=T$6,$J738,"")</f>
        <v/>
      </c>
      <c r="U738" s="114" t="str">
        <f t="shared" si="2407"/>
        <v/>
      </c>
      <c r="V738" s="114" t="str">
        <f t="shared" si="2407"/>
        <v/>
      </c>
      <c r="W738" s="114" t="str">
        <f t="shared" si="2407"/>
        <v/>
      </c>
      <c r="X738" s="113" t="str">
        <f t="shared" si="2407"/>
        <v/>
      </c>
      <c r="Y738" s="114" t="str">
        <f t="shared" si="2407"/>
        <v/>
      </c>
      <c r="Z738" s="114" t="str">
        <f t="shared" si="2407"/>
        <v/>
      </c>
      <c r="AA738" s="114" t="str">
        <f t="shared" si="2407"/>
        <v/>
      </c>
      <c r="AB738" s="113" t="str">
        <f t="shared" si="2407"/>
        <v/>
      </c>
      <c r="AC738" s="114" t="str">
        <f t="shared" si="2407"/>
        <v/>
      </c>
      <c r="AD738" s="114" t="str">
        <f t="shared" si="2407"/>
        <v/>
      </c>
      <c r="AE738" s="114" t="str">
        <f t="shared" si="2407"/>
        <v/>
      </c>
      <c r="AF738" s="114" t="str">
        <f t="shared" si="2407"/>
        <v/>
      </c>
      <c r="AG738" s="114" t="str">
        <f t="shared" si="2407"/>
        <v/>
      </c>
      <c r="AH738" s="114" t="str">
        <f t="shared" si="2407"/>
        <v/>
      </c>
      <c r="AI738" s="113" t="str">
        <f t="shared" si="2407"/>
        <v/>
      </c>
      <c r="AJ738" s="115" t="str">
        <f t="shared" si="2407"/>
        <v/>
      </c>
      <c r="AK738" s="617"/>
      <c r="AL738" s="38"/>
      <c r="AM738" s="98" t="s">
        <v>68</v>
      </c>
      <c r="AN738" s="130">
        <f t="shared" si="1746"/>
        <v>732</v>
      </c>
      <c r="AO738" s="138" t="str">
        <f t="shared" ref="AO738:AS738" si="2408">IF(AND($G738=AO$4,$H738=AO$6),$I738,"")</f>
        <v/>
      </c>
      <c r="AP738" s="139" t="str">
        <f t="shared" si="2408"/>
        <v/>
      </c>
      <c r="AQ738" s="139">
        <f t="shared" si="2408"/>
        <v>1000</v>
      </c>
      <c r="AR738" s="139" t="str">
        <f t="shared" si="2408"/>
        <v/>
      </c>
      <c r="AS738" s="139" t="str">
        <f t="shared" si="2408"/>
        <v/>
      </c>
      <c r="AT738" s="118"/>
      <c r="AU738" s="138" t="str">
        <f t="shared" si="1675"/>
        <v/>
      </c>
      <c r="AV738" s="139" t="str">
        <f t="shared" si="1676"/>
        <v/>
      </c>
      <c r="AW738" s="139" t="str">
        <f t="shared" si="1677"/>
        <v/>
      </c>
      <c r="AX738" s="139" t="str">
        <f t="shared" si="1678"/>
        <v/>
      </c>
      <c r="AY738" s="139" t="str">
        <f t="shared" si="1679"/>
        <v/>
      </c>
      <c r="AZ738" s="140" t="str">
        <f t="shared" si="1680"/>
        <v/>
      </c>
      <c r="BA738" s="141" t="str">
        <f t="shared" si="1681"/>
        <v/>
      </c>
      <c r="BB738" s="139" t="str">
        <f t="shared" si="1682"/>
        <v/>
      </c>
      <c r="BC738" s="139" t="str">
        <f t="shared" si="1683"/>
        <v/>
      </c>
      <c r="BD738" s="139" t="str">
        <f t="shared" si="1684"/>
        <v/>
      </c>
      <c r="BE738" s="140" t="str">
        <f t="shared" si="1685"/>
        <v/>
      </c>
      <c r="BF738" s="122" t="str">
        <f t="shared" si="1686"/>
        <v/>
      </c>
      <c r="BG738" s="123" t="str">
        <f t="shared" si="1687"/>
        <v/>
      </c>
      <c r="BH738" s="123" t="str">
        <f t="shared" si="1688"/>
        <v/>
      </c>
      <c r="BI738" s="123" t="str">
        <f t="shared" si="1689"/>
        <v/>
      </c>
      <c r="BJ738" s="122" t="str">
        <f t="shared" si="1690"/>
        <v/>
      </c>
      <c r="BK738" s="123" t="str">
        <f t="shared" si="1691"/>
        <v/>
      </c>
      <c r="BL738" s="123" t="str">
        <f t="shared" si="1692"/>
        <v/>
      </c>
      <c r="BM738" s="123" t="str">
        <f t="shared" si="1693"/>
        <v/>
      </c>
      <c r="BN738" s="123" t="str">
        <f t="shared" si="1694"/>
        <v/>
      </c>
      <c r="BO738" s="123" t="str">
        <f t="shared" si="1695"/>
        <v/>
      </c>
      <c r="BP738" s="123" t="str">
        <f t="shared" si="1696"/>
        <v/>
      </c>
      <c r="BQ738" s="123" t="str">
        <f t="shared" si="1697"/>
        <v/>
      </c>
      <c r="BR738" s="124" t="str">
        <f t="shared" si="1698"/>
        <v/>
      </c>
      <c r="BS738" s="142" t="str">
        <f t="shared" si="1699"/>
        <v/>
      </c>
      <c r="BT738" s="143" t="str">
        <f t="shared" si="1700"/>
        <v/>
      </c>
      <c r="BU738" s="143" t="str">
        <f t="shared" si="1701"/>
        <v/>
      </c>
      <c r="BV738" s="143" t="str">
        <f t="shared" si="1702"/>
        <v/>
      </c>
      <c r="BW738" s="143" t="str">
        <f t="shared" si="1703"/>
        <v/>
      </c>
      <c r="BX738" s="144" t="str">
        <f t="shared" si="1704"/>
        <v/>
      </c>
      <c r="BY738" s="141" t="str">
        <f t="shared" si="1705"/>
        <v/>
      </c>
      <c r="BZ738" s="139" t="str">
        <f t="shared" si="1706"/>
        <v/>
      </c>
      <c r="CA738" s="139" t="str">
        <f t="shared" si="1707"/>
        <v/>
      </c>
      <c r="CB738" s="139" t="str">
        <f t="shared" si="1708"/>
        <v/>
      </c>
      <c r="CC738" s="139" t="str">
        <f t="shared" si="1709"/>
        <v/>
      </c>
      <c r="CD738" s="139" t="str">
        <f t="shared" si="1710"/>
        <v/>
      </c>
      <c r="CE738" s="140" t="str">
        <f t="shared" si="1711"/>
        <v/>
      </c>
      <c r="CF738" s="141" t="str">
        <f t="shared" si="1712"/>
        <v/>
      </c>
      <c r="CG738" s="139" t="str">
        <f t="shared" si="1713"/>
        <v/>
      </c>
      <c r="CH738" s="139" t="str">
        <f t="shared" si="1714"/>
        <v/>
      </c>
      <c r="CI738" s="139" t="str">
        <f t="shared" si="1715"/>
        <v/>
      </c>
      <c r="CJ738" s="139" t="str">
        <f t="shared" si="1716"/>
        <v/>
      </c>
      <c r="CK738" s="139" t="str">
        <f t="shared" si="1717"/>
        <v/>
      </c>
      <c r="CL738" s="140" t="str">
        <f t="shared" si="1718"/>
        <v/>
      </c>
      <c r="CM738" s="142" t="str">
        <f t="shared" si="1719"/>
        <v/>
      </c>
      <c r="CN738" s="143" t="str">
        <f t="shared" si="1720"/>
        <v/>
      </c>
      <c r="CO738" s="143" t="str">
        <f t="shared" si="1721"/>
        <v/>
      </c>
      <c r="CP738" s="143" t="str">
        <f t="shared" si="1722"/>
        <v/>
      </c>
      <c r="CQ738" s="143" t="str">
        <f t="shared" si="1723"/>
        <v/>
      </c>
      <c r="CR738" s="145" t="str">
        <f t="shared" si="1724"/>
        <v/>
      </c>
      <c r="CS738" s="127"/>
      <c r="CT738" s="122" t="str">
        <f t="shared" si="1725"/>
        <v/>
      </c>
      <c r="CU738" s="123" t="str">
        <f t="shared" si="1726"/>
        <v/>
      </c>
      <c r="CV738" s="123" t="str">
        <f t="shared" si="1727"/>
        <v/>
      </c>
      <c r="CW738" s="123" t="str">
        <f t="shared" si="1728"/>
        <v/>
      </c>
      <c r="CX738" s="123" t="str">
        <f t="shared" si="1729"/>
        <v/>
      </c>
      <c r="CY738" s="123" t="str">
        <f t="shared" si="1730"/>
        <v/>
      </c>
      <c r="CZ738" s="123" t="str">
        <f t="shared" si="1731"/>
        <v/>
      </c>
      <c r="DA738" s="123" t="str">
        <f t="shared" si="1732"/>
        <v/>
      </c>
      <c r="DB738" s="124" t="str">
        <f t="shared" si="1733"/>
        <v/>
      </c>
      <c r="DC738" s="128" t="str">
        <f t="shared" si="1734"/>
        <v/>
      </c>
      <c r="DD738" s="123" t="str">
        <f t="shared" si="1735"/>
        <v/>
      </c>
      <c r="DE738" s="123" t="str">
        <f t="shared" si="1736"/>
        <v/>
      </c>
      <c r="DF738" s="123" t="str">
        <f t="shared" si="1737"/>
        <v/>
      </c>
      <c r="DG738" s="123" t="str">
        <f t="shared" si="1738"/>
        <v/>
      </c>
      <c r="DH738" s="123" t="str">
        <f t="shared" si="1739"/>
        <v/>
      </c>
      <c r="DI738" s="123" t="str">
        <f t="shared" si="1740"/>
        <v/>
      </c>
      <c r="DJ738" s="129" t="str">
        <f t="shared" si="1741"/>
        <v/>
      </c>
      <c r="DK738" s="98" t="s">
        <v>68</v>
      </c>
      <c r="DL738" s="130">
        <f t="shared" si="1748"/>
        <v>732</v>
      </c>
      <c r="DM738" s="56"/>
    </row>
    <row r="739" spans="2:117" ht="22.5" customHeight="1">
      <c r="B739" s="98" t="s">
        <v>68</v>
      </c>
      <c r="C739" s="130">
        <f t="shared" si="1742"/>
        <v>733</v>
      </c>
      <c r="D739" s="146">
        <v>45713</v>
      </c>
      <c r="E739" s="155" t="s">
        <v>69</v>
      </c>
      <c r="F739" s="102" t="s">
        <v>70</v>
      </c>
      <c r="G739" s="103" t="s">
        <v>20</v>
      </c>
      <c r="H739" s="131" t="s">
        <v>46</v>
      </c>
      <c r="I739" s="132">
        <v>10000</v>
      </c>
      <c r="J739" s="106"/>
      <c r="K739" s="107">
        <f t="shared" si="1743"/>
        <v>7375875</v>
      </c>
      <c r="L739" s="645"/>
      <c r="M739" s="133"/>
      <c r="N739" s="133"/>
      <c r="O739" s="134" t="str">
        <f t="shared" ref="O739:S739" si="2409">IF($H739=O$6,$I739,"")</f>
        <v/>
      </c>
      <c r="P739" s="135" t="str">
        <f t="shared" si="2409"/>
        <v/>
      </c>
      <c r="Q739" s="136">
        <f t="shared" si="2409"/>
        <v>10000</v>
      </c>
      <c r="R739" s="135" t="str">
        <f t="shared" si="2409"/>
        <v/>
      </c>
      <c r="S739" s="137" t="str">
        <f t="shared" si="2409"/>
        <v/>
      </c>
      <c r="T739" s="113" t="str">
        <f t="shared" ref="T739:AJ739" si="2410">IF($H739=T$6,$J739,"")</f>
        <v/>
      </c>
      <c r="U739" s="114" t="str">
        <f t="shared" si="2410"/>
        <v/>
      </c>
      <c r="V739" s="114" t="str">
        <f t="shared" si="2410"/>
        <v/>
      </c>
      <c r="W739" s="114" t="str">
        <f t="shared" si="2410"/>
        <v/>
      </c>
      <c r="X739" s="113" t="str">
        <f t="shared" si="2410"/>
        <v/>
      </c>
      <c r="Y739" s="114" t="str">
        <f t="shared" si="2410"/>
        <v/>
      </c>
      <c r="Z739" s="114" t="str">
        <f t="shared" si="2410"/>
        <v/>
      </c>
      <c r="AA739" s="114" t="str">
        <f t="shared" si="2410"/>
        <v/>
      </c>
      <c r="AB739" s="113" t="str">
        <f t="shared" si="2410"/>
        <v/>
      </c>
      <c r="AC739" s="114" t="str">
        <f t="shared" si="2410"/>
        <v/>
      </c>
      <c r="AD739" s="114" t="str">
        <f t="shared" si="2410"/>
        <v/>
      </c>
      <c r="AE739" s="114" t="str">
        <f t="shared" si="2410"/>
        <v/>
      </c>
      <c r="AF739" s="114" t="str">
        <f t="shared" si="2410"/>
        <v/>
      </c>
      <c r="AG739" s="114" t="str">
        <f t="shared" si="2410"/>
        <v/>
      </c>
      <c r="AH739" s="114" t="str">
        <f t="shared" si="2410"/>
        <v/>
      </c>
      <c r="AI739" s="113" t="str">
        <f t="shared" si="2410"/>
        <v/>
      </c>
      <c r="AJ739" s="115" t="str">
        <f t="shared" si="2410"/>
        <v/>
      </c>
      <c r="AK739" s="617"/>
      <c r="AL739" s="38"/>
      <c r="AM739" s="98" t="s">
        <v>68</v>
      </c>
      <c r="AN739" s="130">
        <f t="shared" si="1746"/>
        <v>733</v>
      </c>
      <c r="AO739" s="138" t="str">
        <f t="shared" ref="AO739:AS739" si="2411">IF(AND($G739=AO$4,$H739=AO$6),$I739,"")</f>
        <v/>
      </c>
      <c r="AP739" s="139" t="str">
        <f t="shared" si="2411"/>
        <v/>
      </c>
      <c r="AQ739" s="139">
        <f t="shared" si="2411"/>
        <v>10000</v>
      </c>
      <c r="AR739" s="139" t="str">
        <f t="shared" si="2411"/>
        <v/>
      </c>
      <c r="AS739" s="139" t="str">
        <f t="shared" si="2411"/>
        <v/>
      </c>
      <c r="AT739" s="118"/>
      <c r="AU739" s="138" t="str">
        <f t="shared" si="1675"/>
        <v/>
      </c>
      <c r="AV739" s="139" t="str">
        <f t="shared" si="1676"/>
        <v/>
      </c>
      <c r="AW739" s="139" t="str">
        <f t="shared" si="1677"/>
        <v/>
      </c>
      <c r="AX739" s="139" t="str">
        <f t="shared" si="1678"/>
        <v/>
      </c>
      <c r="AY739" s="139" t="str">
        <f t="shared" si="1679"/>
        <v/>
      </c>
      <c r="AZ739" s="140" t="str">
        <f t="shared" si="1680"/>
        <v/>
      </c>
      <c r="BA739" s="141" t="str">
        <f t="shared" si="1681"/>
        <v/>
      </c>
      <c r="BB739" s="139" t="str">
        <f t="shared" si="1682"/>
        <v/>
      </c>
      <c r="BC739" s="139" t="str">
        <f t="shared" si="1683"/>
        <v/>
      </c>
      <c r="BD739" s="139" t="str">
        <f t="shared" si="1684"/>
        <v/>
      </c>
      <c r="BE739" s="140" t="str">
        <f t="shared" si="1685"/>
        <v/>
      </c>
      <c r="BF739" s="122" t="str">
        <f t="shared" si="1686"/>
        <v/>
      </c>
      <c r="BG739" s="123" t="str">
        <f t="shared" si="1687"/>
        <v/>
      </c>
      <c r="BH739" s="123" t="str">
        <f t="shared" si="1688"/>
        <v/>
      </c>
      <c r="BI739" s="123" t="str">
        <f t="shared" si="1689"/>
        <v/>
      </c>
      <c r="BJ739" s="122" t="str">
        <f t="shared" si="1690"/>
        <v/>
      </c>
      <c r="BK739" s="123" t="str">
        <f t="shared" si="1691"/>
        <v/>
      </c>
      <c r="BL739" s="123" t="str">
        <f t="shared" si="1692"/>
        <v/>
      </c>
      <c r="BM739" s="123" t="str">
        <f t="shared" si="1693"/>
        <v/>
      </c>
      <c r="BN739" s="123" t="str">
        <f t="shared" si="1694"/>
        <v/>
      </c>
      <c r="BO739" s="123" t="str">
        <f t="shared" si="1695"/>
        <v/>
      </c>
      <c r="BP739" s="123" t="str">
        <f t="shared" si="1696"/>
        <v/>
      </c>
      <c r="BQ739" s="123" t="str">
        <f t="shared" si="1697"/>
        <v/>
      </c>
      <c r="BR739" s="124" t="str">
        <f t="shared" si="1698"/>
        <v/>
      </c>
      <c r="BS739" s="142" t="str">
        <f t="shared" si="1699"/>
        <v/>
      </c>
      <c r="BT739" s="143" t="str">
        <f t="shared" si="1700"/>
        <v/>
      </c>
      <c r="BU739" s="143" t="str">
        <f t="shared" si="1701"/>
        <v/>
      </c>
      <c r="BV739" s="143" t="str">
        <f t="shared" si="1702"/>
        <v/>
      </c>
      <c r="BW739" s="143" t="str">
        <f t="shared" si="1703"/>
        <v/>
      </c>
      <c r="BX739" s="144" t="str">
        <f t="shared" si="1704"/>
        <v/>
      </c>
      <c r="BY739" s="141" t="str">
        <f t="shared" si="1705"/>
        <v/>
      </c>
      <c r="BZ739" s="139" t="str">
        <f t="shared" si="1706"/>
        <v/>
      </c>
      <c r="CA739" s="139" t="str">
        <f t="shared" si="1707"/>
        <v/>
      </c>
      <c r="CB739" s="139" t="str">
        <f t="shared" si="1708"/>
        <v/>
      </c>
      <c r="CC739" s="139" t="str">
        <f t="shared" si="1709"/>
        <v/>
      </c>
      <c r="CD739" s="139" t="str">
        <f t="shared" si="1710"/>
        <v/>
      </c>
      <c r="CE739" s="140" t="str">
        <f t="shared" si="1711"/>
        <v/>
      </c>
      <c r="CF739" s="141" t="str">
        <f t="shared" si="1712"/>
        <v/>
      </c>
      <c r="CG739" s="139" t="str">
        <f t="shared" si="1713"/>
        <v/>
      </c>
      <c r="CH739" s="139" t="str">
        <f t="shared" si="1714"/>
        <v/>
      </c>
      <c r="CI739" s="139" t="str">
        <f t="shared" si="1715"/>
        <v/>
      </c>
      <c r="CJ739" s="139" t="str">
        <f t="shared" si="1716"/>
        <v/>
      </c>
      <c r="CK739" s="139" t="str">
        <f t="shared" si="1717"/>
        <v/>
      </c>
      <c r="CL739" s="140" t="str">
        <f t="shared" si="1718"/>
        <v/>
      </c>
      <c r="CM739" s="142" t="str">
        <f t="shared" si="1719"/>
        <v/>
      </c>
      <c r="CN739" s="143" t="str">
        <f t="shared" si="1720"/>
        <v/>
      </c>
      <c r="CO739" s="143" t="str">
        <f t="shared" si="1721"/>
        <v/>
      </c>
      <c r="CP739" s="143" t="str">
        <f t="shared" si="1722"/>
        <v/>
      </c>
      <c r="CQ739" s="143" t="str">
        <f t="shared" si="1723"/>
        <v/>
      </c>
      <c r="CR739" s="145" t="str">
        <f t="shared" si="1724"/>
        <v/>
      </c>
      <c r="CS739" s="127"/>
      <c r="CT739" s="122" t="str">
        <f t="shared" si="1725"/>
        <v/>
      </c>
      <c r="CU739" s="123" t="str">
        <f t="shared" si="1726"/>
        <v/>
      </c>
      <c r="CV739" s="123" t="str">
        <f t="shared" si="1727"/>
        <v/>
      </c>
      <c r="CW739" s="123" t="str">
        <f t="shared" si="1728"/>
        <v/>
      </c>
      <c r="CX739" s="123" t="str">
        <f t="shared" si="1729"/>
        <v/>
      </c>
      <c r="CY739" s="123" t="str">
        <f t="shared" si="1730"/>
        <v/>
      </c>
      <c r="CZ739" s="123" t="str">
        <f t="shared" si="1731"/>
        <v/>
      </c>
      <c r="DA739" s="123" t="str">
        <f t="shared" si="1732"/>
        <v/>
      </c>
      <c r="DB739" s="124" t="str">
        <f t="shared" si="1733"/>
        <v/>
      </c>
      <c r="DC739" s="128" t="str">
        <f t="shared" si="1734"/>
        <v/>
      </c>
      <c r="DD739" s="123" t="str">
        <f t="shared" si="1735"/>
        <v/>
      </c>
      <c r="DE739" s="123" t="str">
        <f t="shared" si="1736"/>
        <v/>
      </c>
      <c r="DF739" s="123" t="str">
        <f t="shared" si="1737"/>
        <v/>
      </c>
      <c r="DG739" s="123" t="str">
        <f t="shared" si="1738"/>
        <v/>
      </c>
      <c r="DH739" s="123" t="str">
        <f t="shared" si="1739"/>
        <v/>
      </c>
      <c r="DI739" s="123" t="str">
        <f t="shared" si="1740"/>
        <v/>
      </c>
      <c r="DJ739" s="129" t="str">
        <f t="shared" si="1741"/>
        <v/>
      </c>
      <c r="DK739" s="98" t="s">
        <v>68</v>
      </c>
      <c r="DL739" s="130">
        <f t="shared" si="1748"/>
        <v>733</v>
      </c>
      <c r="DM739" s="56"/>
    </row>
    <row r="740" spans="2:117" ht="22.5" customHeight="1">
      <c r="B740" s="98" t="s">
        <v>68</v>
      </c>
      <c r="C740" s="130">
        <f t="shared" si="1742"/>
        <v>734</v>
      </c>
      <c r="D740" s="146">
        <v>45713</v>
      </c>
      <c r="E740" s="155" t="s">
        <v>69</v>
      </c>
      <c r="F740" s="102" t="s">
        <v>70</v>
      </c>
      <c r="G740" s="103" t="s">
        <v>20</v>
      </c>
      <c r="H740" s="131" t="s">
        <v>46</v>
      </c>
      <c r="I740" s="132">
        <v>10000</v>
      </c>
      <c r="J740" s="106"/>
      <c r="K740" s="107">
        <f t="shared" si="1743"/>
        <v>7385875</v>
      </c>
      <c r="L740" s="645"/>
      <c r="M740" s="133"/>
      <c r="N740" s="133"/>
      <c r="O740" s="134" t="str">
        <f t="shared" ref="O740:S740" si="2412">IF($H740=O$6,$I740,"")</f>
        <v/>
      </c>
      <c r="P740" s="135" t="str">
        <f t="shared" si="2412"/>
        <v/>
      </c>
      <c r="Q740" s="136">
        <f t="shared" si="2412"/>
        <v>10000</v>
      </c>
      <c r="R740" s="135" t="str">
        <f t="shared" si="2412"/>
        <v/>
      </c>
      <c r="S740" s="137" t="str">
        <f t="shared" si="2412"/>
        <v/>
      </c>
      <c r="T740" s="113" t="str">
        <f t="shared" ref="T740:AJ740" si="2413">IF($H740=T$6,$J740,"")</f>
        <v/>
      </c>
      <c r="U740" s="114" t="str">
        <f t="shared" si="2413"/>
        <v/>
      </c>
      <c r="V740" s="114" t="str">
        <f t="shared" si="2413"/>
        <v/>
      </c>
      <c r="W740" s="114" t="str">
        <f t="shared" si="2413"/>
        <v/>
      </c>
      <c r="X740" s="113" t="str">
        <f t="shared" si="2413"/>
        <v/>
      </c>
      <c r="Y740" s="114" t="str">
        <f t="shared" si="2413"/>
        <v/>
      </c>
      <c r="Z740" s="114" t="str">
        <f t="shared" si="2413"/>
        <v/>
      </c>
      <c r="AA740" s="114" t="str">
        <f t="shared" si="2413"/>
        <v/>
      </c>
      <c r="AB740" s="113" t="str">
        <f t="shared" si="2413"/>
        <v/>
      </c>
      <c r="AC740" s="114" t="str">
        <f t="shared" si="2413"/>
        <v/>
      </c>
      <c r="AD740" s="114" t="str">
        <f t="shared" si="2413"/>
        <v/>
      </c>
      <c r="AE740" s="114" t="str">
        <f t="shared" si="2413"/>
        <v/>
      </c>
      <c r="AF740" s="114" t="str">
        <f t="shared" si="2413"/>
        <v/>
      </c>
      <c r="AG740" s="114" t="str">
        <f t="shared" si="2413"/>
        <v/>
      </c>
      <c r="AH740" s="114" t="str">
        <f t="shared" si="2413"/>
        <v/>
      </c>
      <c r="AI740" s="113" t="str">
        <f t="shared" si="2413"/>
        <v/>
      </c>
      <c r="AJ740" s="115" t="str">
        <f t="shared" si="2413"/>
        <v/>
      </c>
      <c r="AK740" s="617"/>
      <c r="AL740" s="38"/>
      <c r="AM740" s="98" t="s">
        <v>68</v>
      </c>
      <c r="AN740" s="130">
        <f t="shared" si="1746"/>
        <v>734</v>
      </c>
      <c r="AO740" s="138" t="str">
        <f t="shared" ref="AO740:AS740" si="2414">IF(AND($G740=AO$4,$H740=AO$6),$I740,"")</f>
        <v/>
      </c>
      <c r="AP740" s="139" t="str">
        <f t="shared" si="2414"/>
        <v/>
      </c>
      <c r="AQ740" s="139">
        <f t="shared" si="2414"/>
        <v>10000</v>
      </c>
      <c r="AR740" s="139" t="str">
        <f t="shared" si="2414"/>
        <v/>
      </c>
      <c r="AS740" s="139" t="str">
        <f t="shared" si="2414"/>
        <v/>
      </c>
      <c r="AT740" s="118"/>
      <c r="AU740" s="138" t="str">
        <f t="shared" si="1675"/>
        <v/>
      </c>
      <c r="AV740" s="139" t="str">
        <f t="shared" si="1676"/>
        <v/>
      </c>
      <c r="AW740" s="139" t="str">
        <f t="shared" si="1677"/>
        <v/>
      </c>
      <c r="AX740" s="139" t="str">
        <f t="shared" si="1678"/>
        <v/>
      </c>
      <c r="AY740" s="139" t="str">
        <f t="shared" si="1679"/>
        <v/>
      </c>
      <c r="AZ740" s="140" t="str">
        <f t="shared" si="1680"/>
        <v/>
      </c>
      <c r="BA740" s="141" t="str">
        <f t="shared" si="1681"/>
        <v/>
      </c>
      <c r="BB740" s="139" t="str">
        <f t="shared" si="1682"/>
        <v/>
      </c>
      <c r="BC740" s="139" t="str">
        <f t="shared" si="1683"/>
        <v/>
      </c>
      <c r="BD740" s="139" t="str">
        <f t="shared" si="1684"/>
        <v/>
      </c>
      <c r="BE740" s="140" t="str">
        <f t="shared" si="1685"/>
        <v/>
      </c>
      <c r="BF740" s="122" t="str">
        <f t="shared" si="1686"/>
        <v/>
      </c>
      <c r="BG740" s="123" t="str">
        <f t="shared" si="1687"/>
        <v/>
      </c>
      <c r="BH740" s="123" t="str">
        <f t="shared" si="1688"/>
        <v/>
      </c>
      <c r="BI740" s="123" t="str">
        <f t="shared" si="1689"/>
        <v/>
      </c>
      <c r="BJ740" s="122" t="str">
        <f t="shared" si="1690"/>
        <v/>
      </c>
      <c r="BK740" s="123" t="str">
        <f t="shared" si="1691"/>
        <v/>
      </c>
      <c r="BL740" s="123" t="str">
        <f t="shared" si="1692"/>
        <v/>
      </c>
      <c r="BM740" s="123" t="str">
        <f t="shared" si="1693"/>
        <v/>
      </c>
      <c r="BN740" s="123" t="str">
        <f t="shared" si="1694"/>
        <v/>
      </c>
      <c r="BO740" s="123" t="str">
        <f t="shared" si="1695"/>
        <v/>
      </c>
      <c r="BP740" s="123" t="str">
        <f t="shared" si="1696"/>
        <v/>
      </c>
      <c r="BQ740" s="123" t="str">
        <f t="shared" si="1697"/>
        <v/>
      </c>
      <c r="BR740" s="124" t="str">
        <f t="shared" si="1698"/>
        <v/>
      </c>
      <c r="BS740" s="142" t="str">
        <f t="shared" si="1699"/>
        <v/>
      </c>
      <c r="BT740" s="143" t="str">
        <f t="shared" si="1700"/>
        <v/>
      </c>
      <c r="BU740" s="143" t="str">
        <f t="shared" si="1701"/>
        <v/>
      </c>
      <c r="BV740" s="143" t="str">
        <f t="shared" si="1702"/>
        <v/>
      </c>
      <c r="BW740" s="143" t="str">
        <f t="shared" si="1703"/>
        <v/>
      </c>
      <c r="BX740" s="144" t="str">
        <f t="shared" si="1704"/>
        <v/>
      </c>
      <c r="BY740" s="141" t="str">
        <f t="shared" si="1705"/>
        <v/>
      </c>
      <c r="BZ740" s="139" t="str">
        <f t="shared" si="1706"/>
        <v/>
      </c>
      <c r="CA740" s="139" t="str">
        <f t="shared" si="1707"/>
        <v/>
      </c>
      <c r="CB740" s="139" t="str">
        <f t="shared" si="1708"/>
        <v/>
      </c>
      <c r="CC740" s="139" t="str">
        <f t="shared" si="1709"/>
        <v/>
      </c>
      <c r="CD740" s="139" t="str">
        <f t="shared" si="1710"/>
        <v/>
      </c>
      <c r="CE740" s="140" t="str">
        <f t="shared" si="1711"/>
        <v/>
      </c>
      <c r="CF740" s="141" t="str">
        <f t="shared" si="1712"/>
        <v/>
      </c>
      <c r="CG740" s="139" t="str">
        <f t="shared" si="1713"/>
        <v/>
      </c>
      <c r="CH740" s="139" t="str">
        <f t="shared" si="1714"/>
        <v/>
      </c>
      <c r="CI740" s="139" t="str">
        <f t="shared" si="1715"/>
        <v/>
      </c>
      <c r="CJ740" s="139" t="str">
        <f t="shared" si="1716"/>
        <v/>
      </c>
      <c r="CK740" s="139" t="str">
        <f t="shared" si="1717"/>
        <v/>
      </c>
      <c r="CL740" s="140" t="str">
        <f t="shared" si="1718"/>
        <v/>
      </c>
      <c r="CM740" s="142" t="str">
        <f t="shared" si="1719"/>
        <v/>
      </c>
      <c r="CN740" s="143" t="str">
        <f t="shared" si="1720"/>
        <v/>
      </c>
      <c r="CO740" s="143" t="str">
        <f t="shared" si="1721"/>
        <v/>
      </c>
      <c r="CP740" s="143" t="str">
        <f t="shared" si="1722"/>
        <v/>
      </c>
      <c r="CQ740" s="143" t="str">
        <f t="shared" si="1723"/>
        <v/>
      </c>
      <c r="CR740" s="145" t="str">
        <f t="shared" si="1724"/>
        <v/>
      </c>
      <c r="CS740" s="127"/>
      <c r="CT740" s="122" t="str">
        <f t="shared" si="1725"/>
        <v/>
      </c>
      <c r="CU740" s="123" t="str">
        <f t="shared" si="1726"/>
        <v/>
      </c>
      <c r="CV740" s="123" t="str">
        <f t="shared" si="1727"/>
        <v/>
      </c>
      <c r="CW740" s="123" t="str">
        <f t="shared" si="1728"/>
        <v/>
      </c>
      <c r="CX740" s="123" t="str">
        <f t="shared" si="1729"/>
        <v/>
      </c>
      <c r="CY740" s="123" t="str">
        <f t="shared" si="1730"/>
        <v/>
      </c>
      <c r="CZ740" s="123" t="str">
        <f t="shared" si="1731"/>
        <v/>
      </c>
      <c r="DA740" s="123" t="str">
        <f t="shared" si="1732"/>
        <v/>
      </c>
      <c r="DB740" s="124" t="str">
        <f t="shared" si="1733"/>
        <v/>
      </c>
      <c r="DC740" s="128" t="str">
        <f t="shared" si="1734"/>
        <v/>
      </c>
      <c r="DD740" s="123" t="str">
        <f t="shared" si="1735"/>
        <v/>
      </c>
      <c r="DE740" s="123" t="str">
        <f t="shared" si="1736"/>
        <v/>
      </c>
      <c r="DF740" s="123" t="str">
        <f t="shared" si="1737"/>
        <v/>
      </c>
      <c r="DG740" s="123" t="str">
        <f t="shared" si="1738"/>
        <v/>
      </c>
      <c r="DH740" s="123" t="str">
        <f t="shared" si="1739"/>
        <v/>
      </c>
      <c r="DI740" s="123" t="str">
        <f t="shared" si="1740"/>
        <v/>
      </c>
      <c r="DJ740" s="129" t="str">
        <f t="shared" si="1741"/>
        <v/>
      </c>
      <c r="DK740" s="98" t="s">
        <v>68</v>
      </c>
      <c r="DL740" s="130">
        <f t="shared" si="1748"/>
        <v>734</v>
      </c>
      <c r="DM740" s="56"/>
    </row>
    <row r="741" spans="2:117" ht="22.5" customHeight="1">
      <c r="B741" s="98" t="s">
        <v>68</v>
      </c>
      <c r="C741" s="130">
        <f t="shared" si="1742"/>
        <v>735</v>
      </c>
      <c r="D741" s="146">
        <v>45713</v>
      </c>
      <c r="E741" s="155" t="s">
        <v>69</v>
      </c>
      <c r="F741" s="102" t="s">
        <v>70</v>
      </c>
      <c r="G741" s="103" t="s">
        <v>20</v>
      </c>
      <c r="H741" s="131" t="s">
        <v>46</v>
      </c>
      <c r="I741" s="132">
        <v>3000</v>
      </c>
      <c r="J741" s="106"/>
      <c r="K741" s="107">
        <f t="shared" si="1743"/>
        <v>7388875</v>
      </c>
      <c r="L741" s="645"/>
      <c r="M741" s="133"/>
      <c r="N741" s="133"/>
      <c r="O741" s="134" t="str">
        <f t="shared" ref="O741:S741" si="2415">IF($H741=O$6,$I741,"")</f>
        <v/>
      </c>
      <c r="P741" s="135" t="str">
        <f t="shared" si="2415"/>
        <v/>
      </c>
      <c r="Q741" s="136">
        <f t="shared" si="2415"/>
        <v>3000</v>
      </c>
      <c r="R741" s="135" t="str">
        <f t="shared" si="2415"/>
        <v/>
      </c>
      <c r="S741" s="137" t="str">
        <f t="shared" si="2415"/>
        <v/>
      </c>
      <c r="T741" s="113" t="str">
        <f t="shared" ref="T741:AJ741" si="2416">IF($H741=T$6,$J741,"")</f>
        <v/>
      </c>
      <c r="U741" s="114" t="str">
        <f t="shared" si="2416"/>
        <v/>
      </c>
      <c r="V741" s="114" t="str">
        <f t="shared" si="2416"/>
        <v/>
      </c>
      <c r="W741" s="114" t="str">
        <f t="shared" si="2416"/>
        <v/>
      </c>
      <c r="X741" s="113" t="str">
        <f t="shared" si="2416"/>
        <v/>
      </c>
      <c r="Y741" s="114" t="str">
        <f t="shared" si="2416"/>
        <v/>
      </c>
      <c r="Z741" s="114" t="str">
        <f t="shared" si="2416"/>
        <v/>
      </c>
      <c r="AA741" s="114" t="str">
        <f t="shared" si="2416"/>
        <v/>
      </c>
      <c r="AB741" s="113" t="str">
        <f t="shared" si="2416"/>
        <v/>
      </c>
      <c r="AC741" s="114" t="str">
        <f t="shared" si="2416"/>
        <v/>
      </c>
      <c r="AD741" s="114" t="str">
        <f t="shared" si="2416"/>
        <v/>
      </c>
      <c r="AE741" s="114" t="str">
        <f t="shared" si="2416"/>
        <v/>
      </c>
      <c r="AF741" s="114" t="str">
        <f t="shared" si="2416"/>
        <v/>
      </c>
      <c r="AG741" s="114" t="str">
        <f t="shared" si="2416"/>
        <v/>
      </c>
      <c r="AH741" s="114" t="str">
        <f t="shared" si="2416"/>
        <v/>
      </c>
      <c r="AI741" s="113" t="str">
        <f t="shared" si="2416"/>
        <v/>
      </c>
      <c r="AJ741" s="115" t="str">
        <f t="shared" si="2416"/>
        <v/>
      </c>
      <c r="AK741" s="617"/>
      <c r="AL741" s="38"/>
      <c r="AM741" s="98" t="s">
        <v>68</v>
      </c>
      <c r="AN741" s="130">
        <f t="shared" si="1746"/>
        <v>735</v>
      </c>
      <c r="AO741" s="138" t="str">
        <f t="shared" ref="AO741:AS741" si="2417">IF(AND($G741=AO$4,$H741=AO$6),$I741,"")</f>
        <v/>
      </c>
      <c r="AP741" s="139" t="str">
        <f t="shared" si="2417"/>
        <v/>
      </c>
      <c r="AQ741" s="139">
        <f t="shared" si="2417"/>
        <v>3000</v>
      </c>
      <c r="AR741" s="139" t="str">
        <f t="shared" si="2417"/>
        <v/>
      </c>
      <c r="AS741" s="139" t="str">
        <f t="shared" si="2417"/>
        <v/>
      </c>
      <c r="AT741" s="118"/>
      <c r="AU741" s="138" t="str">
        <f t="shared" si="1675"/>
        <v/>
      </c>
      <c r="AV741" s="139" t="str">
        <f t="shared" si="1676"/>
        <v/>
      </c>
      <c r="AW741" s="139" t="str">
        <f t="shared" si="1677"/>
        <v/>
      </c>
      <c r="AX741" s="139" t="str">
        <f t="shared" si="1678"/>
        <v/>
      </c>
      <c r="AY741" s="139" t="str">
        <f t="shared" si="1679"/>
        <v/>
      </c>
      <c r="AZ741" s="140" t="str">
        <f t="shared" si="1680"/>
        <v/>
      </c>
      <c r="BA741" s="141" t="str">
        <f t="shared" si="1681"/>
        <v/>
      </c>
      <c r="BB741" s="139" t="str">
        <f t="shared" si="1682"/>
        <v/>
      </c>
      <c r="BC741" s="139" t="str">
        <f t="shared" si="1683"/>
        <v/>
      </c>
      <c r="BD741" s="139" t="str">
        <f t="shared" si="1684"/>
        <v/>
      </c>
      <c r="BE741" s="140" t="str">
        <f t="shared" si="1685"/>
        <v/>
      </c>
      <c r="BF741" s="122" t="str">
        <f t="shared" si="1686"/>
        <v/>
      </c>
      <c r="BG741" s="123" t="str">
        <f t="shared" si="1687"/>
        <v/>
      </c>
      <c r="BH741" s="123" t="str">
        <f t="shared" si="1688"/>
        <v/>
      </c>
      <c r="BI741" s="123" t="str">
        <f t="shared" si="1689"/>
        <v/>
      </c>
      <c r="BJ741" s="122" t="str">
        <f t="shared" si="1690"/>
        <v/>
      </c>
      <c r="BK741" s="123" t="str">
        <f t="shared" si="1691"/>
        <v/>
      </c>
      <c r="BL741" s="123" t="str">
        <f t="shared" si="1692"/>
        <v/>
      </c>
      <c r="BM741" s="123" t="str">
        <f t="shared" si="1693"/>
        <v/>
      </c>
      <c r="BN741" s="123" t="str">
        <f t="shared" si="1694"/>
        <v/>
      </c>
      <c r="BO741" s="123" t="str">
        <f t="shared" si="1695"/>
        <v/>
      </c>
      <c r="BP741" s="123" t="str">
        <f t="shared" si="1696"/>
        <v/>
      </c>
      <c r="BQ741" s="123" t="str">
        <f t="shared" si="1697"/>
        <v/>
      </c>
      <c r="BR741" s="124" t="str">
        <f t="shared" si="1698"/>
        <v/>
      </c>
      <c r="BS741" s="142" t="str">
        <f t="shared" si="1699"/>
        <v/>
      </c>
      <c r="BT741" s="143" t="str">
        <f t="shared" si="1700"/>
        <v/>
      </c>
      <c r="BU741" s="143" t="str">
        <f t="shared" si="1701"/>
        <v/>
      </c>
      <c r="BV741" s="143" t="str">
        <f t="shared" si="1702"/>
        <v/>
      </c>
      <c r="BW741" s="143" t="str">
        <f t="shared" si="1703"/>
        <v/>
      </c>
      <c r="BX741" s="144" t="str">
        <f t="shared" si="1704"/>
        <v/>
      </c>
      <c r="BY741" s="141" t="str">
        <f t="shared" si="1705"/>
        <v/>
      </c>
      <c r="BZ741" s="139" t="str">
        <f t="shared" si="1706"/>
        <v/>
      </c>
      <c r="CA741" s="139" t="str">
        <f t="shared" si="1707"/>
        <v/>
      </c>
      <c r="CB741" s="139" t="str">
        <f t="shared" si="1708"/>
        <v/>
      </c>
      <c r="CC741" s="139" t="str">
        <f t="shared" si="1709"/>
        <v/>
      </c>
      <c r="CD741" s="139" t="str">
        <f t="shared" si="1710"/>
        <v/>
      </c>
      <c r="CE741" s="140" t="str">
        <f t="shared" si="1711"/>
        <v/>
      </c>
      <c r="CF741" s="141" t="str">
        <f t="shared" si="1712"/>
        <v/>
      </c>
      <c r="CG741" s="139" t="str">
        <f t="shared" si="1713"/>
        <v/>
      </c>
      <c r="CH741" s="139" t="str">
        <f t="shared" si="1714"/>
        <v/>
      </c>
      <c r="CI741" s="139" t="str">
        <f t="shared" si="1715"/>
        <v/>
      </c>
      <c r="CJ741" s="139" t="str">
        <f t="shared" si="1716"/>
        <v/>
      </c>
      <c r="CK741" s="139" t="str">
        <f t="shared" si="1717"/>
        <v/>
      </c>
      <c r="CL741" s="140" t="str">
        <f t="shared" si="1718"/>
        <v/>
      </c>
      <c r="CM741" s="142" t="str">
        <f t="shared" si="1719"/>
        <v/>
      </c>
      <c r="CN741" s="143" t="str">
        <f t="shared" si="1720"/>
        <v/>
      </c>
      <c r="CO741" s="143" t="str">
        <f t="shared" si="1721"/>
        <v/>
      </c>
      <c r="CP741" s="143" t="str">
        <f t="shared" si="1722"/>
        <v/>
      </c>
      <c r="CQ741" s="143" t="str">
        <f t="shared" si="1723"/>
        <v/>
      </c>
      <c r="CR741" s="145" t="str">
        <f t="shared" si="1724"/>
        <v/>
      </c>
      <c r="CS741" s="127"/>
      <c r="CT741" s="122" t="str">
        <f t="shared" si="1725"/>
        <v/>
      </c>
      <c r="CU741" s="123" t="str">
        <f t="shared" si="1726"/>
        <v/>
      </c>
      <c r="CV741" s="123" t="str">
        <f t="shared" si="1727"/>
        <v/>
      </c>
      <c r="CW741" s="123" t="str">
        <f t="shared" si="1728"/>
        <v/>
      </c>
      <c r="CX741" s="123" t="str">
        <f t="shared" si="1729"/>
        <v/>
      </c>
      <c r="CY741" s="123" t="str">
        <f t="shared" si="1730"/>
        <v/>
      </c>
      <c r="CZ741" s="123" t="str">
        <f t="shared" si="1731"/>
        <v/>
      </c>
      <c r="DA741" s="123" t="str">
        <f t="shared" si="1732"/>
        <v/>
      </c>
      <c r="DB741" s="124" t="str">
        <f t="shared" si="1733"/>
        <v/>
      </c>
      <c r="DC741" s="128" t="str">
        <f t="shared" si="1734"/>
        <v/>
      </c>
      <c r="DD741" s="123" t="str">
        <f t="shared" si="1735"/>
        <v/>
      </c>
      <c r="DE741" s="123" t="str">
        <f t="shared" si="1736"/>
        <v/>
      </c>
      <c r="DF741" s="123" t="str">
        <f t="shared" si="1737"/>
        <v/>
      </c>
      <c r="DG741" s="123" t="str">
        <f t="shared" si="1738"/>
        <v/>
      </c>
      <c r="DH741" s="123" t="str">
        <f t="shared" si="1739"/>
        <v/>
      </c>
      <c r="DI741" s="123" t="str">
        <f t="shared" si="1740"/>
        <v/>
      </c>
      <c r="DJ741" s="129" t="str">
        <f t="shared" si="1741"/>
        <v/>
      </c>
      <c r="DK741" s="98" t="s">
        <v>68</v>
      </c>
      <c r="DL741" s="130">
        <f t="shared" si="1748"/>
        <v>735</v>
      </c>
      <c r="DM741" s="56"/>
    </row>
    <row r="742" spans="2:117" ht="22.5" customHeight="1">
      <c r="B742" s="98" t="s">
        <v>68</v>
      </c>
      <c r="C742" s="130">
        <f t="shared" si="1742"/>
        <v>736</v>
      </c>
      <c r="D742" s="146">
        <v>45713</v>
      </c>
      <c r="E742" s="155" t="s">
        <v>69</v>
      </c>
      <c r="F742" s="102" t="s">
        <v>70</v>
      </c>
      <c r="G742" s="156" t="s">
        <v>20</v>
      </c>
      <c r="H742" s="131" t="s">
        <v>46</v>
      </c>
      <c r="I742" s="132">
        <v>10000</v>
      </c>
      <c r="J742" s="106"/>
      <c r="K742" s="107">
        <f t="shared" si="1743"/>
        <v>7398875</v>
      </c>
      <c r="L742" s="645"/>
      <c r="M742" s="133"/>
      <c r="N742" s="133"/>
      <c r="O742" s="134" t="str">
        <f t="shared" ref="O742:S742" si="2418">IF($H742=O$6,$I742,"")</f>
        <v/>
      </c>
      <c r="P742" s="135" t="str">
        <f t="shared" si="2418"/>
        <v/>
      </c>
      <c r="Q742" s="136">
        <f t="shared" si="2418"/>
        <v>10000</v>
      </c>
      <c r="R742" s="135" t="str">
        <f t="shared" si="2418"/>
        <v/>
      </c>
      <c r="S742" s="137" t="str">
        <f t="shared" si="2418"/>
        <v/>
      </c>
      <c r="T742" s="113" t="str">
        <f t="shared" ref="T742:AJ742" si="2419">IF($H742=T$6,$J742,"")</f>
        <v/>
      </c>
      <c r="U742" s="114" t="str">
        <f t="shared" si="2419"/>
        <v/>
      </c>
      <c r="V742" s="114" t="str">
        <f t="shared" si="2419"/>
        <v/>
      </c>
      <c r="W742" s="114" t="str">
        <f t="shared" si="2419"/>
        <v/>
      </c>
      <c r="X742" s="113" t="str">
        <f t="shared" si="2419"/>
        <v/>
      </c>
      <c r="Y742" s="114" t="str">
        <f t="shared" si="2419"/>
        <v/>
      </c>
      <c r="Z742" s="114" t="str">
        <f t="shared" si="2419"/>
        <v/>
      </c>
      <c r="AA742" s="114" t="str">
        <f t="shared" si="2419"/>
        <v/>
      </c>
      <c r="AB742" s="113" t="str">
        <f t="shared" si="2419"/>
        <v/>
      </c>
      <c r="AC742" s="114" t="str">
        <f t="shared" si="2419"/>
        <v/>
      </c>
      <c r="AD742" s="114" t="str">
        <f t="shared" si="2419"/>
        <v/>
      </c>
      <c r="AE742" s="114" t="str">
        <f t="shared" si="2419"/>
        <v/>
      </c>
      <c r="AF742" s="114" t="str">
        <f t="shared" si="2419"/>
        <v/>
      </c>
      <c r="AG742" s="114" t="str">
        <f t="shared" si="2419"/>
        <v/>
      </c>
      <c r="AH742" s="114" t="str">
        <f t="shared" si="2419"/>
        <v/>
      </c>
      <c r="AI742" s="113" t="str">
        <f t="shared" si="2419"/>
        <v/>
      </c>
      <c r="AJ742" s="115" t="str">
        <f t="shared" si="2419"/>
        <v/>
      </c>
      <c r="AK742" s="617"/>
      <c r="AL742" s="38"/>
      <c r="AM742" s="98" t="s">
        <v>68</v>
      </c>
      <c r="AN742" s="130">
        <f t="shared" si="1746"/>
        <v>736</v>
      </c>
      <c r="AO742" s="138" t="str">
        <f t="shared" ref="AO742:AS742" si="2420">IF(AND($G742=AO$4,$H742=AO$6),$I742,"")</f>
        <v/>
      </c>
      <c r="AP742" s="139" t="str">
        <f t="shared" si="2420"/>
        <v/>
      </c>
      <c r="AQ742" s="139">
        <f t="shared" si="2420"/>
        <v>10000</v>
      </c>
      <c r="AR742" s="139" t="str">
        <f t="shared" si="2420"/>
        <v/>
      </c>
      <c r="AS742" s="139" t="str">
        <f t="shared" si="2420"/>
        <v/>
      </c>
      <c r="AT742" s="118"/>
      <c r="AU742" s="138" t="str">
        <f t="shared" si="1675"/>
        <v/>
      </c>
      <c r="AV742" s="139" t="str">
        <f t="shared" si="1676"/>
        <v/>
      </c>
      <c r="AW742" s="139" t="str">
        <f t="shared" si="1677"/>
        <v/>
      </c>
      <c r="AX742" s="139" t="str">
        <f t="shared" si="1678"/>
        <v/>
      </c>
      <c r="AY742" s="139" t="str">
        <f t="shared" si="1679"/>
        <v/>
      </c>
      <c r="AZ742" s="140" t="str">
        <f t="shared" si="1680"/>
        <v/>
      </c>
      <c r="BA742" s="141" t="str">
        <f t="shared" si="1681"/>
        <v/>
      </c>
      <c r="BB742" s="139" t="str">
        <f t="shared" si="1682"/>
        <v/>
      </c>
      <c r="BC742" s="139" t="str">
        <f t="shared" si="1683"/>
        <v/>
      </c>
      <c r="BD742" s="139" t="str">
        <f t="shared" si="1684"/>
        <v/>
      </c>
      <c r="BE742" s="140" t="str">
        <f t="shared" si="1685"/>
        <v/>
      </c>
      <c r="BF742" s="122" t="str">
        <f t="shared" si="1686"/>
        <v/>
      </c>
      <c r="BG742" s="123" t="str">
        <f t="shared" si="1687"/>
        <v/>
      </c>
      <c r="BH742" s="123" t="str">
        <f t="shared" si="1688"/>
        <v/>
      </c>
      <c r="BI742" s="123" t="str">
        <f t="shared" si="1689"/>
        <v/>
      </c>
      <c r="BJ742" s="122" t="str">
        <f t="shared" si="1690"/>
        <v/>
      </c>
      <c r="BK742" s="123" t="str">
        <f t="shared" si="1691"/>
        <v/>
      </c>
      <c r="BL742" s="123" t="str">
        <f t="shared" si="1692"/>
        <v/>
      </c>
      <c r="BM742" s="123" t="str">
        <f t="shared" si="1693"/>
        <v/>
      </c>
      <c r="BN742" s="123" t="str">
        <f t="shared" si="1694"/>
        <v/>
      </c>
      <c r="BO742" s="123" t="str">
        <f t="shared" si="1695"/>
        <v/>
      </c>
      <c r="BP742" s="123" t="str">
        <f t="shared" si="1696"/>
        <v/>
      </c>
      <c r="BQ742" s="123" t="str">
        <f t="shared" si="1697"/>
        <v/>
      </c>
      <c r="BR742" s="124" t="str">
        <f t="shared" si="1698"/>
        <v/>
      </c>
      <c r="BS742" s="142" t="str">
        <f t="shared" si="1699"/>
        <v/>
      </c>
      <c r="BT742" s="143" t="str">
        <f t="shared" si="1700"/>
        <v/>
      </c>
      <c r="BU742" s="143" t="str">
        <f t="shared" si="1701"/>
        <v/>
      </c>
      <c r="BV742" s="143" t="str">
        <f t="shared" si="1702"/>
        <v/>
      </c>
      <c r="BW742" s="143" t="str">
        <f t="shared" si="1703"/>
        <v/>
      </c>
      <c r="BX742" s="144" t="str">
        <f t="shared" si="1704"/>
        <v/>
      </c>
      <c r="BY742" s="141" t="str">
        <f t="shared" si="1705"/>
        <v/>
      </c>
      <c r="BZ742" s="139" t="str">
        <f t="shared" si="1706"/>
        <v/>
      </c>
      <c r="CA742" s="139" t="str">
        <f t="shared" si="1707"/>
        <v/>
      </c>
      <c r="CB742" s="139" t="str">
        <f t="shared" si="1708"/>
        <v/>
      </c>
      <c r="CC742" s="139" t="str">
        <f t="shared" si="1709"/>
        <v/>
      </c>
      <c r="CD742" s="139" t="str">
        <f t="shared" si="1710"/>
        <v/>
      </c>
      <c r="CE742" s="140" t="str">
        <f t="shared" si="1711"/>
        <v/>
      </c>
      <c r="CF742" s="141" t="str">
        <f t="shared" si="1712"/>
        <v/>
      </c>
      <c r="CG742" s="139" t="str">
        <f t="shared" si="1713"/>
        <v/>
      </c>
      <c r="CH742" s="139" t="str">
        <f t="shared" si="1714"/>
        <v/>
      </c>
      <c r="CI742" s="139" t="str">
        <f t="shared" si="1715"/>
        <v/>
      </c>
      <c r="CJ742" s="139" t="str">
        <f t="shared" si="1716"/>
        <v/>
      </c>
      <c r="CK742" s="139" t="str">
        <f t="shared" si="1717"/>
        <v/>
      </c>
      <c r="CL742" s="140" t="str">
        <f t="shared" si="1718"/>
        <v/>
      </c>
      <c r="CM742" s="142" t="str">
        <f t="shared" si="1719"/>
        <v/>
      </c>
      <c r="CN742" s="143" t="str">
        <f t="shared" si="1720"/>
        <v/>
      </c>
      <c r="CO742" s="143" t="str">
        <f t="shared" si="1721"/>
        <v/>
      </c>
      <c r="CP742" s="143" t="str">
        <f t="shared" si="1722"/>
        <v/>
      </c>
      <c r="CQ742" s="143" t="str">
        <f t="shared" si="1723"/>
        <v/>
      </c>
      <c r="CR742" s="145" t="str">
        <f t="shared" si="1724"/>
        <v/>
      </c>
      <c r="CS742" s="127"/>
      <c r="CT742" s="122" t="str">
        <f t="shared" si="1725"/>
        <v/>
      </c>
      <c r="CU742" s="123" t="str">
        <f t="shared" si="1726"/>
        <v/>
      </c>
      <c r="CV742" s="123" t="str">
        <f t="shared" si="1727"/>
        <v/>
      </c>
      <c r="CW742" s="123" t="str">
        <f t="shared" si="1728"/>
        <v/>
      </c>
      <c r="CX742" s="123" t="str">
        <f t="shared" si="1729"/>
        <v/>
      </c>
      <c r="CY742" s="123" t="str">
        <f t="shared" si="1730"/>
        <v/>
      </c>
      <c r="CZ742" s="123" t="str">
        <f t="shared" si="1731"/>
        <v/>
      </c>
      <c r="DA742" s="123" t="str">
        <f t="shared" si="1732"/>
        <v/>
      </c>
      <c r="DB742" s="124" t="str">
        <f t="shared" si="1733"/>
        <v/>
      </c>
      <c r="DC742" s="128" t="str">
        <f t="shared" si="1734"/>
        <v/>
      </c>
      <c r="DD742" s="123" t="str">
        <f t="shared" si="1735"/>
        <v/>
      </c>
      <c r="DE742" s="123" t="str">
        <f t="shared" si="1736"/>
        <v/>
      </c>
      <c r="DF742" s="123" t="str">
        <f t="shared" si="1737"/>
        <v/>
      </c>
      <c r="DG742" s="123" t="str">
        <f t="shared" si="1738"/>
        <v/>
      </c>
      <c r="DH742" s="123" t="str">
        <f t="shared" si="1739"/>
        <v/>
      </c>
      <c r="DI742" s="123" t="str">
        <f t="shared" si="1740"/>
        <v/>
      </c>
      <c r="DJ742" s="129" t="str">
        <f t="shared" si="1741"/>
        <v/>
      </c>
      <c r="DK742" s="98" t="s">
        <v>68</v>
      </c>
      <c r="DL742" s="130">
        <f t="shared" si="1748"/>
        <v>736</v>
      </c>
      <c r="DM742" s="56"/>
    </row>
    <row r="743" spans="2:117" ht="22.5" customHeight="1">
      <c r="B743" s="98" t="s">
        <v>68</v>
      </c>
      <c r="C743" s="130">
        <f t="shared" si="1742"/>
        <v>737</v>
      </c>
      <c r="D743" s="146">
        <v>45713</v>
      </c>
      <c r="E743" s="155" t="s">
        <v>69</v>
      </c>
      <c r="F743" s="102" t="s">
        <v>70</v>
      </c>
      <c r="G743" s="103" t="s">
        <v>20</v>
      </c>
      <c r="H743" s="131" t="s">
        <v>46</v>
      </c>
      <c r="I743" s="132">
        <v>3000</v>
      </c>
      <c r="J743" s="106"/>
      <c r="K743" s="107">
        <f t="shared" si="1743"/>
        <v>7401875</v>
      </c>
      <c r="L743" s="645"/>
      <c r="M743" s="133"/>
      <c r="N743" s="133"/>
      <c r="O743" s="134" t="str">
        <f t="shared" ref="O743:S743" si="2421">IF($H743=O$6,$I743,"")</f>
        <v/>
      </c>
      <c r="P743" s="135" t="str">
        <f t="shared" si="2421"/>
        <v/>
      </c>
      <c r="Q743" s="136">
        <f t="shared" si="2421"/>
        <v>3000</v>
      </c>
      <c r="R743" s="135" t="str">
        <f t="shared" si="2421"/>
        <v/>
      </c>
      <c r="S743" s="137" t="str">
        <f t="shared" si="2421"/>
        <v/>
      </c>
      <c r="T743" s="113" t="str">
        <f t="shared" ref="T743:AJ743" si="2422">IF($H743=T$6,$J743,"")</f>
        <v/>
      </c>
      <c r="U743" s="114" t="str">
        <f t="shared" si="2422"/>
        <v/>
      </c>
      <c r="V743" s="114" t="str">
        <f t="shared" si="2422"/>
        <v/>
      </c>
      <c r="W743" s="114" t="str">
        <f t="shared" si="2422"/>
        <v/>
      </c>
      <c r="X743" s="113" t="str">
        <f t="shared" si="2422"/>
        <v/>
      </c>
      <c r="Y743" s="114" t="str">
        <f t="shared" si="2422"/>
        <v/>
      </c>
      <c r="Z743" s="114" t="str">
        <f t="shared" si="2422"/>
        <v/>
      </c>
      <c r="AA743" s="114" t="str">
        <f t="shared" si="2422"/>
        <v/>
      </c>
      <c r="AB743" s="113" t="str">
        <f t="shared" si="2422"/>
        <v/>
      </c>
      <c r="AC743" s="114" t="str">
        <f t="shared" si="2422"/>
        <v/>
      </c>
      <c r="AD743" s="114" t="str">
        <f t="shared" si="2422"/>
        <v/>
      </c>
      <c r="AE743" s="114" t="str">
        <f t="shared" si="2422"/>
        <v/>
      </c>
      <c r="AF743" s="114" t="str">
        <f t="shared" si="2422"/>
        <v/>
      </c>
      <c r="AG743" s="114" t="str">
        <f t="shared" si="2422"/>
        <v/>
      </c>
      <c r="AH743" s="114" t="str">
        <f t="shared" si="2422"/>
        <v/>
      </c>
      <c r="AI743" s="113" t="str">
        <f t="shared" si="2422"/>
        <v/>
      </c>
      <c r="AJ743" s="115" t="str">
        <f t="shared" si="2422"/>
        <v/>
      </c>
      <c r="AK743" s="617"/>
      <c r="AL743" s="38"/>
      <c r="AM743" s="98" t="s">
        <v>68</v>
      </c>
      <c r="AN743" s="130">
        <f t="shared" si="1746"/>
        <v>737</v>
      </c>
      <c r="AO743" s="138" t="str">
        <f t="shared" ref="AO743:AS743" si="2423">IF(AND($G743=AO$4,$H743=AO$6),$I743,"")</f>
        <v/>
      </c>
      <c r="AP743" s="139" t="str">
        <f t="shared" si="2423"/>
        <v/>
      </c>
      <c r="AQ743" s="139">
        <f t="shared" si="2423"/>
        <v>3000</v>
      </c>
      <c r="AR743" s="139" t="str">
        <f t="shared" si="2423"/>
        <v/>
      </c>
      <c r="AS743" s="139" t="str">
        <f t="shared" si="2423"/>
        <v/>
      </c>
      <c r="AT743" s="118"/>
      <c r="AU743" s="138" t="str">
        <f t="shared" si="1675"/>
        <v/>
      </c>
      <c r="AV743" s="139" t="str">
        <f t="shared" si="1676"/>
        <v/>
      </c>
      <c r="AW743" s="139" t="str">
        <f t="shared" si="1677"/>
        <v/>
      </c>
      <c r="AX743" s="139" t="str">
        <f t="shared" si="1678"/>
        <v/>
      </c>
      <c r="AY743" s="139" t="str">
        <f t="shared" si="1679"/>
        <v/>
      </c>
      <c r="AZ743" s="140" t="str">
        <f t="shared" si="1680"/>
        <v/>
      </c>
      <c r="BA743" s="141" t="str">
        <f t="shared" si="1681"/>
        <v/>
      </c>
      <c r="BB743" s="139" t="str">
        <f t="shared" si="1682"/>
        <v/>
      </c>
      <c r="BC743" s="139" t="str">
        <f t="shared" si="1683"/>
        <v/>
      </c>
      <c r="BD743" s="139" t="str">
        <f t="shared" si="1684"/>
        <v/>
      </c>
      <c r="BE743" s="140" t="str">
        <f t="shared" si="1685"/>
        <v/>
      </c>
      <c r="BF743" s="122" t="str">
        <f t="shared" si="1686"/>
        <v/>
      </c>
      <c r="BG743" s="123" t="str">
        <f t="shared" si="1687"/>
        <v/>
      </c>
      <c r="BH743" s="123" t="str">
        <f t="shared" si="1688"/>
        <v/>
      </c>
      <c r="BI743" s="123" t="str">
        <f t="shared" si="1689"/>
        <v/>
      </c>
      <c r="BJ743" s="122" t="str">
        <f t="shared" si="1690"/>
        <v/>
      </c>
      <c r="BK743" s="123" t="str">
        <f t="shared" si="1691"/>
        <v/>
      </c>
      <c r="BL743" s="123" t="str">
        <f t="shared" si="1692"/>
        <v/>
      </c>
      <c r="BM743" s="123" t="str">
        <f t="shared" si="1693"/>
        <v/>
      </c>
      <c r="BN743" s="123" t="str">
        <f t="shared" si="1694"/>
        <v/>
      </c>
      <c r="BO743" s="123" t="str">
        <f t="shared" si="1695"/>
        <v/>
      </c>
      <c r="BP743" s="123" t="str">
        <f t="shared" si="1696"/>
        <v/>
      </c>
      <c r="BQ743" s="123" t="str">
        <f t="shared" si="1697"/>
        <v/>
      </c>
      <c r="BR743" s="124" t="str">
        <f t="shared" si="1698"/>
        <v/>
      </c>
      <c r="BS743" s="142" t="str">
        <f t="shared" si="1699"/>
        <v/>
      </c>
      <c r="BT743" s="143" t="str">
        <f t="shared" si="1700"/>
        <v/>
      </c>
      <c r="BU743" s="143" t="str">
        <f t="shared" si="1701"/>
        <v/>
      </c>
      <c r="BV743" s="143" t="str">
        <f t="shared" si="1702"/>
        <v/>
      </c>
      <c r="BW743" s="143" t="str">
        <f t="shared" si="1703"/>
        <v/>
      </c>
      <c r="BX743" s="144" t="str">
        <f t="shared" si="1704"/>
        <v/>
      </c>
      <c r="BY743" s="141" t="str">
        <f t="shared" si="1705"/>
        <v/>
      </c>
      <c r="BZ743" s="139" t="str">
        <f t="shared" si="1706"/>
        <v/>
      </c>
      <c r="CA743" s="139" t="str">
        <f t="shared" si="1707"/>
        <v/>
      </c>
      <c r="CB743" s="139" t="str">
        <f t="shared" si="1708"/>
        <v/>
      </c>
      <c r="CC743" s="139" t="str">
        <f t="shared" si="1709"/>
        <v/>
      </c>
      <c r="CD743" s="139" t="str">
        <f t="shared" si="1710"/>
        <v/>
      </c>
      <c r="CE743" s="140" t="str">
        <f t="shared" si="1711"/>
        <v/>
      </c>
      <c r="CF743" s="141" t="str">
        <f t="shared" si="1712"/>
        <v/>
      </c>
      <c r="CG743" s="139" t="str">
        <f t="shared" si="1713"/>
        <v/>
      </c>
      <c r="CH743" s="139" t="str">
        <f t="shared" si="1714"/>
        <v/>
      </c>
      <c r="CI743" s="139" t="str">
        <f t="shared" si="1715"/>
        <v/>
      </c>
      <c r="CJ743" s="139" t="str">
        <f t="shared" si="1716"/>
        <v/>
      </c>
      <c r="CK743" s="139" t="str">
        <f t="shared" si="1717"/>
        <v/>
      </c>
      <c r="CL743" s="140" t="str">
        <f t="shared" si="1718"/>
        <v/>
      </c>
      <c r="CM743" s="142" t="str">
        <f t="shared" si="1719"/>
        <v/>
      </c>
      <c r="CN743" s="143" t="str">
        <f t="shared" si="1720"/>
        <v/>
      </c>
      <c r="CO743" s="143" t="str">
        <f t="shared" si="1721"/>
        <v/>
      </c>
      <c r="CP743" s="143" t="str">
        <f t="shared" si="1722"/>
        <v/>
      </c>
      <c r="CQ743" s="143" t="str">
        <f t="shared" si="1723"/>
        <v/>
      </c>
      <c r="CR743" s="145" t="str">
        <f t="shared" si="1724"/>
        <v/>
      </c>
      <c r="CS743" s="127"/>
      <c r="CT743" s="122" t="str">
        <f t="shared" si="1725"/>
        <v/>
      </c>
      <c r="CU743" s="123" t="str">
        <f t="shared" si="1726"/>
        <v/>
      </c>
      <c r="CV743" s="123" t="str">
        <f t="shared" si="1727"/>
        <v/>
      </c>
      <c r="CW743" s="123" t="str">
        <f t="shared" si="1728"/>
        <v/>
      </c>
      <c r="CX743" s="123" t="str">
        <f t="shared" si="1729"/>
        <v/>
      </c>
      <c r="CY743" s="123" t="str">
        <f t="shared" si="1730"/>
        <v/>
      </c>
      <c r="CZ743" s="123" t="str">
        <f t="shared" si="1731"/>
        <v/>
      </c>
      <c r="DA743" s="123" t="str">
        <f t="shared" si="1732"/>
        <v/>
      </c>
      <c r="DB743" s="124" t="str">
        <f t="shared" si="1733"/>
        <v/>
      </c>
      <c r="DC743" s="128" t="str">
        <f t="shared" si="1734"/>
        <v/>
      </c>
      <c r="DD743" s="123" t="str">
        <f t="shared" si="1735"/>
        <v/>
      </c>
      <c r="DE743" s="123" t="str">
        <f t="shared" si="1736"/>
        <v/>
      </c>
      <c r="DF743" s="123" t="str">
        <f t="shared" si="1737"/>
        <v/>
      </c>
      <c r="DG743" s="123" t="str">
        <f t="shared" si="1738"/>
        <v/>
      </c>
      <c r="DH743" s="123" t="str">
        <f t="shared" si="1739"/>
        <v/>
      </c>
      <c r="DI743" s="123" t="str">
        <f t="shared" si="1740"/>
        <v/>
      </c>
      <c r="DJ743" s="129" t="str">
        <f t="shared" si="1741"/>
        <v/>
      </c>
      <c r="DK743" s="98" t="s">
        <v>68</v>
      </c>
      <c r="DL743" s="130">
        <f t="shared" si="1748"/>
        <v>737</v>
      </c>
      <c r="DM743" s="56"/>
    </row>
    <row r="744" spans="2:117" ht="22.5" customHeight="1">
      <c r="B744" s="98" t="s">
        <v>68</v>
      </c>
      <c r="C744" s="130">
        <f t="shared" si="1742"/>
        <v>738</v>
      </c>
      <c r="D744" s="160">
        <v>45713</v>
      </c>
      <c r="E744" s="161" t="s">
        <v>69</v>
      </c>
      <c r="F744" s="102" t="s">
        <v>70</v>
      </c>
      <c r="G744" s="103" t="s">
        <v>20</v>
      </c>
      <c r="H744" s="131" t="s">
        <v>46</v>
      </c>
      <c r="I744" s="162">
        <v>5000</v>
      </c>
      <c r="J744" s="106"/>
      <c r="K744" s="107">
        <f t="shared" si="1743"/>
        <v>7406875</v>
      </c>
      <c r="L744" s="645"/>
      <c r="M744" s="133"/>
      <c r="N744" s="133"/>
      <c r="O744" s="134" t="str">
        <f t="shared" ref="O744:S744" si="2424">IF($H744=O$6,$I744,"")</f>
        <v/>
      </c>
      <c r="P744" s="135" t="str">
        <f t="shared" si="2424"/>
        <v/>
      </c>
      <c r="Q744" s="136">
        <f t="shared" si="2424"/>
        <v>5000</v>
      </c>
      <c r="R744" s="135" t="str">
        <f t="shared" si="2424"/>
        <v/>
      </c>
      <c r="S744" s="137" t="str">
        <f t="shared" si="2424"/>
        <v/>
      </c>
      <c r="T744" s="113" t="str">
        <f t="shared" ref="T744:AJ744" si="2425">IF($H744=T$6,$J744,"")</f>
        <v/>
      </c>
      <c r="U744" s="114" t="str">
        <f t="shared" si="2425"/>
        <v/>
      </c>
      <c r="V744" s="114" t="str">
        <f t="shared" si="2425"/>
        <v/>
      </c>
      <c r="W744" s="114" t="str">
        <f t="shared" si="2425"/>
        <v/>
      </c>
      <c r="X744" s="113" t="str">
        <f t="shared" si="2425"/>
        <v/>
      </c>
      <c r="Y744" s="114" t="str">
        <f t="shared" si="2425"/>
        <v/>
      </c>
      <c r="Z744" s="114" t="str">
        <f t="shared" si="2425"/>
        <v/>
      </c>
      <c r="AA744" s="114" t="str">
        <f t="shared" si="2425"/>
        <v/>
      </c>
      <c r="AB744" s="113" t="str">
        <f t="shared" si="2425"/>
        <v/>
      </c>
      <c r="AC744" s="114" t="str">
        <f t="shared" si="2425"/>
        <v/>
      </c>
      <c r="AD744" s="114" t="str">
        <f t="shared" si="2425"/>
        <v/>
      </c>
      <c r="AE744" s="114" t="str">
        <f t="shared" si="2425"/>
        <v/>
      </c>
      <c r="AF744" s="114" t="str">
        <f t="shared" si="2425"/>
        <v/>
      </c>
      <c r="AG744" s="114" t="str">
        <f t="shared" si="2425"/>
        <v/>
      </c>
      <c r="AH744" s="114" t="str">
        <f t="shared" si="2425"/>
        <v/>
      </c>
      <c r="AI744" s="113" t="str">
        <f t="shared" si="2425"/>
        <v/>
      </c>
      <c r="AJ744" s="115" t="str">
        <f t="shared" si="2425"/>
        <v/>
      </c>
      <c r="AK744" s="617"/>
      <c r="AL744" s="38"/>
      <c r="AM744" s="98" t="s">
        <v>68</v>
      </c>
      <c r="AN744" s="130">
        <f t="shared" si="1746"/>
        <v>738</v>
      </c>
      <c r="AO744" s="138" t="str">
        <f t="shared" ref="AO744:AS744" si="2426">IF(AND($G744=AO$4,$H744=AO$6),$I744,"")</f>
        <v/>
      </c>
      <c r="AP744" s="139" t="str">
        <f t="shared" si="2426"/>
        <v/>
      </c>
      <c r="AQ744" s="139">
        <f t="shared" si="2426"/>
        <v>5000</v>
      </c>
      <c r="AR744" s="139" t="str">
        <f t="shared" si="2426"/>
        <v/>
      </c>
      <c r="AS744" s="139" t="str">
        <f t="shared" si="2426"/>
        <v/>
      </c>
      <c r="AT744" s="118"/>
      <c r="AU744" s="138" t="str">
        <f t="shared" si="1675"/>
        <v/>
      </c>
      <c r="AV744" s="139" t="str">
        <f t="shared" si="1676"/>
        <v/>
      </c>
      <c r="AW744" s="139" t="str">
        <f t="shared" si="1677"/>
        <v/>
      </c>
      <c r="AX744" s="139" t="str">
        <f t="shared" si="1678"/>
        <v/>
      </c>
      <c r="AY744" s="139" t="str">
        <f t="shared" si="1679"/>
        <v/>
      </c>
      <c r="AZ744" s="140" t="str">
        <f t="shared" si="1680"/>
        <v/>
      </c>
      <c r="BA744" s="141" t="str">
        <f t="shared" si="1681"/>
        <v/>
      </c>
      <c r="BB744" s="139" t="str">
        <f t="shared" si="1682"/>
        <v/>
      </c>
      <c r="BC744" s="139" t="str">
        <f t="shared" si="1683"/>
        <v/>
      </c>
      <c r="BD744" s="139" t="str">
        <f t="shared" si="1684"/>
        <v/>
      </c>
      <c r="BE744" s="140" t="str">
        <f t="shared" si="1685"/>
        <v/>
      </c>
      <c r="BF744" s="122" t="str">
        <f t="shared" si="1686"/>
        <v/>
      </c>
      <c r="BG744" s="123" t="str">
        <f t="shared" si="1687"/>
        <v/>
      </c>
      <c r="BH744" s="123" t="str">
        <f t="shared" si="1688"/>
        <v/>
      </c>
      <c r="BI744" s="123" t="str">
        <f t="shared" si="1689"/>
        <v/>
      </c>
      <c r="BJ744" s="122" t="str">
        <f t="shared" si="1690"/>
        <v/>
      </c>
      <c r="BK744" s="123" t="str">
        <f t="shared" si="1691"/>
        <v/>
      </c>
      <c r="BL744" s="123" t="str">
        <f t="shared" si="1692"/>
        <v/>
      </c>
      <c r="BM744" s="123" t="str">
        <f t="shared" si="1693"/>
        <v/>
      </c>
      <c r="BN744" s="123" t="str">
        <f t="shared" si="1694"/>
        <v/>
      </c>
      <c r="BO744" s="123" t="str">
        <f t="shared" si="1695"/>
        <v/>
      </c>
      <c r="BP744" s="123" t="str">
        <f t="shared" si="1696"/>
        <v/>
      </c>
      <c r="BQ744" s="123" t="str">
        <f t="shared" si="1697"/>
        <v/>
      </c>
      <c r="BR744" s="124" t="str">
        <f t="shared" si="1698"/>
        <v/>
      </c>
      <c r="BS744" s="142" t="str">
        <f t="shared" si="1699"/>
        <v/>
      </c>
      <c r="BT744" s="143" t="str">
        <f t="shared" si="1700"/>
        <v/>
      </c>
      <c r="BU744" s="143" t="str">
        <f t="shared" si="1701"/>
        <v/>
      </c>
      <c r="BV744" s="143" t="str">
        <f t="shared" si="1702"/>
        <v/>
      </c>
      <c r="BW744" s="143" t="str">
        <f t="shared" si="1703"/>
        <v/>
      </c>
      <c r="BX744" s="144" t="str">
        <f t="shared" si="1704"/>
        <v/>
      </c>
      <c r="BY744" s="141" t="str">
        <f t="shared" si="1705"/>
        <v/>
      </c>
      <c r="BZ744" s="139" t="str">
        <f t="shared" si="1706"/>
        <v/>
      </c>
      <c r="CA744" s="139" t="str">
        <f t="shared" si="1707"/>
        <v/>
      </c>
      <c r="CB744" s="139" t="str">
        <f t="shared" si="1708"/>
        <v/>
      </c>
      <c r="CC744" s="139" t="str">
        <f t="shared" si="1709"/>
        <v/>
      </c>
      <c r="CD744" s="139" t="str">
        <f t="shared" si="1710"/>
        <v/>
      </c>
      <c r="CE744" s="140" t="str">
        <f t="shared" si="1711"/>
        <v/>
      </c>
      <c r="CF744" s="141" t="str">
        <f t="shared" si="1712"/>
        <v/>
      </c>
      <c r="CG744" s="139" t="str">
        <f t="shared" si="1713"/>
        <v/>
      </c>
      <c r="CH744" s="139" t="str">
        <f t="shared" si="1714"/>
        <v/>
      </c>
      <c r="CI744" s="139" t="str">
        <f t="shared" si="1715"/>
        <v/>
      </c>
      <c r="CJ744" s="139" t="str">
        <f t="shared" si="1716"/>
        <v/>
      </c>
      <c r="CK744" s="139" t="str">
        <f t="shared" si="1717"/>
        <v/>
      </c>
      <c r="CL744" s="140" t="str">
        <f t="shared" si="1718"/>
        <v/>
      </c>
      <c r="CM744" s="142" t="str">
        <f t="shared" si="1719"/>
        <v/>
      </c>
      <c r="CN744" s="143" t="str">
        <f t="shared" si="1720"/>
        <v/>
      </c>
      <c r="CO744" s="143" t="str">
        <f t="shared" si="1721"/>
        <v/>
      </c>
      <c r="CP744" s="143" t="str">
        <f t="shared" si="1722"/>
        <v/>
      </c>
      <c r="CQ744" s="143" t="str">
        <f t="shared" si="1723"/>
        <v/>
      </c>
      <c r="CR744" s="145" t="str">
        <f t="shared" si="1724"/>
        <v/>
      </c>
      <c r="CS744" s="127"/>
      <c r="CT744" s="122" t="str">
        <f t="shared" si="1725"/>
        <v/>
      </c>
      <c r="CU744" s="123" t="str">
        <f t="shared" si="1726"/>
        <v/>
      </c>
      <c r="CV744" s="123" t="str">
        <f t="shared" si="1727"/>
        <v/>
      </c>
      <c r="CW744" s="123" t="str">
        <f t="shared" si="1728"/>
        <v/>
      </c>
      <c r="CX744" s="123" t="str">
        <f t="shared" si="1729"/>
        <v/>
      </c>
      <c r="CY744" s="123" t="str">
        <f t="shared" si="1730"/>
        <v/>
      </c>
      <c r="CZ744" s="123" t="str">
        <f t="shared" si="1731"/>
        <v/>
      </c>
      <c r="DA744" s="123" t="str">
        <f t="shared" si="1732"/>
        <v/>
      </c>
      <c r="DB744" s="124" t="str">
        <f t="shared" si="1733"/>
        <v/>
      </c>
      <c r="DC744" s="128" t="str">
        <f t="shared" si="1734"/>
        <v/>
      </c>
      <c r="DD744" s="123" t="str">
        <f t="shared" si="1735"/>
        <v/>
      </c>
      <c r="DE744" s="123" t="str">
        <f t="shared" si="1736"/>
        <v/>
      </c>
      <c r="DF744" s="123" t="str">
        <f t="shared" si="1737"/>
        <v/>
      </c>
      <c r="DG744" s="123" t="str">
        <f t="shared" si="1738"/>
        <v/>
      </c>
      <c r="DH744" s="123" t="str">
        <f t="shared" si="1739"/>
        <v/>
      </c>
      <c r="DI744" s="123" t="str">
        <f t="shared" si="1740"/>
        <v/>
      </c>
      <c r="DJ744" s="129" t="str">
        <f t="shared" si="1741"/>
        <v/>
      </c>
      <c r="DK744" s="98" t="s">
        <v>68</v>
      </c>
      <c r="DL744" s="130">
        <f t="shared" si="1748"/>
        <v>738</v>
      </c>
      <c r="DM744" s="56"/>
    </row>
    <row r="745" spans="2:117" ht="22.5" customHeight="1">
      <c r="B745" s="98" t="s">
        <v>68</v>
      </c>
      <c r="C745" s="130">
        <f t="shared" si="1742"/>
        <v>739</v>
      </c>
      <c r="D745" s="160">
        <v>45713</v>
      </c>
      <c r="E745" s="161" t="s">
        <v>69</v>
      </c>
      <c r="F745" s="102" t="s">
        <v>70</v>
      </c>
      <c r="G745" s="103" t="s">
        <v>20</v>
      </c>
      <c r="H745" s="131" t="s">
        <v>46</v>
      </c>
      <c r="I745" s="162">
        <v>10000</v>
      </c>
      <c r="J745" s="106"/>
      <c r="K745" s="107">
        <f t="shared" si="1743"/>
        <v>7416875</v>
      </c>
      <c r="L745" s="645"/>
      <c r="M745" s="163"/>
      <c r="N745" s="163"/>
      <c r="O745" s="134" t="str">
        <f t="shared" ref="O745:S745" si="2427">IF($H745=O$6,$I745,"")</f>
        <v/>
      </c>
      <c r="P745" s="135" t="str">
        <f t="shared" si="2427"/>
        <v/>
      </c>
      <c r="Q745" s="136">
        <f t="shared" si="2427"/>
        <v>10000</v>
      </c>
      <c r="R745" s="135" t="str">
        <f t="shared" si="2427"/>
        <v/>
      </c>
      <c r="S745" s="137" t="str">
        <f t="shared" si="2427"/>
        <v/>
      </c>
      <c r="T745" s="113" t="str">
        <f t="shared" ref="T745:AJ745" si="2428">IF($H745=T$6,$J745,"")</f>
        <v/>
      </c>
      <c r="U745" s="114" t="str">
        <f t="shared" si="2428"/>
        <v/>
      </c>
      <c r="V745" s="114" t="str">
        <f t="shared" si="2428"/>
        <v/>
      </c>
      <c r="W745" s="114" t="str">
        <f t="shared" si="2428"/>
        <v/>
      </c>
      <c r="X745" s="113" t="str">
        <f t="shared" si="2428"/>
        <v/>
      </c>
      <c r="Y745" s="114" t="str">
        <f t="shared" si="2428"/>
        <v/>
      </c>
      <c r="Z745" s="114" t="str">
        <f t="shared" si="2428"/>
        <v/>
      </c>
      <c r="AA745" s="114" t="str">
        <f t="shared" si="2428"/>
        <v/>
      </c>
      <c r="AB745" s="113" t="str">
        <f t="shared" si="2428"/>
        <v/>
      </c>
      <c r="AC745" s="114" t="str">
        <f t="shared" si="2428"/>
        <v/>
      </c>
      <c r="AD745" s="114" t="str">
        <f t="shared" si="2428"/>
        <v/>
      </c>
      <c r="AE745" s="114" t="str">
        <f t="shared" si="2428"/>
        <v/>
      </c>
      <c r="AF745" s="114" t="str">
        <f t="shared" si="2428"/>
        <v/>
      </c>
      <c r="AG745" s="114" t="str">
        <f t="shared" si="2428"/>
        <v/>
      </c>
      <c r="AH745" s="114" t="str">
        <f t="shared" si="2428"/>
        <v/>
      </c>
      <c r="AI745" s="113" t="str">
        <f t="shared" si="2428"/>
        <v/>
      </c>
      <c r="AJ745" s="115" t="str">
        <f t="shared" si="2428"/>
        <v/>
      </c>
      <c r="AK745" s="617"/>
      <c r="AL745" s="38"/>
      <c r="AM745" s="98" t="s">
        <v>68</v>
      </c>
      <c r="AN745" s="130">
        <f t="shared" si="1746"/>
        <v>739</v>
      </c>
      <c r="AO745" s="138" t="str">
        <f t="shared" ref="AO745:AS745" si="2429">IF(AND($G745=AO$4,$H745=AO$6),$I745,"")</f>
        <v/>
      </c>
      <c r="AP745" s="139" t="str">
        <f t="shared" si="2429"/>
        <v/>
      </c>
      <c r="AQ745" s="139">
        <f t="shared" si="2429"/>
        <v>10000</v>
      </c>
      <c r="AR745" s="139" t="str">
        <f t="shared" si="2429"/>
        <v/>
      </c>
      <c r="AS745" s="139" t="str">
        <f t="shared" si="2429"/>
        <v/>
      </c>
      <c r="AT745" s="118"/>
      <c r="AU745" s="138" t="str">
        <f t="shared" si="1675"/>
        <v/>
      </c>
      <c r="AV745" s="139" t="str">
        <f t="shared" si="1676"/>
        <v/>
      </c>
      <c r="AW745" s="139" t="str">
        <f t="shared" si="1677"/>
        <v/>
      </c>
      <c r="AX745" s="139" t="str">
        <f t="shared" si="1678"/>
        <v/>
      </c>
      <c r="AY745" s="139" t="str">
        <f t="shared" si="1679"/>
        <v/>
      </c>
      <c r="AZ745" s="140" t="str">
        <f t="shared" si="1680"/>
        <v/>
      </c>
      <c r="BA745" s="141" t="str">
        <f t="shared" si="1681"/>
        <v/>
      </c>
      <c r="BB745" s="139" t="str">
        <f t="shared" si="1682"/>
        <v/>
      </c>
      <c r="BC745" s="139" t="str">
        <f t="shared" si="1683"/>
        <v/>
      </c>
      <c r="BD745" s="139" t="str">
        <f t="shared" si="1684"/>
        <v/>
      </c>
      <c r="BE745" s="140" t="str">
        <f t="shared" si="1685"/>
        <v/>
      </c>
      <c r="BF745" s="122" t="str">
        <f t="shared" si="1686"/>
        <v/>
      </c>
      <c r="BG745" s="123" t="str">
        <f t="shared" si="1687"/>
        <v/>
      </c>
      <c r="BH745" s="123" t="str">
        <f t="shared" si="1688"/>
        <v/>
      </c>
      <c r="BI745" s="123" t="str">
        <f t="shared" si="1689"/>
        <v/>
      </c>
      <c r="BJ745" s="122" t="str">
        <f t="shared" si="1690"/>
        <v/>
      </c>
      <c r="BK745" s="123" t="str">
        <f t="shared" si="1691"/>
        <v/>
      </c>
      <c r="BL745" s="123" t="str">
        <f t="shared" si="1692"/>
        <v/>
      </c>
      <c r="BM745" s="123" t="str">
        <f t="shared" si="1693"/>
        <v/>
      </c>
      <c r="BN745" s="123" t="str">
        <f t="shared" si="1694"/>
        <v/>
      </c>
      <c r="BO745" s="123" t="str">
        <f t="shared" si="1695"/>
        <v/>
      </c>
      <c r="BP745" s="123" t="str">
        <f t="shared" si="1696"/>
        <v/>
      </c>
      <c r="BQ745" s="123" t="str">
        <f t="shared" si="1697"/>
        <v/>
      </c>
      <c r="BR745" s="124" t="str">
        <f t="shared" si="1698"/>
        <v/>
      </c>
      <c r="BS745" s="142" t="str">
        <f t="shared" si="1699"/>
        <v/>
      </c>
      <c r="BT745" s="143" t="str">
        <f t="shared" si="1700"/>
        <v/>
      </c>
      <c r="BU745" s="143" t="str">
        <f t="shared" si="1701"/>
        <v/>
      </c>
      <c r="BV745" s="143" t="str">
        <f t="shared" si="1702"/>
        <v/>
      </c>
      <c r="BW745" s="143" t="str">
        <f t="shared" si="1703"/>
        <v/>
      </c>
      <c r="BX745" s="144" t="str">
        <f t="shared" si="1704"/>
        <v/>
      </c>
      <c r="BY745" s="141" t="str">
        <f t="shared" si="1705"/>
        <v/>
      </c>
      <c r="BZ745" s="139" t="str">
        <f t="shared" si="1706"/>
        <v/>
      </c>
      <c r="CA745" s="139" t="str">
        <f t="shared" si="1707"/>
        <v/>
      </c>
      <c r="CB745" s="139" t="str">
        <f t="shared" si="1708"/>
        <v/>
      </c>
      <c r="CC745" s="139" t="str">
        <f t="shared" si="1709"/>
        <v/>
      </c>
      <c r="CD745" s="139" t="str">
        <f t="shared" si="1710"/>
        <v/>
      </c>
      <c r="CE745" s="140" t="str">
        <f t="shared" si="1711"/>
        <v/>
      </c>
      <c r="CF745" s="141" t="str">
        <f t="shared" si="1712"/>
        <v/>
      </c>
      <c r="CG745" s="139" t="str">
        <f t="shared" si="1713"/>
        <v/>
      </c>
      <c r="CH745" s="139" t="str">
        <f t="shared" si="1714"/>
        <v/>
      </c>
      <c r="CI745" s="139" t="str">
        <f t="shared" si="1715"/>
        <v/>
      </c>
      <c r="CJ745" s="139" t="str">
        <f t="shared" si="1716"/>
        <v/>
      </c>
      <c r="CK745" s="139" t="str">
        <f t="shared" si="1717"/>
        <v/>
      </c>
      <c r="CL745" s="140" t="str">
        <f t="shared" si="1718"/>
        <v/>
      </c>
      <c r="CM745" s="142" t="str">
        <f t="shared" si="1719"/>
        <v/>
      </c>
      <c r="CN745" s="143" t="str">
        <f t="shared" si="1720"/>
        <v/>
      </c>
      <c r="CO745" s="143" t="str">
        <f t="shared" si="1721"/>
        <v/>
      </c>
      <c r="CP745" s="143" t="str">
        <f t="shared" si="1722"/>
        <v/>
      </c>
      <c r="CQ745" s="143" t="str">
        <f t="shared" si="1723"/>
        <v/>
      </c>
      <c r="CR745" s="145" t="str">
        <f t="shared" si="1724"/>
        <v/>
      </c>
      <c r="CS745" s="127"/>
      <c r="CT745" s="122" t="str">
        <f t="shared" si="1725"/>
        <v/>
      </c>
      <c r="CU745" s="123" t="str">
        <f t="shared" si="1726"/>
        <v/>
      </c>
      <c r="CV745" s="123" t="str">
        <f t="shared" si="1727"/>
        <v/>
      </c>
      <c r="CW745" s="123" t="str">
        <f t="shared" si="1728"/>
        <v/>
      </c>
      <c r="CX745" s="123" t="str">
        <f t="shared" si="1729"/>
        <v/>
      </c>
      <c r="CY745" s="123" t="str">
        <f t="shared" si="1730"/>
        <v/>
      </c>
      <c r="CZ745" s="123" t="str">
        <f t="shared" si="1731"/>
        <v/>
      </c>
      <c r="DA745" s="123" t="str">
        <f t="shared" si="1732"/>
        <v/>
      </c>
      <c r="DB745" s="124" t="str">
        <f t="shared" si="1733"/>
        <v/>
      </c>
      <c r="DC745" s="128" t="str">
        <f t="shared" si="1734"/>
        <v/>
      </c>
      <c r="DD745" s="123" t="str">
        <f t="shared" si="1735"/>
        <v/>
      </c>
      <c r="DE745" s="123" t="str">
        <f t="shared" si="1736"/>
        <v/>
      </c>
      <c r="DF745" s="123" t="str">
        <f t="shared" si="1737"/>
        <v/>
      </c>
      <c r="DG745" s="123" t="str">
        <f t="shared" si="1738"/>
        <v/>
      </c>
      <c r="DH745" s="123" t="str">
        <f t="shared" si="1739"/>
        <v/>
      </c>
      <c r="DI745" s="123" t="str">
        <f t="shared" si="1740"/>
        <v/>
      </c>
      <c r="DJ745" s="129" t="str">
        <f t="shared" si="1741"/>
        <v/>
      </c>
      <c r="DK745" s="98" t="s">
        <v>68</v>
      </c>
      <c r="DL745" s="130">
        <f t="shared" si="1748"/>
        <v>739</v>
      </c>
      <c r="DM745" s="56"/>
    </row>
    <row r="746" spans="2:117" ht="22.5" customHeight="1">
      <c r="B746" s="98" t="s">
        <v>68</v>
      </c>
      <c r="C746" s="130">
        <f t="shared" si="1742"/>
        <v>740</v>
      </c>
      <c r="D746" s="146">
        <v>45713</v>
      </c>
      <c r="E746" s="155" t="s">
        <v>69</v>
      </c>
      <c r="F746" s="102" t="s">
        <v>70</v>
      </c>
      <c r="G746" s="103" t="s">
        <v>20</v>
      </c>
      <c r="H746" s="131" t="s">
        <v>46</v>
      </c>
      <c r="I746" s="132">
        <v>10000</v>
      </c>
      <c r="J746" s="106"/>
      <c r="K746" s="107">
        <f t="shared" si="1743"/>
        <v>7426875</v>
      </c>
      <c r="L746" s="645"/>
      <c r="M746" s="163"/>
      <c r="N746" s="163"/>
      <c r="O746" s="134" t="str">
        <f t="shared" ref="O746:S746" si="2430">IF($H746=O$6,$I746,"")</f>
        <v/>
      </c>
      <c r="P746" s="135" t="str">
        <f t="shared" si="2430"/>
        <v/>
      </c>
      <c r="Q746" s="136">
        <f t="shared" si="2430"/>
        <v>10000</v>
      </c>
      <c r="R746" s="135" t="str">
        <f t="shared" si="2430"/>
        <v/>
      </c>
      <c r="S746" s="137" t="str">
        <f t="shared" si="2430"/>
        <v/>
      </c>
      <c r="T746" s="113" t="str">
        <f t="shared" ref="T746:AJ746" si="2431">IF($H746=T$6,$J746,"")</f>
        <v/>
      </c>
      <c r="U746" s="114" t="str">
        <f t="shared" si="2431"/>
        <v/>
      </c>
      <c r="V746" s="114" t="str">
        <f t="shared" si="2431"/>
        <v/>
      </c>
      <c r="W746" s="114" t="str">
        <f t="shared" si="2431"/>
        <v/>
      </c>
      <c r="X746" s="113" t="str">
        <f t="shared" si="2431"/>
        <v/>
      </c>
      <c r="Y746" s="114" t="str">
        <f t="shared" si="2431"/>
        <v/>
      </c>
      <c r="Z746" s="114" t="str">
        <f t="shared" si="2431"/>
        <v/>
      </c>
      <c r="AA746" s="114" t="str">
        <f t="shared" si="2431"/>
        <v/>
      </c>
      <c r="AB746" s="113" t="str">
        <f t="shared" si="2431"/>
        <v/>
      </c>
      <c r="AC746" s="114" t="str">
        <f t="shared" si="2431"/>
        <v/>
      </c>
      <c r="AD746" s="114" t="str">
        <f t="shared" si="2431"/>
        <v/>
      </c>
      <c r="AE746" s="114" t="str">
        <f t="shared" si="2431"/>
        <v/>
      </c>
      <c r="AF746" s="114" t="str">
        <f t="shared" si="2431"/>
        <v/>
      </c>
      <c r="AG746" s="114" t="str">
        <f t="shared" si="2431"/>
        <v/>
      </c>
      <c r="AH746" s="114" t="str">
        <f t="shared" si="2431"/>
        <v/>
      </c>
      <c r="AI746" s="113" t="str">
        <f t="shared" si="2431"/>
        <v/>
      </c>
      <c r="AJ746" s="115" t="str">
        <f t="shared" si="2431"/>
        <v/>
      </c>
      <c r="AK746" s="617"/>
      <c r="AL746" s="38"/>
      <c r="AM746" s="98" t="s">
        <v>68</v>
      </c>
      <c r="AN746" s="130">
        <f t="shared" si="1746"/>
        <v>740</v>
      </c>
      <c r="AO746" s="138" t="str">
        <f t="shared" ref="AO746:AS746" si="2432">IF(AND($G746=AO$4,$H746=AO$6),$I746,"")</f>
        <v/>
      </c>
      <c r="AP746" s="139" t="str">
        <f t="shared" si="2432"/>
        <v/>
      </c>
      <c r="AQ746" s="139">
        <f t="shared" si="2432"/>
        <v>10000</v>
      </c>
      <c r="AR746" s="139" t="str">
        <f t="shared" si="2432"/>
        <v/>
      </c>
      <c r="AS746" s="139" t="str">
        <f t="shared" si="2432"/>
        <v/>
      </c>
      <c r="AT746" s="118"/>
      <c r="AU746" s="138" t="str">
        <f t="shared" si="1675"/>
        <v/>
      </c>
      <c r="AV746" s="139" t="str">
        <f t="shared" si="1676"/>
        <v/>
      </c>
      <c r="AW746" s="139" t="str">
        <f t="shared" si="1677"/>
        <v/>
      </c>
      <c r="AX746" s="139" t="str">
        <f t="shared" si="1678"/>
        <v/>
      </c>
      <c r="AY746" s="139" t="str">
        <f t="shared" si="1679"/>
        <v/>
      </c>
      <c r="AZ746" s="140" t="str">
        <f t="shared" si="1680"/>
        <v/>
      </c>
      <c r="BA746" s="141" t="str">
        <f t="shared" si="1681"/>
        <v/>
      </c>
      <c r="BB746" s="139" t="str">
        <f t="shared" si="1682"/>
        <v/>
      </c>
      <c r="BC746" s="139" t="str">
        <f t="shared" si="1683"/>
        <v/>
      </c>
      <c r="BD746" s="139" t="str">
        <f t="shared" si="1684"/>
        <v/>
      </c>
      <c r="BE746" s="140" t="str">
        <f t="shared" si="1685"/>
        <v/>
      </c>
      <c r="BF746" s="122" t="str">
        <f t="shared" si="1686"/>
        <v/>
      </c>
      <c r="BG746" s="123" t="str">
        <f t="shared" si="1687"/>
        <v/>
      </c>
      <c r="BH746" s="123" t="str">
        <f t="shared" si="1688"/>
        <v/>
      </c>
      <c r="BI746" s="123" t="str">
        <f t="shared" si="1689"/>
        <v/>
      </c>
      <c r="BJ746" s="122" t="str">
        <f t="shared" si="1690"/>
        <v/>
      </c>
      <c r="BK746" s="123" t="str">
        <f t="shared" si="1691"/>
        <v/>
      </c>
      <c r="BL746" s="123" t="str">
        <f t="shared" si="1692"/>
        <v/>
      </c>
      <c r="BM746" s="123" t="str">
        <f t="shared" si="1693"/>
        <v/>
      </c>
      <c r="BN746" s="123" t="str">
        <f t="shared" si="1694"/>
        <v/>
      </c>
      <c r="BO746" s="123" t="str">
        <f t="shared" si="1695"/>
        <v/>
      </c>
      <c r="BP746" s="123" t="str">
        <f t="shared" si="1696"/>
        <v/>
      </c>
      <c r="BQ746" s="123" t="str">
        <f t="shared" si="1697"/>
        <v/>
      </c>
      <c r="BR746" s="124" t="str">
        <f t="shared" si="1698"/>
        <v/>
      </c>
      <c r="BS746" s="142" t="str">
        <f t="shared" si="1699"/>
        <v/>
      </c>
      <c r="BT746" s="143" t="str">
        <f t="shared" si="1700"/>
        <v/>
      </c>
      <c r="BU746" s="143" t="str">
        <f t="shared" si="1701"/>
        <v/>
      </c>
      <c r="BV746" s="143" t="str">
        <f t="shared" si="1702"/>
        <v/>
      </c>
      <c r="BW746" s="143" t="str">
        <f t="shared" si="1703"/>
        <v/>
      </c>
      <c r="BX746" s="144" t="str">
        <f t="shared" si="1704"/>
        <v/>
      </c>
      <c r="BY746" s="141" t="str">
        <f t="shared" si="1705"/>
        <v/>
      </c>
      <c r="BZ746" s="139" t="str">
        <f t="shared" si="1706"/>
        <v/>
      </c>
      <c r="CA746" s="139" t="str">
        <f t="shared" si="1707"/>
        <v/>
      </c>
      <c r="CB746" s="139" t="str">
        <f t="shared" si="1708"/>
        <v/>
      </c>
      <c r="CC746" s="139" t="str">
        <f t="shared" si="1709"/>
        <v/>
      </c>
      <c r="CD746" s="139" t="str">
        <f t="shared" si="1710"/>
        <v/>
      </c>
      <c r="CE746" s="140" t="str">
        <f t="shared" si="1711"/>
        <v/>
      </c>
      <c r="CF746" s="141" t="str">
        <f t="shared" si="1712"/>
        <v/>
      </c>
      <c r="CG746" s="139" t="str">
        <f t="shared" si="1713"/>
        <v/>
      </c>
      <c r="CH746" s="139" t="str">
        <f t="shared" si="1714"/>
        <v/>
      </c>
      <c r="CI746" s="139" t="str">
        <f t="shared" si="1715"/>
        <v/>
      </c>
      <c r="CJ746" s="139" t="str">
        <f t="shared" si="1716"/>
        <v/>
      </c>
      <c r="CK746" s="139" t="str">
        <f t="shared" si="1717"/>
        <v/>
      </c>
      <c r="CL746" s="140" t="str">
        <f t="shared" si="1718"/>
        <v/>
      </c>
      <c r="CM746" s="142" t="str">
        <f t="shared" si="1719"/>
        <v/>
      </c>
      <c r="CN746" s="143" t="str">
        <f t="shared" si="1720"/>
        <v/>
      </c>
      <c r="CO746" s="143" t="str">
        <f t="shared" si="1721"/>
        <v/>
      </c>
      <c r="CP746" s="143" t="str">
        <f t="shared" si="1722"/>
        <v/>
      </c>
      <c r="CQ746" s="143" t="str">
        <f t="shared" si="1723"/>
        <v/>
      </c>
      <c r="CR746" s="145" t="str">
        <f t="shared" si="1724"/>
        <v/>
      </c>
      <c r="CS746" s="127"/>
      <c r="CT746" s="122" t="str">
        <f t="shared" si="1725"/>
        <v/>
      </c>
      <c r="CU746" s="123" t="str">
        <f t="shared" si="1726"/>
        <v/>
      </c>
      <c r="CV746" s="123" t="str">
        <f t="shared" si="1727"/>
        <v/>
      </c>
      <c r="CW746" s="123" t="str">
        <f t="shared" si="1728"/>
        <v/>
      </c>
      <c r="CX746" s="123" t="str">
        <f t="shared" si="1729"/>
        <v/>
      </c>
      <c r="CY746" s="123" t="str">
        <f t="shared" si="1730"/>
        <v/>
      </c>
      <c r="CZ746" s="123" t="str">
        <f t="shared" si="1731"/>
        <v/>
      </c>
      <c r="DA746" s="123" t="str">
        <f t="shared" si="1732"/>
        <v/>
      </c>
      <c r="DB746" s="124" t="str">
        <f t="shared" si="1733"/>
        <v/>
      </c>
      <c r="DC746" s="128" t="str">
        <f t="shared" si="1734"/>
        <v/>
      </c>
      <c r="DD746" s="123" t="str">
        <f t="shared" si="1735"/>
        <v/>
      </c>
      <c r="DE746" s="123" t="str">
        <f t="shared" si="1736"/>
        <v/>
      </c>
      <c r="DF746" s="123" t="str">
        <f t="shared" si="1737"/>
        <v/>
      </c>
      <c r="DG746" s="123" t="str">
        <f t="shared" si="1738"/>
        <v/>
      </c>
      <c r="DH746" s="123" t="str">
        <f t="shared" si="1739"/>
        <v/>
      </c>
      <c r="DI746" s="123" t="str">
        <f t="shared" si="1740"/>
        <v/>
      </c>
      <c r="DJ746" s="129" t="str">
        <f t="shared" si="1741"/>
        <v/>
      </c>
      <c r="DK746" s="98" t="s">
        <v>68</v>
      </c>
      <c r="DL746" s="130">
        <f t="shared" si="1748"/>
        <v>740</v>
      </c>
      <c r="DM746" s="56"/>
    </row>
    <row r="747" spans="2:117" ht="22.5" customHeight="1">
      <c r="B747" s="98" t="s">
        <v>68</v>
      </c>
      <c r="C747" s="130">
        <f t="shared" si="1742"/>
        <v>741</v>
      </c>
      <c r="D747" s="146">
        <v>45713</v>
      </c>
      <c r="E747" s="155" t="s">
        <v>69</v>
      </c>
      <c r="F747" s="102" t="s">
        <v>70</v>
      </c>
      <c r="G747" s="156" t="s">
        <v>20</v>
      </c>
      <c r="H747" s="131" t="s">
        <v>46</v>
      </c>
      <c r="I747" s="132">
        <v>5000</v>
      </c>
      <c r="J747" s="106"/>
      <c r="K747" s="107">
        <f t="shared" si="1743"/>
        <v>7431875</v>
      </c>
      <c r="L747" s="645"/>
      <c r="M747" s="133"/>
      <c r="N747" s="133"/>
      <c r="O747" s="134" t="str">
        <f t="shared" ref="O747:S747" si="2433">IF($H747=O$6,$I747,"")</f>
        <v/>
      </c>
      <c r="P747" s="135" t="str">
        <f t="shared" si="2433"/>
        <v/>
      </c>
      <c r="Q747" s="136">
        <f t="shared" si="2433"/>
        <v>5000</v>
      </c>
      <c r="R747" s="135" t="str">
        <f t="shared" si="2433"/>
        <v/>
      </c>
      <c r="S747" s="137" t="str">
        <f t="shared" si="2433"/>
        <v/>
      </c>
      <c r="T747" s="113" t="str">
        <f t="shared" ref="T747:AJ747" si="2434">IF($H747=T$6,$J747,"")</f>
        <v/>
      </c>
      <c r="U747" s="114" t="str">
        <f t="shared" si="2434"/>
        <v/>
      </c>
      <c r="V747" s="114" t="str">
        <f t="shared" si="2434"/>
        <v/>
      </c>
      <c r="W747" s="114" t="str">
        <f t="shared" si="2434"/>
        <v/>
      </c>
      <c r="X747" s="113" t="str">
        <f t="shared" si="2434"/>
        <v/>
      </c>
      <c r="Y747" s="114" t="str">
        <f t="shared" si="2434"/>
        <v/>
      </c>
      <c r="Z747" s="114" t="str">
        <f t="shared" si="2434"/>
        <v/>
      </c>
      <c r="AA747" s="114" t="str">
        <f t="shared" si="2434"/>
        <v/>
      </c>
      <c r="AB747" s="113" t="str">
        <f t="shared" si="2434"/>
        <v/>
      </c>
      <c r="AC747" s="114" t="str">
        <f t="shared" si="2434"/>
        <v/>
      </c>
      <c r="AD747" s="114" t="str">
        <f t="shared" si="2434"/>
        <v/>
      </c>
      <c r="AE747" s="114" t="str">
        <f t="shared" si="2434"/>
        <v/>
      </c>
      <c r="AF747" s="114" t="str">
        <f t="shared" si="2434"/>
        <v/>
      </c>
      <c r="AG747" s="114" t="str">
        <f t="shared" si="2434"/>
        <v/>
      </c>
      <c r="AH747" s="114" t="str">
        <f t="shared" si="2434"/>
        <v/>
      </c>
      <c r="AI747" s="113" t="str">
        <f t="shared" si="2434"/>
        <v/>
      </c>
      <c r="AJ747" s="115" t="str">
        <f t="shared" si="2434"/>
        <v/>
      </c>
      <c r="AK747" s="617"/>
      <c r="AL747" s="38"/>
      <c r="AM747" s="98" t="s">
        <v>68</v>
      </c>
      <c r="AN747" s="130">
        <f t="shared" si="1746"/>
        <v>741</v>
      </c>
      <c r="AO747" s="138" t="str">
        <f t="shared" ref="AO747:AS747" si="2435">IF(AND($G747=AO$4,$H747=AO$6),$I747,"")</f>
        <v/>
      </c>
      <c r="AP747" s="139" t="str">
        <f t="shared" si="2435"/>
        <v/>
      </c>
      <c r="AQ747" s="139">
        <f t="shared" si="2435"/>
        <v>5000</v>
      </c>
      <c r="AR747" s="139" t="str">
        <f t="shared" si="2435"/>
        <v/>
      </c>
      <c r="AS747" s="139" t="str">
        <f t="shared" si="2435"/>
        <v/>
      </c>
      <c r="AT747" s="118"/>
      <c r="AU747" s="138" t="str">
        <f t="shared" si="1675"/>
        <v/>
      </c>
      <c r="AV747" s="139" t="str">
        <f t="shared" si="1676"/>
        <v/>
      </c>
      <c r="AW747" s="139" t="str">
        <f t="shared" si="1677"/>
        <v/>
      </c>
      <c r="AX747" s="139" t="str">
        <f t="shared" si="1678"/>
        <v/>
      </c>
      <c r="AY747" s="139" t="str">
        <f t="shared" si="1679"/>
        <v/>
      </c>
      <c r="AZ747" s="140" t="str">
        <f t="shared" si="1680"/>
        <v/>
      </c>
      <c r="BA747" s="141" t="str">
        <f t="shared" si="1681"/>
        <v/>
      </c>
      <c r="BB747" s="139" t="str">
        <f t="shared" si="1682"/>
        <v/>
      </c>
      <c r="BC747" s="139" t="str">
        <f t="shared" si="1683"/>
        <v/>
      </c>
      <c r="BD747" s="139" t="str">
        <f t="shared" si="1684"/>
        <v/>
      </c>
      <c r="BE747" s="140" t="str">
        <f t="shared" si="1685"/>
        <v/>
      </c>
      <c r="BF747" s="122" t="str">
        <f t="shared" si="1686"/>
        <v/>
      </c>
      <c r="BG747" s="123" t="str">
        <f t="shared" si="1687"/>
        <v/>
      </c>
      <c r="BH747" s="123" t="str">
        <f t="shared" si="1688"/>
        <v/>
      </c>
      <c r="BI747" s="123" t="str">
        <f t="shared" si="1689"/>
        <v/>
      </c>
      <c r="BJ747" s="122" t="str">
        <f t="shared" si="1690"/>
        <v/>
      </c>
      <c r="BK747" s="123" t="str">
        <f t="shared" si="1691"/>
        <v/>
      </c>
      <c r="BL747" s="123" t="str">
        <f t="shared" si="1692"/>
        <v/>
      </c>
      <c r="BM747" s="123" t="str">
        <f t="shared" si="1693"/>
        <v/>
      </c>
      <c r="BN747" s="123" t="str">
        <f t="shared" si="1694"/>
        <v/>
      </c>
      <c r="BO747" s="123" t="str">
        <f t="shared" si="1695"/>
        <v/>
      </c>
      <c r="BP747" s="123" t="str">
        <f t="shared" si="1696"/>
        <v/>
      </c>
      <c r="BQ747" s="123" t="str">
        <f t="shared" si="1697"/>
        <v/>
      </c>
      <c r="BR747" s="124" t="str">
        <f t="shared" si="1698"/>
        <v/>
      </c>
      <c r="BS747" s="142" t="str">
        <f t="shared" si="1699"/>
        <v/>
      </c>
      <c r="BT747" s="143" t="str">
        <f t="shared" si="1700"/>
        <v/>
      </c>
      <c r="BU747" s="143" t="str">
        <f t="shared" si="1701"/>
        <v/>
      </c>
      <c r="BV747" s="143" t="str">
        <f t="shared" si="1702"/>
        <v/>
      </c>
      <c r="BW747" s="143" t="str">
        <f t="shared" si="1703"/>
        <v/>
      </c>
      <c r="BX747" s="144" t="str">
        <f t="shared" si="1704"/>
        <v/>
      </c>
      <c r="BY747" s="141" t="str">
        <f t="shared" si="1705"/>
        <v/>
      </c>
      <c r="BZ747" s="139" t="str">
        <f t="shared" si="1706"/>
        <v/>
      </c>
      <c r="CA747" s="139" t="str">
        <f t="shared" si="1707"/>
        <v/>
      </c>
      <c r="CB747" s="139" t="str">
        <f t="shared" si="1708"/>
        <v/>
      </c>
      <c r="CC747" s="139" t="str">
        <f t="shared" si="1709"/>
        <v/>
      </c>
      <c r="CD747" s="139" t="str">
        <f t="shared" si="1710"/>
        <v/>
      </c>
      <c r="CE747" s="140" t="str">
        <f t="shared" si="1711"/>
        <v/>
      </c>
      <c r="CF747" s="141" t="str">
        <f t="shared" si="1712"/>
        <v/>
      </c>
      <c r="CG747" s="139" t="str">
        <f t="shared" si="1713"/>
        <v/>
      </c>
      <c r="CH747" s="139" t="str">
        <f t="shared" si="1714"/>
        <v/>
      </c>
      <c r="CI747" s="139" t="str">
        <f t="shared" si="1715"/>
        <v/>
      </c>
      <c r="CJ747" s="139" t="str">
        <f t="shared" si="1716"/>
        <v/>
      </c>
      <c r="CK747" s="139" t="str">
        <f t="shared" si="1717"/>
        <v/>
      </c>
      <c r="CL747" s="140" t="str">
        <f t="shared" si="1718"/>
        <v/>
      </c>
      <c r="CM747" s="142" t="str">
        <f t="shared" si="1719"/>
        <v/>
      </c>
      <c r="CN747" s="143" t="str">
        <f t="shared" si="1720"/>
        <v/>
      </c>
      <c r="CO747" s="143" t="str">
        <f t="shared" si="1721"/>
        <v/>
      </c>
      <c r="CP747" s="143" t="str">
        <f t="shared" si="1722"/>
        <v/>
      </c>
      <c r="CQ747" s="143" t="str">
        <f t="shared" si="1723"/>
        <v/>
      </c>
      <c r="CR747" s="145" t="str">
        <f t="shared" si="1724"/>
        <v/>
      </c>
      <c r="CS747" s="127"/>
      <c r="CT747" s="122" t="str">
        <f t="shared" si="1725"/>
        <v/>
      </c>
      <c r="CU747" s="123" t="str">
        <f t="shared" si="1726"/>
        <v/>
      </c>
      <c r="CV747" s="123" t="str">
        <f t="shared" si="1727"/>
        <v/>
      </c>
      <c r="CW747" s="123" t="str">
        <f t="shared" si="1728"/>
        <v/>
      </c>
      <c r="CX747" s="123" t="str">
        <f t="shared" si="1729"/>
        <v/>
      </c>
      <c r="CY747" s="123" t="str">
        <f t="shared" si="1730"/>
        <v/>
      </c>
      <c r="CZ747" s="123" t="str">
        <f t="shared" si="1731"/>
        <v/>
      </c>
      <c r="DA747" s="123" t="str">
        <f t="shared" si="1732"/>
        <v/>
      </c>
      <c r="DB747" s="124" t="str">
        <f t="shared" si="1733"/>
        <v/>
      </c>
      <c r="DC747" s="128" t="str">
        <f t="shared" si="1734"/>
        <v/>
      </c>
      <c r="DD747" s="123" t="str">
        <f t="shared" si="1735"/>
        <v/>
      </c>
      <c r="DE747" s="123" t="str">
        <f t="shared" si="1736"/>
        <v/>
      </c>
      <c r="DF747" s="123" t="str">
        <f t="shared" si="1737"/>
        <v/>
      </c>
      <c r="DG747" s="123" t="str">
        <f t="shared" si="1738"/>
        <v/>
      </c>
      <c r="DH747" s="123" t="str">
        <f t="shared" si="1739"/>
        <v/>
      </c>
      <c r="DI747" s="123" t="str">
        <f t="shared" si="1740"/>
        <v/>
      </c>
      <c r="DJ747" s="129" t="str">
        <f t="shared" si="1741"/>
        <v/>
      </c>
      <c r="DK747" s="98" t="s">
        <v>68</v>
      </c>
      <c r="DL747" s="130">
        <f t="shared" si="1748"/>
        <v>741</v>
      </c>
      <c r="DM747" s="56"/>
    </row>
    <row r="748" spans="2:117" ht="22.5" customHeight="1">
      <c r="B748" s="98" t="s">
        <v>68</v>
      </c>
      <c r="C748" s="130">
        <f t="shared" si="1742"/>
        <v>742</v>
      </c>
      <c r="D748" s="146">
        <v>45713</v>
      </c>
      <c r="E748" s="155" t="s">
        <v>69</v>
      </c>
      <c r="F748" s="102" t="s">
        <v>70</v>
      </c>
      <c r="G748" s="103" t="s">
        <v>20</v>
      </c>
      <c r="H748" s="131" t="s">
        <v>46</v>
      </c>
      <c r="I748" s="132">
        <v>10000</v>
      </c>
      <c r="J748" s="106"/>
      <c r="K748" s="107">
        <f t="shared" si="1743"/>
        <v>7441875</v>
      </c>
      <c r="L748" s="645"/>
      <c r="M748" s="133"/>
      <c r="N748" s="133"/>
      <c r="O748" s="134" t="str">
        <f t="shared" ref="O748:S748" si="2436">IF($H748=O$6,$I748,"")</f>
        <v/>
      </c>
      <c r="P748" s="135" t="str">
        <f t="shared" si="2436"/>
        <v/>
      </c>
      <c r="Q748" s="136">
        <f t="shared" si="2436"/>
        <v>10000</v>
      </c>
      <c r="R748" s="135" t="str">
        <f t="shared" si="2436"/>
        <v/>
      </c>
      <c r="S748" s="137" t="str">
        <f t="shared" si="2436"/>
        <v/>
      </c>
      <c r="T748" s="113" t="str">
        <f t="shared" ref="T748:AJ748" si="2437">IF($H748=T$6,$J748,"")</f>
        <v/>
      </c>
      <c r="U748" s="114" t="str">
        <f t="shared" si="2437"/>
        <v/>
      </c>
      <c r="V748" s="114" t="str">
        <f t="shared" si="2437"/>
        <v/>
      </c>
      <c r="W748" s="114" t="str">
        <f t="shared" si="2437"/>
        <v/>
      </c>
      <c r="X748" s="113" t="str">
        <f t="shared" si="2437"/>
        <v/>
      </c>
      <c r="Y748" s="114" t="str">
        <f t="shared" si="2437"/>
        <v/>
      </c>
      <c r="Z748" s="114" t="str">
        <f t="shared" si="2437"/>
        <v/>
      </c>
      <c r="AA748" s="114" t="str">
        <f t="shared" si="2437"/>
        <v/>
      </c>
      <c r="AB748" s="113" t="str">
        <f t="shared" si="2437"/>
        <v/>
      </c>
      <c r="AC748" s="114" t="str">
        <f t="shared" si="2437"/>
        <v/>
      </c>
      <c r="AD748" s="114" t="str">
        <f t="shared" si="2437"/>
        <v/>
      </c>
      <c r="AE748" s="114" t="str">
        <f t="shared" si="2437"/>
        <v/>
      </c>
      <c r="AF748" s="114" t="str">
        <f t="shared" si="2437"/>
        <v/>
      </c>
      <c r="AG748" s="114" t="str">
        <f t="shared" si="2437"/>
        <v/>
      </c>
      <c r="AH748" s="114" t="str">
        <f t="shared" si="2437"/>
        <v/>
      </c>
      <c r="AI748" s="113" t="str">
        <f t="shared" si="2437"/>
        <v/>
      </c>
      <c r="AJ748" s="115" t="str">
        <f t="shared" si="2437"/>
        <v/>
      </c>
      <c r="AK748" s="617"/>
      <c r="AL748" s="38"/>
      <c r="AM748" s="98" t="s">
        <v>68</v>
      </c>
      <c r="AN748" s="130">
        <f t="shared" si="1746"/>
        <v>742</v>
      </c>
      <c r="AO748" s="138" t="str">
        <f t="shared" ref="AO748:AS748" si="2438">IF(AND($G748=AO$4,$H748=AO$6),$I748,"")</f>
        <v/>
      </c>
      <c r="AP748" s="139" t="str">
        <f t="shared" si="2438"/>
        <v/>
      </c>
      <c r="AQ748" s="139">
        <f t="shared" si="2438"/>
        <v>10000</v>
      </c>
      <c r="AR748" s="139" t="str">
        <f t="shared" si="2438"/>
        <v/>
      </c>
      <c r="AS748" s="139" t="str">
        <f t="shared" si="2438"/>
        <v/>
      </c>
      <c r="AT748" s="118"/>
      <c r="AU748" s="138" t="str">
        <f t="shared" si="1675"/>
        <v/>
      </c>
      <c r="AV748" s="139" t="str">
        <f t="shared" si="1676"/>
        <v/>
      </c>
      <c r="AW748" s="139" t="str">
        <f t="shared" si="1677"/>
        <v/>
      </c>
      <c r="AX748" s="139" t="str">
        <f t="shared" si="1678"/>
        <v/>
      </c>
      <c r="AY748" s="139" t="str">
        <f t="shared" si="1679"/>
        <v/>
      </c>
      <c r="AZ748" s="140" t="str">
        <f t="shared" si="1680"/>
        <v/>
      </c>
      <c r="BA748" s="141" t="str">
        <f t="shared" si="1681"/>
        <v/>
      </c>
      <c r="BB748" s="139" t="str">
        <f t="shared" si="1682"/>
        <v/>
      </c>
      <c r="BC748" s="139" t="str">
        <f t="shared" si="1683"/>
        <v/>
      </c>
      <c r="BD748" s="139" t="str">
        <f t="shared" si="1684"/>
        <v/>
      </c>
      <c r="BE748" s="140" t="str">
        <f t="shared" si="1685"/>
        <v/>
      </c>
      <c r="BF748" s="122" t="str">
        <f t="shared" si="1686"/>
        <v/>
      </c>
      <c r="BG748" s="123" t="str">
        <f t="shared" si="1687"/>
        <v/>
      </c>
      <c r="BH748" s="123" t="str">
        <f t="shared" si="1688"/>
        <v/>
      </c>
      <c r="BI748" s="123" t="str">
        <f t="shared" si="1689"/>
        <v/>
      </c>
      <c r="BJ748" s="122" t="str">
        <f t="shared" si="1690"/>
        <v/>
      </c>
      <c r="BK748" s="123" t="str">
        <f t="shared" si="1691"/>
        <v/>
      </c>
      <c r="BL748" s="123" t="str">
        <f t="shared" si="1692"/>
        <v/>
      </c>
      <c r="BM748" s="123" t="str">
        <f t="shared" si="1693"/>
        <v/>
      </c>
      <c r="BN748" s="123" t="str">
        <f t="shared" si="1694"/>
        <v/>
      </c>
      <c r="BO748" s="123" t="str">
        <f t="shared" si="1695"/>
        <v/>
      </c>
      <c r="BP748" s="123" t="str">
        <f t="shared" si="1696"/>
        <v/>
      </c>
      <c r="BQ748" s="123" t="str">
        <f t="shared" si="1697"/>
        <v/>
      </c>
      <c r="BR748" s="124" t="str">
        <f t="shared" si="1698"/>
        <v/>
      </c>
      <c r="BS748" s="142" t="str">
        <f t="shared" si="1699"/>
        <v/>
      </c>
      <c r="BT748" s="143" t="str">
        <f t="shared" si="1700"/>
        <v/>
      </c>
      <c r="BU748" s="143" t="str">
        <f t="shared" si="1701"/>
        <v/>
      </c>
      <c r="BV748" s="143" t="str">
        <f t="shared" si="1702"/>
        <v/>
      </c>
      <c r="BW748" s="143" t="str">
        <f t="shared" si="1703"/>
        <v/>
      </c>
      <c r="BX748" s="144" t="str">
        <f t="shared" si="1704"/>
        <v/>
      </c>
      <c r="BY748" s="141" t="str">
        <f t="shared" si="1705"/>
        <v/>
      </c>
      <c r="BZ748" s="139" t="str">
        <f t="shared" si="1706"/>
        <v/>
      </c>
      <c r="CA748" s="139" t="str">
        <f t="shared" si="1707"/>
        <v/>
      </c>
      <c r="CB748" s="139" t="str">
        <f t="shared" si="1708"/>
        <v/>
      </c>
      <c r="CC748" s="139" t="str">
        <f t="shared" si="1709"/>
        <v/>
      </c>
      <c r="CD748" s="139" t="str">
        <f t="shared" si="1710"/>
        <v/>
      </c>
      <c r="CE748" s="140" t="str">
        <f t="shared" si="1711"/>
        <v/>
      </c>
      <c r="CF748" s="141" t="str">
        <f t="shared" si="1712"/>
        <v/>
      </c>
      <c r="CG748" s="139" t="str">
        <f t="shared" si="1713"/>
        <v/>
      </c>
      <c r="CH748" s="139" t="str">
        <f t="shared" si="1714"/>
        <v/>
      </c>
      <c r="CI748" s="139" t="str">
        <f t="shared" si="1715"/>
        <v/>
      </c>
      <c r="CJ748" s="139" t="str">
        <f t="shared" si="1716"/>
        <v/>
      </c>
      <c r="CK748" s="139" t="str">
        <f t="shared" si="1717"/>
        <v/>
      </c>
      <c r="CL748" s="140" t="str">
        <f t="shared" si="1718"/>
        <v/>
      </c>
      <c r="CM748" s="142" t="str">
        <f t="shared" si="1719"/>
        <v/>
      </c>
      <c r="CN748" s="143" t="str">
        <f t="shared" si="1720"/>
        <v/>
      </c>
      <c r="CO748" s="143" t="str">
        <f t="shared" si="1721"/>
        <v/>
      </c>
      <c r="CP748" s="143" t="str">
        <f t="shared" si="1722"/>
        <v/>
      </c>
      <c r="CQ748" s="143" t="str">
        <f t="shared" si="1723"/>
        <v/>
      </c>
      <c r="CR748" s="145" t="str">
        <f t="shared" si="1724"/>
        <v/>
      </c>
      <c r="CS748" s="127"/>
      <c r="CT748" s="122" t="str">
        <f t="shared" si="1725"/>
        <v/>
      </c>
      <c r="CU748" s="123" t="str">
        <f t="shared" si="1726"/>
        <v/>
      </c>
      <c r="CV748" s="123" t="str">
        <f t="shared" si="1727"/>
        <v/>
      </c>
      <c r="CW748" s="123" t="str">
        <f t="shared" si="1728"/>
        <v/>
      </c>
      <c r="CX748" s="123" t="str">
        <f t="shared" si="1729"/>
        <v/>
      </c>
      <c r="CY748" s="123" t="str">
        <f t="shared" si="1730"/>
        <v/>
      </c>
      <c r="CZ748" s="123" t="str">
        <f t="shared" si="1731"/>
        <v/>
      </c>
      <c r="DA748" s="123" t="str">
        <f t="shared" si="1732"/>
        <v/>
      </c>
      <c r="DB748" s="124" t="str">
        <f t="shared" si="1733"/>
        <v/>
      </c>
      <c r="DC748" s="128" t="str">
        <f t="shared" si="1734"/>
        <v/>
      </c>
      <c r="DD748" s="123" t="str">
        <f t="shared" si="1735"/>
        <v/>
      </c>
      <c r="DE748" s="123" t="str">
        <f t="shared" si="1736"/>
        <v/>
      </c>
      <c r="DF748" s="123" t="str">
        <f t="shared" si="1737"/>
        <v/>
      </c>
      <c r="DG748" s="123" t="str">
        <f t="shared" si="1738"/>
        <v/>
      </c>
      <c r="DH748" s="123" t="str">
        <f t="shared" si="1739"/>
        <v/>
      </c>
      <c r="DI748" s="123" t="str">
        <f t="shared" si="1740"/>
        <v/>
      </c>
      <c r="DJ748" s="129" t="str">
        <f t="shared" si="1741"/>
        <v/>
      </c>
      <c r="DK748" s="98" t="s">
        <v>68</v>
      </c>
      <c r="DL748" s="130">
        <f t="shared" si="1748"/>
        <v>742</v>
      </c>
      <c r="DM748" s="56"/>
    </row>
    <row r="749" spans="2:117" ht="22.5" customHeight="1">
      <c r="B749" s="98" t="s">
        <v>68</v>
      </c>
      <c r="C749" s="130">
        <f t="shared" si="1742"/>
        <v>743</v>
      </c>
      <c r="D749" s="146">
        <v>45713</v>
      </c>
      <c r="E749" s="155" t="s">
        <v>69</v>
      </c>
      <c r="F749" s="102" t="s">
        <v>70</v>
      </c>
      <c r="G749" s="103" t="s">
        <v>20</v>
      </c>
      <c r="H749" s="131" t="s">
        <v>46</v>
      </c>
      <c r="I749" s="132">
        <v>3000</v>
      </c>
      <c r="J749" s="106"/>
      <c r="K749" s="107">
        <f t="shared" si="1743"/>
        <v>7444875</v>
      </c>
      <c r="L749" s="645"/>
      <c r="M749" s="133"/>
      <c r="N749" s="133"/>
      <c r="O749" s="134" t="str">
        <f t="shared" ref="O749:S749" si="2439">IF($H749=O$6,$I749,"")</f>
        <v/>
      </c>
      <c r="P749" s="135" t="str">
        <f t="shared" si="2439"/>
        <v/>
      </c>
      <c r="Q749" s="136">
        <f t="shared" si="2439"/>
        <v>3000</v>
      </c>
      <c r="R749" s="135" t="str">
        <f t="shared" si="2439"/>
        <v/>
      </c>
      <c r="S749" s="137" t="str">
        <f t="shared" si="2439"/>
        <v/>
      </c>
      <c r="T749" s="113" t="str">
        <f t="shared" ref="T749:AJ749" si="2440">IF($H749=T$6,$J749,"")</f>
        <v/>
      </c>
      <c r="U749" s="114" t="str">
        <f t="shared" si="2440"/>
        <v/>
      </c>
      <c r="V749" s="114" t="str">
        <f t="shared" si="2440"/>
        <v/>
      </c>
      <c r="W749" s="114" t="str">
        <f t="shared" si="2440"/>
        <v/>
      </c>
      <c r="X749" s="113" t="str">
        <f t="shared" si="2440"/>
        <v/>
      </c>
      <c r="Y749" s="114" t="str">
        <f t="shared" si="2440"/>
        <v/>
      </c>
      <c r="Z749" s="114" t="str">
        <f t="shared" si="2440"/>
        <v/>
      </c>
      <c r="AA749" s="114" t="str">
        <f t="shared" si="2440"/>
        <v/>
      </c>
      <c r="AB749" s="113" t="str">
        <f t="shared" si="2440"/>
        <v/>
      </c>
      <c r="AC749" s="114" t="str">
        <f t="shared" si="2440"/>
        <v/>
      </c>
      <c r="AD749" s="114" t="str">
        <f t="shared" si="2440"/>
        <v/>
      </c>
      <c r="AE749" s="114" t="str">
        <f t="shared" si="2440"/>
        <v/>
      </c>
      <c r="AF749" s="114" t="str">
        <f t="shared" si="2440"/>
        <v/>
      </c>
      <c r="AG749" s="114" t="str">
        <f t="shared" si="2440"/>
        <v/>
      </c>
      <c r="AH749" s="114" t="str">
        <f t="shared" si="2440"/>
        <v/>
      </c>
      <c r="AI749" s="113" t="str">
        <f t="shared" si="2440"/>
        <v/>
      </c>
      <c r="AJ749" s="115" t="str">
        <f t="shared" si="2440"/>
        <v/>
      </c>
      <c r="AK749" s="617"/>
      <c r="AL749" s="38"/>
      <c r="AM749" s="98" t="s">
        <v>68</v>
      </c>
      <c r="AN749" s="130">
        <f t="shared" si="1746"/>
        <v>743</v>
      </c>
      <c r="AO749" s="138" t="str">
        <f t="shared" ref="AO749:AS749" si="2441">IF(AND($G749=AO$4,$H749=AO$6),$I749,"")</f>
        <v/>
      </c>
      <c r="AP749" s="139" t="str">
        <f t="shared" si="2441"/>
        <v/>
      </c>
      <c r="AQ749" s="139">
        <f t="shared" si="2441"/>
        <v>3000</v>
      </c>
      <c r="AR749" s="139" t="str">
        <f t="shared" si="2441"/>
        <v/>
      </c>
      <c r="AS749" s="139" t="str">
        <f t="shared" si="2441"/>
        <v/>
      </c>
      <c r="AT749" s="118"/>
      <c r="AU749" s="138" t="str">
        <f t="shared" si="1675"/>
        <v/>
      </c>
      <c r="AV749" s="139" t="str">
        <f t="shared" si="1676"/>
        <v/>
      </c>
      <c r="AW749" s="139" t="str">
        <f t="shared" si="1677"/>
        <v/>
      </c>
      <c r="AX749" s="139" t="str">
        <f t="shared" si="1678"/>
        <v/>
      </c>
      <c r="AY749" s="139" t="str">
        <f t="shared" si="1679"/>
        <v/>
      </c>
      <c r="AZ749" s="140" t="str">
        <f t="shared" si="1680"/>
        <v/>
      </c>
      <c r="BA749" s="141" t="str">
        <f t="shared" si="1681"/>
        <v/>
      </c>
      <c r="BB749" s="139" t="str">
        <f t="shared" si="1682"/>
        <v/>
      </c>
      <c r="BC749" s="139" t="str">
        <f t="shared" si="1683"/>
        <v/>
      </c>
      <c r="BD749" s="139" t="str">
        <f t="shared" si="1684"/>
        <v/>
      </c>
      <c r="BE749" s="140" t="str">
        <f t="shared" si="1685"/>
        <v/>
      </c>
      <c r="BF749" s="122" t="str">
        <f t="shared" si="1686"/>
        <v/>
      </c>
      <c r="BG749" s="123" t="str">
        <f t="shared" si="1687"/>
        <v/>
      </c>
      <c r="BH749" s="123" t="str">
        <f t="shared" si="1688"/>
        <v/>
      </c>
      <c r="BI749" s="123" t="str">
        <f t="shared" si="1689"/>
        <v/>
      </c>
      <c r="BJ749" s="122" t="str">
        <f t="shared" si="1690"/>
        <v/>
      </c>
      <c r="BK749" s="123" t="str">
        <f t="shared" si="1691"/>
        <v/>
      </c>
      <c r="BL749" s="123" t="str">
        <f t="shared" si="1692"/>
        <v/>
      </c>
      <c r="BM749" s="123" t="str">
        <f t="shared" si="1693"/>
        <v/>
      </c>
      <c r="BN749" s="123" t="str">
        <f t="shared" si="1694"/>
        <v/>
      </c>
      <c r="BO749" s="123" t="str">
        <f t="shared" si="1695"/>
        <v/>
      </c>
      <c r="BP749" s="123" t="str">
        <f t="shared" si="1696"/>
        <v/>
      </c>
      <c r="BQ749" s="123" t="str">
        <f t="shared" si="1697"/>
        <v/>
      </c>
      <c r="BR749" s="124" t="str">
        <f t="shared" si="1698"/>
        <v/>
      </c>
      <c r="BS749" s="142" t="str">
        <f t="shared" si="1699"/>
        <v/>
      </c>
      <c r="BT749" s="143" t="str">
        <f t="shared" si="1700"/>
        <v/>
      </c>
      <c r="BU749" s="143" t="str">
        <f t="shared" si="1701"/>
        <v/>
      </c>
      <c r="BV749" s="143" t="str">
        <f t="shared" si="1702"/>
        <v/>
      </c>
      <c r="BW749" s="143" t="str">
        <f t="shared" si="1703"/>
        <v/>
      </c>
      <c r="BX749" s="144" t="str">
        <f t="shared" si="1704"/>
        <v/>
      </c>
      <c r="BY749" s="141" t="str">
        <f t="shared" si="1705"/>
        <v/>
      </c>
      <c r="BZ749" s="139" t="str">
        <f t="shared" si="1706"/>
        <v/>
      </c>
      <c r="CA749" s="139" t="str">
        <f t="shared" si="1707"/>
        <v/>
      </c>
      <c r="CB749" s="139" t="str">
        <f t="shared" si="1708"/>
        <v/>
      </c>
      <c r="CC749" s="139" t="str">
        <f t="shared" si="1709"/>
        <v/>
      </c>
      <c r="CD749" s="139" t="str">
        <f t="shared" si="1710"/>
        <v/>
      </c>
      <c r="CE749" s="140" t="str">
        <f t="shared" si="1711"/>
        <v/>
      </c>
      <c r="CF749" s="141" t="str">
        <f t="shared" si="1712"/>
        <v/>
      </c>
      <c r="CG749" s="139" t="str">
        <f t="shared" si="1713"/>
        <v/>
      </c>
      <c r="CH749" s="139" t="str">
        <f t="shared" si="1714"/>
        <v/>
      </c>
      <c r="CI749" s="139" t="str">
        <f t="shared" si="1715"/>
        <v/>
      </c>
      <c r="CJ749" s="139" t="str">
        <f t="shared" si="1716"/>
        <v/>
      </c>
      <c r="CK749" s="139" t="str">
        <f t="shared" si="1717"/>
        <v/>
      </c>
      <c r="CL749" s="140" t="str">
        <f t="shared" si="1718"/>
        <v/>
      </c>
      <c r="CM749" s="142" t="str">
        <f t="shared" si="1719"/>
        <v/>
      </c>
      <c r="CN749" s="143" t="str">
        <f t="shared" si="1720"/>
        <v/>
      </c>
      <c r="CO749" s="143" t="str">
        <f t="shared" si="1721"/>
        <v/>
      </c>
      <c r="CP749" s="143" t="str">
        <f t="shared" si="1722"/>
        <v/>
      </c>
      <c r="CQ749" s="143" t="str">
        <f t="shared" si="1723"/>
        <v/>
      </c>
      <c r="CR749" s="145" t="str">
        <f t="shared" si="1724"/>
        <v/>
      </c>
      <c r="CS749" s="127"/>
      <c r="CT749" s="122" t="str">
        <f t="shared" si="1725"/>
        <v/>
      </c>
      <c r="CU749" s="123" t="str">
        <f t="shared" si="1726"/>
        <v/>
      </c>
      <c r="CV749" s="123" t="str">
        <f t="shared" si="1727"/>
        <v/>
      </c>
      <c r="CW749" s="123" t="str">
        <f t="shared" si="1728"/>
        <v/>
      </c>
      <c r="CX749" s="123" t="str">
        <f t="shared" si="1729"/>
        <v/>
      </c>
      <c r="CY749" s="123" t="str">
        <f t="shared" si="1730"/>
        <v/>
      </c>
      <c r="CZ749" s="123" t="str">
        <f t="shared" si="1731"/>
        <v/>
      </c>
      <c r="DA749" s="123" t="str">
        <f t="shared" si="1732"/>
        <v/>
      </c>
      <c r="DB749" s="124" t="str">
        <f t="shared" si="1733"/>
        <v/>
      </c>
      <c r="DC749" s="128" t="str">
        <f t="shared" si="1734"/>
        <v/>
      </c>
      <c r="DD749" s="123" t="str">
        <f t="shared" si="1735"/>
        <v/>
      </c>
      <c r="DE749" s="123" t="str">
        <f t="shared" si="1736"/>
        <v/>
      </c>
      <c r="DF749" s="123" t="str">
        <f t="shared" si="1737"/>
        <v/>
      </c>
      <c r="DG749" s="123" t="str">
        <f t="shared" si="1738"/>
        <v/>
      </c>
      <c r="DH749" s="123" t="str">
        <f t="shared" si="1739"/>
        <v/>
      </c>
      <c r="DI749" s="123" t="str">
        <f t="shared" si="1740"/>
        <v/>
      </c>
      <c r="DJ749" s="129" t="str">
        <f t="shared" si="1741"/>
        <v/>
      </c>
      <c r="DK749" s="98" t="s">
        <v>68</v>
      </c>
      <c r="DL749" s="130">
        <f t="shared" si="1748"/>
        <v>743</v>
      </c>
      <c r="DM749" s="56"/>
    </row>
    <row r="750" spans="2:117" ht="22.5" customHeight="1">
      <c r="B750" s="98" t="s">
        <v>68</v>
      </c>
      <c r="C750" s="130">
        <f t="shared" si="1742"/>
        <v>744</v>
      </c>
      <c r="D750" s="146">
        <v>45713</v>
      </c>
      <c r="E750" s="155" t="s">
        <v>69</v>
      </c>
      <c r="F750" s="102" t="s">
        <v>70</v>
      </c>
      <c r="G750" s="103" t="s">
        <v>20</v>
      </c>
      <c r="H750" s="131" t="s">
        <v>46</v>
      </c>
      <c r="I750" s="132">
        <v>3000</v>
      </c>
      <c r="J750" s="106"/>
      <c r="K750" s="107">
        <f t="shared" si="1743"/>
        <v>7447875</v>
      </c>
      <c r="L750" s="645"/>
      <c r="M750" s="133"/>
      <c r="N750" s="133"/>
      <c r="O750" s="134" t="str">
        <f t="shared" ref="O750:S750" si="2442">IF($H750=O$6,$I750,"")</f>
        <v/>
      </c>
      <c r="P750" s="135" t="str">
        <f t="shared" si="2442"/>
        <v/>
      </c>
      <c r="Q750" s="136">
        <f t="shared" si="2442"/>
        <v>3000</v>
      </c>
      <c r="R750" s="135" t="str">
        <f t="shared" si="2442"/>
        <v/>
      </c>
      <c r="S750" s="137" t="str">
        <f t="shared" si="2442"/>
        <v/>
      </c>
      <c r="T750" s="113" t="str">
        <f t="shared" ref="T750:AJ750" si="2443">IF($H750=T$6,$J750,"")</f>
        <v/>
      </c>
      <c r="U750" s="114" t="str">
        <f t="shared" si="2443"/>
        <v/>
      </c>
      <c r="V750" s="114" t="str">
        <f t="shared" si="2443"/>
        <v/>
      </c>
      <c r="W750" s="114" t="str">
        <f t="shared" si="2443"/>
        <v/>
      </c>
      <c r="X750" s="113" t="str">
        <f t="shared" si="2443"/>
        <v/>
      </c>
      <c r="Y750" s="114" t="str">
        <f t="shared" si="2443"/>
        <v/>
      </c>
      <c r="Z750" s="114" t="str">
        <f t="shared" si="2443"/>
        <v/>
      </c>
      <c r="AA750" s="114" t="str">
        <f t="shared" si="2443"/>
        <v/>
      </c>
      <c r="AB750" s="113" t="str">
        <f t="shared" si="2443"/>
        <v/>
      </c>
      <c r="AC750" s="114" t="str">
        <f t="shared" si="2443"/>
        <v/>
      </c>
      <c r="AD750" s="114" t="str">
        <f t="shared" si="2443"/>
        <v/>
      </c>
      <c r="AE750" s="114" t="str">
        <f t="shared" si="2443"/>
        <v/>
      </c>
      <c r="AF750" s="114" t="str">
        <f t="shared" si="2443"/>
        <v/>
      </c>
      <c r="AG750" s="114" t="str">
        <f t="shared" si="2443"/>
        <v/>
      </c>
      <c r="AH750" s="114" t="str">
        <f t="shared" si="2443"/>
        <v/>
      </c>
      <c r="AI750" s="113" t="str">
        <f t="shared" si="2443"/>
        <v/>
      </c>
      <c r="AJ750" s="115" t="str">
        <f t="shared" si="2443"/>
        <v/>
      </c>
      <c r="AK750" s="617"/>
      <c r="AL750" s="38"/>
      <c r="AM750" s="98" t="s">
        <v>68</v>
      </c>
      <c r="AN750" s="130">
        <f t="shared" si="1746"/>
        <v>744</v>
      </c>
      <c r="AO750" s="138" t="str">
        <f t="shared" ref="AO750:AS750" si="2444">IF(AND($G750=AO$4,$H750=AO$6),$I750,"")</f>
        <v/>
      </c>
      <c r="AP750" s="139" t="str">
        <f t="shared" si="2444"/>
        <v/>
      </c>
      <c r="AQ750" s="139">
        <f t="shared" si="2444"/>
        <v>3000</v>
      </c>
      <c r="AR750" s="139" t="str">
        <f t="shared" si="2444"/>
        <v/>
      </c>
      <c r="AS750" s="139" t="str">
        <f t="shared" si="2444"/>
        <v/>
      </c>
      <c r="AT750" s="118"/>
      <c r="AU750" s="138" t="str">
        <f t="shared" si="1675"/>
        <v/>
      </c>
      <c r="AV750" s="139" t="str">
        <f t="shared" si="1676"/>
        <v/>
      </c>
      <c r="AW750" s="139" t="str">
        <f t="shared" si="1677"/>
        <v/>
      </c>
      <c r="AX750" s="139" t="str">
        <f t="shared" si="1678"/>
        <v/>
      </c>
      <c r="AY750" s="139" t="str">
        <f t="shared" si="1679"/>
        <v/>
      </c>
      <c r="AZ750" s="140" t="str">
        <f t="shared" si="1680"/>
        <v/>
      </c>
      <c r="BA750" s="141" t="str">
        <f t="shared" si="1681"/>
        <v/>
      </c>
      <c r="BB750" s="139" t="str">
        <f t="shared" si="1682"/>
        <v/>
      </c>
      <c r="BC750" s="139" t="str">
        <f t="shared" si="1683"/>
        <v/>
      </c>
      <c r="BD750" s="139" t="str">
        <f t="shared" si="1684"/>
        <v/>
      </c>
      <c r="BE750" s="140" t="str">
        <f t="shared" si="1685"/>
        <v/>
      </c>
      <c r="BF750" s="122" t="str">
        <f t="shared" si="1686"/>
        <v/>
      </c>
      <c r="BG750" s="123" t="str">
        <f t="shared" si="1687"/>
        <v/>
      </c>
      <c r="BH750" s="123" t="str">
        <f t="shared" si="1688"/>
        <v/>
      </c>
      <c r="BI750" s="123" t="str">
        <f t="shared" si="1689"/>
        <v/>
      </c>
      <c r="BJ750" s="122" t="str">
        <f t="shared" si="1690"/>
        <v/>
      </c>
      <c r="BK750" s="123" t="str">
        <f t="shared" si="1691"/>
        <v/>
      </c>
      <c r="BL750" s="123" t="str">
        <f t="shared" si="1692"/>
        <v/>
      </c>
      <c r="BM750" s="123" t="str">
        <f t="shared" si="1693"/>
        <v/>
      </c>
      <c r="BN750" s="123" t="str">
        <f t="shared" si="1694"/>
        <v/>
      </c>
      <c r="BO750" s="123" t="str">
        <f t="shared" si="1695"/>
        <v/>
      </c>
      <c r="BP750" s="123" t="str">
        <f t="shared" si="1696"/>
        <v/>
      </c>
      <c r="BQ750" s="123" t="str">
        <f t="shared" si="1697"/>
        <v/>
      </c>
      <c r="BR750" s="124" t="str">
        <f t="shared" si="1698"/>
        <v/>
      </c>
      <c r="BS750" s="142" t="str">
        <f t="shared" si="1699"/>
        <v/>
      </c>
      <c r="BT750" s="143" t="str">
        <f t="shared" si="1700"/>
        <v/>
      </c>
      <c r="BU750" s="143" t="str">
        <f t="shared" si="1701"/>
        <v/>
      </c>
      <c r="BV750" s="143" t="str">
        <f t="shared" si="1702"/>
        <v/>
      </c>
      <c r="BW750" s="143" t="str">
        <f t="shared" si="1703"/>
        <v/>
      </c>
      <c r="BX750" s="144" t="str">
        <f t="shared" si="1704"/>
        <v/>
      </c>
      <c r="BY750" s="141" t="str">
        <f t="shared" si="1705"/>
        <v/>
      </c>
      <c r="BZ750" s="139" t="str">
        <f t="shared" si="1706"/>
        <v/>
      </c>
      <c r="CA750" s="139" t="str">
        <f t="shared" si="1707"/>
        <v/>
      </c>
      <c r="CB750" s="139" t="str">
        <f t="shared" si="1708"/>
        <v/>
      </c>
      <c r="CC750" s="139" t="str">
        <f t="shared" si="1709"/>
        <v/>
      </c>
      <c r="CD750" s="139" t="str">
        <f t="shared" si="1710"/>
        <v/>
      </c>
      <c r="CE750" s="140" t="str">
        <f t="shared" si="1711"/>
        <v/>
      </c>
      <c r="CF750" s="141" t="str">
        <f t="shared" si="1712"/>
        <v/>
      </c>
      <c r="CG750" s="139" t="str">
        <f t="shared" si="1713"/>
        <v/>
      </c>
      <c r="CH750" s="139" t="str">
        <f t="shared" si="1714"/>
        <v/>
      </c>
      <c r="CI750" s="139" t="str">
        <f t="shared" si="1715"/>
        <v/>
      </c>
      <c r="CJ750" s="139" t="str">
        <f t="shared" si="1716"/>
        <v/>
      </c>
      <c r="CK750" s="139" t="str">
        <f t="shared" si="1717"/>
        <v/>
      </c>
      <c r="CL750" s="140" t="str">
        <f t="shared" si="1718"/>
        <v/>
      </c>
      <c r="CM750" s="142" t="str">
        <f t="shared" si="1719"/>
        <v/>
      </c>
      <c r="CN750" s="143" t="str">
        <f t="shared" si="1720"/>
        <v/>
      </c>
      <c r="CO750" s="143" t="str">
        <f t="shared" si="1721"/>
        <v/>
      </c>
      <c r="CP750" s="143" t="str">
        <f t="shared" si="1722"/>
        <v/>
      </c>
      <c r="CQ750" s="143" t="str">
        <f t="shared" si="1723"/>
        <v/>
      </c>
      <c r="CR750" s="145" t="str">
        <f t="shared" si="1724"/>
        <v/>
      </c>
      <c r="CS750" s="127"/>
      <c r="CT750" s="122" t="str">
        <f t="shared" si="1725"/>
        <v/>
      </c>
      <c r="CU750" s="123" t="str">
        <f t="shared" si="1726"/>
        <v/>
      </c>
      <c r="CV750" s="123" t="str">
        <f t="shared" si="1727"/>
        <v/>
      </c>
      <c r="CW750" s="123" t="str">
        <f t="shared" si="1728"/>
        <v/>
      </c>
      <c r="CX750" s="123" t="str">
        <f t="shared" si="1729"/>
        <v/>
      </c>
      <c r="CY750" s="123" t="str">
        <f t="shared" si="1730"/>
        <v/>
      </c>
      <c r="CZ750" s="123" t="str">
        <f t="shared" si="1731"/>
        <v/>
      </c>
      <c r="DA750" s="123" t="str">
        <f t="shared" si="1732"/>
        <v/>
      </c>
      <c r="DB750" s="124" t="str">
        <f t="shared" si="1733"/>
        <v/>
      </c>
      <c r="DC750" s="128" t="str">
        <f t="shared" si="1734"/>
        <v/>
      </c>
      <c r="DD750" s="123" t="str">
        <f t="shared" si="1735"/>
        <v/>
      </c>
      <c r="DE750" s="123" t="str">
        <f t="shared" si="1736"/>
        <v/>
      </c>
      <c r="DF750" s="123" t="str">
        <f t="shared" si="1737"/>
        <v/>
      </c>
      <c r="DG750" s="123" t="str">
        <f t="shared" si="1738"/>
        <v/>
      </c>
      <c r="DH750" s="123" t="str">
        <f t="shared" si="1739"/>
        <v/>
      </c>
      <c r="DI750" s="123" t="str">
        <f t="shared" si="1740"/>
        <v/>
      </c>
      <c r="DJ750" s="129" t="str">
        <f t="shared" si="1741"/>
        <v/>
      </c>
      <c r="DK750" s="98" t="s">
        <v>68</v>
      </c>
      <c r="DL750" s="130">
        <f t="shared" si="1748"/>
        <v>744</v>
      </c>
      <c r="DM750" s="56"/>
    </row>
    <row r="751" spans="2:117" ht="22.5" customHeight="1">
      <c r="B751" s="98" t="s">
        <v>68</v>
      </c>
      <c r="C751" s="130">
        <f t="shared" si="1742"/>
        <v>745</v>
      </c>
      <c r="D751" s="146">
        <v>45713</v>
      </c>
      <c r="E751" s="155" t="s">
        <v>69</v>
      </c>
      <c r="F751" s="102" t="s">
        <v>70</v>
      </c>
      <c r="G751" s="103" t="s">
        <v>20</v>
      </c>
      <c r="H751" s="131" t="s">
        <v>46</v>
      </c>
      <c r="I751" s="132">
        <v>3000</v>
      </c>
      <c r="J751" s="106"/>
      <c r="K751" s="107">
        <f t="shared" si="1743"/>
        <v>7450875</v>
      </c>
      <c r="L751" s="645"/>
      <c r="M751" s="133"/>
      <c r="N751" s="133"/>
      <c r="O751" s="134" t="str">
        <f t="shared" ref="O751:S751" si="2445">IF($H751=O$6,$I751,"")</f>
        <v/>
      </c>
      <c r="P751" s="135" t="str">
        <f t="shared" si="2445"/>
        <v/>
      </c>
      <c r="Q751" s="136">
        <f t="shared" si="2445"/>
        <v>3000</v>
      </c>
      <c r="R751" s="135" t="str">
        <f t="shared" si="2445"/>
        <v/>
      </c>
      <c r="S751" s="137" t="str">
        <f t="shared" si="2445"/>
        <v/>
      </c>
      <c r="T751" s="113" t="str">
        <f t="shared" ref="T751:AJ751" si="2446">IF($H751=T$6,$J751,"")</f>
        <v/>
      </c>
      <c r="U751" s="114" t="str">
        <f t="shared" si="2446"/>
        <v/>
      </c>
      <c r="V751" s="114" t="str">
        <f t="shared" si="2446"/>
        <v/>
      </c>
      <c r="W751" s="114" t="str">
        <f t="shared" si="2446"/>
        <v/>
      </c>
      <c r="X751" s="113" t="str">
        <f t="shared" si="2446"/>
        <v/>
      </c>
      <c r="Y751" s="114" t="str">
        <f t="shared" si="2446"/>
        <v/>
      </c>
      <c r="Z751" s="114" t="str">
        <f t="shared" si="2446"/>
        <v/>
      </c>
      <c r="AA751" s="114" t="str">
        <f t="shared" si="2446"/>
        <v/>
      </c>
      <c r="AB751" s="113" t="str">
        <f t="shared" si="2446"/>
        <v/>
      </c>
      <c r="AC751" s="114" t="str">
        <f t="shared" si="2446"/>
        <v/>
      </c>
      <c r="AD751" s="114" t="str">
        <f t="shared" si="2446"/>
        <v/>
      </c>
      <c r="AE751" s="114" t="str">
        <f t="shared" si="2446"/>
        <v/>
      </c>
      <c r="AF751" s="114" t="str">
        <f t="shared" si="2446"/>
        <v/>
      </c>
      <c r="AG751" s="114" t="str">
        <f t="shared" si="2446"/>
        <v/>
      </c>
      <c r="AH751" s="114" t="str">
        <f t="shared" si="2446"/>
        <v/>
      </c>
      <c r="AI751" s="113" t="str">
        <f t="shared" si="2446"/>
        <v/>
      </c>
      <c r="AJ751" s="115" t="str">
        <f t="shared" si="2446"/>
        <v/>
      </c>
      <c r="AK751" s="617"/>
      <c r="AL751" s="38"/>
      <c r="AM751" s="98" t="s">
        <v>68</v>
      </c>
      <c r="AN751" s="130">
        <f t="shared" si="1746"/>
        <v>745</v>
      </c>
      <c r="AO751" s="138" t="str">
        <f t="shared" ref="AO751:AS751" si="2447">IF(AND($G751=AO$4,$H751=AO$6),$I751,"")</f>
        <v/>
      </c>
      <c r="AP751" s="139" t="str">
        <f t="shared" si="2447"/>
        <v/>
      </c>
      <c r="AQ751" s="139">
        <f t="shared" si="2447"/>
        <v>3000</v>
      </c>
      <c r="AR751" s="139" t="str">
        <f t="shared" si="2447"/>
        <v/>
      </c>
      <c r="AS751" s="139" t="str">
        <f t="shared" si="2447"/>
        <v/>
      </c>
      <c r="AT751" s="118"/>
      <c r="AU751" s="138" t="str">
        <f t="shared" si="1675"/>
        <v/>
      </c>
      <c r="AV751" s="139" t="str">
        <f t="shared" si="1676"/>
        <v/>
      </c>
      <c r="AW751" s="139" t="str">
        <f t="shared" si="1677"/>
        <v/>
      </c>
      <c r="AX751" s="139" t="str">
        <f t="shared" si="1678"/>
        <v/>
      </c>
      <c r="AY751" s="139" t="str">
        <f t="shared" si="1679"/>
        <v/>
      </c>
      <c r="AZ751" s="140" t="str">
        <f t="shared" si="1680"/>
        <v/>
      </c>
      <c r="BA751" s="141" t="str">
        <f t="shared" si="1681"/>
        <v/>
      </c>
      <c r="BB751" s="139" t="str">
        <f t="shared" si="1682"/>
        <v/>
      </c>
      <c r="BC751" s="139" t="str">
        <f t="shared" si="1683"/>
        <v/>
      </c>
      <c r="BD751" s="139" t="str">
        <f t="shared" si="1684"/>
        <v/>
      </c>
      <c r="BE751" s="140" t="str">
        <f t="shared" si="1685"/>
        <v/>
      </c>
      <c r="BF751" s="122" t="str">
        <f t="shared" si="1686"/>
        <v/>
      </c>
      <c r="BG751" s="123" t="str">
        <f t="shared" si="1687"/>
        <v/>
      </c>
      <c r="BH751" s="123" t="str">
        <f t="shared" si="1688"/>
        <v/>
      </c>
      <c r="BI751" s="123" t="str">
        <f t="shared" si="1689"/>
        <v/>
      </c>
      <c r="BJ751" s="122" t="str">
        <f t="shared" si="1690"/>
        <v/>
      </c>
      <c r="BK751" s="123" t="str">
        <f t="shared" si="1691"/>
        <v/>
      </c>
      <c r="BL751" s="123" t="str">
        <f t="shared" si="1692"/>
        <v/>
      </c>
      <c r="BM751" s="123" t="str">
        <f t="shared" si="1693"/>
        <v/>
      </c>
      <c r="BN751" s="123" t="str">
        <f t="shared" si="1694"/>
        <v/>
      </c>
      <c r="BO751" s="123" t="str">
        <f t="shared" si="1695"/>
        <v/>
      </c>
      <c r="BP751" s="123" t="str">
        <f t="shared" si="1696"/>
        <v/>
      </c>
      <c r="BQ751" s="123" t="str">
        <f t="shared" si="1697"/>
        <v/>
      </c>
      <c r="BR751" s="124" t="str">
        <f t="shared" si="1698"/>
        <v/>
      </c>
      <c r="BS751" s="142" t="str">
        <f t="shared" si="1699"/>
        <v/>
      </c>
      <c r="BT751" s="143" t="str">
        <f t="shared" si="1700"/>
        <v/>
      </c>
      <c r="BU751" s="143" t="str">
        <f t="shared" si="1701"/>
        <v/>
      </c>
      <c r="BV751" s="143" t="str">
        <f t="shared" si="1702"/>
        <v/>
      </c>
      <c r="BW751" s="143" t="str">
        <f t="shared" si="1703"/>
        <v/>
      </c>
      <c r="BX751" s="144" t="str">
        <f t="shared" si="1704"/>
        <v/>
      </c>
      <c r="BY751" s="141" t="str">
        <f t="shared" si="1705"/>
        <v/>
      </c>
      <c r="BZ751" s="139" t="str">
        <f t="shared" si="1706"/>
        <v/>
      </c>
      <c r="CA751" s="139" t="str">
        <f t="shared" si="1707"/>
        <v/>
      </c>
      <c r="CB751" s="139" t="str">
        <f t="shared" si="1708"/>
        <v/>
      </c>
      <c r="CC751" s="139" t="str">
        <f t="shared" si="1709"/>
        <v/>
      </c>
      <c r="CD751" s="139" t="str">
        <f t="shared" si="1710"/>
        <v/>
      </c>
      <c r="CE751" s="140" t="str">
        <f t="shared" si="1711"/>
        <v/>
      </c>
      <c r="CF751" s="141" t="str">
        <f t="shared" si="1712"/>
        <v/>
      </c>
      <c r="CG751" s="139" t="str">
        <f t="shared" si="1713"/>
        <v/>
      </c>
      <c r="CH751" s="139" t="str">
        <f t="shared" si="1714"/>
        <v/>
      </c>
      <c r="CI751" s="139" t="str">
        <f t="shared" si="1715"/>
        <v/>
      </c>
      <c r="CJ751" s="139" t="str">
        <f t="shared" si="1716"/>
        <v/>
      </c>
      <c r="CK751" s="139" t="str">
        <f t="shared" si="1717"/>
        <v/>
      </c>
      <c r="CL751" s="140" t="str">
        <f t="shared" si="1718"/>
        <v/>
      </c>
      <c r="CM751" s="142" t="str">
        <f t="shared" si="1719"/>
        <v/>
      </c>
      <c r="CN751" s="143" t="str">
        <f t="shared" si="1720"/>
        <v/>
      </c>
      <c r="CO751" s="143" t="str">
        <f t="shared" si="1721"/>
        <v/>
      </c>
      <c r="CP751" s="143" t="str">
        <f t="shared" si="1722"/>
        <v/>
      </c>
      <c r="CQ751" s="143" t="str">
        <f t="shared" si="1723"/>
        <v/>
      </c>
      <c r="CR751" s="145" t="str">
        <f t="shared" si="1724"/>
        <v/>
      </c>
      <c r="CS751" s="127"/>
      <c r="CT751" s="122" t="str">
        <f t="shared" si="1725"/>
        <v/>
      </c>
      <c r="CU751" s="123" t="str">
        <f t="shared" si="1726"/>
        <v/>
      </c>
      <c r="CV751" s="123" t="str">
        <f t="shared" si="1727"/>
        <v/>
      </c>
      <c r="CW751" s="123" t="str">
        <f t="shared" si="1728"/>
        <v/>
      </c>
      <c r="CX751" s="123" t="str">
        <f t="shared" si="1729"/>
        <v/>
      </c>
      <c r="CY751" s="123" t="str">
        <f t="shared" si="1730"/>
        <v/>
      </c>
      <c r="CZ751" s="123" t="str">
        <f t="shared" si="1731"/>
        <v/>
      </c>
      <c r="DA751" s="123" t="str">
        <f t="shared" si="1732"/>
        <v/>
      </c>
      <c r="DB751" s="124" t="str">
        <f t="shared" si="1733"/>
        <v/>
      </c>
      <c r="DC751" s="128" t="str">
        <f t="shared" si="1734"/>
        <v/>
      </c>
      <c r="DD751" s="123" t="str">
        <f t="shared" si="1735"/>
        <v/>
      </c>
      <c r="DE751" s="123" t="str">
        <f t="shared" si="1736"/>
        <v/>
      </c>
      <c r="DF751" s="123" t="str">
        <f t="shared" si="1737"/>
        <v/>
      </c>
      <c r="DG751" s="123" t="str">
        <f t="shared" si="1738"/>
        <v/>
      </c>
      <c r="DH751" s="123" t="str">
        <f t="shared" si="1739"/>
        <v/>
      </c>
      <c r="DI751" s="123" t="str">
        <f t="shared" si="1740"/>
        <v/>
      </c>
      <c r="DJ751" s="129" t="str">
        <f t="shared" si="1741"/>
        <v/>
      </c>
      <c r="DK751" s="98" t="s">
        <v>68</v>
      </c>
      <c r="DL751" s="130">
        <f t="shared" si="1748"/>
        <v>745</v>
      </c>
      <c r="DM751" s="56"/>
    </row>
    <row r="752" spans="2:117" ht="22.5" customHeight="1">
      <c r="B752" s="98" t="s">
        <v>68</v>
      </c>
      <c r="C752" s="130">
        <f t="shared" si="1742"/>
        <v>746</v>
      </c>
      <c r="D752" s="146">
        <v>45713</v>
      </c>
      <c r="E752" s="155" t="s">
        <v>69</v>
      </c>
      <c r="F752" s="102" t="s">
        <v>70</v>
      </c>
      <c r="G752" s="103" t="s">
        <v>20</v>
      </c>
      <c r="H752" s="131" t="s">
        <v>46</v>
      </c>
      <c r="I752" s="132">
        <v>3000</v>
      </c>
      <c r="J752" s="106"/>
      <c r="K752" s="107">
        <f t="shared" si="1743"/>
        <v>7453875</v>
      </c>
      <c r="L752" s="645"/>
      <c r="M752" s="133"/>
      <c r="N752" s="133"/>
      <c r="O752" s="134" t="str">
        <f t="shared" ref="O752:S752" si="2448">IF($H752=O$6,$I752,"")</f>
        <v/>
      </c>
      <c r="P752" s="135" t="str">
        <f t="shared" si="2448"/>
        <v/>
      </c>
      <c r="Q752" s="136">
        <f t="shared" si="2448"/>
        <v>3000</v>
      </c>
      <c r="R752" s="135" t="str">
        <f t="shared" si="2448"/>
        <v/>
      </c>
      <c r="S752" s="137" t="str">
        <f t="shared" si="2448"/>
        <v/>
      </c>
      <c r="T752" s="113" t="str">
        <f t="shared" ref="T752:AJ752" si="2449">IF($H752=T$6,$J752,"")</f>
        <v/>
      </c>
      <c r="U752" s="114" t="str">
        <f t="shared" si="2449"/>
        <v/>
      </c>
      <c r="V752" s="114" t="str">
        <f t="shared" si="2449"/>
        <v/>
      </c>
      <c r="W752" s="114" t="str">
        <f t="shared" si="2449"/>
        <v/>
      </c>
      <c r="X752" s="113" t="str">
        <f t="shared" si="2449"/>
        <v/>
      </c>
      <c r="Y752" s="114" t="str">
        <f t="shared" si="2449"/>
        <v/>
      </c>
      <c r="Z752" s="114" t="str">
        <f t="shared" si="2449"/>
        <v/>
      </c>
      <c r="AA752" s="114" t="str">
        <f t="shared" si="2449"/>
        <v/>
      </c>
      <c r="AB752" s="113" t="str">
        <f t="shared" si="2449"/>
        <v/>
      </c>
      <c r="AC752" s="114" t="str">
        <f t="shared" si="2449"/>
        <v/>
      </c>
      <c r="AD752" s="114" t="str">
        <f t="shared" si="2449"/>
        <v/>
      </c>
      <c r="AE752" s="114" t="str">
        <f t="shared" si="2449"/>
        <v/>
      </c>
      <c r="AF752" s="114" t="str">
        <f t="shared" si="2449"/>
        <v/>
      </c>
      <c r="AG752" s="114" t="str">
        <f t="shared" si="2449"/>
        <v/>
      </c>
      <c r="AH752" s="114" t="str">
        <f t="shared" si="2449"/>
        <v/>
      </c>
      <c r="AI752" s="113" t="str">
        <f t="shared" si="2449"/>
        <v/>
      </c>
      <c r="AJ752" s="115" t="str">
        <f t="shared" si="2449"/>
        <v/>
      </c>
      <c r="AK752" s="617"/>
      <c r="AL752" s="38"/>
      <c r="AM752" s="98" t="s">
        <v>68</v>
      </c>
      <c r="AN752" s="130">
        <f t="shared" si="1746"/>
        <v>746</v>
      </c>
      <c r="AO752" s="138" t="str">
        <f t="shared" ref="AO752:AS752" si="2450">IF(AND($G752=AO$4,$H752=AO$6),$I752,"")</f>
        <v/>
      </c>
      <c r="AP752" s="139" t="str">
        <f t="shared" si="2450"/>
        <v/>
      </c>
      <c r="AQ752" s="139">
        <f t="shared" si="2450"/>
        <v>3000</v>
      </c>
      <c r="AR752" s="139" t="str">
        <f t="shared" si="2450"/>
        <v/>
      </c>
      <c r="AS752" s="139" t="str">
        <f t="shared" si="2450"/>
        <v/>
      </c>
      <c r="AT752" s="118"/>
      <c r="AU752" s="138" t="str">
        <f t="shared" si="1675"/>
        <v/>
      </c>
      <c r="AV752" s="139" t="str">
        <f t="shared" si="1676"/>
        <v/>
      </c>
      <c r="AW752" s="139" t="str">
        <f t="shared" si="1677"/>
        <v/>
      </c>
      <c r="AX752" s="139" t="str">
        <f t="shared" si="1678"/>
        <v/>
      </c>
      <c r="AY752" s="139" t="str">
        <f t="shared" si="1679"/>
        <v/>
      </c>
      <c r="AZ752" s="140" t="str">
        <f t="shared" si="1680"/>
        <v/>
      </c>
      <c r="BA752" s="141" t="str">
        <f t="shared" si="1681"/>
        <v/>
      </c>
      <c r="BB752" s="139" t="str">
        <f t="shared" si="1682"/>
        <v/>
      </c>
      <c r="BC752" s="139" t="str">
        <f t="shared" si="1683"/>
        <v/>
      </c>
      <c r="BD752" s="139" t="str">
        <f t="shared" si="1684"/>
        <v/>
      </c>
      <c r="BE752" s="140" t="str">
        <f t="shared" si="1685"/>
        <v/>
      </c>
      <c r="BF752" s="122" t="str">
        <f t="shared" si="1686"/>
        <v/>
      </c>
      <c r="BG752" s="123" t="str">
        <f t="shared" si="1687"/>
        <v/>
      </c>
      <c r="BH752" s="123" t="str">
        <f t="shared" si="1688"/>
        <v/>
      </c>
      <c r="BI752" s="123" t="str">
        <f t="shared" si="1689"/>
        <v/>
      </c>
      <c r="BJ752" s="122" t="str">
        <f t="shared" si="1690"/>
        <v/>
      </c>
      <c r="BK752" s="123" t="str">
        <f t="shared" si="1691"/>
        <v/>
      </c>
      <c r="BL752" s="123" t="str">
        <f t="shared" si="1692"/>
        <v/>
      </c>
      <c r="BM752" s="123" t="str">
        <f t="shared" si="1693"/>
        <v/>
      </c>
      <c r="BN752" s="123" t="str">
        <f t="shared" si="1694"/>
        <v/>
      </c>
      <c r="BO752" s="123" t="str">
        <f t="shared" si="1695"/>
        <v/>
      </c>
      <c r="BP752" s="123" t="str">
        <f t="shared" si="1696"/>
        <v/>
      </c>
      <c r="BQ752" s="123" t="str">
        <f t="shared" si="1697"/>
        <v/>
      </c>
      <c r="BR752" s="124" t="str">
        <f t="shared" si="1698"/>
        <v/>
      </c>
      <c r="BS752" s="142" t="str">
        <f t="shared" si="1699"/>
        <v/>
      </c>
      <c r="BT752" s="143" t="str">
        <f t="shared" si="1700"/>
        <v/>
      </c>
      <c r="BU752" s="143" t="str">
        <f t="shared" si="1701"/>
        <v/>
      </c>
      <c r="BV752" s="143" t="str">
        <f t="shared" si="1702"/>
        <v/>
      </c>
      <c r="BW752" s="143" t="str">
        <f t="shared" si="1703"/>
        <v/>
      </c>
      <c r="BX752" s="144" t="str">
        <f t="shared" si="1704"/>
        <v/>
      </c>
      <c r="BY752" s="141" t="str">
        <f t="shared" si="1705"/>
        <v/>
      </c>
      <c r="BZ752" s="139" t="str">
        <f t="shared" si="1706"/>
        <v/>
      </c>
      <c r="CA752" s="139" t="str">
        <f t="shared" si="1707"/>
        <v/>
      </c>
      <c r="CB752" s="139" t="str">
        <f t="shared" si="1708"/>
        <v/>
      </c>
      <c r="CC752" s="139" t="str">
        <f t="shared" si="1709"/>
        <v/>
      </c>
      <c r="CD752" s="139" t="str">
        <f t="shared" si="1710"/>
        <v/>
      </c>
      <c r="CE752" s="140" t="str">
        <f t="shared" si="1711"/>
        <v/>
      </c>
      <c r="CF752" s="141" t="str">
        <f t="shared" si="1712"/>
        <v/>
      </c>
      <c r="CG752" s="139" t="str">
        <f t="shared" si="1713"/>
        <v/>
      </c>
      <c r="CH752" s="139" t="str">
        <f t="shared" si="1714"/>
        <v/>
      </c>
      <c r="CI752" s="139" t="str">
        <f t="shared" si="1715"/>
        <v/>
      </c>
      <c r="CJ752" s="139" t="str">
        <f t="shared" si="1716"/>
        <v/>
      </c>
      <c r="CK752" s="139" t="str">
        <f t="shared" si="1717"/>
        <v/>
      </c>
      <c r="CL752" s="140" t="str">
        <f t="shared" si="1718"/>
        <v/>
      </c>
      <c r="CM752" s="142" t="str">
        <f t="shared" si="1719"/>
        <v/>
      </c>
      <c r="CN752" s="143" t="str">
        <f t="shared" si="1720"/>
        <v/>
      </c>
      <c r="CO752" s="143" t="str">
        <f t="shared" si="1721"/>
        <v/>
      </c>
      <c r="CP752" s="143" t="str">
        <f t="shared" si="1722"/>
        <v/>
      </c>
      <c r="CQ752" s="143" t="str">
        <f t="shared" si="1723"/>
        <v/>
      </c>
      <c r="CR752" s="145" t="str">
        <f t="shared" si="1724"/>
        <v/>
      </c>
      <c r="CS752" s="127"/>
      <c r="CT752" s="122" t="str">
        <f t="shared" si="1725"/>
        <v/>
      </c>
      <c r="CU752" s="123" t="str">
        <f t="shared" si="1726"/>
        <v/>
      </c>
      <c r="CV752" s="123" t="str">
        <f t="shared" si="1727"/>
        <v/>
      </c>
      <c r="CW752" s="123" t="str">
        <f t="shared" si="1728"/>
        <v/>
      </c>
      <c r="CX752" s="123" t="str">
        <f t="shared" si="1729"/>
        <v/>
      </c>
      <c r="CY752" s="123" t="str">
        <f t="shared" si="1730"/>
        <v/>
      </c>
      <c r="CZ752" s="123" t="str">
        <f t="shared" si="1731"/>
        <v/>
      </c>
      <c r="DA752" s="123" t="str">
        <f t="shared" si="1732"/>
        <v/>
      </c>
      <c r="DB752" s="124" t="str">
        <f t="shared" si="1733"/>
        <v/>
      </c>
      <c r="DC752" s="128" t="str">
        <f t="shared" si="1734"/>
        <v/>
      </c>
      <c r="DD752" s="123" t="str">
        <f t="shared" si="1735"/>
        <v/>
      </c>
      <c r="DE752" s="123" t="str">
        <f t="shared" si="1736"/>
        <v/>
      </c>
      <c r="DF752" s="123" t="str">
        <f t="shared" si="1737"/>
        <v/>
      </c>
      <c r="DG752" s="123" t="str">
        <f t="shared" si="1738"/>
        <v/>
      </c>
      <c r="DH752" s="123" t="str">
        <f t="shared" si="1739"/>
        <v/>
      </c>
      <c r="DI752" s="123" t="str">
        <f t="shared" si="1740"/>
        <v/>
      </c>
      <c r="DJ752" s="129" t="str">
        <f t="shared" si="1741"/>
        <v/>
      </c>
      <c r="DK752" s="98" t="s">
        <v>68</v>
      </c>
      <c r="DL752" s="130">
        <f t="shared" si="1748"/>
        <v>746</v>
      </c>
      <c r="DM752" s="56"/>
    </row>
    <row r="753" spans="2:117" ht="22.5" customHeight="1">
      <c r="B753" s="98" t="s">
        <v>68</v>
      </c>
      <c r="C753" s="130">
        <f t="shared" si="1742"/>
        <v>747</v>
      </c>
      <c r="D753" s="146">
        <v>45713</v>
      </c>
      <c r="E753" s="155" t="s">
        <v>69</v>
      </c>
      <c r="F753" s="102" t="s">
        <v>70</v>
      </c>
      <c r="G753" s="156" t="s">
        <v>20</v>
      </c>
      <c r="H753" s="131" t="s">
        <v>46</v>
      </c>
      <c r="I753" s="132">
        <v>10000</v>
      </c>
      <c r="J753" s="106"/>
      <c r="K753" s="107">
        <f t="shared" si="1743"/>
        <v>7463875</v>
      </c>
      <c r="L753" s="645"/>
      <c r="M753" s="133"/>
      <c r="N753" s="133"/>
      <c r="O753" s="134" t="str">
        <f t="shared" ref="O753:S753" si="2451">IF($H753=O$6,$I753,"")</f>
        <v/>
      </c>
      <c r="P753" s="135" t="str">
        <f t="shared" si="2451"/>
        <v/>
      </c>
      <c r="Q753" s="136">
        <f t="shared" si="2451"/>
        <v>10000</v>
      </c>
      <c r="R753" s="135" t="str">
        <f t="shared" si="2451"/>
        <v/>
      </c>
      <c r="S753" s="137" t="str">
        <f t="shared" si="2451"/>
        <v/>
      </c>
      <c r="T753" s="113" t="str">
        <f t="shared" ref="T753:AJ753" si="2452">IF($H753=T$6,$J753,"")</f>
        <v/>
      </c>
      <c r="U753" s="114" t="str">
        <f t="shared" si="2452"/>
        <v/>
      </c>
      <c r="V753" s="114" t="str">
        <f t="shared" si="2452"/>
        <v/>
      </c>
      <c r="W753" s="114" t="str">
        <f t="shared" si="2452"/>
        <v/>
      </c>
      <c r="X753" s="113" t="str">
        <f t="shared" si="2452"/>
        <v/>
      </c>
      <c r="Y753" s="114" t="str">
        <f t="shared" si="2452"/>
        <v/>
      </c>
      <c r="Z753" s="114" t="str">
        <f t="shared" si="2452"/>
        <v/>
      </c>
      <c r="AA753" s="114" t="str">
        <f t="shared" si="2452"/>
        <v/>
      </c>
      <c r="AB753" s="113" t="str">
        <f t="shared" si="2452"/>
        <v/>
      </c>
      <c r="AC753" s="114" t="str">
        <f t="shared" si="2452"/>
        <v/>
      </c>
      <c r="AD753" s="114" t="str">
        <f t="shared" si="2452"/>
        <v/>
      </c>
      <c r="AE753" s="114" t="str">
        <f t="shared" si="2452"/>
        <v/>
      </c>
      <c r="AF753" s="114" t="str">
        <f t="shared" si="2452"/>
        <v/>
      </c>
      <c r="AG753" s="114" t="str">
        <f t="shared" si="2452"/>
        <v/>
      </c>
      <c r="AH753" s="114" t="str">
        <f t="shared" si="2452"/>
        <v/>
      </c>
      <c r="AI753" s="113" t="str">
        <f t="shared" si="2452"/>
        <v/>
      </c>
      <c r="AJ753" s="115" t="str">
        <f t="shared" si="2452"/>
        <v/>
      </c>
      <c r="AK753" s="617"/>
      <c r="AL753" s="38"/>
      <c r="AM753" s="98" t="s">
        <v>68</v>
      </c>
      <c r="AN753" s="130">
        <f t="shared" si="1746"/>
        <v>747</v>
      </c>
      <c r="AO753" s="138" t="str">
        <f t="shared" ref="AO753:AS753" si="2453">IF(AND($G753=AO$4,$H753=AO$6),$I753,"")</f>
        <v/>
      </c>
      <c r="AP753" s="139" t="str">
        <f t="shared" si="2453"/>
        <v/>
      </c>
      <c r="AQ753" s="139">
        <f t="shared" si="2453"/>
        <v>10000</v>
      </c>
      <c r="AR753" s="139" t="str">
        <f t="shared" si="2453"/>
        <v/>
      </c>
      <c r="AS753" s="139" t="str">
        <f t="shared" si="2453"/>
        <v/>
      </c>
      <c r="AT753" s="118"/>
      <c r="AU753" s="138" t="str">
        <f t="shared" si="1675"/>
        <v/>
      </c>
      <c r="AV753" s="139" t="str">
        <f t="shared" si="1676"/>
        <v/>
      </c>
      <c r="AW753" s="139" t="str">
        <f t="shared" si="1677"/>
        <v/>
      </c>
      <c r="AX753" s="139" t="str">
        <f t="shared" si="1678"/>
        <v/>
      </c>
      <c r="AY753" s="139" t="str">
        <f t="shared" si="1679"/>
        <v/>
      </c>
      <c r="AZ753" s="140" t="str">
        <f t="shared" si="1680"/>
        <v/>
      </c>
      <c r="BA753" s="141" t="str">
        <f t="shared" si="1681"/>
        <v/>
      </c>
      <c r="BB753" s="139" t="str">
        <f t="shared" si="1682"/>
        <v/>
      </c>
      <c r="BC753" s="139" t="str">
        <f t="shared" si="1683"/>
        <v/>
      </c>
      <c r="BD753" s="139" t="str">
        <f t="shared" si="1684"/>
        <v/>
      </c>
      <c r="BE753" s="140" t="str">
        <f t="shared" si="1685"/>
        <v/>
      </c>
      <c r="BF753" s="122" t="str">
        <f t="shared" si="1686"/>
        <v/>
      </c>
      <c r="BG753" s="123" t="str">
        <f t="shared" si="1687"/>
        <v/>
      </c>
      <c r="BH753" s="123" t="str">
        <f t="shared" si="1688"/>
        <v/>
      </c>
      <c r="BI753" s="123" t="str">
        <f t="shared" si="1689"/>
        <v/>
      </c>
      <c r="BJ753" s="122" t="str">
        <f t="shared" si="1690"/>
        <v/>
      </c>
      <c r="BK753" s="123" t="str">
        <f t="shared" si="1691"/>
        <v/>
      </c>
      <c r="BL753" s="123" t="str">
        <f t="shared" si="1692"/>
        <v/>
      </c>
      <c r="BM753" s="123" t="str">
        <f t="shared" si="1693"/>
        <v/>
      </c>
      <c r="BN753" s="123" t="str">
        <f t="shared" si="1694"/>
        <v/>
      </c>
      <c r="BO753" s="123" t="str">
        <f t="shared" si="1695"/>
        <v/>
      </c>
      <c r="BP753" s="123" t="str">
        <f t="shared" si="1696"/>
        <v/>
      </c>
      <c r="BQ753" s="123" t="str">
        <f t="shared" si="1697"/>
        <v/>
      </c>
      <c r="BR753" s="124" t="str">
        <f t="shared" si="1698"/>
        <v/>
      </c>
      <c r="BS753" s="142" t="str">
        <f t="shared" si="1699"/>
        <v/>
      </c>
      <c r="BT753" s="143" t="str">
        <f t="shared" si="1700"/>
        <v/>
      </c>
      <c r="BU753" s="143" t="str">
        <f t="shared" si="1701"/>
        <v/>
      </c>
      <c r="BV753" s="143" t="str">
        <f t="shared" si="1702"/>
        <v/>
      </c>
      <c r="BW753" s="143" t="str">
        <f t="shared" si="1703"/>
        <v/>
      </c>
      <c r="BX753" s="144" t="str">
        <f t="shared" si="1704"/>
        <v/>
      </c>
      <c r="BY753" s="141" t="str">
        <f t="shared" si="1705"/>
        <v/>
      </c>
      <c r="BZ753" s="139" t="str">
        <f t="shared" si="1706"/>
        <v/>
      </c>
      <c r="CA753" s="139" t="str">
        <f t="shared" si="1707"/>
        <v/>
      </c>
      <c r="CB753" s="139" t="str">
        <f t="shared" si="1708"/>
        <v/>
      </c>
      <c r="CC753" s="139" t="str">
        <f t="shared" si="1709"/>
        <v/>
      </c>
      <c r="CD753" s="139" t="str">
        <f t="shared" si="1710"/>
        <v/>
      </c>
      <c r="CE753" s="140" t="str">
        <f t="shared" si="1711"/>
        <v/>
      </c>
      <c r="CF753" s="141" t="str">
        <f t="shared" si="1712"/>
        <v/>
      </c>
      <c r="CG753" s="139" t="str">
        <f t="shared" si="1713"/>
        <v/>
      </c>
      <c r="CH753" s="139" t="str">
        <f t="shared" si="1714"/>
        <v/>
      </c>
      <c r="CI753" s="139" t="str">
        <f t="shared" si="1715"/>
        <v/>
      </c>
      <c r="CJ753" s="139" t="str">
        <f t="shared" si="1716"/>
        <v/>
      </c>
      <c r="CK753" s="139" t="str">
        <f t="shared" si="1717"/>
        <v/>
      </c>
      <c r="CL753" s="140" t="str">
        <f t="shared" si="1718"/>
        <v/>
      </c>
      <c r="CM753" s="142" t="str">
        <f t="shared" si="1719"/>
        <v/>
      </c>
      <c r="CN753" s="143" t="str">
        <f t="shared" si="1720"/>
        <v/>
      </c>
      <c r="CO753" s="143" t="str">
        <f t="shared" si="1721"/>
        <v/>
      </c>
      <c r="CP753" s="143" t="str">
        <f t="shared" si="1722"/>
        <v/>
      </c>
      <c r="CQ753" s="143" t="str">
        <f t="shared" si="1723"/>
        <v/>
      </c>
      <c r="CR753" s="145" t="str">
        <f t="shared" si="1724"/>
        <v/>
      </c>
      <c r="CS753" s="127"/>
      <c r="CT753" s="122" t="str">
        <f t="shared" si="1725"/>
        <v/>
      </c>
      <c r="CU753" s="123" t="str">
        <f t="shared" si="1726"/>
        <v/>
      </c>
      <c r="CV753" s="123" t="str">
        <f t="shared" si="1727"/>
        <v/>
      </c>
      <c r="CW753" s="123" t="str">
        <f t="shared" si="1728"/>
        <v/>
      </c>
      <c r="CX753" s="123" t="str">
        <f t="shared" si="1729"/>
        <v/>
      </c>
      <c r="CY753" s="123" t="str">
        <f t="shared" si="1730"/>
        <v/>
      </c>
      <c r="CZ753" s="123" t="str">
        <f t="shared" si="1731"/>
        <v/>
      </c>
      <c r="DA753" s="123" t="str">
        <f t="shared" si="1732"/>
        <v/>
      </c>
      <c r="DB753" s="124" t="str">
        <f t="shared" si="1733"/>
        <v/>
      </c>
      <c r="DC753" s="128" t="str">
        <f t="shared" si="1734"/>
        <v/>
      </c>
      <c r="DD753" s="123" t="str">
        <f t="shared" si="1735"/>
        <v/>
      </c>
      <c r="DE753" s="123" t="str">
        <f t="shared" si="1736"/>
        <v/>
      </c>
      <c r="DF753" s="123" t="str">
        <f t="shared" si="1737"/>
        <v/>
      </c>
      <c r="DG753" s="123" t="str">
        <f t="shared" si="1738"/>
        <v/>
      </c>
      <c r="DH753" s="123" t="str">
        <f t="shared" si="1739"/>
        <v/>
      </c>
      <c r="DI753" s="123" t="str">
        <f t="shared" si="1740"/>
        <v/>
      </c>
      <c r="DJ753" s="129" t="str">
        <f t="shared" si="1741"/>
        <v/>
      </c>
      <c r="DK753" s="98" t="s">
        <v>68</v>
      </c>
      <c r="DL753" s="130">
        <f t="shared" si="1748"/>
        <v>747</v>
      </c>
      <c r="DM753" s="56"/>
    </row>
    <row r="754" spans="2:117" ht="22.5" customHeight="1">
      <c r="B754" s="98" t="s">
        <v>68</v>
      </c>
      <c r="C754" s="130">
        <f t="shared" si="1742"/>
        <v>748</v>
      </c>
      <c r="D754" s="146">
        <v>45713</v>
      </c>
      <c r="E754" s="155" t="s">
        <v>69</v>
      </c>
      <c r="F754" s="102" t="s">
        <v>70</v>
      </c>
      <c r="G754" s="103" t="s">
        <v>20</v>
      </c>
      <c r="H754" s="131" t="s">
        <v>46</v>
      </c>
      <c r="I754" s="132">
        <v>5000</v>
      </c>
      <c r="J754" s="106"/>
      <c r="K754" s="107">
        <f t="shared" si="1743"/>
        <v>7468875</v>
      </c>
      <c r="L754" s="645"/>
      <c r="M754" s="133"/>
      <c r="N754" s="133"/>
      <c r="O754" s="134" t="str">
        <f t="shared" ref="O754:S754" si="2454">IF($H754=O$6,$I754,"")</f>
        <v/>
      </c>
      <c r="P754" s="135" t="str">
        <f t="shared" si="2454"/>
        <v/>
      </c>
      <c r="Q754" s="136">
        <f t="shared" si="2454"/>
        <v>5000</v>
      </c>
      <c r="R754" s="135" t="str">
        <f t="shared" si="2454"/>
        <v/>
      </c>
      <c r="S754" s="137" t="str">
        <f t="shared" si="2454"/>
        <v/>
      </c>
      <c r="T754" s="113" t="str">
        <f t="shared" ref="T754:AJ754" si="2455">IF($H754=T$6,$J754,"")</f>
        <v/>
      </c>
      <c r="U754" s="114" t="str">
        <f t="shared" si="2455"/>
        <v/>
      </c>
      <c r="V754" s="114" t="str">
        <f t="shared" si="2455"/>
        <v/>
      </c>
      <c r="W754" s="114" t="str">
        <f t="shared" si="2455"/>
        <v/>
      </c>
      <c r="X754" s="113" t="str">
        <f t="shared" si="2455"/>
        <v/>
      </c>
      <c r="Y754" s="114" t="str">
        <f t="shared" si="2455"/>
        <v/>
      </c>
      <c r="Z754" s="114" t="str">
        <f t="shared" si="2455"/>
        <v/>
      </c>
      <c r="AA754" s="114" t="str">
        <f t="shared" si="2455"/>
        <v/>
      </c>
      <c r="AB754" s="113" t="str">
        <f t="shared" si="2455"/>
        <v/>
      </c>
      <c r="AC754" s="114" t="str">
        <f t="shared" si="2455"/>
        <v/>
      </c>
      <c r="AD754" s="114" t="str">
        <f t="shared" si="2455"/>
        <v/>
      </c>
      <c r="AE754" s="114" t="str">
        <f t="shared" si="2455"/>
        <v/>
      </c>
      <c r="AF754" s="114" t="str">
        <f t="shared" si="2455"/>
        <v/>
      </c>
      <c r="AG754" s="114" t="str">
        <f t="shared" si="2455"/>
        <v/>
      </c>
      <c r="AH754" s="114" t="str">
        <f t="shared" si="2455"/>
        <v/>
      </c>
      <c r="AI754" s="113" t="str">
        <f t="shared" si="2455"/>
        <v/>
      </c>
      <c r="AJ754" s="115" t="str">
        <f t="shared" si="2455"/>
        <v/>
      </c>
      <c r="AK754" s="617"/>
      <c r="AL754" s="38"/>
      <c r="AM754" s="98" t="s">
        <v>68</v>
      </c>
      <c r="AN754" s="130">
        <f t="shared" si="1746"/>
        <v>748</v>
      </c>
      <c r="AO754" s="138" t="str">
        <f t="shared" ref="AO754:AS754" si="2456">IF(AND($G754=AO$4,$H754=AO$6),$I754,"")</f>
        <v/>
      </c>
      <c r="AP754" s="139" t="str">
        <f t="shared" si="2456"/>
        <v/>
      </c>
      <c r="AQ754" s="139">
        <f t="shared" si="2456"/>
        <v>5000</v>
      </c>
      <c r="AR754" s="139" t="str">
        <f t="shared" si="2456"/>
        <v/>
      </c>
      <c r="AS754" s="139" t="str">
        <f t="shared" si="2456"/>
        <v/>
      </c>
      <c r="AT754" s="118"/>
      <c r="AU754" s="138" t="str">
        <f t="shared" si="1675"/>
        <v/>
      </c>
      <c r="AV754" s="139" t="str">
        <f t="shared" si="1676"/>
        <v/>
      </c>
      <c r="AW754" s="139" t="str">
        <f t="shared" si="1677"/>
        <v/>
      </c>
      <c r="AX754" s="139" t="str">
        <f t="shared" si="1678"/>
        <v/>
      </c>
      <c r="AY754" s="139" t="str">
        <f t="shared" si="1679"/>
        <v/>
      </c>
      <c r="AZ754" s="140" t="str">
        <f t="shared" si="1680"/>
        <v/>
      </c>
      <c r="BA754" s="141" t="str">
        <f t="shared" si="1681"/>
        <v/>
      </c>
      <c r="BB754" s="139" t="str">
        <f t="shared" si="1682"/>
        <v/>
      </c>
      <c r="BC754" s="139" t="str">
        <f t="shared" si="1683"/>
        <v/>
      </c>
      <c r="BD754" s="139" t="str">
        <f t="shared" si="1684"/>
        <v/>
      </c>
      <c r="BE754" s="140" t="str">
        <f t="shared" si="1685"/>
        <v/>
      </c>
      <c r="BF754" s="122" t="str">
        <f t="shared" si="1686"/>
        <v/>
      </c>
      <c r="BG754" s="123" t="str">
        <f t="shared" si="1687"/>
        <v/>
      </c>
      <c r="BH754" s="123" t="str">
        <f t="shared" si="1688"/>
        <v/>
      </c>
      <c r="BI754" s="123" t="str">
        <f t="shared" si="1689"/>
        <v/>
      </c>
      <c r="BJ754" s="122" t="str">
        <f t="shared" si="1690"/>
        <v/>
      </c>
      <c r="BK754" s="123" t="str">
        <f t="shared" si="1691"/>
        <v/>
      </c>
      <c r="BL754" s="123" t="str">
        <f t="shared" si="1692"/>
        <v/>
      </c>
      <c r="BM754" s="123" t="str">
        <f t="shared" si="1693"/>
        <v/>
      </c>
      <c r="BN754" s="123" t="str">
        <f t="shared" si="1694"/>
        <v/>
      </c>
      <c r="BO754" s="123" t="str">
        <f t="shared" si="1695"/>
        <v/>
      </c>
      <c r="BP754" s="123" t="str">
        <f t="shared" si="1696"/>
        <v/>
      </c>
      <c r="BQ754" s="123" t="str">
        <f t="shared" si="1697"/>
        <v/>
      </c>
      <c r="BR754" s="124" t="str">
        <f t="shared" si="1698"/>
        <v/>
      </c>
      <c r="BS754" s="142" t="str">
        <f t="shared" si="1699"/>
        <v/>
      </c>
      <c r="BT754" s="143" t="str">
        <f t="shared" si="1700"/>
        <v/>
      </c>
      <c r="BU754" s="143" t="str">
        <f t="shared" si="1701"/>
        <v/>
      </c>
      <c r="BV754" s="143" t="str">
        <f t="shared" si="1702"/>
        <v/>
      </c>
      <c r="BW754" s="143" t="str">
        <f t="shared" si="1703"/>
        <v/>
      </c>
      <c r="BX754" s="144" t="str">
        <f t="shared" si="1704"/>
        <v/>
      </c>
      <c r="BY754" s="141" t="str">
        <f t="shared" si="1705"/>
        <v/>
      </c>
      <c r="BZ754" s="139" t="str">
        <f t="shared" si="1706"/>
        <v/>
      </c>
      <c r="CA754" s="139" t="str">
        <f t="shared" si="1707"/>
        <v/>
      </c>
      <c r="CB754" s="139" t="str">
        <f t="shared" si="1708"/>
        <v/>
      </c>
      <c r="CC754" s="139" t="str">
        <f t="shared" si="1709"/>
        <v/>
      </c>
      <c r="CD754" s="139" t="str">
        <f t="shared" si="1710"/>
        <v/>
      </c>
      <c r="CE754" s="140" t="str">
        <f t="shared" si="1711"/>
        <v/>
      </c>
      <c r="CF754" s="141" t="str">
        <f t="shared" si="1712"/>
        <v/>
      </c>
      <c r="CG754" s="139" t="str">
        <f t="shared" si="1713"/>
        <v/>
      </c>
      <c r="CH754" s="139" t="str">
        <f t="shared" si="1714"/>
        <v/>
      </c>
      <c r="CI754" s="139" t="str">
        <f t="shared" si="1715"/>
        <v/>
      </c>
      <c r="CJ754" s="139" t="str">
        <f t="shared" si="1716"/>
        <v/>
      </c>
      <c r="CK754" s="139" t="str">
        <f t="shared" si="1717"/>
        <v/>
      </c>
      <c r="CL754" s="140" t="str">
        <f t="shared" si="1718"/>
        <v/>
      </c>
      <c r="CM754" s="142" t="str">
        <f t="shared" si="1719"/>
        <v/>
      </c>
      <c r="CN754" s="143" t="str">
        <f t="shared" si="1720"/>
        <v/>
      </c>
      <c r="CO754" s="143" t="str">
        <f t="shared" si="1721"/>
        <v/>
      </c>
      <c r="CP754" s="143" t="str">
        <f t="shared" si="1722"/>
        <v/>
      </c>
      <c r="CQ754" s="143" t="str">
        <f t="shared" si="1723"/>
        <v/>
      </c>
      <c r="CR754" s="145" t="str">
        <f t="shared" si="1724"/>
        <v/>
      </c>
      <c r="CS754" s="127"/>
      <c r="CT754" s="122" t="str">
        <f t="shared" si="1725"/>
        <v/>
      </c>
      <c r="CU754" s="123" t="str">
        <f t="shared" si="1726"/>
        <v/>
      </c>
      <c r="CV754" s="123" t="str">
        <f t="shared" si="1727"/>
        <v/>
      </c>
      <c r="CW754" s="123" t="str">
        <f t="shared" si="1728"/>
        <v/>
      </c>
      <c r="CX754" s="123" t="str">
        <f t="shared" si="1729"/>
        <v/>
      </c>
      <c r="CY754" s="123" t="str">
        <f t="shared" si="1730"/>
        <v/>
      </c>
      <c r="CZ754" s="123" t="str">
        <f t="shared" si="1731"/>
        <v/>
      </c>
      <c r="DA754" s="123" t="str">
        <f t="shared" si="1732"/>
        <v/>
      </c>
      <c r="DB754" s="124" t="str">
        <f t="shared" si="1733"/>
        <v/>
      </c>
      <c r="DC754" s="128" t="str">
        <f t="shared" si="1734"/>
        <v/>
      </c>
      <c r="DD754" s="123" t="str">
        <f t="shared" si="1735"/>
        <v/>
      </c>
      <c r="DE754" s="123" t="str">
        <f t="shared" si="1736"/>
        <v/>
      </c>
      <c r="DF754" s="123" t="str">
        <f t="shared" si="1737"/>
        <v/>
      </c>
      <c r="DG754" s="123" t="str">
        <f t="shared" si="1738"/>
        <v/>
      </c>
      <c r="DH754" s="123" t="str">
        <f t="shared" si="1739"/>
        <v/>
      </c>
      <c r="DI754" s="123" t="str">
        <f t="shared" si="1740"/>
        <v/>
      </c>
      <c r="DJ754" s="129" t="str">
        <f t="shared" si="1741"/>
        <v/>
      </c>
      <c r="DK754" s="98" t="s">
        <v>68</v>
      </c>
      <c r="DL754" s="130">
        <f t="shared" si="1748"/>
        <v>748</v>
      </c>
      <c r="DM754" s="56"/>
    </row>
    <row r="755" spans="2:117" ht="22.5" customHeight="1">
      <c r="B755" s="98" t="s">
        <v>68</v>
      </c>
      <c r="C755" s="130">
        <f t="shared" si="1742"/>
        <v>749</v>
      </c>
      <c r="D755" s="146">
        <v>45713</v>
      </c>
      <c r="E755" s="155" t="s">
        <v>69</v>
      </c>
      <c r="F755" s="102" t="s">
        <v>70</v>
      </c>
      <c r="G755" s="103" t="s">
        <v>20</v>
      </c>
      <c r="H755" s="131" t="s">
        <v>46</v>
      </c>
      <c r="I755" s="132">
        <v>3000</v>
      </c>
      <c r="J755" s="106"/>
      <c r="K755" s="107">
        <f t="shared" si="1743"/>
        <v>7471875</v>
      </c>
      <c r="L755" s="645"/>
      <c r="M755" s="133"/>
      <c r="N755" s="133"/>
      <c r="O755" s="134" t="str">
        <f t="shared" ref="O755:S755" si="2457">IF($H755=O$6,$I755,"")</f>
        <v/>
      </c>
      <c r="P755" s="135" t="str">
        <f t="shared" si="2457"/>
        <v/>
      </c>
      <c r="Q755" s="136">
        <f t="shared" si="2457"/>
        <v>3000</v>
      </c>
      <c r="R755" s="135" t="str">
        <f t="shared" si="2457"/>
        <v/>
      </c>
      <c r="S755" s="137" t="str">
        <f t="shared" si="2457"/>
        <v/>
      </c>
      <c r="T755" s="113" t="str">
        <f t="shared" ref="T755:AJ755" si="2458">IF($H755=T$6,$J755,"")</f>
        <v/>
      </c>
      <c r="U755" s="114" t="str">
        <f t="shared" si="2458"/>
        <v/>
      </c>
      <c r="V755" s="114" t="str">
        <f t="shared" si="2458"/>
        <v/>
      </c>
      <c r="W755" s="114" t="str">
        <f t="shared" si="2458"/>
        <v/>
      </c>
      <c r="X755" s="113" t="str">
        <f t="shared" si="2458"/>
        <v/>
      </c>
      <c r="Y755" s="114" t="str">
        <f t="shared" si="2458"/>
        <v/>
      </c>
      <c r="Z755" s="114" t="str">
        <f t="shared" si="2458"/>
        <v/>
      </c>
      <c r="AA755" s="114" t="str">
        <f t="shared" si="2458"/>
        <v/>
      </c>
      <c r="AB755" s="113" t="str">
        <f t="shared" si="2458"/>
        <v/>
      </c>
      <c r="AC755" s="114" t="str">
        <f t="shared" si="2458"/>
        <v/>
      </c>
      <c r="AD755" s="114" t="str">
        <f t="shared" si="2458"/>
        <v/>
      </c>
      <c r="AE755" s="114" t="str">
        <f t="shared" si="2458"/>
        <v/>
      </c>
      <c r="AF755" s="114" t="str">
        <f t="shared" si="2458"/>
        <v/>
      </c>
      <c r="AG755" s="114" t="str">
        <f t="shared" si="2458"/>
        <v/>
      </c>
      <c r="AH755" s="114" t="str">
        <f t="shared" si="2458"/>
        <v/>
      </c>
      <c r="AI755" s="113" t="str">
        <f t="shared" si="2458"/>
        <v/>
      </c>
      <c r="AJ755" s="115" t="str">
        <f t="shared" si="2458"/>
        <v/>
      </c>
      <c r="AK755" s="617"/>
      <c r="AL755" s="38"/>
      <c r="AM755" s="98" t="s">
        <v>68</v>
      </c>
      <c r="AN755" s="130">
        <f t="shared" si="1746"/>
        <v>749</v>
      </c>
      <c r="AO755" s="138" t="str">
        <f t="shared" ref="AO755:AS755" si="2459">IF(AND($G755=AO$4,$H755=AO$6),$I755,"")</f>
        <v/>
      </c>
      <c r="AP755" s="139" t="str">
        <f t="shared" si="2459"/>
        <v/>
      </c>
      <c r="AQ755" s="139">
        <f t="shared" si="2459"/>
        <v>3000</v>
      </c>
      <c r="AR755" s="139" t="str">
        <f t="shared" si="2459"/>
        <v/>
      </c>
      <c r="AS755" s="139" t="str">
        <f t="shared" si="2459"/>
        <v/>
      </c>
      <c r="AT755" s="118"/>
      <c r="AU755" s="138" t="str">
        <f t="shared" si="1675"/>
        <v/>
      </c>
      <c r="AV755" s="139" t="str">
        <f t="shared" si="1676"/>
        <v/>
      </c>
      <c r="AW755" s="139" t="str">
        <f t="shared" si="1677"/>
        <v/>
      </c>
      <c r="AX755" s="139" t="str">
        <f t="shared" si="1678"/>
        <v/>
      </c>
      <c r="AY755" s="139" t="str">
        <f t="shared" si="1679"/>
        <v/>
      </c>
      <c r="AZ755" s="140" t="str">
        <f t="shared" si="1680"/>
        <v/>
      </c>
      <c r="BA755" s="141" t="str">
        <f t="shared" si="1681"/>
        <v/>
      </c>
      <c r="BB755" s="139" t="str">
        <f t="shared" si="1682"/>
        <v/>
      </c>
      <c r="BC755" s="139" t="str">
        <f t="shared" si="1683"/>
        <v/>
      </c>
      <c r="BD755" s="139" t="str">
        <f t="shared" si="1684"/>
        <v/>
      </c>
      <c r="BE755" s="140" t="str">
        <f t="shared" si="1685"/>
        <v/>
      </c>
      <c r="BF755" s="122" t="str">
        <f t="shared" si="1686"/>
        <v/>
      </c>
      <c r="BG755" s="123" t="str">
        <f t="shared" si="1687"/>
        <v/>
      </c>
      <c r="BH755" s="123" t="str">
        <f t="shared" si="1688"/>
        <v/>
      </c>
      <c r="BI755" s="123" t="str">
        <f t="shared" si="1689"/>
        <v/>
      </c>
      <c r="BJ755" s="122" t="str">
        <f t="shared" si="1690"/>
        <v/>
      </c>
      <c r="BK755" s="123" t="str">
        <f t="shared" si="1691"/>
        <v/>
      </c>
      <c r="BL755" s="123" t="str">
        <f t="shared" si="1692"/>
        <v/>
      </c>
      <c r="BM755" s="123" t="str">
        <f t="shared" si="1693"/>
        <v/>
      </c>
      <c r="BN755" s="123" t="str">
        <f t="shared" si="1694"/>
        <v/>
      </c>
      <c r="BO755" s="123" t="str">
        <f t="shared" si="1695"/>
        <v/>
      </c>
      <c r="BP755" s="123" t="str">
        <f t="shared" si="1696"/>
        <v/>
      </c>
      <c r="BQ755" s="123" t="str">
        <f t="shared" si="1697"/>
        <v/>
      </c>
      <c r="BR755" s="124" t="str">
        <f t="shared" si="1698"/>
        <v/>
      </c>
      <c r="BS755" s="142" t="str">
        <f t="shared" si="1699"/>
        <v/>
      </c>
      <c r="BT755" s="143" t="str">
        <f t="shared" si="1700"/>
        <v/>
      </c>
      <c r="BU755" s="143" t="str">
        <f t="shared" si="1701"/>
        <v/>
      </c>
      <c r="BV755" s="143" t="str">
        <f t="shared" si="1702"/>
        <v/>
      </c>
      <c r="BW755" s="143" t="str">
        <f t="shared" si="1703"/>
        <v/>
      </c>
      <c r="BX755" s="144" t="str">
        <f t="shared" si="1704"/>
        <v/>
      </c>
      <c r="BY755" s="141" t="str">
        <f t="shared" si="1705"/>
        <v/>
      </c>
      <c r="BZ755" s="139" t="str">
        <f t="shared" si="1706"/>
        <v/>
      </c>
      <c r="CA755" s="139" t="str">
        <f t="shared" si="1707"/>
        <v/>
      </c>
      <c r="CB755" s="139" t="str">
        <f t="shared" si="1708"/>
        <v/>
      </c>
      <c r="CC755" s="139" t="str">
        <f t="shared" si="1709"/>
        <v/>
      </c>
      <c r="CD755" s="139" t="str">
        <f t="shared" si="1710"/>
        <v/>
      </c>
      <c r="CE755" s="140" t="str">
        <f t="shared" si="1711"/>
        <v/>
      </c>
      <c r="CF755" s="141" t="str">
        <f t="shared" si="1712"/>
        <v/>
      </c>
      <c r="CG755" s="139" t="str">
        <f t="shared" si="1713"/>
        <v/>
      </c>
      <c r="CH755" s="139" t="str">
        <f t="shared" si="1714"/>
        <v/>
      </c>
      <c r="CI755" s="139" t="str">
        <f t="shared" si="1715"/>
        <v/>
      </c>
      <c r="CJ755" s="139" t="str">
        <f t="shared" si="1716"/>
        <v/>
      </c>
      <c r="CK755" s="139" t="str">
        <f t="shared" si="1717"/>
        <v/>
      </c>
      <c r="CL755" s="140" t="str">
        <f t="shared" si="1718"/>
        <v/>
      </c>
      <c r="CM755" s="142" t="str">
        <f t="shared" si="1719"/>
        <v/>
      </c>
      <c r="CN755" s="143" t="str">
        <f t="shared" si="1720"/>
        <v/>
      </c>
      <c r="CO755" s="143" t="str">
        <f t="shared" si="1721"/>
        <v/>
      </c>
      <c r="CP755" s="143" t="str">
        <f t="shared" si="1722"/>
        <v/>
      </c>
      <c r="CQ755" s="143" t="str">
        <f t="shared" si="1723"/>
        <v/>
      </c>
      <c r="CR755" s="145" t="str">
        <f t="shared" si="1724"/>
        <v/>
      </c>
      <c r="CS755" s="127"/>
      <c r="CT755" s="122" t="str">
        <f t="shared" si="1725"/>
        <v/>
      </c>
      <c r="CU755" s="123" t="str">
        <f t="shared" si="1726"/>
        <v/>
      </c>
      <c r="CV755" s="123" t="str">
        <f t="shared" si="1727"/>
        <v/>
      </c>
      <c r="CW755" s="123" t="str">
        <f t="shared" si="1728"/>
        <v/>
      </c>
      <c r="CX755" s="123" t="str">
        <f t="shared" si="1729"/>
        <v/>
      </c>
      <c r="CY755" s="123" t="str">
        <f t="shared" si="1730"/>
        <v/>
      </c>
      <c r="CZ755" s="123" t="str">
        <f t="shared" si="1731"/>
        <v/>
      </c>
      <c r="DA755" s="123" t="str">
        <f t="shared" si="1732"/>
        <v/>
      </c>
      <c r="DB755" s="124" t="str">
        <f t="shared" si="1733"/>
        <v/>
      </c>
      <c r="DC755" s="128" t="str">
        <f t="shared" si="1734"/>
        <v/>
      </c>
      <c r="DD755" s="123" t="str">
        <f t="shared" si="1735"/>
        <v/>
      </c>
      <c r="DE755" s="123" t="str">
        <f t="shared" si="1736"/>
        <v/>
      </c>
      <c r="DF755" s="123" t="str">
        <f t="shared" si="1737"/>
        <v/>
      </c>
      <c r="DG755" s="123" t="str">
        <f t="shared" si="1738"/>
        <v/>
      </c>
      <c r="DH755" s="123" t="str">
        <f t="shared" si="1739"/>
        <v/>
      </c>
      <c r="DI755" s="123" t="str">
        <f t="shared" si="1740"/>
        <v/>
      </c>
      <c r="DJ755" s="129" t="str">
        <f t="shared" si="1741"/>
        <v/>
      </c>
      <c r="DK755" s="98" t="s">
        <v>68</v>
      </c>
      <c r="DL755" s="130">
        <f t="shared" si="1748"/>
        <v>749</v>
      </c>
      <c r="DM755" s="56"/>
    </row>
    <row r="756" spans="2:117" ht="22.5" customHeight="1">
      <c r="B756" s="98" t="s">
        <v>68</v>
      </c>
      <c r="C756" s="130">
        <f t="shared" si="1742"/>
        <v>750</v>
      </c>
      <c r="D756" s="146">
        <v>45713</v>
      </c>
      <c r="E756" s="155" t="s">
        <v>69</v>
      </c>
      <c r="F756" s="102" t="s">
        <v>70</v>
      </c>
      <c r="G756" s="103" t="s">
        <v>20</v>
      </c>
      <c r="H756" s="131" t="s">
        <v>46</v>
      </c>
      <c r="I756" s="132">
        <v>10000</v>
      </c>
      <c r="J756" s="106"/>
      <c r="K756" s="107">
        <f t="shared" si="1743"/>
        <v>7481875</v>
      </c>
      <c r="L756" s="645"/>
      <c r="M756" s="133"/>
      <c r="N756" s="133"/>
      <c r="O756" s="134" t="str">
        <f t="shared" ref="O756:S756" si="2460">IF($H756=O$6,$I756,"")</f>
        <v/>
      </c>
      <c r="P756" s="135" t="str">
        <f t="shared" si="2460"/>
        <v/>
      </c>
      <c r="Q756" s="136">
        <f t="shared" si="2460"/>
        <v>10000</v>
      </c>
      <c r="R756" s="135" t="str">
        <f t="shared" si="2460"/>
        <v/>
      </c>
      <c r="S756" s="137" t="str">
        <f t="shared" si="2460"/>
        <v/>
      </c>
      <c r="T756" s="113" t="str">
        <f t="shared" ref="T756:AJ756" si="2461">IF($H756=T$6,$J756,"")</f>
        <v/>
      </c>
      <c r="U756" s="114" t="str">
        <f t="shared" si="2461"/>
        <v/>
      </c>
      <c r="V756" s="114" t="str">
        <f t="shared" si="2461"/>
        <v/>
      </c>
      <c r="W756" s="114" t="str">
        <f t="shared" si="2461"/>
        <v/>
      </c>
      <c r="X756" s="113" t="str">
        <f t="shared" si="2461"/>
        <v/>
      </c>
      <c r="Y756" s="114" t="str">
        <f t="shared" si="2461"/>
        <v/>
      </c>
      <c r="Z756" s="114" t="str">
        <f t="shared" si="2461"/>
        <v/>
      </c>
      <c r="AA756" s="114" t="str">
        <f t="shared" si="2461"/>
        <v/>
      </c>
      <c r="AB756" s="113" t="str">
        <f t="shared" si="2461"/>
        <v/>
      </c>
      <c r="AC756" s="114" t="str">
        <f t="shared" si="2461"/>
        <v/>
      </c>
      <c r="AD756" s="114" t="str">
        <f t="shared" si="2461"/>
        <v/>
      </c>
      <c r="AE756" s="114" t="str">
        <f t="shared" si="2461"/>
        <v/>
      </c>
      <c r="AF756" s="114" t="str">
        <f t="shared" si="2461"/>
        <v/>
      </c>
      <c r="AG756" s="114" t="str">
        <f t="shared" si="2461"/>
        <v/>
      </c>
      <c r="AH756" s="114" t="str">
        <f t="shared" si="2461"/>
        <v/>
      </c>
      <c r="AI756" s="113" t="str">
        <f t="shared" si="2461"/>
        <v/>
      </c>
      <c r="AJ756" s="115" t="str">
        <f t="shared" si="2461"/>
        <v/>
      </c>
      <c r="AK756" s="617"/>
      <c r="AL756" s="38"/>
      <c r="AM756" s="98" t="s">
        <v>68</v>
      </c>
      <c r="AN756" s="130">
        <f t="shared" si="1746"/>
        <v>750</v>
      </c>
      <c r="AO756" s="138" t="str">
        <f t="shared" ref="AO756:AS756" si="2462">IF(AND($G756=AO$4,$H756=AO$6),$I756,"")</f>
        <v/>
      </c>
      <c r="AP756" s="139" t="str">
        <f t="shared" si="2462"/>
        <v/>
      </c>
      <c r="AQ756" s="139">
        <f t="shared" si="2462"/>
        <v>10000</v>
      </c>
      <c r="AR756" s="139" t="str">
        <f t="shared" si="2462"/>
        <v/>
      </c>
      <c r="AS756" s="139" t="str">
        <f t="shared" si="2462"/>
        <v/>
      </c>
      <c r="AT756" s="118"/>
      <c r="AU756" s="138" t="str">
        <f t="shared" si="1675"/>
        <v/>
      </c>
      <c r="AV756" s="139" t="str">
        <f t="shared" si="1676"/>
        <v/>
      </c>
      <c r="AW756" s="139" t="str">
        <f t="shared" si="1677"/>
        <v/>
      </c>
      <c r="AX756" s="139" t="str">
        <f t="shared" si="1678"/>
        <v/>
      </c>
      <c r="AY756" s="139" t="str">
        <f t="shared" si="1679"/>
        <v/>
      </c>
      <c r="AZ756" s="140" t="str">
        <f t="shared" si="1680"/>
        <v/>
      </c>
      <c r="BA756" s="141" t="str">
        <f t="shared" si="1681"/>
        <v/>
      </c>
      <c r="BB756" s="139" t="str">
        <f t="shared" si="1682"/>
        <v/>
      </c>
      <c r="BC756" s="139" t="str">
        <f t="shared" si="1683"/>
        <v/>
      </c>
      <c r="BD756" s="139" t="str">
        <f t="shared" si="1684"/>
        <v/>
      </c>
      <c r="BE756" s="140" t="str">
        <f t="shared" si="1685"/>
        <v/>
      </c>
      <c r="BF756" s="122" t="str">
        <f t="shared" si="1686"/>
        <v/>
      </c>
      <c r="BG756" s="123" t="str">
        <f t="shared" si="1687"/>
        <v/>
      </c>
      <c r="BH756" s="123" t="str">
        <f t="shared" si="1688"/>
        <v/>
      </c>
      <c r="BI756" s="123" t="str">
        <f t="shared" si="1689"/>
        <v/>
      </c>
      <c r="BJ756" s="122" t="str">
        <f t="shared" si="1690"/>
        <v/>
      </c>
      <c r="BK756" s="123" t="str">
        <f t="shared" si="1691"/>
        <v/>
      </c>
      <c r="BL756" s="123" t="str">
        <f t="shared" si="1692"/>
        <v/>
      </c>
      <c r="BM756" s="123" t="str">
        <f t="shared" si="1693"/>
        <v/>
      </c>
      <c r="BN756" s="123" t="str">
        <f t="shared" si="1694"/>
        <v/>
      </c>
      <c r="BO756" s="123" t="str">
        <f t="shared" si="1695"/>
        <v/>
      </c>
      <c r="BP756" s="123" t="str">
        <f t="shared" si="1696"/>
        <v/>
      </c>
      <c r="BQ756" s="123" t="str">
        <f t="shared" si="1697"/>
        <v/>
      </c>
      <c r="BR756" s="124" t="str">
        <f t="shared" si="1698"/>
        <v/>
      </c>
      <c r="BS756" s="142" t="str">
        <f t="shared" si="1699"/>
        <v/>
      </c>
      <c r="BT756" s="143" t="str">
        <f t="shared" si="1700"/>
        <v/>
      </c>
      <c r="BU756" s="143" t="str">
        <f t="shared" si="1701"/>
        <v/>
      </c>
      <c r="BV756" s="143" t="str">
        <f t="shared" si="1702"/>
        <v/>
      </c>
      <c r="BW756" s="143" t="str">
        <f t="shared" si="1703"/>
        <v/>
      </c>
      <c r="BX756" s="144" t="str">
        <f t="shared" si="1704"/>
        <v/>
      </c>
      <c r="BY756" s="141" t="str">
        <f t="shared" si="1705"/>
        <v/>
      </c>
      <c r="BZ756" s="139" t="str">
        <f t="shared" si="1706"/>
        <v/>
      </c>
      <c r="CA756" s="139" t="str">
        <f t="shared" si="1707"/>
        <v/>
      </c>
      <c r="CB756" s="139" t="str">
        <f t="shared" si="1708"/>
        <v/>
      </c>
      <c r="CC756" s="139" t="str">
        <f t="shared" si="1709"/>
        <v/>
      </c>
      <c r="CD756" s="139" t="str">
        <f t="shared" si="1710"/>
        <v/>
      </c>
      <c r="CE756" s="140" t="str">
        <f t="shared" si="1711"/>
        <v/>
      </c>
      <c r="CF756" s="141" t="str">
        <f t="shared" si="1712"/>
        <v/>
      </c>
      <c r="CG756" s="139" t="str">
        <f t="shared" si="1713"/>
        <v/>
      </c>
      <c r="CH756" s="139" t="str">
        <f t="shared" si="1714"/>
        <v/>
      </c>
      <c r="CI756" s="139" t="str">
        <f t="shared" si="1715"/>
        <v/>
      </c>
      <c r="CJ756" s="139" t="str">
        <f t="shared" si="1716"/>
        <v/>
      </c>
      <c r="CK756" s="139" t="str">
        <f t="shared" si="1717"/>
        <v/>
      </c>
      <c r="CL756" s="140" t="str">
        <f t="shared" si="1718"/>
        <v/>
      </c>
      <c r="CM756" s="142" t="str">
        <f t="shared" si="1719"/>
        <v/>
      </c>
      <c r="CN756" s="143" t="str">
        <f t="shared" si="1720"/>
        <v/>
      </c>
      <c r="CO756" s="143" t="str">
        <f t="shared" si="1721"/>
        <v/>
      </c>
      <c r="CP756" s="143" t="str">
        <f t="shared" si="1722"/>
        <v/>
      </c>
      <c r="CQ756" s="143" t="str">
        <f t="shared" si="1723"/>
        <v/>
      </c>
      <c r="CR756" s="145" t="str">
        <f t="shared" si="1724"/>
        <v/>
      </c>
      <c r="CS756" s="127"/>
      <c r="CT756" s="122" t="str">
        <f t="shared" si="1725"/>
        <v/>
      </c>
      <c r="CU756" s="123" t="str">
        <f t="shared" si="1726"/>
        <v/>
      </c>
      <c r="CV756" s="123" t="str">
        <f t="shared" si="1727"/>
        <v/>
      </c>
      <c r="CW756" s="123" t="str">
        <f t="shared" si="1728"/>
        <v/>
      </c>
      <c r="CX756" s="123" t="str">
        <f t="shared" si="1729"/>
        <v/>
      </c>
      <c r="CY756" s="123" t="str">
        <f t="shared" si="1730"/>
        <v/>
      </c>
      <c r="CZ756" s="123" t="str">
        <f t="shared" si="1731"/>
        <v/>
      </c>
      <c r="DA756" s="123" t="str">
        <f t="shared" si="1732"/>
        <v/>
      </c>
      <c r="DB756" s="124" t="str">
        <f t="shared" si="1733"/>
        <v/>
      </c>
      <c r="DC756" s="128" t="str">
        <f t="shared" si="1734"/>
        <v/>
      </c>
      <c r="DD756" s="123" t="str">
        <f t="shared" si="1735"/>
        <v/>
      </c>
      <c r="DE756" s="123" t="str">
        <f t="shared" si="1736"/>
        <v/>
      </c>
      <c r="DF756" s="123" t="str">
        <f t="shared" si="1737"/>
        <v/>
      </c>
      <c r="DG756" s="123" t="str">
        <f t="shared" si="1738"/>
        <v/>
      </c>
      <c r="DH756" s="123" t="str">
        <f t="shared" si="1739"/>
        <v/>
      </c>
      <c r="DI756" s="123" t="str">
        <f t="shared" si="1740"/>
        <v/>
      </c>
      <c r="DJ756" s="129" t="str">
        <f t="shared" si="1741"/>
        <v/>
      </c>
      <c r="DK756" s="98" t="s">
        <v>68</v>
      </c>
      <c r="DL756" s="130">
        <f t="shared" si="1748"/>
        <v>750</v>
      </c>
      <c r="DM756" s="56"/>
    </row>
    <row r="757" spans="2:117" ht="22.5" customHeight="1">
      <c r="B757" s="98" t="s">
        <v>68</v>
      </c>
      <c r="C757" s="130">
        <f t="shared" si="1742"/>
        <v>751</v>
      </c>
      <c r="D757" s="146">
        <v>45713</v>
      </c>
      <c r="E757" s="155" t="s">
        <v>69</v>
      </c>
      <c r="F757" s="102" t="s">
        <v>70</v>
      </c>
      <c r="G757" s="103" t="s">
        <v>20</v>
      </c>
      <c r="H757" s="131" t="s">
        <v>46</v>
      </c>
      <c r="I757" s="132">
        <v>5000</v>
      </c>
      <c r="J757" s="106"/>
      <c r="K757" s="107">
        <f t="shared" si="1743"/>
        <v>7486875</v>
      </c>
      <c r="L757" s="645"/>
      <c r="M757" s="133"/>
      <c r="N757" s="133"/>
      <c r="O757" s="134" t="str">
        <f t="shared" ref="O757:S757" si="2463">IF($H757=O$6,$I757,"")</f>
        <v/>
      </c>
      <c r="P757" s="135" t="str">
        <f t="shared" si="2463"/>
        <v/>
      </c>
      <c r="Q757" s="136">
        <f t="shared" si="2463"/>
        <v>5000</v>
      </c>
      <c r="R757" s="135" t="str">
        <f t="shared" si="2463"/>
        <v/>
      </c>
      <c r="S757" s="137" t="str">
        <f t="shared" si="2463"/>
        <v/>
      </c>
      <c r="T757" s="113" t="str">
        <f t="shared" ref="T757:AJ757" si="2464">IF($H757=T$6,$J757,"")</f>
        <v/>
      </c>
      <c r="U757" s="114" t="str">
        <f t="shared" si="2464"/>
        <v/>
      </c>
      <c r="V757" s="114" t="str">
        <f t="shared" si="2464"/>
        <v/>
      </c>
      <c r="W757" s="114" t="str">
        <f t="shared" si="2464"/>
        <v/>
      </c>
      <c r="X757" s="113" t="str">
        <f t="shared" si="2464"/>
        <v/>
      </c>
      <c r="Y757" s="114" t="str">
        <f t="shared" si="2464"/>
        <v/>
      </c>
      <c r="Z757" s="114" t="str">
        <f t="shared" si="2464"/>
        <v/>
      </c>
      <c r="AA757" s="114" t="str">
        <f t="shared" si="2464"/>
        <v/>
      </c>
      <c r="AB757" s="113" t="str">
        <f t="shared" si="2464"/>
        <v/>
      </c>
      <c r="AC757" s="114" t="str">
        <f t="shared" si="2464"/>
        <v/>
      </c>
      <c r="AD757" s="114" t="str">
        <f t="shared" si="2464"/>
        <v/>
      </c>
      <c r="AE757" s="114" t="str">
        <f t="shared" si="2464"/>
        <v/>
      </c>
      <c r="AF757" s="114" t="str">
        <f t="shared" si="2464"/>
        <v/>
      </c>
      <c r="AG757" s="114" t="str">
        <f t="shared" si="2464"/>
        <v/>
      </c>
      <c r="AH757" s="114" t="str">
        <f t="shared" si="2464"/>
        <v/>
      </c>
      <c r="AI757" s="113" t="str">
        <f t="shared" si="2464"/>
        <v/>
      </c>
      <c r="AJ757" s="115" t="str">
        <f t="shared" si="2464"/>
        <v/>
      </c>
      <c r="AK757" s="617"/>
      <c r="AL757" s="38"/>
      <c r="AM757" s="98" t="s">
        <v>68</v>
      </c>
      <c r="AN757" s="130">
        <f t="shared" si="1746"/>
        <v>751</v>
      </c>
      <c r="AO757" s="138" t="str">
        <f t="shared" ref="AO757:AS757" si="2465">IF(AND($G757=AO$4,$H757=AO$6),$I757,"")</f>
        <v/>
      </c>
      <c r="AP757" s="139" t="str">
        <f t="shared" si="2465"/>
        <v/>
      </c>
      <c r="AQ757" s="139">
        <f t="shared" si="2465"/>
        <v>5000</v>
      </c>
      <c r="AR757" s="139" t="str">
        <f t="shared" si="2465"/>
        <v/>
      </c>
      <c r="AS757" s="139" t="str">
        <f t="shared" si="2465"/>
        <v/>
      </c>
      <c r="AT757" s="118"/>
      <c r="AU757" s="138" t="str">
        <f t="shared" si="1675"/>
        <v/>
      </c>
      <c r="AV757" s="139" t="str">
        <f t="shared" si="1676"/>
        <v/>
      </c>
      <c r="AW757" s="139" t="str">
        <f t="shared" si="1677"/>
        <v/>
      </c>
      <c r="AX757" s="139" t="str">
        <f t="shared" si="1678"/>
        <v/>
      </c>
      <c r="AY757" s="139" t="str">
        <f t="shared" si="1679"/>
        <v/>
      </c>
      <c r="AZ757" s="140" t="str">
        <f t="shared" si="1680"/>
        <v/>
      </c>
      <c r="BA757" s="141" t="str">
        <f t="shared" si="1681"/>
        <v/>
      </c>
      <c r="BB757" s="139" t="str">
        <f t="shared" si="1682"/>
        <v/>
      </c>
      <c r="BC757" s="139" t="str">
        <f t="shared" si="1683"/>
        <v/>
      </c>
      <c r="BD757" s="139" t="str">
        <f t="shared" si="1684"/>
        <v/>
      </c>
      <c r="BE757" s="140" t="str">
        <f t="shared" si="1685"/>
        <v/>
      </c>
      <c r="BF757" s="122" t="str">
        <f t="shared" si="1686"/>
        <v/>
      </c>
      <c r="BG757" s="123" t="str">
        <f t="shared" si="1687"/>
        <v/>
      </c>
      <c r="BH757" s="123" t="str">
        <f t="shared" si="1688"/>
        <v/>
      </c>
      <c r="BI757" s="123" t="str">
        <f t="shared" si="1689"/>
        <v/>
      </c>
      <c r="BJ757" s="122" t="str">
        <f t="shared" si="1690"/>
        <v/>
      </c>
      <c r="BK757" s="123" t="str">
        <f t="shared" si="1691"/>
        <v/>
      </c>
      <c r="BL757" s="123" t="str">
        <f t="shared" si="1692"/>
        <v/>
      </c>
      <c r="BM757" s="123" t="str">
        <f t="shared" si="1693"/>
        <v/>
      </c>
      <c r="BN757" s="123" t="str">
        <f t="shared" si="1694"/>
        <v/>
      </c>
      <c r="BO757" s="123" t="str">
        <f t="shared" si="1695"/>
        <v/>
      </c>
      <c r="BP757" s="123" t="str">
        <f t="shared" si="1696"/>
        <v/>
      </c>
      <c r="BQ757" s="123" t="str">
        <f t="shared" si="1697"/>
        <v/>
      </c>
      <c r="BR757" s="124" t="str">
        <f t="shared" si="1698"/>
        <v/>
      </c>
      <c r="BS757" s="142" t="str">
        <f t="shared" si="1699"/>
        <v/>
      </c>
      <c r="BT757" s="143" t="str">
        <f t="shared" si="1700"/>
        <v/>
      </c>
      <c r="BU757" s="143" t="str">
        <f t="shared" si="1701"/>
        <v/>
      </c>
      <c r="BV757" s="143" t="str">
        <f t="shared" si="1702"/>
        <v/>
      </c>
      <c r="BW757" s="143" t="str">
        <f t="shared" si="1703"/>
        <v/>
      </c>
      <c r="BX757" s="144" t="str">
        <f t="shared" si="1704"/>
        <v/>
      </c>
      <c r="BY757" s="141" t="str">
        <f t="shared" si="1705"/>
        <v/>
      </c>
      <c r="BZ757" s="139" t="str">
        <f t="shared" si="1706"/>
        <v/>
      </c>
      <c r="CA757" s="139" t="str">
        <f t="shared" si="1707"/>
        <v/>
      </c>
      <c r="CB757" s="139" t="str">
        <f t="shared" si="1708"/>
        <v/>
      </c>
      <c r="CC757" s="139" t="str">
        <f t="shared" si="1709"/>
        <v/>
      </c>
      <c r="CD757" s="139" t="str">
        <f t="shared" si="1710"/>
        <v/>
      </c>
      <c r="CE757" s="140" t="str">
        <f t="shared" si="1711"/>
        <v/>
      </c>
      <c r="CF757" s="141" t="str">
        <f t="shared" si="1712"/>
        <v/>
      </c>
      <c r="CG757" s="139" t="str">
        <f t="shared" si="1713"/>
        <v/>
      </c>
      <c r="CH757" s="139" t="str">
        <f t="shared" si="1714"/>
        <v/>
      </c>
      <c r="CI757" s="139" t="str">
        <f t="shared" si="1715"/>
        <v/>
      </c>
      <c r="CJ757" s="139" t="str">
        <f t="shared" si="1716"/>
        <v/>
      </c>
      <c r="CK757" s="139" t="str">
        <f t="shared" si="1717"/>
        <v/>
      </c>
      <c r="CL757" s="140" t="str">
        <f t="shared" si="1718"/>
        <v/>
      </c>
      <c r="CM757" s="142" t="str">
        <f t="shared" si="1719"/>
        <v/>
      </c>
      <c r="CN757" s="143" t="str">
        <f t="shared" si="1720"/>
        <v/>
      </c>
      <c r="CO757" s="143" t="str">
        <f t="shared" si="1721"/>
        <v/>
      </c>
      <c r="CP757" s="143" t="str">
        <f t="shared" si="1722"/>
        <v/>
      </c>
      <c r="CQ757" s="143" t="str">
        <f t="shared" si="1723"/>
        <v/>
      </c>
      <c r="CR757" s="145" t="str">
        <f t="shared" si="1724"/>
        <v/>
      </c>
      <c r="CS757" s="127"/>
      <c r="CT757" s="122" t="str">
        <f t="shared" si="1725"/>
        <v/>
      </c>
      <c r="CU757" s="123" t="str">
        <f t="shared" si="1726"/>
        <v/>
      </c>
      <c r="CV757" s="123" t="str">
        <f t="shared" si="1727"/>
        <v/>
      </c>
      <c r="CW757" s="123" t="str">
        <f t="shared" si="1728"/>
        <v/>
      </c>
      <c r="CX757" s="123" t="str">
        <f t="shared" si="1729"/>
        <v/>
      </c>
      <c r="CY757" s="123" t="str">
        <f t="shared" si="1730"/>
        <v/>
      </c>
      <c r="CZ757" s="123" t="str">
        <f t="shared" si="1731"/>
        <v/>
      </c>
      <c r="DA757" s="123" t="str">
        <f t="shared" si="1732"/>
        <v/>
      </c>
      <c r="DB757" s="124" t="str">
        <f t="shared" si="1733"/>
        <v/>
      </c>
      <c r="DC757" s="128" t="str">
        <f t="shared" si="1734"/>
        <v/>
      </c>
      <c r="DD757" s="123" t="str">
        <f t="shared" si="1735"/>
        <v/>
      </c>
      <c r="DE757" s="123" t="str">
        <f t="shared" si="1736"/>
        <v/>
      </c>
      <c r="DF757" s="123" t="str">
        <f t="shared" si="1737"/>
        <v/>
      </c>
      <c r="DG757" s="123" t="str">
        <f t="shared" si="1738"/>
        <v/>
      </c>
      <c r="DH757" s="123" t="str">
        <f t="shared" si="1739"/>
        <v/>
      </c>
      <c r="DI757" s="123" t="str">
        <f t="shared" si="1740"/>
        <v/>
      </c>
      <c r="DJ757" s="129" t="str">
        <f t="shared" si="1741"/>
        <v/>
      </c>
      <c r="DK757" s="98" t="s">
        <v>68</v>
      </c>
      <c r="DL757" s="130">
        <f t="shared" si="1748"/>
        <v>751</v>
      </c>
      <c r="DM757" s="56"/>
    </row>
    <row r="758" spans="2:117" ht="22.5" customHeight="1">
      <c r="B758" s="98" t="s">
        <v>68</v>
      </c>
      <c r="C758" s="130">
        <f t="shared" si="1742"/>
        <v>752</v>
      </c>
      <c r="D758" s="146">
        <v>45713</v>
      </c>
      <c r="E758" s="155" t="s">
        <v>69</v>
      </c>
      <c r="F758" s="102" t="s">
        <v>70</v>
      </c>
      <c r="G758" s="156" t="s">
        <v>20</v>
      </c>
      <c r="H758" s="131" t="s">
        <v>46</v>
      </c>
      <c r="I758" s="132">
        <v>3000</v>
      </c>
      <c r="J758" s="106"/>
      <c r="K758" s="107">
        <f t="shared" si="1743"/>
        <v>7489875</v>
      </c>
      <c r="L758" s="645"/>
      <c r="M758" s="133"/>
      <c r="N758" s="133"/>
      <c r="O758" s="134" t="str">
        <f t="shared" ref="O758:S758" si="2466">IF($H758=O$6,$I758,"")</f>
        <v/>
      </c>
      <c r="P758" s="135" t="str">
        <f t="shared" si="2466"/>
        <v/>
      </c>
      <c r="Q758" s="136">
        <f t="shared" si="2466"/>
        <v>3000</v>
      </c>
      <c r="R758" s="135" t="str">
        <f t="shared" si="2466"/>
        <v/>
      </c>
      <c r="S758" s="137" t="str">
        <f t="shared" si="2466"/>
        <v/>
      </c>
      <c r="T758" s="113" t="str">
        <f t="shared" ref="T758:AJ758" si="2467">IF($H758=T$6,$J758,"")</f>
        <v/>
      </c>
      <c r="U758" s="114" t="str">
        <f t="shared" si="2467"/>
        <v/>
      </c>
      <c r="V758" s="114" t="str">
        <f t="shared" si="2467"/>
        <v/>
      </c>
      <c r="W758" s="114" t="str">
        <f t="shared" si="2467"/>
        <v/>
      </c>
      <c r="X758" s="113" t="str">
        <f t="shared" si="2467"/>
        <v/>
      </c>
      <c r="Y758" s="114" t="str">
        <f t="shared" si="2467"/>
        <v/>
      </c>
      <c r="Z758" s="114" t="str">
        <f t="shared" si="2467"/>
        <v/>
      </c>
      <c r="AA758" s="114" t="str">
        <f t="shared" si="2467"/>
        <v/>
      </c>
      <c r="AB758" s="113" t="str">
        <f t="shared" si="2467"/>
        <v/>
      </c>
      <c r="AC758" s="114" t="str">
        <f t="shared" si="2467"/>
        <v/>
      </c>
      <c r="AD758" s="114" t="str">
        <f t="shared" si="2467"/>
        <v/>
      </c>
      <c r="AE758" s="114" t="str">
        <f t="shared" si="2467"/>
        <v/>
      </c>
      <c r="AF758" s="114" t="str">
        <f t="shared" si="2467"/>
        <v/>
      </c>
      <c r="AG758" s="114" t="str">
        <f t="shared" si="2467"/>
        <v/>
      </c>
      <c r="AH758" s="114" t="str">
        <f t="shared" si="2467"/>
        <v/>
      </c>
      <c r="AI758" s="113" t="str">
        <f t="shared" si="2467"/>
        <v/>
      </c>
      <c r="AJ758" s="115" t="str">
        <f t="shared" si="2467"/>
        <v/>
      </c>
      <c r="AK758" s="617"/>
      <c r="AL758" s="38"/>
      <c r="AM758" s="98" t="s">
        <v>68</v>
      </c>
      <c r="AN758" s="130">
        <f t="shared" si="1746"/>
        <v>752</v>
      </c>
      <c r="AO758" s="138" t="str">
        <f t="shared" ref="AO758:AS758" si="2468">IF(AND($G758=AO$4,$H758=AO$6),$I758,"")</f>
        <v/>
      </c>
      <c r="AP758" s="139" t="str">
        <f t="shared" si="2468"/>
        <v/>
      </c>
      <c r="AQ758" s="139">
        <f t="shared" si="2468"/>
        <v>3000</v>
      </c>
      <c r="AR758" s="139" t="str">
        <f t="shared" si="2468"/>
        <v/>
      </c>
      <c r="AS758" s="139" t="str">
        <f t="shared" si="2468"/>
        <v/>
      </c>
      <c r="AT758" s="118"/>
      <c r="AU758" s="138" t="str">
        <f t="shared" si="1675"/>
        <v/>
      </c>
      <c r="AV758" s="139" t="str">
        <f t="shared" si="1676"/>
        <v/>
      </c>
      <c r="AW758" s="139" t="str">
        <f t="shared" si="1677"/>
        <v/>
      </c>
      <c r="AX758" s="139" t="str">
        <f t="shared" si="1678"/>
        <v/>
      </c>
      <c r="AY758" s="139" t="str">
        <f t="shared" si="1679"/>
        <v/>
      </c>
      <c r="AZ758" s="140" t="str">
        <f t="shared" si="1680"/>
        <v/>
      </c>
      <c r="BA758" s="141" t="str">
        <f t="shared" si="1681"/>
        <v/>
      </c>
      <c r="BB758" s="139" t="str">
        <f t="shared" si="1682"/>
        <v/>
      </c>
      <c r="BC758" s="139" t="str">
        <f t="shared" si="1683"/>
        <v/>
      </c>
      <c r="BD758" s="139" t="str">
        <f t="shared" si="1684"/>
        <v/>
      </c>
      <c r="BE758" s="140" t="str">
        <f t="shared" si="1685"/>
        <v/>
      </c>
      <c r="BF758" s="122" t="str">
        <f t="shared" si="1686"/>
        <v/>
      </c>
      <c r="BG758" s="123" t="str">
        <f t="shared" si="1687"/>
        <v/>
      </c>
      <c r="BH758" s="123" t="str">
        <f t="shared" si="1688"/>
        <v/>
      </c>
      <c r="BI758" s="123" t="str">
        <f t="shared" si="1689"/>
        <v/>
      </c>
      <c r="BJ758" s="122" t="str">
        <f t="shared" si="1690"/>
        <v/>
      </c>
      <c r="BK758" s="123" t="str">
        <f t="shared" si="1691"/>
        <v/>
      </c>
      <c r="BL758" s="123" t="str">
        <f t="shared" si="1692"/>
        <v/>
      </c>
      <c r="BM758" s="123" t="str">
        <f t="shared" si="1693"/>
        <v/>
      </c>
      <c r="BN758" s="123" t="str">
        <f t="shared" si="1694"/>
        <v/>
      </c>
      <c r="BO758" s="123" t="str">
        <f t="shared" si="1695"/>
        <v/>
      </c>
      <c r="BP758" s="123" t="str">
        <f t="shared" si="1696"/>
        <v/>
      </c>
      <c r="BQ758" s="123" t="str">
        <f t="shared" si="1697"/>
        <v/>
      </c>
      <c r="BR758" s="124" t="str">
        <f t="shared" si="1698"/>
        <v/>
      </c>
      <c r="BS758" s="142" t="str">
        <f t="shared" si="1699"/>
        <v/>
      </c>
      <c r="BT758" s="143" t="str">
        <f t="shared" si="1700"/>
        <v/>
      </c>
      <c r="BU758" s="143" t="str">
        <f t="shared" si="1701"/>
        <v/>
      </c>
      <c r="BV758" s="143" t="str">
        <f t="shared" si="1702"/>
        <v/>
      </c>
      <c r="BW758" s="143" t="str">
        <f t="shared" si="1703"/>
        <v/>
      </c>
      <c r="BX758" s="144" t="str">
        <f t="shared" si="1704"/>
        <v/>
      </c>
      <c r="BY758" s="141" t="str">
        <f t="shared" si="1705"/>
        <v/>
      </c>
      <c r="BZ758" s="139" t="str">
        <f t="shared" si="1706"/>
        <v/>
      </c>
      <c r="CA758" s="139" t="str">
        <f t="shared" si="1707"/>
        <v/>
      </c>
      <c r="CB758" s="139" t="str">
        <f t="shared" si="1708"/>
        <v/>
      </c>
      <c r="CC758" s="139" t="str">
        <f t="shared" si="1709"/>
        <v/>
      </c>
      <c r="CD758" s="139" t="str">
        <f t="shared" si="1710"/>
        <v/>
      </c>
      <c r="CE758" s="140" t="str">
        <f t="shared" si="1711"/>
        <v/>
      </c>
      <c r="CF758" s="141" t="str">
        <f t="shared" si="1712"/>
        <v/>
      </c>
      <c r="CG758" s="139" t="str">
        <f t="shared" si="1713"/>
        <v/>
      </c>
      <c r="CH758" s="139" t="str">
        <f t="shared" si="1714"/>
        <v/>
      </c>
      <c r="CI758" s="139" t="str">
        <f t="shared" si="1715"/>
        <v/>
      </c>
      <c r="CJ758" s="139" t="str">
        <f t="shared" si="1716"/>
        <v/>
      </c>
      <c r="CK758" s="139" t="str">
        <f t="shared" si="1717"/>
        <v/>
      </c>
      <c r="CL758" s="140" t="str">
        <f t="shared" si="1718"/>
        <v/>
      </c>
      <c r="CM758" s="142" t="str">
        <f t="shared" si="1719"/>
        <v/>
      </c>
      <c r="CN758" s="143" t="str">
        <f t="shared" si="1720"/>
        <v/>
      </c>
      <c r="CO758" s="143" t="str">
        <f t="shared" si="1721"/>
        <v/>
      </c>
      <c r="CP758" s="143" t="str">
        <f t="shared" si="1722"/>
        <v/>
      </c>
      <c r="CQ758" s="143" t="str">
        <f t="shared" si="1723"/>
        <v/>
      </c>
      <c r="CR758" s="145" t="str">
        <f t="shared" si="1724"/>
        <v/>
      </c>
      <c r="CS758" s="127"/>
      <c r="CT758" s="122" t="str">
        <f t="shared" si="1725"/>
        <v/>
      </c>
      <c r="CU758" s="123" t="str">
        <f t="shared" si="1726"/>
        <v/>
      </c>
      <c r="CV758" s="123" t="str">
        <f t="shared" si="1727"/>
        <v/>
      </c>
      <c r="CW758" s="123" t="str">
        <f t="shared" si="1728"/>
        <v/>
      </c>
      <c r="CX758" s="123" t="str">
        <f t="shared" si="1729"/>
        <v/>
      </c>
      <c r="CY758" s="123" t="str">
        <f t="shared" si="1730"/>
        <v/>
      </c>
      <c r="CZ758" s="123" t="str">
        <f t="shared" si="1731"/>
        <v/>
      </c>
      <c r="DA758" s="123" t="str">
        <f t="shared" si="1732"/>
        <v/>
      </c>
      <c r="DB758" s="124" t="str">
        <f t="shared" si="1733"/>
        <v/>
      </c>
      <c r="DC758" s="128" t="str">
        <f t="shared" si="1734"/>
        <v/>
      </c>
      <c r="DD758" s="123" t="str">
        <f t="shared" si="1735"/>
        <v/>
      </c>
      <c r="DE758" s="123" t="str">
        <f t="shared" si="1736"/>
        <v/>
      </c>
      <c r="DF758" s="123" t="str">
        <f t="shared" si="1737"/>
        <v/>
      </c>
      <c r="DG758" s="123" t="str">
        <f t="shared" si="1738"/>
        <v/>
      </c>
      <c r="DH758" s="123" t="str">
        <f t="shared" si="1739"/>
        <v/>
      </c>
      <c r="DI758" s="123" t="str">
        <f t="shared" si="1740"/>
        <v/>
      </c>
      <c r="DJ758" s="129" t="str">
        <f t="shared" si="1741"/>
        <v/>
      </c>
      <c r="DK758" s="98" t="s">
        <v>68</v>
      </c>
      <c r="DL758" s="130">
        <f t="shared" si="1748"/>
        <v>752</v>
      </c>
      <c r="DM758" s="56"/>
    </row>
    <row r="759" spans="2:117" ht="22.5" customHeight="1">
      <c r="B759" s="98" t="s">
        <v>68</v>
      </c>
      <c r="C759" s="130">
        <f t="shared" si="1742"/>
        <v>753</v>
      </c>
      <c r="D759" s="146">
        <v>45713</v>
      </c>
      <c r="E759" s="155" t="s">
        <v>69</v>
      </c>
      <c r="F759" s="102" t="s">
        <v>70</v>
      </c>
      <c r="G759" s="103" t="s">
        <v>20</v>
      </c>
      <c r="H759" s="131" t="s">
        <v>46</v>
      </c>
      <c r="I759" s="132">
        <v>10000</v>
      </c>
      <c r="J759" s="106"/>
      <c r="K759" s="107">
        <f t="shared" si="1743"/>
        <v>7499875</v>
      </c>
      <c r="L759" s="645"/>
      <c r="M759" s="133"/>
      <c r="N759" s="133"/>
      <c r="O759" s="134" t="str">
        <f t="shared" ref="O759:S759" si="2469">IF($H759=O$6,$I759,"")</f>
        <v/>
      </c>
      <c r="P759" s="135" t="str">
        <f t="shared" si="2469"/>
        <v/>
      </c>
      <c r="Q759" s="136">
        <f t="shared" si="2469"/>
        <v>10000</v>
      </c>
      <c r="R759" s="135" t="str">
        <f t="shared" si="2469"/>
        <v/>
      </c>
      <c r="S759" s="137" t="str">
        <f t="shared" si="2469"/>
        <v/>
      </c>
      <c r="T759" s="113" t="str">
        <f t="shared" ref="T759:AJ759" si="2470">IF($H759=T$6,$J759,"")</f>
        <v/>
      </c>
      <c r="U759" s="114" t="str">
        <f t="shared" si="2470"/>
        <v/>
      </c>
      <c r="V759" s="114" t="str">
        <f t="shared" si="2470"/>
        <v/>
      </c>
      <c r="W759" s="114" t="str">
        <f t="shared" si="2470"/>
        <v/>
      </c>
      <c r="X759" s="113" t="str">
        <f t="shared" si="2470"/>
        <v/>
      </c>
      <c r="Y759" s="114" t="str">
        <f t="shared" si="2470"/>
        <v/>
      </c>
      <c r="Z759" s="114" t="str">
        <f t="shared" si="2470"/>
        <v/>
      </c>
      <c r="AA759" s="114" t="str">
        <f t="shared" si="2470"/>
        <v/>
      </c>
      <c r="AB759" s="113" t="str">
        <f t="shared" si="2470"/>
        <v/>
      </c>
      <c r="AC759" s="114" t="str">
        <f t="shared" si="2470"/>
        <v/>
      </c>
      <c r="AD759" s="114" t="str">
        <f t="shared" si="2470"/>
        <v/>
      </c>
      <c r="AE759" s="114" t="str">
        <f t="shared" si="2470"/>
        <v/>
      </c>
      <c r="AF759" s="114" t="str">
        <f t="shared" si="2470"/>
        <v/>
      </c>
      <c r="AG759" s="114" t="str">
        <f t="shared" si="2470"/>
        <v/>
      </c>
      <c r="AH759" s="114" t="str">
        <f t="shared" si="2470"/>
        <v/>
      </c>
      <c r="AI759" s="113" t="str">
        <f t="shared" si="2470"/>
        <v/>
      </c>
      <c r="AJ759" s="115" t="str">
        <f t="shared" si="2470"/>
        <v/>
      </c>
      <c r="AK759" s="617"/>
      <c r="AL759" s="38"/>
      <c r="AM759" s="98" t="s">
        <v>68</v>
      </c>
      <c r="AN759" s="130">
        <f t="shared" si="1746"/>
        <v>753</v>
      </c>
      <c r="AO759" s="138" t="str">
        <f t="shared" ref="AO759:AS759" si="2471">IF(AND($G759=AO$4,$H759=AO$6),$I759,"")</f>
        <v/>
      </c>
      <c r="AP759" s="139" t="str">
        <f t="shared" si="2471"/>
        <v/>
      </c>
      <c r="AQ759" s="139">
        <f t="shared" si="2471"/>
        <v>10000</v>
      </c>
      <c r="AR759" s="139" t="str">
        <f t="shared" si="2471"/>
        <v/>
      </c>
      <c r="AS759" s="139" t="str">
        <f t="shared" si="2471"/>
        <v/>
      </c>
      <c r="AT759" s="118"/>
      <c r="AU759" s="138" t="str">
        <f t="shared" si="1675"/>
        <v/>
      </c>
      <c r="AV759" s="139" t="str">
        <f t="shared" si="1676"/>
        <v/>
      </c>
      <c r="AW759" s="139" t="str">
        <f t="shared" si="1677"/>
        <v/>
      </c>
      <c r="AX759" s="139" t="str">
        <f t="shared" si="1678"/>
        <v/>
      </c>
      <c r="AY759" s="139" t="str">
        <f t="shared" si="1679"/>
        <v/>
      </c>
      <c r="AZ759" s="140" t="str">
        <f t="shared" si="1680"/>
        <v/>
      </c>
      <c r="BA759" s="141" t="str">
        <f t="shared" si="1681"/>
        <v/>
      </c>
      <c r="BB759" s="139" t="str">
        <f t="shared" si="1682"/>
        <v/>
      </c>
      <c r="BC759" s="139" t="str">
        <f t="shared" si="1683"/>
        <v/>
      </c>
      <c r="BD759" s="139" t="str">
        <f t="shared" si="1684"/>
        <v/>
      </c>
      <c r="BE759" s="140" t="str">
        <f t="shared" si="1685"/>
        <v/>
      </c>
      <c r="BF759" s="122" t="str">
        <f t="shared" si="1686"/>
        <v/>
      </c>
      <c r="BG759" s="123" t="str">
        <f t="shared" si="1687"/>
        <v/>
      </c>
      <c r="BH759" s="123" t="str">
        <f t="shared" si="1688"/>
        <v/>
      </c>
      <c r="BI759" s="123" t="str">
        <f t="shared" si="1689"/>
        <v/>
      </c>
      <c r="BJ759" s="122" t="str">
        <f t="shared" si="1690"/>
        <v/>
      </c>
      <c r="BK759" s="123" t="str">
        <f t="shared" si="1691"/>
        <v/>
      </c>
      <c r="BL759" s="123" t="str">
        <f t="shared" si="1692"/>
        <v/>
      </c>
      <c r="BM759" s="123" t="str">
        <f t="shared" si="1693"/>
        <v/>
      </c>
      <c r="BN759" s="123" t="str">
        <f t="shared" si="1694"/>
        <v/>
      </c>
      <c r="BO759" s="123" t="str">
        <f t="shared" si="1695"/>
        <v/>
      </c>
      <c r="BP759" s="123" t="str">
        <f t="shared" si="1696"/>
        <v/>
      </c>
      <c r="BQ759" s="123" t="str">
        <f t="shared" si="1697"/>
        <v/>
      </c>
      <c r="BR759" s="124" t="str">
        <f t="shared" si="1698"/>
        <v/>
      </c>
      <c r="BS759" s="142" t="str">
        <f t="shared" si="1699"/>
        <v/>
      </c>
      <c r="BT759" s="143" t="str">
        <f t="shared" si="1700"/>
        <v/>
      </c>
      <c r="BU759" s="143" t="str">
        <f t="shared" si="1701"/>
        <v/>
      </c>
      <c r="BV759" s="143" t="str">
        <f t="shared" si="1702"/>
        <v/>
      </c>
      <c r="BW759" s="143" t="str">
        <f t="shared" si="1703"/>
        <v/>
      </c>
      <c r="BX759" s="144" t="str">
        <f t="shared" si="1704"/>
        <v/>
      </c>
      <c r="BY759" s="141" t="str">
        <f t="shared" si="1705"/>
        <v/>
      </c>
      <c r="BZ759" s="139" t="str">
        <f t="shared" si="1706"/>
        <v/>
      </c>
      <c r="CA759" s="139" t="str">
        <f t="shared" si="1707"/>
        <v/>
      </c>
      <c r="CB759" s="139" t="str">
        <f t="shared" si="1708"/>
        <v/>
      </c>
      <c r="CC759" s="139" t="str">
        <f t="shared" si="1709"/>
        <v/>
      </c>
      <c r="CD759" s="139" t="str">
        <f t="shared" si="1710"/>
        <v/>
      </c>
      <c r="CE759" s="140" t="str">
        <f t="shared" si="1711"/>
        <v/>
      </c>
      <c r="CF759" s="141" t="str">
        <f t="shared" si="1712"/>
        <v/>
      </c>
      <c r="CG759" s="139" t="str">
        <f t="shared" si="1713"/>
        <v/>
      </c>
      <c r="CH759" s="139" t="str">
        <f t="shared" si="1714"/>
        <v/>
      </c>
      <c r="CI759" s="139" t="str">
        <f t="shared" si="1715"/>
        <v/>
      </c>
      <c r="CJ759" s="139" t="str">
        <f t="shared" si="1716"/>
        <v/>
      </c>
      <c r="CK759" s="139" t="str">
        <f t="shared" si="1717"/>
        <v/>
      </c>
      <c r="CL759" s="140" t="str">
        <f t="shared" si="1718"/>
        <v/>
      </c>
      <c r="CM759" s="142" t="str">
        <f t="shared" si="1719"/>
        <v/>
      </c>
      <c r="CN759" s="143" t="str">
        <f t="shared" si="1720"/>
        <v/>
      </c>
      <c r="CO759" s="143" t="str">
        <f t="shared" si="1721"/>
        <v/>
      </c>
      <c r="CP759" s="143" t="str">
        <f t="shared" si="1722"/>
        <v/>
      </c>
      <c r="CQ759" s="143" t="str">
        <f t="shared" si="1723"/>
        <v/>
      </c>
      <c r="CR759" s="145" t="str">
        <f t="shared" si="1724"/>
        <v/>
      </c>
      <c r="CS759" s="127"/>
      <c r="CT759" s="122" t="str">
        <f t="shared" si="1725"/>
        <v/>
      </c>
      <c r="CU759" s="123" t="str">
        <f t="shared" si="1726"/>
        <v/>
      </c>
      <c r="CV759" s="123" t="str">
        <f t="shared" si="1727"/>
        <v/>
      </c>
      <c r="CW759" s="123" t="str">
        <f t="shared" si="1728"/>
        <v/>
      </c>
      <c r="CX759" s="123" t="str">
        <f t="shared" si="1729"/>
        <v/>
      </c>
      <c r="CY759" s="123" t="str">
        <f t="shared" si="1730"/>
        <v/>
      </c>
      <c r="CZ759" s="123" t="str">
        <f t="shared" si="1731"/>
        <v/>
      </c>
      <c r="DA759" s="123" t="str">
        <f t="shared" si="1732"/>
        <v/>
      </c>
      <c r="DB759" s="124" t="str">
        <f t="shared" si="1733"/>
        <v/>
      </c>
      <c r="DC759" s="128" t="str">
        <f t="shared" si="1734"/>
        <v/>
      </c>
      <c r="DD759" s="123" t="str">
        <f t="shared" si="1735"/>
        <v/>
      </c>
      <c r="DE759" s="123" t="str">
        <f t="shared" si="1736"/>
        <v/>
      </c>
      <c r="DF759" s="123" t="str">
        <f t="shared" si="1737"/>
        <v/>
      </c>
      <c r="DG759" s="123" t="str">
        <f t="shared" si="1738"/>
        <v/>
      </c>
      <c r="DH759" s="123" t="str">
        <f t="shared" si="1739"/>
        <v/>
      </c>
      <c r="DI759" s="123" t="str">
        <f t="shared" si="1740"/>
        <v/>
      </c>
      <c r="DJ759" s="129" t="str">
        <f t="shared" si="1741"/>
        <v/>
      </c>
      <c r="DK759" s="98" t="s">
        <v>68</v>
      </c>
      <c r="DL759" s="130">
        <f t="shared" si="1748"/>
        <v>753</v>
      </c>
      <c r="DM759" s="56"/>
    </row>
    <row r="760" spans="2:117" ht="22.5" customHeight="1">
      <c r="B760" s="98" t="s">
        <v>68</v>
      </c>
      <c r="C760" s="130">
        <f t="shared" si="1742"/>
        <v>754</v>
      </c>
      <c r="D760" s="146">
        <v>45713</v>
      </c>
      <c r="E760" s="155" t="s">
        <v>69</v>
      </c>
      <c r="F760" s="102" t="s">
        <v>70</v>
      </c>
      <c r="G760" s="103" t="s">
        <v>20</v>
      </c>
      <c r="H760" s="131" t="s">
        <v>46</v>
      </c>
      <c r="I760" s="132">
        <v>1000</v>
      </c>
      <c r="J760" s="106"/>
      <c r="K760" s="107">
        <f t="shared" si="1743"/>
        <v>7500875</v>
      </c>
      <c r="L760" s="646"/>
      <c r="M760" s="133"/>
      <c r="N760" s="133"/>
      <c r="O760" s="134" t="str">
        <f t="shared" ref="O760:S760" si="2472">IF($H760=O$6,$I760,"")</f>
        <v/>
      </c>
      <c r="P760" s="135" t="str">
        <f t="shared" si="2472"/>
        <v/>
      </c>
      <c r="Q760" s="136">
        <f t="shared" si="2472"/>
        <v>1000</v>
      </c>
      <c r="R760" s="135" t="str">
        <f t="shared" si="2472"/>
        <v/>
      </c>
      <c r="S760" s="137" t="str">
        <f t="shared" si="2472"/>
        <v/>
      </c>
      <c r="T760" s="113" t="str">
        <f t="shared" ref="T760:AJ760" si="2473">IF($H760=T$6,$J760,"")</f>
        <v/>
      </c>
      <c r="U760" s="114" t="str">
        <f t="shared" si="2473"/>
        <v/>
      </c>
      <c r="V760" s="114" t="str">
        <f t="shared" si="2473"/>
        <v/>
      </c>
      <c r="W760" s="114" t="str">
        <f t="shared" si="2473"/>
        <v/>
      </c>
      <c r="X760" s="113" t="str">
        <f t="shared" si="2473"/>
        <v/>
      </c>
      <c r="Y760" s="114" t="str">
        <f t="shared" si="2473"/>
        <v/>
      </c>
      <c r="Z760" s="114" t="str">
        <f t="shared" si="2473"/>
        <v/>
      </c>
      <c r="AA760" s="114" t="str">
        <f t="shared" si="2473"/>
        <v/>
      </c>
      <c r="AB760" s="113" t="str">
        <f t="shared" si="2473"/>
        <v/>
      </c>
      <c r="AC760" s="114" t="str">
        <f t="shared" si="2473"/>
        <v/>
      </c>
      <c r="AD760" s="114" t="str">
        <f t="shared" si="2473"/>
        <v/>
      </c>
      <c r="AE760" s="114" t="str">
        <f t="shared" si="2473"/>
        <v/>
      </c>
      <c r="AF760" s="114" t="str">
        <f t="shared" si="2473"/>
        <v/>
      </c>
      <c r="AG760" s="114" t="str">
        <f t="shared" si="2473"/>
        <v/>
      </c>
      <c r="AH760" s="114" t="str">
        <f t="shared" si="2473"/>
        <v/>
      </c>
      <c r="AI760" s="113" t="str">
        <f t="shared" si="2473"/>
        <v/>
      </c>
      <c r="AJ760" s="115" t="str">
        <f t="shared" si="2473"/>
        <v/>
      </c>
      <c r="AK760" s="617"/>
      <c r="AL760" s="38"/>
      <c r="AM760" s="98" t="s">
        <v>68</v>
      </c>
      <c r="AN760" s="130">
        <f t="shared" si="1746"/>
        <v>754</v>
      </c>
      <c r="AO760" s="138" t="str">
        <f t="shared" ref="AO760:AS760" si="2474">IF(AND($G760=AO$4,$H760=AO$6),$I760,"")</f>
        <v/>
      </c>
      <c r="AP760" s="139" t="str">
        <f t="shared" si="2474"/>
        <v/>
      </c>
      <c r="AQ760" s="139">
        <f t="shared" si="2474"/>
        <v>1000</v>
      </c>
      <c r="AR760" s="139" t="str">
        <f t="shared" si="2474"/>
        <v/>
      </c>
      <c r="AS760" s="139" t="str">
        <f t="shared" si="2474"/>
        <v/>
      </c>
      <c r="AT760" s="118"/>
      <c r="AU760" s="138" t="str">
        <f t="shared" si="1675"/>
        <v/>
      </c>
      <c r="AV760" s="139" t="str">
        <f t="shared" si="1676"/>
        <v/>
      </c>
      <c r="AW760" s="139" t="str">
        <f t="shared" si="1677"/>
        <v/>
      </c>
      <c r="AX760" s="139" t="str">
        <f t="shared" si="1678"/>
        <v/>
      </c>
      <c r="AY760" s="139" t="str">
        <f t="shared" si="1679"/>
        <v/>
      </c>
      <c r="AZ760" s="140" t="str">
        <f t="shared" si="1680"/>
        <v/>
      </c>
      <c r="BA760" s="141" t="str">
        <f t="shared" si="1681"/>
        <v/>
      </c>
      <c r="BB760" s="139" t="str">
        <f t="shared" si="1682"/>
        <v/>
      </c>
      <c r="BC760" s="139" t="str">
        <f t="shared" si="1683"/>
        <v/>
      </c>
      <c r="BD760" s="139" t="str">
        <f t="shared" si="1684"/>
        <v/>
      </c>
      <c r="BE760" s="140" t="str">
        <f t="shared" si="1685"/>
        <v/>
      </c>
      <c r="BF760" s="122" t="str">
        <f t="shared" si="1686"/>
        <v/>
      </c>
      <c r="BG760" s="123" t="str">
        <f t="shared" si="1687"/>
        <v/>
      </c>
      <c r="BH760" s="123" t="str">
        <f t="shared" si="1688"/>
        <v/>
      </c>
      <c r="BI760" s="123" t="str">
        <f t="shared" si="1689"/>
        <v/>
      </c>
      <c r="BJ760" s="122" t="str">
        <f t="shared" si="1690"/>
        <v/>
      </c>
      <c r="BK760" s="123" t="str">
        <f t="shared" si="1691"/>
        <v/>
      </c>
      <c r="BL760" s="123" t="str">
        <f t="shared" si="1692"/>
        <v/>
      </c>
      <c r="BM760" s="123" t="str">
        <f t="shared" si="1693"/>
        <v/>
      </c>
      <c r="BN760" s="123" t="str">
        <f t="shared" si="1694"/>
        <v/>
      </c>
      <c r="BO760" s="123" t="str">
        <f t="shared" si="1695"/>
        <v/>
      </c>
      <c r="BP760" s="123" t="str">
        <f t="shared" si="1696"/>
        <v/>
      </c>
      <c r="BQ760" s="123" t="str">
        <f t="shared" si="1697"/>
        <v/>
      </c>
      <c r="BR760" s="124" t="str">
        <f t="shared" si="1698"/>
        <v/>
      </c>
      <c r="BS760" s="142" t="str">
        <f t="shared" si="1699"/>
        <v/>
      </c>
      <c r="BT760" s="143" t="str">
        <f t="shared" si="1700"/>
        <v/>
      </c>
      <c r="BU760" s="143" t="str">
        <f t="shared" si="1701"/>
        <v/>
      </c>
      <c r="BV760" s="143" t="str">
        <f t="shared" si="1702"/>
        <v/>
      </c>
      <c r="BW760" s="143" t="str">
        <f t="shared" si="1703"/>
        <v/>
      </c>
      <c r="BX760" s="144" t="str">
        <f t="shared" si="1704"/>
        <v/>
      </c>
      <c r="BY760" s="141" t="str">
        <f t="shared" si="1705"/>
        <v/>
      </c>
      <c r="BZ760" s="139" t="str">
        <f t="shared" si="1706"/>
        <v/>
      </c>
      <c r="CA760" s="139" t="str">
        <f t="shared" si="1707"/>
        <v/>
      </c>
      <c r="CB760" s="139" t="str">
        <f t="shared" si="1708"/>
        <v/>
      </c>
      <c r="CC760" s="139" t="str">
        <f t="shared" si="1709"/>
        <v/>
      </c>
      <c r="CD760" s="139" t="str">
        <f t="shared" si="1710"/>
        <v/>
      </c>
      <c r="CE760" s="140" t="str">
        <f t="shared" si="1711"/>
        <v/>
      </c>
      <c r="CF760" s="141" t="str">
        <f t="shared" si="1712"/>
        <v/>
      </c>
      <c r="CG760" s="139" t="str">
        <f t="shared" si="1713"/>
        <v/>
      </c>
      <c r="CH760" s="139" t="str">
        <f t="shared" si="1714"/>
        <v/>
      </c>
      <c r="CI760" s="139" t="str">
        <f t="shared" si="1715"/>
        <v/>
      </c>
      <c r="CJ760" s="139" t="str">
        <f t="shared" si="1716"/>
        <v/>
      </c>
      <c r="CK760" s="139" t="str">
        <f t="shared" si="1717"/>
        <v/>
      </c>
      <c r="CL760" s="140" t="str">
        <f t="shared" si="1718"/>
        <v/>
      </c>
      <c r="CM760" s="142" t="str">
        <f t="shared" si="1719"/>
        <v/>
      </c>
      <c r="CN760" s="143" t="str">
        <f t="shared" si="1720"/>
        <v/>
      </c>
      <c r="CO760" s="143" t="str">
        <f t="shared" si="1721"/>
        <v/>
      </c>
      <c r="CP760" s="143" t="str">
        <f t="shared" si="1722"/>
        <v/>
      </c>
      <c r="CQ760" s="143" t="str">
        <f t="shared" si="1723"/>
        <v/>
      </c>
      <c r="CR760" s="145" t="str">
        <f t="shared" si="1724"/>
        <v/>
      </c>
      <c r="CS760" s="127"/>
      <c r="CT760" s="122" t="str">
        <f t="shared" si="1725"/>
        <v/>
      </c>
      <c r="CU760" s="123" t="str">
        <f t="shared" si="1726"/>
        <v/>
      </c>
      <c r="CV760" s="123" t="str">
        <f t="shared" si="1727"/>
        <v/>
      </c>
      <c r="CW760" s="123" t="str">
        <f t="shared" si="1728"/>
        <v/>
      </c>
      <c r="CX760" s="123" t="str">
        <f t="shared" si="1729"/>
        <v/>
      </c>
      <c r="CY760" s="123" t="str">
        <f t="shared" si="1730"/>
        <v/>
      </c>
      <c r="CZ760" s="123" t="str">
        <f t="shared" si="1731"/>
        <v/>
      </c>
      <c r="DA760" s="123" t="str">
        <f t="shared" si="1732"/>
        <v/>
      </c>
      <c r="DB760" s="124" t="str">
        <f t="shared" si="1733"/>
        <v/>
      </c>
      <c r="DC760" s="128" t="str">
        <f t="shared" si="1734"/>
        <v/>
      </c>
      <c r="DD760" s="123" t="str">
        <f t="shared" si="1735"/>
        <v/>
      </c>
      <c r="DE760" s="123" t="str">
        <f t="shared" si="1736"/>
        <v/>
      </c>
      <c r="DF760" s="123" t="str">
        <f t="shared" si="1737"/>
        <v/>
      </c>
      <c r="DG760" s="123" t="str">
        <f t="shared" si="1738"/>
        <v/>
      </c>
      <c r="DH760" s="123" t="str">
        <f t="shared" si="1739"/>
        <v/>
      </c>
      <c r="DI760" s="123" t="str">
        <f t="shared" si="1740"/>
        <v/>
      </c>
      <c r="DJ760" s="129" t="str">
        <f t="shared" si="1741"/>
        <v/>
      </c>
      <c r="DK760" s="98" t="s">
        <v>68</v>
      </c>
      <c r="DL760" s="130">
        <f t="shared" si="1748"/>
        <v>754</v>
      </c>
      <c r="DM760" s="56"/>
    </row>
    <row r="761" spans="2:117" ht="22.5" customHeight="1">
      <c r="B761" s="98" t="s">
        <v>68</v>
      </c>
      <c r="C761" s="130">
        <f t="shared" si="1742"/>
        <v>755</v>
      </c>
      <c r="D761" s="146">
        <v>45713</v>
      </c>
      <c r="E761" s="155" t="s">
        <v>69</v>
      </c>
      <c r="F761" s="102" t="s">
        <v>70</v>
      </c>
      <c r="G761" s="103" t="s">
        <v>20</v>
      </c>
      <c r="H761" s="131" t="s">
        <v>46</v>
      </c>
      <c r="I761" s="132">
        <v>5000</v>
      </c>
      <c r="J761" s="106"/>
      <c r="K761" s="107">
        <f t="shared" si="1743"/>
        <v>7505875</v>
      </c>
      <c r="L761" s="647" t="str">
        <f>HYPERLINK("./通帳_公開用/外通帳Y755-777.pdf","通帳Y755-Y777")</f>
        <v>通帳Y755-Y777</v>
      </c>
      <c r="M761" s="133"/>
      <c r="N761" s="133"/>
      <c r="O761" s="134" t="str">
        <f t="shared" ref="O761:S761" si="2475">IF($H761=O$6,$I761,"")</f>
        <v/>
      </c>
      <c r="P761" s="135" t="str">
        <f t="shared" si="2475"/>
        <v/>
      </c>
      <c r="Q761" s="136">
        <f t="shared" si="2475"/>
        <v>5000</v>
      </c>
      <c r="R761" s="135" t="str">
        <f t="shared" si="2475"/>
        <v/>
      </c>
      <c r="S761" s="137" t="str">
        <f t="shared" si="2475"/>
        <v/>
      </c>
      <c r="T761" s="113" t="str">
        <f t="shared" ref="T761:AJ761" si="2476">IF($H761=T$6,$J761,"")</f>
        <v/>
      </c>
      <c r="U761" s="114" t="str">
        <f t="shared" si="2476"/>
        <v/>
      </c>
      <c r="V761" s="114" t="str">
        <f t="shared" si="2476"/>
        <v/>
      </c>
      <c r="W761" s="114" t="str">
        <f t="shared" si="2476"/>
        <v/>
      </c>
      <c r="X761" s="113" t="str">
        <f t="shared" si="2476"/>
        <v/>
      </c>
      <c r="Y761" s="114" t="str">
        <f t="shared" si="2476"/>
        <v/>
      </c>
      <c r="Z761" s="114" t="str">
        <f t="shared" si="2476"/>
        <v/>
      </c>
      <c r="AA761" s="114" t="str">
        <f t="shared" si="2476"/>
        <v/>
      </c>
      <c r="AB761" s="113" t="str">
        <f t="shared" si="2476"/>
        <v/>
      </c>
      <c r="AC761" s="114" t="str">
        <f t="shared" si="2476"/>
        <v/>
      </c>
      <c r="AD761" s="114" t="str">
        <f t="shared" si="2476"/>
        <v/>
      </c>
      <c r="AE761" s="114" t="str">
        <f t="shared" si="2476"/>
        <v/>
      </c>
      <c r="AF761" s="114" t="str">
        <f t="shared" si="2476"/>
        <v/>
      </c>
      <c r="AG761" s="114" t="str">
        <f t="shared" si="2476"/>
        <v/>
      </c>
      <c r="AH761" s="114" t="str">
        <f t="shared" si="2476"/>
        <v/>
      </c>
      <c r="AI761" s="113" t="str">
        <f t="shared" si="2476"/>
        <v/>
      </c>
      <c r="AJ761" s="115" t="str">
        <f t="shared" si="2476"/>
        <v/>
      </c>
      <c r="AK761" s="617"/>
      <c r="AL761" s="38"/>
      <c r="AM761" s="98" t="s">
        <v>68</v>
      </c>
      <c r="AN761" s="130">
        <f t="shared" si="1746"/>
        <v>755</v>
      </c>
      <c r="AO761" s="138" t="str">
        <f t="shared" ref="AO761:AS761" si="2477">IF(AND($G761=AO$4,$H761=AO$6),$I761,"")</f>
        <v/>
      </c>
      <c r="AP761" s="139" t="str">
        <f t="shared" si="2477"/>
        <v/>
      </c>
      <c r="AQ761" s="139">
        <f t="shared" si="2477"/>
        <v>5000</v>
      </c>
      <c r="AR761" s="139" t="str">
        <f t="shared" si="2477"/>
        <v/>
      </c>
      <c r="AS761" s="139" t="str">
        <f t="shared" si="2477"/>
        <v/>
      </c>
      <c r="AT761" s="118"/>
      <c r="AU761" s="138" t="str">
        <f t="shared" si="1675"/>
        <v/>
      </c>
      <c r="AV761" s="139" t="str">
        <f t="shared" si="1676"/>
        <v/>
      </c>
      <c r="AW761" s="139" t="str">
        <f t="shared" si="1677"/>
        <v/>
      </c>
      <c r="AX761" s="139" t="str">
        <f t="shared" si="1678"/>
        <v/>
      </c>
      <c r="AY761" s="139" t="str">
        <f t="shared" si="1679"/>
        <v/>
      </c>
      <c r="AZ761" s="140" t="str">
        <f t="shared" si="1680"/>
        <v/>
      </c>
      <c r="BA761" s="141" t="str">
        <f t="shared" si="1681"/>
        <v/>
      </c>
      <c r="BB761" s="139" t="str">
        <f t="shared" si="1682"/>
        <v/>
      </c>
      <c r="BC761" s="139" t="str">
        <f t="shared" si="1683"/>
        <v/>
      </c>
      <c r="BD761" s="139" t="str">
        <f t="shared" si="1684"/>
        <v/>
      </c>
      <c r="BE761" s="140" t="str">
        <f t="shared" si="1685"/>
        <v/>
      </c>
      <c r="BF761" s="122" t="str">
        <f t="shared" si="1686"/>
        <v/>
      </c>
      <c r="BG761" s="123" t="str">
        <f t="shared" si="1687"/>
        <v/>
      </c>
      <c r="BH761" s="123" t="str">
        <f t="shared" si="1688"/>
        <v/>
      </c>
      <c r="BI761" s="123" t="str">
        <f t="shared" si="1689"/>
        <v/>
      </c>
      <c r="BJ761" s="122" t="str">
        <f t="shared" si="1690"/>
        <v/>
      </c>
      <c r="BK761" s="123" t="str">
        <f t="shared" si="1691"/>
        <v/>
      </c>
      <c r="BL761" s="123" t="str">
        <f t="shared" si="1692"/>
        <v/>
      </c>
      <c r="BM761" s="123" t="str">
        <f t="shared" si="1693"/>
        <v/>
      </c>
      <c r="BN761" s="123" t="str">
        <f t="shared" si="1694"/>
        <v/>
      </c>
      <c r="BO761" s="123" t="str">
        <f t="shared" si="1695"/>
        <v/>
      </c>
      <c r="BP761" s="123" t="str">
        <f t="shared" si="1696"/>
        <v/>
      </c>
      <c r="BQ761" s="123" t="str">
        <f t="shared" si="1697"/>
        <v/>
      </c>
      <c r="BR761" s="124" t="str">
        <f t="shared" si="1698"/>
        <v/>
      </c>
      <c r="BS761" s="142" t="str">
        <f t="shared" si="1699"/>
        <v/>
      </c>
      <c r="BT761" s="143" t="str">
        <f t="shared" si="1700"/>
        <v/>
      </c>
      <c r="BU761" s="143" t="str">
        <f t="shared" si="1701"/>
        <v/>
      </c>
      <c r="BV761" s="143" t="str">
        <f t="shared" si="1702"/>
        <v/>
      </c>
      <c r="BW761" s="143" t="str">
        <f t="shared" si="1703"/>
        <v/>
      </c>
      <c r="BX761" s="144" t="str">
        <f t="shared" si="1704"/>
        <v/>
      </c>
      <c r="BY761" s="141" t="str">
        <f t="shared" si="1705"/>
        <v/>
      </c>
      <c r="BZ761" s="139" t="str">
        <f t="shared" si="1706"/>
        <v/>
      </c>
      <c r="CA761" s="139" t="str">
        <f t="shared" si="1707"/>
        <v/>
      </c>
      <c r="CB761" s="139" t="str">
        <f t="shared" si="1708"/>
        <v/>
      </c>
      <c r="CC761" s="139" t="str">
        <f t="shared" si="1709"/>
        <v/>
      </c>
      <c r="CD761" s="139" t="str">
        <f t="shared" si="1710"/>
        <v/>
      </c>
      <c r="CE761" s="140" t="str">
        <f t="shared" si="1711"/>
        <v/>
      </c>
      <c r="CF761" s="141" t="str">
        <f t="shared" si="1712"/>
        <v/>
      </c>
      <c r="CG761" s="139" t="str">
        <f t="shared" si="1713"/>
        <v/>
      </c>
      <c r="CH761" s="139" t="str">
        <f t="shared" si="1714"/>
        <v/>
      </c>
      <c r="CI761" s="139" t="str">
        <f t="shared" si="1715"/>
        <v/>
      </c>
      <c r="CJ761" s="139" t="str">
        <f t="shared" si="1716"/>
        <v/>
      </c>
      <c r="CK761" s="139" t="str">
        <f t="shared" si="1717"/>
        <v/>
      </c>
      <c r="CL761" s="140" t="str">
        <f t="shared" si="1718"/>
        <v/>
      </c>
      <c r="CM761" s="142" t="str">
        <f t="shared" si="1719"/>
        <v/>
      </c>
      <c r="CN761" s="143" t="str">
        <f t="shared" si="1720"/>
        <v/>
      </c>
      <c r="CO761" s="143" t="str">
        <f t="shared" si="1721"/>
        <v/>
      </c>
      <c r="CP761" s="143" t="str">
        <f t="shared" si="1722"/>
        <v/>
      </c>
      <c r="CQ761" s="143" t="str">
        <f t="shared" si="1723"/>
        <v/>
      </c>
      <c r="CR761" s="145" t="str">
        <f t="shared" si="1724"/>
        <v/>
      </c>
      <c r="CS761" s="127"/>
      <c r="CT761" s="122" t="str">
        <f t="shared" si="1725"/>
        <v/>
      </c>
      <c r="CU761" s="123" t="str">
        <f t="shared" si="1726"/>
        <v/>
      </c>
      <c r="CV761" s="123" t="str">
        <f t="shared" si="1727"/>
        <v/>
      </c>
      <c r="CW761" s="123" t="str">
        <f t="shared" si="1728"/>
        <v/>
      </c>
      <c r="CX761" s="123" t="str">
        <f t="shared" si="1729"/>
        <v/>
      </c>
      <c r="CY761" s="123" t="str">
        <f t="shared" si="1730"/>
        <v/>
      </c>
      <c r="CZ761" s="123" t="str">
        <f t="shared" si="1731"/>
        <v/>
      </c>
      <c r="DA761" s="123" t="str">
        <f t="shared" si="1732"/>
        <v/>
      </c>
      <c r="DB761" s="124" t="str">
        <f t="shared" si="1733"/>
        <v/>
      </c>
      <c r="DC761" s="128" t="str">
        <f t="shared" si="1734"/>
        <v/>
      </c>
      <c r="DD761" s="123" t="str">
        <f t="shared" si="1735"/>
        <v/>
      </c>
      <c r="DE761" s="123" t="str">
        <f t="shared" si="1736"/>
        <v/>
      </c>
      <c r="DF761" s="123" t="str">
        <f t="shared" si="1737"/>
        <v/>
      </c>
      <c r="DG761" s="123" t="str">
        <f t="shared" si="1738"/>
        <v/>
      </c>
      <c r="DH761" s="123" t="str">
        <f t="shared" si="1739"/>
        <v/>
      </c>
      <c r="DI761" s="123" t="str">
        <f t="shared" si="1740"/>
        <v/>
      </c>
      <c r="DJ761" s="129" t="str">
        <f t="shared" si="1741"/>
        <v/>
      </c>
      <c r="DK761" s="98" t="s">
        <v>68</v>
      </c>
      <c r="DL761" s="130">
        <f t="shared" si="1748"/>
        <v>755</v>
      </c>
      <c r="DM761" s="56"/>
    </row>
    <row r="762" spans="2:117" ht="22.5" customHeight="1">
      <c r="B762" s="98" t="s">
        <v>68</v>
      </c>
      <c r="C762" s="130">
        <f t="shared" si="1742"/>
        <v>756</v>
      </c>
      <c r="D762" s="146">
        <v>45713</v>
      </c>
      <c r="E762" s="155" t="s">
        <v>69</v>
      </c>
      <c r="F762" s="102" t="s">
        <v>70</v>
      </c>
      <c r="G762" s="103" t="s">
        <v>20</v>
      </c>
      <c r="H762" s="131" t="s">
        <v>46</v>
      </c>
      <c r="I762" s="132">
        <v>5000</v>
      </c>
      <c r="J762" s="106"/>
      <c r="K762" s="107">
        <f t="shared" si="1743"/>
        <v>7510875</v>
      </c>
      <c r="L762" s="645"/>
      <c r="M762" s="133"/>
      <c r="N762" s="133"/>
      <c r="O762" s="134" t="str">
        <f t="shared" ref="O762:S762" si="2478">IF($H762=O$6,$I762,"")</f>
        <v/>
      </c>
      <c r="P762" s="135" t="str">
        <f t="shared" si="2478"/>
        <v/>
      </c>
      <c r="Q762" s="136">
        <f t="shared" si="2478"/>
        <v>5000</v>
      </c>
      <c r="R762" s="135" t="str">
        <f t="shared" si="2478"/>
        <v/>
      </c>
      <c r="S762" s="137" t="str">
        <f t="shared" si="2478"/>
        <v/>
      </c>
      <c r="T762" s="113" t="str">
        <f t="shared" ref="T762:AJ762" si="2479">IF($H762=T$6,$J762,"")</f>
        <v/>
      </c>
      <c r="U762" s="114" t="str">
        <f t="shared" si="2479"/>
        <v/>
      </c>
      <c r="V762" s="114" t="str">
        <f t="shared" si="2479"/>
        <v/>
      </c>
      <c r="W762" s="114" t="str">
        <f t="shared" si="2479"/>
        <v/>
      </c>
      <c r="X762" s="113" t="str">
        <f t="shared" si="2479"/>
        <v/>
      </c>
      <c r="Y762" s="114" t="str">
        <f t="shared" si="2479"/>
        <v/>
      </c>
      <c r="Z762" s="114" t="str">
        <f t="shared" si="2479"/>
        <v/>
      </c>
      <c r="AA762" s="114" t="str">
        <f t="shared" si="2479"/>
        <v/>
      </c>
      <c r="AB762" s="113" t="str">
        <f t="shared" si="2479"/>
        <v/>
      </c>
      <c r="AC762" s="114" t="str">
        <f t="shared" si="2479"/>
        <v/>
      </c>
      <c r="AD762" s="114" t="str">
        <f t="shared" si="2479"/>
        <v/>
      </c>
      <c r="AE762" s="114" t="str">
        <f t="shared" si="2479"/>
        <v/>
      </c>
      <c r="AF762" s="114" t="str">
        <f t="shared" si="2479"/>
        <v/>
      </c>
      <c r="AG762" s="114" t="str">
        <f t="shared" si="2479"/>
        <v/>
      </c>
      <c r="AH762" s="114" t="str">
        <f t="shared" si="2479"/>
        <v/>
      </c>
      <c r="AI762" s="113" t="str">
        <f t="shared" si="2479"/>
        <v/>
      </c>
      <c r="AJ762" s="115" t="str">
        <f t="shared" si="2479"/>
        <v/>
      </c>
      <c r="AK762" s="617"/>
      <c r="AL762" s="38"/>
      <c r="AM762" s="98" t="s">
        <v>68</v>
      </c>
      <c r="AN762" s="130">
        <f t="shared" si="1746"/>
        <v>756</v>
      </c>
      <c r="AO762" s="138" t="str">
        <f t="shared" ref="AO762:AS762" si="2480">IF(AND($G762=AO$4,$H762=AO$6),$I762,"")</f>
        <v/>
      </c>
      <c r="AP762" s="139" t="str">
        <f t="shared" si="2480"/>
        <v/>
      </c>
      <c r="AQ762" s="139">
        <f t="shared" si="2480"/>
        <v>5000</v>
      </c>
      <c r="AR762" s="139" t="str">
        <f t="shared" si="2480"/>
        <v/>
      </c>
      <c r="AS762" s="139" t="str">
        <f t="shared" si="2480"/>
        <v/>
      </c>
      <c r="AT762" s="118"/>
      <c r="AU762" s="138" t="str">
        <f t="shared" si="1675"/>
        <v/>
      </c>
      <c r="AV762" s="139" t="str">
        <f t="shared" si="1676"/>
        <v/>
      </c>
      <c r="AW762" s="139" t="str">
        <f t="shared" si="1677"/>
        <v/>
      </c>
      <c r="AX762" s="139" t="str">
        <f t="shared" si="1678"/>
        <v/>
      </c>
      <c r="AY762" s="139" t="str">
        <f t="shared" si="1679"/>
        <v/>
      </c>
      <c r="AZ762" s="140" t="str">
        <f t="shared" si="1680"/>
        <v/>
      </c>
      <c r="BA762" s="141" t="str">
        <f t="shared" si="1681"/>
        <v/>
      </c>
      <c r="BB762" s="139" t="str">
        <f t="shared" si="1682"/>
        <v/>
      </c>
      <c r="BC762" s="139" t="str">
        <f t="shared" si="1683"/>
        <v/>
      </c>
      <c r="BD762" s="139" t="str">
        <f t="shared" si="1684"/>
        <v/>
      </c>
      <c r="BE762" s="140" t="str">
        <f t="shared" si="1685"/>
        <v/>
      </c>
      <c r="BF762" s="122" t="str">
        <f t="shared" si="1686"/>
        <v/>
      </c>
      <c r="BG762" s="123" t="str">
        <f t="shared" si="1687"/>
        <v/>
      </c>
      <c r="BH762" s="123" t="str">
        <f t="shared" si="1688"/>
        <v/>
      </c>
      <c r="BI762" s="123" t="str">
        <f t="shared" si="1689"/>
        <v/>
      </c>
      <c r="BJ762" s="122" t="str">
        <f t="shared" si="1690"/>
        <v/>
      </c>
      <c r="BK762" s="123" t="str">
        <f t="shared" si="1691"/>
        <v/>
      </c>
      <c r="BL762" s="123" t="str">
        <f t="shared" si="1692"/>
        <v/>
      </c>
      <c r="BM762" s="123" t="str">
        <f t="shared" si="1693"/>
        <v/>
      </c>
      <c r="BN762" s="123" t="str">
        <f t="shared" si="1694"/>
        <v/>
      </c>
      <c r="BO762" s="123" t="str">
        <f t="shared" si="1695"/>
        <v/>
      </c>
      <c r="BP762" s="123" t="str">
        <f t="shared" si="1696"/>
        <v/>
      </c>
      <c r="BQ762" s="123" t="str">
        <f t="shared" si="1697"/>
        <v/>
      </c>
      <c r="BR762" s="124" t="str">
        <f t="shared" si="1698"/>
        <v/>
      </c>
      <c r="BS762" s="142" t="str">
        <f t="shared" si="1699"/>
        <v/>
      </c>
      <c r="BT762" s="143" t="str">
        <f t="shared" si="1700"/>
        <v/>
      </c>
      <c r="BU762" s="143" t="str">
        <f t="shared" si="1701"/>
        <v/>
      </c>
      <c r="BV762" s="143" t="str">
        <f t="shared" si="1702"/>
        <v/>
      </c>
      <c r="BW762" s="143" t="str">
        <f t="shared" si="1703"/>
        <v/>
      </c>
      <c r="BX762" s="144" t="str">
        <f t="shared" si="1704"/>
        <v/>
      </c>
      <c r="BY762" s="141" t="str">
        <f t="shared" si="1705"/>
        <v/>
      </c>
      <c r="BZ762" s="139" t="str">
        <f t="shared" si="1706"/>
        <v/>
      </c>
      <c r="CA762" s="139" t="str">
        <f t="shared" si="1707"/>
        <v/>
      </c>
      <c r="CB762" s="139" t="str">
        <f t="shared" si="1708"/>
        <v/>
      </c>
      <c r="CC762" s="139" t="str">
        <f t="shared" si="1709"/>
        <v/>
      </c>
      <c r="CD762" s="139" t="str">
        <f t="shared" si="1710"/>
        <v/>
      </c>
      <c r="CE762" s="140" t="str">
        <f t="shared" si="1711"/>
        <v/>
      </c>
      <c r="CF762" s="141" t="str">
        <f t="shared" si="1712"/>
        <v/>
      </c>
      <c r="CG762" s="139" t="str">
        <f t="shared" si="1713"/>
        <v/>
      </c>
      <c r="CH762" s="139" t="str">
        <f t="shared" si="1714"/>
        <v/>
      </c>
      <c r="CI762" s="139" t="str">
        <f t="shared" si="1715"/>
        <v/>
      </c>
      <c r="CJ762" s="139" t="str">
        <f t="shared" si="1716"/>
        <v/>
      </c>
      <c r="CK762" s="139" t="str">
        <f t="shared" si="1717"/>
        <v/>
      </c>
      <c r="CL762" s="140" t="str">
        <f t="shared" si="1718"/>
        <v/>
      </c>
      <c r="CM762" s="142" t="str">
        <f t="shared" si="1719"/>
        <v/>
      </c>
      <c r="CN762" s="143" t="str">
        <f t="shared" si="1720"/>
        <v/>
      </c>
      <c r="CO762" s="143" t="str">
        <f t="shared" si="1721"/>
        <v/>
      </c>
      <c r="CP762" s="143" t="str">
        <f t="shared" si="1722"/>
        <v/>
      </c>
      <c r="CQ762" s="143" t="str">
        <f t="shared" si="1723"/>
        <v/>
      </c>
      <c r="CR762" s="145" t="str">
        <f t="shared" si="1724"/>
        <v/>
      </c>
      <c r="CS762" s="127"/>
      <c r="CT762" s="122" t="str">
        <f t="shared" si="1725"/>
        <v/>
      </c>
      <c r="CU762" s="123" t="str">
        <f t="shared" si="1726"/>
        <v/>
      </c>
      <c r="CV762" s="123" t="str">
        <f t="shared" si="1727"/>
        <v/>
      </c>
      <c r="CW762" s="123" t="str">
        <f t="shared" si="1728"/>
        <v/>
      </c>
      <c r="CX762" s="123" t="str">
        <f t="shared" si="1729"/>
        <v/>
      </c>
      <c r="CY762" s="123" t="str">
        <f t="shared" si="1730"/>
        <v/>
      </c>
      <c r="CZ762" s="123" t="str">
        <f t="shared" si="1731"/>
        <v/>
      </c>
      <c r="DA762" s="123" t="str">
        <f t="shared" si="1732"/>
        <v/>
      </c>
      <c r="DB762" s="124" t="str">
        <f t="shared" si="1733"/>
        <v/>
      </c>
      <c r="DC762" s="128" t="str">
        <f t="shared" si="1734"/>
        <v/>
      </c>
      <c r="DD762" s="123" t="str">
        <f t="shared" si="1735"/>
        <v/>
      </c>
      <c r="DE762" s="123" t="str">
        <f t="shared" si="1736"/>
        <v/>
      </c>
      <c r="DF762" s="123" t="str">
        <f t="shared" si="1737"/>
        <v/>
      </c>
      <c r="DG762" s="123" t="str">
        <f t="shared" si="1738"/>
        <v/>
      </c>
      <c r="DH762" s="123" t="str">
        <f t="shared" si="1739"/>
        <v/>
      </c>
      <c r="DI762" s="123" t="str">
        <f t="shared" si="1740"/>
        <v/>
      </c>
      <c r="DJ762" s="129" t="str">
        <f t="shared" si="1741"/>
        <v/>
      </c>
      <c r="DK762" s="98" t="s">
        <v>68</v>
      </c>
      <c r="DL762" s="130">
        <f t="shared" si="1748"/>
        <v>756</v>
      </c>
      <c r="DM762" s="56"/>
    </row>
    <row r="763" spans="2:117" ht="22.5" customHeight="1">
      <c r="B763" s="98" t="s">
        <v>68</v>
      </c>
      <c r="C763" s="130">
        <f t="shared" si="1742"/>
        <v>757</v>
      </c>
      <c r="D763" s="146">
        <v>45713</v>
      </c>
      <c r="E763" s="155" t="s">
        <v>69</v>
      </c>
      <c r="F763" s="102" t="s">
        <v>70</v>
      </c>
      <c r="G763" s="156" t="s">
        <v>20</v>
      </c>
      <c r="H763" s="131" t="s">
        <v>46</v>
      </c>
      <c r="I763" s="132">
        <v>3000</v>
      </c>
      <c r="J763" s="106"/>
      <c r="K763" s="107">
        <f t="shared" si="1743"/>
        <v>7513875</v>
      </c>
      <c r="L763" s="645"/>
      <c r="M763" s="133"/>
      <c r="N763" s="133"/>
      <c r="O763" s="134" t="str">
        <f t="shared" ref="O763:S763" si="2481">IF($H763=O$6,$I763,"")</f>
        <v/>
      </c>
      <c r="P763" s="135" t="str">
        <f t="shared" si="2481"/>
        <v/>
      </c>
      <c r="Q763" s="136">
        <f t="shared" si="2481"/>
        <v>3000</v>
      </c>
      <c r="R763" s="135" t="str">
        <f t="shared" si="2481"/>
        <v/>
      </c>
      <c r="S763" s="137" t="str">
        <f t="shared" si="2481"/>
        <v/>
      </c>
      <c r="T763" s="113" t="str">
        <f t="shared" ref="T763:AJ763" si="2482">IF($H763=T$6,$J763,"")</f>
        <v/>
      </c>
      <c r="U763" s="114" t="str">
        <f t="shared" si="2482"/>
        <v/>
      </c>
      <c r="V763" s="114" t="str">
        <f t="shared" si="2482"/>
        <v/>
      </c>
      <c r="W763" s="114" t="str">
        <f t="shared" si="2482"/>
        <v/>
      </c>
      <c r="X763" s="113" t="str">
        <f t="shared" si="2482"/>
        <v/>
      </c>
      <c r="Y763" s="114" t="str">
        <f t="shared" si="2482"/>
        <v/>
      </c>
      <c r="Z763" s="114" t="str">
        <f t="shared" si="2482"/>
        <v/>
      </c>
      <c r="AA763" s="114" t="str">
        <f t="shared" si="2482"/>
        <v/>
      </c>
      <c r="AB763" s="113" t="str">
        <f t="shared" si="2482"/>
        <v/>
      </c>
      <c r="AC763" s="114" t="str">
        <f t="shared" si="2482"/>
        <v/>
      </c>
      <c r="AD763" s="114" t="str">
        <f t="shared" si="2482"/>
        <v/>
      </c>
      <c r="AE763" s="114" t="str">
        <f t="shared" si="2482"/>
        <v/>
      </c>
      <c r="AF763" s="114" t="str">
        <f t="shared" si="2482"/>
        <v/>
      </c>
      <c r="AG763" s="114" t="str">
        <f t="shared" si="2482"/>
        <v/>
      </c>
      <c r="AH763" s="114" t="str">
        <f t="shared" si="2482"/>
        <v/>
      </c>
      <c r="AI763" s="113" t="str">
        <f t="shared" si="2482"/>
        <v/>
      </c>
      <c r="AJ763" s="115" t="str">
        <f t="shared" si="2482"/>
        <v/>
      </c>
      <c r="AK763" s="617"/>
      <c r="AL763" s="38"/>
      <c r="AM763" s="98" t="s">
        <v>68</v>
      </c>
      <c r="AN763" s="130">
        <f t="shared" si="1746"/>
        <v>757</v>
      </c>
      <c r="AO763" s="138" t="str">
        <f t="shared" ref="AO763:AS763" si="2483">IF(AND($G763=AO$4,$H763=AO$6),$I763,"")</f>
        <v/>
      </c>
      <c r="AP763" s="139" t="str">
        <f t="shared" si="2483"/>
        <v/>
      </c>
      <c r="AQ763" s="139">
        <f t="shared" si="2483"/>
        <v>3000</v>
      </c>
      <c r="AR763" s="139" t="str">
        <f t="shared" si="2483"/>
        <v/>
      </c>
      <c r="AS763" s="139" t="str">
        <f t="shared" si="2483"/>
        <v/>
      </c>
      <c r="AT763" s="118"/>
      <c r="AU763" s="138" t="str">
        <f t="shared" si="1675"/>
        <v/>
      </c>
      <c r="AV763" s="139" t="str">
        <f t="shared" si="1676"/>
        <v/>
      </c>
      <c r="AW763" s="139" t="str">
        <f t="shared" si="1677"/>
        <v/>
      </c>
      <c r="AX763" s="139" t="str">
        <f t="shared" si="1678"/>
        <v/>
      </c>
      <c r="AY763" s="139" t="str">
        <f t="shared" si="1679"/>
        <v/>
      </c>
      <c r="AZ763" s="140" t="str">
        <f t="shared" si="1680"/>
        <v/>
      </c>
      <c r="BA763" s="141" t="str">
        <f t="shared" si="1681"/>
        <v/>
      </c>
      <c r="BB763" s="139" t="str">
        <f t="shared" si="1682"/>
        <v/>
      </c>
      <c r="BC763" s="139" t="str">
        <f t="shared" si="1683"/>
        <v/>
      </c>
      <c r="BD763" s="139" t="str">
        <f t="shared" si="1684"/>
        <v/>
      </c>
      <c r="BE763" s="140" t="str">
        <f t="shared" si="1685"/>
        <v/>
      </c>
      <c r="BF763" s="122" t="str">
        <f t="shared" si="1686"/>
        <v/>
      </c>
      <c r="BG763" s="123" t="str">
        <f t="shared" si="1687"/>
        <v/>
      </c>
      <c r="BH763" s="123" t="str">
        <f t="shared" si="1688"/>
        <v/>
      </c>
      <c r="BI763" s="123" t="str">
        <f t="shared" si="1689"/>
        <v/>
      </c>
      <c r="BJ763" s="122" t="str">
        <f t="shared" si="1690"/>
        <v/>
      </c>
      <c r="BK763" s="123" t="str">
        <f t="shared" si="1691"/>
        <v/>
      </c>
      <c r="BL763" s="123" t="str">
        <f t="shared" si="1692"/>
        <v/>
      </c>
      <c r="BM763" s="123" t="str">
        <f t="shared" si="1693"/>
        <v/>
      </c>
      <c r="BN763" s="123" t="str">
        <f t="shared" si="1694"/>
        <v/>
      </c>
      <c r="BO763" s="123" t="str">
        <f t="shared" si="1695"/>
        <v/>
      </c>
      <c r="BP763" s="123" t="str">
        <f t="shared" si="1696"/>
        <v/>
      </c>
      <c r="BQ763" s="123" t="str">
        <f t="shared" si="1697"/>
        <v/>
      </c>
      <c r="BR763" s="124" t="str">
        <f t="shared" si="1698"/>
        <v/>
      </c>
      <c r="BS763" s="142" t="str">
        <f t="shared" si="1699"/>
        <v/>
      </c>
      <c r="BT763" s="143" t="str">
        <f t="shared" si="1700"/>
        <v/>
      </c>
      <c r="BU763" s="143" t="str">
        <f t="shared" si="1701"/>
        <v/>
      </c>
      <c r="BV763" s="143" t="str">
        <f t="shared" si="1702"/>
        <v/>
      </c>
      <c r="BW763" s="143" t="str">
        <f t="shared" si="1703"/>
        <v/>
      </c>
      <c r="BX763" s="144" t="str">
        <f t="shared" si="1704"/>
        <v/>
      </c>
      <c r="BY763" s="141" t="str">
        <f t="shared" si="1705"/>
        <v/>
      </c>
      <c r="BZ763" s="139" t="str">
        <f t="shared" si="1706"/>
        <v/>
      </c>
      <c r="CA763" s="139" t="str">
        <f t="shared" si="1707"/>
        <v/>
      </c>
      <c r="CB763" s="139" t="str">
        <f t="shared" si="1708"/>
        <v/>
      </c>
      <c r="CC763" s="139" t="str">
        <f t="shared" si="1709"/>
        <v/>
      </c>
      <c r="CD763" s="139" t="str">
        <f t="shared" si="1710"/>
        <v/>
      </c>
      <c r="CE763" s="140" t="str">
        <f t="shared" si="1711"/>
        <v/>
      </c>
      <c r="CF763" s="141" t="str">
        <f t="shared" si="1712"/>
        <v/>
      </c>
      <c r="CG763" s="139" t="str">
        <f t="shared" si="1713"/>
        <v/>
      </c>
      <c r="CH763" s="139" t="str">
        <f t="shared" si="1714"/>
        <v/>
      </c>
      <c r="CI763" s="139" t="str">
        <f t="shared" si="1715"/>
        <v/>
      </c>
      <c r="CJ763" s="139" t="str">
        <f t="shared" si="1716"/>
        <v/>
      </c>
      <c r="CK763" s="139" t="str">
        <f t="shared" si="1717"/>
        <v/>
      </c>
      <c r="CL763" s="140" t="str">
        <f t="shared" si="1718"/>
        <v/>
      </c>
      <c r="CM763" s="142" t="str">
        <f t="shared" si="1719"/>
        <v/>
      </c>
      <c r="CN763" s="143" t="str">
        <f t="shared" si="1720"/>
        <v/>
      </c>
      <c r="CO763" s="143" t="str">
        <f t="shared" si="1721"/>
        <v/>
      </c>
      <c r="CP763" s="143" t="str">
        <f t="shared" si="1722"/>
        <v/>
      </c>
      <c r="CQ763" s="143" t="str">
        <f t="shared" si="1723"/>
        <v/>
      </c>
      <c r="CR763" s="145" t="str">
        <f t="shared" si="1724"/>
        <v/>
      </c>
      <c r="CS763" s="127"/>
      <c r="CT763" s="122" t="str">
        <f t="shared" si="1725"/>
        <v/>
      </c>
      <c r="CU763" s="123" t="str">
        <f t="shared" si="1726"/>
        <v/>
      </c>
      <c r="CV763" s="123" t="str">
        <f t="shared" si="1727"/>
        <v/>
      </c>
      <c r="CW763" s="123" t="str">
        <f t="shared" si="1728"/>
        <v/>
      </c>
      <c r="CX763" s="123" t="str">
        <f t="shared" si="1729"/>
        <v/>
      </c>
      <c r="CY763" s="123" t="str">
        <f t="shared" si="1730"/>
        <v/>
      </c>
      <c r="CZ763" s="123" t="str">
        <f t="shared" si="1731"/>
        <v/>
      </c>
      <c r="DA763" s="123" t="str">
        <f t="shared" si="1732"/>
        <v/>
      </c>
      <c r="DB763" s="124" t="str">
        <f t="shared" si="1733"/>
        <v/>
      </c>
      <c r="DC763" s="128" t="str">
        <f t="shared" si="1734"/>
        <v/>
      </c>
      <c r="DD763" s="123" t="str">
        <f t="shared" si="1735"/>
        <v/>
      </c>
      <c r="DE763" s="123" t="str">
        <f t="shared" si="1736"/>
        <v/>
      </c>
      <c r="DF763" s="123" t="str">
        <f t="shared" si="1737"/>
        <v/>
      </c>
      <c r="DG763" s="123" t="str">
        <f t="shared" si="1738"/>
        <v/>
      </c>
      <c r="DH763" s="123" t="str">
        <f t="shared" si="1739"/>
        <v/>
      </c>
      <c r="DI763" s="123" t="str">
        <f t="shared" si="1740"/>
        <v/>
      </c>
      <c r="DJ763" s="129" t="str">
        <f t="shared" si="1741"/>
        <v/>
      </c>
      <c r="DK763" s="98" t="s">
        <v>68</v>
      </c>
      <c r="DL763" s="130">
        <f t="shared" si="1748"/>
        <v>757</v>
      </c>
      <c r="DM763" s="56"/>
    </row>
    <row r="764" spans="2:117" ht="22.5" customHeight="1">
      <c r="B764" s="98" t="s">
        <v>68</v>
      </c>
      <c r="C764" s="130">
        <f t="shared" si="1742"/>
        <v>758</v>
      </c>
      <c r="D764" s="146">
        <v>45713</v>
      </c>
      <c r="E764" s="155" t="s">
        <v>69</v>
      </c>
      <c r="F764" s="102" t="s">
        <v>70</v>
      </c>
      <c r="G764" s="103" t="s">
        <v>20</v>
      </c>
      <c r="H764" s="131" t="s">
        <v>46</v>
      </c>
      <c r="I764" s="132">
        <v>100000</v>
      </c>
      <c r="J764" s="106"/>
      <c r="K764" s="107">
        <f t="shared" si="1743"/>
        <v>7613875</v>
      </c>
      <c r="L764" s="645"/>
      <c r="M764" s="133"/>
      <c r="N764" s="133"/>
      <c r="O764" s="134" t="str">
        <f t="shared" ref="O764:S764" si="2484">IF($H764=O$6,$I764,"")</f>
        <v/>
      </c>
      <c r="P764" s="135" t="str">
        <f t="shared" si="2484"/>
        <v/>
      </c>
      <c r="Q764" s="136">
        <f t="shared" si="2484"/>
        <v>100000</v>
      </c>
      <c r="R764" s="135" t="str">
        <f t="shared" si="2484"/>
        <v/>
      </c>
      <c r="S764" s="137" t="str">
        <f t="shared" si="2484"/>
        <v/>
      </c>
      <c r="T764" s="113" t="str">
        <f t="shared" ref="T764:AJ764" si="2485">IF($H764=T$6,$J764,"")</f>
        <v/>
      </c>
      <c r="U764" s="114" t="str">
        <f t="shared" si="2485"/>
        <v/>
      </c>
      <c r="V764" s="114" t="str">
        <f t="shared" si="2485"/>
        <v/>
      </c>
      <c r="W764" s="114" t="str">
        <f t="shared" si="2485"/>
        <v/>
      </c>
      <c r="X764" s="113" t="str">
        <f t="shared" si="2485"/>
        <v/>
      </c>
      <c r="Y764" s="114" t="str">
        <f t="shared" si="2485"/>
        <v/>
      </c>
      <c r="Z764" s="114" t="str">
        <f t="shared" si="2485"/>
        <v/>
      </c>
      <c r="AA764" s="114" t="str">
        <f t="shared" si="2485"/>
        <v/>
      </c>
      <c r="AB764" s="113" t="str">
        <f t="shared" si="2485"/>
        <v/>
      </c>
      <c r="AC764" s="114" t="str">
        <f t="shared" si="2485"/>
        <v/>
      </c>
      <c r="AD764" s="114" t="str">
        <f t="shared" si="2485"/>
        <v/>
      </c>
      <c r="AE764" s="114" t="str">
        <f t="shared" si="2485"/>
        <v/>
      </c>
      <c r="AF764" s="114" t="str">
        <f t="shared" si="2485"/>
        <v/>
      </c>
      <c r="AG764" s="114" t="str">
        <f t="shared" si="2485"/>
        <v/>
      </c>
      <c r="AH764" s="114" t="str">
        <f t="shared" si="2485"/>
        <v/>
      </c>
      <c r="AI764" s="113" t="str">
        <f t="shared" si="2485"/>
        <v/>
      </c>
      <c r="AJ764" s="115" t="str">
        <f t="shared" si="2485"/>
        <v/>
      </c>
      <c r="AK764" s="617"/>
      <c r="AL764" s="38"/>
      <c r="AM764" s="98" t="s">
        <v>68</v>
      </c>
      <c r="AN764" s="130">
        <f t="shared" si="1746"/>
        <v>758</v>
      </c>
      <c r="AO764" s="138" t="str">
        <f t="shared" ref="AO764:AS764" si="2486">IF(AND($G764=AO$4,$H764=AO$6),$I764,"")</f>
        <v/>
      </c>
      <c r="AP764" s="139" t="str">
        <f t="shared" si="2486"/>
        <v/>
      </c>
      <c r="AQ764" s="139">
        <f t="shared" si="2486"/>
        <v>100000</v>
      </c>
      <c r="AR764" s="139" t="str">
        <f t="shared" si="2486"/>
        <v/>
      </c>
      <c r="AS764" s="139" t="str">
        <f t="shared" si="2486"/>
        <v/>
      </c>
      <c r="AT764" s="118"/>
      <c r="AU764" s="138" t="str">
        <f t="shared" si="1675"/>
        <v/>
      </c>
      <c r="AV764" s="139" t="str">
        <f t="shared" si="1676"/>
        <v/>
      </c>
      <c r="AW764" s="139" t="str">
        <f t="shared" si="1677"/>
        <v/>
      </c>
      <c r="AX764" s="139" t="str">
        <f t="shared" si="1678"/>
        <v/>
      </c>
      <c r="AY764" s="139" t="str">
        <f t="shared" si="1679"/>
        <v/>
      </c>
      <c r="AZ764" s="140" t="str">
        <f t="shared" si="1680"/>
        <v/>
      </c>
      <c r="BA764" s="141" t="str">
        <f t="shared" si="1681"/>
        <v/>
      </c>
      <c r="BB764" s="139" t="str">
        <f t="shared" si="1682"/>
        <v/>
      </c>
      <c r="BC764" s="139" t="str">
        <f t="shared" si="1683"/>
        <v/>
      </c>
      <c r="BD764" s="139" t="str">
        <f t="shared" si="1684"/>
        <v/>
      </c>
      <c r="BE764" s="140" t="str">
        <f t="shared" si="1685"/>
        <v/>
      </c>
      <c r="BF764" s="122" t="str">
        <f t="shared" si="1686"/>
        <v/>
      </c>
      <c r="BG764" s="123" t="str">
        <f t="shared" si="1687"/>
        <v/>
      </c>
      <c r="BH764" s="123" t="str">
        <f t="shared" si="1688"/>
        <v/>
      </c>
      <c r="BI764" s="123" t="str">
        <f t="shared" si="1689"/>
        <v/>
      </c>
      <c r="BJ764" s="122" t="str">
        <f t="shared" si="1690"/>
        <v/>
      </c>
      <c r="BK764" s="123" t="str">
        <f t="shared" si="1691"/>
        <v/>
      </c>
      <c r="BL764" s="123" t="str">
        <f t="shared" si="1692"/>
        <v/>
      </c>
      <c r="BM764" s="123" t="str">
        <f t="shared" si="1693"/>
        <v/>
      </c>
      <c r="BN764" s="123" t="str">
        <f t="shared" si="1694"/>
        <v/>
      </c>
      <c r="BO764" s="123" t="str">
        <f t="shared" si="1695"/>
        <v/>
      </c>
      <c r="BP764" s="123" t="str">
        <f t="shared" si="1696"/>
        <v/>
      </c>
      <c r="BQ764" s="123" t="str">
        <f t="shared" si="1697"/>
        <v/>
      </c>
      <c r="BR764" s="124" t="str">
        <f t="shared" si="1698"/>
        <v/>
      </c>
      <c r="BS764" s="142" t="str">
        <f t="shared" si="1699"/>
        <v/>
      </c>
      <c r="BT764" s="143" t="str">
        <f t="shared" si="1700"/>
        <v/>
      </c>
      <c r="BU764" s="143" t="str">
        <f t="shared" si="1701"/>
        <v/>
      </c>
      <c r="BV764" s="143" t="str">
        <f t="shared" si="1702"/>
        <v/>
      </c>
      <c r="BW764" s="143" t="str">
        <f t="shared" si="1703"/>
        <v/>
      </c>
      <c r="BX764" s="144" t="str">
        <f t="shared" si="1704"/>
        <v/>
      </c>
      <c r="BY764" s="141" t="str">
        <f t="shared" si="1705"/>
        <v/>
      </c>
      <c r="BZ764" s="139" t="str">
        <f t="shared" si="1706"/>
        <v/>
      </c>
      <c r="CA764" s="139" t="str">
        <f t="shared" si="1707"/>
        <v/>
      </c>
      <c r="CB764" s="139" t="str">
        <f t="shared" si="1708"/>
        <v/>
      </c>
      <c r="CC764" s="139" t="str">
        <f t="shared" si="1709"/>
        <v/>
      </c>
      <c r="CD764" s="139" t="str">
        <f t="shared" si="1710"/>
        <v/>
      </c>
      <c r="CE764" s="140" t="str">
        <f t="shared" si="1711"/>
        <v/>
      </c>
      <c r="CF764" s="141" t="str">
        <f t="shared" si="1712"/>
        <v/>
      </c>
      <c r="CG764" s="139" t="str">
        <f t="shared" si="1713"/>
        <v/>
      </c>
      <c r="CH764" s="139" t="str">
        <f t="shared" si="1714"/>
        <v/>
      </c>
      <c r="CI764" s="139" t="str">
        <f t="shared" si="1715"/>
        <v/>
      </c>
      <c r="CJ764" s="139" t="str">
        <f t="shared" si="1716"/>
        <v/>
      </c>
      <c r="CK764" s="139" t="str">
        <f t="shared" si="1717"/>
        <v/>
      </c>
      <c r="CL764" s="140" t="str">
        <f t="shared" si="1718"/>
        <v/>
      </c>
      <c r="CM764" s="142" t="str">
        <f t="shared" si="1719"/>
        <v/>
      </c>
      <c r="CN764" s="143" t="str">
        <f t="shared" si="1720"/>
        <v/>
      </c>
      <c r="CO764" s="143" t="str">
        <f t="shared" si="1721"/>
        <v/>
      </c>
      <c r="CP764" s="143" t="str">
        <f t="shared" si="1722"/>
        <v/>
      </c>
      <c r="CQ764" s="143" t="str">
        <f t="shared" si="1723"/>
        <v/>
      </c>
      <c r="CR764" s="145" t="str">
        <f t="shared" si="1724"/>
        <v/>
      </c>
      <c r="CS764" s="127"/>
      <c r="CT764" s="122" t="str">
        <f t="shared" si="1725"/>
        <v/>
      </c>
      <c r="CU764" s="123" t="str">
        <f t="shared" si="1726"/>
        <v/>
      </c>
      <c r="CV764" s="123" t="str">
        <f t="shared" si="1727"/>
        <v/>
      </c>
      <c r="CW764" s="123" t="str">
        <f t="shared" si="1728"/>
        <v/>
      </c>
      <c r="CX764" s="123" t="str">
        <f t="shared" si="1729"/>
        <v/>
      </c>
      <c r="CY764" s="123" t="str">
        <f t="shared" si="1730"/>
        <v/>
      </c>
      <c r="CZ764" s="123" t="str">
        <f t="shared" si="1731"/>
        <v/>
      </c>
      <c r="DA764" s="123" t="str">
        <f t="shared" si="1732"/>
        <v/>
      </c>
      <c r="DB764" s="124" t="str">
        <f t="shared" si="1733"/>
        <v/>
      </c>
      <c r="DC764" s="128" t="str">
        <f t="shared" si="1734"/>
        <v/>
      </c>
      <c r="DD764" s="123" t="str">
        <f t="shared" si="1735"/>
        <v/>
      </c>
      <c r="DE764" s="123" t="str">
        <f t="shared" si="1736"/>
        <v/>
      </c>
      <c r="DF764" s="123" t="str">
        <f t="shared" si="1737"/>
        <v/>
      </c>
      <c r="DG764" s="123" t="str">
        <f t="shared" si="1738"/>
        <v/>
      </c>
      <c r="DH764" s="123" t="str">
        <f t="shared" si="1739"/>
        <v/>
      </c>
      <c r="DI764" s="123" t="str">
        <f t="shared" si="1740"/>
        <v/>
      </c>
      <c r="DJ764" s="129" t="str">
        <f t="shared" si="1741"/>
        <v/>
      </c>
      <c r="DK764" s="98" t="s">
        <v>68</v>
      </c>
      <c r="DL764" s="130">
        <f t="shared" si="1748"/>
        <v>758</v>
      </c>
      <c r="DM764" s="56"/>
    </row>
    <row r="765" spans="2:117" ht="22.5" customHeight="1">
      <c r="B765" s="98" t="s">
        <v>68</v>
      </c>
      <c r="C765" s="130">
        <f t="shared" si="1742"/>
        <v>759</v>
      </c>
      <c r="D765" s="146">
        <v>45713</v>
      </c>
      <c r="E765" s="155" t="s">
        <v>69</v>
      </c>
      <c r="F765" s="102" t="s">
        <v>70</v>
      </c>
      <c r="G765" s="103" t="s">
        <v>20</v>
      </c>
      <c r="H765" s="131" t="s">
        <v>46</v>
      </c>
      <c r="I765" s="132">
        <v>5000</v>
      </c>
      <c r="J765" s="106"/>
      <c r="K765" s="107">
        <f t="shared" si="1743"/>
        <v>7618875</v>
      </c>
      <c r="L765" s="645"/>
      <c r="M765" s="133"/>
      <c r="N765" s="133"/>
      <c r="O765" s="134" t="str">
        <f t="shared" ref="O765:S765" si="2487">IF($H765=O$6,$I765,"")</f>
        <v/>
      </c>
      <c r="P765" s="135" t="str">
        <f t="shared" si="2487"/>
        <v/>
      </c>
      <c r="Q765" s="136">
        <f t="shared" si="2487"/>
        <v>5000</v>
      </c>
      <c r="R765" s="135" t="str">
        <f t="shared" si="2487"/>
        <v/>
      </c>
      <c r="S765" s="137" t="str">
        <f t="shared" si="2487"/>
        <v/>
      </c>
      <c r="T765" s="113" t="str">
        <f t="shared" ref="T765:AJ765" si="2488">IF($H765=T$6,$J765,"")</f>
        <v/>
      </c>
      <c r="U765" s="114" t="str">
        <f t="shared" si="2488"/>
        <v/>
      </c>
      <c r="V765" s="114" t="str">
        <f t="shared" si="2488"/>
        <v/>
      </c>
      <c r="W765" s="114" t="str">
        <f t="shared" si="2488"/>
        <v/>
      </c>
      <c r="X765" s="113" t="str">
        <f t="shared" si="2488"/>
        <v/>
      </c>
      <c r="Y765" s="114" t="str">
        <f t="shared" si="2488"/>
        <v/>
      </c>
      <c r="Z765" s="114" t="str">
        <f t="shared" si="2488"/>
        <v/>
      </c>
      <c r="AA765" s="114" t="str">
        <f t="shared" si="2488"/>
        <v/>
      </c>
      <c r="AB765" s="113" t="str">
        <f t="shared" si="2488"/>
        <v/>
      </c>
      <c r="AC765" s="114" t="str">
        <f t="shared" si="2488"/>
        <v/>
      </c>
      <c r="AD765" s="114" t="str">
        <f t="shared" si="2488"/>
        <v/>
      </c>
      <c r="AE765" s="114" t="str">
        <f t="shared" si="2488"/>
        <v/>
      </c>
      <c r="AF765" s="114" t="str">
        <f t="shared" si="2488"/>
        <v/>
      </c>
      <c r="AG765" s="114" t="str">
        <f t="shared" si="2488"/>
        <v/>
      </c>
      <c r="AH765" s="114" t="str">
        <f t="shared" si="2488"/>
        <v/>
      </c>
      <c r="AI765" s="113" t="str">
        <f t="shared" si="2488"/>
        <v/>
      </c>
      <c r="AJ765" s="115" t="str">
        <f t="shared" si="2488"/>
        <v/>
      </c>
      <c r="AK765" s="617"/>
      <c r="AL765" s="38"/>
      <c r="AM765" s="98" t="s">
        <v>68</v>
      </c>
      <c r="AN765" s="130">
        <f t="shared" si="1746"/>
        <v>759</v>
      </c>
      <c r="AO765" s="138" t="str">
        <f t="shared" ref="AO765:AS765" si="2489">IF(AND($G765=AO$4,$H765=AO$6),$I765,"")</f>
        <v/>
      </c>
      <c r="AP765" s="139" t="str">
        <f t="shared" si="2489"/>
        <v/>
      </c>
      <c r="AQ765" s="139">
        <f t="shared" si="2489"/>
        <v>5000</v>
      </c>
      <c r="AR765" s="139" t="str">
        <f t="shared" si="2489"/>
        <v/>
      </c>
      <c r="AS765" s="139" t="str">
        <f t="shared" si="2489"/>
        <v/>
      </c>
      <c r="AT765" s="118"/>
      <c r="AU765" s="138" t="str">
        <f t="shared" si="1675"/>
        <v/>
      </c>
      <c r="AV765" s="139" t="str">
        <f t="shared" si="1676"/>
        <v/>
      </c>
      <c r="AW765" s="139" t="str">
        <f t="shared" si="1677"/>
        <v/>
      </c>
      <c r="AX765" s="139" t="str">
        <f t="shared" si="1678"/>
        <v/>
      </c>
      <c r="AY765" s="139" t="str">
        <f t="shared" si="1679"/>
        <v/>
      </c>
      <c r="AZ765" s="140" t="str">
        <f t="shared" si="1680"/>
        <v/>
      </c>
      <c r="BA765" s="141" t="str">
        <f t="shared" si="1681"/>
        <v/>
      </c>
      <c r="BB765" s="139" t="str">
        <f t="shared" si="1682"/>
        <v/>
      </c>
      <c r="BC765" s="139" t="str">
        <f t="shared" si="1683"/>
        <v/>
      </c>
      <c r="BD765" s="139" t="str">
        <f t="shared" si="1684"/>
        <v/>
      </c>
      <c r="BE765" s="140" t="str">
        <f t="shared" si="1685"/>
        <v/>
      </c>
      <c r="BF765" s="122" t="str">
        <f t="shared" si="1686"/>
        <v/>
      </c>
      <c r="BG765" s="123" t="str">
        <f t="shared" si="1687"/>
        <v/>
      </c>
      <c r="BH765" s="123" t="str">
        <f t="shared" si="1688"/>
        <v/>
      </c>
      <c r="BI765" s="123" t="str">
        <f t="shared" si="1689"/>
        <v/>
      </c>
      <c r="BJ765" s="122" t="str">
        <f t="shared" si="1690"/>
        <v/>
      </c>
      <c r="BK765" s="123" t="str">
        <f t="shared" si="1691"/>
        <v/>
      </c>
      <c r="BL765" s="123" t="str">
        <f t="shared" si="1692"/>
        <v/>
      </c>
      <c r="BM765" s="123" t="str">
        <f t="shared" si="1693"/>
        <v/>
      </c>
      <c r="BN765" s="123" t="str">
        <f t="shared" si="1694"/>
        <v/>
      </c>
      <c r="BO765" s="123" t="str">
        <f t="shared" si="1695"/>
        <v/>
      </c>
      <c r="BP765" s="123" t="str">
        <f t="shared" si="1696"/>
        <v/>
      </c>
      <c r="BQ765" s="123" t="str">
        <f t="shared" si="1697"/>
        <v/>
      </c>
      <c r="BR765" s="124" t="str">
        <f t="shared" si="1698"/>
        <v/>
      </c>
      <c r="BS765" s="142" t="str">
        <f t="shared" si="1699"/>
        <v/>
      </c>
      <c r="BT765" s="143" t="str">
        <f t="shared" si="1700"/>
        <v/>
      </c>
      <c r="BU765" s="143" t="str">
        <f t="shared" si="1701"/>
        <v/>
      </c>
      <c r="BV765" s="143" t="str">
        <f t="shared" si="1702"/>
        <v/>
      </c>
      <c r="BW765" s="143" t="str">
        <f t="shared" si="1703"/>
        <v/>
      </c>
      <c r="BX765" s="144" t="str">
        <f t="shared" si="1704"/>
        <v/>
      </c>
      <c r="BY765" s="141" t="str">
        <f t="shared" si="1705"/>
        <v/>
      </c>
      <c r="BZ765" s="139" t="str">
        <f t="shared" si="1706"/>
        <v/>
      </c>
      <c r="CA765" s="139" t="str">
        <f t="shared" si="1707"/>
        <v/>
      </c>
      <c r="CB765" s="139" t="str">
        <f t="shared" si="1708"/>
        <v/>
      </c>
      <c r="CC765" s="139" t="str">
        <f t="shared" si="1709"/>
        <v/>
      </c>
      <c r="CD765" s="139" t="str">
        <f t="shared" si="1710"/>
        <v/>
      </c>
      <c r="CE765" s="140" t="str">
        <f t="shared" si="1711"/>
        <v/>
      </c>
      <c r="CF765" s="141" t="str">
        <f t="shared" si="1712"/>
        <v/>
      </c>
      <c r="CG765" s="139" t="str">
        <f t="shared" si="1713"/>
        <v/>
      </c>
      <c r="CH765" s="139" t="str">
        <f t="shared" si="1714"/>
        <v/>
      </c>
      <c r="CI765" s="139" t="str">
        <f t="shared" si="1715"/>
        <v/>
      </c>
      <c r="CJ765" s="139" t="str">
        <f t="shared" si="1716"/>
        <v/>
      </c>
      <c r="CK765" s="139" t="str">
        <f t="shared" si="1717"/>
        <v/>
      </c>
      <c r="CL765" s="140" t="str">
        <f t="shared" si="1718"/>
        <v/>
      </c>
      <c r="CM765" s="142" t="str">
        <f t="shared" si="1719"/>
        <v/>
      </c>
      <c r="CN765" s="143" t="str">
        <f t="shared" si="1720"/>
        <v/>
      </c>
      <c r="CO765" s="143" t="str">
        <f t="shared" si="1721"/>
        <v/>
      </c>
      <c r="CP765" s="143" t="str">
        <f t="shared" si="1722"/>
        <v/>
      </c>
      <c r="CQ765" s="143" t="str">
        <f t="shared" si="1723"/>
        <v/>
      </c>
      <c r="CR765" s="145" t="str">
        <f t="shared" si="1724"/>
        <v/>
      </c>
      <c r="CS765" s="127"/>
      <c r="CT765" s="122" t="str">
        <f t="shared" si="1725"/>
        <v/>
      </c>
      <c r="CU765" s="123" t="str">
        <f t="shared" si="1726"/>
        <v/>
      </c>
      <c r="CV765" s="123" t="str">
        <f t="shared" si="1727"/>
        <v/>
      </c>
      <c r="CW765" s="123" t="str">
        <f t="shared" si="1728"/>
        <v/>
      </c>
      <c r="CX765" s="123" t="str">
        <f t="shared" si="1729"/>
        <v/>
      </c>
      <c r="CY765" s="123" t="str">
        <f t="shared" si="1730"/>
        <v/>
      </c>
      <c r="CZ765" s="123" t="str">
        <f t="shared" si="1731"/>
        <v/>
      </c>
      <c r="DA765" s="123" t="str">
        <f t="shared" si="1732"/>
        <v/>
      </c>
      <c r="DB765" s="124" t="str">
        <f t="shared" si="1733"/>
        <v/>
      </c>
      <c r="DC765" s="128" t="str">
        <f t="shared" si="1734"/>
        <v/>
      </c>
      <c r="DD765" s="123" t="str">
        <f t="shared" si="1735"/>
        <v/>
      </c>
      <c r="DE765" s="123" t="str">
        <f t="shared" si="1736"/>
        <v/>
      </c>
      <c r="DF765" s="123" t="str">
        <f t="shared" si="1737"/>
        <v/>
      </c>
      <c r="DG765" s="123" t="str">
        <f t="shared" si="1738"/>
        <v/>
      </c>
      <c r="DH765" s="123" t="str">
        <f t="shared" si="1739"/>
        <v/>
      </c>
      <c r="DI765" s="123" t="str">
        <f t="shared" si="1740"/>
        <v/>
      </c>
      <c r="DJ765" s="129" t="str">
        <f t="shared" si="1741"/>
        <v/>
      </c>
      <c r="DK765" s="98" t="s">
        <v>68</v>
      </c>
      <c r="DL765" s="130">
        <f t="shared" si="1748"/>
        <v>759</v>
      </c>
      <c r="DM765" s="56"/>
    </row>
    <row r="766" spans="2:117" ht="22.5" customHeight="1">
      <c r="B766" s="98" t="s">
        <v>68</v>
      </c>
      <c r="C766" s="130">
        <f t="shared" si="1742"/>
        <v>760</v>
      </c>
      <c r="D766" s="146">
        <v>45713</v>
      </c>
      <c r="E766" s="155" t="s">
        <v>69</v>
      </c>
      <c r="F766" s="102" t="s">
        <v>70</v>
      </c>
      <c r="G766" s="103" t="s">
        <v>20</v>
      </c>
      <c r="H766" s="131" t="s">
        <v>46</v>
      </c>
      <c r="I766" s="132">
        <v>5000</v>
      </c>
      <c r="J766" s="106"/>
      <c r="K766" s="107">
        <f t="shared" si="1743"/>
        <v>7623875</v>
      </c>
      <c r="L766" s="645"/>
      <c r="M766" s="133"/>
      <c r="N766" s="133"/>
      <c r="O766" s="134" t="str">
        <f t="shared" ref="O766:S766" si="2490">IF($H766=O$6,$I766,"")</f>
        <v/>
      </c>
      <c r="P766" s="135" t="str">
        <f t="shared" si="2490"/>
        <v/>
      </c>
      <c r="Q766" s="136">
        <f t="shared" si="2490"/>
        <v>5000</v>
      </c>
      <c r="R766" s="135" t="str">
        <f t="shared" si="2490"/>
        <v/>
      </c>
      <c r="S766" s="137" t="str">
        <f t="shared" si="2490"/>
        <v/>
      </c>
      <c r="T766" s="113" t="str">
        <f t="shared" ref="T766:AJ766" si="2491">IF($H766=T$6,$J766,"")</f>
        <v/>
      </c>
      <c r="U766" s="114" t="str">
        <f t="shared" si="2491"/>
        <v/>
      </c>
      <c r="V766" s="114" t="str">
        <f t="shared" si="2491"/>
        <v/>
      </c>
      <c r="W766" s="114" t="str">
        <f t="shared" si="2491"/>
        <v/>
      </c>
      <c r="X766" s="113" t="str">
        <f t="shared" si="2491"/>
        <v/>
      </c>
      <c r="Y766" s="114" t="str">
        <f t="shared" si="2491"/>
        <v/>
      </c>
      <c r="Z766" s="114" t="str">
        <f t="shared" si="2491"/>
        <v/>
      </c>
      <c r="AA766" s="114" t="str">
        <f t="shared" si="2491"/>
        <v/>
      </c>
      <c r="AB766" s="113" t="str">
        <f t="shared" si="2491"/>
        <v/>
      </c>
      <c r="AC766" s="114" t="str">
        <f t="shared" si="2491"/>
        <v/>
      </c>
      <c r="AD766" s="114" t="str">
        <f t="shared" si="2491"/>
        <v/>
      </c>
      <c r="AE766" s="114" t="str">
        <f t="shared" si="2491"/>
        <v/>
      </c>
      <c r="AF766" s="114" t="str">
        <f t="shared" si="2491"/>
        <v/>
      </c>
      <c r="AG766" s="114" t="str">
        <f t="shared" si="2491"/>
        <v/>
      </c>
      <c r="AH766" s="114" t="str">
        <f t="shared" si="2491"/>
        <v/>
      </c>
      <c r="AI766" s="113" t="str">
        <f t="shared" si="2491"/>
        <v/>
      </c>
      <c r="AJ766" s="115" t="str">
        <f t="shared" si="2491"/>
        <v/>
      </c>
      <c r="AK766" s="617"/>
      <c r="AL766" s="38"/>
      <c r="AM766" s="98" t="s">
        <v>68</v>
      </c>
      <c r="AN766" s="130">
        <f t="shared" si="1746"/>
        <v>760</v>
      </c>
      <c r="AO766" s="138" t="str">
        <f t="shared" ref="AO766:AS766" si="2492">IF(AND($G766=AO$4,$H766=AO$6),$I766,"")</f>
        <v/>
      </c>
      <c r="AP766" s="139" t="str">
        <f t="shared" si="2492"/>
        <v/>
      </c>
      <c r="AQ766" s="139">
        <f t="shared" si="2492"/>
        <v>5000</v>
      </c>
      <c r="AR766" s="139" t="str">
        <f t="shared" si="2492"/>
        <v/>
      </c>
      <c r="AS766" s="139" t="str">
        <f t="shared" si="2492"/>
        <v/>
      </c>
      <c r="AT766" s="118"/>
      <c r="AU766" s="138" t="str">
        <f t="shared" si="1675"/>
        <v/>
      </c>
      <c r="AV766" s="139" t="str">
        <f t="shared" si="1676"/>
        <v/>
      </c>
      <c r="AW766" s="139" t="str">
        <f t="shared" si="1677"/>
        <v/>
      </c>
      <c r="AX766" s="139" t="str">
        <f t="shared" si="1678"/>
        <v/>
      </c>
      <c r="AY766" s="139" t="str">
        <f t="shared" si="1679"/>
        <v/>
      </c>
      <c r="AZ766" s="140" t="str">
        <f t="shared" si="1680"/>
        <v/>
      </c>
      <c r="BA766" s="141" t="str">
        <f t="shared" si="1681"/>
        <v/>
      </c>
      <c r="BB766" s="139" t="str">
        <f t="shared" si="1682"/>
        <v/>
      </c>
      <c r="BC766" s="139" t="str">
        <f t="shared" si="1683"/>
        <v/>
      </c>
      <c r="BD766" s="139" t="str">
        <f t="shared" si="1684"/>
        <v/>
      </c>
      <c r="BE766" s="140" t="str">
        <f t="shared" si="1685"/>
        <v/>
      </c>
      <c r="BF766" s="122" t="str">
        <f t="shared" si="1686"/>
        <v/>
      </c>
      <c r="BG766" s="123" t="str">
        <f t="shared" si="1687"/>
        <v/>
      </c>
      <c r="BH766" s="123" t="str">
        <f t="shared" si="1688"/>
        <v/>
      </c>
      <c r="BI766" s="123" t="str">
        <f t="shared" si="1689"/>
        <v/>
      </c>
      <c r="BJ766" s="122" t="str">
        <f t="shared" si="1690"/>
        <v/>
      </c>
      <c r="BK766" s="123" t="str">
        <f t="shared" si="1691"/>
        <v/>
      </c>
      <c r="BL766" s="123" t="str">
        <f t="shared" si="1692"/>
        <v/>
      </c>
      <c r="BM766" s="123" t="str">
        <f t="shared" si="1693"/>
        <v/>
      </c>
      <c r="BN766" s="123" t="str">
        <f t="shared" si="1694"/>
        <v/>
      </c>
      <c r="BO766" s="123" t="str">
        <f t="shared" si="1695"/>
        <v/>
      </c>
      <c r="BP766" s="123" t="str">
        <f t="shared" si="1696"/>
        <v/>
      </c>
      <c r="BQ766" s="123" t="str">
        <f t="shared" si="1697"/>
        <v/>
      </c>
      <c r="BR766" s="124" t="str">
        <f t="shared" si="1698"/>
        <v/>
      </c>
      <c r="BS766" s="142" t="str">
        <f t="shared" si="1699"/>
        <v/>
      </c>
      <c r="BT766" s="143" t="str">
        <f t="shared" si="1700"/>
        <v/>
      </c>
      <c r="BU766" s="143" t="str">
        <f t="shared" si="1701"/>
        <v/>
      </c>
      <c r="BV766" s="143" t="str">
        <f t="shared" si="1702"/>
        <v/>
      </c>
      <c r="BW766" s="143" t="str">
        <f t="shared" si="1703"/>
        <v/>
      </c>
      <c r="BX766" s="144" t="str">
        <f t="shared" si="1704"/>
        <v/>
      </c>
      <c r="BY766" s="141" t="str">
        <f t="shared" si="1705"/>
        <v/>
      </c>
      <c r="BZ766" s="139" t="str">
        <f t="shared" si="1706"/>
        <v/>
      </c>
      <c r="CA766" s="139" t="str">
        <f t="shared" si="1707"/>
        <v/>
      </c>
      <c r="CB766" s="139" t="str">
        <f t="shared" si="1708"/>
        <v/>
      </c>
      <c r="CC766" s="139" t="str">
        <f t="shared" si="1709"/>
        <v/>
      </c>
      <c r="CD766" s="139" t="str">
        <f t="shared" si="1710"/>
        <v/>
      </c>
      <c r="CE766" s="140" t="str">
        <f t="shared" si="1711"/>
        <v/>
      </c>
      <c r="CF766" s="141" t="str">
        <f t="shared" si="1712"/>
        <v/>
      </c>
      <c r="CG766" s="139" t="str">
        <f t="shared" si="1713"/>
        <v/>
      </c>
      <c r="CH766" s="139" t="str">
        <f t="shared" si="1714"/>
        <v/>
      </c>
      <c r="CI766" s="139" t="str">
        <f t="shared" si="1715"/>
        <v/>
      </c>
      <c r="CJ766" s="139" t="str">
        <f t="shared" si="1716"/>
        <v/>
      </c>
      <c r="CK766" s="139" t="str">
        <f t="shared" si="1717"/>
        <v/>
      </c>
      <c r="CL766" s="140" t="str">
        <f t="shared" si="1718"/>
        <v/>
      </c>
      <c r="CM766" s="142" t="str">
        <f t="shared" si="1719"/>
        <v/>
      </c>
      <c r="CN766" s="143" t="str">
        <f t="shared" si="1720"/>
        <v/>
      </c>
      <c r="CO766" s="143" t="str">
        <f t="shared" si="1721"/>
        <v/>
      </c>
      <c r="CP766" s="143" t="str">
        <f t="shared" si="1722"/>
        <v/>
      </c>
      <c r="CQ766" s="143" t="str">
        <f t="shared" si="1723"/>
        <v/>
      </c>
      <c r="CR766" s="145" t="str">
        <f t="shared" si="1724"/>
        <v/>
      </c>
      <c r="CS766" s="127"/>
      <c r="CT766" s="122" t="str">
        <f t="shared" si="1725"/>
        <v/>
      </c>
      <c r="CU766" s="123" t="str">
        <f t="shared" si="1726"/>
        <v/>
      </c>
      <c r="CV766" s="123" t="str">
        <f t="shared" si="1727"/>
        <v/>
      </c>
      <c r="CW766" s="123" t="str">
        <f t="shared" si="1728"/>
        <v/>
      </c>
      <c r="CX766" s="123" t="str">
        <f t="shared" si="1729"/>
        <v/>
      </c>
      <c r="CY766" s="123" t="str">
        <f t="shared" si="1730"/>
        <v/>
      </c>
      <c r="CZ766" s="123" t="str">
        <f t="shared" si="1731"/>
        <v/>
      </c>
      <c r="DA766" s="123" t="str">
        <f t="shared" si="1732"/>
        <v/>
      </c>
      <c r="DB766" s="124" t="str">
        <f t="shared" si="1733"/>
        <v/>
      </c>
      <c r="DC766" s="128" t="str">
        <f t="shared" si="1734"/>
        <v/>
      </c>
      <c r="DD766" s="123" t="str">
        <f t="shared" si="1735"/>
        <v/>
      </c>
      <c r="DE766" s="123" t="str">
        <f t="shared" si="1736"/>
        <v/>
      </c>
      <c r="DF766" s="123" t="str">
        <f t="shared" si="1737"/>
        <v/>
      </c>
      <c r="DG766" s="123" t="str">
        <f t="shared" si="1738"/>
        <v/>
      </c>
      <c r="DH766" s="123" t="str">
        <f t="shared" si="1739"/>
        <v/>
      </c>
      <c r="DI766" s="123" t="str">
        <f t="shared" si="1740"/>
        <v/>
      </c>
      <c r="DJ766" s="129" t="str">
        <f t="shared" si="1741"/>
        <v/>
      </c>
      <c r="DK766" s="98" t="s">
        <v>68</v>
      </c>
      <c r="DL766" s="130">
        <f t="shared" si="1748"/>
        <v>760</v>
      </c>
      <c r="DM766" s="56"/>
    </row>
    <row r="767" spans="2:117" ht="22.5" customHeight="1">
      <c r="B767" s="98" t="s">
        <v>68</v>
      </c>
      <c r="C767" s="130">
        <f t="shared" si="1742"/>
        <v>761</v>
      </c>
      <c r="D767" s="146">
        <v>45713</v>
      </c>
      <c r="E767" s="155" t="s">
        <v>69</v>
      </c>
      <c r="F767" s="102" t="s">
        <v>70</v>
      </c>
      <c r="G767" s="103" t="s">
        <v>20</v>
      </c>
      <c r="H767" s="131" t="s">
        <v>46</v>
      </c>
      <c r="I767" s="132">
        <v>3000</v>
      </c>
      <c r="J767" s="106"/>
      <c r="K767" s="107">
        <f t="shared" si="1743"/>
        <v>7626875</v>
      </c>
      <c r="L767" s="645"/>
      <c r="M767" s="133"/>
      <c r="N767" s="133"/>
      <c r="O767" s="134" t="str">
        <f t="shared" ref="O767:S767" si="2493">IF($H767=O$6,$I767,"")</f>
        <v/>
      </c>
      <c r="P767" s="135" t="str">
        <f t="shared" si="2493"/>
        <v/>
      </c>
      <c r="Q767" s="136">
        <f t="shared" si="2493"/>
        <v>3000</v>
      </c>
      <c r="R767" s="135" t="str">
        <f t="shared" si="2493"/>
        <v/>
      </c>
      <c r="S767" s="137" t="str">
        <f t="shared" si="2493"/>
        <v/>
      </c>
      <c r="T767" s="113" t="str">
        <f t="shared" ref="T767:AJ767" si="2494">IF($H767=T$6,$J767,"")</f>
        <v/>
      </c>
      <c r="U767" s="114" t="str">
        <f t="shared" si="2494"/>
        <v/>
      </c>
      <c r="V767" s="114" t="str">
        <f t="shared" si="2494"/>
        <v/>
      </c>
      <c r="W767" s="114" t="str">
        <f t="shared" si="2494"/>
        <v/>
      </c>
      <c r="X767" s="113" t="str">
        <f t="shared" si="2494"/>
        <v/>
      </c>
      <c r="Y767" s="114" t="str">
        <f t="shared" si="2494"/>
        <v/>
      </c>
      <c r="Z767" s="114" t="str">
        <f t="shared" si="2494"/>
        <v/>
      </c>
      <c r="AA767" s="114" t="str">
        <f t="shared" si="2494"/>
        <v/>
      </c>
      <c r="AB767" s="113" t="str">
        <f t="shared" si="2494"/>
        <v/>
      </c>
      <c r="AC767" s="114" t="str">
        <f t="shared" si="2494"/>
        <v/>
      </c>
      <c r="AD767" s="114" t="str">
        <f t="shared" si="2494"/>
        <v/>
      </c>
      <c r="AE767" s="114" t="str">
        <f t="shared" si="2494"/>
        <v/>
      </c>
      <c r="AF767" s="114" t="str">
        <f t="shared" si="2494"/>
        <v/>
      </c>
      <c r="AG767" s="114" t="str">
        <f t="shared" si="2494"/>
        <v/>
      </c>
      <c r="AH767" s="114" t="str">
        <f t="shared" si="2494"/>
        <v/>
      </c>
      <c r="AI767" s="113" t="str">
        <f t="shared" si="2494"/>
        <v/>
      </c>
      <c r="AJ767" s="115" t="str">
        <f t="shared" si="2494"/>
        <v/>
      </c>
      <c r="AK767" s="617"/>
      <c r="AL767" s="38"/>
      <c r="AM767" s="98" t="s">
        <v>68</v>
      </c>
      <c r="AN767" s="130">
        <f t="shared" si="1746"/>
        <v>761</v>
      </c>
      <c r="AO767" s="138" t="str">
        <f t="shared" ref="AO767:AS767" si="2495">IF(AND($G767=AO$4,$H767=AO$6),$I767,"")</f>
        <v/>
      </c>
      <c r="AP767" s="139" t="str">
        <f t="shared" si="2495"/>
        <v/>
      </c>
      <c r="AQ767" s="139">
        <f t="shared" si="2495"/>
        <v>3000</v>
      </c>
      <c r="AR767" s="139" t="str">
        <f t="shared" si="2495"/>
        <v/>
      </c>
      <c r="AS767" s="139" t="str">
        <f t="shared" si="2495"/>
        <v/>
      </c>
      <c r="AT767" s="118"/>
      <c r="AU767" s="138" t="str">
        <f t="shared" si="1675"/>
        <v/>
      </c>
      <c r="AV767" s="139" t="str">
        <f t="shared" si="1676"/>
        <v/>
      </c>
      <c r="AW767" s="139" t="str">
        <f t="shared" si="1677"/>
        <v/>
      </c>
      <c r="AX767" s="139" t="str">
        <f t="shared" si="1678"/>
        <v/>
      </c>
      <c r="AY767" s="139" t="str">
        <f t="shared" si="1679"/>
        <v/>
      </c>
      <c r="AZ767" s="140" t="str">
        <f t="shared" si="1680"/>
        <v/>
      </c>
      <c r="BA767" s="141" t="str">
        <f t="shared" si="1681"/>
        <v/>
      </c>
      <c r="BB767" s="139" t="str">
        <f t="shared" si="1682"/>
        <v/>
      </c>
      <c r="BC767" s="139" t="str">
        <f t="shared" si="1683"/>
        <v/>
      </c>
      <c r="BD767" s="139" t="str">
        <f t="shared" si="1684"/>
        <v/>
      </c>
      <c r="BE767" s="140" t="str">
        <f t="shared" si="1685"/>
        <v/>
      </c>
      <c r="BF767" s="122" t="str">
        <f t="shared" si="1686"/>
        <v/>
      </c>
      <c r="BG767" s="123" t="str">
        <f t="shared" si="1687"/>
        <v/>
      </c>
      <c r="BH767" s="123" t="str">
        <f t="shared" si="1688"/>
        <v/>
      </c>
      <c r="BI767" s="123" t="str">
        <f t="shared" si="1689"/>
        <v/>
      </c>
      <c r="BJ767" s="122" t="str">
        <f t="shared" si="1690"/>
        <v/>
      </c>
      <c r="BK767" s="123" t="str">
        <f t="shared" si="1691"/>
        <v/>
      </c>
      <c r="BL767" s="123" t="str">
        <f t="shared" si="1692"/>
        <v/>
      </c>
      <c r="BM767" s="123" t="str">
        <f t="shared" si="1693"/>
        <v/>
      </c>
      <c r="BN767" s="123" t="str">
        <f t="shared" si="1694"/>
        <v/>
      </c>
      <c r="BO767" s="123" t="str">
        <f t="shared" si="1695"/>
        <v/>
      </c>
      <c r="BP767" s="123" t="str">
        <f t="shared" si="1696"/>
        <v/>
      </c>
      <c r="BQ767" s="123" t="str">
        <f t="shared" si="1697"/>
        <v/>
      </c>
      <c r="BR767" s="124" t="str">
        <f t="shared" si="1698"/>
        <v/>
      </c>
      <c r="BS767" s="142" t="str">
        <f t="shared" si="1699"/>
        <v/>
      </c>
      <c r="BT767" s="143" t="str">
        <f t="shared" si="1700"/>
        <v/>
      </c>
      <c r="BU767" s="143" t="str">
        <f t="shared" si="1701"/>
        <v/>
      </c>
      <c r="BV767" s="143" t="str">
        <f t="shared" si="1702"/>
        <v/>
      </c>
      <c r="BW767" s="143" t="str">
        <f t="shared" si="1703"/>
        <v/>
      </c>
      <c r="BX767" s="144" t="str">
        <f t="shared" si="1704"/>
        <v/>
      </c>
      <c r="BY767" s="141" t="str">
        <f t="shared" si="1705"/>
        <v/>
      </c>
      <c r="BZ767" s="139" t="str">
        <f t="shared" si="1706"/>
        <v/>
      </c>
      <c r="CA767" s="139" t="str">
        <f t="shared" si="1707"/>
        <v/>
      </c>
      <c r="CB767" s="139" t="str">
        <f t="shared" si="1708"/>
        <v/>
      </c>
      <c r="CC767" s="139" t="str">
        <f t="shared" si="1709"/>
        <v/>
      </c>
      <c r="CD767" s="139" t="str">
        <f t="shared" si="1710"/>
        <v/>
      </c>
      <c r="CE767" s="140" t="str">
        <f t="shared" si="1711"/>
        <v/>
      </c>
      <c r="CF767" s="141" t="str">
        <f t="shared" si="1712"/>
        <v/>
      </c>
      <c r="CG767" s="139" t="str">
        <f t="shared" si="1713"/>
        <v/>
      </c>
      <c r="CH767" s="139" t="str">
        <f t="shared" si="1714"/>
        <v/>
      </c>
      <c r="CI767" s="139" t="str">
        <f t="shared" si="1715"/>
        <v/>
      </c>
      <c r="CJ767" s="139" t="str">
        <f t="shared" si="1716"/>
        <v/>
      </c>
      <c r="CK767" s="139" t="str">
        <f t="shared" si="1717"/>
        <v/>
      </c>
      <c r="CL767" s="140" t="str">
        <f t="shared" si="1718"/>
        <v/>
      </c>
      <c r="CM767" s="142" t="str">
        <f t="shared" si="1719"/>
        <v/>
      </c>
      <c r="CN767" s="143" t="str">
        <f t="shared" si="1720"/>
        <v/>
      </c>
      <c r="CO767" s="143" t="str">
        <f t="shared" si="1721"/>
        <v/>
      </c>
      <c r="CP767" s="143" t="str">
        <f t="shared" si="1722"/>
        <v/>
      </c>
      <c r="CQ767" s="143" t="str">
        <f t="shared" si="1723"/>
        <v/>
      </c>
      <c r="CR767" s="145" t="str">
        <f t="shared" si="1724"/>
        <v/>
      </c>
      <c r="CS767" s="127"/>
      <c r="CT767" s="122" t="str">
        <f t="shared" si="1725"/>
        <v/>
      </c>
      <c r="CU767" s="123" t="str">
        <f t="shared" si="1726"/>
        <v/>
      </c>
      <c r="CV767" s="123" t="str">
        <f t="shared" si="1727"/>
        <v/>
      </c>
      <c r="CW767" s="123" t="str">
        <f t="shared" si="1728"/>
        <v/>
      </c>
      <c r="CX767" s="123" t="str">
        <f t="shared" si="1729"/>
        <v/>
      </c>
      <c r="CY767" s="123" t="str">
        <f t="shared" si="1730"/>
        <v/>
      </c>
      <c r="CZ767" s="123" t="str">
        <f t="shared" si="1731"/>
        <v/>
      </c>
      <c r="DA767" s="123" t="str">
        <f t="shared" si="1732"/>
        <v/>
      </c>
      <c r="DB767" s="124" t="str">
        <f t="shared" si="1733"/>
        <v/>
      </c>
      <c r="DC767" s="128" t="str">
        <f t="shared" si="1734"/>
        <v/>
      </c>
      <c r="DD767" s="123" t="str">
        <f t="shared" si="1735"/>
        <v/>
      </c>
      <c r="DE767" s="123" t="str">
        <f t="shared" si="1736"/>
        <v/>
      </c>
      <c r="DF767" s="123" t="str">
        <f t="shared" si="1737"/>
        <v/>
      </c>
      <c r="DG767" s="123" t="str">
        <f t="shared" si="1738"/>
        <v/>
      </c>
      <c r="DH767" s="123" t="str">
        <f t="shared" si="1739"/>
        <v/>
      </c>
      <c r="DI767" s="123" t="str">
        <f t="shared" si="1740"/>
        <v/>
      </c>
      <c r="DJ767" s="129" t="str">
        <f t="shared" si="1741"/>
        <v/>
      </c>
      <c r="DK767" s="98" t="s">
        <v>68</v>
      </c>
      <c r="DL767" s="130">
        <f t="shared" si="1748"/>
        <v>761</v>
      </c>
      <c r="DM767" s="56"/>
    </row>
    <row r="768" spans="2:117" ht="22.5" customHeight="1">
      <c r="B768" s="98" t="s">
        <v>68</v>
      </c>
      <c r="C768" s="130">
        <f t="shared" si="1742"/>
        <v>762</v>
      </c>
      <c r="D768" s="146">
        <v>45713</v>
      </c>
      <c r="E768" s="155" t="s">
        <v>69</v>
      </c>
      <c r="F768" s="102" t="s">
        <v>70</v>
      </c>
      <c r="G768" s="103" t="s">
        <v>20</v>
      </c>
      <c r="H768" s="131" t="s">
        <v>46</v>
      </c>
      <c r="I768" s="132">
        <v>10000</v>
      </c>
      <c r="J768" s="106"/>
      <c r="K768" s="107">
        <f t="shared" si="1743"/>
        <v>7636875</v>
      </c>
      <c r="L768" s="645"/>
      <c r="M768" s="133"/>
      <c r="N768" s="133"/>
      <c r="O768" s="134" t="str">
        <f t="shared" ref="O768:S768" si="2496">IF($H768=O$6,$I768,"")</f>
        <v/>
      </c>
      <c r="P768" s="135" t="str">
        <f t="shared" si="2496"/>
        <v/>
      </c>
      <c r="Q768" s="136">
        <f t="shared" si="2496"/>
        <v>10000</v>
      </c>
      <c r="R768" s="135" t="str">
        <f t="shared" si="2496"/>
        <v/>
      </c>
      <c r="S768" s="137" t="str">
        <f t="shared" si="2496"/>
        <v/>
      </c>
      <c r="T768" s="113" t="str">
        <f t="shared" ref="T768:AJ768" si="2497">IF($H768=T$6,$J768,"")</f>
        <v/>
      </c>
      <c r="U768" s="114" t="str">
        <f t="shared" si="2497"/>
        <v/>
      </c>
      <c r="V768" s="114" t="str">
        <f t="shared" si="2497"/>
        <v/>
      </c>
      <c r="W768" s="114" t="str">
        <f t="shared" si="2497"/>
        <v/>
      </c>
      <c r="X768" s="113" t="str">
        <f t="shared" si="2497"/>
        <v/>
      </c>
      <c r="Y768" s="114" t="str">
        <f t="shared" si="2497"/>
        <v/>
      </c>
      <c r="Z768" s="114" t="str">
        <f t="shared" si="2497"/>
        <v/>
      </c>
      <c r="AA768" s="114" t="str">
        <f t="shared" si="2497"/>
        <v/>
      </c>
      <c r="AB768" s="113" t="str">
        <f t="shared" si="2497"/>
        <v/>
      </c>
      <c r="AC768" s="114" t="str">
        <f t="shared" si="2497"/>
        <v/>
      </c>
      <c r="AD768" s="114" t="str">
        <f t="shared" si="2497"/>
        <v/>
      </c>
      <c r="AE768" s="114" t="str">
        <f t="shared" si="2497"/>
        <v/>
      </c>
      <c r="AF768" s="114" t="str">
        <f t="shared" si="2497"/>
        <v/>
      </c>
      <c r="AG768" s="114" t="str">
        <f t="shared" si="2497"/>
        <v/>
      </c>
      <c r="AH768" s="114" t="str">
        <f t="shared" si="2497"/>
        <v/>
      </c>
      <c r="AI768" s="113" t="str">
        <f t="shared" si="2497"/>
        <v/>
      </c>
      <c r="AJ768" s="115" t="str">
        <f t="shared" si="2497"/>
        <v/>
      </c>
      <c r="AK768" s="617"/>
      <c r="AL768" s="38"/>
      <c r="AM768" s="98" t="s">
        <v>68</v>
      </c>
      <c r="AN768" s="130">
        <f t="shared" si="1746"/>
        <v>762</v>
      </c>
      <c r="AO768" s="138" t="str">
        <f t="shared" ref="AO768:AS768" si="2498">IF(AND($G768=AO$4,$H768=AO$6),$I768,"")</f>
        <v/>
      </c>
      <c r="AP768" s="139" t="str">
        <f t="shared" si="2498"/>
        <v/>
      </c>
      <c r="AQ768" s="139">
        <f t="shared" si="2498"/>
        <v>10000</v>
      </c>
      <c r="AR768" s="139" t="str">
        <f t="shared" si="2498"/>
        <v/>
      </c>
      <c r="AS768" s="139" t="str">
        <f t="shared" si="2498"/>
        <v/>
      </c>
      <c r="AT768" s="118"/>
      <c r="AU768" s="138" t="str">
        <f t="shared" si="1675"/>
        <v/>
      </c>
      <c r="AV768" s="139" t="str">
        <f t="shared" si="1676"/>
        <v/>
      </c>
      <c r="AW768" s="139" t="str">
        <f t="shared" si="1677"/>
        <v/>
      </c>
      <c r="AX768" s="139" t="str">
        <f t="shared" si="1678"/>
        <v/>
      </c>
      <c r="AY768" s="139" t="str">
        <f t="shared" si="1679"/>
        <v/>
      </c>
      <c r="AZ768" s="140" t="str">
        <f t="shared" si="1680"/>
        <v/>
      </c>
      <c r="BA768" s="141" t="str">
        <f t="shared" si="1681"/>
        <v/>
      </c>
      <c r="BB768" s="139" t="str">
        <f t="shared" si="1682"/>
        <v/>
      </c>
      <c r="BC768" s="139" t="str">
        <f t="shared" si="1683"/>
        <v/>
      </c>
      <c r="BD768" s="139" t="str">
        <f t="shared" si="1684"/>
        <v/>
      </c>
      <c r="BE768" s="140" t="str">
        <f t="shared" si="1685"/>
        <v/>
      </c>
      <c r="BF768" s="122" t="str">
        <f t="shared" si="1686"/>
        <v/>
      </c>
      <c r="BG768" s="123" t="str">
        <f t="shared" si="1687"/>
        <v/>
      </c>
      <c r="BH768" s="123" t="str">
        <f t="shared" si="1688"/>
        <v/>
      </c>
      <c r="BI768" s="123" t="str">
        <f t="shared" si="1689"/>
        <v/>
      </c>
      <c r="BJ768" s="122" t="str">
        <f t="shared" si="1690"/>
        <v/>
      </c>
      <c r="BK768" s="123" t="str">
        <f t="shared" si="1691"/>
        <v/>
      </c>
      <c r="BL768" s="123" t="str">
        <f t="shared" si="1692"/>
        <v/>
      </c>
      <c r="BM768" s="123" t="str">
        <f t="shared" si="1693"/>
        <v/>
      </c>
      <c r="BN768" s="123" t="str">
        <f t="shared" si="1694"/>
        <v/>
      </c>
      <c r="BO768" s="123" t="str">
        <f t="shared" si="1695"/>
        <v/>
      </c>
      <c r="BP768" s="123" t="str">
        <f t="shared" si="1696"/>
        <v/>
      </c>
      <c r="BQ768" s="123" t="str">
        <f t="shared" si="1697"/>
        <v/>
      </c>
      <c r="BR768" s="124" t="str">
        <f t="shared" si="1698"/>
        <v/>
      </c>
      <c r="BS768" s="142" t="str">
        <f t="shared" si="1699"/>
        <v/>
      </c>
      <c r="BT768" s="143" t="str">
        <f t="shared" si="1700"/>
        <v/>
      </c>
      <c r="BU768" s="143" t="str">
        <f t="shared" si="1701"/>
        <v/>
      </c>
      <c r="BV768" s="143" t="str">
        <f t="shared" si="1702"/>
        <v/>
      </c>
      <c r="BW768" s="143" t="str">
        <f t="shared" si="1703"/>
        <v/>
      </c>
      <c r="BX768" s="144" t="str">
        <f t="shared" si="1704"/>
        <v/>
      </c>
      <c r="BY768" s="141" t="str">
        <f t="shared" si="1705"/>
        <v/>
      </c>
      <c r="BZ768" s="139" t="str">
        <f t="shared" si="1706"/>
        <v/>
      </c>
      <c r="CA768" s="139" t="str">
        <f t="shared" si="1707"/>
        <v/>
      </c>
      <c r="CB768" s="139" t="str">
        <f t="shared" si="1708"/>
        <v/>
      </c>
      <c r="CC768" s="139" t="str">
        <f t="shared" si="1709"/>
        <v/>
      </c>
      <c r="CD768" s="139" t="str">
        <f t="shared" si="1710"/>
        <v/>
      </c>
      <c r="CE768" s="140" t="str">
        <f t="shared" si="1711"/>
        <v/>
      </c>
      <c r="CF768" s="141" t="str">
        <f t="shared" si="1712"/>
        <v/>
      </c>
      <c r="CG768" s="139" t="str">
        <f t="shared" si="1713"/>
        <v/>
      </c>
      <c r="CH768" s="139" t="str">
        <f t="shared" si="1714"/>
        <v/>
      </c>
      <c r="CI768" s="139" t="str">
        <f t="shared" si="1715"/>
        <v/>
      </c>
      <c r="CJ768" s="139" t="str">
        <f t="shared" si="1716"/>
        <v/>
      </c>
      <c r="CK768" s="139" t="str">
        <f t="shared" si="1717"/>
        <v/>
      </c>
      <c r="CL768" s="140" t="str">
        <f t="shared" si="1718"/>
        <v/>
      </c>
      <c r="CM768" s="142" t="str">
        <f t="shared" si="1719"/>
        <v/>
      </c>
      <c r="CN768" s="143" t="str">
        <f t="shared" si="1720"/>
        <v/>
      </c>
      <c r="CO768" s="143" t="str">
        <f t="shared" si="1721"/>
        <v/>
      </c>
      <c r="CP768" s="143" t="str">
        <f t="shared" si="1722"/>
        <v/>
      </c>
      <c r="CQ768" s="143" t="str">
        <f t="shared" si="1723"/>
        <v/>
      </c>
      <c r="CR768" s="145" t="str">
        <f t="shared" si="1724"/>
        <v/>
      </c>
      <c r="CS768" s="127"/>
      <c r="CT768" s="122" t="str">
        <f t="shared" si="1725"/>
        <v/>
      </c>
      <c r="CU768" s="123" t="str">
        <f t="shared" si="1726"/>
        <v/>
      </c>
      <c r="CV768" s="123" t="str">
        <f t="shared" si="1727"/>
        <v/>
      </c>
      <c r="CW768" s="123" t="str">
        <f t="shared" si="1728"/>
        <v/>
      </c>
      <c r="CX768" s="123" t="str">
        <f t="shared" si="1729"/>
        <v/>
      </c>
      <c r="CY768" s="123" t="str">
        <f t="shared" si="1730"/>
        <v/>
      </c>
      <c r="CZ768" s="123" t="str">
        <f t="shared" si="1731"/>
        <v/>
      </c>
      <c r="DA768" s="123" t="str">
        <f t="shared" si="1732"/>
        <v/>
      </c>
      <c r="DB768" s="124" t="str">
        <f t="shared" si="1733"/>
        <v/>
      </c>
      <c r="DC768" s="128" t="str">
        <f t="shared" si="1734"/>
        <v/>
      </c>
      <c r="DD768" s="123" t="str">
        <f t="shared" si="1735"/>
        <v/>
      </c>
      <c r="DE768" s="123" t="str">
        <f t="shared" si="1736"/>
        <v/>
      </c>
      <c r="DF768" s="123" t="str">
        <f t="shared" si="1737"/>
        <v/>
      </c>
      <c r="DG768" s="123" t="str">
        <f t="shared" si="1738"/>
        <v/>
      </c>
      <c r="DH768" s="123" t="str">
        <f t="shared" si="1739"/>
        <v/>
      </c>
      <c r="DI768" s="123" t="str">
        <f t="shared" si="1740"/>
        <v/>
      </c>
      <c r="DJ768" s="129" t="str">
        <f t="shared" si="1741"/>
        <v/>
      </c>
      <c r="DK768" s="98" t="s">
        <v>68</v>
      </c>
      <c r="DL768" s="130">
        <f t="shared" si="1748"/>
        <v>762</v>
      </c>
      <c r="DM768" s="56"/>
    </row>
    <row r="769" spans="2:117" ht="22.5" customHeight="1">
      <c r="B769" s="98" t="s">
        <v>68</v>
      </c>
      <c r="C769" s="130">
        <f t="shared" si="1742"/>
        <v>763</v>
      </c>
      <c r="D769" s="146">
        <v>45713</v>
      </c>
      <c r="E769" s="155" t="s">
        <v>69</v>
      </c>
      <c r="F769" s="102" t="s">
        <v>70</v>
      </c>
      <c r="G769" s="103" t="s">
        <v>20</v>
      </c>
      <c r="H769" s="131" t="s">
        <v>46</v>
      </c>
      <c r="I769" s="132">
        <v>10000</v>
      </c>
      <c r="J769" s="106"/>
      <c r="K769" s="107">
        <f t="shared" si="1743"/>
        <v>7646875</v>
      </c>
      <c r="L769" s="645"/>
      <c r="M769" s="133"/>
      <c r="N769" s="133"/>
      <c r="O769" s="134" t="str">
        <f t="shared" ref="O769:S769" si="2499">IF($H769=O$6,$I769,"")</f>
        <v/>
      </c>
      <c r="P769" s="135" t="str">
        <f t="shared" si="2499"/>
        <v/>
      </c>
      <c r="Q769" s="136">
        <f t="shared" si="2499"/>
        <v>10000</v>
      </c>
      <c r="R769" s="135" t="str">
        <f t="shared" si="2499"/>
        <v/>
      </c>
      <c r="S769" s="137" t="str">
        <f t="shared" si="2499"/>
        <v/>
      </c>
      <c r="T769" s="113" t="str">
        <f t="shared" ref="T769:AJ769" si="2500">IF($H769=T$6,$J769,"")</f>
        <v/>
      </c>
      <c r="U769" s="114" t="str">
        <f t="shared" si="2500"/>
        <v/>
      </c>
      <c r="V769" s="114" t="str">
        <f t="shared" si="2500"/>
        <v/>
      </c>
      <c r="W769" s="114" t="str">
        <f t="shared" si="2500"/>
        <v/>
      </c>
      <c r="X769" s="113" t="str">
        <f t="shared" si="2500"/>
        <v/>
      </c>
      <c r="Y769" s="114" t="str">
        <f t="shared" si="2500"/>
        <v/>
      </c>
      <c r="Z769" s="114" t="str">
        <f t="shared" si="2500"/>
        <v/>
      </c>
      <c r="AA769" s="114" t="str">
        <f t="shared" si="2500"/>
        <v/>
      </c>
      <c r="AB769" s="113" t="str">
        <f t="shared" si="2500"/>
        <v/>
      </c>
      <c r="AC769" s="114" t="str">
        <f t="shared" si="2500"/>
        <v/>
      </c>
      <c r="AD769" s="114" t="str">
        <f t="shared" si="2500"/>
        <v/>
      </c>
      <c r="AE769" s="114" t="str">
        <f t="shared" si="2500"/>
        <v/>
      </c>
      <c r="AF769" s="114" t="str">
        <f t="shared" si="2500"/>
        <v/>
      </c>
      <c r="AG769" s="114" t="str">
        <f t="shared" si="2500"/>
        <v/>
      </c>
      <c r="AH769" s="114" t="str">
        <f t="shared" si="2500"/>
        <v/>
      </c>
      <c r="AI769" s="113" t="str">
        <f t="shared" si="2500"/>
        <v/>
      </c>
      <c r="AJ769" s="115" t="str">
        <f t="shared" si="2500"/>
        <v/>
      </c>
      <c r="AK769" s="617"/>
      <c r="AL769" s="38"/>
      <c r="AM769" s="98" t="s">
        <v>68</v>
      </c>
      <c r="AN769" s="130">
        <f t="shared" si="1746"/>
        <v>763</v>
      </c>
      <c r="AO769" s="138" t="str">
        <f t="shared" ref="AO769:AS769" si="2501">IF(AND($G769=AO$4,$H769=AO$6),$I769,"")</f>
        <v/>
      </c>
      <c r="AP769" s="139" t="str">
        <f t="shared" si="2501"/>
        <v/>
      </c>
      <c r="AQ769" s="139">
        <f t="shared" si="2501"/>
        <v>10000</v>
      </c>
      <c r="AR769" s="139" t="str">
        <f t="shared" si="2501"/>
        <v/>
      </c>
      <c r="AS769" s="139" t="str">
        <f t="shared" si="2501"/>
        <v/>
      </c>
      <c r="AT769" s="118"/>
      <c r="AU769" s="138" t="str">
        <f t="shared" si="1675"/>
        <v/>
      </c>
      <c r="AV769" s="139" t="str">
        <f t="shared" si="1676"/>
        <v/>
      </c>
      <c r="AW769" s="139" t="str">
        <f t="shared" si="1677"/>
        <v/>
      </c>
      <c r="AX769" s="139" t="str">
        <f t="shared" si="1678"/>
        <v/>
      </c>
      <c r="AY769" s="139" t="str">
        <f t="shared" si="1679"/>
        <v/>
      </c>
      <c r="AZ769" s="140" t="str">
        <f t="shared" si="1680"/>
        <v/>
      </c>
      <c r="BA769" s="141" t="str">
        <f t="shared" si="1681"/>
        <v/>
      </c>
      <c r="BB769" s="139" t="str">
        <f t="shared" si="1682"/>
        <v/>
      </c>
      <c r="BC769" s="139" t="str">
        <f t="shared" si="1683"/>
        <v/>
      </c>
      <c r="BD769" s="139" t="str">
        <f t="shared" si="1684"/>
        <v/>
      </c>
      <c r="BE769" s="140" t="str">
        <f t="shared" si="1685"/>
        <v/>
      </c>
      <c r="BF769" s="122" t="str">
        <f t="shared" si="1686"/>
        <v/>
      </c>
      <c r="BG769" s="123" t="str">
        <f t="shared" si="1687"/>
        <v/>
      </c>
      <c r="BH769" s="123" t="str">
        <f t="shared" si="1688"/>
        <v/>
      </c>
      <c r="BI769" s="123" t="str">
        <f t="shared" si="1689"/>
        <v/>
      </c>
      <c r="BJ769" s="122" t="str">
        <f t="shared" si="1690"/>
        <v/>
      </c>
      <c r="BK769" s="123" t="str">
        <f t="shared" si="1691"/>
        <v/>
      </c>
      <c r="BL769" s="123" t="str">
        <f t="shared" si="1692"/>
        <v/>
      </c>
      <c r="BM769" s="123" t="str">
        <f t="shared" si="1693"/>
        <v/>
      </c>
      <c r="BN769" s="123" t="str">
        <f t="shared" si="1694"/>
        <v/>
      </c>
      <c r="BO769" s="123" t="str">
        <f t="shared" si="1695"/>
        <v/>
      </c>
      <c r="BP769" s="123" t="str">
        <f t="shared" si="1696"/>
        <v/>
      </c>
      <c r="BQ769" s="123" t="str">
        <f t="shared" si="1697"/>
        <v/>
      </c>
      <c r="BR769" s="124" t="str">
        <f t="shared" si="1698"/>
        <v/>
      </c>
      <c r="BS769" s="142" t="str">
        <f t="shared" si="1699"/>
        <v/>
      </c>
      <c r="BT769" s="143" t="str">
        <f t="shared" si="1700"/>
        <v/>
      </c>
      <c r="BU769" s="143" t="str">
        <f t="shared" si="1701"/>
        <v/>
      </c>
      <c r="BV769" s="143" t="str">
        <f t="shared" si="1702"/>
        <v/>
      </c>
      <c r="BW769" s="143" t="str">
        <f t="shared" si="1703"/>
        <v/>
      </c>
      <c r="BX769" s="144" t="str">
        <f t="shared" si="1704"/>
        <v/>
      </c>
      <c r="BY769" s="141" t="str">
        <f t="shared" si="1705"/>
        <v/>
      </c>
      <c r="BZ769" s="139" t="str">
        <f t="shared" si="1706"/>
        <v/>
      </c>
      <c r="CA769" s="139" t="str">
        <f t="shared" si="1707"/>
        <v/>
      </c>
      <c r="CB769" s="139" t="str">
        <f t="shared" si="1708"/>
        <v/>
      </c>
      <c r="CC769" s="139" t="str">
        <f t="shared" si="1709"/>
        <v/>
      </c>
      <c r="CD769" s="139" t="str">
        <f t="shared" si="1710"/>
        <v/>
      </c>
      <c r="CE769" s="140" t="str">
        <f t="shared" si="1711"/>
        <v/>
      </c>
      <c r="CF769" s="141" t="str">
        <f t="shared" si="1712"/>
        <v/>
      </c>
      <c r="CG769" s="139" t="str">
        <f t="shared" si="1713"/>
        <v/>
      </c>
      <c r="CH769" s="139" t="str">
        <f t="shared" si="1714"/>
        <v/>
      </c>
      <c r="CI769" s="139" t="str">
        <f t="shared" si="1715"/>
        <v/>
      </c>
      <c r="CJ769" s="139" t="str">
        <f t="shared" si="1716"/>
        <v/>
      </c>
      <c r="CK769" s="139" t="str">
        <f t="shared" si="1717"/>
        <v/>
      </c>
      <c r="CL769" s="140" t="str">
        <f t="shared" si="1718"/>
        <v/>
      </c>
      <c r="CM769" s="142" t="str">
        <f t="shared" si="1719"/>
        <v/>
      </c>
      <c r="CN769" s="143" t="str">
        <f t="shared" si="1720"/>
        <v/>
      </c>
      <c r="CO769" s="143" t="str">
        <f t="shared" si="1721"/>
        <v/>
      </c>
      <c r="CP769" s="143" t="str">
        <f t="shared" si="1722"/>
        <v/>
      </c>
      <c r="CQ769" s="143" t="str">
        <f t="shared" si="1723"/>
        <v/>
      </c>
      <c r="CR769" s="145" t="str">
        <f t="shared" si="1724"/>
        <v/>
      </c>
      <c r="CS769" s="127"/>
      <c r="CT769" s="122" t="str">
        <f t="shared" si="1725"/>
        <v/>
      </c>
      <c r="CU769" s="123" t="str">
        <f t="shared" si="1726"/>
        <v/>
      </c>
      <c r="CV769" s="123" t="str">
        <f t="shared" si="1727"/>
        <v/>
      </c>
      <c r="CW769" s="123" t="str">
        <f t="shared" si="1728"/>
        <v/>
      </c>
      <c r="CX769" s="123" t="str">
        <f t="shared" si="1729"/>
        <v/>
      </c>
      <c r="CY769" s="123" t="str">
        <f t="shared" si="1730"/>
        <v/>
      </c>
      <c r="CZ769" s="123" t="str">
        <f t="shared" si="1731"/>
        <v/>
      </c>
      <c r="DA769" s="123" t="str">
        <f t="shared" si="1732"/>
        <v/>
      </c>
      <c r="DB769" s="124" t="str">
        <f t="shared" si="1733"/>
        <v/>
      </c>
      <c r="DC769" s="128" t="str">
        <f t="shared" si="1734"/>
        <v/>
      </c>
      <c r="DD769" s="123" t="str">
        <f t="shared" si="1735"/>
        <v/>
      </c>
      <c r="DE769" s="123" t="str">
        <f t="shared" si="1736"/>
        <v/>
      </c>
      <c r="DF769" s="123" t="str">
        <f t="shared" si="1737"/>
        <v/>
      </c>
      <c r="DG769" s="123" t="str">
        <f t="shared" si="1738"/>
        <v/>
      </c>
      <c r="DH769" s="123" t="str">
        <f t="shared" si="1739"/>
        <v/>
      </c>
      <c r="DI769" s="123" t="str">
        <f t="shared" si="1740"/>
        <v/>
      </c>
      <c r="DJ769" s="129" t="str">
        <f t="shared" si="1741"/>
        <v/>
      </c>
      <c r="DK769" s="98" t="s">
        <v>68</v>
      </c>
      <c r="DL769" s="130">
        <f t="shared" si="1748"/>
        <v>763</v>
      </c>
      <c r="DM769" s="56"/>
    </row>
    <row r="770" spans="2:117" ht="22.5" customHeight="1">
      <c r="B770" s="98" t="s">
        <v>68</v>
      </c>
      <c r="C770" s="130">
        <f t="shared" si="1742"/>
        <v>764</v>
      </c>
      <c r="D770" s="146">
        <v>45713</v>
      </c>
      <c r="E770" s="155" t="s">
        <v>69</v>
      </c>
      <c r="F770" s="102" t="s">
        <v>70</v>
      </c>
      <c r="G770" s="103" t="s">
        <v>20</v>
      </c>
      <c r="H770" s="131" t="s">
        <v>46</v>
      </c>
      <c r="I770" s="132">
        <v>2000</v>
      </c>
      <c r="J770" s="106"/>
      <c r="K770" s="107">
        <f t="shared" si="1743"/>
        <v>7648875</v>
      </c>
      <c r="L770" s="645"/>
      <c r="M770" s="133"/>
      <c r="N770" s="133"/>
      <c r="O770" s="134" t="str">
        <f t="shared" ref="O770:S770" si="2502">IF($H770=O$6,$I770,"")</f>
        <v/>
      </c>
      <c r="P770" s="135" t="str">
        <f t="shared" si="2502"/>
        <v/>
      </c>
      <c r="Q770" s="136">
        <f t="shared" si="2502"/>
        <v>2000</v>
      </c>
      <c r="R770" s="135" t="str">
        <f t="shared" si="2502"/>
        <v/>
      </c>
      <c r="S770" s="137" t="str">
        <f t="shared" si="2502"/>
        <v/>
      </c>
      <c r="T770" s="113" t="str">
        <f t="shared" ref="T770:AJ770" si="2503">IF($H770=T$6,$J770,"")</f>
        <v/>
      </c>
      <c r="U770" s="114" t="str">
        <f t="shared" si="2503"/>
        <v/>
      </c>
      <c r="V770" s="114" t="str">
        <f t="shared" si="2503"/>
        <v/>
      </c>
      <c r="W770" s="114" t="str">
        <f t="shared" si="2503"/>
        <v/>
      </c>
      <c r="X770" s="113" t="str">
        <f t="shared" si="2503"/>
        <v/>
      </c>
      <c r="Y770" s="114" t="str">
        <f t="shared" si="2503"/>
        <v/>
      </c>
      <c r="Z770" s="114" t="str">
        <f t="shared" si="2503"/>
        <v/>
      </c>
      <c r="AA770" s="114" t="str">
        <f t="shared" si="2503"/>
        <v/>
      </c>
      <c r="AB770" s="113" t="str">
        <f t="shared" si="2503"/>
        <v/>
      </c>
      <c r="AC770" s="114" t="str">
        <f t="shared" si="2503"/>
        <v/>
      </c>
      <c r="AD770" s="114" t="str">
        <f t="shared" si="2503"/>
        <v/>
      </c>
      <c r="AE770" s="114" t="str">
        <f t="shared" si="2503"/>
        <v/>
      </c>
      <c r="AF770" s="114" t="str">
        <f t="shared" si="2503"/>
        <v/>
      </c>
      <c r="AG770" s="114" t="str">
        <f t="shared" si="2503"/>
        <v/>
      </c>
      <c r="AH770" s="114" t="str">
        <f t="shared" si="2503"/>
        <v/>
      </c>
      <c r="AI770" s="113" t="str">
        <f t="shared" si="2503"/>
        <v/>
      </c>
      <c r="AJ770" s="115" t="str">
        <f t="shared" si="2503"/>
        <v/>
      </c>
      <c r="AK770" s="617"/>
      <c r="AL770" s="38"/>
      <c r="AM770" s="98" t="s">
        <v>68</v>
      </c>
      <c r="AN770" s="130">
        <f t="shared" si="1746"/>
        <v>764</v>
      </c>
      <c r="AO770" s="138" t="str">
        <f t="shared" ref="AO770:AS770" si="2504">IF(AND($G770=AO$4,$H770=AO$6),$I770,"")</f>
        <v/>
      </c>
      <c r="AP770" s="139" t="str">
        <f t="shared" si="2504"/>
        <v/>
      </c>
      <c r="AQ770" s="139">
        <f t="shared" si="2504"/>
        <v>2000</v>
      </c>
      <c r="AR770" s="139" t="str">
        <f t="shared" si="2504"/>
        <v/>
      </c>
      <c r="AS770" s="139" t="str">
        <f t="shared" si="2504"/>
        <v/>
      </c>
      <c r="AT770" s="118"/>
      <c r="AU770" s="138" t="str">
        <f t="shared" si="1675"/>
        <v/>
      </c>
      <c r="AV770" s="139" t="str">
        <f t="shared" si="1676"/>
        <v/>
      </c>
      <c r="AW770" s="139" t="str">
        <f t="shared" si="1677"/>
        <v/>
      </c>
      <c r="AX770" s="139" t="str">
        <f t="shared" si="1678"/>
        <v/>
      </c>
      <c r="AY770" s="139" t="str">
        <f t="shared" si="1679"/>
        <v/>
      </c>
      <c r="AZ770" s="140" t="str">
        <f t="shared" si="1680"/>
        <v/>
      </c>
      <c r="BA770" s="141" t="str">
        <f t="shared" si="1681"/>
        <v/>
      </c>
      <c r="BB770" s="139" t="str">
        <f t="shared" si="1682"/>
        <v/>
      </c>
      <c r="BC770" s="139" t="str">
        <f t="shared" si="1683"/>
        <v/>
      </c>
      <c r="BD770" s="139" t="str">
        <f t="shared" si="1684"/>
        <v/>
      </c>
      <c r="BE770" s="140" t="str">
        <f t="shared" si="1685"/>
        <v/>
      </c>
      <c r="BF770" s="122" t="str">
        <f t="shared" si="1686"/>
        <v/>
      </c>
      <c r="BG770" s="123" t="str">
        <f t="shared" si="1687"/>
        <v/>
      </c>
      <c r="BH770" s="123" t="str">
        <f t="shared" si="1688"/>
        <v/>
      </c>
      <c r="BI770" s="123" t="str">
        <f t="shared" si="1689"/>
        <v/>
      </c>
      <c r="BJ770" s="122" t="str">
        <f t="shared" si="1690"/>
        <v/>
      </c>
      <c r="BK770" s="123" t="str">
        <f t="shared" si="1691"/>
        <v/>
      </c>
      <c r="BL770" s="123" t="str">
        <f t="shared" si="1692"/>
        <v/>
      </c>
      <c r="BM770" s="123" t="str">
        <f t="shared" si="1693"/>
        <v/>
      </c>
      <c r="BN770" s="123" t="str">
        <f t="shared" si="1694"/>
        <v/>
      </c>
      <c r="BO770" s="123" t="str">
        <f t="shared" si="1695"/>
        <v/>
      </c>
      <c r="BP770" s="123" t="str">
        <f t="shared" si="1696"/>
        <v/>
      </c>
      <c r="BQ770" s="123" t="str">
        <f t="shared" si="1697"/>
        <v/>
      </c>
      <c r="BR770" s="124" t="str">
        <f t="shared" si="1698"/>
        <v/>
      </c>
      <c r="BS770" s="142" t="str">
        <f t="shared" si="1699"/>
        <v/>
      </c>
      <c r="BT770" s="143" t="str">
        <f t="shared" si="1700"/>
        <v/>
      </c>
      <c r="BU770" s="143" t="str">
        <f t="shared" si="1701"/>
        <v/>
      </c>
      <c r="BV770" s="143" t="str">
        <f t="shared" si="1702"/>
        <v/>
      </c>
      <c r="BW770" s="143" t="str">
        <f t="shared" si="1703"/>
        <v/>
      </c>
      <c r="BX770" s="144" t="str">
        <f t="shared" si="1704"/>
        <v/>
      </c>
      <c r="BY770" s="141" t="str">
        <f t="shared" si="1705"/>
        <v/>
      </c>
      <c r="BZ770" s="139" t="str">
        <f t="shared" si="1706"/>
        <v/>
      </c>
      <c r="CA770" s="139" t="str">
        <f t="shared" si="1707"/>
        <v/>
      </c>
      <c r="CB770" s="139" t="str">
        <f t="shared" si="1708"/>
        <v/>
      </c>
      <c r="CC770" s="139" t="str">
        <f t="shared" si="1709"/>
        <v/>
      </c>
      <c r="CD770" s="139" t="str">
        <f t="shared" si="1710"/>
        <v/>
      </c>
      <c r="CE770" s="140" t="str">
        <f t="shared" si="1711"/>
        <v/>
      </c>
      <c r="CF770" s="141" t="str">
        <f t="shared" si="1712"/>
        <v/>
      </c>
      <c r="CG770" s="139" t="str">
        <f t="shared" si="1713"/>
        <v/>
      </c>
      <c r="CH770" s="139" t="str">
        <f t="shared" si="1714"/>
        <v/>
      </c>
      <c r="CI770" s="139" t="str">
        <f t="shared" si="1715"/>
        <v/>
      </c>
      <c r="CJ770" s="139" t="str">
        <f t="shared" si="1716"/>
        <v/>
      </c>
      <c r="CK770" s="139" t="str">
        <f t="shared" si="1717"/>
        <v/>
      </c>
      <c r="CL770" s="140" t="str">
        <f t="shared" si="1718"/>
        <v/>
      </c>
      <c r="CM770" s="142" t="str">
        <f t="shared" si="1719"/>
        <v/>
      </c>
      <c r="CN770" s="143" t="str">
        <f t="shared" si="1720"/>
        <v/>
      </c>
      <c r="CO770" s="143" t="str">
        <f t="shared" si="1721"/>
        <v/>
      </c>
      <c r="CP770" s="143" t="str">
        <f t="shared" si="1722"/>
        <v/>
      </c>
      <c r="CQ770" s="143" t="str">
        <f t="shared" si="1723"/>
        <v/>
      </c>
      <c r="CR770" s="145" t="str">
        <f t="shared" si="1724"/>
        <v/>
      </c>
      <c r="CS770" s="127"/>
      <c r="CT770" s="122" t="str">
        <f t="shared" si="1725"/>
        <v/>
      </c>
      <c r="CU770" s="123" t="str">
        <f t="shared" si="1726"/>
        <v/>
      </c>
      <c r="CV770" s="123" t="str">
        <f t="shared" si="1727"/>
        <v/>
      </c>
      <c r="CW770" s="123" t="str">
        <f t="shared" si="1728"/>
        <v/>
      </c>
      <c r="CX770" s="123" t="str">
        <f t="shared" si="1729"/>
        <v/>
      </c>
      <c r="CY770" s="123" t="str">
        <f t="shared" si="1730"/>
        <v/>
      </c>
      <c r="CZ770" s="123" t="str">
        <f t="shared" si="1731"/>
        <v/>
      </c>
      <c r="DA770" s="123" t="str">
        <f t="shared" si="1732"/>
        <v/>
      </c>
      <c r="DB770" s="124" t="str">
        <f t="shared" si="1733"/>
        <v/>
      </c>
      <c r="DC770" s="128" t="str">
        <f t="shared" si="1734"/>
        <v/>
      </c>
      <c r="DD770" s="123" t="str">
        <f t="shared" si="1735"/>
        <v/>
      </c>
      <c r="DE770" s="123" t="str">
        <f t="shared" si="1736"/>
        <v/>
      </c>
      <c r="DF770" s="123" t="str">
        <f t="shared" si="1737"/>
        <v/>
      </c>
      <c r="DG770" s="123" t="str">
        <f t="shared" si="1738"/>
        <v/>
      </c>
      <c r="DH770" s="123" t="str">
        <f t="shared" si="1739"/>
        <v/>
      </c>
      <c r="DI770" s="123" t="str">
        <f t="shared" si="1740"/>
        <v/>
      </c>
      <c r="DJ770" s="129" t="str">
        <f t="shared" si="1741"/>
        <v/>
      </c>
      <c r="DK770" s="98" t="s">
        <v>68</v>
      </c>
      <c r="DL770" s="130">
        <f t="shared" si="1748"/>
        <v>764</v>
      </c>
      <c r="DM770" s="56"/>
    </row>
    <row r="771" spans="2:117" ht="22.5" customHeight="1">
      <c r="B771" s="98" t="s">
        <v>68</v>
      </c>
      <c r="C771" s="130">
        <f t="shared" si="1742"/>
        <v>765</v>
      </c>
      <c r="D771" s="146">
        <v>45713</v>
      </c>
      <c r="E771" s="155" t="s">
        <v>69</v>
      </c>
      <c r="F771" s="102" t="s">
        <v>70</v>
      </c>
      <c r="G771" s="156" t="s">
        <v>20</v>
      </c>
      <c r="H771" s="131" t="s">
        <v>46</v>
      </c>
      <c r="I771" s="132">
        <v>10000</v>
      </c>
      <c r="J771" s="106"/>
      <c r="K771" s="107">
        <f t="shared" si="1743"/>
        <v>7658875</v>
      </c>
      <c r="L771" s="645"/>
      <c r="M771" s="133"/>
      <c r="N771" s="133"/>
      <c r="O771" s="134" t="str">
        <f t="shared" ref="O771:S771" si="2505">IF($H771=O$6,$I771,"")</f>
        <v/>
      </c>
      <c r="P771" s="135" t="str">
        <f t="shared" si="2505"/>
        <v/>
      </c>
      <c r="Q771" s="136">
        <f t="shared" si="2505"/>
        <v>10000</v>
      </c>
      <c r="R771" s="135" t="str">
        <f t="shared" si="2505"/>
        <v/>
      </c>
      <c r="S771" s="137" t="str">
        <f t="shared" si="2505"/>
        <v/>
      </c>
      <c r="T771" s="113" t="str">
        <f t="shared" ref="T771:AJ771" si="2506">IF($H771=T$6,$J771,"")</f>
        <v/>
      </c>
      <c r="U771" s="114" t="str">
        <f t="shared" si="2506"/>
        <v/>
      </c>
      <c r="V771" s="114" t="str">
        <f t="shared" si="2506"/>
        <v/>
      </c>
      <c r="W771" s="114" t="str">
        <f t="shared" si="2506"/>
        <v/>
      </c>
      <c r="X771" s="113" t="str">
        <f t="shared" si="2506"/>
        <v/>
      </c>
      <c r="Y771" s="114" t="str">
        <f t="shared" si="2506"/>
        <v/>
      </c>
      <c r="Z771" s="114" t="str">
        <f t="shared" si="2506"/>
        <v/>
      </c>
      <c r="AA771" s="114" t="str">
        <f t="shared" si="2506"/>
        <v/>
      </c>
      <c r="AB771" s="113" t="str">
        <f t="shared" si="2506"/>
        <v/>
      </c>
      <c r="AC771" s="114" t="str">
        <f t="shared" si="2506"/>
        <v/>
      </c>
      <c r="AD771" s="114" t="str">
        <f t="shared" si="2506"/>
        <v/>
      </c>
      <c r="AE771" s="114" t="str">
        <f t="shared" si="2506"/>
        <v/>
      </c>
      <c r="AF771" s="114" t="str">
        <f t="shared" si="2506"/>
        <v/>
      </c>
      <c r="AG771" s="114" t="str">
        <f t="shared" si="2506"/>
        <v/>
      </c>
      <c r="AH771" s="114" t="str">
        <f t="shared" si="2506"/>
        <v/>
      </c>
      <c r="AI771" s="113" t="str">
        <f t="shared" si="2506"/>
        <v/>
      </c>
      <c r="AJ771" s="115" t="str">
        <f t="shared" si="2506"/>
        <v/>
      </c>
      <c r="AK771" s="617"/>
      <c r="AL771" s="38"/>
      <c r="AM771" s="98" t="s">
        <v>68</v>
      </c>
      <c r="AN771" s="130">
        <f t="shared" si="1746"/>
        <v>765</v>
      </c>
      <c r="AO771" s="138" t="str">
        <f t="shared" ref="AO771:AS771" si="2507">IF(AND($G771=AO$4,$H771=AO$6),$I771,"")</f>
        <v/>
      </c>
      <c r="AP771" s="139" t="str">
        <f t="shared" si="2507"/>
        <v/>
      </c>
      <c r="AQ771" s="139">
        <f t="shared" si="2507"/>
        <v>10000</v>
      </c>
      <c r="AR771" s="139" t="str">
        <f t="shared" si="2507"/>
        <v/>
      </c>
      <c r="AS771" s="139" t="str">
        <f t="shared" si="2507"/>
        <v/>
      </c>
      <c r="AT771" s="118"/>
      <c r="AU771" s="138" t="str">
        <f t="shared" si="1675"/>
        <v/>
      </c>
      <c r="AV771" s="139" t="str">
        <f t="shared" si="1676"/>
        <v/>
      </c>
      <c r="AW771" s="139" t="str">
        <f t="shared" si="1677"/>
        <v/>
      </c>
      <c r="AX771" s="139" t="str">
        <f t="shared" si="1678"/>
        <v/>
      </c>
      <c r="AY771" s="139" t="str">
        <f t="shared" si="1679"/>
        <v/>
      </c>
      <c r="AZ771" s="140" t="str">
        <f t="shared" si="1680"/>
        <v/>
      </c>
      <c r="BA771" s="141" t="str">
        <f t="shared" si="1681"/>
        <v/>
      </c>
      <c r="BB771" s="139" t="str">
        <f t="shared" si="1682"/>
        <v/>
      </c>
      <c r="BC771" s="139" t="str">
        <f t="shared" si="1683"/>
        <v/>
      </c>
      <c r="BD771" s="139" t="str">
        <f t="shared" si="1684"/>
        <v/>
      </c>
      <c r="BE771" s="140" t="str">
        <f t="shared" si="1685"/>
        <v/>
      </c>
      <c r="BF771" s="122" t="str">
        <f t="shared" si="1686"/>
        <v/>
      </c>
      <c r="BG771" s="123" t="str">
        <f t="shared" si="1687"/>
        <v/>
      </c>
      <c r="BH771" s="123" t="str">
        <f t="shared" si="1688"/>
        <v/>
      </c>
      <c r="BI771" s="123" t="str">
        <f t="shared" si="1689"/>
        <v/>
      </c>
      <c r="BJ771" s="122" t="str">
        <f t="shared" si="1690"/>
        <v/>
      </c>
      <c r="BK771" s="123" t="str">
        <f t="shared" si="1691"/>
        <v/>
      </c>
      <c r="BL771" s="123" t="str">
        <f t="shared" si="1692"/>
        <v/>
      </c>
      <c r="BM771" s="123" t="str">
        <f t="shared" si="1693"/>
        <v/>
      </c>
      <c r="BN771" s="123" t="str">
        <f t="shared" si="1694"/>
        <v/>
      </c>
      <c r="BO771" s="123" t="str">
        <f t="shared" si="1695"/>
        <v/>
      </c>
      <c r="BP771" s="123" t="str">
        <f t="shared" si="1696"/>
        <v/>
      </c>
      <c r="BQ771" s="123" t="str">
        <f t="shared" si="1697"/>
        <v/>
      </c>
      <c r="BR771" s="124" t="str">
        <f t="shared" si="1698"/>
        <v/>
      </c>
      <c r="BS771" s="142" t="str">
        <f t="shared" si="1699"/>
        <v/>
      </c>
      <c r="BT771" s="143" t="str">
        <f t="shared" si="1700"/>
        <v/>
      </c>
      <c r="BU771" s="143" t="str">
        <f t="shared" si="1701"/>
        <v/>
      </c>
      <c r="BV771" s="143" t="str">
        <f t="shared" si="1702"/>
        <v/>
      </c>
      <c r="BW771" s="143" t="str">
        <f t="shared" si="1703"/>
        <v/>
      </c>
      <c r="BX771" s="144" t="str">
        <f t="shared" si="1704"/>
        <v/>
      </c>
      <c r="BY771" s="141" t="str">
        <f t="shared" si="1705"/>
        <v/>
      </c>
      <c r="BZ771" s="139" t="str">
        <f t="shared" si="1706"/>
        <v/>
      </c>
      <c r="CA771" s="139" t="str">
        <f t="shared" si="1707"/>
        <v/>
      </c>
      <c r="CB771" s="139" t="str">
        <f t="shared" si="1708"/>
        <v/>
      </c>
      <c r="CC771" s="139" t="str">
        <f t="shared" si="1709"/>
        <v/>
      </c>
      <c r="CD771" s="139" t="str">
        <f t="shared" si="1710"/>
        <v/>
      </c>
      <c r="CE771" s="140" t="str">
        <f t="shared" si="1711"/>
        <v/>
      </c>
      <c r="CF771" s="141" t="str">
        <f t="shared" si="1712"/>
        <v/>
      </c>
      <c r="CG771" s="139" t="str">
        <f t="shared" si="1713"/>
        <v/>
      </c>
      <c r="CH771" s="139" t="str">
        <f t="shared" si="1714"/>
        <v/>
      </c>
      <c r="CI771" s="139" t="str">
        <f t="shared" si="1715"/>
        <v/>
      </c>
      <c r="CJ771" s="139" t="str">
        <f t="shared" si="1716"/>
        <v/>
      </c>
      <c r="CK771" s="139" t="str">
        <f t="shared" si="1717"/>
        <v/>
      </c>
      <c r="CL771" s="140" t="str">
        <f t="shared" si="1718"/>
        <v/>
      </c>
      <c r="CM771" s="142" t="str">
        <f t="shared" si="1719"/>
        <v/>
      </c>
      <c r="CN771" s="143" t="str">
        <f t="shared" si="1720"/>
        <v/>
      </c>
      <c r="CO771" s="143" t="str">
        <f t="shared" si="1721"/>
        <v/>
      </c>
      <c r="CP771" s="143" t="str">
        <f t="shared" si="1722"/>
        <v/>
      </c>
      <c r="CQ771" s="143" t="str">
        <f t="shared" si="1723"/>
        <v/>
      </c>
      <c r="CR771" s="145" t="str">
        <f t="shared" si="1724"/>
        <v/>
      </c>
      <c r="CS771" s="127"/>
      <c r="CT771" s="122" t="str">
        <f t="shared" si="1725"/>
        <v/>
      </c>
      <c r="CU771" s="123" t="str">
        <f t="shared" si="1726"/>
        <v/>
      </c>
      <c r="CV771" s="123" t="str">
        <f t="shared" si="1727"/>
        <v/>
      </c>
      <c r="CW771" s="123" t="str">
        <f t="shared" si="1728"/>
        <v/>
      </c>
      <c r="CX771" s="123" t="str">
        <f t="shared" si="1729"/>
        <v/>
      </c>
      <c r="CY771" s="123" t="str">
        <f t="shared" si="1730"/>
        <v/>
      </c>
      <c r="CZ771" s="123" t="str">
        <f t="shared" si="1731"/>
        <v/>
      </c>
      <c r="DA771" s="123" t="str">
        <f t="shared" si="1732"/>
        <v/>
      </c>
      <c r="DB771" s="124" t="str">
        <f t="shared" si="1733"/>
        <v/>
      </c>
      <c r="DC771" s="128" t="str">
        <f t="shared" si="1734"/>
        <v/>
      </c>
      <c r="DD771" s="123" t="str">
        <f t="shared" si="1735"/>
        <v/>
      </c>
      <c r="DE771" s="123" t="str">
        <f t="shared" si="1736"/>
        <v/>
      </c>
      <c r="DF771" s="123" t="str">
        <f t="shared" si="1737"/>
        <v/>
      </c>
      <c r="DG771" s="123" t="str">
        <f t="shared" si="1738"/>
        <v/>
      </c>
      <c r="DH771" s="123" t="str">
        <f t="shared" si="1739"/>
        <v/>
      </c>
      <c r="DI771" s="123" t="str">
        <f t="shared" si="1740"/>
        <v/>
      </c>
      <c r="DJ771" s="129" t="str">
        <f t="shared" si="1741"/>
        <v/>
      </c>
      <c r="DK771" s="98" t="s">
        <v>68</v>
      </c>
      <c r="DL771" s="130">
        <f t="shared" si="1748"/>
        <v>765</v>
      </c>
      <c r="DM771" s="56"/>
    </row>
    <row r="772" spans="2:117" ht="22.5" customHeight="1">
      <c r="B772" s="98" t="s">
        <v>68</v>
      </c>
      <c r="C772" s="130">
        <f t="shared" si="1742"/>
        <v>766</v>
      </c>
      <c r="D772" s="146">
        <v>45713</v>
      </c>
      <c r="E772" s="155" t="s">
        <v>69</v>
      </c>
      <c r="F772" s="102" t="s">
        <v>70</v>
      </c>
      <c r="G772" s="103" t="s">
        <v>20</v>
      </c>
      <c r="H772" s="131" t="s">
        <v>46</v>
      </c>
      <c r="I772" s="132">
        <v>2000</v>
      </c>
      <c r="J772" s="106"/>
      <c r="K772" s="107">
        <f t="shared" si="1743"/>
        <v>7660875</v>
      </c>
      <c r="L772" s="645"/>
      <c r="M772" s="133"/>
      <c r="N772" s="133"/>
      <c r="O772" s="134" t="str">
        <f t="shared" ref="O772:S772" si="2508">IF($H772=O$6,$I772,"")</f>
        <v/>
      </c>
      <c r="P772" s="135" t="str">
        <f t="shared" si="2508"/>
        <v/>
      </c>
      <c r="Q772" s="136">
        <f t="shared" si="2508"/>
        <v>2000</v>
      </c>
      <c r="R772" s="135" t="str">
        <f t="shared" si="2508"/>
        <v/>
      </c>
      <c r="S772" s="137" t="str">
        <f t="shared" si="2508"/>
        <v/>
      </c>
      <c r="T772" s="113" t="str">
        <f t="shared" ref="T772:AJ772" si="2509">IF($H772=T$6,$J772,"")</f>
        <v/>
      </c>
      <c r="U772" s="114" t="str">
        <f t="shared" si="2509"/>
        <v/>
      </c>
      <c r="V772" s="114" t="str">
        <f t="shared" si="2509"/>
        <v/>
      </c>
      <c r="W772" s="114" t="str">
        <f t="shared" si="2509"/>
        <v/>
      </c>
      <c r="X772" s="113" t="str">
        <f t="shared" si="2509"/>
        <v/>
      </c>
      <c r="Y772" s="114" t="str">
        <f t="shared" si="2509"/>
        <v/>
      </c>
      <c r="Z772" s="114" t="str">
        <f t="shared" si="2509"/>
        <v/>
      </c>
      <c r="AA772" s="114" t="str">
        <f t="shared" si="2509"/>
        <v/>
      </c>
      <c r="AB772" s="113" t="str">
        <f t="shared" si="2509"/>
        <v/>
      </c>
      <c r="AC772" s="114" t="str">
        <f t="shared" si="2509"/>
        <v/>
      </c>
      <c r="AD772" s="114" t="str">
        <f t="shared" si="2509"/>
        <v/>
      </c>
      <c r="AE772" s="114" t="str">
        <f t="shared" si="2509"/>
        <v/>
      </c>
      <c r="AF772" s="114" t="str">
        <f t="shared" si="2509"/>
        <v/>
      </c>
      <c r="AG772" s="114" t="str">
        <f t="shared" si="2509"/>
        <v/>
      </c>
      <c r="AH772" s="114" t="str">
        <f t="shared" si="2509"/>
        <v/>
      </c>
      <c r="AI772" s="113" t="str">
        <f t="shared" si="2509"/>
        <v/>
      </c>
      <c r="AJ772" s="115" t="str">
        <f t="shared" si="2509"/>
        <v/>
      </c>
      <c r="AK772" s="617"/>
      <c r="AL772" s="38"/>
      <c r="AM772" s="98" t="s">
        <v>68</v>
      </c>
      <c r="AN772" s="130">
        <f t="shared" si="1746"/>
        <v>766</v>
      </c>
      <c r="AO772" s="138" t="str">
        <f t="shared" ref="AO772:AS772" si="2510">IF(AND($G772=AO$4,$H772=AO$6),$I772,"")</f>
        <v/>
      </c>
      <c r="AP772" s="139" t="str">
        <f t="shared" si="2510"/>
        <v/>
      </c>
      <c r="AQ772" s="139">
        <f t="shared" si="2510"/>
        <v>2000</v>
      </c>
      <c r="AR772" s="139" t="str">
        <f t="shared" si="2510"/>
        <v/>
      </c>
      <c r="AS772" s="139" t="str">
        <f t="shared" si="2510"/>
        <v/>
      </c>
      <c r="AT772" s="118"/>
      <c r="AU772" s="138" t="str">
        <f t="shared" ref="AU772:AU945" si="2511">IF(AND($G772=AU$4,$H772=AU$6),$J772,"")</f>
        <v/>
      </c>
      <c r="AV772" s="139" t="str">
        <f t="shared" ref="AV772:AV945" si="2512">IF(AND($G772=AU$4,$H772=AV$6),$J772,"")</f>
        <v/>
      </c>
      <c r="AW772" s="139" t="str">
        <f t="shared" ref="AW772:AW945" si="2513">IF(AND($G772=AU$4,$H772=AW$6),$J772,"")</f>
        <v/>
      </c>
      <c r="AX772" s="139" t="str">
        <f t="shared" ref="AX772:AX945" si="2514">IF(AND($G772=AU$4,$H772=AX$6),$J772,"")</f>
        <v/>
      </c>
      <c r="AY772" s="139" t="str">
        <f t="shared" ref="AY772:AY945" si="2515">IF(AND($G772=AU$4,$H772=AY$6),$J772,"")</f>
        <v/>
      </c>
      <c r="AZ772" s="140" t="str">
        <f t="shared" ref="AZ772:AZ945" si="2516">IF(AND($G772=AU$4,$H772=AZ$6),$J772,"")</f>
        <v/>
      </c>
      <c r="BA772" s="141" t="str">
        <f t="shared" ref="BA772:BA945" si="2517">IF(AND($G772=BA$4,$H772=BA$6),$J772,"")</f>
        <v/>
      </c>
      <c r="BB772" s="139" t="str">
        <f t="shared" ref="BB772:BB945" si="2518">IF(AND($G772=BA$4,$H772=BB$6),$J772,"")</f>
        <v/>
      </c>
      <c r="BC772" s="139" t="str">
        <f t="shared" ref="BC772:BC945" si="2519">IF(AND($G772=BA$4,$H772=BC$6),$J772,"")</f>
        <v/>
      </c>
      <c r="BD772" s="139" t="str">
        <f t="shared" ref="BD772:BD945" si="2520">IF(AND($G772=BA$4,$H772=BD$6),$J772,"")</f>
        <v/>
      </c>
      <c r="BE772" s="140" t="str">
        <f t="shared" ref="BE772:BE945" si="2521">IF(AND($G772=BA$4,$H772=BE$6),$J772,"")</f>
        <v/>
      </c>
      <c r="BF772" s="122" t="str">
        <f t="shared" ref="BF772:BF945" si="2522">IF(AND($G772=BF$4,$H772=BF$6),$J772,"")</f>
        <v/>
      </c>
      <c r="BG772" s="123" t="str">
        <f t="shared" ref="BG772:BG945" si="2523">IF(AND($G772=BF$4,$H772=BG$6),$J772,"")</f>
        <v/>
      </c>
      <c r="BH772" s="123" t="str">
        <f t="shared" ref="BH772:BH945" si="2524">IF(AND($G772=BF$4,$H772=BH$6),$J772,"")</f>
        <v/>
      </c>
      <c r="BI772" s="123" t="str">
        <f t="shared" ref="BI772:BI945" si="2525">IF(AND($G772=BF$4,$H772=BI$6),$J772,"")</f>
        <v/>
      </c>
      <c r="BJ772" s="122" t="str">
        <f t="shared" ref="BJ772:BJ945" si="2526">IF(AND($G772=BF$4,$H772=BJ$6),$J772,"")</f>
        <v/>
      </c>
      <c r="BK772" s="123" t="str">
        <f t="shared" ref="BK772:BK945" si="2527">IF(AND($G772=BF$4,$H772=BK$6),$J772,"")</f>
        <v/>
      </c>
      <c r="BL772" s="123" t="str">
        <f t="shared" ref="BL772:BL945" si="2528">IF(AND($G772=BF$4,$H772=BL$6),$J772,"")</f>
        <v/>
      </c>
      <c r="BM772" s="123" t="str">
        <f t="shared" ref="BM772:BM945" si="2529">IF(AND($G772=BF$4,$H772=BM$6),$J772,"")</f>
        <v/>
      </c>
      <c r="BN772" s="123" t="str">
        <f t="shared" ref="BN772:BN945" si="2530">IF(AND($G772=BF$4,$H772=BN$6),$J772,"")</f>
        <v/>
      </c>
      <c r="BO772" s="123" t="str">
        <f t="shared" ref="BO772:BO945" si="2531">IF(AND($G772=BF$4,$H772=BO$6),$J772,"")</f>
        <v/>
      </c>
      <c r="BP772" s="123" t="str">
        <f t="shared" ref="BP772:BP945" si="2532">IF(AND($G772=BF$4,$H772=BP$6),$J772,"")</f>
        <v/>
      </c>
      <c r="BQ772" s="123" t="str">
        <f t="shared" ref="BQ772:BQ945" si="2533">IF(AND($G772=BF$4,$H772=BQ$6),$J772,"")</f>
        <v/>
      </c>
      <c r="BR772" s="124" t="str">
        <f t="shared" ref="BR772:BR945" si="2534">IF(AND($G772=BF$4,$H772=BR$6),$J772,"")</f>
        <v/>
      </c>
      <c r="BS772" s="142" t="str">
        <f t="shared" ref="BS772:BS945" si="2535">IF(AND($G772=BS$4,$H772=BS$6),$J772,"")</f>
        <v/>
      </c>
      <c r="BT772" s="143" t="str">
        <f t="shared" ref="BT772:BT945" si="2536">IF(AND($G772=BS$4,$H772=BT$6),$J772,"")</f>
        <v/>
      </c>
      <c r="BU772" s="143" t="str">
        <f t="shared" ref="BU772:BU945" si="2537">IF(AND($G772=BS$4,$H772=BU$6),$J772,"")</f>
        <v/>
      </c>
      <c r="BV772" s="143" t="str">
        <f t="shared" ref="BV772:BV945" si="2538">IF(AND($G772=BS$4,$H772=BV$6),$J772,"")</f>
        <v/>
      </c>
      <c r="BW772" s="143" t="str">
        <f t="shared" ref="BW772:BW945" si="2539">IF(AND($G772=BS$4,$H772=BW$6),$J772,"")</f>
        <v/>
      </c>
      <c r="BX772" s="144" t="str">
        <f t="shared" ref="BX772:BX945" si="2540">IF(AND($G772=BS$4,$H772=BX$6),$J772,"")</f>
        <v/>
      </c>
      <c r="BY772" s="141" t="str">
        <f t="shared" ref="BY772:BY945" si="2541">IF(AND($G772=BY$4,$H772=BY$6),$J772,"")</f>
        <v/>
      </c>
      <c r="BZ772" s="139" t="str">
        <f t="shared" ref="BZ772:BZ945" si="2542">IF(AND($G772=BY$4,$H772=BZ$6),$J772,"")</f>
        <v/>
      </c>
      <c r="CA772" s="139" t="str">
        <f t="shared" ref="CA772:CA945" si="2543">IF(AND($G772=BY$4,$H772=CA$6),$J772,"")</f>
        <v/>
      </c>
      <c r="CB772" s="139" t="str">
        <f t="shared" ref="CB772:CB945" si="2544">IF(AND($G772=BY$4,$H772=CB$6),$J772,"")</f>
        <v/>
      </c>
      <c r="CC772" s="139" t="str">
        <f t="shared" ref="CC772:CC945" si="2545">IF(AND($G772=BY$4,$H772=CC$6),$J772,"")</f>
        <v/>
      </c>
      <c r="CD772" s="139" t="str">
        <f t="shared" ref="CD772:CD945" si="2546">IF(AND($G772=BY$4,$H772=CD$6),$J772,"")</f>
        <v/>
      </c>
      <c r="CE772" s="140" t="str">
        <f t="shared" ref="CE772:CE945" si="2547">IF(AND($G772=BY$4,$H772=CE$6),$J772,"")</f>
        <v/>
      </c>
      <c r="CF772" s="141" t="str">
        <f t="shared" ref="CF772:CF945" si="2548">IF(AND($G772=CF$4,$H772=CF$6),$J772,"")</f>
        <v/>
      </c>
      <c r="CG772" s="139" t="str">
        <f t="shared" ref="CG772:CG945" si="2549">IF(AND($G772=CF$4,$H772=CG$6),$J772,"")</f>
        <v/>
      </c>
      <c r="CH772" s="139" t="str">
        <f t="shared" ref="CH772:CH945" si="2550">IF(AND($G772=CF$4,$H772=CH$6),$J772,"")</f>
        <v/>
      </c>
      <c r="CI772" s="139" t="str">
        <f t="shared" ref="CI772:CI945" si="2551">IF(AND($G772=CF$4,$H772=CI$6),$J772,"")</f>
        <v/>
      </c>
      <c r="CJ772" s="139" t="str">
        <f t="shared" ref="CJ772:CJ945" si="2552">IF(AND($G772=CF$4,$H772=CJ$6),$J772,"")</f>
        <v/>
      </c>
      <c r="CK772" s="139" t="str">
        <f t="shared" ref="CK772:CK945" si="2553">IF(AND($G772=CF$4,$H772=CK$6),$J772,"")</f>
        <v/>
      </c>
      <c r="CL772" s="140" t="str">
        <f t="shared" ref="CL772:CL945" si="2554">IF(AND($G772=CF$4,$H772=CL$6),$J772,"")</f>
        <v/>
      </c>
      <c r="CM772" s="142" t="str">
        <f t="shared" ref="CM772:CM945" si="2555">IF(AND($G772=CM$4,$H772=CM$6),$J772,"")</f>
        <v/>
      </c>
      <c r="CN772" s="143" t="str">
        <f t="shared" ref="CN772:CN945" si="2556">IF(AND($G772=CM$4,$H772=CN$6),$J772,"")</f>
        <v/>
      </c>
      <c r="CO772" s="143" t="str">
        <f t="shared" ref="CO772:CO945" si="2557">IF(AND($G772=CM$4,$H772=CO$6),$J772,"")</f>
        <v/>
      </c>
      <c r="CP772" s="143" t="str">
        <f t="shared" ref="CP772:CP945" si="2558">IF(AND($G772=CM$4,$H772=CP$6),$J772,"")</f>
        <v/>
      </c>
      <c r="CQ772" s="143" t="str">
        <f t="shared" ref="CQ772:CQ945" si="2559">IF(AND($G772=CM$4,$H772=CQ$6),$J772,"")</f>
        <v/>
      </c>
      <c r="CR772" s="145" t="str">
        <f t="shared" ref="CR772:CR945" si="2560">IF(AND($G772=CM$4,$H772=CR$6),$J772,"")</f>
        <v/>
      </c>
      <c r="CS772" s="127"/>
      <c r="CT772" s="122" t="str">
        <f t="shared" ref="CT772:CT945" si="2561">IF(AND($G772=CT$4,$H772=CT$6),$J772,"")</f>
        <v/>
      </c>
      <c r="CU772" s="123" t="str">
        <f t="shared" ref="CU772:CU945" si="2562">IF(AND($G772=CT$4,$H772=CU$6),$J772,"")</f>
        <v/>
      </c>
      <c r="CV772" s="123" t="str">
        <f t="shared" ref="CV772:CV945" si="2563">IF(AND($G772=CT$4,$H772=CV$6),$J772,"")</f>
        <v/>
      </c>
      <c r="CW772" s="123" t="str">
        <f t="shared" ref="CW772:CW945" si="2564">IF(AND($G772=CT$4,$H772=CW$6),$J772,"")</f>
        <v/>
      </c>
      <c r="CX772" s="123" t="str">
        <f t="shared" ref="CX772:CX945" si="2565">IF(AND($G772=CT$4,$H772=CX$6),$J772,"")</f>
        <v/>
      </c>
      <c r="CY772" s="123" t="str">
        <f t="shared" ref="CY772:CY945" si="2566">IF(AND($G772=CT$4,$H772=CY$6),$J772,"")</f>
        <v/>
      </c>
      <c r="CZ772" s="123" t="str">
        <f t="shared" ref="CZ772:CZ945" si="2567">IF(AND($G772=CT$4,$H772=CZ$6),$J772,"")</f>
        <v/>
      </c>
      <c r="DA772" s="123" t="str">
        <f t="shared" ref="DA772:DA945" si="2568">IF(AND($G772=CT$4,$H772=DA$6),$J772,"")</f>
        <v/>
      </c>
      <c r="DB772" s="124" t="str">
        <f t="shared" ref="DB772:DB945" si="2569">IF(AND($G772=CT$4,$H772=DB$6),$J772,"")</f>
        <v/>
      </c>
      <c r="DC772" s="128" t="str">
        <f t="shared" ref="DC772:DC945" si="2570">IF(AND($G772=DC$4,$H772=DC$6),$J772,"")</f>
        <v/>
      </c>
      <c r="DD772" s="123" t="str">
        <f t="shared" ref="DD772:DD945" si="2571">IF(AND($G772=DC$4,$H772=DD$6),$J772,"")</f>
        <v/>
      </c>
      <c r="DE772" s="123" t="str">
        <f t="shared" ref="DE772:DE945" si="2572">IF(AND($G772=DC$4,$H772=DE$6),$J772,"")</f>
        <v/>
      </c>
      <c r="DF772" s="123" t="str">
        <f t="shared" ref="DF772:DF945" si="2573">IF(AND($G772=DC$4,$H772=DF$6),$J772,"")</f>
        <v/>
      </c>
      <c r="DG772" s="123" t="str">
        <f t="shared" ref="DG772:DG945" si="2574">IF(AND($G772=DC$4,$H772=DG$6),$J772,"")</f>
        <v/>
      </c>
      <c r="DH772" s="123" t="str">
        <f t="shared" ref="DH772:DH945" si="2575">IF(AND($G772=DC$4,$H772=DH$6),$J772,"")</f>
        <v/>
      </c>
      <c r="DI772" s="123" t="str">
        <f t="shared" ref="DI772:DI945" si="2576">IF(AND($G772=DC$4,$H772=DI$6),$J772,"")</f>
        <v/>
      </c>
      <c r="DJ772" s="129" t="str">
        <f t="shared" ref="DJ772:DJ945" si="2577">IF(AND($G772=DC$4,$H772=DJ$6),$J772,"")</f>
        <v/>
      </c>
      <c r="DK772" s="98" t="s">
        <v>68</v>
      </c>
      <c r="DL772" s="130">
        <f t="shared" si="1748"/>
        <v>766</v>
      </c>
      <c r="DM772" s="56"/>
    </row>
    <row r="773" spans="2:117" ht="22.5" customHeight="1">
      <c r="B773" s="98" t="s">
        <v>68</v>
      </c>
      <c r="C773" s="130">
        <f t="shared" ref="C773:C945" si="2578">C772+1</f>
        <v>767</v>
      </c>
      <c r="D773" s="146">
        <v>45713</v>
      </c>
      <c r="E773" s="155" t="s">
        <v>69</v>
      </c>
      <c r="F773" s="102" t="s">
        <v>70</v>
      </c>
      <c r="G773" s="103" t="s">
        <v>20</v>
      </c>
      <c r="H773" s="131" t="s">
        <v>46</v>
      </c>
      <c r="I773" s="132">
        <v>5000</v>
      </c>
      <c r="J773" s="106"/>
      <c r="K773" s="107">
        <f t="shared" ref="K773:K945" si="2579">K772+I773-J773</f>
        <v>7665875</v>
      </c>
      <c r="L773" s="645"/>
      <c r="M773" s="133"/>
      <c r="N773" s="133"/>
      <c r="O773" s="134" t="str">
        <f t="shared" ref="O773:S773" si="2580">IF($H773=O$6,$I773,"")</f>
        <v/>
      </c>
      <c r="P773" s="135" t="str">
        <f t="shared" si="2580"/>
        <v/>
      </c>
      <c r="Q773" s="136">
        <f t="shared" si="2580"/>
        <v>5000</v>
      </c>
      <c r="R773" s="135" t="str">
        <f t="shared" si="2580"/>
        <v/>
      </c>
      <c r="S773" s="137" t="str">
        <f t="shared" si="2580"/>
        <v/>
      </c>
      <c r="T773" s="113" t="str">
        <f t="shared" ref="T773:AJ773" si="2581">IF($H773=T$6,$J773,"")</f>
        <v/>
      </c>
      <c r="U773" s="114" t="str">
        <f t="shared" si="2581"/>
        <v/>
      </c>
      <c r="V773" s="114" t="str">
        <f t="shared" si="2581"/>
        <v/>
      </c>
      <c r="W773" s="114" t="str">
        <f t="shared" si="2581"/>
        <v/>
      </c>
      <c r="X773" s="113" t="str">
        <f t="shared" si="2581"/>
        <v/>
      </c>
      <c r="Y773" s="114" t="str">
        <f t="shared" si="2581"/>
        <v/>
      </c>
      <c r="Z773" s="114" t="str">
        <f t="shared" si="2581"/>
        <v/>
      </c>
      <c r="AA773" s="114" t="str">
        <f t="shared" si="2581"/>
        <v/>
      </c>
      <c r="AB773" s="113" t="str">
        <f t="shared" si="2581"/>
        <v/>
      </c>
      <c r="AC773" s="114" t="str">
        <f t="shared" si="2581"/>
        <v/>
      </c>
      <c r="AD773" s="114" t="str">
        <f t="shared" si="2581"/>
        <v/>
      </c>
      <c r="AE773" s="114" t="str">
        <f t="shared" si="2581"/>
        <v/>
      </c>
      <c r="AF773" s="114" t="str">
        <f t="shared" si="2581"/>
        <v/>
      </c>
      <c r="AG773" s="114" t="str">
        <f t="shared" si="2581"/>
        <v/>
      </c>
      <c r="AH773" s="114" t="str">
        <f t="shared" si="2581"/>
        <v/>
      </c>
      <c r="AI773" s="113" t="str">
        <f t="shared" si="2581"/>
        <v/>
      </c>
      <c r="AJ773" s="115" t="str">
        <f t="shared" si="2581"/>
        <v/>
      </c>
      <c r="AK773" s="617"/>
      <c r="AL773" s="38"/>
      <c r="AM773" s="98" t="s">
        <v>68</v>
      </c>
      <c r="AN773" s="130">
        <f t="shared" ref="AN773:AN945" si="2582">AN772+1</f>
        <v>767</v>
      </c>
      <c r="AO773" s="138" t="str">
        <f t="shared" ref="AO773:AS773" si="2583">IF(AND($G773=AO$4,$H773=AO$6),$I773,"")</f>
        <v/>
      </c>
      <c r="AP773" s="139" t="str">
        <f t="shared" si="2583"/>
        <v/>
      </c>
      <c r="AQ773" s="139">
        <f t="shared" si="2583"/>
        <v>5000</v>
      </c>
      <c r="AR773" s="139" t="str">
        <f t="shared" si="2583"/>
        <v/>
      </c>
      <c r="AS773" s="139" t="str">
        <f t="shared" si="2583"/>
        <v/>
      </c>
      <c r="AT773" s="118"/>
      <c r="AU773" s="138" t="str">
        <f t="shared" si="2511"/>
        <v/>
      </c>
      <c r="AV773" s="139" t="str">
        <f t="shared" si="2512"/>
        <v/>
      </c>
      <c r="AW773" s="139" t="str">
        <f t="shared" si="2513"/>
        <v/>
      </c>
      <c r="AX773" s="139" t="str">
        <f t="shared" si="2514"/>
        <v/>
      </c>
      <c r="AY773" s="139" t="str">
        <f t="shared" si="2515"/>
        <v/>
      </c>
      <c r="AZ773" s="140" t="str">
        <f t="shared" si="2516"/>
        <v/>
      </c>
      <c r="BA773" s="141" t="str">
        <f t="shared" si="2517"/>
        <v/>
      </c>
      <c r="BB773" s="139" t="str">
        <f t="shared" si="2518"/>
        <v/>
      </c>
      <c r="BC773" s="139" t="str">
        <f t="shared" si="2519"/>
        <v/>
      </c>
      <c r="BD773" s="139" t="str">
        <f t="shared" si="2520"/>
        <v/>
      </c>
      <c r="BE773" s="140" t="str">
        <f t="shared" si="2521"/>
        <v/>
      </c>
      <c r="BF773" s="122" t="str">
        <f t="shared" si="2522"/>
        <v/>
      </c>
      <c r="BG773" s="123" t="str">
        <f t="shared" si="2523"/>
        <v/>
      </c>
      <c r="BH773" s="123" t="str">
        <f t="shared" si="2524"/>
        <v/>
      </c>
      <c r="BI773" s="123" t="str">
        <f t="shared" si="2525"/>
        <v/>
      </c>
      <c r="BJ773" s="122" t="str">
        <f t="shared" si="2526"/>
        <v/>
      </c>
      <c r="BK773" s="123" t="str">
        <f t="shared" si="2527"/>
        <v/>
      </c>
      <c r="BL773" s="123" t="str">
        <f t="shared" si="2528"/>
        <v/>
      </c>
      <c r="BM773" s="123" t="str">
        <f t="shared" si="2529"/>
        <v/>
      </c>
      <c r="BN773" s="123" t="str">
        <f t="shared" si="2530"/>
        <v/>
      </c>
      <c r="BO773" s="123" t="str">
        <f t="shared" si="2531"/>
        <v/>
      </c>
      <c r="BP773" s="123" t="str">
        <f t="shared" si="2532"/>
        <v/>
      </c>
      <c r="BQ773" s="123" t="str">
        <f t="shared" si="2533"/>
        <v/>
      </c>
      <c r="BR773" s="124" t="str">
        <f t="shared" si="2534"/>
        <v/>
      </c>
      <c r="BS773" s="142" t="str">
        <f t="shared" si="2535"/>
        <v/>
      </c>
      <c r="BT773" s="143" t="str">
        <f t="shared" si="2536"/>
        <v/>
      </c>
      <c r="BU773" s="143" t="str">
        <f t="shared" si="2537"/>
        <v/>
      </c>
      <c r="BV773" s="143" t="str">
        <f t="shared" si="2538"/>
        <v/>
      </c>
      <c r="BW773" s="143" t="str">
        <f t="shared" si="2539"/>
        <v/>
      </c>
      <c r="BX773" s="144" t="str">
        <f t="shared" si="2540"/>
        <v/>
      </c>
      <c r="BY773" s="141" t="str">
        <f t="shared" si="2541"/>
        <v/>
      </c>
      <c r="BZ773" s="139" t="str">
        <f t="shared" si="2542"/>
        <v/>
      </c>
      <c r="CA773" s="139" t="str">
        <f t="shared" si="2543"/>
        <v/>
      </c>
      <c r="CB773" s="139" t="str">
        <f t="shared" si="2544"/>
        <v/>
      </c>
      <c r="CC773" s="139" t="str">
        <f t="shared" si="2545"/>
        <v/>
      </c>
      <c r="CD773" s="139" t="str">
        <f t="shared" si="2546"/>
        <v/>
      </c>
      <c r="CE773" s="140" t="str">
        <f t="shared" si="2547"/>
        <v/>
      </c>
      <c r="CF773" s="141" t="str">
        <f t="shared" si="2548"/>
        <v/>
      </c>
      <c r="CG773" s="139" t="str">
        <f t="shared" si="2549"/>
        <v/>
      </c>
      <c r="CH773" s="139" t="str">
        <f t="shared" si="2550"/>
        <v/>
      </c>
      <c r="CI773" s="139" t="str">
        <f t="shared" si="2551"/>
        <v/>
      </c>
      <c r="CJ773" s="139" t="str">
        <f t="shared" si="2552"/>
        <v/>
      </c>
      <c r="CK773" s="139" t="str">
        <f t="shared" si="2553"/>
        <v/>
      </c>
      <c r="CL773" s="140" t="str">
        <f t="shared" si="2554"/>
        <v/>
      </c>
      <c r="CM773" s="142" t="str">
        <f t="shared" si="2555"/>
        <v/>
      </c>
      <c r="CN773" s="143" t="str">
        <f t="shared" si="2556"/>
        <v/>
      </c>
      <c r="CO773" s="143" t="str">
        <f t="shared" si="2557"/>
        <v/>
      </c>
      <c r="CP773" s="143" t="str">
        <f t="shared" si="2558"/>
        <v/>
      </c>
      <c r="CQ773" s="143" t="str">
        <f t="shared" si="2559"/>
        <v/>
      </c>
      <c r="CR773" s="145" t="str">
        <f t="shared" si="2560"/>
        <v/>
      </c>
      <c r="CS773" s="127"/>
      <c r="CT773" s="122" t="str">
        <f t="shared" si="2561"/>
        <v/>
      </c>
      <c r="CU773" s="123" t="str">
        <f t="shared" si="2562"/>
        <v/>
      </c>
      <c r="CV773" s="123" t="str">
        <f t="shared" si="2563"/>
        <v/>
      </c>
      <c r="CW773" s="123" t="str">
        <f t="shared" si="2564"/>
        <v/>
      </c>
      <c r="CX773" s="123" t="str">
        <f t="shared" si="2565"/>
        <v/>
      </c>
      <c r="CY773" s="123" t="str">
        <f t="shared" si="2566"/>
        <v/>
      </c>
      <c r="CZ773" s="123" t="str">
        <f t="shared" si="2567"/>
        <v/>
      </c>
      <c r="DA773" s="123" t="str">
        <f t="shared" si="2568"/>
        <v/>
      </c>
      <c r="DB773" s="124" t="str">
        <f t="shared" si="2569"/>
        <v/>
      </c>
      <c r="DC773" s="128" t="str">
        <f t="shared" si="2570"/>
        <v/>
      </c>
      <c r="DD773" s="123" t="str">
        <f t="shared" si="2571"/>
        <v/>
      </c>
      <c r="DE773" s="123" t="str">
        <f t="shared" si="2572"/>
        <v/>
      </c>
      <c r="DF773" s="123" t="str">
        <f t="shared" si="2573"/>
        <v/>
      </c>
      <c r="DG773" s="123" t="str">
        <f t="shared" si="2574"/>
        <v/>
      </c>
      <c r="DH773" s="123" t="str">
        <f t="shared" si="2575"/>
        <v/>
      </c>
      <c r="DI773" s="123" t="str">
        <f t="shared" si="2576"/>
        <v/>
      </c>
      <c r="DJ773" s="129" t="str">
        <f t="shared" si="2577"/>
        <v/>
      </c>
      <c r="DK773" s="98" t="s">
        <v>68</v>
      </c>
      <c r="DL773" s="130">
        <f t="shared" ref="DL773:DL945" si="2584">DL772+1</f>
        <v>767</v>
      </c>
      <c r="DM773" s="56"/>
    </row>
    <row r="774" spans="2:117" ht="22.5" customHeight="1">
      <c r="B774" s="98" t="s">
        <v>68</v>
      </c>
      <c r="C774" s="130">
        <f t="shared" si="2578"/>
        <v>768</v>
      </c>
      <c r="D774" s="146">
        <v>45713</v>
      </c>
      <c r="E774" s="155" t="s">
        <v>69</v>
      </c>
      <c r="F774" s="102" t="s">
        <v>70</v>
      </c>
      <c r="G774" s="103" t="s">
        <v>20</v>
      </c>
      <c r="H774" s="131" t="s">
        <v>46</v>
      </c>
      <c r="I774" s="132">
        <v>3000</v>
      </c>
      <c r="J774" s="106"/>
      <c r="K774" s="107">
        <f t="shared" si="2579"/>
        <v>7668875</v>
      </c>
      <c r="L774" s="645"/>
      <c r="M774" s="133"/>
      <c r="N774" s="133"/>
      <c r="O774" s="134" t="str">
        <f t="shared" ref="O774:S774" si="2585">IF($H774=O$6,$I774,"")</f>
        <v/>
      </c>
      <c r="P774" s="135" t="str">
        <f t="shared" si="2585"/>
        <v/>
      </c>
      <c r="Q774" s="136">
        <f t="shared" si="2585"/>
        <v>3000</v>
      </c>
      <c r="R774" s="135" t="str">
        <f t="shared" si="2585"/>
        <v/>
      </c>
      <c r="S774" s="137" t="str">
        <f t="shared" si="2585"/>
        <v/>
      </c>
      <c r="T774" s="113" t="str">
        <f t="shared" ref="T774:AJ774" si="2586">IF($H774=T$6,$J774,"")</f>
        <v/>
      </c>
      <c r="U774" s="114" t="str">
        <f t="shared" si="2586"/>
        <v/>
      </c>
      <c r="V774" s="114" t="str">
        <f t="shared" si="2586"/>
        <v/>
      </c>
      <c r="W774" s="114" t="str">
        <f t="shared" si="2586"/>
        <v/>
      </c>
      <c r="X774" s="113" t="str">
        <f t="shared" si="2586"/>
        <v/>
      </c>
      <c r="Y774" s="114" t="str">
        <f t="shared" si="2586"/>
        <v/>
      </c>
      <c r="Z774" s="114" t="str">
        <f t="shared" si="2586"/>
        <v/>
      </c>
      <c r="AA774" s="114" t="str">
        <f t="shared" si="2586"/>
        <v/>
      </c>
      <c r="AB774" s="113" t="str">
        <f t="shared" si="2586"/>
        <v/>
      </c>
      <c r="AC774" s="114" t="str">
        <f t="shared" si="2586"/>
        <v/>
      </c>
      <c r="AD774" s="114" t="str">
        <f t="shared" si="2586"/>
        <v/>
      </c>
      <c r="AE774" s="114" t="str">
        <f t="shared" si="2586"/>
        <v/>
      </c>
      <c r="AF774" s="114" t="str">
        <f t="shared" si="2586"/>
        <v/>
      </c>
      <c r="AG774" s="114" t="str">
        <f t="shared" si="2586"/>
        <v/>
      </c>
      <c r="AH774" s="114" t="str">
        <f t="shared" si="2586"/>
        <v/>
      </c>
      <c r="AI774" s="113" t="str">
        <f t="shared" si="2586"/>
        <v/>
      </c>
      <c r="AJ774" s="115" t="str">
        <f t="shared" si="2586"/>
        <v/>
      </c>
      <c r="AK774" s="617"/>
      <c r="AL774" s="38"/>
      <c r="AM774" s="98" t="s">
        <v>68</v>
      </c>
      <c r="AN774" s="130">
        <f t="shared" si="2582"/>
        <v>768</v>
      </c>
      <c r="AO774" s="138" t="str">
        <f t="shared" ref="AO774:AS774" si="2587">IF(AND($G774=AO$4,$H774=AO$6),$I774,"")</f>
        <v/>
      </c>
      <c r="AP774" s="139" t="str">
        <f t="shared" si="2587"/>
        <v/>
      </c>
      <c r="AQ774" s="139">
        <f t="shared" si="2587"/>
        <v>3000</v>
      </c>
      <c r="AR774" s="139" t="str">
        <f t="shared" si="2587"/>
        <v/>
      </c>
      <c r="AS774" s="139" t="str">
        <f t="shared" si="2587"/>
        <v/>
      </c>
      <c r="AT774" s="118"/>
      <c r="AU774" s="138" t="str">
        <f t="shared" si="2511"/>
        <v/>
      </c>
      <c r="AV774" s="139" t="str">
        <f t="shared" si="2512"/>
        <v/>
      </c>
      <c r="AW774" s="139" t="str">
        <f t="shared" si="2513"/>
        <v/>
      </c>
      <c r="AX774" s="139" t="str">
        <f t="shared" si="2514"/>
        <v/>
      </c>
      <c r="AY774" s="139" t="str">
        <f t="shared" si="2515"/>
        <v/>
      </c>
      <c r="AZ774" s="140" t="str">
        <f t="shared" si="2516"/>
        <v/>
      </c>
      <c r="BA774" s="141" t="str">
        <f t="shared" si="2517"/>
        <v/>
      </c>
      <c r="BB774" s="139" t="str">
        <f t="shared" si="2518"/>
        <v/>
      </c>
      <c r="BC774" s="139" t="str">
        <f t="shared" si="2519"/>
        <v/>
      </c>
      <c r="BD774" s="139" t="str">
        <f t="shared" si="2520"/>
        <v/>
      </c>
      <c r="BE774" s="140" t="str">
        <f t="shared" si="2521"/>
        <v/>
      </c>
      <c r="BF774" s="122" t="str">
        <f t="shared" si="2522"/>
        <v/>
      </c>
      <c r="BG774" s="123" t="str">
        <f t="shared" si="2523"/>
        <v/>
      </c>
      <c r="BH774" s="123" t="str">
        <f t="shared" si="2524"/>
        <v/>
      </c>
      <c r="BI774" s="123" t="str">
        <f t="shared" si="2525"/>
        <v/>
      </c>
      <c r="BJ774" s="122" t="str">
        <f t="shared" si="2526"/>
        <v/>
      </c>
      <c r="BK774" s="123" t="str">
        <f t="shared" si="2527"/>
        <v/>
      </c>
      <c r="BL774" s="123" t="str">
        <f t="shared" si="2528"/>
        <v/>
      </c>
      <c r="BM774" s="123" t="str">
        <f t="shared" si="2529"/>
        <v/>
      </c>
      <c r="BN774" s="123" t="str">
        <f t="shared" si="2530"/>
        <v/>
      </c>
      <c r="BO774" s="123" t="str">
        <f t="shared" si="2531"/>
        <v/>
      </c>
      <c r="BP774" s="123" t="str">
        <f t="shared" si="2532"/>
        <v/>
      </c>
      <c r="BQ774" s="123" t="str">
        <f t="shared" si="2533"/>
        <v/>
      </c>
      <c r="BR774" s="124" t="str">
        <f t="shared" si="2534"/>
        <v/>
      </c>
      <c r="BS774" s="142" t="str">
        <f t="shared" si="2535"/>
        <v/>
      </c>
      <c r="BT774" s="143" t="str">
        <f t="shared" si="2536"/>
        <v/>
      </c>
      <c r="BU774" s="143" t="str">
        <f t="shared" si="2537"/>
        <v/>
      </c>
      <c r="BV774" s="143" t="str">
        <f t="shared" si="2538"/>
        <v/>
      </c>
      <c r="BW774" s="143" t="str">
        <f t="shared" si="2539"/>
        <v/>
      </c>
      <c r="BX774" s="144" t="str">
        <f t="shared" si="2540"/>
        <v/>
      </c>
      <c r="BY774" s="141" t="str">
        <f t="shared" si="2541"/>
        <v/>
      </c>
      <c r="BZ774" s="139" t="str">
        <f t="shared" si="2542"/>
        <v/>
      </c>
      <c r="CA774" s="139" t="str">
        <f t="shared" si="2543"/>
        <v/>
      </c>
      <c r="CB774" s="139" t="str">
        <f t="shared" si="2544"/>
        <v/>
      </c>
      <c r="CC774" s="139" t="str">
        <f t="shared" si="2545"/>
        <v/>
      </c>
      <c r="CD774" s="139" t="str">
        <f t="shared" si="2546"/>
        <v/>
      </c>
      <c r="CE774" s="140" t="str">
        <f t="shared" si="2547"/>
        <v/>
      </c>
      <c r="CF774" s="141" t="str">
        <f t="shared" si="2548"/>
        <v/>
      </c>
      <c r="CG774" s="139" t="str">
        <f t="shared" si="2549"/>
        <v/>
      </c>
      <c r="CH774" s="139" t="str">
        <f t="shared" si="2550"/>
        <v/>
      </c>
      <c r="CI774" s="139" t="str">
        <f t="shared" si="2551"/>
        <v/>
      </c>
      <c r="CJ774" s="139" t="str">
        <f t="shared" si="2552"/>
        <v/>
      </c>
      <c r="CK774" s="139" t="str">
        <f t="shared" si="2553"/>
        <v/>
      </c>
      <c r="CL774" s="140" t="str">
        <f t="shared" si="2554"/>
        <v/>
      </c>
      <c r="CM774" s="142" t="str">
        <f t="shared" si="2555"/>
        <v/>
      </c>
      <c r="CN774" s="143" t="str">
        <f t="shared" si="2556"/>
        <v/>
      </c>
      <c r="CO774" s="143" t="str">
        <f t="shared" si="2557"/>
        <v/>
      </c>
      <c r="CP774" s="143" t="str">
        <f t="shared" si="2558"/>
        <v/>
      </c>
      <c r="CQ774" s="143" t="str">
        <f t="shared" si="2559"/>
        <v/>
      </c>
      <c r="CR774" s="145" t="str">
        <f t="shared" si="2560"/>
        <v/>
      </c>
      <c r="CS774" s="127"/>
      <c r="CT774" s="122" t="str">
        <f t="shared" si="2561"/>
        <v/>
      </c>
      <c r="CU774" s="123" t="str">
        <f t="shared" si="2562"/>
        <v/>
      </c>
      <c r="CV774" s="123" t="str">
        <f t="shared" si="2563"/>
        <v/>
      </c>
      <c r="CW774" s="123" t="str">
        <f t="shared" si="2564"/>
        <v/>
      </c>
      <c r="CX774" s="123" t="str">
        <f t="shared" si="2565"/>
        <v/>
      </c>
      <c r="CY774" s="123" t="str">
        <f t="shared" si="2566"/>
        <v/>
      </c>
      <c r="CZ774" s="123" t="str">
        <f t="shared" si="2567"/>
        <v/>
      </c>
      <c r="DA774" s="123" t="str">
        <f t="shared" si="2568"/>
        <v/>
      </c>
      <c r="DB774" s="124" t="str">
        <f t="shared" si="2569"/>
        <v/>
      </c>
      <c r="DC774" s="128" t="str">
        <f t="shared" si="2570"/>
        <v/>
      </c>
      <c r="DD774" s="123" t="str">
        <f t="shared" si="2571"/>
        <v/>
      </c>
      <c r="DE774" s="123" t="str">
        <f t="shared" si="2572"/>
        <v/>
      </c>
      <c r="DF774" s="123" t="str">
        <f t="shared" si="2573"/>
        <v/>
      </c>
      <c r="DG774" s="123" t="str">
        <f t="shared" si="2574"/>
        <v/>
      </c>
      <c r="DH774" s="123" t="str">
        <f t="shared" si="2575"/>
        <v/>
      </c>
      <c r="DI774" s="123" t="str">
        <f t="shared" si="2576"/>
        <v/>
      </c>
      <c r="DJ774" s="129" t="str">
        <f t="shared" si="2577"/>
        <v/>
      </c>
      <c r="DK774" s="98" t="s">
        <v>68</v>
      </c>
      <c r="DL774" s="130">
        <f t="shared" si="2584"/>
        <v>768</v>
      </c>
      <c r="DM774" s="56"/>
    </row>
    <row r="775" spans="2:117" ht="22.5" customHeight="1">
      <c r="B775" s="98" t="s">
        <v>68</v>
      </c>
      <c r="C775" s="130">
        <f t="shared" si="2578"/>
        <v>769</v>
      </c>
      <c r="D775" s="146">
        <v>45713</v>
      </c>
      <c r="E775" s="155" t="s">
        <v>69</v>
      </c>
      <c r="F775" s="102" t="s">
        <v>70</v>
      </c>
      <c r="G775" s="103" t="s">
        <v>20</v>
      </c>
      <c r="H775" s="131" t="s">
        <v>46</v>
      </c>
      <c r="I775" s="132">
        <v>10000</v>
      </c>
      <c r="J775" s="106"/>
      <c r="K775" s="107">
        <f t="shared" si="2579"/>
        <v>7678875</v>
      </c>
      <c r="L775" s="645"/>
      <c r="M775" s="133"/>
      <c r="N775" s="133"/>
      <c r="O775" s="134" t="str">
        <f t="shared" ref="O775:S775" si="2588">IF($H775=O$6,$I775,"")</f>
        <v/>
      </c>
      <c r="P775" s="135" t="str">
        <f t="shared" si="2588"/>
        <v/>
      </c>
      <c r="Q775" s="136">
        <f t="shared" si="2588"/>
        <v>10000</v>
      </c>
      <c r="R775" s="135" t="str">
        <f t="shared" si="2588"/>
        <v/>
      </c>
      <c r="S775" s="137" t="str">
        <f t="shared" si="2588"/>
        <v/>
      </c>
      <c r="T775" s="113" t="str">
        <f t="shared" ref="T775:AJ775" si="2589">IF($H775=T$6,$J775,"")</f>
        <v/>
      </c>
      <c r="U775" s="114" t="str">
        <f t="shared" si="2589"/>
        <v/>
      </c>
      <c r="V775" s="114" t="str">
        <f t="shared" si="2589"/>
        <v/>
      </c>
      <c r="W775" s="114" t="str">
        <f t="shared" si="2589"/>
        <v/>
      </c>
      <c r="X775" s="113" t="str">
        <f t="shared" si="2589"/>
        <v/>
      </c>
      <c r="Y775" s="114" t="str">
        <f t="shared" si="2589"/>
        <v/>
      </c>
      <c r="Z775" s="114" t="str">
        <f t="shared" si="2589"/>
        <v/>
      </c>
      <c r="AA775" s="114" t="str">
        <f t="shared" si="2589"/>
        <v/>
      </c>
      <c r="AB775" s="113" t="str">
        <f t="shared" si="2589"/>
        <v/>
      </c>
      <c r="AC775" s="114" t="str">
        <f t="shared" si="2589"/>
        <v/>
      </c>
      <c r="AD775" s="114" t="str">
        <f t="shared" si="2589"/>
        <v/>
      </c>
      <c r="AE775" s="114" t="str">
        <f t="shared" si="2589"/>
        <v/>
      </c>
      <c r="AF775" s="114" t="str">
        <f t="shared" si="2589"/>
        <v/>
      </c>
      <c r="AG775" s="114" t="str">
        <f t="shared" si="2589"/>
        <v/>
      </c>
      <c r="AH775" s="114" t="str">
        <f t="shared" si="2589"/>
        <v/>
      </c>
      <c r="AI775" s="113" t="str">
        <f t="shared" si="2589"/>
        <v/>
      </c>
      <c r="AJ775" s="115" t="str">
        <f t="shared" si="2589"/>
        <v/>
      </c>
      <c r="AK775" s="617"/>
      <c r="AL775" s="38"/>
      <c r="AM775" s="98" t="s">
        <v>68</v>
      </c>
      <c r="AN775" s="130">
        <f t="shared" si="2582"/>
        <v>769</v>
      </c>
      <c r="AO775" s="138" t="str">
        <f t="shared" ref="AO775:AS775" si="2590">IF(AND($G775=AO$4,$H775=AO$6),$I775,"")</f>
        <v/>
      </c>
      <c r="AP775" s="139" t="str">
        <f t="shared" si="2590"/>
        <v/>
      </c>
      <c r="AQ775" s="139">
        <f t="shared" si="2590"/>
        <v>10000</v>
      </c>
      <c r="AR775" s="139" t="str">
        <f t="shared" si="2590"/>
        <v/>
      </c>
      <c r="AS775" s="139" t="str">
        <f t="shared" si="2590"/>
        <v/>
      </c>
      <c r="AT775" s="118"/>
      <c r="AU775" s="138" t="str">
        <f t="shared" si="2511"/>
        <v/>
      </c>
      <c r="AV775" s="139" t="str">
        <f t="shared" si="2512"/>
        <v/>
      </c>
      <c r="AW775" s="139" t="str">
        <f t="shared" si="2513"/>
        <v/>
      </c>
      <c r="AX775" s="139" t="str">
        <f t="shared" si="2514"/>
        <v/>
      </c>
      <c r="AY775" s="139" t="str">
        <f t="shared" si="2515"/>
        <v/>
      </c>
      <c r="AZ775" s="140" t="str">
        <f t="shared" si="2516"/>
        <v/>
      </c>
      <c r="BA775" s="141" t="str">
        <f t="shared" si="2517"/>
        <v/>
      </c>
      <c r="BB775" s="139" t="str">
        <f t="shared" si="2518"/>
        <v/>
      </c>
      <c r="BC775" s="139" t="str">
        <f t="shared" si="2519"/>
        <v/>
      </c>
      <c r="BD775" s="139" t="str">
        <f t="shared" si="2520"/>
        <v/>
      </c>
      <c r="BE775" s="140" t="str">
        <f t="shared" si="2521"/>
        <v/>
      </c>
      <c r="BF775" s="122" t="str">
        <f t="shared" si="2522"/>
        <v/>
      </c>
      <c r="BG775" s="123" t="str">
        <f t="shared" si="2523"/>
        <v/>
      </c>
      <c r="BH775" s="123" t="str">
        <f t="shared" si="2524"/>
        <v/>
      </c>
      <c r="BI775" s="123" t="str">
        <f t="shared" si="2525"/>
        <v/>
      </c>
      <c r="BJ775" s="122" t="str">
        <f t="shared" si="2526"/>
        <v/>
      </c>
      <c r="BK775" s="123" t="str">
        <f t="shared" si="2527"/>
        <v/>
      </c>
      <c r="BL775" s="123" t="str">
        <f t="shared" si="2528"/>
        <v/>
      </c>
      <c r="BM775" s="123" t="str">
        <f t="shared" si="2529"/>
        <v/>
      </c>
      <c r="BN775" s="123" t="str">
        <f t="shared" si="2530"/>
        <v/>
      </c>
      <c r="BO775" s="123" t="str">
        <f t="shared" si="2531"/>
        <v/>
      </c>
      <c r="BP775" s="123" t="str">
        <f t="shared" si="2532"/>
        <v/>
      </c>
      <c r="BQ775" s="123" t="str">
        <f t="shared" si="2533"/>
        <v/>
      </c>
      <c r="BR775" s="124" t="str">
        <f t="shared" si="2534"/>
        <v/>
      </c>
      <c r="BS775" s="142" t="str">
        <f t="shared" si="2535"/>
        <v/>
      </c>
      <c r="BT775" s="143" t="str">
        <f t="shared" si="2536"/>
        <v/>
      </c>
      <c r="BU775" s="143" t="str">
        <f t="shared" si="2537"/>
        <v/>
      </c>
      <c r="BV775" s="143" t="str">
        <f t="shared" si="2538"/>
        <v/>
      </c>
      <c r="BW775" s="143" t="str">
        <f t="shared" si="2539"/>
        <v/>
      </c>
      <c r="BX775" s="144" t="str">
        <f t="shared" si="2540"/>
        <v/>
      </c>
      <c r="BY775" s="141" t="str">
        <f t="shared" si="2541"/>
        <v/>
      </c>
      <c r="BZ775" s="139" t="str">
        <f t="shared" si="2542"/>
        <v/>
      </c>
      <c r="CA775" s="139" t="str">
        <f t="shared" si="2543"/>
        <v/>
      </c>
      <c r="CB775" s="139" t="str">
        <f t="shared" si="2544"/>
        <v/>
      </c>
      <c r="CC775" s="139" t="str">
        <f t="shared" si="2545"/>
        <v/>
      </c>
      <c r="CD775" s="139" t="str">
        <f t="shared" si="2546"/>
        <v/>
      </c>
      <c r="CE775" s="140" t="str">
        <f t="shared" si="2547"/>
        <v/>
      </c>
      <c r="CF775" s="141" t="str">
        <f t="shared" si="2548"/>
        <v/>
      </c>
      <c r="CG775" s="139" t="str">
        <f t="shared" si="2549"/>
        <v/>
      </c>
      <c r="CH775" s="139" t="str">
        <f t="shared" si="2550"/>
        <v/>
      </c>
      <c r="CI775" s="139" t="str">
        <f t="shared" si="2551"/>
        <v/>
      </c>
      <c r="CJ775" s="139" t="str">
        <f t="shared" si="2552"/>
        <v/>
      </c>
      <c r="CK775" s="139" t="str">
        <f t="shared" si="2553"/>
        <v/>
      </c>
      <c r="CL775" s="140" t="str">
        <f t="shared" si="2554"/>
        <v/>
      </c>
      <c r="CM775" s="142" t="str">
        <f t="shared" si="2555"/>
        <v/>
      </c>
      <c r="CN775" s="143" t="str">
        <f t="shared" si="2556"/>
        <v/>
      </c>
      <c r="CO775" s="143" t="str">
        <f t="shared" si="2557"/>
        <v/>
      </c>
      <c r="CP775" s="143" t="str">
        <f t="shared" si="2558"/>
        <v/>
      </c>
      <c r="CQ775" s="143" t="str">
        <f t="shared" si="2559"/>
        <v/>
      </c>
      <c r="CR775" s="145" t="str">
        <f t="shared" si="2560"/>
        <v/>
      </c>
      <c r="CS775" s="127"/>
      <c r="CT775" s="122" t="str">
        <f t="shared" si="2561"/>
        <v/>
      </c>
      <c r="CU775" s="123" t="str">
        <f t="shared" si="2562"/>
        <v/>
      </c>
      <c r="CV775" s="123" t="str">
        <f t="shared" si="2563"/>
        <v/>
      </c>
      <c r="CW775" s="123" t="str">
        <f t="shared" si="2564"/>
        <v/>
      </c>
      <c r="CX775" s="123" t="str">
        <f t="shared" si="2565"/>
        <v/>
      </c>
      <c r="CY775" s="123" t="str">
        <f t="shared" si="2566"/>
        <v/>
      </c>
      <c r="CZ775" s="123" t="str">
        <f t="shared" si="2567"/>
        <v/>
      </c>
      <c r="DA775" s="123" t="str">
        <f t="shared" si="2568"/>
        <v/>
      </c>
      <c r="DB775" s="124" t="str">
        <f t="shared" si="2569"/>
        <v/>
      </c>
      <c r="DC775" s="128" t="str">
        <f t="shared" si="2570"/>
        <v/>
      </c>
      <c r="DD775" s="123" t="str">
        <f t="shared" si="2571"/>
        <v/>
      </c>
      <c r="DE775" s="123" t="str">
        <f t="shared" si="2572"/>
        <v/>
      </c>
      <c r="DF775" s="123" t="str">
        <f t="shared" si="2573"/>
        <v/>
      </c>
      <c r="DG775" s="123" t="str">
        <f t="shared" si="2574"/>
        <v/>
      </c>
      <c r="DH775" s="123" t="str">
        <f t="shared" si="2575"/>
        <v/>
      </c>
      <c r="DI775" s="123" t="str">
        <f t="shared" si="2576"/>
        <v/>
      </c>
      <c r="DJ775" s="129" t="str">
        <f t="shared" si="2577"/>
        <v/>
      </c>
      <c r="DK775" s="98" t="s">
        <v>68</v>
      </c>
      <c r="DL775" s="130">
        <f t="shared" si="2584"/>
        <v>769</v>
      </c>
      <c r="DM775" s="56"/>
    </row>
    <row r="776" spans="2:117" ht="22.5" customHeight="1">
      <c r="B776" s="98" t="s">
        <v>68</v>
      </c>
      <c r="C776" s="130">
        <f t="shared" si="2578"/>
        <v>770</v>
      </c>
      <c r="D776" s="146">
        <v>45713</v>
      </c>
      <c r="E776" s="155" t="s">
        <v>69</v>
      </c>
      <c r="F776" s="102" t="s">
        <v>70</v>
      </c>
      <c r="G776" s="156" t="s">
        <v>20</v>
      </c>
      <c r="H776" s="131" t="s">
        <v>46</v>
      </c>
      <c r="I776" s="132">
        <v>10000</v>
      </c>
      <c r="J776" s="106"/>
      <c r="K776" s="107">
        <f t="shared" si="2579"/>
        <v>7688875</v>
      </c>
      <c r="L776" s="645"/>
      <c r="M776" s="133"/>
      <c r="N776" s="133"/>
      <c r="O776" s="134" t="str">
        <f t="shared" ref="O776:S776" si="2591">IF($H776=O$6,$I776,"")</f>
        <v/>
      </c>
      <c r="P776" s="135" t="str">
        <f t="shared" si="2591"/>
        <v/>
      </c>
      <c r="Q776" s="136">
        <f t="shared" si="2591"/>
        <v>10000</v>
      </c>
      <c r="R776" s="135" t="str">
        <f t="shared" si="2591"/>
        <v/>
      </c>
      <c r="S776" s="137" t="str">
        <f t="shared" si="2591"/>
        <v/>
      </c>
      <c r="T776" s="113" t="str">
        <f t="shared" ref="T776:AJ776" si="2592">IF($H776=T$6,$J776,"")</f>
        <v/>
      </c>
      <c r="U776" s="114" t="str">
        <f t="shared" si="2592"/>
        <v/>
      </c>
      <c r="V776" s="114" t="str">
        <f t="shared" si="2592"/>
        <v/>
      </c>
      <c r="W776" s="114" t="str">
        <f t="shared" si="2592"/>
        <v/>
      </c>
      <c r="X776" s="113" t="str">
        <f t="shared" si="2592"/>
        <v/>
      </c>
      <c r="Y776" s="114" t="str">
        <f t="shared" si="2592"/>
        <v/>
      </c>
      <c r="Z776" s="114" t="str">
        <f t="shared" si="2592"/>
        <v/>
      </c>
      <c r="AA776" s="114" t="str">
        <f t="shared" si="2592"/>
        <v/>
      </c>
      <c r="AB776" s="113" t="str">
        <f t="shared" si="2592"/>
        <v/>
      </c>
      <c r="AC776" s="114" t="str">
        <f t="shared" si="2592"/>
        <v/>
      </c>
      <c r="AD776" s="114" t="str">
        <f t="shared" si="2592"/>
        <v/>
      </c>
      <c r="AE776" s="114" t="str">
        <f t="shared" si="2592"/>
        <v/>
      </c>
      <c r="AF776" s="114" t="str">
        <f t="shared" si="2592"/>
        <v/>
      </c>
      <c r="AG776" s="114" t="str">
        <f t="shared" si="2592"/>
        <v/>
      </c>
      <c r="AH776" s="114" t="str">
        <f t="shared" si="2592"/>
        <v/>
      </c>
      <c r="AI776" s="113" t="str">
        <f t="shared" si="2592"/>
        <v/>
      </c>
      <c r="AJ776" s="115" t="str">
        <f t="shared" si="2592"/>
        <v/>
      </c>
      <c r="AK776" s="617"/>
      <c r="AL776" s="38"/>
      <c r="AM776" s="98" t="s">
        <v>68</v>
      </c>
      <c r="AN776" s="130">
        <f t="shared" si="2582"/>
        <v>770</v>
      </c>
      <c r="AO776" s="138" t="str">
        <f t="shared" ref="AO776:AS776" si="2593">IF(AND($G776=AO$4,$H776=AO$6),$I776,"")</f>
        <v/>
      </c>
      <c r="AP776" s="139" t="str">
        <f t="shared" si="2593"/>
        <v/>
      </c>
      <c r="AQ776" s="139">
        <f t="shared" si="2593"/>
        <v>10000</v>
      </c>
      <c r="AR776" s="139" t="str">
        <f t="shared" si="2593"/>
        <v/>
      </c>
      <c r="AS776" s="139" t="str">
        <f t="shared" si="2593"/>
        <v/>
      </c>
      <c r="AT776" s="118"/>
      <c r="AU776" s="138" t="str">
        <f t="shared" si="2511"/>
        <v/>
      </c>
      <c r="AV776" s="139" t="str">
        <f t="shared" si="2512"/>
        <v/>
      </c>
      <c r="AW776" s="139" t="str">
        <f t="shared" si="2513"/>
        <v/>
      </c>
      <c r="AX776" s="139" t="str">
        <f t="shared" si="2514"/>
        <v/>
      </c>
      <c r="AY776" s="139" t="str">
        <f t="shared" si="2515"/>
        <v/>
      </c>
      <c r="AZ776" s="140" t="str">
        <f t="shared" si="2516"/>
        <v/>
      </c>
      <c r="BA776" s="141" t="str">
        <f t="shared" si="2517"/>
        <v/>
      </c>
      <c r="BB776" s="139" t="str">
        <f t="shared" si="2518"/>
        <v/>
      </c>
      <c r="BC776" s="139" t="str">
        <f t="shared" si="2519"/>
        <v/>
      </c>
      <c r="BD776" s="139" t="str">
        <f t="shared" si="2520"/>
        <v/>
      </c>
      <c r="BE776" s="140" t="str">
        <f t="shared" si="2521"/>
        <v/>
      </c>
      <c r="BF776" s="122" t="str">
        <f t="shared" si="2522"/>
        <v/>
      </c>
      <c r="BG776" s="123" t="str">
        <f t="shared" si="2523"/>
        <v/>
      </c>
      <c r="BH776" s="123" t="str">
        <f t="shared" si="2524"/>
        <v/>
      </c>
      <c r="BI776" s="123" t="str">
        <f t="shared" si="2525"/>
        <v/>
      </c>
      <c r="BJ776" s="122" t="str">
        <f t="shared" si="2526"/>
        <v/>
      </c>
      <c r="BK776" s="123" t="str">
        <f t="shared" si="2527"/>
        <v/>
      </c>
      <c r="BL776" s="123" t="str">
        <f t="shared" si="2528"/>
        <v/>
      </c>
      <c r="BM776" s="123" t="str">
        <f t="shared" si="2529"/>
        <v/>
      </c>
      <c r="BN776" s="123" t="str">
        <f t="shared" si="2530"/>
        <v/>
      </c>
      <c r="BO776" s="123" t="str">
        <f t="shared" si="2531"/>
        <v/>
      </c>
      <c r="BP776" s="123" t="str">
        <f t="shared" si="2532"/>
        <v/>
      </c>
      <c r="BQ776" s="123" t="str">
        <f t="shared" si="2533"/>
        <v/>
      </c>
      <c r="BR776" s="124" t="str">
        <f t="shared" si="2534"/>
        <v/>
      </c>
      <c r="BS776" s="142" t="str">
        <f t="shared" si="2535"/>
        <v/>
      </c>
      <c r="BT776" s="143" t="str">
        <f t="shared" si="2536"/>
        <v/>
      </c>
      <c r="BU776" s="143" t="str">
        <f t="shared" si="2537"/>
        <v/>
      </c>
      <c r="BV776" s="143" t="str">
        <f t="shared" si="2538"/>
        <v/>
      </c>
      <c r="BW776" s="143" t="str">
        <f t="shared" si="2539"/>
        <v/>
      </c>
      <c r="BX776" s="144" t="str">
        <f t="shared" si="2540"/>
        <v/>
      </c>
      <c r="BY776" s="141" t="str">
        <f t="shared" si="2541"/>
        <v/>
      </c>
      <c r="BZ776" s="139" t="str">
        <f t="shared" si="2542"/>
        <v/>
      </c>
      <c r="CA776" s="139" t="str">
        <f t="shared" si="2543"/>
        <v/>
      </c>
      <c r="CB776" s="139" t="str">
        <f t="shared" si="2544"/>
        <v/>
      </c>
      <c r="CC776" s="139" t="str">
        <f t="shared" si="2545"/>
        <v/>
      </c>
      <c r="CD776" s="139" t="str">
        <f t="shared" si="2546"/>
        <v/>
      </c>
      <c r="CE776" s="140" t="str">
        <f t="shared" si="2547"/>
        <v/>
      </c>
      <c r="CF776" s="141" t="str">
        <f t="shared" si="2548"/>
        <v/>
      </c>
      <c r="CG776" s="139" t="str">
        <f t="shared" si="2549"/>
        <v/>
      </c>
      <c r="CH776" s="139" t="str">
        <f t="shared" si="2550"/>
        <v/>
      </c>
      <c r="CI776" s="139" t="str">
        <f t="shared" si="2551"/>
        <v/>
      </c>
      <c r="CJ776" s="139" t="str">
        <f t="shared" si="2552"/>
        <v/>
      </c>
      <c r="CK776" s="139" t="str">
        <f t="shared" si="2553"/>
        <v/>
      </c>
      <c r="CL776" s="140" t="str">
        <f t="shared" si="2554"/>
        <v/>
      </c>
      <c r="CM776" s="142" t="str">
        <f t="shared" si="2555"/>
        <v/>
      </c>
      <c r="CN776" s="143" t="str">
        <f t="shared" si="2556"/>
        <v/>
      </c>
      <c r="CO776" s="143" t="str">
        <f t="shared" si="2557"/>
        <v/>
      </c>
      <c r="CP776" s="143" t="str">
        <f t="shared" si="2558"/>
        <v/>
      </c>
      <c r="CQ776" s="143" t="str">
        <f t="shared" si="2559"/>
        <v/>
      </c>
      <c r="CR776" s="145" t="str">
        <f t="shared" si="2560"/>
        <v/>
      </c>
      <c r="CS776" s="127"/>
      <c r="CT776" s="122" t="str">
        <f t="shared" si="2561"/>
        <v/>
      </c>
      <c r="CU776" s="123" t="str">
        <f t="shared" si="2562"/>
        <v/>
      </c>
      <c r="CV776" s="123" t="str">
        <f t="shared" si="2563"/>
        <v/>
      </c>
      <c r="CW776" s="123" t="str">
        <f t="shared" si="2564"/>
        <v/>
      </c>
      <c r="CX776" s="123" t="str">
        <f t="shared" si="2565"/>
        <v/>
      </c>
      <c r="CY776" s="123" t="str">
        <f t="shared" si="2566"/>
        <v/>
      </c>
      <c r="CZ776" s="123" t="str">
        <f t="shared" si="2567"/>
        <v/>
      </c>
      <c r="DA776" s="123" t="str">
        <f t="shared" si="2568"/>
        <v/>
      </c>
      <c r="DB776" s="124" t="str">
        <f t="shared" si="2569"/>
        <v/>
      </c>
      <c r="DC776" s="128" t="str">
        <f t="shared" si="2570"/>
        <v/>
      </c>
      <c r="DD776" s="123" t="str">
        <f t="shared" si="2571"/>
        <v/>
      </c>
      <c r="DE776" s="123" t="str">
        <f t="shared" si="2572"/>
        <v/>
      </c>
      <c r="DF776" s="123" t="str">
        <f t="shared" si="2573"/>
        <v/>
      </c>
      <c r="DG776" s="123" t="str">
        <f t="shared" si="2574"/>
        <v/>
      </c>
      <c r="DH776" s="123" t="str">
        <f t="shared" si="2575"/>
        <v/>
      </c>
      <c r="DI776" s="123" t="str">
        <f t="shared" si="2576"/>
        <v/>
      </c>
      <c r="DJ776" s="129" t="str">
        <f t="shared" si="2577"/>
        <v/>
      </c>
      <c r="DK776" s="98" t="s">
        <v>68</v>
      </c>
      <c r="DL776" s="130">
        <f t="shared" si="2584"/>
        <v>770</v>
      </c>
      <c r="DM776" s="56"/>
    </row>
    <row r="777" spans="2:117" ht="22.5" customHeight="1">
      <c r="B777" s="98" t="s">
        <v>68</v>
      </c>
      <c r="C777" s="130">
        <f t="shared" si="2578"/>
        <v>771</v>
      </c>
      <c r="D777" s="146">
        <v>45713</v>
      </c>
      <c r="E777" s="155" t="s">
        <v>69</v>
      </c>
      <c r="F777" s="102" t="s">
        <v>70</v>
      </c>
      <c r="G777" s="103" t="s">
        <v>20</v>
      </c>
      <c r="H777" s="131" t="s">
        <v>46</v>
      </c>
      <c r="I777" s="132">
        <v>3000</v>
      </c>
      <c r="J777" s="106"/>
      <c r="K777" s="107">
        <f t="shared" si="2579"/>
        <v>7691875</v>
      </c>
      <c r="L777" s="645"/>
      <c r="M777" s="133"/>
      <c r="N777" s="133"/>
      <c r="O777" s="134" t="str">
        <f t="shared" ref="O777:S777" si="2594">IF($H777=O$6,$I777,"")</f>
        <v/>
      </c>
      <c r="P777" s="135" t="str">
        <f t="shared" si="2594"/>
        <v/>
      </c>
      <c r="Q777" s="136">
        <f t="shared" si="2594"/>
        <v>3000</v>
      </c>
      <c r="R777" s="135" t="str">
        <f t="shared" si="2594"/>
        <v/>
      </c>
      <c r="S777" s="137" t="str">
        <f t="shared" si="2594"/>
        <v/>
      </c>
      <c r="T777" s="113" t="str">
        <f t="shared" ref="T777:AJ777" si="2595">IF($H777=T$6,$J777,"")</f>
        <v/>
      </c>
      <c r="U777" s="114" t="str">
        <f t="shared" si="2595"/>
        <v/>
      </c>
      <c r="V777" s="114" t="str">
        <f t="shared" si="2595"/>
        <v/>
      </c>
      <c r="W777" s="114" t="str">
        <f t="shared" si="2595"/>
        <v/>
      </c>
      <c r="X777" s="113" t="str">
        <f t="shared" si="2595"/>
        <v/>
      </c>
      <c r="Y777" s="114" t="str">
        <f t="shared" si="2595"/>
        <v/>
      </c>
      <c r="Z777" s="114" t="str">
        <f t="shared" si="2595"/>
        <v/>
      </c>
      <c r="AA777" s="114" t="str">
        <f t="shared" si="2595"/>
        <v/>
      </c>
      <c r="AB777" s="113" t="str">
        <f t="shared" si="2595"/>
        <v/>
      </c>
      <c r="AC777" s="114" t="str">
        <f t="shared" si="2595"/>
        <v/>
      </c>
      <c r="AD777" s="114" t="str">
        <f t="shared" si="2595"/>
        <v/>
      </c>
      <c r="AE777" s="114" t="str">
        <f t="shared" si="2595"/>
        <v/>
      </c>
      <c r="AF777" s="114" t="str">
        <f t="shared" si="2595"/>
        <v/>
      </c>
      <c r="AG777" s="114" t="str">
        <f t="shared" si="2595"/>
        <v/>
      </c>
      <c r="AH777" s="114" t="str">
        <f t="shared" si="2595"/>
        <v/>
      </c>
      <c r="AI777" s="113" t="str">
        <f t="shared" si="2595"/>
        <v/>
      </c>
      <c r="AJ777" s="115" t="str">
        <f t="shared" si="2595"/>
        <v/>
      </c>
      <c r="AK777" s="617"/>
      <c r="AL777" s="38"/>
      <c r="AM777" s="98" t="s">
        <v>68</v>
      </c>
      <c r="AN777" s="130">
        <f t="shared" si="2582"/>
        <v>771</v>
      </c>
      <c r="AO777" s="138" t="str">
        <f t="shared" ref="AO777:AS777" si="2596">IF(AND($G777=AO$4,$H777=AO$6),$I777,"")</f>
        <v/>
      </c>
      <c r="AP777" s="139" t="str">
        <f t="shared" si="2596"/>
        <v/>
      </c>
      <c r="AQ777" s="139">
        <f t="shared" si="2596"/>
        <v>3000</v>
      </c>
      <c r="AR777" s="139" t="str">
        <f t="shared" si="2596"/>
        <v/>
      </c>
      <c r="AS777" s="139" t="str">
        <f t="shared" si="2596"/>
        <v/>
      </c>
      <c r="AT777" s="118"/>
      <c r="AU777" s="138" t="str">
        <f t="shared" si="2511"/>
        <v/>
      </c>
      <c r="AV777" s="139" t="str">
        <f t="shared" si="2512"/>
        <v/>
      </c>
      <c r="AW777" s="139" t="str">
        <f t="shared" si="2513"/>
        <v/>
      </c>
      <c r="AX777" s="139" t="str">
        <f t="shared" si="2514"/>
        <v/>
      </c>
      <c r="AY777" s="139" t="str">
        <f t="shared" si="2515"/>
        <v/>
      </c>
      <c r="AZ777" s="140" t="str">
        <f t="shared" si="2516"/>
        <v/>
      </c>
      <c r="BA777" s="141" t="str">
        <f t="shared" si="2517"/>
        <v/>
      </c>
      <c r="BB777" s="139" t="str">
        <f t="shared" si="2518"/>
        <v/>
      </c>
      <c r="BC777" s="139" t="str">
        <f t="shared" si="2519"/>
        <v/>
      </c>
      <c r="BD777" s="139" t="str">
        <f t="shared" si="2520"/>
        <v/>
      </c>
      <c r="BE777" s="140" t="str">
        <f t="shared" si="2521"/>
        <v/>
      </c>
      <c r="BF777" s="122" t="str">
        <f t="shared" si="2522"/>
        <v/>
      </c>
      <c r="BG777" s="123" t="str">
        <f t="shared" si="2523"/>
        <v/>
      </c>
      <c r="BH777" s="123" t="str">
        <f t="shared" si="2524"/>
        <v/>
      </c>
      <c r="BI777" s="123" t="str">
        <f t="shared" si="2525"/>
        <v/>
      </c>
      <c r="BJ777" s="122" t="str">
        <f t="shared" si="2526"/>
        <v/>
      </c>
      <c r="BK777" s="123" t="str">
        <f t="shared" si="2527"/>
        <v/>
      </c>
      <c r="BL777" s="123" t="str">
        <f t="shared" si="2528"/>
        <v/>
      </c>
      <c r="BM777" s="123" t="str">
        <f t="shared" si="2529"/>
        <v/>
      </c>
      <c r="BN777" s="123" t="str">
        <f t="shared" si="2530"/>
        <v/>
      </c>
      <c r="BO777" s="123" t="str">
        <f t="shared" si="2531"/>
        <v/>
      </c>
      <c r="BP777" s="123" t="str">
        <f t="shared" si="2532"/>
        <v/>
      </c>
      <c r="BQ777" s="123" t="str">
        <f t="shared" si="2533"/>
        <v/>
      </c>
      <c r="BR777" s="124" t="str">
        <f t="shared" si="2534"/>
        <v/>
      </c>
      <c r="BS777" s="142" t="str">
        <f t="shared" si="2535"/>
        <v/>
      </c>
      <c r="BT777" s="143" t="str">
        <f t="shared" si="2536"/>
        <v/>
      </c>
      <c r="BU777" s="143" t="str">
        <f t="shared" si="2537"/>
        <v/>
      </c>
      <c r="BV777" s="143" t="str">
        <f t="shared" si="2538"/>
        <v/>
      </c>
      <c r="BW777" s="143" t="str">
        <f t="shared" si="2539"/>
        <v/>
      </c>
      <c r="BX777" s="144" t="str">
        <f t="shared" si="2540"/>
        <v/>
      </c>
      <c r="BY777" s="141" t="str">
        <f t="shared" si="2541"/>
        <v/>
      </c>
      <c r="BZ777" s="139" t="str">
        <f t="shared" si="2542"/>
        <v/>
      </c>
      <c r="CA777" s="139" t="str">
        <f t="shared" si="2543"/>
        <v/>
      </c>
      <c r="CB777" s="139" t="str">
        <f t="shared" si="2544"/>
        <v/>
      </c>
      <c r="CC777" s="139" t="str">
        <f t="shared" si="2545"/>
        <v/>
      </c>
      <c r="CD777" s="139" t="str">
        <f t="shared" si="2546"/>
        <v/>
      </c>
      <c r="CE777" s="140" t="str">
        <f t="shared" si="2547"/>
        <v/>
      </c>
      <c r="CF777" s="141" t="str">
        <f t="shared" si="2548"/>
        <v/>
      </c>
      <c r="CG777" s="139" t="str">
        <f t="shared" si="2549"/>
        <v/>
      </c>
      <c r="CH777" s="139" t="str">
        <f t="shared" si="2550"/>
        <v/>
      </c>
      <c r="CI777" s="139" t="str">
        <f t="shared" si="2551"/>
        <v/>
      </c>
      <c r="CJ777" s="139" t="str">
        <f t="shared" si="2552"/>
        <v/>
      </c>
      <c r="CK777" s="139" t="str">
        <f t="shared" si="2553"/>
        <v/>
      </c>
      <c r="CL777" s="140" t="str">
        <f t="shared" si="2554"/>
        <v/>
      </c>
      <c r="CM777" s="142" t="str">
        <f t="shared" si="2555"/>
        <v/>
      </c>
      <c r="CN777" s="143" t="str">
        <f t="shared" si="2556"/>
        <v/>
      </c>
      <c r="CO777" s="143" t="str">
        <f t="shared" si="2557"/>
        <v/>
      </c>
      <c r="CP777" s="143" t="str">
        <f t="shared" si="2558"/>
        <v/>
      </c>
      <c r="CQ777" s="143" t="str">
        <f t="shared" si="2559"/>
        <v/>
      </c>
      <c r="CR777" s="145" t="str">
        <f t="shared" si="2560"/>
        <v/>
      </c>
      <c r="CS777" s="127"/>
      <c r="CT777" s="122" t="str">
        <f t="shared" si="2561"/>
        <v/>
      </c>
      <c r="CU777" s="123" t="str">
        <f t="shared" si="2562"/>
        <v/>
      </c>
      <c r="CV777" s="123" t="str">
        <f t="shared" si="2563"/>
        <v/>
      </c>
      <c r="CW777" s="123" t="str">
        <f t="shared" si="2564"/>
        <v/>
      </c>
      <c r="CX777" s="123" t="str">
        <f t="shared" si="2565"/>
        <v/>
      </c>
      <c r="CY777" s="123" t="str">
        <f t="shared" si="2566"/>
        <v/>
      </c>
      <c r="CZ777" s="123" t="str">
        <f t="shared" si="2567"/>
        <v/>
      </c>
      <c r="DA777" s="123" t="str">
        <f t="shared" si="2568"/>
        <v/>
      </c>
      <c r="DB777" s="124" t="str">
        <f t="shared" si="2569"/>
        <v/>
      </c>
      <c r="DC777" s="128" t="str">
        <f t="shared" si="2570"/>
        <v/>
      </c>
      <c r="DD777" s="123" t="str">
        <f t="shared" si="2571"/>
        <v/>
      </c>
      <c r="DE777" s="123" t="str">
        <f t="shared" si="2572"/>
        <v/>
      </c>
      <c r="DF777" s="123" t="str">
        <f t="shared" si="2573"/>
        <v/>
      </c>
      <c r="DG777" s="123" t="str">
        <f t="shared" si="2574"/>
        <v/>
      </c>
      <c r="DH777" s="123" t="str">
        <f t="shared" si="2575"/>
        <v/>
      </c>
      <c r="DI777" s="123" t="str">
        <f t="shared" si="2576"/>
        <v/>
      </c>
      <c r="DJ777" s="129" t="str">
        <f t="shared" si="2577"/>
        <v/>
      </c>
      <c r="DK777" s="98" t="s">
        <v>68</v>
      </c>
      <c r="DL777" s="130">
        <f t="shared" si="2584"/>
        <v>771</v>
      </c>
      <c r="DM777" s="56"/>
    </row>
    <row r="778" spans="2:117" ht="22.5" customHeight="1">
      <c r="B778" s="98" t="s">
        <v>68</v>
      </c>
      <c r="C778" s="130">
        <f t="shared" si="2578"/>
        <v>772</v>
      </c>
      <c r="D778" s="146">
        <v>45713</v>
      </c>
      <c r="E778" s="155" t="s">
        <v>69</v>
      </c>
      <c r="F778" s="102" t="s">
        <v>70</v>
      </c>
      <c r="G778" s="103" t="s">
        <v>20</v>
      </c>
      <c r="H778" s="131" t="s">
        <v>46</v>
      </c>
      <c r="I778" s="132">
        <v>5000</v>
      </c>
      <c r="J778" s="106"/>
      <c r="K778" s="107">
        <f t="shared" si="2579"/>
        <v>7696875</v>
      </c>
      <c r="L778" s="645"/>
      <c r="M778" s="133"/>
      <c r="N778" s="133"/>
      <c r="O778" s="134" t="str">
        <f t="shared" ref="O778:S778" si="2597">IF($H778=O$6,$I778,"")</f>
        <v/>
      </c>
      <c r="P778" s="135" t="str">
        <f t="shared" si="2597"/>
        <v/>
      </c>
      <c r="Q778" s="136">
        <f t="shared" si="2597"/>
        <v>5000</v>
      </c>
      <c r="R778" s="135" t="str">
        <f t="shared" si="2597"/>
        <v/>
      </c>
      <c r="S778" s="137" t="str">
        <f t="shared" si="2597"/>
        <v/>
      </c>
      <c r="T778" s="113" t="str">
        <f t="shared" ref="T778:AJ778" si="2598">IF($H778=T$6,$J778,"")</f>
        <v/>
      </c>
      <c r="U778" s="114" t="str">
        <f t="shared" si="2598"/>
        <v/>
      </c>
      <c r="V778" s="114" t="str">
        <f t="shared" si="2598"/>
        <v/>
      </c>
      <c r="W778" s="114" t="str">
        <f t="shared" si="2598"/>
        <v/>
      </c>
      <c r="X778" s="113" t="str">
        <f t="shared" si="2598"/>
        <v/>
      </c>
      <c r="Y778" s="114" t="str">
        <f t="shared" si="2598"/>
        <v/>
      </c>
      <c r="Z778" s="114" t="str">
        <f t="shared" si="2598"/>
        <v/>
      </c>
      <c r="AA778" s="114" t="str">
        <f t="shared" si="2598"/>
        <v/>
      </c>
      <c r="AB778" s="113" t="str">
        <f t="shared" si="2598"/>
        <v/>
      </c>
      <c r="AC778" s="114" t="str">
        <f t="shared" si="2598"/>
        <v/>
      </c>
      <c r="AD778" s="114" t="str">
        <f t="shared" si="2598"/>
        <v/>
      </c>
      <c r="AE778" s="114" t="str">
        <f t="shared" si="2598"/>
        <v/>
      </c>
      <c r="AF778" s="114" t="str">
        <f t="shared" si="2598"/>
        <v/>
      </c>
      <c r="AG778" s="114" t="str">
        <f t="shared" si="2598"/>
        <v/>
      </c>
      <c r="AH778" s="114" t="str">
        <f t="shared" si="2598"/>
        <v/>
      </c>
      <c r="AI778" s="113" t="str">
        <f t="shared" si="2598"/>
        <v/>
      </c>
      <c r="AJ778" s="115" t="str">
        <f t="shared" si="2598"/>
        <v/>
      </c>
      <c r="AK778" s="617"/>
      <c r="AL778" s="38"/>
      <c r="AM778" s="98" t="s">
        <v>68</v>
      </c>
      <c r="AN778" s="130">
        <f t="shared" si="2582"/>
        <v>772</v>
      </c>
      <c r="AO778" s="138" t="str">
        <f t="shared" ref="AO778:AS778" si="2599">IF(AND($G778=AO$4,$H778=AO$6),$I778,"")</f>
        <v/>
      </c>
      <c r="AP778" s="139" t="str">
        <f t="shared" si="2599"/>
        <v/>
      </c>
      <c r="AQ778" s="139">
        <f t="shared" si="2599"/>
        <v>5000</v>
      </c>
      <c r="AR778" s="139" t="str">
        <f t="shared" si="2599"/>
        <v/>
      </c>
      <c r="AS778" s="139" t="str">
        <f t="shared" si="2599"/>
        <v/>
      </c>
      <c r="AT778" s="118"/>
      <c r="AU778" s="138" t="str">
        <f t="shared" si="2511"/>
        <v/>
      </c>
      <c r="AV778" s="139" t="str">
        <f t="shared" si="2512"/>
        <v/>
      </c>
      <c r="AW778" s="139" t="str">
        <f t="shared" si="2513"/>
        <v/>
      </c>
      <c r="AX778" s="139" t="str">
        <f t="shared" si="2514"/>
        <v/>
      </c>
      <c r="AY778" s="139" t="str">
        <f t="shared" si="2515"/>
        <v/>
      </c>
      <c r="AZ778" s="140" t="str">
        <f t="shared" si="2516"/>
        <v/>
      </c>
      <c r="BA778" s="141" t="str">
        <f t="shared" si="2517"/>
        <v/>
      </c>
      <c r="BB778" s="139" t="str">
        <f t="shared" si="2518"/>
        <v/>
      </c>
      <c r="BC778" s="139" t="str">
        <f t="shared" si="2519"/>
        <v/>
      </c>
      <c r="BD778" s="139" t="str">
        <f t="shared" si="2520"/>
        <v/>
      </c>
      <c r="BE778" s="140" t="str">
        <f t="shared" si="2521"/>
        <v/>
      </c>
      <c r="BF778" s="122" t="str">
        <f t="shared" si="2522"/>
        <v/>
      </c>
      <c r="BG778" s="123" t="str">
        <f t="shared" si="2523"/>
        <v/>
      </c>
      <c r="BH778" s="123" t="str">
        <f t="shared" si="2524"/>
        <v/>
      </c>
      <c r="BI778" s="123" t="str">
        <f t="shared" si="2525"/>
        <v/>
      </c>
      <c r="BJ778" s="122" t="str">
        <f t="shared" si="2526"/>
        <v/>
      </c>
      <c r="BK778" s="123" t="str">
        <f t="shared" si="2527"/>
        <v/>
      </c>
      <c r="BL778" s="123" t="str">
        <f t="shared" si="2528"/>
        <v/>
      </c>
      <c r="BM778" s="123" t="str">
        <f t="shared" si="2529"/>
        <v/>
      </c>
      <c r="BN778" s="123" t="str">
        <f t="shared" si="2530"/>
        <v/>
      </c>
      <c r="BO778" s="123" t="str">
        <f t="shared" si="2531"/>
        <v/>
      </c>
      <c r="BP778" s="123" t="str">
        <f t="shared" si="2532"/>
        <v/>
      </c>
      <c r="BQ778" s="123" t="str">
        <f t="shared" si="2533"/>
        <v/>
      </c>
      <c r="BR778" s="124" t="str">
        <f t="shared" si="2534"/>
        <v/>
      </c>
      <c r="BS778" s="142" t="str">
        <f t="shared" si="2535"/>
        <v/>
      </c>
      <c r="BT778" s="143" t="str">
        <f t="shared" si="2536"/>
        <v/>
      </c>
      <c r="BU778" s="143" t="str">
        <f t="shared" si="2537"/>
        <v/>
      </c>
      <c r="BV778" s="143" t="str">
        <f t="shared" si="2538"/>
        <v/>
      </c>
      <c r="BW778" s="143" t="str">
        <f t="shared" si="2539"/>
        <v/>
      </c>
      <c r="BX778" s="144" t="str">
        <f t="shared" si="2540"/>
        <v/>
      </c>
      <c r="BY778" s="141" t="str">
        <f t="shared" si="2541"/>
        <v/>
      </c>
      <c r="BZ778" s="139" t="str">
        <f t="shared" si="2542"/>
        <v/>
      </c>
      <c r="CA778" s="139" t="str">
        <f t="shared" si="2543"/>
        <v/>
      </c>
      <c r="CB778" s="139" t="str">
        <f t="shared" si="2544"/>
        <v/>
      </c>
      <c r="CC778" s="139" t="str">
        <f t="shared" si="2545"/>
        <v/>
      </c>
      <c r="CD778" s="139" t="str">
        <f t="shared" si="2546"/>
        <v/>
      </c>
      <c r="CE778" s="140" t="str">
        <f t="shared" si="2547"/>
        <v/>
      </c>
      <c r="CF778" s="141" t="str">
        <f t="shared" si="2548"/>
        <v/>
      </c>
      <c r="CG778" s="139" t="str">
        <f t="shared" si="2549"/>
        <v/>
      </c>
      <c r="CH778" s="139" t="str">
        <f t="shared" si="2550"/>
        <v/>
      </c>
      <c r="CI778" s="139" t="str">
        <f t="shared" si="2551"/>
        <v/>
      </c>
      <c r="CJ778" s="139" t="str">
        <f t="shared" si="2552"/>
        <v/>
      </c>
      <c r="CK778" s="139" t="str">
        <f t="shared" si="2553"/>
        <v/>
      </c>
      <c r="CL778" s="140" t="str">
        <f t="shared" si="2554"/>
        <v/>
      </c>
      <c r="CM778" s="142" t="str">
        <f t="shared" si="2555"/>
        <v/>
      </c>
      <c r="CN778" s="143" t="str">
        <f t="shared" si="2556"/>
        <v/>
      </c>
      <c r="CO778" s="143" t="str">
        <f t="shared" si="2557"/>
        <v/>
      </c>
      <c r="CP778" s="143" t="str">
        <f t="shared" si="2558"/>
        <v/>
      </c>
      <c r="CQ778" s="143" t="str">
        <f t="shared" si="2559"/>
        <v/>
      </c>
      <c r="CR778" s="145" t="str">
        <f t="shared" si="2560"/>
        <v/>
      </c>
      <c r="CS778" s="127"/>
      <c r="CT778" s="122" t="str">
        <f t="shared" si="2561"/>
        <v/>
      </c>
      <c r="CU778" s="123" t="str">
        <f t="shared" si="2562"/>
        <v/>
      </c>
      <c r="CV778" s="123" t="str">
        <f t="shared" si="2563"/>
        <v/>
      </c>
      <c r="CW778" s="123" t="str">
        <f t="shared" si="2564"/>
        <v/>
      </c>
      <c r="CX778" s="123" t="str">
        <f t="shared" si="2565"/>
        <v/>
      </c>
      <c r="CY778" s="123" t="str">
        <f t="shared" si="2566"/>
        <v/>
      </c>
      <c r="CZ778" s="123" t="str">
        <f t="shared" si="2567"/>
        <v/>
      </c>
      <c r="DA778" s="123" t="str">
        <f t="shared" si="2568"/>
        <v/>
      </c>
      <c r="DB778" s="124" t="str">
        <f t="shared" si="2569"/>
        <v/>
      </c>
      <c r="DC778" s="128" t="str">
        <f t="shared" si="2570"/>
        <v/>
      </c>
      <c r="DD778" s="123" t="str">
        <f t="shared" si="2571"/>
        <v/>
      </c>
      <c r="DE778" s="123" t="str">
        <f t="shared" si="2572"/>
        <v/>
      </c>
      <c r="DF778" s="123" t="str">
        <f t="shared" si="2573"/>
        <v/>
      </c>
      <c r="DG778" s="123" t="str">
        <f t="shared" si="2574"/>
        <v/>
      </c>
      <c r="DH778" s="123" t="str">
        <f t="shared" si="2575"/>
        <v/>
      </c>
      <c r="DI778" s="123" t="str">
        <f t="shared" si="2576"/>
        <v/>
      </c>
      <c r="DJ778" s="129" t="str">
        <f t="shared" si="2577"/>
        <v/>
      </c>
      <c r="DK778" s="98" t="s">
        <v>68</v>
      </c>
      <c r="DL778" s="130">
        <f t="shared" si="2584"/>
        <v>772</v>
      </c>
      <c r="DM778" s="56"/>
    </row>
    <row r="779" spans="2:117" ht="22.5" customHeight="1">
      <c r="B779" s="98" t="s">
        <v>68</v>
      </c>
      <c r="C779" s="130">
        <f t="shared" si="2578"/>
        <v>773</v>
      </c>
      <c r="D779" s="146">
        <v>45713</v>
      </c>
      <c r="E779" s="155" t="s">
        <v>69</v>
      </c>
      <c r="F779" s="102" t="s">
        <v>70</v>
      </c>
      <c r="G779" s="156" t="s">
        <v>20</v>
      </c>
      <c r="H779" s="131" t="s">
        <v>46</v>
      </c>
      <c r="I779" s="132">
        <v>2000</v>
      </c>
      <c r="J779" s="106"/>
      <c r="K779" s="107">
        <f t="shared" si="2579"/>
        <v>7698875</v>
      </c>
      <c r="L779" s="645"/>
      <c r="M779" s="133"/>
      <c r="N779" s="133"/>
      <c r="O779" s="134" t="str">
        <f t="shared" ref="O779:S779" si="2600">IF($H779=O$6,$I779,"")</f>
        <v/>
      </c>
      <c r="P779" s="135" t="str">
        <f t="shared" si="2600"/>
        <v/>
      </c>
      <c r="Q779" s="136">
        <f t="shared" si="2600"/>
        <v>2000</v>
      </c>
      <c r="R779" s="135" t="str">
        <f t="shared" si="2600"/>
        <v/>
      </c>
      <c r="S779" s="137" t="str">
        <f t="shared" si="2600"/>
        <v/>
      </c>
      <c r="T779" s="113" t="str">
        <f t="shared" ref="T779:AJ779" si="2601">IF($H779=T$6,$J779,"")</f>
        <v/>
      </c>
      <c r="U779" s="114" t="str">
        <f t="shared" si="2601"/>
        <v/>
      </c>
      <c r="V779" s="114" t="str">
        <f t="shared" si="2601"/>
        <v/>
      </c>
      <c r="W779" s="114" t="str">
        <f t="shared" si="2601"/>
        <v/>
      </c>
      <c r="X779" s="113" t="str">
        <f t="shared" si="2601"/>
        <v/>
      </c>
      <c r="Y779" s="114" t="str">
        <f t="shared" si="2601"/>
        <v/>
      </c>
      <c r="Z779" s="114" t="str">
        <f t="shared" si="2601"/>
        <v/>
      </c>
      <c r="AA779" s="114" t="str">
        <f t="shared" si="2601"/>
        <v/>
      </c>
      <c r="AB779" s="113" t="str">
        <f t="shared" si="2601"/>
        <v/>
      </c>
      <c r="AC779" s="114" t="str">
        <f t="shared" si="2601"/>
        <v/>
      </c>
      <c r="AD779" s="114" t="str">
        <f t="shared" si="2601"/>
        <v/>
      </c>
      <c r="AE779" s="114" t="str">
        <f t="shared" si="2601"/>
        <v/>
      </c>
      <c r="AF779" s="114" t="str">
        <f t="shared" si="2601"/>
        <v/>
      </c>
      <c r="AG779" s="114" t="str">
        <f t="shared" si="2601"/>
        <v/>
      </c>
      <c r="AH779" s="114" t="str">
        <f t="shared" si="2601"/>
        <v/>
      </c>
      <c r="AI779" s="113" t="str">
        <f t="shared" si="2601"/>
        <v/>
      </c>
      <c r="AJ779" s="115" t="str">
        <f t="shared" si="2601"/>
        <v/>
      </c>
      <c r="AK779" s="617"/>
      <c r="AL779" s="38"/>
      <c r="AM779" s="98" t="s">
        <v>68</v>
      </c>
      <c r="AN779" s="130">
        <f t="shared" si="2582"/>
        <v>773</v>
      </c>
      <c r="AO779" s="138" t="str">
        <f t="shared" ref="AO779:AS779" si="2602">IF(AND($G779=AO$4,$H779=AO$6),$I779,"")</f>
        <v/>
      </c>
      <c r="AP779" s="139" t="str">
        <f t="shared" si="2602"/>
        <v/>
      </c>
      <c r="AQ779" s="139">
        <f t="shared" si="2602"/>
        <v>2000</v>
      </c>
      <c r="AR779" s="139" t="str">
        <f t="shared" si="2602"/>
        <v/>
      </c>
      <c r="AS779" s="139" t="str">
        <f t="shared" si="2602"/>
        <v/>
      </c>
      <c r="AT779" s="118"/>
      <c r="AU779" s="138" t="str">
        <f t="shared" si="2511"/>
        <v/>
      </c>
      <c r="AV779" s="139" t="str">
        <f t="shared" si="2512"/>
        <v/>
      </c>
      <c r="AW779" s="139" t="str">
        <f t="shared" si="2513"/>
        <v/>
      </c>
      <c r="AX779" s="139" t="str">
        <f t="shared" si="2514"/>
        <v/>
      </c>
      <c r="AY779" s="139" t="str">
        <f t="shared" si="2515"/>
        <v/>
      </c>
      <c r="AZ779" s="140" t="str">
        <f t="shared" si="2516"/>
        <v/>
      </c>
      <c r="BA779" s="141" t="str">
        <f t="shared" si="2517"/>
        <v/>
      </c>
      <c r="BB779" s="139" t="str">
        <f t="shared" si="2518"/>
        <v/>
      </c>
      <c r="BC779" s="139" t="str">
        <f t="shared" si="2519"/>
        <v/>
      </c>
      <c r="BD779" s="139" t="str">
        <f t="shared" si="2520"/>
        <v/>
      </c>
      <c r="BE779" s="140" t="str">
        <f t="shared" si="2521"/>
        <v/>
      </c>
      <c r="BF779" s="122" t="str">
        <f t="shared" si="2522"/>
        <v/>
      </c>
      <c r="BG779" s="123" t="str">
        <f t="shared" si="2523"/>
        <v/>
      </c>
      <c r="BH779" s="123" t="str">
        <f t="shared" si="2524"/>
        <v/>
      </c>
      <c r="BI779" s="123" t="str">
        <f t="shared" si="2525"/>
        <v/>
      </c>
      <c r="BJ779" s="122" t="str">
        <f t="shared" si="2526"/>
        <v/>
      </c>
      <c r="BK779" s="123" t="str">
        <f t="shared" si="2527"/>
        <v/>
      </c>
      <c r="BL779" s="123" t="str">
        <f t="shared" si="2528"/>
        <v/>
      </c>
      <c r="BM779" s="123" t="str">
        <f t="shared" si="2529"/>
        <v/>
      </c>
      <c r="BN779" s="123" t="str">
        <f t="shared" si="2530"/>
        <v/>
      </c>
      <c r="BO779" s="123" t="str">
        <f t="shared" si="2531"/>
        <v/>
      </c>
      <c r="BP779" s="123" t="str">
        <f t="shared" si="2532"/>
        <v/>
      </c>
      <c r="BQ779" s="123" t="str">
        <f t="shared" si="2533"/>
        <v/>
      </c>
      <c r="BR779" s="124" t="str">
        <f t="shared" si="2534"/>
        <v/>
      </c>
      <c r="BS779" s="142" t="str">
        <f t="shared" si="2535"/>
        <v/>
      </c>
      <c r="BT779" s="143" t="str">
        <f t="shared" si="2536"/>
        <v/>
      </c>
      <c r="BU779" s="143" t="str">
        <f t="shared" si="2537"/>
        <v/>
      </c>
      <c r="BV779" s="143" t="str">
        <f t="shared" si="2538"/>
        <v/>
      </c>
      <c r="BW779" s="143" t="str">
        <f t="shared" si="2539"/>
        <v/>
      </c>
      <c r="BX779" s="144" t="str">
        <f t="shared" si="2540"/>
        <v/>
      </c>
      <c r="BY779" s="141" t="str">
        <f t="shared" si="2541"/>
        <v/>
      </c>
      <c r="BZ779" s="139" t="str">
        <f t="shared" si="2542"/>
        <v/>
      </c>
      <c r="CA779" s="139" t="str">
        <f t="shared" si="2543"/>
        <v/>
      </c>
      <c r="CB779" s="139" t="str">
        <f t="shared" si="2544"/>
        <v/>
      </c>
      <c r="CC779" s="139" t="str">
        <f t="shared" si="2545"/>
        <v/>
      </c>
      <c r="CD779" s="139" t="str">
        <f t="shared" si="2546"/>
        <v/>
      </c>
      <c r="CE779" s="140" t="str">
        <f t="shared" si="2547"/>
        <v/>
      </c>
      <c r="CF779" s="141" t="str">
        <f t="shared" si="2548"/>
        <v/>
      </c>
      <c r="CG779" s="139" t="str">
        <f t="shared" si="2549"/>
        <v/>
      </c>
      <c r="CH779" s="139" t="str">
        <f t="shared" si="2550"/>
        <v/>
      </c>
      <c r="CI779" s="139" t="str">
        <f t="shared" si="2551"/>
        <v/>
      </c>
      <c r="CJ779" s="139" t="str">
        <f t="shared" si="2552"/>
        <v/>
      </c>
      <c r="CK779" s="139" t="str">
        <f t="shared" si="2553"/>
        <v/>
      </c>
      <c r="CL779" s="140" t="str">
        <f t="shared" si="2554"/>
        <v/>
      </c>
      <c r="CM779" s="142" t="str">
        <f t="shared" si="2555"/>
        <v/>
      </c>
      <c r="CN779" s="143" t="str">
        <f t="shared" si="2556"/>
        <v/>
      </c>
      <c r="CO779" s="143" t="str">
        <f t="shared" si="2557"/>
        <v/>
      </c>
      <c r="CP779" s="143" t="str">
        <f t="shared" si="2558"/>
        <v/>
      </c>
      <c r="CQ779" s="143" t="str">
        <f t="shared" si="2559"/>
        <v/>
      </c>
      <c r="CR779" s="145" t="str">
        <f t="shared" si="2560"/>
        <v/>
      </c>
      <c r="CS779" s="127"/>
      <c r="CT779" s="122" t="str">
        <f t="shared" si="2561"/>
        <v/>
      </c>
      <c r="CU779" s="123" t="str">
        <f t="shared" si="2562"/>
        <v/>
      </c>
      <c r="CV779" s="123" t="str">
        <f t="shared" si="2563"/>
        <v/>
      </c>
      <c r="CW779" s="123" t="str">
        <f t="shared" si="2564"/>
        <v/>
      </c>
      <c r="CX779" s="123" t="str">
        <f t="shared" si="2565"/>
        <v/>
      </c>
      <c r="CY779" s="123" t="str">
        <f t="shared" si="2566"/>
        <v/>
      </c>
      <c r="CZ779" s="123" t="str">
        <f t="shared" si="2567"/>
        <v/>
      </c>
      <c r="DA779" s="123" t="str">
        <f t="shared" si="2568"/>
        <v/>
      </c>
      <c r="DB779" s="124" t="str">
        <f t="shared" si="2569"/>
        <v/>
      </c>
      <c r="DC779" s="128" t="str">
        <f t="shared" si="2570"/>
        <v/>
      </c>
      <c r="DD779" s="123" t="str">
        <f t="shared" si="2571"/>
        <v/>
      </c>
      <c r="DE779" s="123" t="str">
        <f t="shared" si="2572"/>
        <v/>
      </c>
      <c r="DF779" s="123" t="str">
        <f t="shared" si="2573"/>
        <v/>
      </c>
      <c r="DG779" s="123" t="str">
        <f t="shared" si="2574"/>
        <v/>
      </c>
      <c r="DH779" s="123" t="str">
        <f t="shared" si="2575"/>
        <v/>
      </c>
      <c r="DI779" s="123" t="str">
        <f t="shared" si="2576"/>
        <v/>
      </c>
      <c r="DJ779" s="129" t="str">
        <f t="shared" si="2577"/>
        <v/>
      </c>
      <c r="DK779" s="98" t="s">
        <v>68</v>
      </c>
      <c r="DL779" s="130">
        <f t="shared" si="2584"/>
        <v>773</v>
      </c>
      <c r="DM779" s="56"/>
    </row>
    <row r="780" spans="2:117" ht="22.5" customHeight="1">
      <c r="B780" s="98" t="s">
        <v>68</v>
      </c>
      <c r="C780" s="130">
        <f t="shared" si="2578"/>
        <v>774</v>
      </c>
      <c r="D780" s="146">
        <v>45713</v>
      </c>
      <c r="E780" s="155" t="s">
        <v>69</v>
      </c>
      <c r="F780" s="102" t="s">
        <v>70</v>
      </c>
      <c r="G780" s="103" t="s">
        <v>20</v>
      </c>
      <c r="H780" s="131" t="s">
        <v>46</v>
      </c>
      <c r="I780" s="132">
        <v>5000</v>
      </c>
      <c r="J780" s="106"/>
      <c r="K780" s="107">
        <f t="shared" si="2579"/>
        <v>7703875</v>
      </c>
      <c r="L780" s="645"/>
      <c r="M780" s="133"/>
      <c r="N780" s="133"/>
      <c r="O780" s="134" t="str">
        <f t="shared" ref="O780:S780" si="2603">IF($H780=O$6,$I780,"")</f>
        <v/>
      </c>
      <c r="P780" s="135" t="str">
        <f t="shared" si="2603"/>
        <v/>
      </c>
      <c r="Q780" s="136">
        <f t="shared" si="2603"/>
        <v>5000</v>
      </c>
      <c r="R780" s="135" t="str">
        <f t="shared" si="2603"/>
        <v/>
      </c>
      <c r="S780" s="137" t="str">
        <f t="shared" si="2603"/>
        <v/>
      </c>
      <c r="T780" s="113" t="str">
        <f t="shared" ref="T780:AJ780" si="2604">IF($H780=T$6,$J780,"")</f>
        <v/>
      </c>
      <c r="U780" s="114" t="str">
        <f t="shared" si="2604"/>
        <v/>
      </c>
      <c r="V780" s="114" t="str">
        <f t="shared" si="2604"/>
        <v/>
      </c>
      <c r="W780" s="114" t="str">
        <f t="shared" si="2604"/>
        <v/>
      </c>
      <c r="X780" s="113" t="str">
        <f t="shared" si="2604"/>
        <v/>
      </c>
      <c r="Y780" s="114" t="str">
        <f t="shared" si="2604"/>
        <v/>
      </c>
      <c r="Z780" s="114" t="str">
        <f t="shared" si="2604"/>
        <v/>
      </c>
      <c r="AA780" s="114" t="str">
        <f t="shared" si="2604"/>
        <v/>
      </c>
      <c r="AB780" s="113" t="str">
        <f t="shared" si="2604"/>
        <v/>
      </c>
      <c r="AC780" s="114" t="str">
        <f t="shared" si="2604"/>
        <v/>
      </c>
      <c r="AD780" s="114" t="str">
        <f t="shared" si="2604"/>
        <v/>
      </c>
      <c r="AE780" s="114" t="str">
        <f t="shared" si="2604"/>
        <v/>
      </c>
      <c r="AF780" s="114" t="str">
        <f t="shared" si="2604"/>
        <v/>
      </c>
      <c r="AG780" s="114" t="str">
        <f t="shared" si="2604"/>
        <v/>
      </c>
      <c r="AH780" s="114" t="str">
        <f t="shared" si="2604"/>
        <v/>
      </c>
      <c r="AI780" s="113" t="str">
        <f t="shared" si="2604"/>
        <v/>
      </c>
      <c r="AJ780" s="115" t="str">
        <f t="shared" si="2604"/>
        <v/>
      </c>
      <c r="AK780" s="617"/>
      <c r="AL780" s="38"/>
      <c r="AM780" s="98" t="s">
        <v>68</v>
      </c>
      <c r="AN780" s="130">
        <f t="shared" si="2582"/>
        <v>774</v>
      </c>
      <c r="AO780" s="138" t="str">
        <f t="shared" ref="AO780:AS780" si="2605">IF(AND($G780=AO$4,$H780=AO$6),$I780,"")</f>
        <v/>
      </c>
      <c r="AP780" s="139" t="str">
        <f t="shared" si="2605"/>
        <v/>
      </c>
      <c r="AQ780" s="139">
        <f t="shared" si="2605"/>
        <v>5000</v>
      </c>
      <c r="AR780" s="139" t="str">
        <f t="shared" si="2605"/>
        <v/>
      </c>
      <c r="AS780" s="139" t="str">
        <f t="shared" si="2605"/>
        <v/>
      </c>
      <c r="AT780" s="118"/>
      <c r="AU780" s="138" t="str">
        <f t="shared" si="2511"/>
        <v/>
      </c>
      <c r="AV780" s="139" t="str">
        <f t="shared" si="2512"/>
        <v/>
      </c>
      <c r="AW780" s="139" t="str">
        <f t="shared" si="2513"/>
        <v/>
      </c>
      <c r="AX780" s="139" t="str">
        <f t="shared" si="2514"/>
        <v/>
      </c>
      <c r="AY780" s="139" t="str">
        <f t="shared" si="2515"/>
        <v/>
      </c>
      <c r="AZ780" s="140" t="str">
        <f t="shared" si="2516"/>
        <v/>
      </c>
      <c r="BA780" s="141" t="str">
        <f t="shared" si="2517"/>
        <v/>
      </c>
      <c r="BB780" s="139" t="str">
        <f t="shared" si="2518"/>
        <v/>
      </c>
      <c r="BC780" s="139" t="str">
        <f t="shared" si="2519"/>
        <v/>
      </c>
      <c r="BD780" s="139" t="str">
        <f t="shared" si="2520"/>
        <v/>
      </c>
      <c r="BE780" s="140" t="str">
        <f t="shared" si="2521"/>
        <v/>
      </c>
      <c r="BF780" s="122" t="str">
        <f t="shared" si="2522"/>
        <v/>
      </c>
      <c r="BG780" s="123" t="str">
        <f t="shared" si="2523"/>
        <v/>
      </c>
      <c r="BH780" s="123" t="str">
        <f t="shared" si="2524"/>
        <v/>
      </c>
      <c r="BI780" s="123" t="str">
        <f t="shared" si="2525"/>
        <v/>
      </c>
      <c r="BJ780" s="122" t="str">
        <f t="shared" si="2526"/>
        <v/>
      </c>
      <c r="BK780" s="123" t="str">
        <f t="shared" si="2527"/>
        <v/>
      </c>
      <c r="BL780" s="123" t="str">
        <f t="shared" si="2528"/>
        <v/>
      </c>
      <c r="BM780" s="123" t="str">
        <f t="shared" si="2529"/>
        <v/>
      </c>
      <c r="BN780" s="123" t="str">
        <f t="shared" si="2530"/>
        <v/>
      </c>
      <c r="BO780" s="123" t="str">
        <f t="shared" si="2531"/>
        <v/>
      </c>
      <c r="BP780" s="123" t="str">
        <f t="shared" si="2532"/>
        <v/>
      </c>
      <c r="BQ780" s="123" t="str">
        <f t="shared" si="2533"/>
        <v/>
      </c>
      <c r="BR780" s="124" t="str">
        <f t="shared" si="2534"/>
        <v/>
      </c>
      <c r="BS780" s="142" t="str">
        <f t="shared" si="2535"/>
        <v/>
      </c>
      <c r="BT780" s="143" t="str">
        <f t="shared" si="2536"/>
        <v/>
      </c>
      <c r="BU780" s="143" t="str">
        <f t="shared" si="2537"/>
        <v/>
      </c>
      <c r="BV780" s="143" t="str">
        <f t="shared" si="2538"/>
        <v/>
      </c>
      <c r="BW780" s="143" t="str">
        <f t="shared" si="2539"/>
        <v/>
      </c>
      <c r="BX780" s="144" t="str">
        <f t="shared" si="2540"/>
        <v/>
      </c>
      <c r="BY780" s="141" t="str">
        <f t="shared" si="2541"/>
        <v/>
      </c>
      <c r="BZ780" s="139" t="str">
        <f t="shared" si="2542"/>
        <v/>
      </c>
      <c r="CA780" s="139" t="str">
        <f t="shared" si="2543"/>
        <v/>
      </c>
      <c r="CB780" s="139" t="str">
        <f t="shared" si="2544"/>
        <v/>
      </c>
      <c r="CC780" s="139" t="str">
        <f t="shared" si="2545"/>
        <v/>
      </c>
      <c r="CD780" s="139" t="str">
        <f t="shared" si="2546"/>
        <v/>
      </c>
      <c r="CE780" s="140" t="str">
        <f t="shared" si="2547"/>
        <v/>
      </c>
      <c r="CF780" s="141" t="str">
        <f t="shared" si="2548"/>
        <v/>
      </c>
      <c r="CG780" s="139" t="str">
        <f t="shared" si="2549"/>
        <v/>
      </c>
      <c r="CH780" s="139" t="str">
        <f t="shared" si="2550"/>
        <v/>
      </c>
      <c r="CI780" s="139" t="str">
        <f t="shared" si="2551"/>
        <v/>
      </c>
      <c r="CJ780" s="139" t="str">
        <f t="shared" si="2552"/>
        <v/>
      </c>
      <c r="CK780" s="139" t="str">
        <f t="shared" si="2553"/>
        <v/>
      </c>
      <c r="CL780" s="140" t="str">
        <f t="shared" si="2554"/>
        <v/>
      </c>
      <c r="CM780" s="142" t="str">
        <f t="shared" si="2555"/>
        <v/>
      </c>
      <c r="CN780" s="143" t="str">
        <f t="shared" si="2556"/>
        <v/>
      </c>
      <c r="CO780" s="143" t="str">
        <f t="shared" si="2557"/>
        <v/>
      </c>
      <c r="CP780" s="143" t="str">
        <f t="shared" si="2558"/>
        <v/>
      </c>
      <c r="CQ780" s="143" t="str">
        <f t="shared" si="2559"/>
        <v/>
      </c>
      <c r="CR780" s="145" t="str">
        <f t="shared" si="2560"/>
        <v/>
      </c>
      <c r="CS780" s="127"/>
      <c r="CT780" s="122" t="str">
        <f t="shared" si="2561"/>
        <v/>
      </c>
      <c r="CU780" s="123" t="str">
        <f t="shared" si="2562"/>
        <v/>
      </c>
      <c r="CV780" s="123" t="str">
        <f t="shared" si="2563"/>
        <v/>
      </c>
      <c r="CW780" s="123" t="str">
        <f t="shared" si="2564"/>
        <v/>
      </c>
      <c r="CX780" s="123" t="str">
        <f t="shared" si="2565"/>
        <v/>
      </c>
      <c r="CY780" s="123" t="str">
        <f t="shared" si="2566"/>
        <v/>
      </c>
      <c r="CZ780" s="123" t="str">
        <f t="shared" si="2567"/>
        <v/>
      </c>
      <c r="DA780" s="123" t="str">
        <f t="shared" si="2568"/>
        <v/>
      </c>
      <c r="DB780" s="124" t="str">
        <f t="shared" si="2569"/>
        <v/>
      </c>
      <c r="DC780" s="128" t="str">
        <f t="shared" si="2570"/>
        <v/>
      </c>
      <c r="DD780" s="123" t="str">
        <f t="shared" si="2571"/>
        <v/>
      </c>
      <c r="DE780" s="123" t="str">
        <f t="shared" si="2572"/>
        <v/>
      </c>
      <c r="DF780" s="123" t="str">
        <f t="shared" si="2573"/>
        <v/>
      </c>
      <c r="DG780" s="123" t="str">
        <f t="shared" si="2574"/>
        <v/>
      </c>
      <c r="DH780" s="123" t="str">
        <f t="shared" si="2575"/>
        <v/>
      </c>
      <c r="DI780" s="123" t="str">
        <f t="shared" si="2576"/>
        <v/>
      </c>
      <c r="DJ780" s="129" t="str">
        <f t="shared" si="2577"/>
        <v/>
      </c>
      <c r="DK780" s="98" t="s">
        <v>68</v>
      </c>
      <c r="DL780" s="130">
        <f t="shared" si="2584"/>
        <v>774</v>
      </c>
      <c r="DM780" s="56"/>
    </row>
    <row r="781" spans="2:117" ht="22.5" customHeight="1">
      <c r="B781" s="98" t="s">
        <v>68</v>
      </c>
      <c r="C781" s="130">
        <f t="shared" si="2578"/>
        <v>775</v>
      </c>
      <c r="D781" s="146">
        <v>45713</v>
      </c>
      <c r="E781" s="155" t="s">
        <v>69</v>
      </c>
      <c r="F781" s="102" t="s">
        <v>70</v>
      </c>
      <c r="G781" s="103" t="s">
        <v>20</v>
      </c>
      <c r="H781" s="131" t="s">
        <v>46</v>
      </c>
      <c r="I781" s="132">
        <v>3000</v>
      </c>
      <c r="J781" s="106"/>
      <c r="K781" s="107">
        <f t="shared" si="2579"/>
        <v>7706875</v>
      </c>
      <c r="L781" s="645"/>
      <c r="M781" s="133"/>
      <c r="N781" s="133"/>
      <c r="O781" s="134" t="str">
        <f t="shared" ref="O781:S781" si="2606">IF($H781=O$6,$I781,"")</f>
        <v/>
      </c>
      <c r="P781" s="135" t="str">
        <f t="shared" si="2606"/>
        <v/>
      </c>
      <c r="Q781" s="136">
        <f t="shared" si="2606"/>
        <v>3000</v>
      </c>
      <c r="R781" s="135" t="str">
        <f t="shared" si="2606"/>
        <v/>
      </c>
      <c r="S781" s="137" t="str">
        <f t="shared" si="2606"/>
        <v/>
      </c>
      <c r="T781" s="113" t="str">
        <f t="shared" ref="T781:AJ781" si="2607">IF($H781=T$6,$J781,"")</f>
        <v/>
      </c>
      <c r="U781" s="114" t="str">
        <f t="shared" si="2607"/>
        <v/>
      </c>
      <c r="V781" s="114" t="str">
        <f t="shared" si="2607"/>
        <v/>
      </c>
      <c r="W781" s="114" t="str">
        <f t="shared" si="2607"/>
        <v/>
      </c>
      <c r="X781" s="113" t="str">
        <f t="shared" si="2607"/>
        <v/>
      </c>
      <c r="Y781" s="114" t="str">
        <f t="shared" si="2607"/>
        <v/>
      </c>
      <c r="Z781" s="114" t="str">
        <f t="shared" si="2607"/>
        <v/>
      </c>
      <c r="AA781" s="114" t="str">
        <f t="shared" si="2607"/>
        <v/>
      </c>
      <c r="AB781" s="113" t="str">
        <f t="shared" si="2607"/>
        <v/>
      </c>
      <c r="AC781" s="114" t="str">
        <f t="shared" si="2607"/>
        <v/>
      </c>
      <c r="AD781" s="114" t="str">
        <f t="shared" si="2607"/>
        <v/>
      </c>
      <c r="AE781" s="114" t="str">
        <f t="shared" si="2607"/>
        <v/>
      </c>
      <c r="AF781" s="114" t="str">
        <f t="shared" si="2607"/>
        <v/>
      </c>
      <c r="AG781" s="114" t="str">
        <f t="shared" si="2607"/>
        <v/>
      </c>
      <c r="AH781" s="114" t="str">
        <f t="shared" si="2607"/>
        <v/>
      </c>
      <c r="AI781" s="113" t="str">
        <f t="shared" si="2607"/>
        <v/>
      </c>
      <c r="AJ781" s="115" t="str">
        <f t="shared" si="2607"/>
        <v/>
      </c>
      <c r="AK781" s="617"/>
      <c r="AL781" s="38"/>
      <c r="AM781" s="98" t="s">
        <v>68</v>
      </c>
      <c r="AN781" s="130">
        <f t="shared" si="2582"/>
        <v>775</v>
      </c>
      <c r="AO781" s="138" t="str">
        <f t="shared" ref="AO781:AS781" si="2608">IF(AND($G781=AO$4,$H781=AO$6),$I781,"")</f>
        <v/>
      </c>
      <c r="AP781" s="139" t="str">
        <f t="shared" si="2608"/>
        <v/>
      </c>
      <c r="AQ781" s="139">
        <f t="shared" si="2608"/>
        <v>3000</v>
      </c>
      <c r="AR781" s="139" t="str">
        <f t="shared" si="2608"/>
        <v/>
      </c>
      <c r="AS781" s="139" t="str">
        <f t="shared" si="2608"/>
        <v/>
      </c>
      <c r="AT781" s="118"/>
      <c r="AU781" s="138" t="str">
        <f t="shared" si="2511"/>
        <v/>
      </c>
      <c r="AV781" s="139" t="str">
        <f t="shared" si="2512"/>
        <v/>
      </c>
      <c r="AW781" s="139" t="str">
        <f t="shared" si="2513"/>
        <v/>
      </c>
      <c r="AX781" s="139" t="str">
        <f t="shared" si="2514"/>
        <v/>
      </c>
      <c r="AY781" s="139" t="str">
        <f t="shared" si="2515"/>
        <v/>
      </c>
      <c r="AZ781" s="140" t="str">
        <f t="shared" si="2516"/>
        <v/>
      </c>
      <c r="BA781" s="141" t="str">
        <f t="shared" si="2517"/>
        <v/>
      </c>
      <c r="BB781" s="139" t="str">
        <f t="shared" si="2518"/>
        <v/>
      </c>
      <c r="BC781" s="139" t="str">
        <f t="shared" si="2519"/>
        <v/>
      </c>
      <c r="BD781" s="139" t="str">
        <f t="shared" si="2520"/>
        <v/>
      </c>
      <c r="BE781" s="140" t="str">
        <f t="shared" si="2521"/>
        <v/>
      </c>
      <c r="BF781" s="122" t="str">
        <f t="shared" si="2522"/>
        <v/>
      </c>
      <c r="BG781" s="123" t="str">
        <f t="shared" si="2523"/>
        <v/>
      </c>
      <c r="BH781" s="123" t="str">
        <f t="shared" si="2524"/>
        <v/>
      </c>
      <c r="BI781" s="123" t="str">
        <f t="shared" si="2525"/>
        <v/>
      </c>
      <c r="BJ781" s="122" t="str">
        <f t="shared" si="2526"/>
        <v/>
      </c>
      <c r="BK781" s="123" t="str">
        <f t="shared" si="2527"/>
        <v/>
      </c>
      <c r="BL781" s="123" t="str">
        <f t="shared" si="2528"/>
        <v/>
      </c>
      <c r="BM781" s="123" t="str">
        <f t="shared" si="2529"/>
        <v/>
      </c>
      <c r="BN781" s="123" t="str">
        <f t="shared" si="2530"/>
        <v/>
      </c>
      <c r="BO781" s="123" t="str">
        <f t="shared" si="2531"/>
        <v/>
      </c>
      <c r="BP781" s="123" t="str">
        <f t="shared" si="2532"/>
        <v/>
      </c>
      <c r="BQ781" s="123" t="str">
        <f t="shared" si="2533"/>
        <v/>
      </c>
      <c r="BR781" s="124" t="str">
        <f t="shared" si="2534"/>
        <v/>
      </c>
      <c r="BS781" s="142" t="str">
        <f t="shared" si="2535"/>
        <v/>
      </c>
      <c r="BT781" s="143" t="str">
        <f t="shared" si="2536"/>
        <v/>
      </c>
      <c r="BU781" s="143" t="str">
        <f t="shared" si="2537"/>
        <v/>
      </c>
      <c r="BV781" s="143" t="str">
        <f t="shared" si="2538"/>
        <v/>
      </c>
      <c r="BW781" s="143" t="str">
        <f t="shared" si="2539"/>
        <v/>
      </c>
      <c r="BX781" s="144" t="str">
        <f t="shared" si="2540"/>
        <v/>
      </c>
      <c r="BY781" s="141" t="str">
        <f t="shared" si="2541"/>
        <v/>
      </c>
      <c r="BZ781" s="139" t="str">
        <f t="shared" si="2542"/>
        <v/>
      </c>
      <c r="CA781" s="139" t="str">
        <f t="shared" si="2543"/>
        <v/>
      </c>
      <c r="CB781" s="139" t="str">
        <f t="shared" si="2544"/>
        <v/>
      </c>
      <c r="CC781" s="139" t="str">
        <f t="shared" si="2545"/>
        <v/>
      </c>
      <c r="CD781" s="139" t="str">
        <f t="shared" si="2546"/>
        <v/>
      </c>
      <c r="CE781" s="140" t="str">
        <f t="shared" si="2547"/>
        <v/>
      </c>
      <c r="CF781" s="141" t="str">
        <f t="shared" si="2548"/>
        <v/>
      </c>
      <c r="CG781" s="139" t="str">
        <f t="shared" si="2549"/>
        <v/>
      </c>
      <c r="CH781" s="139" t="str">
        <f t="shared" si="2550"/>
        <v/>
      </c>
      <c r="CI781" s="139" t="str">
        <f t="shared" si="2551"/>
        <v/>
      </c>
      <c r="CJ781" s="139" t="str">
        <f t="shared" si="2552"/>
        <v/>
      </c>
      <c r="CK781" s="139" t="str">
        <f t="shared" si="2553"/>
        <v/>
      </c>
      <c r="CL781" s="140" t="str">
        <f t="shared" si="2554"/>
        <v/>
      </c>
      <c r="CM781" s="142" t="str">
        <f t="shared" si="2555"/>
        <v/>
      </c>
      <c r="CN781" s="143" t="str">
        <f t="shared" si="2556"/>
        <v/>
      </c>
      <c r="CO781" s="143" t="str">
        <f t="shared" si="2557"/>
        <v/>
      </c>
      <c r="CP781" s="143" t="str">
        <f t="shared" si="2558"/>
        <v/>
      </c>
      <c r="CQ781" s="143" t="str">
        <f t="shared" si="2559"/>
        <v/>
      </c>
      <c r="CR781" s="145" t="str">
        <f t="shared" si="2560"/>
        <v/>
      </c>
      <c r="CS781" s="127"/>
      <c r="CT781" s="122" t="str">
        <f t="shared" si="2561"/>
        <v/>
      </c>
      <c r="CU781" s="123" t="str">
        <f t="shared" si="2562"/>
        <v/>
      </c>
      <c r="CV781" s="123" t="str">
        <f t="shared" si="2563"/>
        <v/>
      </c>
      <c r="CW781" s="123" t="str">
        <f t="shared" si="2564"/>
        <v/>
      </c>
      <c r="CX781" s="123" t="str">
        <f t="shared" si="2565"/>
        <v/>
      </c>
      <c r="CY781" s="123" t="str">
        <f t="shared" si="2566"/>
        <v/>
      </c>
      <c r="CZ781" s="123" t="str">
        <f t="shared" si="2567"/>
        <v/>
      </c>
      <c r="DA781" s="123" t="str">
        <f t="shared" si="2568"/>
        <v/>
      </c>
      <c r="DB781" s="124" t="str">
        <f t="shared" si="2569"/>
        <v/>
      </c>
      <c r="DC781" s="128" t="str">
        <f t="shared" si="2570"/>
        <v/>
      </c>
      <c r="DD781" s="123" t="str">
        <f t="shared" si="2571"/>
        <v/>
      </c>
      <c r="DE781" s="123" t="str">
        <f t="shared" si="2572"/>
        <v/>
      </c>
      <c r="DF781" s="123" t="str">
        <f t="shared" si="2573"/>
        <v/>
      </c>
      <c r="DG781" s="123" t="str">
        <f t="shared" si="2574"/>
        <v/>
      </c>
      <c r="DH781" s="123" t="str">
        <f t="shared" si="2575"/>
        <v/>
      </c>
      <c r="DI781" s="123" t="str">
        <f t="shared" si="2576"/>
        <v/>
      </c>
      <c r="DJ781" s="129" t="str">
        <f t="shared" si="2577"/>
        <v/>
      </c>
      <c r="DK781" s="98" t="s">
        <v>68</v>
      </c>
      <c r="DL781" s="130">
        <f t="shared" si="2584"/>
        <v>775</v>
      </c>
      <c r="DM781" s="56"/>
    </row>
    <row r="782" spans="2:117" ht="22.5" customHeight="1">
      <c r="B782" s="98" t="s">
        <v>68</v>
      </c>
      <c r="C782" s="130">
        <f t="shared" si="2578"/>
        <v>776</v>
      </c>
      <c r="D782" s="146">
        <v>45713</v>
      </c>
      <c r="E782" s="155" t="s">
        <v>69</v>
      </c>
      <c r="F782" s="102" t="s">
        <v>70</v>
      </c>
      <c r="G782" s="103" t="s">
        <v>20</v>
      </c>
      <c r="H782" s="131" t="s">
        <v>46</v>
      </c>
      <c r="I782" s="132">
        <v>5000</v>
      </c>
      <c r="J782" s="106"/>
      <c r="K782" s="107">
        <f t="shared" si="2579"/>
        <v>7711875</v>
      </c>
      <c r="L782" s="645"/>
      <c r="M782" s="133"/>
      <c r="N782" s="133"/>
      <c r="O782" s="134" t="str">
        <f t="shared" ref="O782:S782" si="2609">IF($H782=O$6,$I782,"")</f>
        <v/>
      </c>
      <c r="P782" s="135" t="str">
        <f t="shared" si="2609"/>
        <v/>
      </c>
      <c r="Q782" s="136">
        <f t="shared" si="2609"/>
        <v>5000</v>
      </c>
      <c r="R782" s="135" t="str">
        <f t="shared" si="2609"/>
        <v/>
      </c>
      <c r="S782" s="137" t="str">
        <f t="shared" si="2609"/>
        <v/>
      </c>
      <c r="T782" s="113" t="str">
        <f t="shared" ref="T782:AJ782" si="2610">IF($H782=T$6,$J782,"")</f>
        <v/>
      </c>
      <c r="U782" s="114" t="str">
        <f t="shared" si="2610"/>
        <v/>
      </c>
      <c r="V782" s="114" t="str">
        <f t="shared" si="2610"/>
        <v/>
      </c>
      <c r="W782" s="114" t="str">
        <f t="shared" si="2610"/>
        <v/>
      </c>
      <c r="X782" s="113" t="str">
        <f t="shared" si="2610"/>
        <v/>
      </c>
      <c r="Y782" s="114" t="str">
        <f t="shared" si="2610"/>
        <v/>
      </c>
      <c r="Z782" s="114" t="str">
        <f t="shared" si="2610"/>
        <v/>
      </c>
      <c r="AA782" s="114" t="str">
        <f t="shared" si="2610"/>
        <v/>
      </c>
      <c r="AB782" s="113" t="str">
        <f t="shared" si="2610"/>
        <v/>
      </c>
      <c r="AC782" s="114" t="str">
        <f t="shared" si="2610"/>
        <v/>
      </c>
      <c r="AD782" s="114" t="str">
        <f t="shared" si="2610"/>
        <v/>
      </c>
      <c r="AE782" s="114" t="str">
        <f t="shared" si="2610"/>
        <v/>
      </c>
      <c r="AF782" s="114" t="str">
        <f t="shared" si="2610"/>
        <v/>
      </c>
      <c r="AG782" s="114" t="str">
        <f t="shared" si="2610"/>
        <v/>
      </c>
      <c r="AH782" s="114" t="str">
        <f t="shared" si="2610"/>
        <v/>
      </c>
      <c r="AI782" s="113" t="str">
        <f t="shared" si="2610"/>
        <v/>
      </c>
      <c r="AJ782" s="115" t="str">
        <f t="shared" si="2610"/>
        <v/>
      </c>
      <c r="AK782" s="617"/>
      <c r="AL782" s="38"/>
      <c r="AM782" s="98" t="s">
        <v>68</v>
      </c>
      <c r="AN782" s="130">
        <f t="shared" si="2582"/>
        <v>776</v>
      </c>
      <c r="AO782" s="138" t="str">
        <f t="shared" ref="AO782:AS782" si="2611">IF(AND($G782=AO$4,$H782=AO$6),$I782,"")</f>
        <v/>
      </c>
      <c r="AP782" s="139" t="str">
        <f t="shared" si="2611"/>
        <v/>
      </c>
      <c r="AQ782" s="139">
        <f t="shared" si="2611"/>
        <v>5000</v>
      </c>
      <c r="AR782" s="139" t="str">
        <f t="shared" si="2611"/>
        <v/>
      </c>
      <c r="AS782" s="139" t="str">
        <f t="shared" si="2611"/>
        <v/>
      </c>
      <c r="AT782" s="118"/>
      <c r="AU782" s="138" t="str">
        <f t="shared" si="2511"/>
        <v/>
      </c>
      <c r="AV782" s="139" t="str">
        <f t="shared" si="2512"/>
        <v/>
      </c>
      <c r="AW782" s="139" t="str">
        <f t="shared" si="2513"/>
        <v/>
      </c>
      <c r="AX782" s="139" t="str">
        <f t="shared" si="2514"/>
        <v/>
      </c>
      <c r="AY782" s="139" t="str">
        <f t="shared" si="2515"/>
        <v/>
      </c>
      <c r="AZ782" s="140" t="str">
        <f t="shared" si="2516"/>
        <v/>
      </c>
      <c r="BA782" s="141" t="str">
        <f t="shared" si="2517"/>
        <v/>
      </c>
      <c r="BB782" s="139" t="str">
        <f t="shared" si="2518"/>
        <v/>
      </c>
      <c r="BC782" s="139" t="str">
        <f t="shared" si="2519"/>
        <v/>
      </c>
      <c r="BD782" s="139" t="str">
        <f t="shared" si="2520"/>
        <v/>
      </c>
      <c r="BE782" s="140" t="str">
        <f t="shared" si="2521"/>
        <v/>
      </c>
      <c r="BF782" s="122" t="str">
        <f t="shared" si="2522"/>
        <v/>
      </c>
      <c r="BG782" s="123" t="str">
        <f t="shared" si="2523"/>
        <v/>
      </c>
      <c r="BH782" s="123" t="str">
        <f t="shared" si="2524"/>
        <v/>
      </c>
      <c r="BI782" s="123" t="str">
        <f t="shared" si="2525"/>
        <v/>
      </c>
      <c r="BJ782" s="122" t="str">
        <f t="shared" si="2526"/>
        <v/>
      </c>
      <c r="BK782" s="123" t="str">
        <f t="shared" si="2527"/>
        <v/>
      </c>
      <c r="BL782" s="123" t="str">
        <f t="shared" si="2528"/>
        <v/>
      </c>
      <c r="BM782" s="123" t="str">
        <f t="shared" si="2529"/>
        <v/>
      </c>
      <c r="BN782" s="123" t="str">
        <f t="shared" si="2530"/>
        <v/>
      </c>
      <c r="BO782" s="123" t="str">
        <f t="shared" si="2531"/>
        <v/>
      </c>
      <c r="BP782" s="123" t="str">
        <f t="shared" si="2532"/>
        <v/>
      </c>
      <c r="BQ782" s="123" t="str">
        <f t="shared" si="2533"/>
        <v/>
      </c>
      <c r="BR782" s="124" t="str">
        <f t="shared" si="2534"/>
        <v/>
      </c>
      <c r="BS782" s="142" t="str">
        <f t="shared" si="2535"/>
        <v/>
      </c>
      <c r="BT782" s="143" t="str">
        <f t="shared" si="2536"/>
        <v/>
      </c>
      <c r="BU782" s="143" t="str">
        <f t="shared" si="2537"/>
        <v/>
      </c>
      <c r="BV782" s="143" t="str">
        <f t="shared" si="2538"/>
        <v/>
      </c>
      <c r="BW782" s="143" t="str">
        <f t="shared" si="2539"/>
        <v/>
      </c>
      <c r="BX782" s="144" t="str">
        <f t="shared" si="2540"/>
        <v/>
      </c>
      <c r="BY782" s="141" t="str">
        <f t="shared" si="2541"/>
        <v/>
      </c>
      <c r="BZ782" s="139" t="str">
        <f t="shared" si="2542"/>
        <v/>
      </c>
      <c r="CA782" s="139" t="str">
        <f t="shared" si="2543"/>
        <v/>
      </c>
      <c r="CB782" s="139" t="str">
        <f t="shared" si="2544"/>
        <v/>
      </c>
      <c r="CC782" s="139" t="str">
        <f t="shared" si="2545"/>
        <v/>
      </c>
      <c r="CD782" s="139" t="str">
        <f t="shared" si="2546"/>
        <v/>
      </c>
      <c r="CE782" s="140" t="str">
        <f t="shared" si="2547"/>
        <v/>
      </c>
      <c r="CF782" s="141" t="str">
        <f t="shared" si="2548"/>
        <v/>
      </c>
      <c r="CG782" s="139" t="str">
        <f t="shared" si="2549"/>
        <v/>
      </c>
      <c r="CH782" s="139" t="str">
        <f t="shared" si="2550"/>
        <v/>
      </c>
      <c r="CI782" s="139" t="str">
        <f t="shared" si="2551"/>
        <v/>
      </c>
      <c r="CJ782" s="139" t="str">
        <f t="shared" si="2552"/>
        <v/>
      </c>
      <c r="CK782" s="139" t="str">
        <f t="shared" si="2553"/>
        <v/>
      </c>
      <c r="CL782" s="140" t="str">
        <f t="shared" si="2554"/>
        <v/>
      </c>
      <c r="CM782" s="142" t="str">
        <f t="shared" si="2555"/>
        <v/>
      </c>
      <c r="CN782" s="143" t="str">
        <f t="shared" si="2556"/>
        <v/>
      </c>
      <c r="CO782" s="143" t="str">
        <f t="shared" si="2557"/>
        <v/>
      </c>
      <c r="CP782" s="143" t="str">
        <f t="shared" si="2558"/>
        <v/>
      </c>
      <c r="CQ782" s="143" t="str">
        <f t="shared" si="2559"/>
        <v/>
      </c>
      <c r="CR782" s="145" t="str">
        <f t="shared" si="2560"/>
        <v/>
      </c>
      <c r="CS782" s="127"/>
      <c r="CT782" s="122" t="str">
        <f t="shared" si="2561"/>
        <v/>
      </c>
      <c r="CU782" s="123" t="str">
        <f t="shared" si="2562"/>
        <v/>
      </c>
      <c r="CV782" s="123" t="str">
        <f t="shared" si="2563"/>
        <v/>
      </c>
      <c r="CW782" s="123" t="str">
        <f t="shared" si="2564"/>
        <v/>
      </c>
      <c r="CX782" s="123" t="str">
        <f t="shared" si="2565"/>
        <v/>
      </c>
      <c r="CY782" s="123" t="str">
        <f t="shared" si="2566"/>
        <v/>
      </c>
      <c r="CZ782" s="123" t="str">
        <f t="shared" si="2567"/>
        <v/>
      </c>
      <c r="DA782" s="123" t="str">
        <f t="shared" si="2568"/>
        <v/>
      </c>
      <c r="DB782" s="124" t="str">
        <f t="shared" si="2569"/>
        <v/>
      </c>
      <c r="DC782" s="128" t="str">
        <f t="shared" si="2570"/>
        <v/>
      </c>
      <c r="DD782" s="123" t="str">
        <f t="shared" si="2571"/>
        <v/>
      </c>
      <c r="DE782" s="123" t="str">
        <f t="shared" si="2572"/>
        <v/>
      </c>
      <c r="DF782" s="123" t="str">
        <f t="shared" si="2573"/>
        <v/>
      </c>
      <c r="DG782" s="123" t="str">
        <f t="shared" si="2574"/>
        <v/>
      </c>
      <c r="DH782" s="123" t="str">
        <f t="shared" si="2575"/>
        <v/>
      </c>
      <c r="DI782" s="123" t="str">
        <f t="shared" si="2576"/>
        <v/>
      </c>
      <c r="DJ782" s="129" t="str">
        <f t="shared" si="2577"/>
        <v/>
      </c>
      <c r="DK782" s="98" t="s">
        <v>68</v>
      </c>
      <c r="DL782" s="130">
        <f t="shared" si="2584"/>
        <v>776</v>
      </c>
      <c r="DM782" s="56"/>
    </row>
    <row r="783" spans="2:117" ht="22.5" customHeight="1">
      <c r="B783" s="98" t="s">
        <v>68</v>
      </c>
      <c r="C783" s="130">
        <f t="shared" si="2578"/>
        <v>777</v>
      </c>
      <c r="D783" s="146">
        <v>45713</v>
      </c>
      <c r="E783" s="155" t="s">
        <v>69</v>
      </c>
      <c r="F783" s="102" t="s">
        <v>70</v>
      </c>
      <c r="G783" s="103" t="s">
        <v>20</v>
      </c>
      <c r="H783" s="131" t="s">
        <v>46</v>
      </c>
      <c r="I783" s="132">
        <v>8888</v>
      </c>
      <c r="J783" s="106"/>
      <c r="K783" s="107">
        <f t="shared" si="2579"/>
        <v>7720763</v>
      </c>
      <c r="L783" s="646"/>
      <c r="M783" s="133"/>
      <c r="N783" s="133"/>
      <c r="O783" s="134" t="str">
        <f t="shared" ref="O783:S783" si="2612">IF($H783=O$6,$I783,"")</f>
        <v/>
      </c>
      <c r="P783" s="135" t="str">
        <f t="shared" si="2612"/>
        <v/>
      </c>
      <c r="Q783" s="136">
        <f t="shared" si="2612"/>
        <v>8888</v>
      </c>
      <c r="R783" s="135" t="str">
        <f t="shared" si="2612"/>
        <v/>
      </c>
      <c r="S783" s="137" t="str">
        <f t="shared" si="2612"/>
        <v/>
      </c>
      <c r="T783" s="113" t="str">
        <f t="shared" ref="T783:AJ783" si="2613">IF($H783=T$6,$J783,"")</f>
        <v/>
      </c>
      <c r="U783" s="114" t="str">
        <f t="shared" si="2613"/>
        <v/>
      </c>
      <c r="V783" s="114" t="str">
        <f t="shared" si="2613"/>
        <v/>
      </c>
      <c r="W783" s="114" t="str">
        <f t="shared" si="2613"/>
        <v/>
      </c>
      <c r="X783" s="113" t="str">
        <f t="shared" si="2613"/>
        <v/>
      </c>
      <c r="Y783" s="114" t="str">
        <f t="shared" si="2613"/>
        <v/>
      </c>
      <c r="Z783" s="114" t="str">
        <f t="shared" si="2613"/>
        <v/>
      </c>
      <c r="AA783" s="114" t="str">
        <f t="shared" si="2613"/>
        <v/>
      </c>
      <c r="AB783" s="113" t="str">
        <f t="shared" si="2613"/>
        <v/>
      </c>
      <c r="AC783" s="114" t="str">
        <f t="shared" si="2613"/>
        <v/>
      </c>
      <c r="AD783" s="114" t="str">
        <f t="shared" si="2613"/>
        <v/>
      </c>
      <c r="AE783" s="114" t="str">
        <f t="shared" si="2613"/>
        <v/>
      </c>
      <c r="AF783" s="114" t="str">
        <f t="shared" si="2613"/>
        <v/>
      </c>
      <c r="AG783" s="114" t="str">
        <f t="shared" si="2613"/>
        <v/>
      </c>
      <c r="AH783" s="114" t="str">
        <f t="shared" si="2613"/>
        <v/>
      </c>
      <c r="AI783" s="113" t="str">
        <f t="shared" si="2613"/>
        <v/>
      </c>
      <c r="AJ783" s="115" t="str">
        <f t="shared" si="2613"/>
        <v/>
      </c>
      <c r="AK783" s="617"/>
      <c r="AL783" s="38"/>
      <c r="AM783" s="98" t="s">
        <v>68</v>
      </c>
      <c r="AN783" s="130">
        <f t="shared" si="2582"/>
        <v>777</v>
      </c>
      <c r="AO783" s="138" t="str">
        <f t="shared" ref="AO783:AS783" si="2614">IF(AND($G783=AO$4,$H783=AO$6),$I783,"")</f>
        <v/>
      </c>
      <c r="AP783" s="139" t="str">
        <f t="shared" si="2614"/>
        <v/>
      </c>
      <c r="AQ783" s="139">
        <f t="shared" si="2614"/>
        <v>8888</v>
      </c>
      <c r="AR783" s="139" t="str">
        <f t="shared" si="2614"/>
        <v/>
      </c>
      <c r="AS783" s="139" t="str">
        <f t="shared" si="2614"/>
        <v/>
      </c>
      <c r="AT783" s="118"/>
      <c r="AU783" s="138" t="str">
        <f t="shared" si="2511"/>
        <v/>
      </c>
      <c r="AV783" s="139" t="str">
        <f t="shared" si="2512"/>
        <v/>
      </c>
      <c r="AW783" s="139" t="str">
        <f t="shared" si="2513"/>
        <v/>
      </c>
      <c r="AX783" s="139" t="str">
        <f t="shared" si="2514"/>
        <v/>
      </c>
      <c r="AY783" s="139" t="str">
        <f t="shared" si="2515"/>
        <v/>
      </c>
      <c r="AZ783" s="140" t="str">
        <f t="shared" si="2516"/>
        <v/>
      </c>
      <c r="BA783" s="141" t="str">
        <f t="shared" si="2517"/>
        <v/>
      </c>
      <c r="BB783" s="139" t="str">
        <f t="shared" si="2518"/>
        <v/>
      </c>
      <c r="BC783" s="139" t="str">
        <f t="shared" si="2519"/>
        <v/>
      </c>
      <c r="BD783" s="139" t="str">
        <f t="shared" si="2520"/>
        <v/>
      </c>
      <c r="BE783" s="140" t="str">
        <f t="shared" si="2521"/>
        <v/>
      </c>
      <c r="BF783" s="122" t="str">
        <f t="shared" si="2522"/>
        <v/>
      </c>
      <c r="BG783" s="123" t="str">
        <f t="shared" si="2523"/>
        <v/>
      </c>
      <c r="BH783" s="123" t="str">
        <f t="shared" si="2524"/>
        <v/>
      </c>
      <c r="BI783" s="123" t="str">
        <f t="shared" si="2525"/>
        <v/>
      </c>
      <c r="BJ783" s="122" t="str">
        <f t="shared" si="2526"/>
        <v/>
      </c>
      <c r="BK783" s="123" t="str">
        <f t="shared" si="2527"/>
        <v/>
      </c>
      <c r="BL783" s="123" t="str">
        <f t="shared" si="2528"/>
        <v/>
      </c>
      <c r="BM783" s="123" t="str">
        <f t="shared" si="2529"/>
        <v/>
      </c>
      <c r="BN783" s="123" t="str">
        <f t="shared" si="2530"/>
        <v/>
      </c>
      <c r="BO783" s="123" t="str">
        <f t="shared" si="2531"/>
        <v/>
      </c>
      <c r="BP783" s="123" t="str">
        <f t="shared" si="2532"/>
        <v/>
      </c>
      <c r="BQ783" s="123" t="str">
        <f t="shared" si="2533"/>
        <v/>
      </c>
      <c r="BR783" s="124" t="str">
        <f t="shared" si="2534"/>
        <v/>
      </c>
      <c r="BS783" s="142" t="str">
        <f t="shared" si="2535"/>
        <v/>
      </c>
      <c r="BT783" s="143" t="str">
        <f t="shared" si="2536"/>
        <v/>
      </c>
      <c r="BU783" s="143" t="str">
        <f t="shared" si="2537"/>
        <v/>
      </c>
      <c r="BV783" s="143" t="str">
        <f t="shared" si="2538"/>
        <v/>
      </c>
      <c r="BW783" s="143" t="str">
        <f t="shared" si="2539"/>
        <v/>
      </c>
      <c r="BX783" s="144" t="str">
        <f t="shared" si="2540"/>
        <v/>
      </c>
      <c r="BY783" s="141" t="str">
        <f t="shared" si="2541"/>
        <v/>
      </c>
      <c r="BZ783" s="139" t="str">
        <f t="shared" si="2542"/>
        <v/>
      </c>
      <c r="CA783" s="139" t="str">
        <f t="shared" si="2543"/>
        <v/>
      </c>
      <c r="CB783" s="139" t="str">
        <f t="shared" si="2544"/>
        <v/>
      </c>
      <c r="CC783" s="139" t="str">
        <f t="shared" si="2545"/>
        <v/>
      </c>
      <c r="CD783" s="139" t="str">
        <f t="shared" si="2546"/>
        <v/>
      </c>
      <c r="CE783" s="140" t="str">
        <f t="shared" si="2547"/>
        <v/>
      </c>
      <c r="CF783" s="141" t="str">
        <f t="shared" si="2548"/>
        <v/>
      </c>
      <c r="CG783" s="139" t="str">
        <f t="shared" si="2549"/>
        <v/>
      </c>
      <c r="CH783" s="139" t="str">
        <f t="shared" si="2550"/>
        <v/>
      </c>
      <c r="CI783" s="139" t="str">
        <f t="shared" si="2551"/>
        <v/>
      </c>
      <c r="CJ783" s="139" t="str">
        <f t="shared" si="2552"/>
        <v/>
      </c>
      <c r="CK783" s="139" t="str">
        <f t="shared" si="2553"/>
        <v/>
      </c>
      <c r="CL783" s="140" t="str">
        <f t="shared" si="2554"/>
        <v/>
      </c>
      <c r="CM783" s="142" t="str">
        <f t="shared" si="2555"/>
        <v/>
      </c>
      <c r="CN783" s="143" t="str">
        <f t="shared" si="2556"/>
        <v/>
      </c>
      <c r="CO783" s="143" t="str">
        <f t="shared" si="2557"/>
        <v/>
      </c>
      <c r="CP783" s="143" t="str">
        <f t="shared" si="2558"/>
        <v/>
      </c>
      <c r="CQ783" s="143" t="str">
        <f t="shared" si="2559"/>
        <v/>
      </c>
      <c r="CR783" s="145" t="str">
        <f t="shared" si="2560"/>
        <v/>
      </c>
      <c r="CS783" s="127"/>
      <c r="CT783" s="122" t="str">
        <f t="shared" si="2561"/>
        <v/>
      </c>
      <c r="CU783" s="123" t="str">
        <f t="shared" si="2562"/>
        <v/>
      </c>
      <c r="CV783" s="123" t="str">
        <f t="shared" si="2563"/>
        <v/>
      </c>
      <c r="CW783" s="123" t="str">
        <f t="shared" si="2564"/>
        <v/>
      </c>
      <c r="CX783" s="123" t="str">
        <f t="shared" si="2565"/>
        <v/>
      </c>
      <c r="CY783" s="123" t="str">
        <f t="shared" si="2566"/>
        <v/>
      </c>
      <c r="CZ783" s="123" t="str">
        <f t="shared" si="2567"/>
        <v/>
      </c>
      <c r="DA783" s="123" t="str">
        <f t="shared" si="2568"/>
        <v/>
      </c>
      <c r="DB783" s="124" t="str">
        <f t="shared" si="2569"/>
        <v/>
      </c>
      <c r="DC783" s="128" t="str">
        <f t="shared" si="2570"/>
        <v/>
      </c>
      <c r="DD783" s="123" t="str">
        <f t="shared" si="2571"/>
        <v/>
      </c>
      <c r="DE783" s="123" t="str">
        <f t="shared" si="2572"/>
        <v/>
      </c>
      <c r="DF783" s="123" t="str">
        <f t="shared" si="2573"/>
        <v/>
      </c>
      <c r="DG783" s="123" t="str">
        <f t="shared" si="2574"/>
        <v/>
      </c>
      <c r="DH783" s="123" t="str">
        <f t="shared" si="2575"/>
        <v/>
      </c>
      <c r="DI783" s="123" t="str">
        <f t="shared" si="2576"/>
        <v/>
      </c>
      <c r="DJ783" s="129" t="str">
        <f t="shared" si="2577"/>
        <v/>
      </c>
      <c r="DK783" s="98" t="s">
        <v>68</v>
      </c>
      <c r="DL783" s="130">
        <f t="shared" si="2584"/>
        <v>777</v>
      </c>
      <c r="DM783" s="56"/>
    </row>
    <row r="784" spans="2:117" ht="22.5" customHeight="1">
      <c r="B784" s="98" t="s">
        <v>68</v>
      </c>
      <c r="C784" s="130">
        <f t="shared" si="2578"/>
        <v>778</v>
      </c>
      <c r="D784" s="146">
        <v>45713</v>
      </c>
      <c r="E784" s="155" t="s">
        <v>69</v>
      </c>
      <c r="F784" s="102" t="s">
        <v>70</v>
      </c>
      <c r="G784" s="156" t="s">
        <v>20</v>
      </c>
      <c r="H784" s="131" t="s">
        <v>46</v>
      </c>
      <c r="I784" s="132">
        <v>1000</v>
      </c>
      <c r="J784" s="106"/>
      <c r="K784" s="107">
        <f t="shared" si="2579"/>
        <v>7721763</v>
      </c>
      <c r="L784" s="647" t="str">
        <f>HYPERLINK("./通帳_公開用/外通帳Y778-800.pdf","通帳Y778-Y800")</f>
        <v>通帳Y778-Y800</v>
      </c>
      <c r="M784" s="133"/>
      <c r="N784" s="133"/>
      <c r="O784" s="134" t="str">
        <f t="shared" ref="O784:S784" si="2615">IF($H784=O$6,$I784,"")</f>
        <v/>
      </c>
      <c r="P784" s="135" t="str">
        <f t="shared" si="2615"/>
        <v/>
      </c>
      <c r="Q784" s="136">
        <f t="shared" si="2615"/>
        <v>1000</v>
      </c>
      <c r="R784" s="135" t="str">
        <f t="shared" si="2615"/>
        <v/>
      </c>
      <c r="S784" s="137" t="str">
        <f t="shared" si="2615"/>
        <v/>
      </c>
      <c r="T784" s="113" t="str">
        <f t="shared" ref="T784:AJ784" si="2616">IF($H784=T$6,$J784,"")</f>
        <v/>
      </c>
      <c r="U784" s="114" t="str">
        <f t="shared" si="2616"/>
        <v/>
      </c>
      <c r="V784" s="114" t="str">
        <f t="shared" si="2616"/>
        <v/>
      </c>
      <c r="W784" s="114" t="str">
        <f t="shared" si="2616"/>
        <v/>
      </c>
      <c r="X784" s="113" t="str">
        <f t="shared" si="2616"/>
        <v/>
      </c>
      <c r="Y784" s="114" t="str">
        <f t="shared" si="2616"/>
        <v/>
      </c>
      <c r="Z784" s="114" t="str">
        <f t="shared" si="2616"/>
        <v/>
      </c>
      <c r="AA784" s="114" t="str">
        <f t="shared" si="2616"/>
        <v/>
      </c>
      <c r="AB784" s="113" t="str">
        <f t="shared" si="2616"/>
        <v/>
      </c>
      <c r="AC784" s="114" t="str">
        <f t="shared" si="2616"/>
        <v/>
      </c>
      <c r="AD784" s="114" t="str">
        <f t="shared" si="2616"/>
        <v/>
      </c>
      <c r="AE784" s="114" t="str">
        <f t="shared" si="2616"/>
        <v/>
      </c>
      <c r="AF784" s="114" t="str">
        <f t="shared" si="2616"/>
        <v/>
      </c>
      <c r="AG784" s="114" t="str">
        <f t="shared" si="2616"/>
        <v/>
      </c>
      <c r="AH784" s="114" t="str">
        <f t="shared" si="2616"/>
        <v/>
      </c>
      <c r="AI784" s="113" t="str">
        <f t="shared" si="2616"/>
        <v/>
      </c>
      <c r="AJ784" s="115" t="str">
        <f t="shared" si="2616"/>
        <v/>
      </c>
      <c r="AK784" s="617"/>
      <c r="AL784" s="38"/>
      <c r="AM784" s="98" t="s">
        <v>68</v>
      </c>
      <c r="AN784" s="130">
        <f t="shared" si="2582"/>
        <v>778</v>
      </c>
      <c r="AO784" s="138" t="str">
        <f t="shared" ref="AO784:AS784" si="2617">IF(AND($G784=AO$4,$H784=AO$6),$I784,"")</f>
        <v/>
      </c>
      <c r="AP784" s="139" t="str">
        <f t="shared" si="2617"/>
        <v/>
      </c>
      <c r="AQ784" s="139">
        <f t="shared" si="2617"/>
        <v>1000</v>
      </c>
      <c r="AR784" s="139" t="str">
        <f t="shared" si="2617"/>
        <v/>
      </c>
      <c r="AS784" s="139" t="str">
        <f t="shared" si="2617"/>
        <v/>
      </c>
      <c r="AT784" s="118"/>
      <c r="AU784" s="138" t="str">
        <f t="shared" si="2511"/>
        <v/>
      </c>
      <c r="AV784" s="139" t="str">
        <f t="shared" si="2512"/>
        <v/>
      </c>
      <c r="AW784" s="139" t="str">
        <f t="shared" si="2513"/>
        <v/>
      </c>
      <c r="AX784" s="139" t="str">
        <f t="shared" si="2514"/>
        <v/>
      </c>
      <c r="AY784" s="139" t="str">
        <f t="shared" si="2515"/>
        <v/>
      </c>
      <c r="AZ784" s="140" t="str">
        <f t="shared" si="2516"/>
        <v/>
      </c>
      <c r="BA784" s="141" t="str">
        <f t="shared" si="2517"/>
        <v/>
      </c>
      <c r="BB784" s="139" t="str">
        <f t="shared" si="2518"/>
        <v/>
      </c>
      <c r="BC784" s="139" t="str">
        <f t="shared" si="2519"/>
        <v/>
      </c>
      <c r="BD784" s="139" t="str">
        <f t="shared" si="2520"/>
        <v/>
      </c>
      <c r="BE784" s="140" t="str">
        <f t="shared" si="2521"/>
        <v/>
      </c>
      <c r="BF784" s="122" t="str">
        <f t="shared" si="2522"/>
        <v/>
      </c>
      <c r="BG784" s="123" t="str">
        <f t="shared" si="2523"/>
        <v/>
      </c>
      <c r="BH784" s="123" t="str">
        <f t="shared" si="2524"/>
        <v/>
      </c>
      <c r="BI784" s="123" t="str">
        <f t="shared" si="2525"/>
        <v/>
      </c>
      <c r="BJ784" s="122" t="str">
        <f t="shared" si="2526"/>
        <v/>
      </c>
      <c r="BK784" s="123" t="str">
        <f t="shared" si="2527"/>
        <v/>
      </c>
      <c r="BL784" s="123" t="str">
        <f t="shared" si="2528"/>
        <v/>
      </c>
      <c r="BM784" s="123" t="str">
        <f t="shared" si="2529"/>
        <v/>
      </c>
      <c r="BN784" s="123" t="str">
        <f t="shared" si="2530"/>
        <v/>
      </c>
      <c r="BO784" s="123" t="str">
        <f t="shared" si="2531"/>
        <v/>
      </c>
      <c r="BP784" s="123" t="str">
        <f t="shared" si="2532"/>
        <v/>
      </c>
      <c r="BQ784" s="123" t="str">
        <f t="shared" si="2533"/>
        <v/>
      </c>
      <c r="BR784" s="124" t="str">
        <f t="shared" si="2534"/>
        <v/>
      </c>
      <c r="BS784" s="142" t="str">
        <f t="shared" si="2535"/>
        <v/>
      </c>
      <c r="BT784" s="143" t="str">
        <f t="shared" si="2536"/>
        <v/>
      </c>
      <c r="BU784" s="143" t="str">
        <f t="shared" si="2537"/>
        <v/>
      </c>
      <c r="BV784" s="143" t="str">
        <f t="shared" si="2538"/>
        <v/>
      </c>
      <c r="BW784" s="143" t="str">
        <f t="shared" si="2539"/>
        <v/>
      </c>
      <c r="BX784" s="144" t="str">
        <f t="shared" si="2540"/>
        <v/>
      </c>
      <c r="BY784" s="141" t="str">
        <f t="shared" si="2541"/>
        <v/>
      </c>
      <c r="BZ784" s="139" t="str">
        <f t="shared" si="2542"/>
        <v/>
      </c>
      <c r="CA784" s="139" t="str">
        <f t="shared" si="2543"/>
        <v/>
      </c>
      <c r="CB784" s="139" t="str">
        <f t="shared" si="2544"/>
        <v/>
      </c>
      <c r="CC784" s="139" t="str">
        <f t="shared" si="2545"/>
        <v/>
      </c>
      <c r="CD784" s="139" t="str">
        <f t="shared" si="2546"/>
        <v/>
      </c>
      <c r="CE784" s="140" t="str">
        <f t="shared" si="2547"/>
        <v/>
      </c>
      <c r="CF784" s="141" t="str">
        <f t="shared" si="2548"/>
        <v/>
      </c>
      <c r="CG784" s="139" t="str">
        <f t="shared" si="2549"/>
        <v/>
      </c>
      <c r="CH784" s="139" t="str">
        <f t="shared" si="2550"/>
        <v/>
      </c>
      <c r="CI784" s="139" t="str">
        <f t="shared" si="2551"/>
        <v/>
      </c>
      <c r="CJ784" s="139" t="str">
        <f t="shared" si="2552"/>
        <v/>
      </c>
      <c r="CK784" s="139" t="str">
        <f t="shared" si="2553"/>
        <v/>
      </c>
      <c r="CL784" s="140" t="str">
        <f t="shared" si="2554"/>
        <v/>
      </c>
      <c r="CM784" s="142" t="str">
        <f t="shared" si="2555"/>
        <v/>
      </c>
      <c r="CN784" s="143" t="str">
        <f t="shared" si="2556"/>
        <v/>
      </c>
      <c r="CO784" s="143" t="str">
        <f t="shared" si="2557"/>
        <v/>
      </c>
      <c r="CP784" s="143" t="str">
        <f t="shared" si="2558"/>
        <v/>
      </c>
      <c r="CQ784" s="143" t="str">
        <f t="shared" si="2559"/>
        <v/>
      </c>
      <c r="CR784" s="145" t="str">
        <f t="shared" si="2560"/>
        <v/>
      </c>
      <c r="CS784" s="127"/>
      <c r="CT784" s="122" t="str">
        <f t="shared" si="2561"/>
        <v/>
      </c>
      <c r="CU784" s="123" t="str">
        <f t="shared" si="2562"/>
        <v/>
      </c>
      <c r="CV784" s="123" t="str">
        <f t="shared" si="2563"/>
        <v/>
      </c>
      <c r="CW784" s="123" t="str">
        <f t="shared" si="2564"/>
        <v/>
      </c>
      <c r="CX784" s="123" t="str">
        <f t="shared" si="2565"/>
        <v/>
      </c>
      <c r="CY784" s="123" t="str">
        <f t="shared" si="2566"/>
        <v/>
      </c>
      <c r="CZ784" s="123" t="str">
        <f t="shared" si="2567"/>
        <v/>
      </c>
      <c r="DA784" s="123" t="str">
        <f t="shared" si="2568"/>
        <v/>
      </c>
      <c r="DB784" s="124" t="str">
        <f t="shared" si="2569"/>
        <v/>
      </c>
      <c r="DC784" s="128" t="str">
        <f t="shared" si="2570"/>
        <v/>
      </c>
      <c r="DD784" s="123" t="str">
        <f t="shared" si="2571"/>
        <v/>
      </c>
      <c r="DE784" s="123" t="str">
        <f t="shared" si="2572"/>
        <v/>
      </c>
      <c r="DF784" s="123" t="str">
        <f t="shared" si="2573"/>
        <v/>
      </c>
      <c r="DG784" s="123" t="str">
        <f t="shared" si="2574"/>
        <v/>
      </c>
      <c r="DH784" s="123" t="str">
        <f t="shared" si="2575"/>
        <v/>
      </c>
      <c r="DI784" s="123" t="str">
        <f t="shared" si="2576"/>
        <v/>
      </c>
      <c r="DJ784" s="129" t="str">
        <f t="shared" si="2577"/>
        <v/>
      </c>
      <c r="DK784" s="98" t="s">
        <v>68</v>
      </c>
      <c r="DL784" s="130">
        <f t="shared" si="2584"/>
        <v>778</v>
      </c>
      <c r="DM784" s="56"/>
    </row>
    <row r="785" spans="2:117" ht="22.5" customHeight="1">
      <c r="B785" s="98" t="s">
        <v>68</v>
      </c>
      <c r="C785" s="130">
        <f t="shared" si="2578"/>
        <v>779</v>
      </c>
      <c r="D785" s="146">
        <v>45713</v>
      </c>
      <c r="E785" s="155" t="s">
        <v>69</v>
      </c>
      <c r="F785" s="102" t="s">
        <v>70</v>
      </c>
      <c r="G785" s="103" t="s">
        <v>20</v>
      </c>
      <c r="H785" s="131" t="s">
        <v>46</v>
      </c>
      <c r="I785" s="132">
        <v>10000</v>
      </c>
      <c r="J785" s="106"/>
      <c r="K785" s="107">
        <f t="shared" si="2579"/>
        <v>7731763</v>
      </c>
      <c r="L785" s="645"/>
      <c r="M785" s="133"/>
      <c r="N785" s="133"/>
      <c r="O785" s="134" t="str">
        <f t="shared" ref="O785:S785" si="2618">IF($H785=O$6,$I785,"")</f>
        <v/>
      </c>
      <c r="P785" s="135" t="str">
        <f t="shared" si="2618"/>
        <v/>
      </c>
      <c r="Q785" s="136">
        <f t="shared" si="2618"/>
        <v>10000</v>
      </c>
      <c r="R785" s="135" t="str">
        <f t="shared" si="2618"/>
        <v/>
      </c>
      <c r="S785" s="137" t="str">
        <f t="shared" si="2618"/>
        <v/>
      </c>
      <c r="T785" s="113" t="str">
        <f t="shared" ref="T785:AJ785" si="2619">IF($H785=T$6,$J785,"")</f>
        <v/>
      </c>
      <c r="U785" s="114" t="str">
        <f t="shared" si="2619"/>
        <v/>
      </c>
      <c r="V785" s="114" t="str">
        <f t="shared" si="2619"/>
        <v/>
      </c>
      <c r="W785" s="114" t="str">
        <f t="shared" si="2619"/>
        <v/>
      </c>
      <c r="X785" s="113" t="str">
        <f t="shared" si="2619"/>
        <v/>
      </c>
      <c r="Y785" s="114" t="str">
        <f t="shared" si="2619"/>
        <v/>
      </c>
      <c r="Z785" s="114" t="str">
        <f t="shared" si="2619"/>
        <v/>
      </c>
      <c r="AA785" s="114" t="str">
        <f t="shared" si="2619"/>
        <v/>
      </c>
      <c r="AB785" s="113" t="str">
        <f t="shared" si="2619"/>
        <v/>
      </c>
      <c r="AC785" s="114" t="str">
        <f t="shared" si="2619"/>
        <v/>
      </c>
      <c r="AD785" s="114" t="str">
        <f t="shared" si="2619"/>
        <v/>
      </c>
      <c r="AE785" s="114" t="str">
        <f t="shared" si="2619"/>
        <v/>
      </c>
      <c r="AF785" s="114" t="str">
        <f t="shared" si="2619"/>
        <v/>
      </c>
      <c r="AG785" s="114" t="str">
        <f t="shared" si="2619"/>
        <v/>
      </c>
      <c r="AH785" s="114" t="str">
        <f t="shared" si="2619"/>
        <v/>
      </c>
      <c r="AI785" s="113" t="str">
        <f t="shared" si="2619"/>
        <v/>
      </c>
      <c r="AJ785" s="115" t="str">
        <f t="shared" si="2619"/>
        <v/>
      </c>
      <c r="AK785" s="617"/>
      <c r="AL785" s="38"/>
      <c r="AM785" s="98" t="s">
        <v>68</v>
      </c>
      <c r="AN785" s="130">
        <f t="shared" si="2582"/>
        <v>779</v>
      </c>
      <c r="AO785" s="138" t="str">
        <f t="shared" ref="AO785:AS785" si="2620">IF(AND($G785=AO$4,$H785=AO$6),$I785,"")</f>
        <v/>
      </c>
      <c r="AP785" s="139" t="str">
        <f t="shared" si="2620"/>
        <v/>
      </c>
      <c r="AQ785" s="139">
        <f t="shared" si="2620"/>
        <v>10000</v>
      </c>
      <c r="AR785" s="139" t="str">
        <f t="shared" si="2620"/>
        <v/>
      </c>
      <c r="AS785" s="139" t="str">
        <f t="shared" si="2620"/>
        <v/>
      </c>
      <c r="AT785" s="118"/>
      <c r="AU785" s="138" t="str">
        <f t="shared" si="2511"/>
        <v/>
      </c>
      <c r="AV785" s="139" t="str">
        <f t="shared" si="2512"/>
        <v/>
      </c>
      <c r="AW785" s="139" t="str">
        <f t="shared" si="2513"/>
        <v/>
      </c>
      <c r="AX785" s="139" t="str">
        <f t="shared" si="2514"/>
        <v/>
      </c>
      <c r="AY785" s="139" t="str">
        <f t="shared" si="2515"/>
        <v/>
      </c>
      <c r="AZ785" s="140" t="str">
        <f t="shared" si="2516"/>
        <v/>
      </c>
      <c r="BA785" s="141" t="str">
        <f t="shared" si="2517"/>
        <v/>
      </c>
      <c r="BB785" s="139" t="str">
        <f t="shared" si="2518"/>
        <v/>
      </c>
      <c r="BC785" s="139" t="str">
        <f t="shared" si="2519"/>
        <v/>
      </c>
      <c r="BD785" s="139" t="str">
        <f t="shared" si="2520"/>
        <v/>
      </c>
      <c r="BE785" s="140" t="str">
        <f t="shared" si="2521"/>
        <v/>
      </c>
      <c r="BF785" s="122" t="str">
        <f t="shared" si="2522"/>
        <v/>
      </c>
      <c r="BG785" s="123" t="str">
        <f t="shared" si="2523"/>
        <v/>
      </c>
      <c r="BH785" s="123" t="str">
        <f t="shared" si="2524"/>
        <v/>
      </c>
      <c r="BI785" s="123" t="str">
        <f t="shared" si="2525"/>
        <v/>
      </c>
      <c r="BJ785" s="122" t="str">
        <f t="shared" si="2526"/>
        <v/>
      </c>
      <c r="BK785" s="123" t="str">
        <f t="shared" si="2527"/>
        <v/>
      </c>
      <c r="BL785" s="123" t="str">
        <f t="shared" si="2528"/>
        <v/>
      </c>
      <c r="BM785" s="123" t="str">
        <f t="shared" si="2529"/>
        <v/>
      </c>
      <c r="BN785" s="123" t="str">
        <f t="shared" si="2530"/>
        <v/>
      </c>
      <c r="BO785" s="123" t="str">
        <f t="shared" si="2531"/>
        <v/>
      </c>
      <c r="BP785" s="123" t="str">
        <f t="shared" si="2532"/>
        <v/>
      </c>
      <c r="BQ785" s="123" t="str">
        <f t="shared" si="2533"/>
        <v/>
      </c>
      <c r="BR785" s="124" t="str">
        <f t="shared" si="2534"/>
        <v/>
      </c>
      <c r="BS785" s="142" t="str">
        <f t="shared" si="2535"/>
        <v/>
      </c>
      <c r="BT785" s="143" t="str">
        <f t="shared" si="2536"/>
        <v/>
      </c>
      <c r="BU785" s="143" t="str">
        <f t="shared" si="2537"/>
        <v/>
      </c>
      <c r="BV785" s="143" t="str">
        <f t="shared" si="2538"/>
        <v/>
      </c>
      <c r="BW785" s="143" t="str">
        <f t="shared" si="2539"/>
        <v/>
      </c>
      <c r="BX785" s="144" t="str">
        <f t="shared" si="2540"/>
        <v/>
      </c>
      <c r="BY785" s="141" t="str">
        <f t="shared" si="2541"/>
        <v/>
      </c>
      <c r="BZ785" s="139" t="str">
        <f t="shared" si="2542"/>
        <v/>
      </c>
      <c r="CA785" s="139" t="str">
        <f t="shared" si="2543"/>
        <v/>
      </c>
      <c r="CB785" s="139" t="str">
        <f t="shared" si="2544"/>
        <v/>
      </c>
      <c r="CC785" s="139" t="str">
        <f t="shared" si="2545"/>
        <v/>
      </c>
      <c r="CD785" s="139" t="str">
        <f t="shared" si="2546"/>
        <v/>
      </c>
      <c r="CE785" s="140" t="str">
        <f t="shared" si="2547"/>
        <v/>
      </c>
      <c r="CF785" s="141" t="str">
        <f t="shared" si="2548"/>
        <v/>
      </c>
      <c r="CG785" s="139" t="str">
        <f t="shared" si="2549"/>
        <v/>
      </c>
      <c r="CH785" s="139" t="str">
        <f t="shared" si="2550"/>
        <v/>
      </c>
      <c r="CI785" s="139" t="str">
        <f t="shared" si="2551"/>
        <v/>
      </c>
      <c r="CJ785" s="139" t="str">
        <f t="shared" si="2552"/>
        <v/>
      </c>
      <c r="CK785" s="139" t="str">
        <f t="shared" si="2553"/>
        <v/>
      </c>
      <c r="CL785" s="140" t="str">
        <f t="shared" si="2554"/>
        <v/>
      </c>
      <c r="CM785" s="142" t="str">
        <f t="shared" si="2555"/>
        <v/>
      </c>
      <c r="CN785" s="143" t="str">
        <f t="shared" si="2556"/>
        <v/>
      </c>
      <c r="CO785" s="143" t="str">
        <f t="shared" si="2557"/>
        <v/>
      </c>
      <c r="CP785" s="143" t="str">
        <f t="shared" si="2558"/>
        <v/>
      </c>
      <c r="CQ785" s="143" t="str">
        <f t="shared" si="2559"/>
        <v/>
      </c>
      <c r="CR785" s="145" t="str">
        <f t="shared" si="2560"/>
        <v/>
      </c>
      <c r="CS785" s="127"/>
      <c r="CT785" s="122" t="str">
        <f t="shared" si="2561"/>
        <v/>
      </c>
      <c r="CU785" s="123" t="str">
        <f t="shared" si="2562"/>
        <v/>
      </c>
      <c r="CV785" s="123" t="str">
        <f t="shared" si="2563"/>
        <v/>
      </c>
      <c r="CW785" s="123" t="str">
        <f t="shared" si="2564"/>
        <v/>
      </c>
      <c r="CX785" s="123" t="str">
        <f t="shared" si="2565"/>
        <v/>
      </c>
      <c r="CY785" s="123" t="str">
        <f t="shared" si="2566"/>
        <v/>
      </c>
      <c r="CZ785" s="123" t="str">
        <f t="shared" si="2567"/>
        <v/>
      </c>
      <c r="DA785" s="123" t="str">
        <f t="shared" si="2568"/>
        <v/>
      </c>
      <c r="DB785" s="124" t="str">
        <f t="shared" si="2569"/>
        <v/>
      </c>
      <c r="DC785" s="128" t="str">
        <f t="shared" si="2570"/>
        <v/>
      </c>
      <c r="DD785" s="123" t="str">
        <f t="shared" si="2571"/>
        <v/>
      </c>
      <c r="DE785" s="123" t="str">
        <f t="shared" si="2572"/>
        <v/>
      </c>
      <c r="DF785" s="123" t="str">
        <f t="shared" si="2573"/>
        <v/>
      </c>
      <c r="DG785" s="123" t="str">
        <f t="shared" si="2574"/>
        <v/>
      </c>
      <c r="DH785" s="123" t="str">
        <f t="shared" si="2575"/>
        <v/>
      </c>
      <c r="DI785" s="123" t="str">
        <f t="shared" si="2576"/>
        <v/>
      </c>
      <c r="DJ785" s="129" t="str">
        <f t="shared" si="2577"/>
        <v/>
      </c>
      <c r="DK785" s="98" t="s">
        <v>68</v>
      </c>
      <c r="DL785" s="130">
        <f t="shared" si="2584"/>
        <v>779</v>
      </c>
      <c r="DM785" s="56"/>
    </row>
    <row r="786" spans="2:117" ht="22.5" customHeight="1">
      <c r="B786" s="98" t="s">
        <v>68</v>
      </c>
      <c r="C786" s="130">
        <f t="shared" si="2578"/>
        <v>780</v>
      </c>
      <c r="D786" s="146">
        <v>45713</v>
      </c>
      <c r="E786" s="155" t="s">
        <v>69</v>
      </c>
      <c r="F786" s="102" t="s">
        <v>70</v>
      </c>
      <c r="G786" s="156" t="s">
        <v>20</v>
      </c>
      <c r="H786" s="131" t="s">
        <v>46</v>
      </c>
      <c r="I786" s="132">
        <v>10000</v>
      </c>
      <c r="J786" s="106"/>
      <c r="K786" s="107">
        <f t="shared" si="2579"/>
        <v>7741763</v>
      </c>
      <c r="L786" s="645"/>
      <c r="M786" s="133"/>
      <c r="N786" s="133"/>
      <c r="O786" s="134" t="str">
        <f t="shared" ref="O786:S786" si="2621">IF($H786=O$6,$I786,"")</f>
        <v/>
      </c>
      <c r="P786" s="135" t="str">
        <f t="shared" si="2621"/>
        <v/>
      </c>
      <c r="Q786" s="136">
        <f t="shared" si="2621"/>
        <v>10000</v>
      </c>
      <c r="R786" s="135" t="str">
        <f t="shared" si="2621"/>
        <v/>
      </c>
      <c r="S786" s="137" t="str">
        <f t="shared" si="2621"/>
        <v/>
      </c>
      <c r="T786" s="113" t="str">
        <f t="shared" ref="T786:AJ786" si="2622">IF($H786=T$6,$J786,"")</f>
        <v/>
      </c>
      <c r="U786" s="114" t="str">
        <f t="shared" si="2622"/>
        <v/>
      </c>
      <c r="V786" s="114" t="str">
        <f t="shared" si="2622"/>
        <v/>
      </c>
      <c r="W786" s="114" t="str">
        <f t="shared" si="2622"/>
        <v/>
      </c>
      <c r="X786" s="113" t="str">
        <f t="shared" si="2622"/>
        <v/>
      </c>
      <c r="Y786" s="114" t="str">
        <f t="shared" si="2622"/>
        <v/>
      </c>
      <c r="Z786" s="114" t="str">
        <f t="shared" si="2622"/>
        <v/>
      </c>
      <c r="AA786" s="114" t="str">
        <f t="shared" si="2622"/>
        <v/>
      </c>
      <c r="AB786" s="113" t="str">
        <f t="shared" si="2622"/>
        <v/>
      </c>
      <c r="AC786" s="114" t="str">
        <f t="shared" si="2622"/>
        <v/>
      </c>
      <c r="AD786" s="114" t="str">
        <f t="shared" si="2622"/>
        <v/>
      </c>
      <c r="AE786" s="114" t="str">
        <f t="shared" si="2622"/>
        <v/>
      </c>
      <c r="AF786" s="114" t="str">
        <f t="shared" si="2622"/>
        <v/>
      </c>
      <c r="AG786" s="114" t="str">
        <f t="shared" si="2622"/>
        <v/>
      </c>
      <c r="AH786" s="114" t="str">
        <f t="shared" si="2622"/>
        <v/>
      </c>
      <c r="AI786" s="113" t="str">
        <f t="shared" si="2622"/>
        <v/>
      </c>
      <c r="AJ786" s="115" t="str">
        <f t="shared" si="2622"/>
        <v/>
      </c>
      <c r="AK786" s="617"/>
      <c r="AL786" s="38"/>
      <c r="AM786" s="98" t="s">
        <v>68</v>
      </c>
      <c r="AN786" s="130">
        <f t="shared" si="2582"/>
        <v>780</v>
      </c>
      <c r="AO786" s="138" t="str">
        <f t="shared" ref="AO786:AS786" si="2623">IF(AND($G786=AO$4,$H786=AO$6),$I786,"")</f>
        <v/>
      </c>
      <c r="AP786" s="139" t="str">
        <f t="shared" si="2623"/>
        <v/>
      </c>
      <c r="AQ786" s="139">
        <f t="shared" si="2623"/>
        <v>10000</v>
      </c>
      <c r="AR786" s="139" t="str">
        <f t="shared" si="2623"/>
        <v/>
      </c>
      <c r="AS786" s="139" t="str">
        <f t="shared" si="2623"/>
        <v/>
      </c>
      <c r="AT786" s="118"/>
      <c r="AU786" s="138" t="str">
        <f t="shared" si="2511"/>
        <v/>
      </c>
      <c r="AV786" s="139" t="str">
        <f t="shared" si="2512"/>
        <v/>
      </c>
      <c r="AW786" s="139" t="str">
        <f t="shared" si="2513"/>
        <v/>
      </c>
      <c r="AX786" s="139" t="str">
        <f t="shared" si="2514"/>
        <v/>
      </c>
      <c r="AY786" s="139" t="str">
        <f t="shared" si="2515"/>
        <v/>
      </c>
      <c r="AZ786" s="140" t="str">
        <f t="shared" si="2516"/>
        <v/>
      </c>
      <c r="BA786" s="141" t="str">
        <f t="shared" si="2517"/>
        <v/>
      </c>
      <c r="BB786" s="139" t="str">
        <f t="shared" si="2518"/>
        <v/>
      </c>
      <c r="BC786" s="139" t="str">
        <f t="shared" si="2519"/>
        <v/>
      </c>
      <c r="BD786" s="139" t="str">
        <f t="shared" si="2520"/>
        <v/>
      </c>
      <c r="BE786" s="140" t="str">
        <f t="shared" si="2521"/>
        <v/>
      </c>
      <c r="BF786" s="122" t="str">
        <f t="shared" si="2522"/>
        <v/>
      </c>
      <c r="BG786" s="123" t="str">
        <f t="shared" si="2523"/>
        <v/>
      </c>
      <c r="BH786" s="123" t="str">
        <f t="shared" si="2524"/>
        <v/>
      </c>
      <c r="BI786" s="123" t="str">
        <f t="shared" si="2525"/>
        <v/>
      </c>
      <c r="BJ786" s="122" t="str">
        <f t="shared" si="2526"/>
        <v/>
      </c>
      <c r="BK786" s="123" t="str">
        <f t="shared" si="2527"/>
        <v/>
      </c>
      <c r="BL786" s="123" t="str">
        <f t="shared" si="2528"/>
        <v/>
      </c>
      <c r="BM786" s="123" t="str">
        <f t="shared" si="2529"/>
        <v/>
      </c>
      <c r="BN786" s="123" t="str">
        <f t="shared" si="2530"/>
        <v/>
      </c>
      <c r="BO786" s="123" t="str">
        <f t="shared" si="2531"/>
        <v/>
      </c>
      <c r="BP786" s="123" t="str">
        <f t="shared" si="2532"/>
        <v/>
      </c>
      <c r="BQ786" s="123" t="str">
        <f t="shared" si="2533"/>
        <v/>
      </c>
      <c r="BR786" s="124" t="str">
        <f t="shared" si="2534"/>
        <v/>
      </c>
      <c r="BS786" s="142" t="str">
        <f t="shared" si="2535"/>
        <v/>
      </c>
      <c r="BT786" s="143" t="str">
        <f t="shared" si="2536"/>
        <v/>
      </c>
      <c r="BU786" s="143" t="str">
        <f t="shared" si="2537"/>
        <v/>
      </c>
      <c r="BV786" s="143" t="str">
        <f t="shared" si="2538"/>
        <v/>
      </c>
      <c r="BW786" s="143" t="str">
        <f t="shared" si="2539"/>
        <v/>
      </c>
      <c r="BX786" s="144" t="str">
        <f t="shared" si="2540"/>
        <v/>
      </c>
      <c r="BY786" s="141" t="str">
        <f t="shared" si="2541"/>
        <v/>
      </c>
      <c r="BZ786" s="139" t="str">
        <f t="shared" si="2542"/>
        <v/>
      </c>
      <c r="CA786" s="139" t="str">
        <f t="shared" si="2543"/>
        <v/>
      </c>
      <c r="CB786" s="139" t="str">
        <f t="shared" si="2544"/>
        <v/>
      </c>
      <c r="CC786" s="139" t="str">
        <f t="shared" si="2545"/>
        <v/>
      </c>
      <c r="CD786" s="139" t="str">
        <f t="shared" si="2546"/>
        <v/>
      </c>
      <c r="CE786" s="140" t="str">
        <f t="shared" si="2547"/>
        <v/>
      </c>
      <c r="CF786" s="141" t="str">
        <f t="shared" si="2548"/>
        <v/>
      </c>
      <c r="CG786" s="139" t="str">
        <f t="shared" si="2549"/>
        <v/>
      </c>
      <c r="CH786" s="139" t="str">
        <f t="shared" si="2550"/>
        <v/>
      </c>
      <c r="CI786" s="139" t="str">
        <f t="shared" si="2551"/>
        <v/>
      </c>
      <c r="CJ786" s="139" t="str">
        <f t="shared" si="2552"/>
        <v/>
      </c>
      <c r="CK786" s="139" t="str">
        <f t="shared" si="2553"/>
        <v/>
      </c>
      <c r="CL786" s="140" t="str">
        <f t="shared" si="2554"/>
        <v/>
      </c>
      <c r="CM786" s="142" t="str">
        <f t="shared" si="2555"/>
        <v/>
      </c>
      <c r="CN786" s="143" t="str">
        <f t="shared" si="2556"/>
        <v/>
      </c>
      <c r="CO786" s="143" t="str">
        <f t="shared" si="2557"/>
        <v/>
      </c>
      <c r="CP786" s="143" t="str">
        <f t="shared" si="2558"/>
        <v/>
      </c>
      <c r="CQ786" s="143" t="str">
        <f t="shared" si="2559"/>
        <v/>
      </c>
      <c r="CR786" s="145" t="str">
        <f t="shared" si="2560"/>
        <v/>
      </c>
      <c r="CS786" s="127"/>
      <c r="CT786" s="122" t="str">
        <f t="shared" si="2561"/>
        <v/>
      </c>
      <c r="CU786" s="123" t="str">
        <f t="shared" si="2562"/>
        <v/>
      </c>
      <c r="CV786" s="123" t="str">
        <f t="shared" si="2563"/>
        <v/>
      </c>
      <c r="CW786" s="123" t="str">
        <f t="shared" si="2564"/>
        <v/>
      </c>
      <c r="CX786" s="123" t="str">
        <f t="shared" si="2565"/>
        <v/>
      </c>
      <c r="CY786" s="123" t="str">
        <f t="shared" si="2566"/>
        <v/>
      </c>
      <c r="CZ786" s="123" t="str">
        <f t="shared" si="2567"/>
        <v/>
      </c>
      <c r="DA786" s="123" t="str">
        <f t="shared" si="2568"/>
        <v/>
      </c>
      <c r="DB786" s="124" t="str">
        <f t="shared" si="2569"/>
        <v/>
      </c>
      <c r="DC786" s="128" t="str">
        <f t="shared" si="2570"/>
        <v/>
      </c>
      <c r="DD786" s="123" t="str">
        <f t="shared" si="2571"/>
        <v/>
      </c>
      <c r="DE786" s="123" t="str">
        <f t="shared" si="2572"/>
        <v/>
      </c>
      <c r="DF786" s="123" t="str">
        <f t="shared" si="2573"/>
        <v/>
      </c>
      <c r="DG786" s="123" t="str">
        <f t="shared" si="2574"/>
        <v/>
      </c>
      <c r="DH786" s="123" t="str">
        <f t="shared" si="2575"/>
        <v/>
      </c>
      <c r="DI786" s="123" t="str">
        <f t="shared" si="2576"/>
        <v/>
      </c>
      <c r="DJ786" s="129" t="str">
        <f t="shared" si="2577"/>
        <v/>
      </c>
      <c r="DK786" s="98" t="s">
        <v>68</v>
      </c>
      <c r="DL786" s="130">
        <f t="shared" si="2584"/>
        <v>780</v>
      </c>
      <c r="DM786" s="56"/>
    </row>
    <row r="787" spans="2:117" ht="22.5" customHeight="1">
      <c r="B787" s="98" t="s">
        <v>68</v>
      </c>
      <c r="C787" s="130">
        <f t="shared" si="2578"/>
        <v>781</v>
      </c>
      <c r="D787" s="146">
        <v>45713</v>
      </c>
      <c r="E787" s="155" t="s">
        <v>69</v>
      </c>
      <c r="F787" s="102" t="s">
        <v>70</v>
      </c>
      <c r="G787" s="103" t="s">
        <v>20</v>
      </c>
      <c r="H787" s="131" t="s">
        <v>46</v>
      </c>
      <c r="I787" s="132">
        <v>2000</v>
      </c>
      <c r="J787" s="106"/>
      <c r="K787" s="107">
        <f t="shared" si="2579"/>
        <v>7743763</v>
      </c>
      <c r="L787" s="645"/>
      <c r="M787" s="133"/>
      <c r="N787" s="133"/>
      <c r="O787" s="134" t="str">
        <f t="shared" ref="O787:S787" si="2624">IF($H787=O$6,$I787,"")</f>
        <v/>
      </c>
      <c r="P787" s="135" t="str">
        <f t="shared" si="2624"/>
        <v/>
      </c>
      <c r="Q787" s="136">
        <f t="shared" si="2624"/>
        <v>2000</v>
      </c>
      <c r="R787" s="135" t="str">
        <f t="shared" si="2624"/>
        <v/>
      </c>
      <c r="S787" s="137" t="str">
        <f t="shared" si="2624"/>
        <v/>
      </c>
      <c r="T787" s="113" t="str">
        <f t="shared" ref="T787:AJ787" si="2625">IF($H787=T$6,$J787,"")</f>
        <v/>
      </c>
      <c r="U787" s="114" t="str">
        <f t="shared" si="2625"/>
        <v/>
      </c>
      <c r="V787" s="114" t="str">
        <f t="shared" si="2625"/>
        <v/>
      </c>
      <c r="W787" s="114" t="str">
        <f t="shared" si="2625"/>
        <v/>
      </c>
      <c r="X787" s="113" t="str">
        <f t="shared" si="2625"/>
        <v/>
      </c>
      <c r="Y787" s="114" t="str">
        <f t="shared" si="2625"/>
        <v/>
      </c>
      <c r="Z787" s="114" t="str">
        <f t="shared" si="2625"/>
        <v/>
      </c>
      <c r="AA787" s="114" t="str">
        <f t="shared" si="2625"/>
        <v/>
      </c>
      <c r="AB787" s="113" t="str">
        <f t="shared" si="2625"/>
        <v/>
      </c>
      <c r="AC787" s="114" t="str">
        <f t="shared" si="2625"/>
        <v/>
      </c>
      <c r="AD787" s="114" t="str">
        <f t="shared" si="2625"/>
        <v/>
      </c>
      <c r="AE787" s="114" t="str">
        <f t="shared" si="2625"/>
        <v/>
      </c>
      <c r="AF787" s="114" t="str">
        <f t="shared" si="2625"/>
        <v/>
      </c>
      <c r="AG787" s="114" t="str">
        <f t="shared" si="2625"/>
        <v/>
      </c>
      <c r="AH787" s="114" t="str">
        <f t="shared" si="2625"/>
        <v/>
      </c>
      <c r="AI787" s="113" t="str">
        <f t="shared" si="2625"/>
        <v/>
      </c>
      <c r="AJ787" s="115" t="str">
        <f t="shared" si="2625"/>
        <v/>
      </c>
      <c r="AK787" s="617"/>
      <c r="AL787" s="38"/>
      <c r="AM787" s="98" t="s">
        <v>68</v>
      </c>
      <c r="AN787" s="130">
        <f t="shared" si="2582"/>
        <v>781</v>
      </c>
      <c r="AO787" s="138" t="str">
        <f t="shared" ref="AO787:AS787" si="2626">IF(AND($G787=AO$4,$H787=AO$6),$I787,"")</f>
        <v/>
      </c>
      <c r="AP787" s="139" t="str">
        <f t="shared" si="2626"/>
        <v/>
      </c>
      <c r="AQ787" s="139">
        <f t="shared" si="2626"/>
        <v>2000</v>
      </c>
      <c r="AR787" s="139" t="str">
        <f t="shared" si="2626"/>
        <v/>
      </c>
      <c r="AS787" s="139" t="str">
        <f t="shared" si="2626"/>
        <v/>
      </c>
      <c r="AT787" s="118"/>
      <c r="AU787" s="138" t="str">
        <f t="shared" si="2511"/>
        <v/>
      </c>
      <c r="AV787" s="139" t="str">
        <f t="shared" si="2512"/>
        <v/>
      </c>
      <c r="AW787" s="139" t="str">
        <f t="shared" si="2513"/>
        <v/>
      </c>
      <c r="AX787" s="139" t="str">
        <f t="shared" si="2514"/>
        <v/>
      </c>
      <c r="AY787" s="139" t="str">
        <f t="shared" si="2515"/>
        <v/>
      </c>
      <c r="AZ787" s="140" t="str">
        <f t="shared" si="2516"/>
        <v/>
      </c>
      <c r="BA787" s="141" t="str">
        <f t="shared" si="2517"/>
        <v/>
      </c>
      <c r="BB787" s="139" t="str">
        <f t="shared" si="2518"/>
        <v/>
      </c>
      <c r="BC787" s="139" t="str">
        <f t="shared" si="2519"/>
        <v/>
      </c>
      <c r="BD787" s="139" t="str">
        <f t="shared" si="2520"/>
        <v/>
      </c>
      <c r="BE787" s="140" t="str">
        <f t="shared" si="2521"/>
        <v/>
      </c>
      <c r="BF787" s="122" t="str">
        <f t="shared" si="2522"/>
        <v/>
      </c>
      <c r="BG787" s="123" t="str">
        <f t="shared" si="2523"/>
        <v/>
      </c>
      <c r="BH787" s="123" t="str">
        <f t="shared" si="2524"/>
        <v/>
      </c>
      <c r="BI787" s="123" t="str">
        <f t="shared" si="2525"/>
        <v/>
      </c>
      <c r="BJ787" s="122" t="str">
        <f t="shared" si="2526"/>
        <v/>
      </c>
      <c r="BK787" s="123" t="str">
        <f t="shared" si="2527"/>
        <v/>
      </c>
      <c r="BL787" s="123" t="str">
        <f t="shared" si="2528"/>
        <v/>
      </c>
      <c r="BM787" s="123" t="str">
        <f t="shared" si="2529"/>
        <v/>
      </c>
      <c r="BN787" s="123" t="str">
        <f t="shared" si="2530"/>
        <v/>
      </c>
      <c r="BO787" s="123" t="str">
        <f t="shared" si="2531"/>
        <v/>
      </c>
      <c r="BP787" s="123" t="str">
        <f t="shared" si="2532"/>
        <v/>
      </c>
      <c r="BQ787" s="123" t="str">
        <f t="shared" si="2533"/>
        <v/>
      </c>
      <c r="BR787" s="124" t="str">
        <f t="shared" si="2534"/>
        <v/>
      </c>
      <c r="BS787" s="142" t="str">
        <f t="shared" si="2535"/>
        <v/>
      </c>
      <c r="BT787" s="143" t="str">
        <f t="shared" si="2536"/>
        <v/>
      </c>
      <c r="BU787" s="143" t="str">
        <f t="shared" si="2537"/>
        <v/>
      </c>
      <c r="BV787" s="143" t="str">
        <f t="shared" si="2538"/>
        <v/>
      </c>
      <c r="BW787" s="143" t="str">
        <f t="shared" si="2539"/>
        <v/>
      </c>
      <c r="BX787" s="144" t="str">
        <f t="shared" si="2540"/>
        <v/>
      </c>
      <c r="BY787" s="141" t="str">
        <f t="shared" si="2541"/>
        <v/>
      </c>
      <c r="BZ787" s="139" t="str">
        <f t="shared" si="2542"/>
        <v/>
      </c>
      <c r="CA787" s="139" t="str">
        <f t="shared" si="2543"/>
        <v/>
      </c>
      <c r="CB787" s="139" t="str">
        <f t="shared" si="2544"/>
        <v/>
      </c>
      <c r="CC787" s="139" t="str">
        <f t="shared" si="2545"/>
        <v/>
      </c>
      <c r="CD787" s="139" t="str">
        <f t="shared" si="2546"/>
        <v/>
      </c>
      <c r="CE787" s="140" t="str">
        <f t="shared" si="2547"/>
        <v/>
      </c>
      <c r="CF787" s="141" t="str">
        <f t="shared" si="2548"/>
        <v/>
      </c>
      <c r="CG787" s="139" t="str">
        <f t="shared" si="2549"/>
        <v/>
      </c>
      <c r="CH787" s="139" t="str">
        <f t="shared" si="2550"/>
        <v/>
      </c>
      <c r="CI787" s="139" t="str">
        <f t="shared" si="2551"/>
        <v/>
      </c>
      <c r="CJ787" s="139" t="str">
        <f t="shared" si="2552"/>
        <v/>
      </c>
      <c r="CK787" s="139" t="str">
        <f t="shared" si="2553"/>
        <v/>
      </c>
      <c r="CL787" s="140" t="str">
        <f t="shared" si="2554"/>
        <v/>
      </c>
      <c r="CM787" s="142" t="str">
        <f t="shared" si="2555"/>
        <v/>
      </c>
      <c r="CN787" s="143" t="str">
        <f t="shared" si="2556"/>
        <v/>
      </c>
      <c r="CO787" s="143" t="str">
        <f t="shared" si="2557"/>
        <v/>
      </c>
      <c r="CP787" s="143" t="str">
        <f t="shared" si="2558"/>
        <v/>
      </c>
      <c r="CQ787" s="143" t="str">
        <f t="shared" si="2559"/>
        <v/>
      </c>
      <c r="CR787" s="145" t="str">
        <f t="shared" si="2560"/>
        <v/>
      </c>
      <c r="CS787" s="127"/>
      <c r="CT787" s="122" t="str">
        <f t="shared" si="2561"/>
        <v/>
      </c>
      <c r="CU787" s="123" t="str">
        <f t="shared" si="2562"/>
        <v/>
      </c>
      <c r="CV787" s="123" t="str">
        <f t="shared" si="2563"/>
        <v/>
      </c>
      <c r="CW787" s="123" t="str">
        <f t="shared" si="2564"/>
        <v/>
      </c>
      <c r="CX787" s="123" t="str">
        <f t="shared" si="2565"/>
        <v/>
      </c>
      <c r="CY787" s="123" t="str">
        <f t="shared" si="2566"/>
        <v/>
      </c>
      <c r="CZ787" s="123" t="str">
        <f t="shared" si="2567"/>
        <v/>
      </c>
      <c r="DA787" s="123" t="str">
        <f t="shared" si="2568"/>
        <v/>
      </c>
      <c r="DB787" s="124" t="str">
        <f t="shared" si="2569"/>
        <v/>
      </c>
      <c r="DC787" s="128" t="str">
        <f t="shared" si="2570"/>
        <v/>
      </c>
      <c r="DD787" s="123" t="str">
        <f t="shared" si="2571"/>
        <v/>
      </c>
      <c r="DE787" s="123" t="str">
        <f t="shared" si="2572"/>
        <v/>
      </c>
      <c r="DF787" s="123" t="str">
        <f t="shared" si="2573"/>
        <v/>
      </c>
      <c r="DG787" s="123" t="str">
        <f t="shared" si="2574"/>
        <v/>
      </c>
      <c r="DH787" s="123" t="str">
        <f t="shared" si="2575"/>
        <v/>
      </c>
      <c r="DI787" s="123" t="str">
        <f t="shared" si="2576"/>
        <v/>
      </c>
      <c r="DJ787" s="129" t="str">
        <f t="shared" si="2577"/>
        <v/>
      </c>
      <c r="DK787" s="98" t="s">
        <v>68</v>
      </c>
      <c r="DL787" s="130">
        <f t="shared" si="2584"/>
        <v>781</v>
      </c>
      <c r="DM787" s="56"/>
    </row>
    <row r="788" spans="2:117" ht="22.5" customHeight="1">
      <c r="B788" s="98" t="s">
        <v>68</v>
      </c>
      <c r="C788" s="130">
        <f t="shared" si="2578"/>
        <v>782</v>
      </c>
      <c r="D788" s="146">
        <v>45713</v>
      </c>
      <c r="E788" s="155" t="s">
        <v>83</v>
      </c>
      <c r="F788" s="168" t="s">
        <v>84</v>
      </c>
      <c r="G788" s="158" t="s">
        <v>30</v>
      </c>
      <c r="H788" s="131" t="s">
        <v>51</v>
      </c>
      <c r="I788" s="132"/>
      <c r="J788" s="106">
        <v>153670</v>
      </c>
      <c r="K788" s="107">
        <f t="shared" si="2579"/>
        <v>7590093</v>
      </c>
      <c r="L788" s="645"/>
      <c r="M788" s="166"/>
      <c r="N788" s="167" t="str">
        <f>HYPERLINK("./領収書_公開用/外領収書Y5請求書Y5.pdf","請求書Y5")</f>
        <v>請求書Y5</v>
      </c>
      <c r="O788" s="134" t="str">
        <f t="shared" ref="O788:S788" si="2627">IF($H788=O$6,$I788,"")</f>
        <v/>
      </c>
      <c r="P788" s="135" t="str">
        <f t="shared" si="2627"/>
        <v/>
      </c>
      <c r="Q788" s="136" t="str">
        <f t="shared" si="2627"/>
        <v/>
      </c>
      <c r="R788" s="135" t="str">
        <f t="shared" si="2627"/>
        <v/>
      </c>
      <c r="S788" s="137" t="str">
        <f t="shared" si="2627"/>
        <v/>
      </c>
      <c r="T788" s="113" t="str">
        <f t="shared" ref="T788:AJ788" si="2628">IF($H788=T$6,$J788,"")</f>
        <v/>
      </c>
      <c r="U788" s="114" t="str">
        <f t="shared" si="2628"/>
        <v/>
      </c>
      <c r="V788" s="114">
        <f t="shared" si="2628"/>
        <v>153670</v>
      </c>
      <c r="W788" s="114" t="str">
        <f t="shared" si="2628"/>
        <v/>
      </c>
      <c r="X788" s="113" t="str">
        <f t="shared" si="2628"/>
        <v/>
      </c>
      <c r="Y788" s="114" t="str">
        <f t="shared" si="2628"/>
        <v/>
      </c>
      <c r="Z788" s="114" t="str">
        <f t="shared" si="2628"/>
        <v/>
      </c>
      <c r="AA788" s="114" t="str">
        <f t="shared" si="2628"/>
        <v/>
      </c>
      <c r="AB788" s="113" t="str">
        <f t="shared" si="2628"/>
        <v/>
      </c>
      <c r="AC788" s="114" t="str">
        <f t="shared" si="2628"/>
        <v/>
      </c>
      <c r="AD788" s="114" t="str">
        <f t="shared" si="2628"/>
        <v/>
      </c>
      <c r="AE788" s="114" t="str">
        <f t="shared" si="2628"/>
        <v/>
      </c>
      <c r="AF788" s="114" t="str">
        <f t="shared" si="2628"/>
        <v/>
      </c>
      <c r="AG788" s="114" t="str">
        <f t="shared" si="2628"/>
        <v/>
      </c>
      <c r="AH788" s="114" t="str">
        <f t="shared" si="2628"/>
        <v/>
      </c>
      <c r="AI788" s="113" t="str">
        <f t="shared" si="2628"/>
        <v/>
      </c>
      <c r="AJ788" s="115" t="str">
        <f t="shared" si="2628"/>
        <v/>
      </c>
      <c r="AK788" s="617"/>
      <c r="AL788" s="38"/>
      <c r="AM788" s="98" t="s">
        <v>68</v>
      </c>
      <c r="AN788" s="130">
        <f t="shared" si="2582"/>
        <v>782</v>
      </c>
      <c r="AO788" s="138" t="str">
        <f t="shared" ref="AO788:AS788" si="2629">IF(AND($G788=AO$4,$H788=AO$6),$I788,"")</f>
        <v/>
      </c>
      <c r="AP788" s="139" t="str">
        <f t="shared" si="2629"/>
        <v/>
      </c>
      <c r="AQ788" s="139" t="str">
        <f t="shared" si="2629"/>
        <v/>
      </c>
      <c r="AR788" s="139" t="str">
        <f t="shared" si="2629"/>
        <v/>
      </c>
      <c r="AS788" s="139" t="str">
        <f t="shared" si="2629"/>
        <v/>
      </c>
      <c r="AT788" s="118"/>
      <c r="AU788" s="138" t="str">
        <f t="shared" si="2511"/>
        <v/>
      </c>
      <c r="AV788" s="139" t="str">
        <f t="shared" si="2512"/>
        <v/>
      </c>
      <c r="AW788" s="139" t="str">
        <f t="shared" si="2513"/>
        <v/>
      </c>
      <c r="AX788" s="139" t="str">
        <f t="shared" si="2514"/>
        <v/>
      </c>
      <c r="AY788" s="139" t="str">
        <f t="shared" si="2515"/>
        <v/>
      </c>
      <c r="AZ788" s="140" t="str">
        <f t="shared" si="2516"/>
        <v/>
      </c>
      <c r="BA788" s="141" t="str">
        <f t="shared" si="2517"/>
        <v/>
      </c>
      <c r="BB788" s="139" t="str">
        <f t="shared" si="2518"/>
        <v/>
      </c>
      <c r="BC788" s="139" t="str">
        <f t="shared" si="2519"/>
        <v/>
      </c>
      <c r="BD788" s="139" t="str">
        <f t="shared" si="2520"/>
        <v/>
      </c>
      <c r="BE788" s="140" t="str">
        <f t="shared" si="2521"/>
        <v/>
      </c>
      <c r="BF788" s="122" t="str">
        <f t="shared" si="2522"/>
        <v/>
      </c>
      <c r="BG788" s="123" t="str">
        <f t="shared" si="2523"/>
        <v/>
      </c>
      <c r="BH788" s="123" t="str">
        <f t="shared" si="2524"/>
        <v/>
      </c>
      <c r="BI788" s="123" t="str">
        <f t="shared" si="2525"/>
        <v/>
      </c>
      <c r="BJ788" s="122" t="str">
        <f t="shared" si="2526"/>
        <v/>
      </c>
      <c r="BK788" s="123" t="str">
        <f t="shared" si="2527"/>
        <v/>
      </c>
      <c r="BL788" s="123" t="str">
        <f t="shared" si="2528"/>
        <v/>
      </c>
      <c r="BM788" s="123" t="str">
        <f t="shared" si="2529"/>
        <v/>
      </c>
      <c r="BN788" s="123" t="str">
        <f t="shared" si="2530"/>
        <v/>
      </c>
      <c r="BO788" s="123" t="str">
        <f t="shared" si="2531"/>
        <v/>
      </c>
      <c r="BP788" s="123" t="str">
        <f t="shared" si="2532"/>
        <v/>
      </c>
      <c r="BQ788" s="123" t="str">
        <f t="shared" si="2533"/>
        <v/>
      </c>
      <c r="BR788" s="124" t="str">
        <f t="shared" si="2534"/>
        <v/>
      </c>
      <c r="BS788" s="142" t="str">
        <f t="shared" si="2535"/>
        <v/>
      </c>
      <c r="BT788" s="143" t="str">
        <f t="shared" si="2536"/>
        <v/>
      </c>
      <c r="BU788" s="143" t="str">
        <f t="shared" si="2537"/>
        <v/>
      </c>
      <c r="BV788" s="143" t="str">
        <f t="shared" si="2538"/>
        <v/>
      </c>
      <c r="BW788" s="143" t="str">
        <f t="shared" si="2539"/>
        <v/>
      </c>
      <c r="BX788" s="144" t="str">
        <f t="shared" si="2540"/>
        <v/>
      </c>
      <c r="BY788" s="141" t="str">
        <f t="shared" si="2541"/>
        <v/>
      </c>
      <c r="BZ788" s="139" t="str">
        <f t="shared" si="2542"/>
        <v/>
      </c>
      <c r="CA788" s="139" t="str">
        <f t="shared" si="2543"/>
        <v/>
      </c>
      <c r="CB788" s="139" t="str">
        <f t="shared" si="2544"/>
        <v/>
      </c>
      <c r="CC788" s="139" t="str">
        <f t="shared" si="2545"/>
        <v/>
      </c>
      <c r="CD788" s="139" t="str">
        <f t="shared" si="2546"/>
        <v/>
      </c>
      <c r="CE788" s="140" t="str">
        <f t="shared" si="2547"/>
        <v/>
      </c>
      <c r="CF788" s="141" t="str">
        <f t="shared" si="2548"/>
        <v/>
      </c>
      <c r="CG788" s="139" t="str">
        <f t="shared" si="2549"/>
        <v/>
      </c>
      <c r="CH788" s="139" t="str">
        <f t="shared" si="2550"/>
        <v/>
      </c>
      <c r="CI788" s="139" t="str">
        <f t="shared" si="2551"/>
        <v/>
      </c>
      <c r="CJ788" s="139" t="str">
        <f t="shared" si="2552"/>
        <v/>
      </c>
      <c r="CK788" s="139" t="str">
        <f t="shared" si="2553"/>
        <v/>
      </c>
      <c r="CL788" s="140" t="str">
        <f t="shared" si="2554"/>
        <v/>
      </c>
      <c r="CM788" s="142" t="str">
        <f t="shared" si="2555"/>
        <v/>
      </c>
      <c r="CN788" s="143" t="str">
        <f t="shared" si="2556"/>
        <v/>
      </c>
      <c r="CO788" s="143" t="str">
        <f t="shared" si="2557"/>
        <v/>
      </c>
      <c r="CP788" s="143" t="str">
        <f t="shared" si="2558"/>
        <v/>
      </c>
      <c r="CQ788" s="143" t="str">
        <f t="shared" si="2559"/>
        <v/>
      </c>
      <c r="CR788" s="145" t="str">
        <f t="shared" si="2560"/>
        <v/>
      </c>
      <c r="CS788" s="127"/>
      <c r="CT788" s="122" t="str">
        <f t="shared" si="2561"/>
        <v/>
      </c>
      <c r="CU788" s="123">
        <f t="shared" si="2562"/>
        <v>153670</v>
      </c>
      <c r="CV788" s="123" t="str">
        <f t="shared" si="2563"/>
        <v/>
      </c>
      <c r="CW788" s="123" t="str">
        <f t="shared" si="2564"/>
        <v/>
      </c>
      <c r="CX788" s="123" t="str">
        <f t="shared" si="2565"/>
        <v/>
      </c>
      <c r="CY788" s="123" t="str">
        <f t="shared" si="2566"/>
        <v/>
      </c>
      <c r="CZ788" s="123" t="str">
        <f t="shared" si="2567"/>
        <v/>
      </c>
      <c r="DA788" s="123" t="str">
        <f t="shared" si="2568"/>
        <v/>
      </c>
      <c r="DB788" s="124" t="str">
        <f t="shared" si="2569"/>
        <v/>
      </c>
      <c r="DC788" s="128" t="str">
        <f t="shared" si="2570"/>
        <v/>
      </c>
      <c r="DD788" s="123" t="str">
        <f t="shared" si="2571"/>
        <v/>
      </c>
      <c r="DE788" s="123" t="str">
        <f t="shared" si="2572"/>
        <v/>
      </c>
      <c r="DF788" s="123" t="str">
        <f t="shared" si="2573"/>
        <v/>
      </c>
      <c r="DG788" s="123" t="str">
        <f t="shared" si="2574"/>
        <v/>
      </c>
      <c r="DH788" s="123" t="str">
        <f t="shared" si="2575"/>
        <v/>
      </c>
      <c r="DI788" s="123" t="str">
        <f t="shared" si="2576"/>
        <v/>
      </c>
      <c r="DJ788" s="129" t="str">
        <f t="shared" si="2577"/>
        <v/>
      </c>
      <c r="DK788" s="98" t="s">
        <v>68</v>
      </c>
      <c r="DL788" s="130">
        <f t="shared" si="2584"/>
        <v>782</v>
      </c>
      <c r="DM788" s="56"/>
    </row>
    <row r="789" spans="2:117" ht="22.5" customHeight="1">
      <c r="B789" s="98" t="s">
        <v>68</v>
      </c>
      <c r="C789" s="130">
        <f t="shared" si="2578"/>
        <v>783</v>
      </c>
      <c r="D789" s="146">
        <v>45713</v>
      </c>
      <c r="E789" s="155" t="s">
        <v>73</v>
      </c>
      <c r="F789" s="168" t="s">
        <v>74</v>
      </c>
      <c r="G789" s="158" t="s">
        <v>30</v>
      </c>
      <c r="H789" s="131" t="s">
        <v>55</v>
      </c>
      <c r="I789" s="132"/>
      <c r="J789" s="106">
        <v>770</v>
      </c>
      <c r="K789" s="107">
        <f t="shared" si="2579"/>
        <v>7589323</v>
      </c>
      <c r="L789" s="645"/>
      <c r="M789" s="166"/>
      <c r="N789" s="169"/>
      <c r="O789" s="134" t="str">
        <f t="shared" ref="O789:S789" si="2630">IF($H789=O$6,$I789,"")</f>
        <v/>
      </c>
      <c r="P789" s="135" t="str">
        <f t="shared" si="2630"/>
        <v/>
      </c>
      <c r="Q789" s="136" t="str">
        <f t="shared" si="2630"/>
        <v/>
      </c>
      <c r="R789" s="135" t="str">
        <f t="shared" si="2630"/>
        <v/>
      </c>
      <c r="S789" s="137" t="str">
        <f t="shared" si="2630"/>
        <v/>
      </c>
      <c r="T789" s="113" t="str">
        <f t="shared" ref="T789:AJ789" si="2631">IF($H789=T$6,$J789,"")</f>
        <v/>
      </c>
      <c r="U789" s="114" t="str">
        <f t="shared" si="2631"/>
        <v/>
      </c>
      <c r="V789" s="114" t="str">
        <f t="shared" si="2631"/>
        <v/>
      </c>
      <c r="W789" s="114" t="str">
        <f t="shared" si="2631"/>
        <v/>
      </c>
      <c r="X789" s="113" t="str">
        <f t="shared" si="2631"/>
        <v/>
      </c>
      <c r="Y789" s="114" t="str">
        <f t="shared" si="2631"/>
        <v/>
      </c>
      <c r="Z789" s="114">
        <f t="shared" si="2631"/>
        <v>770</v>
      </c>
      <c r="AA789" s="114" t="str">
        <f t="shared" si="2631"/>
        <v/>
      </c>
      <c r="AB789" s="113" t="str">
        <f t="shared" si="2631"/>
        <v/>
      </c>
      <c r="AC789" s="114" t="str">
        <f t="shared" si="2631"/>
        <v/>
      </c>
      <c r="AD789" s="114" t="str">
        <f t="shared" si="2631"/>
        <v/>
      </c>
      <c r="AE789" s="114" t="str">
        <f t="shared" si="2631"/>
        <v/>
      </c>
      <c r="AF789" s="114" t="str">
        <f t="shared" si="2631"/>
        <v/>
      </c>
      <c r="AG789" s="114" t="str">
        <f t="shared" si="2631"/>
        <v/>
      </c>
      <c r="AH789" s="114" t="str">
        <f t="shared" si="2631"/>
        <v/>
      </c>
      <c r="AI789" s="113" t="str">
        <f t="shared" si="2631"/>
        <v/>
      </c>
      <c r="AJ789" s="115" t="str">
        <f t="shared" si="2631"/>
        <v/>
      </c>
      <c r="AK789" s="617"/>
      <c r="AL789" s="38"/>
      <c r="AM789" s="98" t="s">
        <v>68</v>
      </c>
      <c r="AN789" s="130">
        <f t="shared" si="2582"/>
        <v>783</v>
      </c>
      <c r="AO789" s="138" t="str">
        <f t="shared" ref="AO789:AS789" si="2632">IF(AND($G789=AO$4,$H789=AO$6),$I789,"")</f>
        <v/>
      </c>
      <c r="AP789" s="139" t="str">
        <f t="shared" si="2632"/>
        <v/>
      </c>
      <c r="AQ789" s="139" t="str">
        <f t="shared" si="2632"/>
        <v/>
      </c>
      <c r="AR789" s="139" t="str">
        <f t="shared" si="2632"/>
        <v/>
      </c>
      <c r="AS789" s="139" t="str">
        <f t="shared" si="2632"/>
        <v/>
      </c>
      <c r="AT789" s="118"/>
      <c r="AU789" s="138" t="str">
        <f t="shared" si="2511"/>
        <v/>
      </c>
      <c r="AV789" s="139" t="str">
        <f t="shared" si="2512"/>
        <v/>
      </c>
      <c r="AW789" s="139" t="str">
        <f t="shared" si="2513"/>
        <v/>
      </c>
      <c r="AX789" s="139" t="str">
        <f t="shared" si="2514"/>
        <v/>
      </c>
      <c r="AY789" s="139" t="str">
        <f t="shared" si="2515"/>
        <v/>
      </c>
      <c r="AZ789" s="140" t="str">
        <f t="shared" si="2516"/>
        <v/>
      </c>
      <c r="BA789" s="141" t="str">
        <f t="shared" si="2517"/>
        <v/>
      </c>
      <c r="BB789" s="139" t="str">
        <f t="shared" si="2518"/>
        <v/>
      </c>
      <c r="BC789" s="139" t="str">
        <f t="shared" si="2519"/>
        <v/>
      </c>
      <c r="BD789" s="139" t="str">
        <f t="shared" si="2520"/>
        <v/>
      </c>
      <c r="BE789" s="140" t="str">
        <f t="shared" si="2521"/>
        <v/>
      </c>
      <c r="BF789" s="122" t="str">
        <f t="shared" si="2522"/>
        <v/>
      </c>
      <c r="BG789" s="123" t="str">
        <f t="shared" si="2523"/>
        <v/>
      </c>
      <c r="BH789" s="123" t="str">
        <f t="shared" si="2524"/>
        <v/>
      </c>
      <c r="BI789" s="123" t="str">
        <f t="shared" si="2525"/>
        <v/>
      </c>
      <c r="BJ789" s="122" t="str">
        <f t="shared" si="2526"/>
        <v/>
      </c>
      <c r="BK789" s="123" t="str">
        <f t="shared" si="2527"/>
        <v/>
      </c>
      <c r="BL789" s="123" t="str">
        <f t="shared" si="2528"/>
        <v/>
      </c>
      <c r="BM789" s="123" t="str">
        <f t="shared" si="2529"/>
        <v/>
      </c>
      <c r="BN789" s="123" t="str">
        <f t="shared" si="2530"/>
        <v/>
      </c>
      <c r="BO789" s="123" t="str">
        <f t="shared" si="2531"/>
        <v/>
      </c>
      <c r="BP789" s="123" t="str">
        <f t="shared" si="2532"/>
        <v/>
      </c>
      <c r="BQ789" s="123" t="str">
        <f t="shared" si="2533"/>
        <v/>
      </c>
      <c r="BR789" s="124" t="str">
        <f t="shared" si="2534"/>
        <v/>
      </c>
      <c r="BS789" s="142" t="str">
        <f t="shared" si="2535"/>
        <v/>
      </c>
      <c r="BT789" s="143" t="str">
        <f t="shared" si="2536"/>
        <v/>
      </c>
      <c r="BU789" s="143" t="str">
        <f t="shared" si="2537"/>
        <v/>
      </c>
      <c r="BV789" s="143" t="str">
        <f t="shared" si="2538"/>
        <v/>
      </c>
      <c r="BW789" s="143" t="str">
        <f t="shared" si="2539"/>
        <v/>
      </c>
      <c r="BX789" s="144" t="str">
        <f t="shared" si="2540"/>
        <v/>
      </c>
      <c r="BY789" s="141" t="str">
        <f t="shared" si="2541"/>
        <v/>
      </c>
      <c r="BZ789" s="139" t="str">
        <f t="shared" si="2542"/>
        <v/>
      </c>
      <c r="CA789" s="139" t="str">
        <f t="shared" si="2543"/>
        <v/>
      </c>
      <c r="CB789" s="139" t="str">
        <f t="shared" si="2544"/>
        <v/>
      </c>
      <c r="CC789" s="139" t="str">
        <f t="shared" si="2545"/>
        <v/>
      </c>
      <c r="CD789" s="139" t="str">
        <f t="shared" si="2546"/>
        <v/>
      </c>
      <c r="CE789" s="140" t="str">
        <f t="shared" si="2547"/>
        <v/>
      </c>
      <c r="CF789" s="141" t="str">
        <f t="shared" si="2548"/>
        <v/>
      </c>
      <c r="CG789" s="139" t="str">
        <f t="shared" si="2549"/>
        <v/>
      </c>
      <c r="CH789" s="139" t="str">
        <f t="shared" si="2550"/>
        <v/>
      </c>
      <c r="CI789" s="139" t="str">
        <f t="shared" si="2551"/>
        <v/>
      </c>
      <c r="CJ789" s="139" t="str">
        <f t="shared" si="2552"/>
        <v/>
      </c>
      <c r="CK789" s="139" t="str">
        <f t="shared" si="2553"/>
        <v/>
      </c>
      <c r="CL789" s="140" t="str">
        <f t="shared" si="2554"/>
        <v/>
      </c>
      <c r="CM789" s="142" t="str">
        <f t="shared" si="2555"/>
        <v/>
      </c>
      <c r="CN789" s="143" t="str">
        <f t="shared" si="2556"/>
        <v/>
      </c>
      <c r="CO789" s="143" t="str">
        <f t="shared" si="2557"/>
        <v/>
      </c>
      <c r="CP789" s="143" t="str">
        <f t="shared" si="2558"/>
        <v/>
      </c>
      <c r="CQ789" s="143" t="str">
        <f t="shared" si="2559"/>
        <v/>
      </c>
      <c r="CR789" s="145" t="str">
        <f t="shared" si="2560"/>
        <v/>
      </c>
      <c r="CS789" s="127"/>
      <c r="CT789" s="122" t="str">
        <f t="shared" si="2561"/>
        <v/>
      </c>
      <c r="CU789" s="123" t="str">
        <f t="shared" si="2562"/>
        <v/>
      </c>
      <c r="CV789" s="123" t="str">
        <f t="shared" si="2563"/>
        <v/>
      </c>
      <c r="CW789" s="123" t="str">
        <f t="shared" si="2564"/>
        <v/>
      </c>
      <c r="CX789" s="123" t="str">
        <f t="shared" si="2565"/>
        <v/>
      </c>
      <c r="CY789" s="123">
        <f t="shared" si="2566"/>
        <v>770</v>
      </c>
      <c r="CZ789" s="123" t="str">
        <f t="shared" si="2567"/>
        <v/>
      </c>
      <c r="DA789" s="123" t="str">
        <f t="shared" si="2568"/>
        <v/>
      </c>
      <c r="DB789" s="124" t="str">
        <f t="shared" si="2569"/>
        <v/>
      </c>
      <c r="DC789" s="128" t="str">
        <f t="shared" si="2570"/>
        <v/>
      </c>
      <c r="DD789" s="123" t="str">
        <f t="shared" si="2571"/>
        <v/>
      </c>
      <c r="DE789" s="123" t="str">
        <f t="shared" si="2572"/>
        <v/>
      </c>
      <c r="DF789" s="123" t="str">
        <f t="shared" si="2573"/>
        <v/>
      </c>
      <c r="DG789" s="123" t="str">
        <f t="shared" si="2574"/>
        <v/>
      </c>
      <c r="DH789" s="123" t="str">
        <f t="shared" si="2575"/>
        <v/>
      </c>
      <c r="DI789" s="123" t="str">
        <f t="shared" si="2576"/>
        <v/>
      </c>
      <c r="DJ789" s="129" t="str">
        <f t="shared" si="2577"/>
        <v/>
      </c>
      <c r="DK789" s="98" t="s">
        <v>68</v>
      </c>
      <c r="DL789" s="130">
        <f t="shared" si="2584"/>
        <v>783</v>
      </c>
      <c r="DM789" s="56"/>
    </row>
    <row r="790" spans="2:117" ht="22.5" customHeight="1">
      <c r="B790" s="98" t="s">
        <v>68</v>
      </c>
      <c r="C790" s="130">
        <f t="shared" si="2578"/>
        <v>784</v>
      </c>
      <c r="D790" s="146">
        <v>45713</v>
      </c>
      <c r="E790" s="155" t="s">
        <v>69</v>
      </c>
      <c r="F790" s="102" t="s">
        <v>70</v>
      </c>
      <c r="G790" s="103" t="s">
        <v>20</v>
      </c>
      <c r="H790" s="131" t="s">
        <v>46</v>
      </c>
      <c r="I790" s="132">
        <v>5000</v>
      </c>
      <c r="J790" s="106"/>
      <c r="K790" s="107">
        <f t="shared" si="2579"/>
        <v>7594323</v>
      </c>
      <c r="L790" s="645"/>
      <c r="M790" s="169"/>
      <c r="N790" s="133"/>
      <c r="O790" s="134" t="str">
        <f t="shared" ref="O790:S790" si="2633">IF($H790=O$6,$I790,"")</f>
        <v/>
      </c>
      <c r="P790" s="135" t="str">
        <f t="shared" si="2633"/>
        <v/>
      </c>
      <c r="Q790" s="136">
        <f t="shared" si="2633"/>
        <v>5000</v>
      </c>
      <c r="R790" s="135" t="str">
        <f t="shared" si="2633"/>
        <v/>
      </c>
      <c r="S790" s="137" t="str">
        <f t="shared" si="2633"/>
        <v/>
      </c>
      <c r="T790" s="113" t="str">
        <f t="shared" ref="T790:AJ790" si="2634">IF($H790=T$6,$J790,"")</f>
        <v/>
      </c>
      <c r="U790" s="114" t="str">
        <f t="shared" si="2634"/>
        <v/>
      </c>
      <c r="V790" s="114" t="str">
        <f t="shared" si="2634"/>
        <v/>
      </c>
      <c r="W790" s="114" t="str">
        <f t="shared" si="2634"/>
        <v/>
      </c>
      <c r="X790" s="113" t="str">
        <f t="shared" si="2634"/>
        <v/>
      </c>
      <c r="Y790" s="114" t="str">
        <f t="shared" si="2634"/>
        <v/>
      </c>
      <c r="Z790" s="114" t="str">
        <f t="shared" si="2634"/>
        <v/>
      </c>
      <c r="AA790" s="114" t="str">
        <f t="shared" si="2634"/>
        <v/>
      </c>
      <c r="AB790" s="113" t="str">
        <f t="shared" si="2634"/>
        <v/>
      </c>
      <c r="AC790" s="114" t="str">
        <f t="shared" si="2634"/>
        <v/>
      </c>
      <c r="AD790" s="114" t="str">
        <f t="shared" si="2634"/>
        <v/>
      </c>
      <c r="AE790" s="114" t="str">
        <f t="shared" si="2634"/>
        <v/>
      </c>
      <c r="AF790" s="114" t="str">
        <f t="shared" si="2634"/>
        <v/>
      </c>
      <c r="AG790" s="114" t="str">
        <f t="shared" si="2634"/>
        <v/>
      </c>
      <c r="AH790" s="114" t="str">
        <f t="shared" si="2634"/>
        <v/>
      </c>
      <c r="AI790" s="113" t="str">
        <f t="shared" si="2634"/>
        <v/>
      </c>
      <c r="AJ790" s="115" t="str">
        <f t="shared" si="2634"/>
        <v/>
      </c>
      <c r="AK790" s="617"/>
      <c r="AL790" s="38"/>
      <c r="AM790" s="98" t="s">
        <v>68</v>
      </c>
      <c r="AN790" s="130">
        <f t="shared" si="2582"/>
        <v>784</v>
      </c>
      <c r="AO790" s="138" t="str">
        <f t="shared" ref="AO790:AS790" si="2635">IF(AND($G790=AO$4,$H790=AO$6),$I790,"")</f>
        <v/>
      </c>
      <c r="AP790" s="139" t="str">
        <f t="shared" si="2635"/>
        <v/>
      </c>
      <c r="AQ790" s="139">
        <f t="shared" si="2635"/>
        <v>5000</v>
      </c>
      <c r="AR790" s="139" t="str">
        <f t="shared" si="2635"/>
        <v/>
      </c>
      <c r="AS790" s="139" t="str">
        <f t="shared" si="2635"/>
        <v/>
      </c>
      <c r="AT790" s="118"/>
      <c r="AU790" s="138" t="str">
        <f t="shared" si="2511"/>
        <v/>
      </c>
      <c r="AV790" s="139" t="str">
        <f t="shared" si="2512"/>
        <v/>
      </c>
      <c r="AW790" s="139" t="str">
        <f t="shared" si="2513"/>
        <v/>
      </c>
      <c r="AX790" s="139" t="str">
        <f t="shared" si="2514"/>
        <v/>
      </c>
      <c r="AY790" s="139" t="str">
        <f t="shared" si="2515"/>
        <v/>
      </c>
      <c r="AZ790" s="140" t="str">
        <f t="shared" si="2516"/>
        <v/>
      </c>
      <c r="BA790" s="141" t="str">
        <f t="shared" si="2517"/>
        <v/>
      </c>
      <c r="BB790" s="139" t="str">
        <f t="shared" si="2518"/>
        <v/>
      </c>
      <c r="BC790" s="139" t="str">
        <f t="shared" si="2519"/>
        <v/>
      </c>
      <c r="BD790" s="139" t="str">
        <f t="shared" si="2520"/>
        <v/>
      </c>
      <c r="BE790" s="140" t="str">
        <f t="shared" si="2521"/>
        <v/>
      </c>
      <c r="BF790" s="122" t="str">
        <f t="shared" si="2522"/>
        <v/>
      </c>
      <c r="BG790" s="123" t="str">
        <f t="shared" si="2523"/>
        <v/>
      </c>
      <c r="BH790" s="123" t="str">
        <f t="shared" si="2524"/>
        <v/>
      </c>
      <c r="BI790" s="123" t="str">
        <f t="shared" si="2525"/>
        <v/>
      </c>
      <c r="BJ790" s="122" t="str">
        <f t="shared" si="2526"/>
        <v/>
      </c>
      <c r="BK790" s="123" t="str">
        <f t="shared" si="2527"/>
        <v/>
      </c>
      <c r="BL790" s="123" t="str">
        <f t="shared" si="2528"/>
        <v/>
      </c>
      <c r="BM790" s="123" t="str">
        <f t="shared" si="2529"/>
        <v/>
      </c>
      <c r="BN790" s="123" t="str">
        <f t="shared" si="2530"/>
        <v/>
      </c>
      <c r="BO790" s="123" t="str">
        <f t="shared" si="2531"/>
        <v/>
      </c>
      <c r="BP790" s="123" t="str">
        <f t="shared" si="2532"/>
        <v/>
      </c>
      <c r="BQ790" s="123" t="str">
        <f t="shared" si="2533"/>
        <v/>
      </c>
      <c r="BR790" s="124" t="str">
        <f t="shared" si="2534"/>
        <v/>
      </c>
      <c r="BS790" s="142" t="str">
        <f t="shared" si="2535"/>
        <v/>
      </c>
      <c r="BT790" s="143" t="str">
        <f t="shared" si="2536"/>
        <v/>
      </c>
      <c r="BU790" s="143" t="str">
        <f t="shared" si="2537"/>
        <v/>
      </c>
      <c r="BV790" s="143" t="str">
        <f t="shared" si="2538"/>
        <v/>
      </c>
      <c r="BW790" s="143" t="str">
        <f t="shared" si="2539"/>
        <v/>
      </c>
      <c r="BX790" s="144" t="str">
        <f t="shared" si="2540"/>
        <v/>
      </c>
      <c r="BY790" s="141" t="str">
        <f t="shared" si="2541"/>
        <v/>
      </c>
      <c r="BZ790" s="139" t="str">
        <f t="shared" si="2542"/>
        <v/>
      </c>
      <c r="CA790" s="139" t="str">
        <f t="shared" si="2543"/>
        <v/>
      </c>
      <c r="CB790" s="139" t="str">
        <f t="shared" si="2544"/>
        <v/>
      </c>
      <c r="CC790" s="139" t="str">
        <f t="shared" si="2545"/>
        <v/>
      </c>
      <c r="CD790" s="139" t="str">
        <f t="shared" si="2546"/>
        <v/>
      </c>
      <c r="CE790" s="140" t="str">
        <f t="shared" si="2547"/>
        <v/>
      </c>
      <c r="CF790" s="141" t="str">
        <f t="shared" si="2548"/>
        <v/>
      </c>
      <c r="CG790" s="139" t="str">
        <f t="shared" si="2549"/>
        <v/>
      </c>
      <c r="CH790" s="139" t="str">
        <f t="shared" si="2550"/>
        <v/>
      </c>
      <c r="CI790" s="139" t="str">
        <f t="shared" si="2551"/>
        <v/>
      </c>
      <c r="CJ790" s="139" t="str">
        <f t="shared" si="2552"/>
        <v/>
      </c>
      <c r="CK790" s="139" t="str">
        <f t="shared" si="2553"/>
        <v/>
      </c>
      <c r="CL790" s="140" t="str">
        <f t="shared" si="2554"/>
        <v/>
      </c>
      <c r="CM790" s="142" t="str">
        <f t="shared" si="2555"/>
        <v/>
      </c>
      <c r="CN790" s="143" t="str">
        <f t="shared" si="2556"/>
        <v/>
      </c>
      <c r="CO790" s="143" t="str">
        <f t="shared" si="2557"/>
        <v/>
      </c>
      <c r="CP790" s="143" t="str">
        <f t="shared" si="2558"/>
        <v/>
      </c>
      <c r="CQ790" s="143" t="str">
        <f t="shared" si="2559"/>
        <v/>
      </c>
      <c r="CR790" s="145" t="str">
        <f t="shared" si="2560"/>
        <v/>
      </c>
      <c r="CS790" s="127"/>
      <c r="CT790" s="122" t="str">
        <f t="shared" si="2561"/>
        <v/>
      </c>
      <c r="CU790" s="123" t="str">
        <f t="shared" si="2562"/>
        <v/>
      </c>
      <c r="CV790" s="123" t="str">
        <f t="shared" si="2563"/>
        <v/>
      </c>
      <c r="CW790" s="123" t="str">
        <f t="shared" si="2564"/>
        <v/>
      </c>
      <c r="CX790" s="123" t="str">
        <f t="shared" si="2565"/>
        <v/>
      </c>
      <c r="CY790" s="123" t="str">
        <f t="shared" si="2566"/>
        <v/>
      </c>
      <c r="CZ790" s="123" t="str">
        <f t="shared" si="2567"/>
        <v/>
      </c>
      <c r="DA790" s="123" t="str">
        <f t="shared" si="2568"/>
        <v/>
      </c>
      <c r="DB790" s="124" t="str">
        <f t="shared" si="2569"/>
        <v/>
      </c>
      <c r="DC790" s="128" t="str">
        <f t="shared" si="2570"/>
        <v/>
      </c>
      <c r="DD790" s="123" t="str">
        <f t="shared" si="2571"/>
        <v/>
      </c>
      <c r="DE790" s="123" t="str">
        <f t="shared" si="2572"/>
        <v/>
      </c>
      <c r="DF790" s="123" t="str">
        <f t="shared" si="2573"/>
        <v/>
      </c>
      <c r="DG790" s="123" t="str">
        <f t="shared" si="2574"/>
        <v/>
      </c>
      <c r="DH790" s="123" t="str">
        <f t="shared" si="2575"/>
        <v/>
      </c>
      <c r="DI790" s="123" t="str">
        <f t="shared" si="2576"/>
        <v/>
      </c>
      <c r="DJ790" s="129" t="str">
        <f t="shared" si="2577"/>
        <v/>
      </c>
      <c r="DK790" s="98" t="s">
        <v>68</v>
      </c>
      <c r="DL790" s="130">
        <f t="shared" si="2584"/>
        <v>784</v>
      </c>
      <c r="DM790" s="56"/>
    </row>
    <row r="791" spans="2:117" ht="22.5" customHeight="1">
      <c r="B791" s="98" t="s">
        <v>68</v>
      </c>
      <c r="C791" s="130">
        <f t="shared" si="2578"/>
        <v>785</v>
      </c>
      <c r="D791" s="146">
        <v>45713</v>
      </c>
      <c r="E791" s="171" t="s">
        <v>85</v>
      </c>
      <c r="F791" s="168" t="s">
        <v>86</v>
      </c>
      <c r="G791" s="158" t="s">
        <v>30</v>
      </c>
      <c r="H791" s="131" t="s">
        <v>51</v>
      </c>
      <c r="I791" s="132"/>
      <c r="J791" s="106">
        <v>160000</v>
      </c>
      <c r="K791" s="107">
        <f t="shared" si="2579"/>
        <v>7434323</v>
      </c>
      <c r="L791" s="645"/>
      <c r="M791" s="166"/>
      <c r="N791" s="167" t="str">
        <f>HYPERLINK("./領収書_公開用/外領収書Y6請求書Y6.pdf","請求書Y6")</f>
        <v>請求書Y6</v>
      </c>
      <c r="O791" s="134" t="str">
        <f t="shared" ref="O791:S791" si="2636">IF($H791=O$6,$I791,"")</f>
        <v/>
      </c>
      <c r="P791" s="135" t="str">
        <f t="shared" si="2636"/>
        <v/>
      </c>
      <c r="Q791" s="136" t="str">
        <f t="shared" si="2636"/>
        <v/>
      </c>
      <c r="R791" s="135" t="str">
        <f t="shared" si="2636"/>
        <v/>
      </c>
      <c r="S791" s="137" t="str">
        <f t="shared" si="2636"/>
        <v/>
      </c>
      <c r="T791" s="113" t="str">
        <f t="shared" ref="T791:AJ791" si="2637">IF($H791=T$6,$J791,"")</f>
        <v/>
      </c>
      <c r="U791" s="114" t="str">
        <f t="shared" si="2637"/>
        <v/>
      </c>
      <c r="V791" s="114">
        <f t="shared" si="2637"/>
        <v>160000</v>
      </c>
      <c r="W791" s="114" t="str">
        <f t="shared" si="2637"/>
        <v/>
      </c>
      <c r="X791" s="113" t="str">
        <f t="shared" si="2637"/>
        <v/>
      </c>
      <c r="Y791" s="114" t="str">
        <f t="shared" si="2637"/>
        <v/>
      </c>
      <c r="Z791" s="114" t="str">
        <f t="shared" si="2637"/>
        <v/>
      </c>
      <c r="AA791" s="114" t="str">
        <f t="shared" si="2637"/>
        <v/>
      </c>
      <c r="AB791" s="113" t="str">
        <f t="shared" si="2637"/>
        <v/>
      </c>
      <c r="AC791" s="114" t="str">
        <f t="shared" si="2637"/>
        <v/>
      </c>
      <c r="AD791" s="114" t="str">
        <f t="shared" si="2637"/>
        <v/>
      </c>
      <c r="AE791" s="114" t="str">
        <f t="shared" si="2637"/>
        <v/>
      </c>
      <c r="AF791" s="114" t="str">
        <f t="shared" si="2637"/>
        <v/>
      </c>
      <c r="AG791" s="114" t="str">
        <f t="shared" si="2637"/>
        <v/>
      </c>
      <c r="AH791" s="114" t="str">
        <f t="shared" si="2637"/>
        <v/>
      </c>
      <c r="AI791" s="113" t="str">
        <f t="shared" si="2637"/>
        <v/>
      </c>
      <c r="AJ791" s="115" t="str">
        <f t="shared" si="2637"/>
        <v/>
      </c>
      <c r="AK791" s="617"/>
      <c r="AL791" s="38"/>
      <c r="AM791" s="98" t="s">
        <v>68</v>
      </c>
      <c r="AN791" s="130">
        <f t="shared" si="2582"/>
        <v>785</v>
      </c>
      <c r="AO791" s="138" t="str">
        <f t="shared" ref="AO791:AS791" si="2638">IF(AND($G791=AO$4,$H791=AO$6),$I791,"")</f>
        <v/>
      </c>
      <c r="AP791" s="139" t="str">
        <f t="shared" si="2638"/>
        <v/>
      </c>
      <c r="AQ791" s="139" t="str">
        <f t="shared" si="2638"/>
        <v/>
      </c>
      <c r="AR791" s="139" t="str">
        <f t="shared" si="2638"/>
        <v/>
      </c>
      <c r="AS791" s="139" t="str">
        <f t="shared" si="2638"/>
        <v/>
      </c>
      <c r="AT791" s="118"/>
      <c r="AU791" s="138" t="str">
        <f t="shared" si="2511"/>
        <v/>
      </c>
      <c r="AV791" s="139" t="str">
        <f t="shared" si="2512"/>
        <v/>
      </c>
      <c r="AW791" s="139" t="str">
        <f t="shared" si="2513"/>
        <v/>
      </c>
      <c r="AX791" s="139" t="str">
        <f t="shared" si="2514"/>
        <v/>
      </c>
      <c r="AY791" s="139" t="str">
        <f t="shared" si="2515"/>
        <v/>
      </c>
      <c r="AZ791" s="140" t="str">
        <f t="shared" si="2516"/>
        <v/>
      </c>
      <c r="BA791" s="141" t="str">
        <f t="shared" si="2517"/>
        <v/>
      </c>
      <c r="BB791" s="139" t="str">
        <f t="shared" si="2518"/>
        <v/>
      </c>
      <c r="BC791" s="139" t="str">
        <f t="shared" si="2519"/>
        <v/>
      </c>
      <c r="BD791" s="139" t="str">
        <f t="shared" si="2520"/>
        <v/>
      </c>
      <c r="BE791" s="140" t="str">
        <f t="shared" si="2521"/>
        <v/>
      </c>
      <c r="BF791" s="122" t="str">
        <f t="shared" si="2522"/>
        <v/>
      </c>
      <c r="BG791" s="123" t="str">
        <f t="shared" si="2523"/>
        <v/>
      </c>
      <c r="BH791" s="123" t="str">
        <f t="shared" si="2524"/>
        <v/>
      </c>
      <c r="BI791" s="123" t="str">
        <f t="shared" si="2525"/>
        <v/>
      </c>
      <c r="BJ791" s="122" t="str">
        <f t="shared" si="2526"/>
        <v/>
      </c>
      <c r="BK791" s="123" t="str">
        <f t="shared" si="2527"/>
        <v/>
      </c>
      <c r="BL791" s="123" t="str">
        <f t="shared" si="2528"/>
        <v/>
      </c>
      <c r="BM791" s="123" t="str">
        <f t="shared" si="2529"/>
        <v/>
      </c>
      <c r="BN791" s="123" t="str">
        <f t="shared" si="2530"/>
        <v/>
      </c>
      <c r="BO791" s="123" t="str">
        <f t="shared" si="2531"/>
        <v/>
      </c>
      <c r="BP791" s="123" t="str">
        <f t="shared" si="2532"/>
        <v/>
      </c>
      <c r="BQ791" s="123" t="str">
        <f t="shared" si="2533"/>
        <v/>
      </c>
      <c r="BR791" s="124" t="str">
        <f t="shared" si="2534"/>
        <v/>
      </c>
      <c r="BS791" s="142" t="str">
        <f t="shared" si="2535"/>
        <v/>
      </c>
      <c r="BT791" s="143" t="str">
        <f t="shared" si="2536"/>
        <v/>
      </c>
      <c r="BU791" s="143" t="str">
        <f t="shared" si="2537"/>
        <v/>
      </c>
      <c r="BV791" s="143" t="str">
        <f t="shared" si="2538"/>
        <v/>
      </c>
      <c r="BW791" s="143" t="str">
        <f t="shared" si="2539"/>
        <v/>
      </c>
      <c r="BX791" s="144" t="str">
        <f t="shared" si="2540"/>
        <v/>
      </c>
      <c r="BY791" s="141" t="str">
        <f t="shared" si="2541"/>
        <v/>
      </c>
      <c r="BZ791" s="139" t="str">
        <f t="shared" si="2542"/>
        <v/>
      </c>
      <c r="CA791" s="139" t="str">
        <f t="shared" si="2543"/>
        <v/>
      </c>
      <c r="CB791" s="139" t="str">
        <f t="shared" si="2544"/>
        <v/>
      </c>
      <c r="CC791" s="139" t="str">
        <f t="shared" si="2545"/>
        <v/>
      </c>
      <c r="CD791" s="139" t="str">
        <f t="shared" si="2546"/>
        <v/>
      </c>
      <c r="CE791" s="140" t="str">
        <f t="shared" si="2547"/>
        <v/>
      </c>
      <c r="CF791" s="141" t="str">
        <f t="shared" si="2548"/>
        <v/>
      </c>
      <c r="CG791" s="139" t="str">
        <f t="shared" si="2549"/>
        <v/>
      </c>
      <c r="CH791" s="139" t="str">
        <f t="shared" si="2550"/>
        <v/>
      </c>
      <c r="CI791" s="139" t="str">
        <f t="shared" si="2551"/>
        <v/>
      </c>
      <c r="CJ791" s="139" t="str">
        <f t="shared" si="2552"/>
        <v/>
      </c>
      <c r="CK791" s="139" t="str">
        <f t="shared" si="2553"/>
        <v/>
      </c>
      <c r="CL791" s="140" t="str">
        <f t="shared" si="2554"/>
        <v/>
      </c>
      <c r="CM791" s="142" t="str">
        <f t="shared" si="2555"/>
        <v/>
      </c>
      <c r="CN791" s="143" t="str">
        <f t="shared" si="2556"/>
        <v/>
      </c>
      <c r="CO791" s="143" t="str">
        <f t="shared" si="2557"/>
        <v/>
      </c>
      <c r="CP791" s="143" t="str">
        <f t="shared" si="2558"/>
        <v/>
      </c>
      <c r="CQ791" s="143" t="str">
        <f t="shared" si="2559"/>
        <v/>
      </c>
      <c r="CR791" s="145" t="str">
        <f t="shared" si="2560"/>
        <v/>
      </c>
      <c r="CS791" s="127"/>
      <c r="CT791" s="122" t="str">
        <f t="shared" si="2561"/>
        <v/>
      </c>
      <c r="CU791" s="123">
        <f t="shared" si="2562"/>
        <v>160000</v>
      </c>
      <c r="CV791" s="123" t="str">
        <f t="shared" si="2563"/>
        <v/>
      </c>
      <c r="CW791" s="123" t="str">
        <f t="shared" si="2564"/>
        <v/>
      </c>
      <c r="CX791" s="123" t="str">
        <f t="shared" si="2565"/>
        <v/>
      </c>
      <c r="CY791" s="123" t="str">
        <f t="shared" si="2566"/>
        <v/>
      </c>
      <c r="CZ791" s="123" t="str">
        <f t="shared" si="2567"/>
        <v/>
      </c>
      <c r="DA791" s="123" t="str">
        <f t="shared" si="2568"/>
        <v/>
      </c>
      <c r="DB791" s="124" t="str">
        <f t="shared" si="2569"/>
        <v/>
      </c>
      <c r="DC791" s="128" t="str">
        <f t="shared" si="2570"/>
        <v/>
      </c>
      <c r="DD791" s="123" t="str">
        <f t="shared" si="2571"/>
        <v/>
      </c>
      <c r="DE791" s="123" t="str">
        <f t="shared" si="2572"/>
        <v/>
      </c>
      <c r="DF791" s="123" t="str">
        <f t="shared" si="2573"/>
        <v/>
      </c>
      <c r="DG791" s="123" t="str">
        <f t="shared" si="2574"/>
        <v/>
      </c>
      <c r="DH791" s="123" t="str">
        <f t="shared" si="2575"/>
        <v/>
      </c>
      <c r="DI791" s="123" t="str">
        <f t="shared" si="2576"/>
        <v/>
      </c>
      <c r="DJ791" s="129" t="str">
        <f t="shared" si="2577"/>
        <v/>
      </c>
      <c r="DK791" s="98" t="s">
        <v>68</v>
      </c>
      <c r="DL791" s="130">
        <f t="shared" si="2584"/>
        <v>785</v>
      </c>
      <c r="DM791" s="56"/>
    </row>
    <row r="792" spans="2:117" ht="22.5" customHeight="1">
      <c r="B792" s="98" t="s">
        <v>68</v>
      </c>
      <c r="C792" s="130">
        <f t="shared" si="2578"/>
        <v>786</v>
      </c>
      <c r="D792" s="146">
        <v>45713</v>
      </c>
      <c r="E792" s="155" t="s">
        <v>73</v>
      </c>
      <c r="F792" s="168" t="s">
        <v>74</v>
      </c>
      <c r="G792" s="158" t="s">
        <v>30</v>
      </c>
      <c r="H792" s="131" t="s">
        <v>55</v>
      </c>
      <c r="I792" s="132"/>
      <c r="J792" s="106">
        <v>770</v>
      </c>
      <c r="K792" s="107">
        <f t="shared" si="2579"/>
        <v>7433553</v>
      </c>
      <c r="L792" s="645"/>
      <c r="M792" s="166"/>
      <c r="N792" s="169"/>
      <c r="O792" s="134" t="str">
        <f t="shared" ref="O792:S792" si="2639">IF($H792=O$6,$I792,"")</f>
        <v/>
      </c>
      <c r="P792" s="135" t="str">
        <f t="shared" si="2639"/>
        <v/>
      </c>
      <c r="Q792" s="136" t="str">
        <f t="shared" si="2639"/>
        <v/>
      </c>
      <c r="R792" s="135" t="str">
        <f t="shared" si="2639"/>
        <v/>
      </c>
      <c r="S792" s="137" t="str">
        <f t="shared" si="2639"/>
        <v/>
      </c>
      <c r="T792" s="113" t="str">
        <f t="shared" ref="T792:AJ792" si="2640">IF($H792=T$6,$J792,"")</f>
        <v/>
      </c>
      <c r="U792" s="114" t="str">
        <f t="shared" si="2640"/>
        <v/>
      </c>
      <c r="V792" s="114" t="str">
        <f t="shared" si="2640"/>
        <v/>
      </c>
      <c r="W792" s="114" t="str">
        <f t="shared" si="2640"/>
        <v/>
      </c>
      <c r="X792" s="113" t="str">
        <f t="shared" si="2640"/>
        <v/>
      </c>
      <c r="Y792" s="114" t="str">
        <f t="shared" si="2640"/>
        <v/>
      </c>
      <c r="Z792" s="114">
        <f t="shared" si="2640"/>
        <v>770</v>
      </c>
      <c r="AA792" s="114" t="str">
        <f t="shared" si="2640"/>
        <v/>
      </c>
      <c r="AB792" s="113" t="str">
        <f t="shared" si="2640"/>
        <v/>
      </c>
      <c r="AC792" s="114" t="str">
        <f t="shared" si="2640"/>
        <v/>
      </c>
      <c r="AD792" s="114" t="str">
        <f t="shared" si="2640"/>
        <v/>
      </c>
      <c r="AE792" s="114" t="str">
        <f t="shared" si="2640"/>
        <v/>
      </c>
      <c r="AF792" s="114" t="str">
        <f t="shared" si="2640"/>
        <v/>
      </c>
      <c r="AG792" s="114" t="str">
        <f t="shared" si="2640"/>
        <v/>
      </c>
      <c r="AH792" s="114" t="str">
        <f t="shared" si="2640"/>
        <v/>
      </c>
      <c r="AI792" s="113" t="str">
        <f t="shared" si="2640"/>
        <v/>
      </c>
      <c r="AJ792" s="115" t="str">
        <f t="shared" si="2640"/>
        <v/>
      </c>
      <c r="AK792" s="617"/>
      <c r="AL792" s="38"/>
      <c r="AM792" s="98" t="s">
        <v>68</v>
      </c>
      <c r="AN792" s="130">
        <f t="shared" si="2582"/>
        <v>786</v>
      </c>
      <c r="AO792" s="138" t="str">
        <f t="shared" ref="AO792:AS792" si="2641">IF(AND($G792=AO$4,$H792=AO$6),$I792,"")</f>
        <v/>
      </c>
      <c r="AP792" s="139" t="str">
        <f t="shared" si="2641"/>
        <v/>
      </c>
      <c r="AQ792" s="139" t="str">
        <f t="shared" si="2641"/>
        <v/>
      </c>
      <c r="AR792" s="139" t="str">
        <f t="shared" si="2641"/>
        <v/>
      </c>
      <c r="AS792" s="139" t="str">
        <f t="shared" si="2641"/>
        <v/>
      </c>
      <c r="AT792" s="118"/>
      <c r="AU792" s="138" t="str">
        <f t="shared" si="2511"/>
        <v/>
      </c>
      <c r="AV792" s="139" t="str">
        <f t="shared" si="2512"/>
        <v/>
      </c>
      <c r="AW792" s="139" t="str">
        <f t="shared" si="2513"/>
        <v/>
      </c>
      <c r="AX792" s="139" t="str">
        <f t="shared" si="2514"/>
        <v/>
      </c>
      <c r="AY792" s="139" t="str">
        <f t="shared" si="2515"/>
        <v/>
      </c>
      <c r="AZ792" s="140" t="str">
        <f t="shared" si="2516"/>
        <v/>
      </c>
      <c r="BA792" s="141" t="str">
        <f t="shared" si="2517"/>
        <v/>
      </c>
      <c r="BB792" s="139" t="str">
        <f t="shared" si="2518"/>
        <v/>
      </c>
      <c r="BC792" s="139" t="str">
        <f t="shared" si="2519"/>
        <v/>
      </c>
      <c r="BD792" s="139" t="str">
        <f t="shared" si="2520"/>
        <v/>
      </c>
      <c r="BE792" s="140" t="str">
        <f t="shared" si="2521"/>
        <v/>
      </c>
      <c r="BF792" s="122" t="str">
        <f t="shared" si="2522"/>
        <v/>
      </c>
      <c r="BG792" s="123" t="str">
        <f t="shared" si="2523"/>
        <v/>
      </c>
      <c r="BH792" s="123" t="str">
        <f t="shared" si="2524"/>
        <v/>
      </c>
      <c r="BI792" s="123" t="str">
        <f t="shared" si="2525"/>
        <v/>
      </c>
      <c r="BJ792" s="122" t="str">
        <f t="shared" si="2526"/>
        <v/>
      </c>
      <c r="BK792" s="123" t="str">
        <f t="shared" si="2527"/>
        <v/>
      </c>
      <c r="BL792" s="123" t="str">
        <f t="shared" si="2528"/>
        <v/>
      </c>
      <c r="BM792" s="123" t="str">
        <f t="shared" si="2529"/>
        <v/>
      </c>
      <c r="BN792" s="123" t="str">
        <f t="shared" si="2530"/>
        <v/>
      </c>
      <c r="BO792" s="123" t="str">
        <f t="shared" si="2531"/>
        <v/>
      </c>
      <c r="BP792" s="123" t="str">
        <f t="shared" si="2532"/>
        <v/>
      </c>
      <c r="BQ792" s="123" t="str">
        <f t="shared" si="2533"/>
        <v/>
      </c>
      <c r="BR792" s="124" t="str">
        <f t="shared" si="2534"/>
        <v/>
      </c>
      <c r="BS792" s="142" t="str">
        <f t="shared" si="2535"/>
        <v/>
      </c>
      <c r="BT792" s="143" t="str">
        <f t="shared" si="2536"/>
        <v/>
      </c>
      <c r="BU792" s="143" t="str">
        <f t="shared" si="2537"/>
        <v/>
      </c>
      <c r="BV792" s="143" t="str">
        <f t="shared" si="2538"/>
        <v/>
      </c>
      <c r="BW792" s="143" t="str">
        <f t="shared" si="2539"/>
        <v/>
      </c>
      <c r="BX792" s="144" t="str">
        <f t="shared" si="2540"/>
        <v/>
      </c>
      <c r="BY792" s="141" t="str">
        <f t="shared" si="2541"/>
        <v/>
      </c>
      <c r="BZ792" s="139" t="str">
        <f t="shared" si="2542"/>
        <v/>
      </c>
      <c r="CA792" s="139" t="str">
        <f t="shared" si="2543"/>
        <v/>
      </c>
      <c r="CB792" s="139" t="str">
        <f t="shared" si="2544"/>
        <v/>
      </c>
      <c r="CC792" s="139" t="str">
        <f t="shared" si="2545"/>
        <v/>
      </c>
      <c r="CD792" s="139" t="str">
        <f t="shared" si="2546"/>
        <v/>
      </c>
      <c r="CE792" s="140" t="str">
        <f t="shared" si="2547"/>
        <v/>
      </c>
      <c r="CF792" s="141" t="str">
        <f t="shared" si="2548"/>
        <v/>
      </c>
      <c r="CG792" s="139" t="str">
        <f t="shared" si="2549"/>
        <v/>
      </c>
      <c r="CH792" s="139" t="str">
        <f t="shared" si="2550"/>
        <v/>
      </c>
      <c r="CI792" s="139" t="str">
        <f t="shared" si="2551"/>
        <v/>
      </c>
      <c r="CJ792" s="139" t="str">
        <f t="shared" si="2552"/>
        <v/>
      </c>
      <c r="CK792" s="139" t="str">
        <f t="shared" si="2553"/>
        <v/>
      </c>
      <c r="CL792" s="140" t="str">
        <f t="shared" si="2554"/>
        <v/>
      </c>
      <c r="CM792" s="142" t="str">
        <f t="shared" si="2555"/>
        <v/>
      </c>
      <c r="CN792" s="143" t="str">
        <f t="shared" si="2556"/>
        <v/>
      </c>
      <c r="CO792" s="143" t="str">
        <f t="shared" si="2557"/>
        <v/>
      </c>
      <c r="CP792" s="143" t="str">
        <f t="shared" si="2558"/>
        <v/>
      </c>
      <c r="CQ792" s="143" t="str">
        <f t="shared" si="2559"/>
        <v/>
      </c>
      <c r="CR792" s="145" t="str">
        <f t="shared" si="2560"/>
        <v/>
      </c>
      <c r="CS792" s="127"/>
      <c r="CT792" s="122" t="str">
        <f t="shared" si="2561"/>
        <v/>
      </c>
      <c r="CU792" s="123" t="str">
        <f t="shared" si="2562"/>
        <v/>
      </c>
      <c r="CV792" s="123" t="str">
        <f t="shared" si="2563"/>
        <v/>
      </c>
      <c r="CW792" s="123" t="str">
        <f t="shared" si="2564"/>
        <v/>
      </c>
      <c r="CX792" s="123" t="str">
        <f t="shared" si="2565"/>
        <v/>
      </c>
      <c r="CY792" s="123">
        <f t="shared" si="2566"/>
        <v>770</v>
      </c>
      <c r="CZ792" s="123" t="str">
        <f t="shared" si="2567"/>
        <v/>
      </c>
      <c r="DA792" s="123" t="str">
        <f t="shared" si="2568"/>
        <v/>
      </c>
      <c r="DB792" s="124" t="str">
        <f t="shared" si="2569"/>
        <v/>
      </c>
      <c r="DC792" s="128" t="str">
        <f t="shared" si="2570"/>
        <v/>
      </c>
      <c r="DD792" s="123" t="str">
        <f t="shared" si="2571"/>
        <v/>
      </c>
      <c r="DE792" s="123" t="str">
        <f t="shared" si="2572"/>
        <v/>
      </c>
      <c r="DF792" s="123" t="str">
        <f t="shared" si="2573"/>
        <v/>
      </c>
      <c r="DG792" s="123" t="str">
        <f t="shared" si="2574"/>
        <v/>
      </c>
      <c r="DH792" s="123" t="str">
        <f t="shared" si="2575"/>
        <v/>
      </c>
      <c r="DI792" s="123" t="str">
        <f t="shared" si="2576"/>
        <v/>
      </c>
      <c r="DJ792" s="129" t="str">
        <f t="shared" si="2577"/>
        <v/>
      </c>
      <c r="DK792" s="98" t="s">
        <v>68</v>
      </c>
      <c r="DL792" s="130">
        <f t="shared" si="2584"/>
        <v>786</v>
      </c>
      <c r="DM792" s="56"/>
    </row>
    <row r="793" spans="2:117" ht="22.5" customHeight="1">
      <c r="B793" s="98" t="s">
        <v>68</v>
      </c>
      <c r="C793" s="130">
        <f t="shared" si="2578"/>
        <v>787</v>
      </c>
      <c r="D793" s="146">
        <v>45713</v>
      </c>
      <c r="E793" s="155" t="s">
        <v>69</v>
      </c>
      <c r="F793" s="102" t="s">
        <v>70</v>
      </c>
      <c r="G793" s="103" t="s">
        <v>20</v>
      </c>
      <c r="H793" s="131" t="s">
        <v>46</v>
      </c>
      <c r="I793" s="132">
        <v>1000</v>
      </c>
      <c r="J793" s="106"/>
      <c r="K793" s="107">
        <f t="shared" si="2579"/>
        <v>7434553</v>
      </c>
      <c r="L793" s="645"/>
      <c r="M793" s="133"/>
      <c r="N793" s="133"/>
      <c r="O793" s="134" t="str">
        <f t="shared" ref="O793:S793" si="2642">IF($H793=O$6,$I793,"")</f>
        <v/>
      </c>
      <c r="P793" s="135" t="str">
        <f t="shared" si="2642"/>
        <v/>
      </c>
      <c r="Q793" s="136">
        <f t="shared" si="2642"/>
        <v>1000</v>
      </c>
      <c r="R793" s="135" t="str">
        <f t="shared" si="2642"/>
        <v/>
      </c>
      <c r="S793" s="137" t="str">
        <f t="shared" si="2642"/>
        <v/>
      </c>
      <c r="T793" s="113" t="str">
        <f t="shared" ref="T793:AJ793" si="2643">IF($H793=T$6,$J793,"")</f>
        <v/>
      </c>
      <c r="U793" s="114" t="str">
        <f t="shared" si="2643"/>
        <v/>
      </c>
      <c r="V793" s="114" t="str">
        <f t="shared" si="2643"/>
        <v/>
      </c>
      <c r="W793" s="114" t="str">
        <f t="shared" si="2643"/>
        <v/>
      </c>
      <c r="X793" s="113" t="str">
        <f t="shared" si="2643"/>
        <v/>
      </c>
      <c r="Y793" s="114" t="str">
        <f t="shared" si="2643"/>
        <v/>
      </c>
      <c r="Z793" s="114" t="str">
        <f t="shared" si="2643"/>
        <v/>
      </c>
      <c r="AA793" s="114" t="str">
        <f t="shared" si="2643"/>
        <v/>
      </c>
      <c r="AB793" s="113" t="str">
        <f t="shared" si="2643"/>
        <v/>
      </c>
      <c r="AC793" s="114" t="str">
        <f t="shared" si="2643"/>
        <v/>
      </c>
      <c r="AD793" s="114" t="str">
        <f t="shared" si="2643"/>
        <v/>
      </c>
      <c r="AE793" s="114" t="str">
        <f t="shared" si="2643"/>
        <v/>
      </c>
      <c r="AF793" s="114" t="str">
        <f t="shared" si="2643"/>
        <v/>
      </c>
      <c r="AG793" s="114" t="str">
        <f t="shared" si="2643"/>
        <v/>
      </c>
      <c r="AH793" s="114" t="str">
        <f t="shared" si="2643"/>
        <v/>
      </c>
      <c r="AI793" s="113" t="str">
        <f t="shared" si="2643"/>
        <v/>
      </c>
      <c r="AJ793" s="115" t="str">
        <f t="shared" si="2643"/>
        <v/>
      </c>
      <c r="AK793" s="617"/>
      <c r="AL793" s="38"/>
      <c r="AM793" s="98" t="s">
        <v>68</v>
      </c>
      <c r="AN793" s="130">
        <f t="shared" si="2582"/>
        <v>787</v>
      </c>
      <c r="AO793" s="138" t="str">
        <f t="shared" ref="AO793:AS793" si="2644">IF(AND($G793=AO$4,$H793=AO$6),$I793,"")</f>
        <v/>
      </c>
      <c r="AP793" s="139" t="str">
        <f t="shared" si="2644"/>
        <v/>
      </c>
      <c r="AQ793" s="139">
        <f t="shared" si="2644"/>
        <v>1000</v>
      </c>
      <c r="AR793" s="139" t="str">
        <f t="shared" si="2644"/>
        <v/>
      </c>
      <c r="AS793" s="139" t="str">
        <f t="shared" si="2644"/>
        <v/>
      </c>
      <c r="AT793" s="118"/>
      <c r="AU793" s="138" t="str">
        <f t="shared" si="2511"/>
        <v/>
      </c>
      <c r="AV793" s="139" t="str">
        <f t="shared" si="2512"/>
        <v/>
      </c>
      <c r="AW793" s="139" t="str">
        <f t="shared" si="2513"/>
        <v/>
      </c>
      <c r="AX793" s="139" t="str">
        <f t="shared" si="2514"/>
        <v/>
      </c>
      <c r="AY793" s="139" t="str">
        <f t="shared" si="2515"/>
        <v/>
      </c>
      <c r="AZ793" s="140" t="str">
        <f t="shared" si="2516"/>
        <v/>
      </c>
      <c r="BA793" s="141" t="str">
        <f t="shared" si="2517"/>
        <v/>
      </c>
      <c r="BB793" s="139" t="str">
        <f t="shared" si="2518"/>
        <v/>
      </c>
      <c r="BC793" s="139" t="str">
        <f t="shared" si="2519"/>
        <v/>
      </c>
      <c r="BD793" s="139" t="str">
        <f t="shared" si="2520"/>
        <v/>
      </c>
      <c r="BE793" s="140" t="str">
        <f t="shared" si="2521"/>
        <v/>
      </c>
      <c r="BF793" s="122" t="str">
        <f t="shared" si="2522"/>
        <v/>
      </c>
      <c r="BG793" s="123" t="str">
        <f t="shared" si="2523"/>
        <v/>
      </c>
      <c r="BH793" s="123" t="str">
        <f t="shared" si="2524"/>
        <v/>
      </c>
      <c r="BI793" s="123" t="str">
        <f t="shared" si="2525"/>
        <v/>
      </c>
      <c r="BJ793" s="122" t="str">
        <f t="shared" si="2526"/>
        <v/>
      </c>
      <c r="BK793" s="123" t="str">
        <f t="shared" si="2527"/>
        <v/>
      </c>
      <c r="BL793" s="123" t="str">
        <f t="shared" si="2528"/>
        <v/>
      </c>
      <c r="BM793" s="123" t="str">
        <f t="shared" si="2529"/>
        <v/>
      </c>
      <c r="BN793" s="123" t="str">
        <f t="shared" si="2530"/>
        <v/>
      </c>
      <c r="BO793" s="123" t="str">
        <f t="shared" si="2531"/>
        <v/>
      </c>
      <c r="BP793" s="123" t="str">
        <f t="shared" si="2532"/>
        <v/>
      </c>
      <c r="BQ793" s="123" t="str">
        <f t="shared" si="2533"/>
        <v/>
      </c>
      <c r="BR793" s="124" t="str">
        <f t="shared" si="2534"/>
        <v/>
      </c>
      <c r="BS793" s="142" t="str">
        <f t="shared" si="2535"/>
        <v/>
      </c>
      <c r="BT793" s="143" t="str">
        <f t="shared" si="2536"/>
        <v/>
      </c>
      <c r="BU793" s="143" t="str">
        <f t="shared" si="2537"/>
        <v/>
      </c>
      <c r="BV793" s="143" t="str">
        <f t="shared" si="2538"/>
        <v/>
      </c>
      <c r="BW793" s="143" t="str">
        <f t="shared" si="2539"/>
        <v/>
      </c>
      <c r="BX793" s="144" t="str">
        <f t="shared" si="2540"/>
        <v/>
      </c>
      <c r="BY793" s="141" t="str">
        <f t="shared" si="2541"/>
        <v/>
      </c>
      <c r="BZ793" s="139" t="str">
        <f t="shared" si="2542"/>
        <v/>
      </c>
      <c r="CA793" s="139" t="str">
        <f t="shared" si="2543"/>
        <v/>
      </c>
      <c r="CB793" s="139" t="str">
        <f t="shared" si="2544"/>
        <v/>
      </c>
      <c r="CC793" s="139" t="str">
        <f t="shared" si="2545"/>
        <v/>
      </c>
      <c r="CD793" s="139" t="str">
        <f t="shared" si="2546"/>
        <v/>
      </c>
      <c r="CE793" s="140" t="str">
        <f t="shared" si="2547"/>
        <v/>
      </c>
      <c r="CF793" s="141" t="str">
        <f t="shared" si="2548"/>
        <v/>
      </c>
      <c r="CG793" s="139" t="str">
        <f t="shared" si="2549"/>
        <v/>
      </c>
      <c r="CH793" s="139" t="str">
        <f t="shared" si="2550"/>
        <v/>
      </c>
      <c r="CI793" s="139" t="str">
        <f t="shared" si="2551"/>
        <v/>
      </c>
      <c r="CJ793" s="139" t="str">
        <f t="shared" si="2552"/>
        <v/>
      </c>
      <c r="CK793" s="139" t="str">
        <f t="shared" si="2553"/>
        <v/>
      </c>
      <c r="CL793" s="140" t="str">
        <f t="shared" si="2554"/>
        <v/>
      </c>
      <c r="CM793" s="142" t="str">
        <f t="shared" si="2555"/>
        <v/>
      </c>
      <c r="CN793" s="143" t="str">
        <f t="shared" si="2556"/>
        <v/>
      </c>
      <c r="CO793" s="143" t="str">
        <f t="shared" si="2557"/>
        <v/>
      </c>
      <c r="CP793" s="143" t="str">
        <f t="shared" si="2558"/>
        <v/>
      </c>
      <c r="CQ793" s="143" t="str">
        <f t="shared" si="2559"/>
        <v/>
      </c>
      <c r="CR793" s="145" t="str">
        <f t="shared" si="2560"/>
        <v/>
      </c>
      <c r="CS793" s="127"/>
      <c r="CT793" s="122" t="str">
        <f t="shared" si="2561"/>
        <v/>
      </c>
      <c r="CU793" s="123" t="str">
        <f t="shared" si="2562"/>
        <v/>
      </c>
      <c r="CV793" s="123" t="str">
        <f t="shared" si="2563"/>
        <v/>
      </c>
      <c r="CW793" s="123" t="str">
        <f t="shared" si="2564"/>
        <v/>
      </c>
      <c r="CX793" s="123" t="str">
        <f t="shared" si="2565"/>
        <v/>
      </c>
      <c r="CY793" s="123" t="str">
        <f t="shared" si="2566"/>
        <v/>
      </c>
      <c r="CZ793" s="123" t="str">
        <f t="shared" si="2567"/>
        <v/>
      </c>
      <c r="DA793" s="123" t="str">
        <f t="shared" si="2568"/>
        <v/>
      </c>
      <c r="DB793" s="124" t="str">
        <f t="shared" si="2569"/>
        <v/>
      </c>
      <c r="DC793" s="128" t="str">
        <f t="shared" si="2570"/>
        <v/>
      </c>
      <c r="DD793" s="123" t="str">
        <f t="shared" si="2571"/>
        <v/>
      </c>
      <c r="DE793" s="123" t="str">
        <f t="shared" si="2572"/>
        <v/>
      </c>
      <c r="DF793" s="123" t="str">
        <f t="shared" si="2573"/>
        <v/>
      </c>
      <c r="DG793" s="123" t="str">
        <f t="shared" si="2574"/>
        <v/>
      </c>
      <c r="DH793" s="123" t="str">
        <f t="shared" si="2575"/>
        <v/>
      </c>
      <c r="DI793" s="123" t="str">
        <f t="shared" si="2576"/>
        <v/>
      </c>
      <c r="DJ793" s="129" t="str">
        <f t="shared" si="2577"/>
        <v/>
      </c>
      <c r="DK793" s="98" t="s">
        <v>68</v>
      </c>
      <c r="DL793" s="130">
        <f t="shared" si="2584"/>
        <v>787</v>
      </c>
      <c r="DM793" s="56"/>
    </row>
    <row r="794" spans="2:117" ht="22.5" customHeight="1">
      <c r="B794" s="98" t="s">
        <v>68</v>
      </c>
      <c r="C794" s="130">
        <f t="shared" si="2578"/>
        <v>788</v>
      </c>
      <c r="D794" s="146">
        <v>45713</v>
      </c>
      <c r="E794" s="155" t="s">
        <v>69</v>
      </c>
      <c r="F794" s="102" t="s">
        <v>70</v>
      </c>
      <c r="G794" s="103" t="s">
        <v>20</v>
      </c>
      <c r="H794" s="131" t="s">
        <v>46</v>
      </c>
      <c r="I794" s="132">
        <v>10000</v>
      </c>
      <c r="J794" s="106"/>
      <c r="K794" s="107">
        <f t="shared" si="2579"/>
        <v>7444553</v>
      </c>
      <c r="L794" s="645"/>
      <c r="M794" s="133"/>
      <c r="N794" s="133"/>
      <c r="O794" s="134" t="str">
        <f t="shared" ref="O794:S794" si="2645">IF($H794=O$6,$I794,"")</f>
        <v/>
      </c>
      <c r="P794" s="135" t="str">
        <f t="shared" si="2645"/>
        <v/>
      </c>
      <c r="Q794" s="136">
        <f t="shared" si="2645"/>
        <v>10000</v>
      </c>
      <c r="R794" s="135" t="str">
        <f t="shared" si="2645"/>
        <v/>
      </c>
      <c r="S794" s="137" t="str">
        <f t="shared" si="2645"/>
        <v/>
      </c>
      <c r="T794" s="113" t="str">
        <f t="shared" ref="T794:AJ794" si="2646">IF($H794=T$6,$J794,"")</f>
        <v/>
      </c>
      <c r="U794" s="114" t="str">
        <f t="shared" si="2646"/>
        <v/>
      </c>
      <c r="V794" s="114" t="str">
        <f t="shared" si="2646"/>
        <v/>
      </c>
      <c r="W794" s="114" t="str">
        <f t="shared" si="2646"/>
        <v/>
      </c>
      <c r="X794" s="113" t="str">
        <f t="shared" si="2646"/>
        <v/>
      </c>
      <c r="Y794" s="114" t="str">
        <f t="shared" si="2646"/>
        <v/>
      </c>
      <c r="Z794" s="114" t="str">
        <f t="shared" si="2646"/>
        <v/>
      </c>
      <c r="AA794" s="114" t="str">
        <f t="shared" si="2646"/>
        <v/>
      </c>
      <c r="AB794" s="113" t="str">
        <f t="shared" si="2646"/>
        <v/>
      </c>
      <c r="AC794" s="114" t="str">
        <f t="shared" si="2646"/>
        <v/>
      </c>
      <c r="AD794" s="114" t="str">
        <f t="shared" si="2646"/>
        <v/>
      </c>
      <c r="AE794" s="114" t="str">
        <f t="shared" si="2646"/>
        <v/>
      </c>
      <c r="AF794" s="114" t="str">
        <f t="shared" si="2646"/>
        <v/>
      </c>
      <c r="AG794" s="114" t="str">
        <f t="shared" si="2646"/>
        <v/>
      </c>
      <c r="AH794" s="114" t="str">
        <f t="shared" si="2646"/>
        <v/>
      </c>
      <c r="AI794" s="113" t="str">
        <f t="shared" si="2646"/>
        <v/>
      </c>
      <c r="AJ794" s="115" t="str">
        <f t="shared" si="2646"/>
        <v/>
      </c>
      <c r="AK794" s="617"/>
      <c r="AL794" s="38"/>
      <c r="AM794" s="98" t="s">
        <v>68</v>
      </c>
      <c r="AN794" s="130">
        <f t="shared" si="2582"/>
        <v>788</v>
      </c>
      <c r="AO794" s="138" t="str">
        <f t="shared" ref="AO794:AS794" si="2647">IF(AND($G794=AO$4,$H794=AO$6),$I794,"")</f>
        <v/>
      </c>
      <c r="AP794" s="139" t="str">
        <f t="shared" si="2647"/>
        <v/>
      </c>
      <c r="AQ794" s="139">
        <f t="shared" si="2647"/>
        <v>10000</v>
      </c>
      <c r="AR794" s="139" t="str">
        <f t="shared" si="2647"/>
        <v/>
      </c>
      <c r="AS794" s="139" t="str">
        <f t="shared" si="2647"/>
        <v/>
      </c>
      <c r="AT794" s="118"/>
      <c r="AU794" s="138" t="str">
        <f t="shared" si="2511"/>
        <v/>
      </c>
      <c r="AV794" s="139" t="str">
        <f t="shared" si="2512"/>
        <v/>
      </c>
      <c r="AW794" s="139" t="str">
        <f t="shared" si="2513"/>
        <v/>
      </c>
      <c r="AX794" s="139" t="str">
        <f t="shared" si="2514"/>
        <v/>
      </c>
      <c r="AY794" s="139" t="str">
        <f t="shared" si="2515"/>
        <v/>
      </c>
      <c r="AZ794" s="140" t="str">
        <f t="shared" si="2516"/>
        <v/>
      </c>
      <c r="BA794" s="141" t="str">
        <f t="shared" si="2517"/>
        <v/>
      </c>
      <c r="BB794" s="139" t="str">
        <f t="shared" si="2518"/>
        <v/>
      </c>
      <c r="BC794" s="139" t="str">
        <f t="shared" si="2519"/>
        <v/>
      </c>
      <c r="BD794" s="139" t="str">
        <f t="shared" si="2520"/>
        <v/>
      </c>
      <c r="BE794" s="140" t="str">
        <f t="shared" si="2521"/>
        <v/>
      </c>
      <c r="BF794" s="122" t="str">
        <f t="shared" si="2522"/>
        <v/>
      </c>
      <c r="BG794" s="123" t="str">
        <f t="shared" si="2523"/>
        <v/>
      </c>
      <c r="BH794" s="123" t="str">
        <f t="shared" si="2524"/>
        <v/>
      </c>
      <c r="BI794" s="123" t="str">
        <f t="shared" si="2525"/>
        <v/>
      </c>
      <c r="BJ794" s="122" t="str">
        <f t="shared" si="2526"/>
        <v/>
      </c>
      <c r="BK794" s="123" t="str">
        <f t="shared" si="2527"/>
        <v/>
      </c>
      <c r="BL794" s="123" t="str">
        <f t="shared" si="2528"/>
        <v/>
      </c>
      <c r="BM794" s="123" t="str">
        <f t="shared" si="2529"/>
        <v/>
      </c>
      <c r="BN794" s="123" t="str">
        <f t="shared" si="2530"/>
        <v/>
      </c>
      <c r="BO794" s="123" t="str">
        <f t="shared" si="2531"/>
        <v/>
      </c>
      <c r="BP794" s="123" t="str">
        <f t="shared" si="2532"/>
        <v/>
      </c>
      <c r="BQ794" s="123" t="str">
        <f t="shared" si="2533"/>
        <v/>
      </c>
      <c r="BR794" s="124" t="str">
        <f t="shared" si="2534"/>
        <v/>
      </c>
      <c r="BS794" s="142" t="str">
        <f t="shared" si="2535"/>
        <v/>
      </c>
      <c r="BT794" s="143" t="str">
        <f t="shared" si="2536"/>
        <v/>
      </c>
      <c r="BU794" s="143" t="str">
        <f t="shared" si="2537"/>
        <v/>
      </c>
      <c r="BV794" s="143" t="str">
        <f t="shared" si="2538"/>
        <v/>
      </c>
      <c r="BW794" s="143" t="str">
        <f t="shared" si="2539"/>
        <v/>
      </c>
      <c r="BX794" s="144" t="str">
        <f t="shared" si="2540"/>
        <v/>
      </c>
      <c r="BY794" s="141" t="str">
        <f t="shared" si="2541"/>
        <v/>
      </c>
      <c r="BZ794" s="139" t="str">
        <f t="shared" si="2542"/>
        <v/>
      </c>
      <c r="CA794" s="139" t="str">
        <f t="shared" si="2543"/>
        <v/>
      </c>
      <c r="CB794" s="139" t="str">
        <f t="shared" si="2544"/>
        <v/>
      </c>
      <c r="CC794" s="139" t="str">
        <f t="shared" si="2545"/>
        <v/>
      </c>
      <c r="CD794" s="139" t="str">
        <f t="shared" si="2546"/>
        <v/>
      </c>
      <c r="CE794" s="140" t="str">
        <f t="shared" si="2547"/>
        <v/>
      </c>
      <c r="CF794" s="141" t="str">
        <f t="shared" si="2548"/>
        <v/>
      </c>
      <c r="CG794" s="139" t="str">
        <f t="shared" si="2549"/>
        <v/>
      </c>
      <c r="CH794" s="139" t="str">
        <f t="shared" si="2550"/>
        <v/>
      </c>
      <c r="CI794" s="139" t="str">
        <f t="shared" si="2551"/>
        <v/>
      </c>
      <c r="CJ794" s="139" t="str">
        <f t="shared" si="2552"/>
        <v/>
      </c>
      <c r="CK794" s="139" t="str">
        <f t="shared" si="2553"/>
        <v/>
      </c>
      <c r="CL794" s="140" t="str">
        <f t="shared" si="2554"/>
        <v/>
      </c>
      <c r="CM794" s="142" t="str">
        <f t="shared" si="2555"/>
        <v/>
      </c>
      <c r="CN794" s="143" t="str">
        <f t="shared" si="2556"/>
        <v/>
      </c>
      <c r="CO794" s="143" t="str">
        <f t="shared" si="2557"/>
        <v/>
      </c>
      <c r="CP794" s="143" t="str">
        <f t="shared" si="2558"/>
        <v/>
      </c>
      <c r="CQ794" s="143" t="str">
        <f t="shared" si="2559"/>
        <v/>
      </c>
      <c r="CR794" s="145" t="str">
        <f t="shared" si="2560"/>
        <v/>
      </c>
      <c r="CS794" s="127"/>
      <c r="CT794" s="122" t="str">
        <f t="shared" si="2561"/>
        <v/>
      </c>
      <c r="CU794" s="123" t="str">
        <f t="shared" si="2562"/>
        <v/>
      </c>
      <c r="CV794" s="123" t="str">
        <f t="shared" si="2563"/>
        <v/>
      </c>
      <c r="CW794" s="123" t="str">
        <f t="shared" si="2564"/>
        <v/>
      </c>
      <c r="CX794" s="123" t="str">
        <f t="shared" si="2565"/>
        <v/>
      </c>
      <c r="CY794" s="123" t="str">
        <f t="shared" si="2566"/>
        <v/>
      </c>
      <c r="CZ794" s="123" t="str">
        <f t="shared" si="2567"/>
        <v/>
      </c>
      <c r="DA794" s="123" t="str">
        <f t="shared" si="2568"/>
        <v/>
      </c>
      <c r="DB794" s="124" t="str">
        <f t="shared" si="2569"/>
        <v/>
      </c>
      <c r="DC794" s="128" t="str">
        <f t="shared" si="2570"/>
        <v/>
      </c>
      <c r="DD794" s="123" t="str">
        <f t="shared" si="2571"/>
        <v/>
      </c>
      <c r="DE794" s="123" t="str">
        <f t="shared" si="2572"/>
        <v/>
      </c>
      <c r="DF794" s="123" t="str">
        <f t="shared" si="2573"/>
        <v/>
      </c>
      <c r="DG794" s="123" t="str">
        <f t="shared" si="2574"/>
        <v/>
      </c>
      <c r="DH794" s="123" t="str">
        <f t="shared" si="2575"/>
        <v/>
      </c>
      <c r="DI794" s="123" t="str">
        <f t="shared" si="2576"/>
        <v/>
      </c>
      <c r="DJ794" s="129" t="str">
        <f t="shared" si="2577"/>
        <v/>
      </c>
      <c r="DK794" s="98" t="s">
        <v>68</v>
      </c>
      <c r="DL794" s="130">
        <f t="shared" si="2584"/>
        <v>788</v>
      </c>
      <c r="DM794" s="56"/>
    </row>
    <row r="795" spans="2:117" ht="22.5" customHeight="1">
      <c r="B795" s="98" t="s">
        <v>68</v>
      </c>
      <c r="C795" s="130">
        <f t="shared" si="2578"/>
        <v>789</v>
      </c>
      <c r="D795" s="146">
        <v>45713</v>
      </c>
      <c r="E795" s="155" t="s">
        <v>69</v>
      </c>
      <c r="F795" s="102" t="s">
        <v>70</v>
      </c>
      <c r="G795" s="103" t="s">
        <v>20</v>
      </c>
      <c r="H795" s="131" t="s">
        <v>46</v>
      </c>
      <c r="I795" s="132">
        <v>3000</v>
      </c>
      <c r="J795" s="106"/>
      <c r="K795" s="107">
        <f t="shared" si="2579"/>
        <v>7447553</v>
      </c>
      <c r="L795" s="645"/>
      <c r="M795" s="133"/>
      <c r="N795" s="133"/>
      <c r="O795" s="134" t="str">
        <f t="shared" ref="O795:S795" si="2648">IF($H795=O$6,$I795,"")</f>
        <v/>
      </c>
      <c r="P795" s="135" t="str">
        <f t="shared" si="2648"/>
        <v/>
      </c>
      <c r="Q795" s="136">
        <f t="shared" si="2648"/>
        <v>3000</v>
      </c>
      <c r="R795" s="135" t="str">
        <f t="shared" si="2648"/>
        <v/>
      </c>
      <c r="S795" s="137" t="str">
        <f t="shared" si="2648"/>
        <v/>
      </c>
      <c r="T795" s="113" t="str">
        <f t="shared" ref="T795:AJ795" si="2649">IF($H795=T$6,$J795,"")</f>
        <v/>
      </c>
      <c r="U795" s="114" t="str">
        <f t="shared" si="2649"/>
        <v/>
      </c>
      <c r="V795" s="114" t="str">
        <f t="shared" si="2649"/>
        <v/>
      </c>
      <c r="W795" s="114" t="str">
        <f t="shared" si="2649"/>
        <v/>
      </c>
      <c r="X795" s="113" t="str">
        <f t="shared" si="2649"/>
        <v/>
      </c>
      <c r="Y795" s="114" t="str">
        <f t="shared" si="2649"/>
        <v/>
      </c>
      <c r="Z795" s="114" t="str">
        <f t="shared" si="2649"/>
        <v/>
      </c>
      <c r="AA795" s="114" t="str">
        <f t="shared" si="2649"/>
        <v/>
      </c>
      <c r="AB795" s="113" t="str">
        <f t="shared" si="2649"/>
        <v/>
      </c>
      <c r="AC795" s="114" t="str">
        <f t="shared" si="2649"/>
        <v/>
      </c>
      <c r="AD795" s="114" t="str">
        <f t="shared" si="2649"/>
        <v/>
      </c>
      <c r="AE795" s="114" t="str">
        <f t="shared" si="2649"/>
        <v/>
      </c>
      <c r="AF795" s="114" t="str">
        <f t="shared" si="2649"/>
        <v/>
      </c>
      <c r="AG795" s="114" t="str">
        <f t="shared" si="2649"/>
        <v/>
      </c>
      <c r="AH795" s="114" t="str">
        <f t="shared" si="2649"/>
        <v/>
      </c>
      <c r="AI795" s="113" t="str">
        <f t="shared" si="2649"/>
        <v/>
      </c>
      <c r="AJ795" s="115" t="str">
        <f t="shared" si="2649"/>
        <v/>
      </c>
      <c r="AK795" s="617"/>
      <c r="AL795" s="38"/>
      <c r="AM795" s="98" t="s">
        <v>68</v>
      </c>
      <c r="AN795" s="130">
        <f t="shared" si="2582"/>
        <v>789</v>
      </c>
      <c r="AO795" s="138" t="str">
        <f t="shared" ref="AO795:AS795" si="2650">IF(AND($G795=AO$4,$H795=AO$6),$I795,"")</f>
        <v/>
      </c>
      <c r="AP795" s="139" t="str">
        <f t="shared" si="2650"/>
        <v/>
      </c>
      <c r="AQ795" s="139">
        <f t="shared" si="2650"/>
        <v>3000</v>
      </c>
      <c r="AR795" s="139" t="str">
        <f t="shared" si="2650"/>
        <v/>
      </c>
      <c r="AS795" s="139" t="str">
        <f t="shared" si="2650"/>
        <v/>
      </c>
      <c r="AT795" s="118"/>
      <c r="AU795" s="138" t="str">
        <f t="shared" si="2511"/>
        <v/>
      </c>
      <c r="AV795" s="139" t="str">
        <f t="shared" si="2512"/>
        <v/>
      </c>
      <c r="AW795" s="139" t="str">
        <f t="shared" si="2513"/>
        <v/>
      </c>
      <c r="AX795" s="139" t="str">
        <f t="shared" si="2514"/>
        <v/>
      </c>
      <c r="AY795" s="139" t="str">
        <f t="shared" si="2515"/>
        <v/>
      </c>
      <c r="AZ795" s="140" t="str">
        <f t="shared" si="2516"/>
        <v/>
      </c>
      <c r="BA795" s="141" t="str">
        <f t="shared" si="2517"/>
        <v/>
      </c>
      <c r="BB795" s="139" t="str">
        <f t="shared" si="2518"/>
        <v/>
      </c>
      <c r="BC795" s="139" t="str">
        <f t="shared" si="2519"/>
        <v/>
      </c>
      <c r="BD795" s="139" t="str">
        <f t="shared" si="2520"/>
        <v/>
      </c>
      <c r="BE795" s="140" t="str">
        <f t="shared" si="2521"/>
        <v/>
      </c>
      <c r="BF795" s="122" t="str">
        <f t="shared" si="2522"/>
        <v/>
      </c>
      <c r="BG795" s="123" t="str">
        <f t="shared" si="2523"/>
        <v/>
      </c>
      <c r="BH795" s="123" t="str">
        <f t="shared" si="2524"/>
        <v/>
      </c>
      <c r="BI795" s="123" t="str">
        <f t="shared" si="2525"/>
        <v/>
      </c>
      <c r="BJ795" s="122" t="str">
        <f t="shared" si="2526"/>
        <v/>
      </c>
      <c r="BK795" s="123" t="str">
        <f t="shared" si="2527"/>
        <v/>
      </c>
      <c r="BL795" s="123" t="str">
        <f t="shared" si="2528"/>
        <v/>
      </c>
      <c r="BM795" s="123" t="str">
        <f t="shared" si="2529"/>
        <v/>
      </c>
      <c r="BN795" s="123" t="str">
        <f t="shared" si="2530"/>
        <v/>
      </c>
      <c r="BO795" s="123" t="str">
        <f t="shared" si="2531"/>
        <v/>
      </c>
      <c r="BP795" s="123" t="str">
        <f t="shared" si="2532"/>
        <v/>
      </c>
      <c r="BQ795" s="123" t="str">
        <f t="shared" si="2533"/>
        <v/>
      </c>
      <c r="BR795" s="124" t="str">
        <f t="shared" si="2534"/>
        <v/>
      </c>
      <c r="BS795" s="142" t="str">
        <f t="shared" si="2535"/>
        <v/>
      </c>
      <c r="BT795" s="143" t="str">
        <f t="shared" si="2536"/>
        <v/>
      </c>
      <c r="BU795" s="143" t="str">
        <f t="shared" si="2537"/>
        <v/>
      </c>
      <c r="BV795" s="143" t="str">
        <f t="shared" si="2538"/>
        <v/>
      </c>
      <c r="BW795" s="143" t="str">
        <f t="shared" si="2539"/>
        <v/>
      </c>
      <c r="BX795" s="144" t="str">
        <f t="shared" si="2540"/>
        <v/>
      </c>
      <c r="BY795" s="141" t="str">
        <f t="shared" si="2541"/>
        <v/>
      </c>
      <c r="BZ795" s="139" t="str">
        <f t="shared" si="2542"/>
        <v/>
      </c>
      <c r="CA795" s="139" t="str">
        <f t="shared" si="2543"/>
        <v/>
      </c>
      <c r="CB795" s="139" t="str">
        <f t="shared" si="2544"/>
        <v/>
      </c>
      <c r="CC795" s="139" t="str">
        <f t="shared" si="2545"/>
        <v/>
      </c>
      <c r="CD795" s="139" t="str">
        <f t="shared" si="2546"/>
        <v/>
      </c>
      <c r="CE795" s="140" t="str">
        <f t="shared" si="2547"/>
        <v/>
      </c>
      <c r="CF795" s="141" t="str">
        <f t="shared" si="2548"/>
        <v/>
      </c>
      <c r="CG795" s="139" t="str">
        <f t="shared" si="2549"/>
        <v/>
      </c>
      <c r="CH795" s="139" t="str">
        <f t="shared" si="2550"/>
        <v/>
      </c>
      <c r="CI795" s="139" t="str">
        <f t="shared" si="2551"/>
        <v/>
      </c>
      <c r="CJ795" s="139" t="str">
        <f t="shared" si="2552"/>
        <v/>
      </c>
      <c r="CK795" s="139" t="str">
        <f t="shared" si="2553"/>
        <v/>
      </c>
      <c r="CL795" s="140" t="str">
        <f t="shared" si="2554"/>
        <v/>
      </c>
      <c r="CM795" s="142" t="str">
        <f t="shared" si="2555"/>
        <v/>
      </c>
      <c r="CN795" s="143" t="str">
        <f t="shared" si="2556"/>
        <v/>
      </c>
      <c r="CO795" s="143" t="str">
        <f t="shared" si="2557"/>
        <v/>
      </c>
      <c r="CP795" s="143" t="str">
        <f t="shared" si="2558"/>
        <v/>
      </c>
      <c r="CQ795" s="143" t="str">
        <f t="shared" si="2559"/>
        <v/>
      </c>
      <c r="CR795" s="145" t="str">
        <f t="shared" si="2560"/>
        <v/>
      </c>
      <c r="CS795" s="127"/>
      <c r="CT795" s="122" t="str">
        <f t="shared" si="2561"/>
        <v/>
      </c>
      <c r="CU795" s="123" t="str">
        <f t="shared" si="2562"/>
        <v/>
      </c>
      <c r="CV795" s="123" t="str">
        <f t="shared" si="2563"/>
        <v/>
      </c>
      <c r="CW795" s="123" t="str">
        <f t="shared" si="2564"/>
        <v/>
      </c>
      <c r="CX795" s="123" t="str">
        <f t="shared" si="2565"/>
        <v/>
      </c>
      <c r="CY795" s="123" t="str">
        <f t="shared" si="2566"/>
        <v/>
      </c>
      <c r="CZ795" s="123" t="str">
        <f t="shared" si="2567"/>
        <v/>
      </c>
      <c r="DA795" s="123" t="str">
        <f t="shared" si="2568"/>
        <v/>
      </c>
      <c r="DB795" s="124" t="str">
        <f t="shared" si="2569"/>
        <v/>
      </c>
      <c r="DC795" s="128" t="str">
        <f t="shared" si="2570"/>
        <v/>
      </c>
      <c r="DD795" s="123" t="str">
        <f t="shared" si="2571"/>
        <v/>
      </c>
      <c r="DE795" s="123" t="str">
        <f t="shared" si="2572"/>
        <v/>
      </c>
      <c r="DF795" s="123" t="str">
        <f t="shared" si="2573"/>
        <v/>
      </c>
      <c r="DG795" s="123" t="str">
        <f t="shared" si="2574"/>
        <v/>
      </c>
      <c r="DH795" s="123" t="str">
        <f t="shared" si="2575"/>
        <v/>
      </c>
      <c r="DI795" s="123" t="str">
        <f t="shared" si="2576"/>
        <v/>
      </c>
      <c r="DJ795" s="129" t="str">
        <f t="shared" si="2577"/>
        <v/>
      </c>
      <c r="DK795" s="98" t="s">
        <v>68</v>
      </c>
      <c r="DL795" s="130">
        <f t="shared" si="2584"/>
        <v>789</v>
      </c>
      <c r="DM795" s="56"/>
    </row>
    <row r="796" spans="2:117" ht="22.5" customHeight="1">
      <c r="B796" s="98" t="s">
        <v>68</v>
      </c>
      <c r="C796" s="130">
        <f t="shared" si="2578"/>
        <v>790</v>
      </c>
      <c r="D796" s="146">
        <v>45713</v>
      </c>
      <c r="E796" s="155" t="s">
        <v>69</v>
      </c>
      <c r="F796" s="102" t="s">
        <v>70</v>
      </c>
      <c r="G796" s="156" t="s">
        <v>20</v>
      </c>
      <c r="H796" s="131" t="s">
        <v>46</v>
      </c>
      <c r="I796" s="132">
        <v>5000</v>
      </c>
      <c r="J796" s="106"/>
      <c r="K796" s="107">
        <f t="shared" si="2579"/>
        <v>7452553</v>
      </c>
      <c r="L796" s="645"/>
      <c r="M796" s="133"/>
      <c r="N796" s="133"/>
      <c r="O796" s="134" t="str">
        <f t="shared" ref="O796:S796" si="2651">IF($H796=O$6,$I796,"")</f>
        <v/>
      </c>
      <c r="P796" s="135" t="str">
        <f t="shared" si="2651"/>
        <v/>
      </c>
      <c r="Q796" s="136">
        <f t="shared" si="2651"/>
        <v>5000</v>
      </c>
      <c r="R796" s="135" t="str">
        <f t="shared" si="2651"/>
        <v/>
      </c>
      <c r="S796" s="137" t="str">
        <f t="shared" si="2651"/>
        <v/>
      </c>
      <c r="T796" s="113" t="str">
        <f t="shared" ref="T796:AJ796" si="2652">IF($H796=T$6,$J796,"")</f>
        <v/>
      </c>
      <c r="U796" s="114" t="str">
        <f t="shared" si="2652"/>
        <v/>
      </c>
      <c r="V796" s="114" t="str">
        <f t="shared" si="2652"/>
        <v/>
      </c>
      <c r="W796" s="114" t="str">
        <f t="shared" si="2652"/>
        <v/>
      </c>
      <c r="X796" s="113" t="str">
        <f t="shared" si="2652"/>
        <v/>
      </c>
      <c r="Y796" s="114" t="str">
        <f t="shared" si="2652"/>
        <v/>
      </c>
      <c r="Z796" s="114" t="str">
        <f t="shared" si="2652"/>
        <v/>
      </c>
      <c r="AA796" s="114" t="str">
        <f t="shared" si="2652"/>
        <v/>
      </c>
      <c r="AB796" s="113" t="str">
        <f t="shared" si="2652"/>
        <v/>
      </c>
      <c r="AC796" s="114" t="str">
        <f t="shared" si="2652"/>
        <v/>
      </c>
      <c r="AD796" s="114" t="str">
        <f t="shared" si="2652"/>
        <v/>
      </c>
      <c r="AE796" s="114" t="str">
        <f t="shared" si="2652"/>
        <v/>
      </c>
      <c r="AF796" s="114" t="str">
        <f t="shared" si="2652"/>
        <v/>
      </c>
      <c r="AG796" s="114" t="str">
        <f t="shared" si="2652"/>
        <v/>
      </c>
      <c r="AH796" s="114" t="str">
        <f t="shared" si="2652"/>
        <v/>
      </c>
      <c r="AI796" s="113" t="str">
        <f t="shared" si="2652"/>
        <v/>
      </c>
      <c r="AJ796" s="115" t="str">
        <f t="shared" si="2652"/>
        <v/>
      </c>
      <c r="AK796" s="617"/>
      <c r="AL796" s="38"/>
      <c r="AM796" s="98" t="s">
        <v>68</v>
      </c>
      <c r="AN796" s="130">
        <f t="shared" si="2582"/>
        <v>790</v>
      </c>
      <c r="AO796" s="138" t="str">
        <f t="shared" ref="AO796:AS796" si="2653">IF(AND($G796=AO$4,$H796=AO$6),$I796,"")</f>
        <v/>
      </c>
      <c r="AP796" s="139" t="str">
        <f t="shared" si="2653"/>
        <v/>
      </c>
      <c r="AQ796" s="139">
        <f t="shared" si="2653"/>
        <v>5000</v>
      </c>
      <c r="AR796" s="139" t="str">
        <f t="shared" si="2653"/>
        <v/>
      </c>
      <c r="AS796" s="139" t="str">
        <f t="shared" si="2653"/>
        <v/>
      </c>
      <c r="AT796" s="118"/>
      <c r="AU796" s="138" t="str">
        <f t="shared" si="2511"/>
        <v/>
      </c>
      <c r="AV796" s="139" t="str">
        <f t="shared" si="2512"/>
        <v/>
      </c>
      <c r="AW796" s="139" t="str">
        <f t="shared" si="2513"/>
        <v/>
      </c>
      <c r="AX796" s="139" t="str">
        <f t="shared" si="2514"/>
        <v/>
      </c>
      <c r="AY796" s="139" t="str">
        <f t="shared" si="2515"/>
        <v/>
      </c>
      <c r="AZ796" s="140" t="str">
        <f t="shared" si="2516"/>
        <v/>
      </c>
      <c r="BA796" s="141" t="str">
        <f t="shared" si="2517"/>
        <v/>
      </c>
      <c r="BB796" s="139" t="str">
        <f t="shared" si="2518"/>
        <v/>
      </c>
      <c r="BC796" s="139" t="str">
        <f t="shared" si="2519"/>
        <v/>
      </c>
      <c r="BD796" s="139" t="str">
        <f t="shared" si="2520"/>
        <v/>
      </c>
      <c r="BE796" s="140" t="str">
        <f t="shared" si="2521"/>
        <v/>
      </c>
      <c r="BF796" s="122" t="str">
        <f t="shared" si="2522"/>
        <v/>
      </c>
      <c r="BG796" s="123" t="str">
        <f t="shared" si="2523"/>
        <v/>
      </c>
      <c r="BH796" s="123" t="str">
        <f t="shared" si="2524"/>
        <v/>
      </c>
      <c r="BI796" s="123" t="str">
        <f t="shared" si="2525"/>
        <v/>
      </c>
      <c r="BJ796" s="122" t="str">
        <f t="shared" si="2526"/>
        <v/>
      </c>
      <c r="BK796" s="123" t="str">
        <f t="shared" si="2527"/>
        <v/>
      </c>
      <c r="BL796" s="123" t="str">
        <f t="shared" si="2528"/>
        <v/>
      </c>
      <c r="BM796" s="123" t="str">
        <f t="shared" si="2529"/>
        <v/>
      </c>
      <c r="BN796" s="123" t="str">
        <f t="shared" si="2530"/>
        <v/>
      </c>
      <c r="BO796" s="123" t="str">
        <f t="shared" si="2531"/>
        <v/>
      </c>
      <c r="BP796" s="123" t="str">
        <f t="shared" si="2532"/>
        <v/>
      </c>
      <c r="BQ796" s="123" t="str">
        <f t="shared" si="2533"/>
        <v/>
      </c>
      <c r="BR796" s="124" t="str">
        <f t="shared" si="2534"/>
        <v/>
      </c>
      <c r="BS796" s="142" t="str">
        <f t="shared" si="2535"/>
        <v/>
      </c>
      <c r="BT796" s="143" t="str">
        <f t="shared" si="2536"/>
        <v/>
      </c>
      <c r="BU796" s="143" t="str">
        <f t="shared" si="2537"/>
        <v/>
      </c>
      <c r="BV796" s="143" t="str">
        <f t="shared" si="2538"/>
        <v/>
      </c>
      <c r="BW796" s="143" t="str">
        <f t="shared" si="2539"/>
        <v/>
      </c>
      <c r="BX796" s="144" t="str">
        <f t="shared" si="2540"/>
        <v/>
      </c>
      <c r="BY796" s="141" t="str">
        <f t="shared" si="2541"/>
        <v/>
      </c>
      <c r="BZ796" s="139" t="str">
        <f t="shared" si="2542"/>
        <v/>
      </c>
      <c r="CA796" s="139" t="str">
        <f t="shared" si="2543"/>
        <v/>
      </c>
      <c r="CB796" s="139" t="str">
        <f t="shared" si="2544"/>
        <v/>
      </c>
      <c r="CC796" s="139" t="str">
        <f t="shared" si="2545"/>
        <v/>
      </c>
      <c r="CD796" s="139" t="str">
        <f t="shared" si="2546"/>
        <v/>
      </c>
      <c r="CE796" s="140" t="str">
        <f t="shared" si="2547"/>
        <v/>
      </c>
      <c r="CF796" s="141" t="str">
        <f t="shared" si="2548"/>
        <v/>
      </c>
      <c r="CG796" s="139" t="str">
        <f t="shared" si="2549"/>
        <v/>
      </c>
      <c r="CH796" s="139" t="str">
        <f t="shared" si="2550"/>
        <v/>
      </c>
      <c r="CI796" s="139" t="str">
        <f t="shared" si="2551"/>
        <v/>
      </c>
      <c r="CJ796" s="139" t="str">
        <f t="shared" si="2552"/>
        <v/>
      </c>
      <c r="CK796" s="139" t="str">
        <f t="shared" si="2553"/>
        <v/>
      </c>
      <c r="CL796" s="140" t="str">
        <f t="shared" si="2554"/>
        <v/>
      </c>
      <c r="CM796" s="142" t="str">
        <f t="shared" si="2555"/>
        <v/>
      </c>
      <c r="CN796" s="143" t="str">
        <f t="shared" si="2556"/>
        <v/>
      </c>
      <c r="CO796" s="143" t="str">
        <f t="shared" si="2557"/>
        <v/>
      </c>
      <c r="CP796" s="143" t="str">
        <f t="shared" si="2558"/>
        <v/>
      </c>
      <c r="CQ796" s="143" t="str">
        <f t="shared" si="2559"/>
        <v/>
      </c>
      <c r="CR796" s="145" t="str">
        <f t="shared" si="2560"/>
        <v/>
      </c>
      <c r="CS796" s="127"/>
      <c r="CT796" s="122" t="str">
        <f t="shared" si="2561"/>
        <v/>
      </c>
      <c r="CU796" s="123" t="str">
        <f t="shared" si="2562"/>
        <v/>
      </c>
      <c r="CV796" s="123" t="str">
        <f t="shared" si="2563"/>
        <v/>
      </c>
      <c r="CW796" s="123" t="str">
        <f t="shared" si="2564"/>
        <v/>
      </c>
      <c r="CX796" s="123" t="str">
        <f t="shared" si="2565"/>
        <v/>
      </c>
      <c r="CY796" s="123" t="str">
        <f t="shared" si="2566"/>
        <v/>
      </c>
      <c r="CZ796" s="123" t="str">
        <f t="shared" si="2567"/>
        <v/>
      </c>
      <c r="DA796" s="123" t="str">
        <f t="shared" si="2568"/>
        <v/>
      </c>
      <c r="DB796" s="124" t="str">
        <f t="shared" si="2569"/>
        <v/>
      </c>
      <c r="DC796" s="128" t="str">
        <f t="shared" si="2570"/>
        <v/>
      </c>
      <c r="DD796" s="123" t="str">
        <f t="shared" si="2571"/>
        <v/>
      </c>
      <c r="DE796" s="123" t="str">
        <f t="shared" si="2572"/>
        <v/>
      </c>
      <c r="DF796" s="123" t="str">
        <f t="shared" si="2573"/>
        <v/>
      </c>
      <c r="DG796" s="123" t="str">
        <f t="shared" si="2574"/>
        <v/>
      </c>
      <c r="DH796" s="123" t="str">
        <f t="shared" si="2575"/>
        <v/>
      </c>
      <c r="DI796" s="123" t="str">
        <f t="shared" si="2576"/>
        <v/>
      </c>
      <c r="DJ796" s="129" t="str">
        <f t="shared" si="2577"/>
        <v/>
      </c>
      <c r="DK796" s="98" t="s">
        <v>68</v>
      </c>
      <c r="DL796" s="130">
        <f t="shared" si="2584"/>
        <v>790</v>
      </c>
      <c r="DM796" s="56"/>
    </row>
    <row r="797" spans="2:117" ht="22.5" customHeight="1">
      <c r="B797" s="98" t="s">
        <v>68</v>
      </c>
      <c r="C797" s="130">
        <f t="shared" si="2578"/>
        <v>791</v>
      </c>
      <c r="D797" s="146">
        <v>45713</v>
      </c>
      <c r="E797" s="155" t="s">
        <v>69</v>
      </c>
      <c r="F797" s="102" t="s">
        <v>70</v>
      </c>
      <c r="G797" s="103" t="s">
        <v>20</v>
      </c>
      <c r="H797" s="131" t="s">
        <v>46</v>
      </c>
      <c r="I797" s="132">
        <v>3000</v>
      </c>
      <c r="J797" s="106"/>
      <c r="K797" s="107">
        <f t="shared" si="2579"/>
        <v>7455553</v>
      </c>
      <c r="L797" s="645"/>
      <c r="M797" s="133"/>
      <c r="N797" s="133"/>
      <c r="O797" s="134" t="str">
        <f t="shared" ref="O797:S797" si="2654">IF($H797=O$6,$I797,"")</f>
        <v/>
      </c>
      <c r="P797" s="135" t="str">
        <f t="shared" si="2654"/>
        <v/>
      </c>
      <c r="Q797" s="136">
        <f t="shared" si="2654"/>
        <v>3000</v>
      </c>
      <c r="R797" s="135" t="str">
        <f t="shared" si="2654"/>
        <v/>
      </c>
      <c r="S797" s="137" t="str">
        <f t="shared" si="2654"/>
        <v/>
      </c>
      <c r="T797" s="113" t="str">
        <f t="shared" ref="T797:AJ797" si="2655">IF($H797=T$6,$J797,"")</f>
        <v/>
      </c>
      <c r="U797" s="114" t="str">
        <f t="shared" si="2655"/>
        <v/>
      </c>
      <c r="V797" s="114" t="str">
        <f t="shared" si="2655"/>
        <v/>
      </c>
      <c r="W797" s="114" t="str">
        <f t="shared" si="2655"/>
        <v/>
      </c>
      <c r="X797" s="113" t="str">
        <f t="shared" si="2655"/>
        <v/>
      </c>
      <c r="Y797" s="114" t="str">
        <f t="shared" si="2655"/>
        <v/>
      </c>
      <c r="Z797" s="114" t="str">
        <f t="shared" si="2655"/>
        <v/>
      </c>
      <c r="AA797" s="114" t="str">
        <f t="shared" si="2655"/>
        <v/>
      </c>
      <c r="AB797" s="113" t="str">
        <f t="shared" si="2655"/>
        <v/>
      </c>
      <c r="AC797" s="114" t="str">
        <f t="shared" si="2655"/>
        <v/>
      </c>
      <c r="AD797" s="114" t="str">
        <f t="shared" si="2655"/>
        <v/>
      </c>
      <c r="AE797" s="114" t="str">
        <f t="shared" si="2655"/>
        <v/>
      </c>
      <c r="AF797" s="114" t="str">
        <f t="shared" si="2655"/>
        <v/>
      </c>
      <c r="AG797" s="114" t="str">
        <f t="shared" si="2655"/>
        <v/>
      </c>
      <c r="AH797" s="114" t="str">
        <f t="shared" si="2655"/>
        <v/>
      </c>
      <c r="AI797" s="113" t="str">
        <f t="shared" si="2655"/>
        <v/>
      </c>
      <c r="AJ797" s="115" t="str">
        <f t="shared" si="2655"/>
        <v/>
      </c>
      <c r="AK797" s="617"/>
      <c r="AL797" s="38"/>
      <c r="AM797" s="98" t="s">
        <v>68</v>
      </c>
      <c r="AN797" s="130">
        <f t="shared" si="2582"/>
        <v>791</v>
      </c>
      <c r="AO797" s="138" t="str">
        <f t="shared" ref="AO797:AS797" si="2656">IF(AND($G797=AO$4,$H797=AO$6),$I797,"")</f>
        <v/>
      </c>
      <c r="AP797" s="139" t="str">
        <f t="shared" si="2656"/>
        <v/>
      </c>
      <c r="AQ797" s="139">
        <f t="shared" si="2656"/>
        <v>3000</v>
      </c>
      <c r="AR797" s="139" t="str">
        <f t="shared" si="2656"/>
        <v/>
      </c>
      <c r="AS797" s="139" t="str">
        <f t="shared" si="2656"/>
        <v/>
      </c>
      <c r="AT797" s="118"/>
      <c r="AU797" s="138" t="str">
        <f t="shared" si="2511"/>
        <v/>
      </c>
      <c r="AV797" s="139" t="str">
        <f t="shared" si="2512"/>
        <v/>
      </c>
      <c r="AW797" s="139" t="str">
        <f t="shared" si="2513"/>
        <v/>
      </c>
      <c r="AX797" s="139" t="str">
        <f t="shared" si="2514"/>
        <v/>
      </c>
      <c r="AY797" s="139" t="str">
        <f t="shared" si="2515"/>
        <v/>
      </c>
      <c r="AZ797" s="140" t="str">
        <f t="shared" si="2516"/>
        <v/>
      </c>
      <c r="BA797" s="141" t="str">
        <f t="shared" si="2517"/>
        <v/>
      </c>
      <c r="BB797" s="139" t="str">
        <f t="shared" si="2518"/>
        <v/>
      </c>
      <c r="BC797" s="139" t="str">
        <f t="shared" si="2519"/>
        <v/>
      </c>
      <c r="BD797" s="139" t="str">
        <f t="shared" si="2520"/>
        <v/>
      </c>
      <c r="BE797" s="140" t="str">
        <f t="shared" si="2521"/>
        <v/>
      </c>
      <c r="BF797" s="122" t="str">
        <f t="shared" si="2522"/>
        <v/>
      </c>
      <c r="BG797" s="123" t="str">
        <f t="shared" si="2523"/>
        <v/>
      </c>
      <c r="BH797" s="123" t="str">
        <f t="shared" si="2524"/>
        <v/>
      </c>
      <c r="BI797" s="123" t="str">
        <f t="shared" si="2525"/>
        <v/>
      </c>
      <c r="BJ797" s="122" t="str">
        <f t="shared" si="2526"/>
        <v/>
      </c>
      <c r="BK797" s="123" t="str">
        <f t="shared" si="2527"/>
        <v/>
      </c>
      <c r="BL797" s="123" t="str">
        <f t="shared" si="2528"/>
        <v/>
      </c>
      <c r="BM797" s="123" t="str">
        <f t="shared" si="2529"/>
        <v/>
      </c>
      <c r="BN797" s="123" t="str">
        <f t="shared" si="2530"/>
        <v/>
      </c>
      <c r="BO797" s="123" t="str">
        <f t="shared" si="2531"/>
        <v/>
      </c>
      <c r="BP797" s="123" t="str">
        <f t="shared" si="2532"/>
        <v/>
      </c>
      <c r="BQ797" s="123" t="str">
        <f t="shared" si="2533"/>
        <v/>
      </c>
      <c r="BR797" s="124" t="str">
        <f t="shared" si="2534"/>
        <v/>
      </c>
      <c r="BS797" s="142" t="str">
        <f t="shared" si="2535"/>
        <v/>
      </c>
      <c r="BT797" s="143" t="str">
        <f t="shared" si="2536"/>
        <v/>
      </c>
      <c r="BU797" s="143" t="str">
        <f t="shared" si="2537"/>
        <v/>
      </c>
      <c r="BV797" s="143" t="str">
        <f t="shared" si="2538"/>
        <v/>
      </c>
      <c r="BW797" s="143" t="str">
        <f t="shared" si="2539"/>
        <v/>
      </c>
      <c r="BX797" s="144" t="str">
        <f t="shared" si="2540"/>
        <v/>
      </c>
      <c r="BY797" s="141" t="str">
        <f t="shared" si="2541"/>
        <v/>
      </c>
      <c r="BZ797" s="139" t="str">
        <f t="shared" si="2542"/>
        <v/>
      </c>
      <c r="CA797" s="139" t="str">
        <f t="shared" si="2543"/>
        <v/>
      </c>
      <c r="CB797" s="139" t="str">
        <f t="shared" si="2544"/>
        <v/>
      </c>
      <c r="CC797" s="139" t="str">
        <f t="shared" si="2545"/>
        <v/>
      </c>
      <c r="CD797" s="139" t="str">
        <f t="shared" si="2546"/>
        <v/>
      </c>
      <c r="CE797" s="140" t="str">
        <f t="shared" si="2547"/>
        <v/>
      </c>
      <c r="CF797" s="141" t="str">
        <f t="shared" si="2548"/>
        <v/>
      </c>
      <c r="CG797" s="139" t="str">
        <f t="shared" si="2549"/>
        <v/>
      </c>
      <c r="CH797" s="139" t="str">
        <f t="shared" si="2550"/>
        <v/>
      </c>
      <c r="CI797" s="139" t="str">
        <f t="shared" si="2551"/>
        <v/>
      </c>
      <c r="CJ797" s="139" t="str">
        <f t="shared" si="2552"/>
        <v/>
      </c>
      <c r="CK797" s="139" t="str">
        <f t="shared" si="2553"/>
        <v/>
      </c>
      <c r="CL797" s="140" t="str">
        <f t="shared" si="2554"/>
        <v/>
      </c>
      <c r="CM797" s="142" t="str">
        <f t="shared" si="2555"/>
        <v/>
      </c>
      <c r="CN797" s="143" t="str">
        <f t="shared" si="2556"/>
        <v/>
      </c>
      <c r="CO797" s="143" t="str">
        <f t="shared" si="2557"/>
        <v/>
      </c>
      <c r="CP797" s="143" t="str">
        <f t="shared" si="2558"/>
        <v/>
      </c>
      <c r="CQ797" s="143" t="str">
        <f t="shared" si="2559"/>
        <v/>
      </c>
      <c r="CR797" s="145" t="str">
        <f t="shared" si="2560"/>
        <v/>
      </c>
      <c r="CS797" s="127"/>
      <c r="CT797" s="122" t="str">
        <f t="shared" si="2561"/>
        <v/>
      </c>
      <c r="CU797" s="123" t="str">
        <f t="shared" si="2562"/>
        <v/>
      </c>
      <c r="CV797" s="123" t="str">
        <f t="shared" si="2563"/>
        <v/>
      </c>
      <c r="CW797" s="123" t="str">
        <f t="shared" si="2564"/>
        <v/>
      </c>
      <c r="CX797" s="123" t="str">
        <f t="shared" si="2565"/>
        <v/>
      </c>
      <c r="CY797" s="123" t="str">
        <f t="shared" si="2566"/>
        <v/>
      </c>
      <c r="CZ797" s="123" t="str">
        <f t="shared" si="2567"/>
        <v/>
      </c>
      <c r="DA797" s="123" t="str">
        <f t="shared" si="2568"/>
        <v/>
      </c>
      <c r="DB797" s="124" t="str">
        <f t="shared" si="2569"/>
        <v/>
      </c>
      <c r="DC797" s="128" t="str">
        <f t="shared" si="2570"/>
        <v/>
      </c>
      <c r="DD797" s="123" t="str">
        <f t="shared" si="2571"/>
        <v/>
      </c>
      <c r="DE797" s="123" t="str">
        <f t="shared" si="2572"/>
        <v/>
      </c>
      <c r="DF797" s="123" t="str">
        <f t="shared" si="2573"/>
        <v/>
      </c>
      <c r="DG797" s="123" t="str">
        <f t="shared" si="2574"/>
        <v/>
      </c>
      <c r="DH797" s="123" t="str">
        <f t="shared" si="2575"/>
        <v/>
      </c>
      <c r="DI797" s="123" t="str">
        <f t="shared" si="2576"/>
        <v/>
      </c>
      <c r="DJ797" s="129" t="str">
        <f t="shared" si="2577"/>
        <v/>
      </c>
      <c r="DK797" s="98" t="s">
        <v>68</v>
      </c>
      <c r="DL797" s="130">
        <f t="shared" si="2584"/>
        <v>791</v>
      </c>
      <c r="DM797" s="56"/>
    </row>
    <row r="798" spans="2:117" ht="22.5" customHeight="1">
      <c r="B798" s="98" t="s">
        <v>68</v>
      </c>
      <c r="C798" s="130">
        <f t="shared" si="2578"/>
        <v>792</v>
      </c>
      <c r="D798" s="146">
        <v>45713</v>
      </c>
      <c r="E798" s="155" t="s">
        <v>69</v>
      </c>
      <c r="F798" s="102" t="s">
        <v>70</v>
      </c>
      <c r="G798" s="103" t="s">
        <v>20</v>
      </c>
      <c r="H798" s="131" t="s">
        <v>46</v>
      </c>
      <c r="I798" s="132">
        <v>10000</v>
      </c>
      <c r="J798" s="106"/>
      <c r="K798" s="107">
        <f t="shared" si="2579"/>
        <v>7465553</v>
      </c>
      <c r="L798" s="645"/>
      <c r="M798" s="133"/>
      <c r="N798" s="133"/>
      <c r="O798" s="134" t="str">
        <f t="shared" ref="O798:S798" si="2657">IF($H798=O$6,$I798,"")</f>
        <v/>
      </c>
      <c r="P798" s="135" t="str">
        <f t="shared" si="2657"/>
        <v/>
      </c>
      <c r="Q798" s="136">
        <f t="shared" si="2657"/>
        <v>10000</v>
      </c>
      <c r="R798" s="135" t="str">
        <f t="shared" si="2657"/>
        <v/>
      </c>
      <c r="S798" s="137" t="str">
        <f t="shared" si="2657"/>
        <v/>
      </c>
      <c r="T798" s="113" t="str">
        <f t="shared" ref="T798:AJ798" si="2658">IF($H798=T$6,$J798,"")</f>
        <v/>
      </c>
      <c r="U798" s="114" t="str">
        <f t="shared" si="2658"/>
        <v/>
      </c>
      <c r="V798" s="114" t="str">
        <f t="shared" si="2658"/>
        <v/>
      </c>
      <c r="W798" s="114" t="str">
        <f t="shared" si="2658"/>
        <v/>
      </c>
      <c r="X798" s="113" t="str">
        <f t="shared" si="2658"/>
        <v/>
      </c>
      <c r="Y798" s="114" t="str">
        <f t="shared" si="2658"/>
        <v/>
      </c>
      <c r="Z798" s="114" t="str">
        <f t="shared" si="2658"/>
        <v/>
      </c>
      <c r="AA798" s="114" t="str">
        <f t="shared" si="2658"/>
        <v/>
      </c>
      <c r="AB798" s="113" t="str">
        <f t="shared" si="2658"/>
        <v/>
      </c>
      <c r="AC798" s="114" t="str">
        <f t="shared" si="2658"/>
        <v/>
      </c>
      <c r="AD798" s="114" t="str">
        <f t="shared" si="2658"/>
        <v/>
      </c>
      <c r="AE798" s="114" t="str">
        <f t="shared" si="2658"/>
        <v/>
      </c>
      <c r="AF798" s="114" t="str">
        <f t="shared" si="2658"/>
        <v/>
      </c>
      <c r="AG798" s="114" t="str">
        <f t="shared" si="2658"/>
        <v/>
      </c>
      <c r="AH798" s="114" t="str">
        <f t="shared" si="2658"/>
        <v/>
      </c>
      <c r="AI798" s="113" t="str">
        <f t="shared" si="2658"/>
        <v/>
      </c>
      <c r="AJ798" s="115" t="str">
        <f t="shared" si="2658"/>
        <v/>
      </c>
      <c r="AK798" s="617"/>
      <c r="AL798" s="38"/>
      <c r="AM798" s="98" t="s">
        <v>68</v>
      </c>
      <c r="AN798" s="130">
        <f t="shared" si="2582"/>
        <v>792</v>
      </c>
      <c r="AO798" s="138" t="str">
        <f t="shared" ref="AO798:AS798" si="2659">IF(AND($G798=AO$4,$H798=AO$6),$I798,"")</f>
        <v/>
      </c>
      <c r="AP798" s="139" t="str">
        <f t="shared" si="2659"/>
        <v/>
      </c>
      <c r="AQ798" s="139">
        <f t="shared" si="2659"/>
        <v>10000</v>
      </c>
      <c r="AR798" s="139" t="str">
        <f t="shared" si="2659"/>
        <v/>
      </c>
      <c r="AS798" s="139" t="str">
        <f t="shared" si="2659"/>
        <v/>
      </c>
      <c r="AT798" s="118"/>
      <c r="AU798" s="138" t="str">
        <f t="shared" si="2511"/>
        <v/>
      </c>
      <c r="AV798" s="139" t="str">
        <f t="shared" si="2512"/>
        <v/>
      </c>
      <c r="AW798" s="139" t="str">
        <f t="shared" si="2513"/>
        <v/>
      </c>
      <c r="AX798" s="139" t="str">
        <f t="shared" si="2514"/>
        <v/>
      </c>
      <c r="AY798" s="139" t="str">
        <f t="shared" si="2515"/>
        <v/>
      </c>
      <c r="AZ798" s="140" t="str">
        <f t="shared" si="2516"/>
        <v/>
      </c>
      <c r="BA798" s="141" t="str">
        <f t="shared" si="2517"/>
        <v/>
      </c>
      <c r="BB798" s="139" t="str">
        <f t="shared" si="2518"/>
        <v/>
      </c>
      <c r="BC798" s="139" t="str">
        <f t="shared" si="2519"/>
        <v/>
      </c>
      <c r="BD798" s="139" t="str">
        <f t="shared" si="2520"/>
        <v/>
      </c>
      <c r="BE798" s="140" t="str">
        <f t="shared" si="2521"/>
        <v/>
      </c>
      <c r="BF798" s="122" t="str">
        <f t="shared" si="2522"/>
        <v/>
      </c>
      <c r="BG798" s="123" t="str">
        <f t="shared" si="2523"/>
        <v/>
      </c>
      <c r="BH798" s="123" t="str">
        <f t="shared" si="2524"/>
        <v/>
      </c>
      <c r="BI798" s="123" t="str">
        <f t="shared" si="2525"/>
        <v/>
      </c>
      <c r="BJ798" s="122" t="str">
        <f t="shared" si="2526"/>
        <v/>
      </c>
      <c r="BK798" s="123" t="str">
        <f t="shared" si="2527"/>
        <v/>
      </c>
      <c r="BL798" s="123" t="str">
        <f t="shared" si="2528"/>
        <v/>
      </c>
      <c r="BM798" s="123" t="str">
        <f t="shared" si="2529"/>
        <v/>
      </c>
      <c r="BN798" s="123" t="str">
        <f t="shared" si="2530"/>
        <v/>
      </c>
      <c r="BO798" s="123" t="str">
        <f t="shared" si="2531"/>
        <v/>
      </c>
      <c r="BP798" s="123" t="str">
        <f t="shared" si="2532"/>
        <v/>
      </c>
      <c r="BQ798" s="123" t="str">
        <f t="shared" si="2533"/>
        <v/>
      </c>
      <c r="BR798" s="124" t="str">
        <f t="shared" si="2534"/>
        <v/>
      </c>
      <c r="BS798" s="142" t="str">
        <f t="shared" si="2535"/>
        <v/>
      </c>
      <c r="BT798" s="143" t="str">
        <f t="shared" si="2536"/>
        <v/>
      </c>
      <c r="BU798" s="143" t="str">
        <f t="shared" si="2537"/>
        <v/>
      </c>
      <c r="BV798" s="143" t="str">
        <f t="shared" si="2538"/>
        <v/>
      </c>
      <c r="BW798" s="143" t="str">
        <f t="shared" si="2539"/>
        <v/>
      </c>
      <c r="BX798" s="144" t="str">
        <f t="shared" si="2540"/>
        <v/>
      </c>
      <c r="BY798" s="141" t="str">
        <f t="shared" si="2541"/>
        <v/>
      </c>
      <c r="BZ798" s="139" t="str">
        <f t="shared" si="2542"/>
        <v/>
      </c>
      <c r="CA798" s="139" t="str">
        <f t="shared" si="2543"/>
        <v/>
      </c>
      <c r="CB798" s="139" t="str">
        <f t="shared" si="2544"/>
        <v/>
      </c>
      <c r="CC798" s="139" t="str">
        <f t="shared" si="2545"/>
        <v/>
      </c>
      <c r="CD798" s="139" t="str">
        <f t="shared" si="2546"/>
        <v/>
      </c>
      <c r="CE798" s="140" t="str">
        <f t="shared" si="2547"/>
        <v/>
      </c>
      <c r="CF798" s="141" t="str">
        <f t="shared" si="2548"/>
        <v/>
      </c>
      <c r="CG798" s="139" t="str">
        <f t="shared" si="2549"/>
        <v/>
      </c>
      <c r="CH798" s="139" t="str">
        <f t="shared" si="2550"/>
        <v/>
      </c>
      <c r="CI798" s="139" t="str">
        <f t="shared" si="2551"/>
        <v/>
      </c>
      <c r="CJ798" s="139" t="str">
        <f t="shared" si="2552"/>
        <v/>
      </c>
      <c r="CK798" s="139" t="str">
        <f t="shared" si="2553"/>
        <v/>
      </c>
      <c r="CL798" s="140" t="str">
        <f t="shared" si="2554"/>
        <v/>
      </c>
      <c r="CM798" s="142" t="str">
        <f t="shared" si="2555"/>
        <v/>
      </c>
      <c r="CN798" s="143" t="str">
        <f t="shared" si="2556"/>
        <v/>
      </c>
      <c r="CO798" s="143" t="str">
        <f t="shared" si="2557"/>
        <v/>
      </c>
      <c r="CP798" s="143" t="str">
        <f t="shared" si="2558"/>
        <v/>
      </c>
      <c r="CQ798" s="143" t="str">
        <f t="shared" si="2559"/>
        <v/>
      </c>
      <c r="CR798" s="145" t="str">
        <f t="shared" si="2560"/>
        <v/>
      </c>
      <c r="CS798" s="127"/>
      <c r="CT798" s="122" t="str">
        <f t="shared" si="2561"/>
        <v/>
      </c>
      <c r="CU798" s="123" t="str">
        <f t="shared" si="2562"/>
        <v/>
      </c>
      <c r="CV798" s="123" t="str">
        <f t="shared" si="2563"/>
        <v/>
      </c>
      <c r="CW798" s="123" t="str">
        <f t="shared" si="2564"/>
        <v/>
      </c>
      <c r="CX798" s="123" t="str">
        <f t="shared" si="2565"/>
        <v/>
      </c>
      <c r="CY798" s="123" t="str">
        <f t="shared" si="2566"/>
        <v/>
      </c>
      <c r="CZ798" s="123" t="str">
        <f t="shared" si="2567"/>
        <v/>
      </c>
      <c r="DA798" s="123" t="str">
        <f t="shared" si="2568"/>
        <v/>
      </c>
      <c r="DB798" s="124" t="str">
        <f t="shared" si="2569"/>
        <v/>
      </c>
      <c r="DC798" s="128" t="str">
        <f t="shared" si="2570"/>
        <v/>
      </c>
      <c r="DD798" s="123" t="str">
        <f t="shared" si="2571"/>
        <v/>
      </c>
      <c r="DE798" s="123" t="str">
        <f t="shared" si="2572"/>
        <v/>
      </c>
      <c r="DF798" s="123" t="str">
        <f t="shared" si="2573"/>
        <v/>
      </c>
      <c r="DG798" s="123" t="str">
        <f t="shared" si="2574"/>
        <v/>
      </c>
      <c r="DH798" s="123" t="str">
        <f t="shared" si="2575"/>
        <v/>
      </c>
      <c r="DI798" s="123" t="str">
        <f t="shared" si="2576"/>
        <v/>
      </c>
      <c r="DJ798" s="129" t="str">
        <f t="shared" si="2577"/>
        <v/>
      </c>
      <c r="DK798" s="98" t="s">
        <v>68</v>
      </c>
      <c r="DL798" s="130">
        <f t="shared" si="2584"/>
        <v>792</v>
      </c>
      <c r="DM798" s="56"/>
    </row>
    <row r="799" spans="2:117" ht="22.5" customHeight="1">
      <c r="B799" s="98" t="s">
        <v>68</v>
      </c>
      <c r="C799" s="130">
        <f t="shared" si="2578"/>
        <v>793</v>
      </c>
      <c r="D799" s="146">
        <v>45713</v>
      </c>
      <c r="E799" s="155" t="s">
        <v>69</v>
      </c>
      <c r="F799" s="102" t="s">
        <v>70</v>
      </c>
      <c r="G799" s="156" t="s">
        <v>20</v>
      </c>
      <c r="H799" s="131" t="s">
        <v>46</v>
      </c>
      <c r="I799" s="132">
        <v>5000</v>
      </c>
      <c r="J799" s="106"/>
      <c r="K799" s="107">
        <f t="shared" si="2579"/>
        <v>7470553</v>
      </c>
      <c r="L799" s="645"/>
      <c r="M799" s="133"/>
      <c r="N799" s="133"/>
      <c r="O799" s="134" t="str">
        <f t="shared" ref="O799:S799" si="2660">IF($H799=O$6,$I799,"")</f>
        <v/>
      </c>
      <c r="P799" s="135" t="str">
        <f t="shared" si="2660"/>
        <v/>
      </c>
      <c r="Q799" s="136">
        <f t="shared" si="2660"/>
        <v>5000</v>
      </c>
      <c r="R799" s="135" t="str">
        <f t="shared" si="2660"/>
        <v/>
      </c>
      <c r="S799" s="137" t="str">
        <f t="shared" si="2660"/>
        <v/>
      </c>
      <c r="T799" s="113" t="str">
        <f t="shared" ref="T799:AJ799" si="2661">IF($H799=T$6,$J799,"")</f>
        <v/>
      </c>
      <c r="U799" s="114" t="str">
        <f t="shared" si="2661"/>
        <v/>
      </c>
      <c r="V799" s="114" t="str">
        <f t="shared" si="2661"/>
        <v/>
      </c>
      <c r="W799" s="114" t="str">
        <f t="shared" si="2661"/>
        <v/>
      </c>
      <c r="X799" s="113" t="str">
        <f t="shared" si="2661"/>
        <v/>
      </c>
      <c r="Y799" s="114" t="str">
        <f t="shared" si="2661"/>
        <v/>
      </c>
      <c r="Z799" s="114" t="str">
        <f t="shared" si="2661"/>
        <v/>
      </c>
      <c r="AA799" s="114" t="str">
        <f t="shared" si="2661"/>
        <v/>
      </c>
      <c r="AB799" s="113" t="str">
        <f t="shared" si="2661"/>
        <v/>
      </c>
      <c r="AC799" s="114" t="str">
        <f t="shared" si="2661"/>
        <v/>
      </c>
      <c r="AD799" s="114" t="str">
        <f t="shared" si="2661"/>
        <v/>
      </c>
      <c r="AE799" s="114" t="str">
        <f t="shared" si="2661"/>
        <v/>
      </c>
      <c r="AF799" s="114" t="str">
        <f t="shared" si="2661"/>
        <v/>
      </c>
      <c r="AG799" s="114" t="str">
        <f t="shared" si="2661"/>
        <v/>
      </c>
      <c r="AH799" s="114" t="str">
        <f t="shared" si="2661"/>
        <v/>
      </c>
      <c r="AI799" s="113" t="str">
        <f t="shared" si="2661"/>
        <v/>
      </c>
      <c r="AJ799" s="115" t="str">
        <f t="shared" si="2661"/>
        <v/>
      </c>
      <c r="AK799" s="617"/>
      <c r="AL799" s="38"/>
      <c r="AM799" s="98" t="s">
        <v>68</v>
      </c>
      <c r="AN799" s="130">
        <f t="shared" si="2582"/>
        <v>793</v>
      </c>
      <c r="AO799" s="138" t="str">
        <f t="shared" ref="AO799:AS799" si="2662">IF(AND($G799=AO$4,$H799=AO$6),$I799,"")</f>
        <v/>
      </c>
      <c r="AP799" s="139" t="str">
        <f t="shared" si="2662"/>
        <v/>
      </c>
      <c r="AQ799" s="139">
        <f t="shared" si="2662"/>
        <v>5000</v>
      </c>
      <c r="AR799" s="139" t="str">
        <f t="shared" si="2662"/>
        <v/>
      </c>
      <c r="AS799" s="139" t="str">
        <f t="shared" si="2662"/>
        <v/>
      </c>
      <c r="AT799" s="118"/>
      <c r="AU799" s="138" t="str">
        <f t="shared" si="2511"/>
        <v/>
      </c>
      <c r="AV799" s="139" t="str">
        <f t="shared" si="2512"/>
        <v/>
      </c>
      <c r="AW799" s="139" t="str">
        <f t="shared" si="2513"/>
        <v/>
      </c>
      <c r="AX799" s="139" t="str">
        <f t="shared" si="2514"/>
        <v/>
      </c>
      <c r="AY799" s="139" t="str">
        <f t="shared" si="2515"/>
        <v/>
      </c>
      <c r="AZ799" s="140" t="str">
        <f t="shared" si="2516"/>
        <v/>
      </c>
      <c r="BA799" s="141" t="str">
        <f t="shared" si="2517"/>
        <v/>
      </c>
      <c r="BB799" s="139" t="str">
        <f t="shared" si="2518"/>
        <v/>
      </c>
      <c r="BC799" s="139" t="str">
        <f t="shared" si="2519"/>
        <v/>
      </c>
      <c r="BD799" s="139" t="str">
        <f t="shared" si="2520"/>
        <v/>
      </c>
      <c r="BE799" s="140" t="str">
        <f t="shared" si="2521"/>
        <v/>
      </c>
      <c r="BF799" s="122" t="str">
        <f t="shared" si="2522"/>
        <v/>
      </c>
      <c r="BG799" s="123" t="str">
        <f t="shared" si="2523"/>
        <v/>
      </c>
      <c r="BH799" s="123" t="str">
        <f t="shared" si="2524"/>
        <v/>
      </c>
      <c r="BI799" s="123" t="str">
        <f t="shared" si="2525"/>
        <v/>
      </c>
      <c r="BJ799" s="122" t="str">
        <f t="shared" si="2526"/>
        <v/>
      </c>
      <c r="BK799" s="123" t="str">
        <f t="shared" si="2527"/>
        <v/>
      </c>
      <c r="BL799" s="123" t="str">
        <f t="shared" si="2528"/>
        <v/>
      </c>
      <c r="BM799" s="123" t="str">
        <f t="shared" si="2529"/>
        <v/>
      </c>
      <c r="BN799" s="123" t="str">
        <f t="shared" si="2530"/>
        <v/>
      </c>
      <c r="BO799" s="123" t="str">
        <f t="shared" si="2531"/>
        <v/>
      </c>
      <c r="BP799" s="123" t="str">
        <f t="shared" si="2532"/>
        <v/>
      </c>
      <c r="BQ799" s="123" t="str">
        <f t="shared" si="2533"/>
        <v/>
      </c>
      <c r="BR799" s="124" t="str">
        <f t="shared" si="2534"/>
        <v/>
      </c>
      <c r="BS799" s="142" t="str">
        <f t="shared" si="2535"/>
        <v/>
      </c>
      <c r="BT799" s="143" t="str">
        <f t="shared" si="2536"/>
        <v/>
      </c>
      <c r="BU799" s="143" t="str">
        <f t="shared" si="2537"/>
        <v/>
      </c>
      <c r="BV799" s="143" t="str">
        <f t="shared" si="2538"/>
        <v/>
      </c>
      <c r="BW799" s="143" t="str">
        <f t="shared" si="2539"/>
        <v/>
      </c>
      <c r="BX799" s="144" t="str">
        <f t="shared" si="2540"/>
        <v/>
      </c>
      <c r="BY799" s="141" t="str">
        <f t="shared" si="2541"/>
        <v/>
      </c>
      <c r="BZ799" s="139" t="str">
        <f t="shared" si="2542"/>
        <v/>
      </c>
      <c r="CA799" s="139" t="str">
        <f t="shared" si="2543"/>
        <v/>
      </c>
      <c r="CB799" s="139" t="str">
        <f t="shared" si="2544"/>
        <v/>
      </c>
      <c r="CC799" s="139" t="str">
        <f t="shared" si="2545"/>
        <v/>
      </c>
      <c r="CD799" s="139" t="str">
        <f t="shared" si="2546"/>
        <v/>
      </c>
      <c r="CE799" s="140" t="str">
        <f t="shared" si="2547"/>
        <v/>
      </c>
      <c r="CF799" s="141" t="str">
        <f t="shared" si="2548"/>
        <v/>
      </c>
      <c r="CG799" s="139" t="str">
        <f t="shared" si="2549"/>
        <v/>
      </c>
      <c r="CH799" s="139" t="str">
        <f t="shared" si="2550"/>
        <v/>
      </c>
      <c r="CI799" s="139" t="str">
        <f t="shared" si="2551"/>
        <v/>
      </c>
      <c r="CJ799" s="139" t="str">
        <f t="shared" si="2552"/>
        <v/>
      </c>
      <c r="CK799" s="139" t="str">
        <f t="shared" si="2553"/>
        <v/>
      </c>
      <c r="CL799" s="140" t="str">
        <f t="shared" si="2554"/>
        <v/>
      </c>
      <c r="CM799" s="142" t="str">
        <f t="shared" si="2555"/>
        <v/>
      </c>
      <c r="CN799" s="143" t="str">
        <f t="shared" si="2556"/>
        <v/>
      </c>
      <c r="CO799" s="143" t="str">
        <f t="shared" si="2557"/>
        <v/>
      </c>
      <c r="CP799" s="143" t="str">
        <f t="shared" si="2558"/>
        <v/>
      </c>
      <c r="CQ799" s="143" t="str">
        <f t="shared" si="2559"/>
        <v/>
      </c>
      <c r="CR799" s="145" t="str">
        <f t="shared" si="2560"/>
        <v/>
      </c>
      <c r="CS799" s="127"/>
      <c r="CT799" s="122" t="str">
        <f t="shared" si="2561"/>
        <v/>
      </c>
      <c r="CU799" s="123" t="str">
        <f t="shared" si="2562"/>
        <v/>
      </c>
      <c r="CV799" s="123" t="str">
        <f t="shared" si="2563"/>
        <v/>
      </c>
      <c r="CW799" s="123" t="str">
        <f t="shared" si="2564"/>
        <v/>
      </c>
      <c r="CX799" s="123" t="str">
        <f t="shared" si="2565"/>
        <v/>
      </c>
      <c r="CY799" s="123" t="str">
        <f t="shared" si="2566"/>
        <v/>
      </c>
      <c r="CZ799" s="123" t="str">
        <f t="shared" si="2567"/>
        <v/>
      </c>
      <c r="DA799" s="123" t="str">
        <f t="shared" si="2568"/>
        <v/>
      </c>
      <c r="DB799" s="124" t="str">
        <f t="shared" si="2569"/>
        <v/>
      </c>
      <c r="DC799" s="128" t="str">
        <f t="shared" si="2570"/>
        <v/>
      </c>
      <c r="DD799" s="123" t="str">
        <f t="shared" si="2571"/>
        <v/>
      </c>
      <c r="DE799" s="123" t="str">
        <f t="shared" si="2572"/>
        <v/>
      </c>
      <c r="DF799" s="123" t="str">
        <f t="shared" si="2573"/>
        <v/>
      </c>
      <c r="DG799" s="123" t="str">
        <f t="shared" si="2574"/>
        <v/>
      </c>
      <c r="DH799" s="123" t="str">
        <f t="shared" si="2575"/>
        <v/>
      </c>
      <c r="DI799" s="123" t="str">
        <f t="shared" si="2576"/>
        <v/>
      </c>
      <c r="DJ799" s="129" t="str">
        <f t="shared" si="2577"/>
        <v/>
      </c>
      <c r="DK799" s="98" t="s">
        <v>68</v>
      </c>
      <c r="DL799" s="130">
        <f t="shared" si="2584"/>
        <v>793</v>
      </c>
      <c r="DM799" s="56"/>
    </row>
    <row r="800" spans="2:117" ht="22.5" customHeight="1">
      <c r="B800" s="98" t="s">
        <v>68</v>
      </c>
      <c r="C800" s="130">
        <f t="shared" si="2578"/>
        <v>794</v>
      </c>
      <c r="D800" s="146">
        <v>45713</v>
      </c>
      <c r="E800" s="155" t="s">
        <v>69</v>
      </c>
      <c r="F800" s="102" t="s">
        <v>70</v>
      </c>
      <c r="G800" s="103" t="s">
        <v>20</v>
      </c>
      <c r="H800" s="131" t="s">
        <v>46</v>
      </c>
      <c r="I800" s="132">
        <v>2000</v>
      </c>
      <c r="J800" s="106"/>
      <c r="K800" s="107">
        <f t="shared" si="2579"/>
        <v>7472553</v>
      </c>
      <c r="L800" s="645"/>
      <c r="M800" s="133"/>
      <c r="N800" s="133"/>
      <c r="O800" s="134" t="str">
        <f t="shared" ref="O800:S800" si="2663">IF($H800=O$6,$I800,"")</f>
        <v/>
      </c>
      <c r="P800" s="135" t="str">
        <f t="shared" si="2663"/>
        <v/>
      </c>
      <c r="Q800" s="136">
        <f t="shared" si="2663"/>
        <v>2000</v>
      </c>
      <c r="R800" s="135" t="str">
        <f t="shared" si="2663"/>
        <v/>
      </c>
      <c r="S800" s="137" t="str">
        <f t="shared" si="2663"/>
        <v/>
      </c>
      <c r="T800" s="113" t="str">
        <f t="shared" ref="T800:AJ800" si="2664">IF($H800=T$6,$J800,"")</f>
        <v/>
      </c>
      <c r="U800" s="114" t="str">
        <f t="shared" si="2664"/>
        <v/>
      </c>
      <c r="V800" s="114" t="str">
        <f t="shared" si="2664"/>
        <v/>
      </c>
      <c r="W800" s="114" t="str">
        <f t="shared" si="2664"/>
        <v/>
      </c>
      <c r="X800" s="113" t="str">
        <f t="shared" si="2664"/>
        <v/>
      </c>
      <c r="Y800" s="114" t="str">
        <f t="shared" si="2664"/>
        <v/>
      </c>
      <c r="Z800" s="114" t="str">
        <f t="shared" si="2664"/>
        <v/>
      </c>
      <c r="AA800" s="114" t="str">
        <f t="shared" si="2664"/>
        <v/>
      </c>
      <c r="AB800" s="113" t="str">
        <f t="shared" si="2664"/>
        <v/>
      </c>
      <c r="AC800" s="114" t="str">
        <f t="shared" si="2664"/>
        <v/>
      </c>
      <c r="AD800" s="114" t="str">
        <f t="shared" si="2664"/>
        <v/>
      </c>
      <c r="AE800" s="114" t="str">
        <f t="shared" si="2664"/>
        <v/>
      </c>
      <c r="AF800" s="114" t="str">
        <f t="shared" si="2664"/>
        <v/>
      </c>
      <c r="AG800" s="114" t="str">
        <f t="shared" si="2664"/>
        <v/>
      </c>
      <c r="AH800" s="114" t="str">
        <f t="shared" si="2664"/>
        <v/>
      </c>
      <c r="AI800" s="113" t="str">
        <f t="shared" si="2664"/>
        <v/>
      </c>
      <c r="AJ800" s="115" t="str">
        <f t="shared" si="2664"/>
        <v/>
      </c>
      <c r="AK800" s="617"/>
      <c r="AL800" s="38"/>
      <c r="AM800" s="98" t="s">
        <v>68</v>
      </c>
      <c r="AN800" s="130">
        <f t="shared" si="2582"/>
        <v>794</v>
      </c>
      <c r="AO800" s="138" t="str">
        <f t="shared" ref="AO800:AS800" si="2665">IF(AND($G800=AO$4,$H800=AO$6),$I800,"")</f>
        <v/>
      </c>
      <c r="AP800" s="139" t="str">
        <f t="shared" si="2665"/>
        <v/>
      </c>
      <c r="AQ800" s="139">
        <f t="shared" si="2665"/>
        <v>2000</v>
      </c>
      <c r="AR800" s="139" t="str">
        <f t="shared" si="2665"/>
        <v/>
      </c>
      <c r="AS800" s="139" t="str">
        <f t="shared" si="2665"/>
        <v/>
      </c>
      <c r="AT800" s="118"/>
      <c r="AU800" s="138" t="str">
        <f t="shared" si="2511"/>
        <v/>
      </c>
      <c r="AV800" s="139" t="str">
        <f t="shared" si="2512"/>
        <v/>
      </c>
      <c r="AW800" s="139" t="str">
        <f t="shared" si="2513"/>
        <v/>
      </c>
      <c r="AX800" s="139" t="str">
        <f t="shared" si="2514"/>
        <v/>
      </c>
      <c r="AY800" s="139" t="str">
        <f t="shared" si="2515"/>
        <v/>
      </c>
      <c r="AZ800" s="140" t="str">
        <f t="shared" si="2516"/>
        <v/>
      </c>
      <c r="BA800" s="141" t="str">
        <f t="shared" si="2517"/>
        <v/>
      </c>
      <c r="BB800" s="139" t="str">
        <f t="shared" si="2518"/>
        <v/>
      </c>
      <c r="BC800" s="139" t="str">
        <f t="shared" si="2519"/>
        <v/>
      </c>
      <c r="BD800" s="139" t="str">
        <f t="shared" si="2520"/>
        <v/>
      </c>
      <c r="BE800" s="140" t="str">
        <f t="shared" si="2521"/>
        <v/>
      </c>
      <c r="BF800" s="122" t="str">
        <f t="shared" si="2522"/>
        <v/>
      </c>
      <c r="BG800" s="123" t="str">
        <f t="shared" si="2523"/>
        <v/>
      </c>
      <c r="BH800" s="123" t="str">
        <f t="shared" si="2524"/>
        <v/>
      </c>
      <c r="BI800" s="123" t="str">
        <f t="shared" si="2525"/>
        <v/>
      </c>
      <c r="BJ800" s="122" t="str">
        <f t="shared" si="2526"/>
        <v/>
      </c>
      <c r="BK800" s="123" t="str">
        <f t="shared" si="2527"/>
        <v/>
      </c>
      <c r="BL800" s="123" t="str">
        <f t="shared" si="2528"/>
        <v/>
      </c>
      <c r="BM800" s="123" t="str">
        <f t="shared" si="2529"/>
        <v/>
      </c>
      <c r="BN800" s="123" t="str">
        <f t="shared" si="2530"/>
        <v/>
      </c>
      <c r="BO800" s="123" t="str">
        <f t="shared" si="2531"/>
        <v/>
      </c>
      <c r="BP800" s="123" t="str">
        <f t="shared" si="2532"/>
        <v/>
      </c>
      <c r="BQ800" s="123" t="str">
        <f t="shared" si="2533"/>
        <v/>
      </c>
      <c r="BR800" s="124" t="str">
        <f t="shared" si="2534"/>
        <v/>
      </c>
      <c r="BS800" s="142" t="str">
        <f t="shared" si="2535"/>
        <v/>
      </c>
      <c r="BT800" s="143" t="str">
        <f t="shared" si="2536"/>
        <v/>
      </c>
      <c r="BU800" s="143" t="str">
        <f t="shared" si="2537"/>
        <v/>
      </c>
      <c r="BV800" s="143" t="str">
        <f t="shared" si="2538"/>
        <v/>
      </c>
      <c r="BW800" s="143" t="str">
        <f t="shared" si="2539"/>
        <v/>
      </c>
      <c r="BX800" s="144" t="str">
        <f t="shared" si="2540"/>
        <v/>
      </c>
      <c r="BY800" s="141" t="str">
        <f t="shared" si="2541"/>
        <v/>
      </c>
      <c r="BZ800" s="139" t="str">
        <f t="shared" si="2542"/>
        <v/>
      </c>
      <c r="CA800" s="139" t="str">
        <f t="shared" si="2543"/>
        <v/>
      </c>
      <c r="CB800" s="139" t="str">
        <f t="shared" si="2544"/>
        <v/>
      </c>
      <c r="CC800" s="139" t="str">
        <f t="shared" si="2545"/>
        <v/>
      </c>
      <c r="CD800" s="139" t="str">
        <f t="shared" si="2546"/>
        <v/>
      </c>
      <c r="CE800" s="140" t="str">
        <f t="shared" si="2547"/>
        <v/>
      </c>
      <c r="CF800" s="141" t="str">
        <f t="shared" si="2548"/>
        <v/>
      </c>
      <c r="CG800" s="139" t="str">
        <f t="shared" si="2549"/>
        <v/>
      </c>
      <c r="CH800" s="139" t="str">
        <f t="shared" si="2550"/>
        <v/>
      </c>
      <c r="CI800" s="139" t="str">
        <f t="shared" si="2551"/>
        <v/>
      </c>
      <c r="CJ800" s="139" t="str">
        <f t="shared" si="2552"/>
        <v/>
      </c>
      <c r="CK800" s="139" t="str">
        <f t="shared" si="2553"/>
        <v/>
      </c>
      <c r="CL800" s="140" t="str">
        <f t="shared" si="2554"/>
        <v/>
      </c>
      <c r="CM800" s="142" t="str">
        <f t="shared" si="2555"/>
        <v/>
      </c>
      <c r="CN800" s="143" t="str">
        <f t="shared" si="2556"/>
        <v/>
      </c>
      <c r="CO800" s="143" t="str">
        <f t="shared" si="2557"/>
        <v/>
      </c>
      <c r="CP800" s="143" t="str">
        <f t="shared" si="2558"/>
        <v/>
      </c>
      <c r="CQ800" s="143" t="str">
        <f t="shared" si="2559"/>
        <v/>
      </c>
      <c r="CR800" s="145" t="str">
        <f t="shared" si="2560"/>
        <v/>
      </c>
      <c r="CS800" s="127"/>
      <c r="CT800" s="122" t="str">
        <f t="shared" si="2561"/>
        <v/>
      </c>
      <c r="CU800" s="123" t="str">
        <f t="shared" si="2562"/>
        <v/>
      </c>
      <c r="CV800" s="123" t="str">
        <f t="shared" si="2563"/>
        <v/>
      </c>
      <c r="CW800" s="123" t="str">
        <f t="shared" si="2564"/>
        <v/>
      </c>
      <c r="CX800" s="123" t="str">
        <f t="shared" si="2565"/>
        <v/>
      </c>
      <c r="CY800" s="123" t="str">
        <f t="shared" si="2566"/>
        <v/>
      </c>
      <c r="CZ800" s="123" t="str">
        <f t="shared" si="2567"/>
        <v/>
      </c>
      <c r="DA800" s="123" t="str">
        <f t="shared" si="2568"/>
        <v/>
      </c>
      <c r="DB800" s="124" t="str">
        <f t="shared" si="2569"/>
        <v/>
      </c>
      <c r="DC800" s="128" t="str">
        <f t="shared" si="2570"/>
        <v/>
      </c>
      <c r="DD800" s="123" t="str">
        <f t="shared" si="2571"/>
        <v/>
      </c>
      <c r="DE800" s="123" t="str">
        <f t="shared" si="2572"/>
        <v/>
      </c>
      <c r="DF800" s="123" t="str">
        <f t="shared" si="2573"/>
        <v/>
      </c>
      <c r="DG800" s="123" t="str">
        <f t="shared" si="2574"/>
        <v/>
      </c>
      <c r="DH800" s="123" t="str">
        <f t="shared" si="2575"/>
        <v/>
      </c>
      <c r="DI800" s="123" t="str">
        <f t="shared" si="2576"/>
        <v/>
      </c>
      <c r="DJ800" s="129" t="str">
        <f t="shared" si="2577"/>
        <v/>
      </c>
      <c r="DK800" s="98" t="s">
        <v>68</v>
      </c>
      <c r="DL800" s="130">
        <f t="shared" si="2584"/>
        <v>794</v>
      </c>
      <c r="DM800" s="56"/>
    </row>
    <row r="801" spans="2:117" ht="22.5" customHeight="1">
      <c r="B801" s="98" t="s">
        <v>68</v>
      </c>
      <c r="C801" s="130">
        <f t="shared" si="2578"/>
        <v>795</v>
      </c>
      <c r="D801" s="146">
        <v>45713</v>
      </c>
      <c r="E801" s="155" t="s">
        <v>69</v>
      </c>
      <c r="F801" s="102" t="s">
        <v>70</v>
      </c>
      <c r="G801" s="103" t="s">
        <v>20</v>
      </c>
      <c r="H801" s="131" t="s">
        <v>46</v>
      </c>
      <c r="I801" s="132">
        <v>2000</v>
      </c>
      <c r="J801" s="106"/>
      <c r="K801" s="107">
        <f t="shared" si="2579"/>
        <v>7474553</v>
      </c>
      <c r="L801" s="645"/>
      <c r="M801" s="133"/>
      <c r="N801" s="133"/>
      <c r="O801" s="134" t="str">
        <f t="shared" ref="O801:S801" si="2666">IF($H801=O$6,$I801,"")</f>
        <v/>
      </c>
      <c r="P801" s="135" t="str">
        <f t="shared" si="2666"/>
        <v/>
      </c>
      <c r="Q801" s="136">
        <f t="shared" si="2666"/>
        <v>2000</v>
      </c>
      <c r="R801" s="135" t="str">
        <f t="shared" si="2666"/>
        <v/>
      </c>
      <c r="S801" s="137" t="str">
        <f t="shared" si="2666"/>
        <v/>
      </c>
      <c r="T801" s="113" t="str">
        <f t="shared" ref="T801:AJ801" si="2667">IF($H801=T$6,$J801,"")</f>
        <v/>
      </c>
      <c r="U801" s="114" t="str">
        <f t="shared" si="2667"/>
        <v/>
      </c>
      <c r="V801" s="114" t="str">
        <f t="shared" si="2667"/>
        <v/>
      </c>
      <c r="W801" s="114" t="str">
        <f t="shared" si="2667"/>
        <v/>
      </c>
      <c r="X801" s="113" t="str">
        <f t="shared" si="2667"/>
        <v/>
      </c>
      <c r="Y801" s="114" t="str">
        <f t="shared" si="2667"/>
        <v/>
      </c>
      <c r="Z801" s="114" t="str">
        <f t="shared" si="2667"/>
        <v/>
      </c>
      <c r="AA801" s="114" t="str">
        <f t="shared" si="2667"/>
        <v/>
      </c>
      <c r="AB801" s="113" t="str">
        <f t="shared" si="2667"/>
        <v/>
      </c>
      <c r="AC801" s="114" t="str">
        <f t="shared" si="2667"/>
        <v/>
      </c>
      <c r="AD801" s="114" t="str">
        <f t="shared" si="2667"/>
        <v/>
      </c>
      <c r="AE801" s="114" t="str">
        <f t="shared" si="2667"/>
        <v/>
      </c>
      <c r="AF801" s="114" t="str">
        <f t="shared" si="2667"/>
        <v/>
      </c>
      <c r="AG801" s="114" t="str">
        <f t="shared" si="2667"/>
        <v/>
      </c>
      <c r="AH801" s="114" t="str">
        <f t="shared" si="2667"/>
        <v/>
      </c>
      <c r="AI801" s="113" t="str">
        <f t="shared" si="2667"/>
        <v/>
      </c>
      <c r="AJ801" s="115" t="str">
        <f t="shared" si="2667"/>
        <v/>
      </c>
      <c r="AK801" s="617"/>
      <c r="AL801" s="38"/>
      <c r="AM801" s="98" t="s">
        <v>68</v>
      </c>
      <c r="AN801" s="130">
        <f t="shared" si="2582"/>
        <v>795</v>
      </c>
      <c r="AO801" s="138" t="str">
        <f t="shared" ref="AO801:AS801" si="2668">IF(AND($G801=AO$4,$H801=AO$6),$I801,"")</f>
        <v/>
      </c>
      <c r="AP801" s="139" t="str">
        <f t="shared" si="2668"/>
        <v/>
      </c>
      <c r="AQ801" s="139">
        <f t="shared" si="2668"/>
        <v>2000</v>
      </c>
      <c r="AR801" s="139" t="str">
        <f t="shared" si="2668"/>
        <v/>
      </c>
      <c r="AS801" s="139" t="str">
        <f t="shared" si="2668"/>
        <v/>
      </c>
      <c r="AT801" s="118"/>
      <c r="AU801" s="138" t="str">
        <f t="shared" si="2511"/>
        <v/>
      </c>
      <c r="AV801" s="139" t="str">
        <f t="shared" si="2512"/>
        <v/>
      </c>
      <c r="AW801" s="139" t="str">
        <f t="shared" si="2513"/>
        <v/>
      </c>
      <c r="AX801" s="139" t="str">
        <f t="shared" si="2514"/>
        <v/>
      </c>
      <c r="AY801" s="139" t="str">
        <f t="shared" si="2515"/>
        <v/>
      </c>
      <c r="AZ801" s="140" t="str">
        <f t="shared" si="2516"/>
        <v/>
      </c>
      <c r="BA801" s="141" t="str">
        <f t="shared" si="2517"/>
        <v/>
      </c>
      <c r="BB801" s="139" t="str">
        <f t="shared" si="2518"/>
        <v/>
      </c>
      <c r="BC801" s="139" t="str">
        <f t="shared" si="2519"/>
        <v/>
      </c>
      <c r="BD801" s="139" t="str">
        <f t="shared" si="2520"/>
        <v/>
      </c>
      <c r="BE801" s="140" t="str">
        <f t="shared" si="2521"/>
        <v/>
      </c>
      <c r="BF801" s="122" t="str">
        <f t="shared" si="2522"/>
        <v/>
      </c>
      <c r="BG801" s="123" t="str">
        <f t="shared" si="2523"/>
        <v/>
      </c>
      <c r="BH801" s="123" t="str">
        <f t="shared" si="2524"/>
        <v/>
      </c>
      <c r="BI801" s="123" t="str">
        <f t="shared" si="2525"/>
        <v/>
      </c>
      <c r="BJ801" s="122" t="str">
        <f t="shared" si="2526"/>
        <v/>
      </c>
      <c r="BK801" s="123" t="str">
        <f t="shared" si="2527"/>
        <v/>
      </c>
      <c r="BL801" s="123" t="str">
        <f t="shared" si="2528"/>
        <v/>
      </c>
      <c r="BM801" s="123" t="str">
        <f t="shared" si="2529"/>
        <v/>
      </c>
      <c r="BN801" s="123" t="str">
        <f t="shared" si="2530"/>
        <v/>
      </c>
      <c r="BO801" s="123" t="str">
        <f t="shared" si="2531"/>
        <v/>
      </c>
      <c r="BP801" s="123" t="str">
        <f t="shared" si="2532"/>
        <v/>
      </c>
      <c r="BQ801" s="123" t="str">
        <f t="shared" si="2533"/>
        <v/>
      </c>
      <c r="BR801" s="124" t="str">
        <f t="shared" si="2534"/>
        <v/>
      </c>
      <c r="BS801" s="142" t="str">
        <f t="shared" si="2535"/>
        <v/>
      </c>
      <c r="BT801" s="143" t="str">
        <f t="shared" si="2536"/>
        <v/>
      </c>
      <c r="BU801" s="143" t="str">
        <f t="shared" si="2537"/>
        <v/>
      </c>
      <c r="BV801" s="143" t="str">
        <f t="shared" si="2538"/>
        <v/>
      </c>
      <c r="BW801" s="143" t="str">
        <f t="shared" si="2539"/>
        <v/>
      </c>
      <c r="BX801" s="144" t="str">
        <f t="shared" si="2540"/>
        <v/>
      </c>
      <c r="BY801" s="141" t="str">
        <f t="shared" si="2541"/>
        <v/>
      </c>
      <c r="BZ801" s="139" t="str">
        <f t="shared" si="2542"/>
        <v/>
      </c>
      <c r="CA801" s="139" t="str">
        <f t="shared" si="2543"/>
        <v/>
      </c>
      <c r="CB801" s="139" t="str">
        <f t="shared" si="2544"/>
        <v/>
      </c>
      <c r="CC801" s="139" t="str">
        <f t="shared" si="2545"/>
        <v/>
      </c>
      <c r="CD801" s="139" t="str">
        <f t="shared" si="2546"/>
        <v/>
      </c>
      <c r="CE801" s="140" t="str">
        <f t="shared" si="2547"/>
        <v/>
      </c>
      <c r="CF801" s="141" t="str">
        <f t="shared" si="2548"/>
        <v/>
      </c>
      <c r="CG801" s="139" t="str">
        <f t="shared" si="2549"/>
        <v/>
      </c>
      <c r="CH801" s="139" t="str">
        <f t="shared" si="2550"/>
        <v/>
      </c>
      <c r="CI801" s="139" t="str">
        <f t="shared" si="2551"/>
        <v/>
      </c>
      <c r="CJ801" s="139" t="str">
        <f t="shared" si="2552"/>
        <v/>
      </c>
      <c r="CK801" s="139" t="str">
        <f t="shared" si="2553"/>
        <v/>
      </c>
      <c r="CL801" s="140" t="str">
        <f t="shared" si="2554"/>
        <v/>
      </c>
      <c r="CM801" s="142" t="str">
        <f t="shared" si="2555"/>
        <v/>
      </c>
      <c r="CN801" s="143" t="str">
        <f t="shared" si="2556"/>
        <v/>
      </c>
      <c r="CO801" s="143" t="str">
        <f t="shared" si="2557"/>
        <v/>
      </c>
      <c r="CP801" s="143" t="str">
        <f t="shared" si="2558"/>
        <v/>
      </c>
      <c r="CQ801" s="143" t="str">
        <f t="shared" si="2559"/>
        <v/>
      </c>
      <c r="CR801" s="145" t="str">
        <f t="shared" si="2560"/>
        <v/>
      </c>
      <c r="CS801" s="127"/>
      <c r="CT801" s="122" t="str">
        <f t="shared" si="2561"/>
        <v/>
      </c>
      <c r="CU801" s="123" t="str">
        <f t="shared" si="2562"/>
        <v/>
      </c>
      <c r="CV801" s="123" t="str">
        <f t="shared" si="2563"/>
        <v/>
      </c>
      <c r="CW801" s="123" t="str">
        <f t="shared" si="2564"/>
        <v/>
      </c>
      <c r="CX801" s="123" t="str">
        <f t="shared" si="2565"/>
        <v/>
      </c>
      <c r="CY801" s="123" t="str">
        <f t="shared" si="2566"/>
        <v/>
      </c>
      <c r="CZ801" s="123" t="str">
        <f t="shared" si="2567"/>
        <v/>
      </c>
      <c r="DA801" s="123" t="str">
        <f t="shared" si="2568"/>
        <v/>
      </c>
      <c r="DB801" s="124" t="str">
        <f t="shared" si="2569"/>
        <v/>
      </c>
      <c r="DC801" s="128" t="str">
        <f t="shared" si="2570"/>
        <v/>
      </c>
      <c r="DD801" s="123" t="str">
        <f t="shared" si="2571"/>
        <v/>
      </c>
      <c r="DE801" s="123" t="str">
        <f t="shared" si="2572"/>
        <v/>
      </c>
      <c r="DF801" s="123" t="str">
        <f t="shared" si="2573"/>
        <v/>
      </c>
      <c r="DG801" s="123" t="str">
        <f t="shared" si="2574"/>
        <v/>
      </c>
      <c r="DH801" s="123" t="str">
        <f t="shared" si="2575"/>
        <v/>
      </c>
      <c r="DI801" s="123" t="str">
        <f t="shared" si="2576"/>
        <v/>
      </c>
      <c r="DJ801" s="129" t="str">
        <f t="shared" si="2577"/>
        <v/>
      </c>
      <c r="DK801" s="98" t="s">
        <v>68</v>
      </c>
      <c r="DL801" s="130">
        <f t="shared" si="2584"/>
        <v>795</v>
      </c>
      <c r="DM801" s="56"/>
    </row>
    <row r="802" spans="2:117" ht="22.5" customHeight="1">
      <c r="B802" s="98" t="s">
        <v>68</v>
      </c>
      <c r="C802" s="130">
        <f t="shared" si="2578"/>
        <v>796</v>
      </c>
      <c r="D802" s="146">
        <v>45713</v>
      </c>
      <c r="E802" s="155" t="s">
        <v>69</v>
      </c>
      <c r="F802" s="102" t="s">
        <v>70</v>
      </c>
      <c r="G802" s="103" t="s">
        <v>20</v>
      </c>
      <c r="H802" s="131" t="s">
        <v>46</v>
      </c>
      <c r="I802" s="132">
        <v>5000</v>
      </c>
      <c r="J802" s="106"/>
      <c r="K802" s="107">
        <f t="shared" si="2579"/>
        <v>7479553</v>
      </c>
      <c r="L802" s="645"/>
      <c r="M802" s="133"/>
      <c r="N802" s="133"/>
      <c r="O802" s="134" t="str">
        <f t="shared" ref="O802:S802" si="2669">IF($H802=O$6,$I802,"")</f>
        <v/>
      </c>
      <c r="P802" s="135" t="str">
        <f t="shared" si="2669"/>
        <v/>
      </c>
      <c r="Q802" s="136">
        <f t="shared" si="2669"/>
        <v>5000</v>
      </c>
      <c r="R802" s="135" t="str">
        <f t="shared" si="2669"/>
        <v/>
      </c>
      <c r="S802" s="137" t="str">
        <f t="shared" si="2669"/>
        <v/>
      </c>
      <c r="T802" s="113" t="str">
        <f t="shared" ref="T802:AJ802" si="2670">IF($H802=T$6,$J802,"")</f>
        <v/>
      </c>
      <c r="U802" s="114" t="str">
        <f t="shared" si="2670"/>
        <v/>
      </c>
      <c r="V802" s="114" t="str">
        <f t="shared" si="2670"/>
        <v/>
      </c>
      <c r="W802" s="114" t="str">
        <f t="shared" si="2670"/>
        <v/>
      </c>
      <c r="X802" s="113" t="str">
        <f t="shared" si="2670"/>
        <v/>
      </c>
      <c r="Y802" s="114" t="str">
        <f t="shared" si="2670"/>
        <v/>
      </c>
      <c r="Z802" s="114" t="str">
        <f t="shared" si="2670"/>
        <v/>
      </c>
      <c r="AA802" s="114" t="str">
        <f t="shared" si="2670"/>
        <v/>
      </c>
      <c r="AB802" s="113" t="str">
        <f t="shared" si="2670"/>
        <v/>
      </c>
      <c r="AC802" s="114" t="str">
        <f t="shared" si="2670"/>
        <v/>
      </c>
      <c r="AD802" s="114" t="str">
        <f t="shared" si="2670"/>
        <v/>
      </c>
      <c r="AE802" s="114" t="str">
        <f t="shared" si="2670"/>
        <v/>
      </c>
      <c r="AF802" s="114" t="str">
        <f t="shared" si="2670"/>
        <v/>
      </c>
      <c r="AG802" s="114" t="str">
        <f t="shared" si="2670"/>
        <v/>
      </c>
      <c r="AH802" s="114" t="str">
        <f t="shared" si="2670"/>
        <v/>
      </c>
      <c r="AI802" s="113" t="str">
        <f t="shared" si="2670"/>
        <v/>
      </c>
      <c r="AJ802" s="115" t="str">
        <f t="shared" si="2670"/>
        <v/>
      </c>
      <c r="AK802" s="617"/>
      <c r="AL802" s="38"/>
      <c r="AM802" s="98" t="s">
        <v>68</v>
      </c>
      <c r="AN802" s="130">
        <f t="shared" si="2582"/>
        <v>796</v>
      </c>
      <c r="AO802" s="138" t="str">
        <f t="shared" ref="AO802:AS802" si="2671">IF(AND($G802=AO$4,$H802=AO$6),$I802,"")</f>
        <v/>
      </c>
      <c r="AP802" s="139" t="str">
        <f t="shared" si="2671"/>
        <v/>
      </c>
      <c r="AQ802" s="139">
        <f t="shared" si="2671"/>
        <v>5000</v>
      </c>
      <c r="AR802" s="139" t="str">
        <f t="shared" si="2671"/>
        <v/>
      </c>
      <c r="AS802" s="139" t="str">
        <f t="shared" si="2671"/>
        <v/>
      </c>
      <c r="AT802" s="118"/>
      <c r="AU802" s="138" t="str">
        <f t="shared" si="2511"/>
        <v/>
      </c>
      <c r="AV802" s="139" t="str">
        <f t="shared" si="2512"/>
        <v/>
      </c>
      <c r="AW802" s="139" t="str">
        <f t="shared" si="2513"/>
        <v/>
      </c>
      <c r="AX802" s="139" t="str">
        <f t="shared" si="2514"/>
        <v/>
      </c>
      <c r="AY802" s="139" t="str">
        <f t="shared" si="2515"/>
        <v/>
      </c>
      <c r="AZ802" s="140" t="str">
        <f t="shared" si="2516"/>
        <v/>
      </c>
      <c r="BA802" s="141" t="str">
        <f t="shared" si="2517"/>
        <v/>
      </c>
      <c r="BB802" s="139" t="str">
        <f t="shared" si="2518"/>
        <v/>
      </c>
      <c r="BC802" s="139" t="str">
        <f t="shared" si="2519"/>
        <v/>
      </c>
      <c r="BD802" s="139" t="str">
        <f t="shared" si="2520"/>
        <v/>
      </c>
      <c r="BE802" s="140" t="str">
        <f t="shared" si="2521"/>
        <v/>
      </c>
      <c r="BF802" s="122" t="str">
        <f t="shared" si="2522"/>
        <v/>
      </c>
      <c r="BG802" s="123" t="str">
        <f t="shared" si="2523"/>
        <v/>
      </c>
      <c r="BH802" s="123" t="str">
        <f t="shared" si="2524"/>
        <v/>
      </c>
      <c r="BI802" s="123" t="str">
        <f t="shared" si="2525"/>
        <v/>
      </c>
      <c r="BJ802" s="122" t="str">
        <f t="shared" si="2526"/>
        <v/>
      </c>
      <c r="BK802" s="123" t="str">
        <f t="shared" si="2527"/>
        <v/>
      </c>
      <c r="BL802" s="123" t="str">
        <f t="shared" si="2528"/>
        <v/>
      </c>
      <c r="BM802" s="123" t="str">
        <f t="shared" si="2529"/>
        <v/>
      </c>
      <c r="BN802" s="123" t="str">
        <f t="shared" si="2530"/>
        <v/>
      </c>
      <c r="BO802" s="123" t="str">
        <f t="shared" si="2531"/>
        <v/>
      </c>
      <c r="BP802" s="123" t="str">
        <f t="shared" si="2532"/>
        <v/>
      </c>
      <c r="BQ802" s="123" t="str">
        <f t="shared" si="2533"/>
        <v/>
      </c>
      <c r="BR802" s="124" t="str">
        <f t="shared" si="2534"/>
        <v/>
      </c>
      <c r="BS802" s="142" t="str">
        <f t="shared" si="2535"/>
        <v/>
      </c>
      <c r="BT802" s="143" t="str">
        <f t="shared" si="2536"/>
        <v/>
      </c>
      <c r="BU802" s="143" t="str">
        <f t="shared" si="2537"/>
        <v/>
      </c>
      <c r="BV802" s="143" t="str">
        <f t="shared" si="2538"/>
        <v/>
      </c>
      <c r="BW802" s="143" t="str">
        <f t="shared" si="2539"/>
        <v/>
      </c>
      <c r="BX802" s="144" t="str">
        <f t="shared" si="2540"/>
        <v/>
      </c>
      <c r="BY802" s="141" t="str">
        <f t="shared" si="2541"/>
        <v/>
      </c>
      <c r="BZ802" s="139" t="str">
        <f t="shared" si="2542"/>
        <v/>
      </c>
      <c r="CA802" s="139" t="str">
        <f t="shared" si="2543"/>
        <v/>
      </c>
      <c r="CB802" s="139" t="str">
        <f t="shared" si="2544"/>
        <v/>
      </c>
      <c r="CC802" s="139" t="str">
        <f t="shared" si="2545"/>
        <v/>
      </c>
      <c r="CD802" s="139" t="str">
        <f t="shared" si="2546"/>
        <v/>
      </c>
      <c r="CE802" s="140" t="str">
        <f t="shared" si="2547"/>
        <v/>
      </c>
      <c r="CF802" s="141" t="str">
        <f t="shared" si="2548"/>
        <v/>
      </c>
      <c r="CG802" s="139" t="str">
        <f t="shared" si="2549"/>
        <v/>
      </c>
      <c r="CH802" s="139" t="str">
        <f t="shared" si="2550"/>
        <v/>
      </c>
      <c r="CI802" s="139" t="str">
        <f t="shared" si="2551"/>
        <v/>
      </c>
      <c r="CJ802" s="139" t="str">
        <f t="shared" si="2552"/>
        <v/>
      </c>
      <c r="CK802" s="139" t="str">
        <f t="shared" si="2553"/>
        <v/>
      </c>
      <c r="CL802" s="140" t="str">
        <f t="shared" si="2554"/>
        <v/>
      </c>
      <c r="CM802" s="142" t="str">
        <f t="shared" si="2555"/>
        <v/>
      </c>
      <c r="CN802" s="143" t="str">
        <f t="shared" si="2556"/>
        <v/>
      </c>
      <c r="CO802" s="143" t="str">
        <f t="shared" si="2557"/>
        <v/>
      </c>
      <c r="CP802" s="143" t="str">
        <f t="shared" si="2558"/>
        <v/>
      </c>
      <c r="CQ802" s="143" t="str">
        <f t="shared" si="2559"/>
        <v/>
      </c>
      <c r="CR802" s="145" t="str">
        <f t="shared" si="2560"/>
        <v/>
      </c>
      <c r="CS802" s="127"/>
      <c r="CT802" s="122" t="str">
        <f t="shared" si="2561"/>
        <v/>
      </c>
      <c r="CU802" s="123" t="str">
        <f t="shared" si="2562"/>
        <v/>
      </c>
      <c r="CV802" s="123" t="str">
        <f t="shared" si="2563"/>
        <v/>
      </c>
      <c r="CW802" s="123" t="str">
        <f t="shared" si="2564"/>
        <v/>
      </c>
      <c r="CX802" s="123" t="str">
        <f t="shared" si="2565"/>
        <v/>
      </c>
      <c r="CY802" s="123" t="str">
        <f t="shared" si="2566"/>
        <v/>
      </c>
      <c r="CZ802" s="123" t="str">
        <f t="shared" si="2567"/>
        <v/>
      </c>
      <c r="DA802" s="123" t="str">
        <f t="shared" si="2568"/>
        <v/>
      </c>
      <c r="DB802" s="124" t="str">
        <f t="shared" si="2569"/>
        <v/>
      </c>
      <c r="DC802" s="128" t="str">
        <f t="shared" si="2570"/>
        <v/>
      </c>
      <c r="DD802" s="123" t="str">
        <f t="shared" si="2571"/>
        <v/>
      </c>
      <c r="DE802" s="123" t="str">
        <f t="shared" si="2572"/>
        <v/>
      </c>
      <c r="DF802" s="123" t="str">
        <f t="shared" si="2573"/>
        <v/>
      </c>
      <c r="DG802" s="123" t="str">
        <f t="shared" si="2574"/>
        <v/>
      </c>
      <c r="DH802" s="123" t="str">
        <f t="shared" si="2575"/>
        <v/>
      </c>
      <c r="DI802" s="123" t="str">
        <f t="shared" si="2576"/>
        <v/>
      </c>
      <c r="DJ802" s="129" t="str">
        <f t="shared" si="2577"/>
        <v/>
      </c>
      <c r="DK802" s="98" t="s">
        <v>68</v>
      </c>
      <c r="DL802" s="130">
        <f t="shared" si="2584"/>
        <v>796</v>
      </c>
      <c r="DM802" s="56"/>
    </row>
    <row r="803" spans="2:117" ht="22.5" customHeight="1">
      <c r="B803" s="98" t="s">
        <v>68</v>
      </c>
      <c r="C803" s="130">
        <f t="shared" si="2578"/>
        <v>797</v>
      </c>
      <c r="D803" s="146">
        <v>45713</v>
      </c>
      <c r="E803" s="155" t="s">
        <v>69</v>
      </c>
      <c r="F803" s="102" t="s">
        <v>70</v>
      </c>
      <c r="G803" s="103" t="s">
        <v>20</v>
      </c>
      <c r="H803" s="131" t="s">
        <v>46</v>
      </c>
      <c r="I803" s="132">
        <v>5000</v>
      </c>
      <c r="J803" s="106"/>
      <c r="K803" s="107">
        <f t="shared" si="2579"/>
        <v>7484553</v>
      </c>
      <c r="L803" s="645"/>
      <c r="M803" s="133"/>
      <c r="N803" s="133"/>
      <c r="O803" s="134" t="str">
        <f t="shared" ref="O803:S803" si="2672">IF($H803=O$6,$I803,"")</f>
        <v/>
      </c>
      <c r="P803" s="135" t="str">
        <f t="shared" si="2672"/>
        <v/>
      </c>
      <c r="Q803" s="136">
        <f t="shared" si="2672"/>
        <v>5000</v>
      </c>
      <c r="R803" s="135" t="str">
        <f t="shared" si="2672"/>
        <v/>
      </c>
      <c r="S803" s="137" t="str">
        <f t="shared" si="2672"/>
        <v/>
      </c>
      <c r="T803" s="113" t="str">
        <f t="shared" ref="T803:AJ803" si="2673">IF($H803=T$6,$J803,"")</f>
        <v/>
      </c>
      <c r="U803" s="114" t="str">
        <f t="shared" si="2673"/>
        <v/>
      </c>
      <c r="V803" s="114" t="str">
        <f t="shared" si="2673"/>
        <v/>
      </c>
      <c r="W803" s="114" t="str">
        <f t="shared" si="2673"/>
        <v/>
      </c>
      <c r="X803" s="113" t="str">
        <f t="shared" si="2673"/>
        <v/>
      </c>
      <c r="Y803" s="114" t="str">
        <f t="shared" si="2673"/>
        <v/>
      </c>
      <c r="Z803" s="114" t="str">
        <f t="shared" si="2673"/>
        <v/>
      </c>
      <c r="AA803" s="114" t="str">
        <f t="shared" si="2673"/>
        <v/>
      </c>
      <c r="AB803" s="113" t="str">
        <f t="shared" si="2673"/>
        <v/>
      </c>
      <c r="AC803" s="114" t="str">
        <f t="shared" si="2673"/>
        <v/>
      </c>
      <c r="AD803" s="114" t="str">
        <f t="shared" si="2673"/>
        <v/>
      </c>
      <c r="AE803" s="114" t="str">
        <f t="shared" si="2673"/>
        <v/>
      </c>
      <c r="AF803" s="114" t="str">
        <f t="shared" si="2673"/>
        <v/>
      </c>
      <c r="AG803" s="114" t="str">
        <f t="shared" si="2673"/>
        <v/>
      </c>
      <c r="AH803" s="114" t="str">
        <f t="shared" si="2673"/>
        <v/>
      </c>
      <c r="AI803" s="113" t="str">
        <f t="shared" si="2673"/>
        <v/>
      </c>
      <c r="AJ803" s="115" t="str">
        <f t="shared" si="2673"/>
        <v/>
      </c>
      <c r="AK803" s="617"/>
      <c r="AL803" s="38"/>
      <c r="AM803" s="98" t="s">
        <v>68</v>
      </c>
      <c r="AN803" s="130">
        <f t="shared" si="2582"/>
        <v>797</v>
      </c>
      <c r="AO803" s="138" t="str">
        <f t="shared" ref="AO803:AS803" si="2674">IF(AND($G803=AO$4,$H803=AO$6),$I803,"")</f>
        <v/>
      </c>
      <c r="AP803" s="139" t="str">
        <f t="shared" si="2674"/>
        <v/>
      </c>
      <c r="AQ803" s="139">
        <f t="shared" si="2674"/>
        <v>5000</v>
      </c>
      <c r="AR803" s="139" t="str">
        <f t="shared" si="2674"/>
        <v/>
      </c>
      <c r="AS803" s="139" t="str">
        <f t="shared" si="2674"/>
        <v/>
      </c>
      <c r="AT803" s="118"/>
      <c r="AU803" s="138" t="str">
        <f t="shared" si="2511"/>
        <v/>
      </c>
      <c r="AV803" s="139" t="str">
        <f t="shared" si="2512"/>
        <v/>
      </c>
      <c r="AW803" s="139" t="str">
        <f t="shared" si="2513"/>
        <v/>
      </c>
      <c r="AX803" s="139" t="str">
        <f t="shared" si="2514"/>
        <v/>
      </c>
      <c r="AY803" s="139" t="str">
        <f t="shared" si="2515"/>
        <v/>
      </c>
      <c r="AZ803" s="140" t="str">
        <f t="shared" si="2516"/>
        <v/>
      </c>
      <c r="BA803" s="141" t="str">
        <f t="shared" si="2517"/>
        <v/>
      </c>
      <c r="BB803" s="139" t="str">
        <f t="shared" si="2518"/>
        <v/>
      </c>
      <c r="BC803" s="139" t="str">
        <f t="shared" si="2519"/>
        <v/>
      </c>
      <c r="BD803" s="139" t="str">
        <f t="shared" si="2520"/>
        <v/>
      </c>
      <c r="BE803" s="140" t="str">
        <f t="shared" si="2521"/>
        <v/>
      </c>
      <c r="BF803" s="122" t="str">
        <f t="shared" si="2522"/>
        <v/>
      </c>
      <c r="BG803" s="123" t="str">
        <f t="shared" si="2523"/>
        <v/>
      </c>
      <c r="BH803" s="123" t="str">
        <f t="shared" si="2524"/>
        <v/>
      </c>
      <c r="BI803" s="123" t="str">
        <f t="shared" si="2525"/>
        <v/>
      </c>
      <c r="BJ803" s="122" t="str">
        <f t="shared" si="2526"/>
        <v/>
      </c>
      <c r="BK803" s="123" t="str">
        <f t="shared" si="2527"/>
        <v/>
      </c>
      <c r="BL803" s="123" t="str">
        <f t="shared" si="2528"/>
        <v/>
      </c>
      <c r="BM803" s="123" t="str">
        <f t="shared" si="2529"/>
        <v/>
      </c>
      <c r="BN803" s="123" t="str">
        <f t="shared" si="2530"/>
        <v/>
      </c>
      <c r="BO803" s="123" t="str">
        <f t="shared" si="2531"/>
        <v/>
      </c>
      <c r="BP803" s="123" t="str">
        <f t="shared" si="2532"/>
        <v/>
      </c>
      <c r="BQ803" s="123" t="str">
        <f t="shared" si="2533"/>
        <v/>
      </c>
      <c r="BR803" s="124" t="str">
        <f t="shared" si="2534"/>
        <v/>
      </c>
      <c r="BS803" s="142" t="str">
        <f t="shared" si="2535"/>
        <v/>
      </c>
      <c r="BT803" s="143" t="str">
        <f t="shared" si="2536"/>
        <v/>
      </c>
      <c r="BU803" s="143" t="str">
        <f t="shared" si="2537"/>
        <v/>
      </c>
      <c r="BV803" s="143" t="str">
        <f t="shared" si="2538"/>
        <v/>
      </c>
      <c r="BW803" s="143" t="str">
        <f t="shared" si="2539"/>
        <v/>
      </c>
      <c r="BX803" s="144" t="str">
        <f t="shared" si="2540"/>
        <v/>
      </c>
      <c r="BY803" s="141" t="str">
        <f t="shared" si="2541"/>
        <v/>
      </c>
      <c r="BZ803" s="139" t="str">
        <f t="shared" si="2542"/>
        <v/>
      </c>
      <c r="CA803" s="139" t="str">
        <f t="shared" si="2543"/>
        <v/>
      </c>
      <c r="CB803" s="139" t="str">
        <f t="shared" si="2544"/>
        <v/>
      </c>
      <c r="CC803" s="139" t="str">
        <f t="shared" si="2545"/>
        <v/>
      </c>
      <c r="CD803" s="139" t="str">
        <f t="shared" si="2546"/>
        <v/>
      </c>
      <c r="CE803" s="140" t="str">
        <f t="shared" si="2547"/>
        <v/>
      </c>
      <c r="CF803" s="141" t="str">
        <f t="shared" si="2548"/>
        <v/>
      </c>
      <c r="CG803" s="139" t="str">
        <f t="shared" si="2549"/>
        <v/>
      </c>
      <c r="CH803" s="139" t="str">
        <f t="shared" si="2550"/>
        <v/>
      </c>
      <c r="CI803" s="139" t="str">
        <f t="shared" si="2551"/>
        <v/>
      </c>
      <c r="CJ803" s="139" t="str">
        <f t="shared" si="2552"/>
        <v/>
      </c>
      <c r="CK803" s="139" t="str">
        <f t="shared" si="2553"/>
        <v/>
      </c>
      <c r="CL803" s="140" t="str">
        <f t="shared" si="2554"/>
        <v/>
      </c>
      <c r="CM803" s="142" t="str">
        <f t="shared" si="2555"/>
        <v/>
      </c>
      <c r="CN803" s="143" t="str">
        <f t="shared" si="2556"/>
        <v/>
      </c>
      <c r="CO803" s="143" t="str">
        <f t="shared" si="2557"/>
        <v/>
      </c>
      <c r="CP803" s="143" t="str">
        <f t="shared" si="2558"/>
        <v/>
      </c>
      <c r="CQ803" s="143" t="str">
        <f t="shared" si="2559"/>
        <v/>
      </c>
      <c r="CR803" s="145" t="str">
        <f t="shared" si="2560"/>
        <v/>
      </c>
      <c r="CS803" s="127"/>
      <c r="CT803" s="122" t="str">
        <f t="shared" si="2561"/>
        <v/>
      </c>
      <c r="CU803" s="123" t="str">
        <f t="shared" si="2562"/>
        <v/>
      </c>
      <c r="CV803" s="123" t="str">
        <f t="shared" si="2563"/>
        <v/>
      </c>
      <c r="CW803" s="123" t="str">
        <f t="shared" si="2564"/>
        <v/>
      </c>
      <c r="CX803" s="123" t="str">
        <f t="shared" si="2565"/>
        <v/>
      </c>
      <c r="CY803" s="123" t="str">
        <f t="shared" si="2566"/>
        <v/>
      </c>
      <c r="CZ803" s="123" t="str">
        <f t="shared" si="2567"/>
        <v/>
      </c>
      <c r="DA803" s="123" t="str">
        <f t="shared" si="2568"/>
        <v/>
      </c>
      <c r="DB803" s="124" t="str">
        <f t="shared" si="2569"/>
        <v/>
      </c>
      <c r="DC803" s="128" t="str">
        <f t="shared" si="2570"/>
        <v/>
      </c>
      <c r="DD803" s="123" t="str">
        <f t="shared" si="2571"/>
        <v/>
      </c>
      <c r="DE803" s="123" t="str">
        <f t="shared" si="2572"/>
        <v/>
      </c>
      <c r="DF803" s="123" t="str">
        <f t="shared" si="2573"/>
        <v/>
      </c>
      <c r="DG803" s="123" t="str">
        <f t="shared" si="2574"/>
        <v/>
      </c>
      <c r="DH803" s="123" t="str">
        <f t="shared" si="2575"/>
        <v/>
      </c>
      <c r="DI803" s="123" t="str">
        <f t="shared" si="2576"/>
        <v/>
      </c>
      <c r="DJ803" s="129" t="str">
        <f t="shared" si="2577"/>
        <v/>
      </c>
      <c r="DK803" s="98" t="s">
        <v>68</v>
      </c>
      <c r="DL803" s="130">
        <f t="shared" si="2584"/>
        <v>797</v>
      </c>
      <c r="DM803" s="56"/>
    </row>
    <row r="804" spans="2:117" ht="22.5" customHeight="1">
      <c r="B804" s="98" t="s">
        <v>68</v>
      </c>
      <c r="C804" s="130">
        <f t="shared" si="2578"/>
        <v>798</v>
      </c>
      <c r="D804" s="146">
        <v>45713</v>
      </c>
      <c r="E804" s="155" t="s">
        <v>69</v>
      </c>
      <c r="F804" s="102" t="s">
        <v>70</v>
      </c>
      <c r="G804" s="156" t="s">
        <v>20</v>
      </c>
      <c r="H804" s="131" t="s">
        <v>46</v>
      </c>
      <c r="I804" s="132">
        <v>3000</v>
      </c>
      <c r="J804" s="106"/>
      <c r="K804" s="107">
        <f t="shared" si="2579"/>
        <v>7487553</v>
      </c>
      <c r="L804" s="645"/>
      <c r="M804" s="133"/>
      <c r="N804" s="133"/>
      <c r="O804" s="134" t="str">
        <f t="shared" ref="O804:S804" si="2675">IF($H804=O$6,$I804,"")</f>
        <v/>
      </c>
      <c r="P804" s="135" t="str">
        <f t="shared" si="2675"/>
        <v/>
      </c>
      <c r="Q804" s="136">
        <f t="shared" si="2675"/>
        <v>3000</v>
      </c>
      <c r="R804" s="135" t="str">
        <f t="shared" si="2675"/>
        <v/>
      </c>
      <c r="S804" s="137" t="str">
        <f t="shared" si="2675"/>
        <v/>
      </c>
      <c r="T804" s="113" t="str">
        <f t="shared" ref="T804:AJ804" si="2676">IF($H804=T$6,$J804,"")</f>
        <v/>
      </c>
      <c r="U804" s="114" t="str">
        <f t="shared" si="2676"/>
        <v/>
      </c>
      <c r="V804" s="114" t="str">
        <f t="shared" si="2676"/>
        <v/>
      </c>
      <c r="W804" s="114" t="str">
        <f t="shared" si="2676"/>
        <v/>
      </c>
      <c r="X804" s="113" t="str">
        <f t="shared" si="2676"/>
        <v/>
      </c>
      <c r="Y804" s="114" t="str">
        <f t="shared" si="2676"/>
        <v/>
      </c>
      <c r="Z804" s="114" t="str">
        <f t="shared" si="2676"/>
        <v/>
      </c>
      <c r="AA804" s="114" t="str">
        <f t="shared" si="2676"/>
        <v/>
      </c>
      <c r="AB804" s="113" t="str">
        <f t="shared" si="2676"/>
        <v/>
      </c>
      <c r="AC804" s="114" t="str">
        <f t="shared" si="2676"/>
        <v/>
      </c>
      <c r="AD804" s="114" t="str">
        <f t="shared" si="2676"/>
        <v/>
      </c>
      <c r="AE804" s="114" t="str">
        <f t="shared" si="2676"/>
        <v/>
      </c>
      <c r="AF804" s="114" t="str">
        <f t="shared" si="2676"/>
        <v/>
      </c>
      <c r="AG804" s="114" t="str">
        <f t="shared" si="2676"/>
        <v/>
      </c>
      <c r="AH804" s="114" t="str">
        <f t="shared" si="2676"/>
        <v/>
      </c>
      <c r="AI804" s="113" t="str">
        <f t="shared" si="2676"/>
        <v/>
      </c>
      <c r="AJ804" s="115" t="str">
        <f t="shared" si="2676"/>
        <v/>
      </c>
      <c r="AK804" s="617"/>
      <c r="AL804" s="38"/>
      <c r="AM804" s="98" t="s">
        <v>68</v>
      </c>
      <c r="AN804" s="130">
        <f t="shared" si="2582"/>
        <v>798</v>
      </c>
      <c r="AO804" s="138" t="str">
        <f t="shared" ref="AO804:AS804" si="2677">IF(AND($G804=AO$4,$H804=AO$6),$I804,"")</f>
        <v/>
      </c>
      <c r="AP804" s="139" t="str">
        <f t="shared" si="2677"/>
        <v/>
      </c>
      <c r="AQ804" s="139">
        <f t="shared" si="2677"/>
        <v>3000</v>
      </c>
      <c r="AR804" s="139" t="str">
        <f t="shared" si="2677"/>
        <v/>
      </c>
      <c r="AS804" s="139" t="str">
        <f t="shared" si="2677"/>
        <v/>
      </c>
      <c r="AT804" s="118"/>
      <c r="AU804" s="138" t="str">
        <f t="shared" si="2511"/>
        <v/>
      </c>
      <c r="AV804" s="139" t="str">
        <f t="shared" si="2512"/>
        <v/>
      </c>
      <c r="AW804" s="139" t="str">
        <f t="shared" si="2513"/>
        <v/>
      </c>
      <c r="AX804" s="139" t="str">
        <f t="shared" si="2514"/>
        <v/>
      </c>
      <c r="AY804" s="139" t="str">
        <f t="shared" si="2515"/>
        <v/>
      </c>
      <c r="AZ804" s="140" t="str">
        <f t="shared" si="2516"/>
        <v/>
      </c>
      <c r="BA804" s="141" t="str">
        <f t="shared" si="2517"/>
        <v/>
      </c>
      <c r="BB804" s="139" t="str">
        <f t="shared" si="2518"/>
        <v/>
      </c>
      <c r="BC804" s="139" t="str">
        <f t="shared" si="2519"/>
        <v/>
      </c>
      <c r="BD804" s="139" t="str">
        <f t="shared" si="2520"/>
        <v/>
      </c>
      <c r="BE804" s="140" t="str">
        <f t="shared" si="2521"/>
        <v/>
      </c>
      <c r="BF804" s="122" t="str">
        <f t="shared" si="2522"/>
        <v/>
      </c>
      <c r="BG804" s="123" t="str">
        <f t="shared" si="2523"/>
        <v/>
      </c>
      <c r="BH804" s="123" t="str">
        <f t="shared" si="2524"/>
        <v/>
      </c>
      <c r="BI804" s="123" t="str">
        <f t="shared" si="2525"/>
        <v/>
      </c>
      <c r="BJ804" s="122" t="str">
        <f t="shared" si="2526"/>
        <v/>
      </c>
      <c r="BK804" s="123" t="str">
        <f t="shared" si="2527"/>
        <v/>
      </c>
      <c r="BL804" s="123" t="str">
        <f t="shared" si="2528"/>
        <v/>
      </c>
      <c r="BM804" s="123" t="str">
        <f t="shared" si="2529"/>
        <v/>
      </c>
      <c r="BN804" s="123" t="str">
        <f t="shared" si="2530"/>
        <v/>
      </c>
      <c r="BO804" s="123" t="str">
        <f t="shared" si="2531"/>
        <v/>
      </c>
      <c r="BP804" s="123" t="str">
        <f t="shared" si="2532"/>
        <v/>
      </c>
      <c r="BQ804" s="123" t="str">
        <f t="shared" si="2533"/>
        <v/>
      </c>
      <c r="BR804" s="124" t="str">
        <f t="shared" si="2534"/>
        <v/>
      </c>
      <c r="BS804" s="142" t="str">
        <f t="shared" si="2535"/>
        <v/>
      </c>
      <c r="BT804" s="143" t="str">
        <f t="shared" si="2536"/>
        <v/>
      </c>
      <c r="BU804" s="143" t="str">
        <f t="shared" si="2537"/>
        <v/>
      </c>
      <c r="BV804" s="143" t="str">
        <f t="shared" si="2538"/>
        <v/>
      </c>
      <c r="BW804" s="143" t="str">
        <f t="shared" si="2539"/>
        <v/>
      </c>
      <c r="BX804" s="144" t="str">
        <f t="shared" si="2540"/>
        <v/>
      </c>
      <c r="BY804" s="141" t="str">
        <f t="shared" si="2541"/>
        <v/>
      </c>
      <c r="BZ804" s="139" t="str">
        <f t="shared" si="2542"/>
        <v/>
      </c>
      <c r="CA804" s="139" t="str">
        <f t="shared" si="2543"/>
        <v/>
      </c>
      <c r="CB804" s="139" t="str">
        <f t="shared" si="2544"/>
        <v/>
      </c>
      <c r="CC804" s="139" t="str">
        <f t="shared" si="2545"/>
        <v/>
      </c>
      <c r="CD804" s="139" t="str">
        <f t="shared" si="2546"/>
        <v/>
      </c>
      <c r="CE804" s="140" t="str">
        <f t="shared" si="2547"/>
        <v/>
      </c>
      <c r="CF804" s="141" t="str">
        <f t="shared" si="2548"/>
        <v/>
      </c>
      <c r="CG804" s="139" t="str">
        <f t="shared" si="2549"/>
        <v/>
      </c>
      <c r="CH804" s="139" t="str">
        <f t="shared" si="2550"/>
        <v/>
      </c>
      <c r="CI804" s="139" t="str">
        <f t="shared" si="2551"/>
        <v/>
      </c>
      <c r="CJ804" s="139" t="str">
        <f t="shared" si="2552"/>
        <v/>
      </c>
      <c r="CK804" s="139" t="str">
        <f t="shared" si="2553"/>
        <v/>
      </c>
      <c r="CL804" s="140" t="str">
        <f t="shared" si="2554"/>
        <v/>
      </c>
      <c r="CM804" s="142" t="str">
        <f t="shared" si="2555"/>
        <v/>
      </c>
      <c r="CN804" s="143" t="str">
        <f t="shared" si="2556"/>
        <v/>
      </c>
      <c r="CO804" s="143" t="str">
        <f t="shared" si="2557"/>
        <v/>
      </c>
      <c r="CP804" s="143" t="str">
        <f t="shared" si="2558"/>
        <v/>
      </c>
      <c r="CQ804" s="143" t="str">
        <f t="shared" si="2559"/>
        <v/>
      </c>
      <c r="CR804" s="145" t="str">
        <f t="shared" si="2560"/>
        <v/>
      </c>
      <c r="CS804" s="127"/>
      <c r="CT804" s="122" t="str">
        <f t="shared" si="2561"/>
        <v/>
      </c>
      <c r="CU804" s="123" t="str">
        <f t="shared" si="2562"/>
        <v/>
      </c>
      <c r="CV804" s="123" t="str">
        <f t="shared" si="2563"/>
        <v/>
      </c>
      <c r="CW804" s="123" t="str">
        <f t="shared" si="2564"/>
        <v/>
      </c>
      <c r="CX804" s="123" t="str">
        <f t="shared" si="2565"/>
        <v/>
      </c>
      <c r="CY804" s="123" t="str">
        <f t="shared" si="2566"/>
        <v/>
      </c>
      <c r="CZ804" s="123" t="str">
        <f t="shared" si="2567"/>
        <v/>
      </c>
      <c r="DA804" s="123" t="str">
        <f t="shared" si="2568"/>
        <v/>
      </c>
      <c r="DB804" s="124" t="str">
        <f t="shared" si="2569"/>
        <v/>
      </c>
      <c r="DC804" s="128" t="str">
        <f t="shared" si="2570"/>
        <v/>
      </c>
      <c r="DD804" s="123" t="str">
        <f t="shared" si="2571"/>
        <v/>
      </c>
      <c r="DE804" s="123" t="str">
        <f t="shared" si="2572"/>
        <v/>
      </c>
      <c r="DF804" s="123" t="str">
        <f t="shared" si="2573"/>
        <v/>
      </c>
      <c r="DG804" s="123" t="str">
        <f t="shared" si="2574"/>
        <v/>
      </c>
      <c r="DH804" s="123" t="str">
        <f t="shared" si="2575"/>
        <v/>
      </c>
      <c r="DI804" s="123" t="str">
        <f t="shared" si="2576"/>
        <v/>
      </c>
      <c r="DJ804" s="129" t="str">
        <f t="shared" si="2577"/>
        <v/>
      </c>
      <c r="DK804" s="98" t="s">
        <v>68</v>
      </c>
      <c r="DL804" s="130">
        <f t="shared" si="2584"/>
        <v>798</v>
      </c>
      <c r="DM804" s="56"/>
    </row>
    <row r="805" spans="2:117" ht="22.5" customHeight="1">
      <c r="B805" s="98" t="s">
        <v>68</v>
      </c>
      <c r="C805" s="130">
        <f t="shared" si="2578"/>
        <v>799</v>
      </c>
      <c r="D805" s="146">
        <v>45714</v>
      </c>
      <c r="E805" s="155" t="s">
        <v>69</v>
      </c>
      <c r="F805" s="102" t="s">
        <v>70</v>
      </c>
      <c r="G805" s="103" t="s">
        <v>20</v>
      </c>
      <c r="H805" s="131" t="s">
        <v>46</v>
      </c>
      <c r="I805" s="132">
        <v>5555</v>
      </c>
      <c r="J805" s="106"/>
      <c r="K805" s="107">
        <f t="shared" si="2579"/>
        <v>7493108</v>
      </c>
      <c r="L805" s="645"/>
      <c r="M805" s="133"/>
      <c r="N805" s="133"/>
      <c r="O805" s="134" t="str">
        <f t="shared" ref="O805:S805" si="2678">IF($H805=O$6,$I805,"")</f>
        <v/>
      </c>
      <c r="P805" s="135" t="str">
        <f t="shared" si="2678"/>
        <v/>
      </c>
      <c r="Q805" s="136">
        <f t="shared" si="2678"/>
        <v>5555</v>
      </c>
      <c r="R805" s="135" t="str">
        <f t="shared" si="2678"/>
        <v/>
      </c>
      <c r="S805" s="137" t="str">
        <f t="shared" si="2678"/>
        <v/>
      </c>
      <c r="T805" s="113" t="str">
        <f t="shared" ref="T805:AJ805" si="2679">IF($H805=T$6,$J805,"")</f>
        <v/>
      </c>
      <c r="U805" s="114" t="str">
        <f t="shared" si="2679"/>
        <v/>
      </c>
      <c r="V805" s="114" t="str">
        <f t="shared" si="2679"/>
        <v/>
      </c>
      <c r="W805" s="114" t="str">
        <f t="shared" si="2679"/>
        <v/>
      </c>
      <c r="X805" s="113" t="str">
        <f t="shared" si="2679"/>
        <v/>
      </c>
      <c r="Y805" s="114" t="str">
        <f t="shared" si="2679"/>
        <v/>
      </c>
      <c r="Z805" s="114" t="str">
        <f t="shared" si="2679"/>
        <v/>
      </c>
      <c r="AA805" s="114" t="str">
        <f t="shared" si="2679"/>
        <v/>
      </c>
      <c r="AB805" s="113" t="str">
        <f t="shared" si="2679"/>
        <v/>
      </c>
      <c r="AC805" s="114" t="str">
        <f t="shared" si="2679"/>
        <v/>
      </c>
      <c r="AD805" s="114" t="str">
        <f t="shared" si="2679"/>
        <v/>
      </c>
      <c r="AE805" s="114" t="str">
        <f t="shared" si="2679"/>
        <v/>
      </c>
      <c r="AF805" s="114" t="str">
        <f t="shared" si="2679"/>
        <v/>
      </c>
      <c r="AG805" s="114" t="str">
        <f t="shared" si="2679"/>
        <v/>
      </c>
      <c r="AH805" s="114" t="str">
        <f t="shared" si="2679"/>
        <v/>
      </c>
      <c r="AI805" s="113" t="str">
        <f t="shared" si="2679"/>
        <v/>
      </c>
      <c r="AJ805" s="115" t="str">
        <f t="shared" si="2679"/>
        <v/>
      </c>
      <c r="AK805" s="617"/>
      <c r="AL805" s="38"/>
      <c r="AM805" s="98" t="s">
        <v>68</v>
      </c>
      <c r="AN805" s="130">
        <f t="shared" si="2582"/>
        <v>799</v>
      </c>
      <c r="AO805" s="138" t="str">
        <f t="shared" ref="AO805:AS805" si="2680">IF(AND($G805=AO$4,$H805=AO$6),$I805,"")</f>
        <v/>
      </c>
      <c r="AP805" s="139" t="str">
        <f t="shared" si="2680"/>
        <v/>
      </c>
      <c r="AQ805" s="139">
        <f t="shared" si="2680"/>
        <v>5555</v>
      </c>
      <c r="AR805" s="139" t="str">
        <f t="shared" si="2680"/>
        <v/>
      </c>
      <c r="AS805" s="139" t="str">
        <f t="shared" si="2680"/>
        <v/>
      </c>
      <c r="AT805" s="118"/>
      <c r="AU805" s="138" t="str">
        <f t="shared" si="2511"/>
        <v/>
      </c>
      <c r="AV805" s="139" t="str">
        <f t="shared" si="2512"/>
        <v/>
      </c>
      <c r="AW805" s="139" t="str">
        <f t="shared" si="2513"/>
        <v/>
      </c>
      <c r="AX805" s="139" t="str">
        <f t="shared" si="2514"/>
        <v/>
      </c>
      <c r="AY805" s="139" t="str">
        <f t="shared" si="2515"/>
        <v/>
      </c>
      <c r="AZ805" s="140" t="str">
        <f t="shared" si="2516"/>
        <v/>
      </c>
      <c r="BA805" s="141" t="str">
        <f t="shared" si="2517"/>
        <v/>
      </c>
      <c r="BB805" s="139" t="str">
        <f t="shared" si="2518"/>
        <v/>
      </c>
      <c r="BC805" s="139" t="str">
        <f t="shared" si="2519"/>
        <v/>
      </c>
      <c r="BD805" s="139" t="str">
        <f t="shared" si="2520"/>
        <v/>
      </c>
      <c r="BE805" s="140" t="str">
        <f t="shared" si="2521"/>
        <v/>
      </c>
      <c r="BF805" s="122" t="str">
        <f t="shared" si="2522"/>
        <v/>
      </c>
      <c r="BG805" s="123" t="str">
        <f t="shared" si="2523"/>
        <v/>
      </c>
      <c r="BH805" s="123" t="str">
        <f t="shared" si="2524"/>
        <v/>
      </c>
      <c r="BI805" s="123" t="str">
        <f t="shared" si="2525"/>
        <v/>
      </c>
      <c r="BJ805" s="122" t="str">
        <f t="shared" si="2526"/>
        <v/>
      </c>
      <c r="BK805" s="123" t="str">
        <f t="shared" si="2527"/>
        <v/>
      </c>
      <c r="BL805" s="123" t="str">
        <f t="shared" si="2528"/>
        <v/>
      </c>
      <c r="BM805" s="123" t="str">
        <f t="shared" si="2529"/>
        <v/>
      </c>
      <c r="BN805" s="123" t="str">
        <f t="shared" si="2530"/>
        <v/>
      </c>
      <c r="BO805" s="123" t="str">
        <f t="shared" si="2531"/>
        <v/>
      </c>
      <c r="BP805" s="123" t="str">
        <f t="shared" si="2532"/>
        <v/>
      </c>
      <c r="BQ805" s="123" t="str">
        <f t="shared" si="2533"/>
        <v/>
      </c>
      <c r="BR805" s="124" t="str">
        <f t="shared" si="2534"/>
        <v/>
      </c>
      <c r="BS805" s="142" t="str">
        <f t="shared" si="2535"/>
        <v/>
      </c>
      <c r="BT805" s="143" t="str">
        <f t="shared" si="2536"/>
        <v/>
      </c>
      <c r="BU805" s="143" t="str">
        <f t="shared" si="2537"/>
        <v/>
      </c>
      <c r="BV805" s="143" t="str">
        <f t="shared" si="2538"/>
        <v/>
      </c>
      <c r="BW805" s="143" t="str">
        <f t="shared" si="2539"/>
        <v/>
      </c>
      <c r="BX805" s="144" t="str">
        <f t="shared" si="2540"/>
        <v/>
      </c>
      <c r="BY805" s="141" t="str">
        <f t="shared" si="2541"/>
        <v/>
      </c>
      <c r="BZ805" s="139" t="str">
        <f t="shared" si="2542"/>
        <v/>
      </c>
      <c r="CA805" s="139" t="str">
        <f t="shared" si="2543"/>
        <v/>
      </c>
      <c r="CB805" s="139" t="str">
        <f t="shared" si="2544"/>
        <v/>
      </c>
      <c r="CC805" s="139" t="str">
        <f t="shared" si="2545"/>
        <v/>
      </c>
      <c r="CD805" s="139" t="str">
        <f t="shared" si="2546"/>
        <v/>
      </c>
      <c r="CE805" s="140" t="str">
        <f t="shared" si="2547"/>
        <v/>
      </c>
      <c r="CF805" s="141" t="str">
        <f t="shared" si="2548"/>
        <v/>
      </c>
      <c r="CG805" s="139" t="str">
        <f t="shared" si="2549"/>
        <v/>
      </c>
      <c r="CH805" s="139" t="str">
        <f t="shared" si="2550"/>
        <v/>
      </c>
      <c r="CI805" s="139" t="str">
        <f t="shared" si="2551"/>
        <v/>
      </c>
      <c r="CJ805" s="139" t="str">
        <f t="shared" si="2552"/>
        <v/>
      </c>
      <c r="CK805" s="139" t="str">
        <f t="shared" si="2553"/>
        <v/>
      </c>
      <c r="CL805" s="140" t="str">
        <f t="shared" si="2554"/>
        <v/>
      </c>
      <c r="CM805" s="142" t="str">
        <f t="shared" si="2555"/>
        <v/>
      </c>
      <c r="CN805" s="143" t="str">
        <f t="shared" si="2556"/>
        <v/>
      </c>
      <c r="CO805" s="143" t="str">
        <f t="shared" si="2557"/>
        <v/>
      </c>
      <c r="CP805" s="143" t="str">
        <f t="shared" si="2558"/>
        <v/>
      </c>
      <c r="CQ805" s="143" t="str">
        <f t="shared" si="2559"/>
        <v/>
      </c>
      <c r="CR805" s="145" t="str">
        <f t="shared" si="2560"/>
        <v/>
      </c>
      <c r="CS805" s="127"/>
      <c r="CT805" s="122" t="str">
        <f t="shared" si="2561"/>
        <v/>
      </c>
      <c r="CU805" s="123" t="str">
        <f t="shared" si="2562"/>
        <v/>
      </c>
      <c r="CV805" s="123" t="str">
        <f t="shared" si="2563"/>
        <v/>
      </c>
      <c r="CW805" s="123" t="str">
        <f t="shared" si="2564"/>
        <v/>
      </c>
      <c r="CX805" s="123" t="str">
        <f t="shared" si="2565"/>
        <v/>
      </c>
      <c r="CY805" s="123" t="str">
        <f t="shared" si="2566"/>
        <v/>
      </c>
      <c r="CZ805" s="123" t="str">
        <f t="shared" si="2567"/>
        <v/>
      </c>
      <c r="DA805" s="123" t="str">
        <f t="shared" si="2568"/>
        <v/>
      </c>
      <c r="DB805" s="124" t="str">
        <f t="shared" si="2569"/>
        <v/>
      </c>
      <c r="DC805" s="128" t="str">
        <f t="shared" si="2570"/>
        <v/>
      </c>
      <c r="DD805" s="123" t="str">
        <f t="shared" si="2571"/>
        <v/>
      </c>
      <c r="DE805" s="123" t="str">
        <f t="shared" si="2572"/>
        <v/>
      </c>
      <c r="DF805" s="123" t="str">
        <f t="shared" si="2573"/>
        <v/>
      </c>
      <c r="DG805" s="123" t="str">
        <f t="shared" si="2574"/>
        <v/>
      </c>
      <c r="DH805" s="123" t="str">
        <f t="shared" si="2575"/>
        <v/>
      </c>
      <c r="DI805" s="123" t="str">
        <f t="shared" si="2576"/>
        <v/>
      </c>
      <c r="DJ805" s="129" t="str">
        <f t="shared" si="2577"/>
        <v/>
      </c>
      <c r="DK805" s="98" t="s">
        <v>68</v>
      </c>
      <c r="DL805" s="130">
        <f t="shared" si="2584"/>
        <v>799</v>
      </c>
      <c r="DM805" s="56"/>
    </row>
    <row r="806" spans="2:117" ht="22.5" customHeight="1">
      <c r="B806" s="98" t="s">
        <v>68</v>
      </c>
      <c r="C806" s="130">
        <f t="shared" si="2578"/>
        <v>800</v>
      </c>
      <c r="D806" s="146">
        <v>45714</v>
      </c>
      <c r="E806" s="155" t="s">
        <v>69</v>
      </c>
      <c r="F806" s="102" t="s">
        <v>70</v>
      </c>
      <c r="G806" s="156" t="s">
        <v>20</v>
      </c>
      <c r="H806" s="131" t="s">
        <v>46</v>
      </c>
      <c r="I806" s="132">
        <v>3000</v>
      </c>
      <c r="J806" s="106"/>
      <c r="K806" s="107">
        <f t="shared" si="2579"/>
        <v>7496108</v>
      </c>
      <c r="L806" s="646"/>
      <c r="M806" s="133"/>
      <c r="N806" s="133"/>
      <c r="O806" s="134" t="str">
        <f t="shared" ref="O806:S806" si="2681">IF($H806=O$6,$I806,"")</f>
        <v/>
      </c>
      <c r="P806" s="135" t="str">
        <f t="shared" si="2681"/>
        <v/>
      </c>
      <c r="Q806" s="136">
        <f t="shared" si="2681"/>
        <v>3000</v>
      </c>
      <c r="R806" s="135" t="str">
        <f t="shared" si="2681"/>
        <v/>
      </c>
      <c r="S806" s="137" t="str">
        <f t="shared" si="2681"/>
        <v/>
      </c>
      <c r="T806" s="113" t="str">
        <f t="shared" ref="T806:AJ806" si="2682">IF($H806=T$6,$J806,"")</f>
        <v/>
      </c>
      <c r="U806" s="114" t="str">
        <f t="shared" si="2682"/>
        <v/>
      </c>
      <c r="V806" s="114" t="str">
        <f t="shared" si="2682"/>
        <v/>
      </c>
      <c r="W806" s="114" t="str">
        <f t="shared" si="2682"/>
        <v/>
      </c>
      <c r="X806" s="113" t="str">
        <f t="shared" si="2682"/>
        <v/>
      </c>
      <c r="Y806" s="114" t="str">
        <f t="shared" si="2682"/>
        <v/>
      </c>
      <c r="Z806" s="114" t="str">
        <f t="shared" si="2682"/>
        <v/>
      </c>
      <c r="AA806" s="114" t="str">
        <f t="shared" si="2682"/>
        <v/>
      </c>
      <c r="AB806" s="113" t="str">
        <f t="shared" si="2682"/>
        <v/>
      </c>
      <c r="AC806" s="114" t="str">
        <f t="shared" si="2682"/>
        <v/>
      </c>
      <c r="AD806" s="114" t="str">
        <f t="shared" si="2682"/>
        <v/>
      </c>
      <c r="AE806" s="114" t="str">
        <f t="shared" si="2682"/>
        <v/>
      </c>
      <c r="AF806" s="114" t="str">
        <f t="shared" si="2682"/>
        <v/>
      </c>
      <c r="AG806" s="114" t="str">
        <f t="shared" si="2682"/>
        <v/>
      </c>
      <c r="AH806" s="114" t="str">
        <f t="shared" si="2682"/>
        <v/>
      </c>
      <c r="AI806" s="113" t="str">
        <f t="shared" si="2682"/>
        <v/>
      </c>
      <c r="AJ806" s="115" t="str">
        <f t="shared" si="2682"/>
        <v/>
      </c>
      <c r="AK806" s="617"/>
      <c r="AL806" s="38"/>
      <c r="AM806" s="98" t="s">
        <v>68</v>
      </c>
      <c r="AN806" s="130">
        <f t="shared" si="2582"/>
        <v>800</v>
      </c>
      <c r="AO806" s="138" t="str">
        <f t="shared" ref="AO806:AS806" si="2683">IF(AND($G806=AO$4,$H806=AO$6),$I806,"")</f>
        <v/>
      </c>
      <c r="AP806" s="139" t="str">
        <f t="shared" si="2683"/>
        <v/>
      </c>
      <c r="AQ806" s="139">
        <f t="shared" si="2683"/>
        <v>3000</v>
      </c>
      <c r="AR806" s="139" t="str">
        <f t="shared" si="2683"/>
        <v/>
      </c>
      <c r="AS806" s="139" t="str">
        <f t="shared" si="2683"/>
        <v/>
      </c>
      <c r="AT806" s="118"/>
      <c r="AU806" s="138" t="str">
        <f t="shared" si="2511"/>
        <v/>
      </c>
      <c r="AV806" s="139" t="str">
        <f t="shared" si="2512"/>
        <v/>
      </c>
      <c r="AW806" s="139" t="str">
        <f t="shared" si="2513"/>
        <v/>
      </c>
      <c r="AX806" s="139" t="str">
        <f t="shared" si="2514"/>
        <v/>
      </c>
      <c r="AY806" s="139" t="str">
        <f t="shared" si="2515"/>
        <v/>
      </c>
      <c r="AZ806" s="140" t="str">
        <f t="shared" si="2516"/>
        <v/>
      </c>
      <c r="BA806" s="141" t="str">
        <f t="shared" si="2517"/>
        <v/>
      </c>
      <c r="BB806" s="139" t="str">
        <f t="shared" si="2518"/>
        <v/>
      </c>
      <c r="BC806" s="139" t="str">
        <f t="shared" si="2519"/>
        <v/>
      </c>
      <c r="BD806" s="139" t="str">
        <f t="shared" si="2520"/>
        <v/>
      </c>
      <c r="BE806" s="140" t="str">
        <f t="shared" si="2521"/>
        <v/>
      </c>
      <c r="BF806" s="122" t="str">
        <f t="shared" si="2522"/>
        <v/>
      </c>
      <c r="BG806" s="123" t="str">
        <f t="shared" si="2523"/>
        <v/>
      </c>
      <c r="BH806" s="123" t="str">
        <f t="shared" si="2524"/>
        <v/>
      </c>
      <c r="BI806" s="123" t="str">
        <f t="shared" si="2525"/>
        <v/>
      </c>
      <c r="BJ806" s="122" t="str">
        <f t="shared" si="2526"/>
        <v/>
      </c>
      <c r="BK806" s="123" t="str">
        <f t="shared" si="2527"/>
        <v/>
      </c>
      <c r="BL806" s="123" t="str">
        <f t="shared" si="2528"/>
        <v/>
      </c>
      <c r="BM806" s="123" t="str">
        <f t="shared" si="2529"/>
        <v/>
      </c>
      <c r="BN806" s="123" t="str">
        <f t="shared" si="2530"/>
        <v/>
      </c>
      <c r="BO806" s="123" t="str">
        <f t="shared" si="2531"/>
        <v/>
      </c>
      <c r="BP806" s="123" t="str">
        <f t="shared" si="2532"/>
        <v/>
      </c>
      <c r="BQ806" s="123" t="str">
        <f t="shared" si="2533"/>
        <v/>
      </c>
      <c r="BR806" s="124" t="str">
        <f t="shared" si="2534"/>
        <v/>
      </c>
      <c r="BS806" s="142" t="str">
        <f t="shared" si="2535"/>
        <v/>
      </c>
      <c r="BT806" s="143" t="str">
        <f t="shared" si="2536"/>
        <v/>
      </c>
      <c r="BU806" s="143" t="str">
        <f t="shared" si="2537"/>
        <v/>
      </c>
      <c r="BV806" s="143" t="str">
        <f t="shared" si="2538"/>
        <v/>
      </c>
      <c r="BW806" s="143" t="str">
        <f t="shared" si="2539"/>
        <v/>
      </c>
      <c r="BX806" s="144" t="str">
        <f t="shared" si="2540"/>
        <v/>
      </c>
      <c r="BY806" s="141" t="str">
        <f t="shared" si="2541"/>
        <v/>
      </c>
      <c r="BZ806" s="139" t="str">
        <f t="shared" si="2542"/>
        <v/>
      </c>
      <c r="CA806" s="139" t="str">
        <f t="shared" si="2543"/>
        <v/>
      </c>
      <c r="CB806" s="139" t="str">
        <f t="shared" si="2544"/>
        <v/>
      </c>
      <c r="CC806" s="139" t="str">
        <f t="shared" si="2545"/>
        <v/>
      </c>
      <c r="CD806" s="139" t="str">
        <f t="shared" si="2546"/>
        <v/>
      </c>
      <c r="CE806" s="140" t="str">
        <f t="shared" si="2547"/>
        <v/>
      </c>
      <c r="CF806" s="141" t="str">
        <f t="shared" si="2548"/>
        <v/>
      </c>
      <c r="CG806" s="139" t="str">
        <f t="shared" si="2549"/>
        <v/>
      </c>
      <c r="CH806" s="139" t="str">
        <f t="shared" si="2550"/>
        <v/>
      </c>
      <c r="CI806" s="139" t="str">
        <f t="shared" si="2551"/>
        <v/>
      </c>
      <c r="CJ806" s="139" t="str">
        <f t="shared" si="2552"/>
        <v/>
      </c>
      <c r="CK806" s="139" t="str">
        <f t="shared" si="2553"/>
        <v/>
      </c>
      <c r="CL806" s="140" t="str">
        <f t="shared" si="2554"/>
        <v/>
      </c>
      <c r="CM806" s="142" t="str">
        <f t="shared" si="2555"/>
        <v/>
      </c>
      <c r="CN806" s="143" t="str">
        <f t="shared" si="2556"/>
        <v/>
      </c>
      <c r="CO806" s="143" t="str">
        <f t="shared" si="2557"/>
        <v/>
      </c>
      <c r="CP806" s="143" t="str">
        <f t="shared" si="2558"/>
        <v/>
      </c>
      <c r="CQ806" s="143" t="str">
        <f t="shared" si="2559"/>
        <v/>
      </c>
      <c r="CR806" s="145" t="str">
        <f t="shared" si="2560"/>
        <v/>
      </c>
      <c r="CS806" s="127"/>
      <c r="CT806" s="122" t="str">
        <f t="shared" si="2561"/>
        <v/>
      </c>
      <c r="CU806" s="123" t="str">
        <f t="shared" si="2562"/>
        <v/>
      </c>
      <c r="CV806" s="123" t="str">
        <f t="shared" si="2563"/>
        <v/>
      </c>
      <c r="CW806" s="123" t="str">
        <f t="shared" si="2564"/>
        <v/>
      </c>
      <c r="CX806" s="123" t="str">
        <f t="shared" si="2565"/>
        <v/>
      </c>
      <c r="CY806" s="123" t="str">
        <f t="shared" si="2566"/>
        <v/>
      </c>
      <c r="CZ806" s="123" t="str">
        <f t="shared" si="2567"/>
        <v/>
      </c>
      <c r="DA806" s="123" t="str">
        <f t="shared" si="2568"/>
        <v/>
      </c>
      <c r="DB806" s="124" t="str">
        <f t="shared" si="2569"/>
        <v/>
      </c>
      <c r="DC806" s="128" t="str">
        <f t="shared" si="2570"/>
        <v/>
      </c>
      <c r="DD806" s="123" t="str">
        <f t="shared" si="2571"/>
        <v/>
      </c>
      <c r="DE806" s="123" t="str">
        <f t="shared" si="2572"/>
        <v/>
      </c>
      <c r="DF806" s="123" t="str">
        <f t="shared" si="2573"/>
        <v/>
      </c>
      <c r="DG806" s="123" t="str">
        <f t="shared" si="2574"/>
        <v/>
      </c>
      <c r="DH806" s="123" t="str">
        <f t="shared" si="2575"/>
        <v/>
      </c>
      <c r="DI806" s="123" t="str">
        <f t="shared" si="2576"/>
        <v/>
      </c>
      <c r="DJ806" s="129" t="str">
        <f t="shared" si="2577"/>
        <v/>
      </c>
      <c r="DK806" s="98" t="s">
        <v>68</v>
      </c>
      <c r="DL806" s="130">
        <f t="shared" si="2584"/>
        <v>800</v>
      </c>
      <c r="DM806" s="56"/>
    </row>
    <row r="807" spans="2:117" ht="22.5" customHeight="1">
      <c r="B807" s="98" t="s">
        <v>68</v>
      </c>
      <c r="C807" s="130">
        <f t="shared" si="2578"/>
        <v>801</v>
      </c>
      <c r="D807" s="146">
        <v>45714</v>
      </c>
      <c r="E807" s="155" t="s">
        <v>69</v>
      </c>
      <c r="F807" s="102" t="s">
        <v>70</v>
      </c>
      <c r="G807" s="103" t="s">
        <v>20</v>
      </c>
      <c r="H807" s="131" t="s">
        <v>46</v>
      </c>
      <c r="I807" s="132">
        <v>3000</v>
      </c>
      <c r="J807" s="106"/>
      <c r="K807" s="107">
        <f t="shared" si="2579"/>
        <v>7499108</v>
      </c>
      <c r="L807" s="647" t="str">
        <f>HYPERLINK("./通帳_公開用/外通帳Y801-821.pdf","通帳Y801-Y821")</f>
        <v>通帳Y801-Y821</v>
      </c>
      <c r="M807" s="133"/>
      <c r="N807" s="133"/>
      <c r="O807" s="134" t="str">
        <f t="shared" ref="O807:S807" si="2684">IF($H807=O$6,$I807,"")</f>
        <v/>
      </c>
      <c r="P807" s="135" t="str">
        <f t="shared" si="2684"/>
        <v/>
      </c>
      <c r="Q807" s="136">
        <f t="shared" si="2684"/>
        <v>3000</v>
      </c>
      <c r="R807" s="135" t="str">
        <f t="shared" si="2684"/>
        <v/>
      </c>
      <c r="S807" s="137" t="str">
        <f t="shared" si="2684"/>
        <v/>
      </c>
      <c r="T807" s="113" t="str">
        <f t="shared" ref="T807:AJ807" si="2685">IF($H807=T$6,$J807,"")</f>
        <v/>
      </c>
      <c r="U807" s="114" t="str">
        <f t="shared" si="2685"/>
        <v/>
      </c>
      <c r="V807" s="114" t="str">
        <f t="shared" si="2685"/>
        <v/>
      </c>
      <c r="W807" s="114" t="str">
        <f t="shared" si="2685"/>
        <v/>
      </c>
      <c r="X807" s="113" t="str">
        <f t="shared" si="2685"/>
        <v/>
      </c>
      <c r="Y807" s="114" t="str">
        <f t="shared" si="2685"/>
        <v/>
      </c>
      <c r="Z807" s="114" t="str">
        <f t="shared" si="2685"/>
        <v/>
      </c>
      <c r="AA807" s="114" t="str">
        <f t="shared" si="2685"/>
        <v/>
      </c>
      <c r="AB807" s="113" t="str">
        <f t="shared" si="2685"/>
        <v/>
      </c>
      <c r="AC807" s="114" t="str">
        <f t="shared" si="2685"/>
        <v/>
      </c>
      <c r="AD807" s="114" t="str">
        <f t="shared" si="2685"/>
        <v/>
      </c>
      <c r="AE807" s="114" t="str">
        <f t="shared" si="2685"/>
        <v/>
      </c>
      <c r="AF807" s="114" t="str">
        <f t="shared" si="2685"/>
        <v/>
      </c>
      <c r="AG807" s="114" t="str">
        <f t="shared" si="2685"/>
        <v/>
      </c>
      <c r="AH807" s="114" t="str">
        <f t="shared" si="2685"/>
        <v/>
      </c>
      <c r="AI807" s="113" t="str">
        <f t="shared" si="2685"/>
        <v/>
      </c>
      <c r="AJ807" s="115" t="str">
        <f t="shared" si="2685"/>
        <v/>
      </c>
      <c r="AK807" s="617"/>
      <c r="AL807" s="38"/>
      <c r="AM807" s="98" t="s">
        <v>68</v>
      </c>
      <c r="AN807" s="130">
        <f t="shared" si="2582"/>
        <v>801</v>
      </c>
      <c r="AO807" s="138" t="str">
        <f t="shared" ref="AO807:AS807" si="2686">IF(AND($G807=AO$4,$H807=AO$6),$I807,"")</f>
        <v/>
      </c>
      <c r="AP807" s="139" t="str">
        <f t="shared" si="2686"/>
        <v/>
      </c>
      <c r="AQ807" s="139">
        <f t="shared" si="2686"/>
        <v>3000</v>
      </c>
      <c r="AR807" s="139" t="str">
        <f t="shared" si="2686"/>
        <v/>
      </c>
      <c r="AS807" s="139" t="str">
        <f t="shared" si="2686"/>
        <v/>
      </c>
      <c r="AT807" s="118"/>
      <c r="AU807" s="138" t="str">
        <f t="shared" si="2511"/>
        <v/>
      </c>
      <c r="AV807" s="139" t="str">
        <f t="shared" si="2512"/>
        <v/>
      </c>
      <c r="AW807" s="139" t="str">
        <f t="shared" si="2513"/>
        <v/>
      </c>
      <c r="AX807" s="139" t="str">
        <f t="shared" si="2514"/>
        <v/>
      </c>
      <c r="AY807" s="139" t="str">
        <f t="shared" si="2515"/>
        <v/>
      </c>
      <c r="AZ807" s="140" t="str">
        <f t="shared" si="2516"/>
        <v/>
      </c>
      <c r="BA807" s="141" t="str">
        <f t="shared" si="2517"/>
        <v/>
      </c>
      <c r="BB807" s="139" t="str">
        <f t="shared" si="2518"/>
        <v/>
      </c>
      <c r="BC807" s="139" t="str">
        <f t="shared" si="2519"/>
        <v/>
      </c>
      <c r="BD807" s="139" t="str">
        <f t="shared" si="2520"/>
        <v/>
      </c>
      <c r="BE807" s="140" t="str">
        <f t="shared" si="2521"/>
        <v/>
      </c>
      <c r="BF807" s="122" t="str">
        <f t="shared" si="2522"/>
        <v/>
      </c>
      <c r="BG807" s="123" t="str">
        <f t="shared" si="2523"/>
        <v/>
      </c>
      <c r="BH807" s="123" t="str">
        <f t="shared" si="2524"/>
        <v/>
      </c>
      <c r="BI807" s="123" t="str">
        <f t="shared" si="2525"/>
        <v/>
      </c>
      <c r="BJ807" s="122" t="str">
        <f t="shared" si="2526"/>
        <v/>
      </c>
      <c r="BK807" s="123" t="str">
        <f t="shared" si="2527"/>
        <v/>
      </c>
      <c r="BL807" s="123" t="str">
        <f t="shared" si="2528"/>
        <v/>
      </c>
      <c r="BM807" s="123" t="str">
        <f t="shared" si="2529"/>
        <v/>
      </c>
      <c r="BN807" s="123" t="str">
        <f t="shared" si="2530"/>
        <v/>
      </c>
      <c r="BO807" s="123" t="str">
        <f t="shared" si="2531"/>
        <v/>
      </c>
      <c r="BP807" s="123" t="str">
        <f t="shared" si="2532"/>
        <v/>
      </c>
      <c r="BQ807" s="123" t="str">
        <f t="shared" si="2533"/>
        <v/>
      </c>
      <c r="BR807" s="124" t="str">
        <f t="shared" si="2534"/>
        <v/>
      </c>
      <c r="BS807" s="142" t="str">
        <f t="shared" si="2535"/>
        <v/>
      </c>
      <c r="BT807" s="143" t="str">
        <f t="shared" si="2536"/>
        <v/>
      </c>
      <c r="BU807" s="143" t="str">
        <f t="shared" si="2537"/>
        <v/>
      </c>
      <c r="BV807" s="143" t="str">
        <f t="shared" si="2538"/>
        <v/>
      </c>
      <c r="BW807" s="143" t="str">
        <f t="shared" si="2539"/>
        <v/>
      </c>
      <c r="BX807" s="144" t="str">
        <f t="shared" si="2540"/>
        <v/>
      </c>
      <c r="BY807" s="141" t="str">
        <f t="shared" si="2541"/>
        <v/>
      </c>
      <c r="BZ807" s="139" t="str">
        <f t="shared" si="2542"/>
        <v/>
      </c>
      <c r="CA807" s="139" t="str">
        <f t="shared" si="2543"/>
        <v/>
      </c>
      <c r="CB807" s="139" t="str">
        <f t="shared" si="2544"/>
        <v/>
      </c>
      <c r="CC807" s="139" t="str">
        <f t="shared" si="2545"/>
        <v/>
      </c>
      <c r="CD807" s="139" t="str">
        <f t="shared" si="2546"/>
        <v/>
      </c>
      <c r="CE807" s="140" t="str">
        <f t="shared" si="2547"/>
        <v/>
      </c>
      <c r="CF807" s="141" t="str">
        <f t="shared" si="2548"/>
        <v/>
      </c>
      <c r="CG807" s="139" t="str">
        <f t="shared" si="2549"/>
        <v/>
      </c>
      <c r="CH807" s="139" t="str">
        <f t="shared" si="2550"/>
        <v/>
      </c>
      <c r="CI807" s="139" t="str">
        <f t="shared" si="2551"/>
        <v/>
      </c>
      <c r="CJ807" s="139" t="str">
        <f t="shared" si="2552"/>
        <v/>
      </c>
      <c r="CK807" s="139" t="str">
        <f t="shared" si="2553"/>
        <v/>
      </c>
      <c r="CL807" s="140" t="str">
        <f t="shared" si="2554"/>
        <v/>
      </c>
      <c r="CM807" s="142" t="str">
        <f t="shared" si="2555"/>
        <v/>
      </c>
      <c r="CN807" s="143" t="str">
        <f t="shared" si="2556"/>
        <v/>
      </c>
      <c r="CO807" s="143" t="str">
        <f t="shared" si="2557"/>
        <v/>
      </c>
      <c r="CP807" s="143" t="str">
        <f t="shared" si="2558"/>
        <v/>
      </c>
      <c r="CQ807" s="143" t="str">
        <f t="shared" si="2559"/>
        <v/>
      </c>
      <c r="CR807" s="145" t="str">
        <f t="shared" si="2560"/>
        <v/>
      </c>
      <c r="CS807" s="127"/>
      <c r="CT807" s="122" t="str">
        <f t="shared" si="2561"/>
        <v/>
      </c>
      <c r="CU807" s="123" t="str">
        <f t="shared" si="2562"/>
        <v/>
      </c>
      <c r="CV807" s="123" t="str">
        <f t="shared" si="2563"/>
        <v/>
      </c>
      <c r="CW807" s="123" t="str">
        <f t="shared" si="2564"/>
        <v/>
      </c>
      <c r="CX807" s="123" t="str">
        <f t="shared" si="2565"/>
        <v/>
      </c>
      <c r="CY807" s="123" t="str">
        <f t="shared" si="2566"/>
        <v/>
      </c>
      <c r="CZ807" s="123" t="str">
        <f t="shared" si="2567"/>
        <v/>
      </c>
      <c r="DA807" s="123" t="str">
        <f t="shared" si="2568"/>
        <v/>
      </c>
      <c r="DB807" s="124" t="str">
        <f t="shared" si="2569"/>
        <v/>
      </c>
      <c r="DC807" s="128" t="str">
        <f t="shared" si="2570"/>
        <v/>
      </c>
      <c r="DD807" s="123" t="str">
        <f t="shared" si="2571"/>
        <v/>
      </c>
      <c r="DE807" s="123" t="str">
        <f t="shared" si="2572"/>
        <v/>
      </c>
      <c r="DF807" s="123" t="str">
        <f t="shared" si="2573"/>
        <v/>
      </c>
      <c r="DG807" s="123" t="str">
        <f t="shared" si="2574"/>
        <v/>
      </c>
      <c r="DH807" s="123" t="str">
        <f t="shared" si="2575"/>
        <v/>
      </c>
      <c r="DI807" s="123" t="str">
        <f t="shared" si="2576"/>
        <v/>
      </c>
      <c r="DJ807" s="129" t="str">
        <f t="shared" si="2577"/>
        <v/>
      </c>
      <c r="DK807" s="98" t="s">
        <v>68</v>
      </c>
      <c r="DL807" s="130">
        <f t="shared" si="2584"/>
        <v>801</v>
      </c>
      <c r="DM807" s="56"/>
    </row>
    <row r="808" spans="2:117" ht="22.5" customHeight="1">
      <c r="B808" s="98" t="s">
        <v>68</v>
      </c>
      <c r="C808" s="130">
        <f t="shared" si="2578"/>
        <v>802</v>
      </c>
      <c r="D808" s="146">
        <v>45714</v>
      </c>
      <c r="E808" s="155" t="s">
        <v>69</v>
      </c>
      <c r="F808" s="102" t="s">
        <v>70</v>
      </c>
      <c r="G808" s="103" t="s">
        <v>20</v>
      </c>
      <c r="H808" s="131" t="s">
        <v>46</v>
      </c>
      <c r="I808" s="132">
        <v>5000</v>
      </c>
      <c r="J808" s="106"/>
      <c r="K808" s="107">
        <f t="shared" si="2579"/>
        <v>7504108</v>
      </c>
      <c r="L808" s="645"/>
      <c r="M808" s="133"/>
      <c r="N808" s="133"/>
      <c r="O808" s="134" t="str">
        <f t="shared" ref="O808:S808" si="2687">IF($H808=O$6,$I808,"")</f>
        <v/>
      </c>
      <c r="P808" s="135" t="str">
        <f t="shared" si="2687"/>
        <v/>
      </c>
      <c r="Q808" s="136">
        <f t="shared" si="2687"/>
        <v>5000</v>
      </c>
      <c r="R808" s="135" t="str">
        <f t="shared" si="2687"/>
        <v/>
      </c>
      <c r="S808" s="137" t="str">
        <f t="shared" si="2687"/>
        <v/>
      </c>
      <c r="T808" s="113" t="str">
        <f t="shared" ref="T808:AJ808" si="2688">IF($H808=T$6,$J808,"")</f>
        <v/>
      </c>
      <c r="U808" s="114" t="str">
        <f t="shared" si="2688"/>
        <v/>
      </c>
      <c r="V808" s="114" t="str">
        <f t="shared" si="2688"/>
        <v/>
      </c>
      <c r="W808" s="114" t="str">
        <f t="shared" si="2688"/>
        <v/>
      </c>
      <c r="X808" s="113" t="str">
        <f t="shared" si="2688"/>
        <v/>
      </c>
      <c r="Y808" s="114" t="str">
        <f t="shared" si="2688"/>
        <v/>
      </c>
      <c r="Z808" s="114" t="str">
        <f t="shared" si="2688"/>
        <v/>
      </c>
      <c r="AA808" s="114" t="str">
        <f t="shared" si="2688"/>
        <v/>
      </c>
      <c r="AB808" s="113" t="str">
        <f t="shared" si="2688"/>
        <v/>
      </c>
      <c r="AC808" s="114" t="str">
        <f t="shared" si="2688"/>
        <v/>
      </c>
      <c r="AD808" s="114" t="str">
        <f t="shared" si="2688"/>
        <v/>
      </c>
      <c r="AE808" s="114" t="str">
        <f t="shared" si="2688"/>
        <v/>
      </c>
      <c r="AF808" s="114" t="str">
        <f t="shared" si="2688"/>
        <v/>
      </c>
      <c r="AG808" s="114" t="str">
        <f t="shared" si="2688"/>
        <v/>
      </c>
      <c r="AH808" s="114" t="str">
        <f t="shared" si="2688"/>
        <v/>
      </c>
      <c r="AI808" s="113" t="str">
        <f t="shared" si="2688"/>
        <v/>
      </c>
      <c r="AJ808" s="115" t="str">
        <f t="shared" si="2688"/>
        <v/>
      </c>
      <c r="AK808" s="617"/>
      <c r="AL808" s="38"/>
      <c r="AM808" s="98" t="s">
        <v>68</v>
      </c>
      <c r="AN808" s="130">
        <f t="shared" si="2582"/>
        <v>802</v>
      </c>
      <c r="AO808" s="138" t="str">
        <f t="shared" ref="AO808:AS808" si="2689">IF(AND($G808=AO$4,$H808=AO$6),$I808,"")</f>
        <v/>
      </c>
      <c r="AP808" s="139" t="str">
        <f t="shared" si="2689"/>
        <v/>
      </c>
      <c r="AQ808" s="139">
        <f t="shared" si="2689"/>
        <v>5000</v>
      </c>
      <c r="AR808" s="139" t="str">
        <f t="shared" si="2689"/>
        <v/>
      </c>
      <c r="AS808" s="139" t="str">
        <f t="shared" si="2689"/>
        <v/>
      </c>
      <c r="AT808" s="118"/>
      <c r="AU808" s="138" t="str">
        <f t="shared" si="2511"/>
        <v/>
      </c>
      <c r="AV808" s="139" t="str">
        <f t="shared" si="2512"/>
        <v/>
      </c>
      <c r="AW808" s="139" t="str">
        <f t="shared" si="2513"/>
        <v/>
      </c>
      <c r="AX808" s="139" t="str">
        <f t="shared" si="2514"/>
        <v/>
      </c>
      <c r="AY808" s="139" t="str">
        <f t="shared" si="2515"/>
        <v/>
      </c>
      <c r="AZ808" s="140" t="str">
        <f t="shared" si="2516"/>
        <v/>
      </c>
      <c r="BA808" s="141" t="str">
        <f t="shared" si="2517"/>
        <v/>
      </c>
      <c r="BB808" s="139" t="str">
        <f t="shared" si="2518"/>
        <v/>
      </c>
      <c r="BC808" s="139" t="str">
        <f t="shared" si="2519"/>
        <v/>
      </c>
      <c r="BD808" s="139" t="str">
        <f t="shared" si="2520"/>
        <v/>
      </c>
      <c r="BE808" s="140" t="str">
        <f t="shared" si="2521"/>
        <v/>
      </c>
      <c r="BF808" s="122" t="str">
        <f t="shared" si="2522"/>
        <v/>
      </c>
      <c r="BG808" s="123" t="str">
        <f t="shared" si="2523"/>
        <v/>
      </c>
      <c r="BH808" s="123" t="str">
        <f t="shared" si="2524"/>
        <v/>
      </c>
      <c r="BI808" s="123" t="str">
        <f t="shared" si="2525"/>
        <v/>
      </c>
      <c r="BJ808" s="122" t="str">
        <f t="shared" si="2526"/>
        <v/>
      </c>
      <c r="BK808" s="123" t="str">
        <f t="shared" si="2527"/>
        <v/>
      </c>
      <c r="BL808" s="123" t="str">
        <f t="shared" si="2528"/>
        <v/>
      </c>
      <c r="BM808" s="123" t="str">
        <f t="shared" si="2529"/>
        <v/>
      </c>
      <c r="BN808" s="123" t="str">
        <f t="shared" si="2530"/>
        <v/>
      </c>
      <c r="BO808" s="123" t="str">
        <f t="shared" si="2531"/>
        <v/>
      </c>
      <c r="BP808" s="123" t="str">
        <f t="shared" si="2532"/>
        <v/>
      </c>
      <c r="BQ808" s="123" t="str">
        <f t="shared" si="2533"/>
        <v/>
      </c>
      <c r="BR808" s="124" t="str">
        <f t="shared" si="2534"/>
        <v/>
      </c>
      <c r="BS808" s="142" t="str">
        <f t="shared" si="2535"/>
        <v/>
      </c>
      <c r="BT808" s="143" t="str">
        <f t="shared" si="2536"/>
        <v/>
      </c>
      <c r="BU808" s="143" t="str">
        <f t="shared" si="2537"/>
        <v/>
      </c>
      <c r="BV808" s="143" t="str">
        <f t="shared" si="2538"/>
        <v/>
      </c>
      <c r="BW808" s="143" t="str">
        <f t="shared" si="2539"/>
        <v/>
      </c>
      <c r="BX808" s="144" t="str">
        <f t="shared" si="2540"/>
        <v/>
      </c>
      <c r="BY808" s="141" t="str">
        <f t="shared" si="2541"/>
        <v/>
      </c>
      <c r="BZ808" s="139" t="str">
        <f t="shared" si="2542"/>
        <v/>
      </c>
      <c r="CA808" s="139" t="str">
        <f t="shared" si="2543"/>
        <v/>
      </c>
      <c r="CB808" s="139" t="str">
        <f t="shared" si="2544"/>
        <v/>
      </c>
      <c r="CC808" s="139" t="str">
        <f t="shared" si="2545"/>
        <v/>
      </c>
      <c r="CD808" s="139" t="str">
        <f t="shared" si="2546"/>
        <v/>
      </c>
      <c r="CE808" s="140" t="str">
        <f t="shared" si="2547"/>
        <v/>
      </c>
      <c r="CF808" s="141" t="str">
        <f t="shared" si="2548"/>
        <v/>
      </c>
      <c r="CG808" s="139" t="str">
        <f t="shared" si="2549"/>
        <v/>
      </c>
      <c r="CH808" s="139" t="str">
        <f t="shared" si="2550"/>
        <v/>
      </c>
      <c r="CI808" s="139" t="str">
        <f t="shared" si="2551"/>
        <v/>
      </c>
      <c r="CJ808" s="139" t="str">
        <f t="shared" si="2552"/>
        <v/>
      </c>
      <c r="CK808" s="139" t="str">
        <f t="shared" si="2553"/>
        <v/>
      </c>
      <c r="CL808" s="140" t="str">
        <f t="shared" si="2554"/>
        <v/>
      </c>
      <c r="CM808" s="142" t="str">
        <f t="shared" si="2555"/>
        <v/>
      </c>
      <c r="CN808" s="143" t="str">
        <f t="shared" si="2556"/>
        <v/>
      </c>
      <c r="CO808" s="143" t="str">
        <f t="shared" si="2557"/>
        <v/>
      </c>
      <c r="CP808" s="143" t="str">
        <f t="shared" si="2558"/>
        <v/>
      </c>
      <c r="CQ808" s="143" t="str">
        <f t="shared" si="2559"/>
        <v/>
      </c>
      <c r="CR808" s="145" t="str">
        <f t="shared" si="2560"/>
        <v/>
      </c>
      <c r="CS808" s="127"/>
      <c r="CT808" s="122" t="str">
        <f t="shared" si="2561"/>
        <v/>
      </c>
      <c r="CU808" s="123" t="str">
        <f t="shared" si="2562"/>
        <v/>
      </c>
      <c r="CV808" s="123" t="str">
        <f t="shared" si="2563"/>
        <v/>
      </c>
      <c r="CW808" s="123" t="str">
        <f t="shared" si="2564"/>
        <v/>
      </c>
      <c r="CX808" s="123" t="str">
        <f t="shared" si="2565"/>
        <v/>
      </c>
      <c r="CY808" s="123" t="str">
        <f t="shared" si="2566"/>
        <v/>
      </c>
      <c r="CZ808" s="123" t="str">
        <f t="shared" si="2567"/>
        <v/>
      </c>
      <c r="DA808" s="123" t="str">
        <f t="shared" si="2568"/>
        <v/>
      </c>
      <c r="DB808" s="124" t="str">
        <f t="shared" si="2569"/>
        <v/>
      </c>
      <c r="DC808" s="128" t="str">
        <f t="shared" si="2570"/>
        <v/>
      </c>
      <c r="DD808" s="123" t="str">
        <f t="shared" si="2571"/>
        <v/>
      </c>
      <c r="DE808" s="123" t="str">
        <f t="shared" si="2572"/>
        <v/>
      </c>
      <c r="DF808" s="123" t="str">
        <f t="shared" si="2573"/>
        <v/>
      </c>
      <c r="DG808" s="123" t="str">
        <f t="shared" si="2574"/>
        <v/>
      </c>
      <c r="DH808" s="123" t="str">
        <f t="shared" si="2575"/>
        <v/>
      </c>
      <c r="DI808" s="123" t="str">
        <f t="shared" si="2576"/>
        <v/>
      </c>
      <c r="DJ808" s="129" t="str">
        <f t="shared" si="2577"/>
        <v/>
      </c>
      <c r="DK808" s="98" t="s">
        <v>68</v>
      </c>
      <c r="DL808" s="130">
        <f t="shared" si="2584"/>
        <v>802</v>
      </c>
      <c r="DM808" s="56"/>
    </row>
    <row r="809" spans="2:117" ht="22.5" customHeight="1">
      <c r="B809" s="98" t="s">
        <v>68</v>
      </c>
      <c r="C809" s="130">
        <f t="shared" si="2578"/>
        <v>803</v>
      </c>
      <c r="D809" s="146">
        <v>45714</v>
      </c>
      <c r="E809" s="155" t="s">
        <v>69</v>
      </c>
      <c r="F809" s="102" t="s">
        <v>70</v>
      </c>
      <c r="G809" s="103" t="s">
        <v>20</v>
      </c>
      <c r="H809" s="131" t="s">
        <v>46</v>
      </c>
      <c r="I809" s="132">
        <v>10000</v>
      </c>
      <c r="J809" s="106"/>
      <c r="K809" s="107">
        <f t="shared" si="2579"/>
        <v>7514108</v>
      </c>
      <c r="L809" s="645"/>
      <c r="M809" s="133"/>
      <c r="N809" s="133"/>
      <c r="O809" s="134" t="str">
        <f t="shared" ref="O809:S809" si="2690">IF($H809=O$6,$I809,"")</f>
        <v/>
      </c>
      <c r="P809" s="135" t="str">
        <f t="shared" si="2690"/>
        <v/>
      </c>
      <c r="Q809" s="136">
        <f t="shared" si="2690"/>
        <v>10000</v>
      </c>
      <c r="R809" s="135" t="str">
        <f t="shared" si="2690"/>
        <v/>
      </c>
      <c r="S809" s="137" t="str">
        <f t="shared" si="2690"/>
        <v/>
      </c>
      <c r="T809" s="113" t="str">
        <f t="shared" ref="T809:AJ809" si="2691">IF($H809=T$6,$J809,"")</f>
        <v/>
      </c>
      <c r="U809" s="114" t="str">
        <f t="shared" si="2691"/>
        <v/>
      </c>
      <c r="V809" s="114" t="str">
        <f t="shared" si="2691"/>
        <v/>
      </c>
      <c r="W809" s="114" t="str">
        <f t="shared" si="2691"/>
        <v/>
      </c>
      <c r="X809" s="113" t="str">
        <f t="shared" si="2691"/>
        <v/>
      </c>
      <c r="Y809" s="114" t="str">
        <f t="shared" si="2691"/>
        <v/>
      </c>
      <c r="Z809" s="114" t="str">
        <f t="shared" si="2691"/>
        <v/>
      </c>
      <c r="AA809" s="114" t="str">
        <f t="shared" si="2691"/>
        <v/>
      </c>
      <c r="AB809" s="113" t="str">
        <f t="shared" si="2691"/>
        <v/>
      </c>
      <c r="AC809" s="114" t="str">
        <f t="shared" si="2691"/>
        <v/>
      </c>
      <c r="AD809" s="114" t="str">
        <f t="shared" si="2691"/>
        <v/>
      </c>
      <c r="AE809" s="114" t="str">
        <f t="shared" si="2691"/>
        <v/>
      </c>
      <c r="AF809" s="114" t="str">
        <f t="shared" si="2691"/>
        <v/>
      </c>
      <c r="AG809" s="114" t="str">
        <f t="shared" si="2691"/>
        <v/>
      </c>
      <c r="AH809" s="114" t="str">
        <f t="shared" si="2691"/>
        <v/>
      </c>
      <c r="AI809" s="113" t="str">
        <f t="shared" si="2691"/>
        <v/>
      </c>
      <c r="AJ809" s="115" t="str">
        <f t="shared" si="2691"/>
        <v/>
      </c>
      <c r="AK809" s="617"/>
      <c r="AL809" s="38"/>
      <c r="AM809" s="98" t="s">
        <v>68</v>
      </c>
      <c r="AN809" s="130">
        <f t="shared" si="2582"/>
        <v>803</v>
      </c>
      <c r="AO809" s="138" t="str">
        <f t="shared" ref="AO809:AS809" si="2692">IF(AND($G809=AO$4,$H809=AO$6),$I809,"")</f>
        <v/>
      </c>
      <c r="AP809" s="139" t="str">
        <f t="shared" si="2692"/>
        <v/>
      </c>
      <c r="AQ809" s="139">
        <f t="shared" si="2692"/>
        <v>10000</v>
      </c>
      <c r="AR809" s="139" t="str">
        <f t="shared" si="2692"/>
        <v/>
      </c>
      <c r="AS809" s="139" t="str">
        <f t="shared" si="2692"/>
        <v/>
      </c>
      <c r="AT809" s="118"/>
      <c r="AU809" s="138" t="str">
        <f t="shared" si="2511"/>
        <v/>
      </c>
      <c r="AV809" s="139" t="str">
        <f t="shared" si="2512"/>
        <v/>
      </c>
      <c r="AW809" s="139" t="str">
        <f t="shared" si="2513"/>
        <v/>
      </c>
      <c r="AX809" s="139" t="str">
        <f t="shared" si="2514"/>
        <v/>
      </c>
      <c r="AY809" s="139" t="str">
        <f t="shared" si="2515"/>
        <v/>
      </c>
      <c r="AZ809" s="140" t="str">
        <f t="shared" si="2516"/>
        <v/>
      </c>
      <c r="BA809" s="141" t="str">
        <f t="shared" si="2517"/>
        <v/>
      </c>
      <c r="BB809" s="139" t="str">
        <f t="shared" si="2518"/>
        <v/>
      </c>
      <c r="BC809" s="139" t="str">
        <f t="shared" si="2519"/>
        <v/>
      </c>
      <c r="BD809" s="139" t="str">
        <f t="shared" si="2520"/>
        <v/>
      </c>
      <c r="BE809" s="140" t="str">
        <f t="shared" si="2521"/>
        <v/>
      </c>
      <c r="BF809" s="122" t="str">
        <f t="shared" si="2522"/>
        <v/>
      </c>
      <c r="BG809" s="123" t="str">
        <f t="shared" si="2523"/>
        <v/>
      </c>
      <c r="BH809" s="123" t="str">
        <f t="shared" si="2524"/>
        <v/>
      </c>
      <c r="BI809" s="123" t="str">
        <f t="shared" si="2525"/>
        <v/>
      </c>
      <c r="BJ809" s="122" t="str">
        <f t="shared" si="2526"/>
        <v/>
      </c>
      <c r="BK809" s="123" t="str">
        <f t="shared" si="2527"/>
        <v/>
      </c>
      <c r="BL809" s="123" t="str">
        <f t="shared" si="2528"/>
        <v/>
      </c>
      <c r="BM809" s="123" t="str">
        <f t="shared" si="2529"/>
        <v/>
      </c>
      <c r="BN809" s="123" t="str">
        <f t="shared" si="2530"/>
        <v/>
      </c>
      <c r="BO809" s="123" t="str">
        <f t="shared" si="2531"/>
        <v/>
      </c>
      <c r="BP809" s="123" t="str">
        <f t="shared" si="2532"/>
        <v/>
      </c>
      <c r="BQ809" s="123" t="str">
        <f t="shared" si="2533"/>
        <v/>
      </c>
      <c r="BR809" s="124" t="str">
        <f t="shared" si="2534"/>
        <v/>
      </c>
      <c r="BS809" s="142" t="str">
        <f t="shared" si="2535"/>
        <v/>
      </c>
      <c r="BT809" s="143" t="str">
        <f t="shared" si="2536"/>
        <v/>
      </c>
      <c r="BU809" s="143" t="str">
        <f t="shared" si="2537"/>
        <v/>
      </c>
      <c r="BV809" s="143" t="str">
        <f t="shared" si="2538"/>
        <v/>
      </c>
      <c r="BW809" s="143" t="str">
        <f t="shared" si="2539"/>
        <v/>
      </c>
      <c r="BX809" s="144" t="str">
        <f t="shared" si="2540"/>
        <v/>
      </c>
      <c r="BY809" s="141" t="str">
        <f t="shared" si="2541"/>
        <v/>
      </c>
      <c r="BZ809" s="139" t="str">
        <f t="shared" si="2542"/>
        <v/>
      </c>
      <c r="CA809" s="139" t="str">
        <f t="shared" si="2543"/>
        <v/>
      </c>
      <c r="CB809" s="139" t="str">
        <f t="shared" si="2544"/>
        <v/>
      </c>
      <c r="CC809" s="139" t="str">
        <f t="shared" si="2545"/>
        <v/>
      </c>
      <c r="CD809" s="139" t="str">
        <f t="shared" si="2546"/>
        <v/>
      </c>
      <c r="CE809" s="140" t="str">
        <f t="shared" si="2547"/>
        <v/>
      </c>
      <c r="CF809" s="141" t="str">
        <f t="shared" si="2548"/>
        <v/>
      </c>
      <c r="CG809" s="139" t="str">
        <f t="shared" si="2549"/>
        <v/>
      </c>
      <c r="CH809" s="139" t="str">
        <f t="shared" si="2550"/>
        <v/>
      </c>
      <c r="CI809" s="139" t="str">
        <f t="shared" si="2551"/>
        <v/>
      </c>
      <c r="CJ809" s="139" t="str">
        <f t="shared" si="2552"/>
        <v/>
      </c>
      <c r="CK809" s="139" t="str">
        <f t="shared" si="2553"/>
        <v/>
      </c>
      <c r="CL809" s="140" t="str">
        <f t="shared" si="2554"/>
        <v/>
      </c>
      <c r="CM809" s="142" t="str">
        <f t="shared" si="2555"/>
        <v/>
      </c>
      <c r="CN809" s="143" t="str">
        <f t="shared" si="2556"/>
        <v/>
      </c>
      <c r="CO809" s="143" t="str">
        <f t="shared" si="2557"/>
        <v/>
      </c>
      <c r="CP809" s="143" t="str">
        <f t="shared" si="2558"/>
        <v/>
      </c>
      <c r="CQ809" s="143" t="str">
        <f t="shared" si="2559"/>
        <v/>
      </c>
      <c r="CR809" s="145" t="str">
        <f t="shared" si="2560"/>
        <v/>
      </c>
      <c r="CS809" s="127"/>
      <c r="CT809" s="122" t="str">
        <f t="shared" si="2561"/>
        <v/>
      </c>
      <c r="CU809" s="123" t="str">
        <f t="shared" si="2562"/>
        <v/>
      </c>
      <c r="CV809" s="123" t="str">
        <f t="shared" si="2563"/>
        <v/>
      </c>
      <c r="CW809" s="123" t="str">
        <f t="shared" si="2564"/>
        <v/>
      </c>
      <c r="CX809" s="123" t="str">
        <f t="shared" si="2565"/>
        <v/>
      </c>
      <c r="CY809" s="123" t="str">
        <f t="shared" si="2566"/>
        <v/>
      </c>
      <c r="CZ809" s="123" t="str">
        <f t="shared" si="2567"/>
        <v/>
      </c>
      <c r="DA809" s="123" t="str">
        <f t="shared" si="2568"/>
        <v/>
      </c>
      <c r="DB809" s="124" t="str">
        <f t="shared" si="2569"/>
        <v/>
      </c>
      <c r="DC809" s="128" t="str">
        <f t="shared" si="2570"/>
        <v/>
      </c>
      <c r="DD809" s="123" t="str">
        <f t="shared" si="2571"/>
        <v/>
      </c>
      <c r="DE809" s="123" t="str">
        <f t="shared" si="2572"/>
        <v/>
      </c>
      <c r="DF809" s="123" t="str">
        <f t="shared" si="2573"/>
        <v/>
      </c>
      <c r="DG809" s="123" t="str">
        <f t="shared" si="2574"/>
        <v/>
      </c>
      <c r="DH809" s="123" t="str">
        <f t="shared" si="2575"/>
        <v/>
      </c>
      <c r="DI809" s="123" t="str">
        <f t="shared" si="2576"/>
        <v/>
      </c>
      <c r="DJ809" s="129" t="str">
        <f t="shared" si="2577"/>
        <v/>
      </c>
      <c r="DK809" s="98" t="s">
        <v>68</v>
      </c>
      <c r="DL809" s="130">
        <f t="shared" si="2584"/>
        <v>803</v>
      </c>
      <c r="DM809" s="56"/>
    </row>
    <row r="810" spans="2:117" ht="22.5" customHeight="1">
      <c r="B810" s="98" t="s">
        <v>68</v>
      </c>
      <c r="C810" s="130">
        <f t="shared" si="2578"/>
        <v>804</v>
      </c>
      <c r="D810" s="146">
        <v>45714</v>
      </c>
      <c r="E810" s="155" t="s">
        <v>69</v>
      </c>
      <c r="F810" s="102" t="s">
        <v>70</v>
      </c>
      <c r="G810" s="156" t="s">
        <v>20</v>
      </c>
      <c r="H810" s="131" t="s">
        <v>46</v>
      </c>
      <c r="I810" s="132">
        <v>3000</v>
      </c>
      <c r="J810" s="106"/>
      <c r="K810" s="107">
        <f t="shared" si="2579"/>
        <v>7517108</v>
      </c>
      <c r="L810" s="645"/>
      <c r="M810" s="133"/>
      <c r="N810" s="133"/>
      <c r="O810" s="134" t="str">
        <f t="shared" ref="O810:S810" si="2693">IF($H810=O$6,$I810,"")</f>
        <v/>
      </c>
      <c r="P810" s="135" t="str">
        <f t="shared" si="2693"/>
        <v/>
      </c>
      <c r="Q810" s="136">
        <f t="shared" si="2693"/>
        <v>3000</v>
      </c>
      <c r="R810" s="135" t="str">
        <f t="shared" si="2693"/>
        <v/>
      </c>
      <c r="S810" s="137" t="str">
        <f t="shared" si="2693"/>
        <v/>
      </c>
      <c r="T810" s="113" t="str">
        <f t="shared" ref="T810:AJ810" si="2694">IF($H810=T$6,$J810,"")</f>
        <v/>
      </c>
      <c r="U810" s="114" t="str">
        <f t="shared" si="2694"/>
        <v/>
      </c>
      <c r="V810" s="114" t="str">
        <f t="shared" si="2694"/>
        <v/>
      </c>
      <c r="W810" s="114" t="str">
        <f t="shared" si="2694"/>
        <v/>
      </c>
      <c r="X810" s="113" t="str">
        <f t="shared" si="2694"/>
        <v/>
      </c>
      <c r="Y810" s="114" t="str">
        <f t="shared" si="2694"/>
        <v/>
      </c>
      <c r="Z810" s="114" t="str">
        <f t="shared" si="2694"/>
        <v/>
      </c>
      <c r="AA810" s="114" t="str">
        <f t="shared" si="2694"/>
        <v/>
      </c>
      <c r="AB810" s="113" t="str">
        <f t="shared" si="2694"/>
        <v/>
      </c>
      <c r="AC810" s="114" t="str">
        <f t="shared" si="2694"/>
        <v/>
      </c>
      <c r="AD810" s="114" t="str">
        <f t="shared" si="2694"/>
        <v/>
      </c>
      <c r="AE810" s="114" t="str">
        <f t="shared" si="2694"/>
        <v/>
      </c>
      <c r="AF810" s="114" t="str">
        <f t="shared" si="2694"/>
        <v/>
      </c>
      <c r="AG810" s="114" t="str">
        <f t="shared" si="2694"/>
        <v/>
      </c>
      <c r="AH810" s="114" t="str">
        <f t="shared" si="2694"/>
        <v/>
      </c>
      <c r="AI810" s="113" t="str">
        <f t="shared" si="2694"/>
        <v/>
      </c>
      <c r="AJ810" s="115" t="str">
        <f t="shared" si="2694"/>
        <v/>
      </c>
      <c r="AK810" s="617"/>
      <c r="AL810" s="38"/>
      <c r="AM810" s="98" t="s">
        <v>68</v>
      </c>
      <c r="AN810" s="130">
        <f t="shared" si="2582"/>
        <v>804</v>
      </c>
      <c r="AO810" s="138" t="str">
        <f t="shared" ref="AO810:AS810" si="2695">IF(AND($G810=AO$4,$H810=AO$6),$I810,"")</f>
        <v/>
      </c>
      <c r="AP810" s="139" t="str">
        <f t="shared" si="2695"/>
        <v/>
      </c>
      <c r="AQ810" s="139">
        <f t="shared" si="2695"/>
        <v>3000</v>
      </c>
      <c r="AR810" s="139" t="str">
        <f t="shared" si="2695"/>
        <v/>
      </c>
      <c r="AS810" s="139" t="str">
        <f t="shared" si="2695"/>
        <v/>
      </c>
      <c r="AT810" s="118"/>
      <c r="AU810" s="138" t="str">
        <f t="shared" si="2511"/>
        <v/>
      </c>
      <c r="AV810" s="139" t="str">
        <f t="shared" si="2512"/>
        <v/>
      </c>
      <c r="AW810" s="139" t="str">
        <f t="shared" si="2513"/>
        <v/>
      </c>
      <c r="AX810" s="139" t="str">
        <f t="shared" si="2514"/>
        <v/>
      </c>
      <c r="AY810" s="139" t="str">
        <f t="shared" si="2515"/>
        <v/>
      </c>
      <c r="AZ810" s="140" t="str">
        <f t="shared" si="2516"/>
        <v/>
      </c>
      <c r="BA810" s="141" t="str">
        <f t="shared" si="2517"/>
        <v/>
      </c>
      <c r="BB810" s="139" t="str">
        <f t="shared" si="2518"/>
        <v/>
      </c>
      <c r="BC810" s="139" t="str">
        <f t="shared" si="2519"/>
        <v/>
      </c>
      <c r="BD810" s="139" t="str">
        <f t="shared" si="2520"/>
        <v/>
      </c>
      <c r="BE810" s="140" t="str">
        <f t="shared" si="2521"/>
        <v/>
      </c>
      <c r="BF810" s="122" t="str">
        <f t="shared" si="2522"/>
        <v/>
      </c>
      <c r="BG810" s="123" t="str">
        <f t="shared" si="2523"/>
        <v/>
      </c>
      <c r="BH810" s="123" t="str">
        <f t="shared" si="2524"/>
        <v/>
      </c>
      <c r="BI810" s="123" t="str">
        <f t="shared" si="2525"/>
        <v/>
      </c>
      <c r="BJ810" s="122" t="str">
        <f t="shared" si="2526"/>
        <v/>
      </c>
      <c r="BK810" s="123" t="str">
        <f t="shared" si="2527"/>
        <v/>
      </c>
      <c r="BL810" s="123" t="str">
        <f t="shared" si="2528"/>
        <v/>
      </c>
      <c r="BM810" s="123" t="str">
        <f t="shared" si="2529"/>
        <v/>
      </c>
      <c r="BN810" s="123" t="str">
        <f t="shared" si="2530"/>
        <v/>
      </c>
      <c r="BO810" s="123" t="str">
        <f t="shared" si="2531"/>
        <v/>
      </c>
      <c r="BP810" s="123" t="str">
        <f t="shared" si="2532"/>
        <v/>
      </c>
      <c r="BQ810" s="123" t="str">
        <f t="shared" si="2533"/>
        <v/>
      </c>
      <c r="BR810" s="124" t="str">
        <f t="shared" si="2534"/>
        <v/>
      </c>
      <c r="BS810" s="142" t="str">
        <f t="shared" si="2535"/>
        <v/>
      </c>
      <c r="BT810" s="143" t="str">
        <f t="shared" si="2536"/>
        <v/>
      </c>
      <c r="BU810" s="143" t="str">
        <f t="shared" si="2537"/>
        <v/>
      </c>
      <c r="BV810" s="143" t="str">
        <f t="shared" si="2538"/>
        <v/>
      </c>
      <c r="BW810" s="143" t="str">
        <f t="shared" si="2539"/>
        <v/>
      </c>
      <c r="BX810" s="144" t="str">
        <f t="shared" si="2540"/>
        <v/>
      </c>
      <c r="BY810" s="141" t="str">
        <f t="shared" si="2541"/>
        <v/>
      </c>
      <c r="BZ810" s="139" t="str">
        <f t="shared" si="2542"/>
        <v/>
      </c>
      <c r="CA810" s="139" t="str">
        <f t="shared" si="2543"/>
        <v/>
      </c>
      <c r="CB810" s="139" t="str">
        <f t="shared" si="2544"/>
        <v/>
      </c>
      <c r="CC810" s="139" t="str">
        <f t="shared" si="2545"/>
        <v/>
      </c>
      <c r="CD810" s="139" t="str">
        <f t="shared" si="2546"/>
        <v/>
      </c>
      <c r="CE810" s="140" t="str">
        <f t="shared" si="2547"/>
        <v/>
      </c>
      <c r="CF810" s="141" t="str">
        <f t="shared" si="2548"/>
        <v/>
      </c>
      <c r="CG810" s="139" t="str">
        <f t="shared" si="2549"/>
        <v/>
      </c>
      <c r="CH810" s="139" t="str">
        <f t="shared" si="2550"/>
        <v/>
      </c>
      <c r="CI810" s="139" t="str">
        <f t="shared" si="2551"/>
        <v/>
      </c>
      <c r="CJ810" s="139" t="str">
        <f t="shared" si="2552"/>
        <v/>
      </c>
      <c r="CK810" s="139" t="str">
        <f t="shared" si="2553"/>
        <v/>
      </c>
      <c r="CL810" s="140" t="str">
        <f t="shared" si="2554"/>
        <v/>
      </c>
      <c r="CM810" s="142" t="str">
        <f t="shared" si="2555"/>
        <v/>
      </c>
      <c r="CN810" s="143" t="str">
        <f t="shared" si="2556"/>
        <v/>
      </c>
      <c r="CO810" s="143" t="str">
        <f t="shared" si="2557"/>
        <v/>
      </c>
      <c r="CP810" s="143" t="str">
        <f t="shared" si="2558"/>
        <v/>
      </c>
      <c r="CQ810" s="143" t="str">
        <f t="shared" si="2559"/>
        <v/>
      </c>
      <c r="CR810" s="145" t="str">
        <f t="shared" si="2560"/>
        <v/>
      </c>
      <c r="CS810" s="127"/>
      <c r="CT810" s="122" t="str">
        <f t="shared" si="2561"/>
        <v/>
      </c>
      <c r="CU810" s="123" t="str">
        <f t="shared" si="2562"/>
        <v/>
      </c>
      <c r="CV810" s="123" t="str">
        <f t="shared" si="2563"/>
        <v/>
      </c>
      <c r="CW810" s="123" t="str">
        <f t="shared" si="2564"/>
        <v/>
      </c>
      <c r="CX810" s="123" t="str">
        <f t="shared" si="2565"/>
        <v/>
      </c>
      <c r="CY810" s="123" t="str">
        <f t="shared" si="2566"/>
        <v/>
      </c>
      <c r="CZ810" s="123" t="str">
        <f t="shared" si="2567"/>
        <v/>
      </c>
      <c r="DA810" s="123" t="str">
        <f t="shared" si="2568"/>
        <v/>
      </c>
      <c r="DB810" s="124" t="str">
        <f t="shared" si="2569"/>
        <v/>
      </c>
      <c r="DC810" s="128" t="str">
        <f t="shared" si="2570"/>
        <v/>
      </c>
      <c r="DD810" s="123" t="str">
        <f t="shared" si="2571"/>
        <v/>
      </c>
      <c r="DE810" s="123" t="str">
        <f t="shared" si="2572"/>
        <v/>
      </c>
      <c r="DF810" s="123" t="str">
        <f t="shared" si="2573"/>
        <v/>
      </c>
      <c r="DG810" s="123" t="str">
        <f t="shared" si="2574"/>
        <v/>
      </c>
      <c r="DH810" s="123" t="str">
        <f t="shared" si="2575"/>
        <v/>
      </c>
      <c r="DI810" s="123" t="str">
        <f t="shared" si="2576"/>
        <v/>
      </c>
      <c r="DJ810" s="129" t="str">
        <f t="shared" si="2577"/>
        <v/>
      </c>
      <c r="DK810" s="98" t="s">
        <v>68</v>
      </c>
      <c r="DL810" s="130">
        <f t="shared" si="2584"/>
        <v>804</v>
      </c>
      <c r="DM810" s="56"/>
    </row>
    <row r="811" spans="2:117" ht="22.5" customHeight="1">
      <c r="B811" s="98" t="s">
        <v>68</v>
      </c>
      <c r="C811" s="130">
        <f t="shared" si="2578"/>
        <v>805</v>
      </c>
      <c r="D811" s="146">
        <v>45714</v>
      </c>
      <c r="E811" s="155" t="s">
        <v>69</v>
      </c>
      <c r="F811" s="102" t="s">
        <v>70</v>
      </c>
      <c r="G811" s="103" t="s">
        <v>20</v>
      </c>
      <c r="H811" s="131" t="s">
        <v>46</v>
      </c>
      <c r="I811" s="132">
        <v>2000</v>
      </c>
      <c r="J811" s="106"/>
      <c r="K811" s="107">
        <f t="shared" si="2579"/>
        <v>7519108</v>
      </c>
      <c r="L811" s="645"/>
      <c r="M811" s="133"/>
      <c r="N811" s="133"/>
      <c r="O811" s="134" t="str">
        <f t="shared" ref="O811:S811" si="2696">IF($H811=O$6,$I811,"")</f>
        <v/>
      </c>
      <c r="P811" s="135" t="str">
        <f t="shared" si="2696"/>
        <v/>
      </c>
      <c r="Q811" s="136">
        <f t="shared" si="2696"/>
        <v>2000</v>
      </c>
      <c r="R811" s="135" t="str">
        <f t="shared" si="2696"/>
        <v/>
      </c>
      <c r="S811" s="137" t="str">
        <f t="shared" si="2696"/>
        <v/>
      </c>
      <c r="T811" s="113" t="str">
        <f t="shared" ref="T811:AJ811" si="2697">IF($H811=T$6,$J811,"")</f>
        <v/>
      </c>
      <c r="U811" s="114" t="str">
        <f t="shared" si="2697"/>
        <v/>
      </c>
      <c r="V811" s="114" t="str">
        <f t="shared" si="2697"/>
        <v/>
      </c>
      <c r="W811" s="114" t="str">
        <f t="shared" si="2697"/>
        <v/>
      </c>
      <c r="X811" s="113" t="str">
        <f t="shared" si="2697"/>
        <v/>
      </c>
      <c r="Y811" s="114" t="str">
        <f t="shared" si="2697"/>
        <v/>
      </c>
      <c r="Z811" s="114" t="str">
        <f t="shared" si="2697"/>
        <v/>
      </c>
      <c r="AA811" s="114" t="str">
        <f t="shared" si="2697"/>
        <v/>
      </c>
      <c r="AB811" s="113" t="str">
        <f t="shared" si="2697"/>
        <v/>
      </c>
      <c r="AC811" s="114" t="str">
        <f t="shared" si="2697"/>
        <v/>
      </c>
      <c r="AD811" s="114" t="str">
        <f t="shared" si="2697"/>
        <v/>
      </c>
      <c r="AE811" s="114" t="str">
        <f t="shared" si="2697"/>
        <v/>
      </c>
      <c r="AF811" s="114" t="str">
        <f t="shared" si="2697"/>
        <v/>
      </c>
      <c r="AG811" s="114" t="str">
        <f t="shared" si="2697"/>
        <v/>
      </c>
      <c r="AH811" s="114" t="str">
        <f t="shared" si="2697"/>
        <v/>
      </c>
      <c r="AI811" s="113" t="str">
        <f t="shared" si="2697"/>
        <v/>
      </c>
      <c r="AJ811" s="115" t="str">
        <f t="shared" si="2697"/>
        <v/>
      </c>
      <c r="AK811" s="617"/>
      <c r="AL811" s="38"/>
      <c r="AM811" s="98" t="s">
        <v>68</v>
      </c>
      <c r="AN811" s="130">
        <f t="shared" si="2582"/>
        <v>805</v>
      </c>
      <c r="AO811" s="138" t="str">
        <f t="shared" ref="AO811:AS811" si="2698">IF(AND($G811=AO$4,$H811=AO$6),$I811,"")</f>
        <v/>
      </c>
      <c r="AP811" s="139" t="str">
        <f t="shared" si="2698"/>
        <v/>
      </c>
      <c r="AQ811" s="139">
        <f t="shared" si="2698"/>
        <v>2000</v>
      </c>
      <c r="AR811" s="139" t="str">
        <f t="shared" si="2698"/>
        <v/>
      </c>
      <c r="AS811" s="139" t="str">
        <f t="shared" si="2698"/>
        <v/>
      </c>
      <c r="AT811" s="118"/>
      <c r="AU811" s="138" t="str">
        <f t="shared" si="2511"/>
        <v/>
      </c>
      <c r="AV811" s="139" t="str">
        <f t="shared" si="2512"/>
        <v/>
      </c>
      <c r="AW811" s="139" t="str">
        <f t="shared" si="2513"/>
        <v/>
      </c>
      <c r="AX811" s="139" t="str">
        <f t="shared" si="2514"/>
        <v/>
      </c>
      <c r="AY811" s="139" t="str">
        <f t="shared" si="2515"/>
        <v/>
      </c>
      <c r="AZ811" s="140" t="str">
        <f t="shared" si="2516"/>
        <v/>
      </c>
      <c r="BA811" s="141" t="str">
        <f t="shared" si="2517"/>
        <v/>
      </c>
      <c r="BB811" s="139" t="str">
        <f t="shared" si="2518"/>
        <v/>
      </c>
      <c r="BC811" s="139" t="str">
        <f t="shared" si="2519"/>
        <v/>
      </c>
      <c r="BD811" s="139" t="str">
        <f t="shared" si="2520"/>
        <v/>
      </c>
      <c r="BE811" s="140" t="str">
        <f t="shared" si="2521"/>
        <v/>
      </c>
      <c r="BF811" s="122" t="str">
        <f t="shared" si="2522"/>
        <v/>
      </c>
      <c r="BG811" s="123" t="str">
        <f t="shared" si="2523"/>
        <v/>
      </c>
      <c r="BH811" s="123" t="str">
        <f t="shared" si="2524"/>
        <v/>
      </c>
      <c r="BI811" s="123" t="str">
        <f t="shared" si="2525"/>
        <v/>
      </c>
      <c r="BJ811" s="122" t="str">
        <f t="shared" si="2526"/>
        <v/>
      </c>
      <c r="BK811" s="123" t="str">
        <f t="shared" si="2527"/>
        <v/>
      </c>
      <c r="BL811" s="123" t="str">
        <f t="shared" si="2528"/>
        <v/>
      </c>
      <c r="BM811" s="123" t="str">
        <f t="shared" si="2529"/>
        <v/>
      </c>
      <c r="BN811" s="123" t="str">
        <f t="shared" si="2530"/>
        <v/>
      </c>
      <c r="BO811" s="123" t="str">
        <f t="shared" si="2531"/>
        <v/>
      </c>
      <c r="BP811" s="123" t="str">
        <f t="shared" si="2532"/>
        <v/>
      </c>
      <c r="BQ811" s="123" t="str">
        <f t="shared" si="2533"/>
        <v/>
      </c>
      <c r="BR811" s="124" t="str">
        <f t="shared" si="2534"/>
        <v/>
      </c>
      <c r="BS811" s="142" t="str">
        <f t="shared" si="2535"/>
        <v/>
      </c>
      <c r="BT811" s="143" t="str">
        <f t="shared" si="2536"/>
        <v/>
      </c>
      <c r="BU811" s="143" t="str">
        <f t="shared" si="2537"/>
        <v/>
      </c>
      <c r="BV811" s="143" t="str">
        <f t="shared" si="2538"/>
        <v/>
      </c>
      <c r="BW811" s="143" t="str">
        <f t="shared" si="2539"/>
        <v/>
      </c>
      <c r="BX811" s="144" t="str">
        <f t="shared" si="2540"/>
        <v/>
      </c>
      <c r="BY811" s="141" t="str">
        <f t="shared" si="2541"/>
        <v/>
      </c>
      <c r="BZ811" s="139" t="str">
        <f t="shared" si="2542"/>
        <v/>
      </c>
      <c r="CA811" s="139" t="str">
        <f t="shared" si="2543"/>
        <v/>
      </c>
      <c r="CB811" s="139" t="str">
        <f t="shared" si="2544"/>
        <v/>
      </c>
      <c r="CC811" s="139" t="str">
        <f t="shared" si="2545"/>
        <v/>
      </c>
      <c r="CD811" s="139" t="str">
        <f t="shared" si="2546"/>
        <v/>
      </c>
      <c r="CE811" s="140" t="str">
        <f t="shared" si="2547"/>
        <v/>
      </c>
      <c r="CF811" s="141" t="str">
        <f t="shared" si="2548"/>
        <v/>
      </c>
      <c r="CG811" s="139" t="str">
        <f t="shared" si="2549"/>
        <v/>
      </c>
      <c r="CH811" s="139" t="str">
        <f t="shared" si="2550"/>
        <v/>
      </c>
      <c r="CI811" s="139" t="str">
        <f t="shared" si="2551"/>
        <v/>
      </c>
      <c r="CJ811" s="139" t="str">
        <f t="shared" si="2552"/>
        <v/>
      </c>
      <c r="CK811" s="139" t="str">
        <f t="shared" si="2553"/>
        <v/>
      </c>
      <c r="CL811" s="140" t="str">
        <f t="shared" si="2554"/>
        <v/>
      </c>
      <c r="CM811" s="142" t="str">
        <f t="shared" si="2555"/>
        <v/>
      </c>
      <c r="CN811" s="143" t="str">
        <f t="shared" si="2556"/>
        <v/>
      </c>
      <c r="CO811" s="143" t="str">
        <f t="shared" si="2557"/>
        <v/>
      </c>
      <c r="CP811" s="143" t="str">
        <f t="shared" si="2558"/>
        <v/>
      </c>
      <c r="CQ811" s="143" t="str">
        <f t="shared" si="2559"/>
        <v/>
      </c>
      <c r="CR811" s="145" t="str">
        <f t="shared" si="2560"/>
        <v/>
      </c>
      <c r="CS811" s="127"/>
      <c r="CT811" s="122" t="str">
        <f t="shared" si="2561"/>
        <v/>
      </c>
      <c r="CU811" s="123" t="str">
        <f t="shared" si="2562"/>
        <v/>
      </c>
      <c r="CV811" s="123" t="str">
        <f t="shared" si="2563"/>
        <v/>
      </c>
      <c r="CW811" s="123" t="str">
        <f t="shared" si="2564"/>
        <v/>
      </c>
      <c r="CX811" s="123" t="str">
        <f t="shared" si="2565"/>
        <v/>
      </c>
      <c r="CY811" s="123" t="str">
        <f t="shared" si="2566"/>
        <v/>
      </c>
      <c r="CZ811" s="123" t="str">
        <f t="shared" si="2567"/>
        <v/>
      </c>
      <c r="DA811" s="123" t="str">
        <f t="shared" si="2568"/>
        <v/>
      </c>
      <c r="DB811" s="124" t="str">
        <f t="shared" si="2569"/>
        <v/>
      </c>
      <c r="DC811" s="128" t="str">
        <f t="shared" si="2570"/>
        <v/>
      </c>
      <c r="DD811" s="123" t="str">
        <f t="shared" si="2571"/>
        <v/>
      </c>
      <c r="DE811" s="123" t="str">
        <f t="shared" si="2572"/>
        <v/>
      </c>
      <c r="DF811" s="123" t="str">
        <f t="shared" si="2573"/>
        <v/>
      </c>
      <c r="DG811" s="123" t="str">
        <f t="shared" si="2574"/>
        <v/>
      </c>
      <c r="DH811" s="123" t="str">
        <f t="shared" si="2575"/>
        <v/>
      </c>
      <c r="DI811" s="123" t="str">
        <f t="shared" si="2576"/>
        <v/>
      </c>
      <c r="DJ811" s="129" t="str">
        <f t="shared" si="2577"/>
        <v/>
      </c>
      <c r="DK811" s="98" t="s">
        <v>68</v>
      </c>
      <c r="DL811" s="130">
        <f t="shared" si="2584"/>
        <v>805</v>
      </c>
      <c r="DM811" s="56"/>
    </row>
    <row r="812" spans="2:117" ht="22.5" customHeight="1">
      <c r="B812" s="98" t="s">
        <v>68</v>
      </c>
      <c r="C812" s="130">
        <f t="shared" si="2578"/>
        <v>806</v>
      </c>
      <c r="D812" s="146">
        <v>45714</v>
      </c>
      <c r="E812" s="155" t="s">
        <v>69</v>
      </c>
      <c r="F812" s="102" t="s">
        <v>70</v>
      </c>
      <c r="G812" s="103" t="s">
        <v>20</v>
      </c>
      <c r="H812" s="131" t="s">
        <v>46</v>
      </c>
      <c r="I812" s="132">
        <v>10000</v>
      </c>
      <c r="J812" s="106"/>
      <c r="K812" s="107">
        <f t="shared" si="2579"/>
        <v>7529108</v>
      </c>
      <c r="L812" s="645"/>
      <c r="M812" s="133"/>
      <c r="N812" s="133"/>
      <c r="O812" s="134" t="str">
        <f t="shared" ref="O812:S812" si="2699">IF($H812=O$6,$I812,"")</f>
        <v/>
      </c>
      <c r="P812" s="135" t="str">
        <f t="shared" si="2699"/>
        <v/>
      </c>
      <c r="Q812" s="136">
        <f t="shared" si="2699"/>
        <v>10000</v>
      </c>
      <c r="R812" s="135" t="str">
        <f t="shared" si="2699"/>
        <v/>
      </c>
      <c r="S812" s="137" t="str">
        <f t="shared" si="2699"/>
        <v/>
      </c>
      <c r="T812" s="113" t="str">
        <f t="shared" ref="T812:AJ812" si="2700">IF($H812=T$6,$J812,"")</f>
        <v/>
      </c>
      <c r="U812" s="114" t="str">
        <f t="shared" si="2700"/>
        <v/>
      </c>
      <c r="V812" s="114" t="str">
        <f t="shared" si="2700"/>
        <v/>
      </c>
      <c r="W812" s="114" t="str">
        <f t="shared" si="2700"/>
        <v/>
      </c>
      <c r="X812" s="113" t="str">
        <f t="shared" si="2700"/>
        <v/>
      </c>
      <c r="Y812" s="114" t="str">
        <f t="shared" si="2700"/>
        <v/>
      </c>
      <c r="Z812" s="114" t="str">
        <f t="shared" si="2700"/>
        <v/>
      </c>
      <c r="AA812" s="114" t="str">
        <f t="shared" si="2700"/>
        <v/>
      </c>
      <c r="AB812" s="113" t="str">
        <f t="shared" si="2700"/>
        <v/>
      </c>
      <c r="AC812" s="114" t="str">
        <f t="shared" si="2700"/>
        <v/>
      </c>
      <c r="AD812" s="114" t="str">
        <f t="shared" si="2700"/>
        <v/>
      </c>
      <c r="AE812" s="114" t="str">
        <f t="shared" si="2700"/>
        <v/>
      </c>
      <c r="AF812" s="114" t="str">
        <f t="shared" si="2700"/>
        <v/>
      </c>
      <c r="AG812" s="114" t="str">
        <f t="shared" si="2700"/>
        <v/>
      </c>
      <c r="AH812" s="114" t="str">
        <f t="shared" si="2700"/>
        <v/>
      </c>
      <c r="AI812" s="113" t="str">
        <f t="shared" si="2700"/>
        <v/>
      </c>
      <c r="AJ812" s="115" t="str">
        <f t="shared" si="2700"/>
        <v/>
      </c>
      <c r="AK812" s="617"/>
      <c r="AL812" s="38"/>
      <c r="AM812" s="98" t="s">
        <v>68</v>
      </c>
      <c r="AN812" s="130">
        <f t="shared" si="2582"/>
        <v>806</v>
      </c>
      <c r="AO812" s="138" t="str">
        <f t="shared" ref="AO812:AS812" si="2701">IF(AND($G812=AO$4,$H812=AO$6),$I812,"")</f>
        <v/>
      </c>
      <c r="AP812" s="139" t="str">
        <f t="shared" si="2701"/>
        <v/>
      </c>
      <c r="AQ812" s="139">
        <f t="shared" si="2701"/>
        <v>10000</v>
      </c>
      <c r="AR812" s="139" t="str">
        <f t="shared" si="2701"/>
        <v/>
      </c>
      <c r="AS812" s="139" t="str">
        <f t="shared" si="2701"/>
        <v/>
      </c>
      <c r="AT812" s="118"/>
      <c r="AU812" s="138" t="str">
        <f t="shared" si="2511"/>
        <v/>
      </c>
      <c r="AV812" s="139" t="str">
        <f t="shared" si="2512"/>
        <v/>
      </c>
      <c r="AW812" s="139" t="str">
        <f t="shared" si="2513"/>
        <v/>
      </c>
      <c r="AX812" s="139" t="str">
        <f t="shared" si="2514"/>
        <v/>
      </c>
      <c r="AY812" s="139" t="str">
        <f t="shared" si="2515"/>
        <v/>
      </c>
      <c r="AZ812" s="140" t="str">
        <f t="shared" si="2516"/>
        <v/>
      </c>
      <c r="BA812" s="141" t="str">
        <f t="shared" si="2517"/>
        <v/>
      </c>
      <c r="BB812" s="139" t="str">
        <f t="shared" si="2518"/>
        <v/>
      </c>
      <c r="BC812" s="139" t="str">
        <f t="shared" si="2519"/>
        <v/>
      </c>
      <c r="BD812" s="139" t="str">
        <f t="shared" si="2520"/>
        <v/>
      </c>
      <c r="BE812" s="140" t="str">
        <f t="shared" si="2521"/>
        <v/>
      </c>
      <c r="BF812" s="122" t="str">
        <f t="shared" si="2522"/>
        <v/>
      </c>
      <c r="BG812" s="123" t="str">
        <f t="shared" si="2523"/>
        <v/>
      </c>
      <c r="BH812" s="123" t="str">
        <f t="shared" si="2524"/>
        <v/>
      </c>
      <c r="BI812" s="123" t="str">
        <f t="shared" si="2525"/>
        <v/>
      </c>
      <c r="BJ812" s="122" t="str">
        <f t="shared" si="2526"/>
        <v/>
      </c>
      <c r="BK812" s="123" t="str">
        <f t="shared" si="2527"/>
        <v/>
      </c>
      <c r="BL812" s="123" t="str">
        <f t="shared" si="2528"/>
        <v/>
      </c>
      <c r="BM812" s="123" t="str">
        <f t="shared" si="2529"/>
        <v/>
      </c>
      <c r="BN812" s="123" t="str">
        <f t="shared" si="2530"/>
        <v/>
      </c>
      <c r="BO812" s="123" t="str">
        <f t="shared" si="2531"/>
        <v/>
      </c>
      <c r="BP812" s="123" t="str">
        <f t="shared" si="2532"/>
        <v/>
      </c>
      <c r="BQ812" s="123" t="str">
        <f t="shared" si="2533"/>
        <v/>
      </c>
      <c r="BR812" s="124" t="str">
        <f t="shared" si="2534"/>
        <v/>
      </c>
      <c r="BS812" s="142" t="str">
        <f t="shared" si="2535"/>
        <v/>
      </c>
      <c r="BT812" s="143" t="str">
        <f t="shared" si="2536"/>
        <v/>
      </c>
      <c r="BU812" s="143" t="str">
        <f t="shared" si="2537"/>
        <v/>
      </c>
      <c r="BV812" s="143" t="str">
        <f t="shared" si="2538"/>
        <v/>
      </c>
      <c r="BW812" s="143" t="str">
        <f t="shared" si="2539"/>
        <v/>
      </c>
      <c r="BX812" s="144" t="str">
        <f t="shared" si="2540"/>
        <v/>
      </c>
      <c r="BY812" s="141" t="str">
        <f t="shared" si="2541"/>
        <v/>
      </c>
      <c r="BZ812" s="139" t="str">
        <f t="shared" si="2542"/>
        <v/>
      </c>
      <c r="CA812" s="139" t="str">
        <f t="shared" si="2543"/>
        <v/>
      </c>
      <c r="CB812" s="139" t="str">
        <f t="shared" si="2544"/>
        <v/>
      </c>
      <c r="CC812" s="139" t="str">
        <f t="shared" si="2545"/>
        <v/>
      </c>
      <c r="CD812" s="139" t="str">
        <f t="shared" si="2546"/>
        <v/>
      </c>
      <c r="CE812" s="140" t="str">
        <f t="shared" si="2547"/>
        <v/>
      </c>
      <c r="CF812" s="141" t="str">
        <f t="shared" si="2548"/>
        <v/>
      </c>
      <c r="CG812" s="139" t="str">
        <f t="shared" si="2549"/>
        <v/>
      </c>
      <c r="CH812" s="139" t="str">
        <f t="shared" si="2550"/>
        <v/>
      </c>
      <c r="CI812" s="139" t="str">
        <f t="shared" si="2551"/>
        <v/>
      </c>
      <c r="CJ812" s="139" t="str">
        <f t="shared" si="2552"/>
        <v/>
      </c>
      <c r="CK812" s="139" t="str">
        <f t="shared" si="2553"/>
        <v/>
      </c>
      <c r="CL812" s="140" t="str">
        <f t="shared" si="2554"/>
        <v/>
      </c>
      <c r="CM812" s="142" t="str">
        <f t="shared" si="2555"/>
        <v/>
      </c>
      <c r="CN812" s="143" t="str">
        <f t="shared" si="2556"/>
        <v/>
      </c>
      <c r="CO812" s="143" t="str">
        <f t="shared" si="2557"/>
        <v/>
      </c>
      <c r="CP812" s="143" t="str">
        <f t="shared" si="2558"/>
        <v/>
      </c>
      <c r="CQ812" s="143" t="str">
        <f t="shared" si="2559"/>
        <v/>
      </c>
      <c r="CR812" s="145" t="str">
        <f t="shared" si="2560"/>
        <v/>
      </c>
      <c r="CS812" s="127"/>
      <c r="CT812" s="122" t="str">
        <f t="shared" si="2561"/>
        <v/>
      </c>
      <c r="CU812" s="123" t="str">
        <f t="shared" si="2562"/>
        <v/>
      </c>
      <c r="CV812" s="123" t="str">
        <f t="shared" si="2563"/>
        <v/>
      </c>
      <c r="CW812" s="123" t="str">
        <f t="shared" si="2564"/>
        <v/>
      </c>
      <c r="CX812" s="123" t="str">
        <f t="shared" si="2565"/>
        <v/>
      </c>
      <c r="CY812" s="123" t="str">
        <f t="shared" si="2566"/>
        <v/>
      </c>
      <c r="CZ812" s="123" t="str">
        <f t="shared" si="2567"/>
        <v/>
      </c>
      <c r="DA812" s="123" t="str">
        <f t="shared" si="2568"/>
        <v/>
      </c>
      <c r="DB812" s="124" t="str">
        <f t="shared" si="2569"/>
        <v/>
      </c>
      <c r="DC812" s="128" t="str">
        <f t="shared" si="2570"/>
        <v/>
      </c>
      <c r="DD812" s="123" t="str">
        <f t="shared" si="2571"/>
        <v/>
      </c>
      <c r="DE812" s="123" t="str">
        <f t="shared" si="2572"/>
        <v/>
      </c>
      <c r="DF812" s="123" t="str">
        <f t="shared" si="2573"/>
        <v/>
      </c>
      <c r="DG812" s="123" t="str">
        <f t="shared" si="2574"/>
        <v/>
      </c>
      <c r="DH812" s="123" t="str">
        <f t="shared" si="2575"/>
        <v/>
      </c>
      <c r="DI812" s="123" t="str">
        <f t="shared" si="2576"/>
        <v/>
      </c>
      <c r="DJ812" s="129" t="str">
        <f t="shared" si="2577"/>
        <v/>
      </c>
      <c r="DK812" s="98" t="s">
        <v>68</v>
      </c>
      <c r="DL812" s="130">
        <f t="shared" si="2584"/>
        <v>806</v>
      </c>
      <c r="DM812" s="56"/>
    </row>
    <row r="813" spans="2:117" ht="22.5" customHeight="1">
      <c r="B813" s="98" t="s">
        <v>68</v>
      </c>
      <c r="C813" s="130">
        <f t="shared" si="2578"/>
        <v>807</v>
      </c>
      <c r="D813" s="146">
        <v>45714</v>
      </c>
      <c r="E813" s="155" t="s">
        <v>69</v>
      </c>
      <c r="F813" s="102" t="s">
        <v>70</v>
      </c>
      <c r="G813" s="156" t="s">
        <v>20</v>
      </c>
      <c r="H813" s="131" t="s">
        <v>46</v>
      </c>
      <c r="I813" s="132">
        <v>10000</v>
      </c>
      <c r="J813" s="106"/>
      <c r="K813" s="107">
        <f t="shared" si="2579"/>
        <v>7539108</v>
      </c>
      <c r="L813" s="645"/>
      <c r="M813" s="133"/>
      <c r="N813" s="133"/>
      <c r="O813" s="134" t="str">
        <f t="shared" ref="O813:S813" si="2702">IF($H813=O$6,$I813,"")</f>
        <v/>
      </c>
      <c r="P813" s="135" t="str">
        <f t="shared" si="2702"/>
        <v/>
      </c>
      <c r="Q813" s="136">
        <f t="shared" si="2702"/>
        <v>10000</v>
      </c>
      <c r="R813" s="135" t="str">
        <f t="shared" si="2702"/>
        <v/>
      </c>
      <c r="S813" s="137" t="str">
        <f t="shared" si="2702"/>
        <v/>
      </c>
      <c r="T813" s="113" t="str">
        <f t="shared" ref="T813:AJ813" si="2703">IF($H813=T$6,$J813,"")</f>
        <v/>
      </c>
      <c r="U813" s="114" t="str">
        <f t="shared" si="2703"/>
        <v/>
      </c>
      <c r="V813" s="114" t="str">
        <f t="shared" si="2703"/>
        <v/>
      </c>
      <c r="W813" s="114" t="str">
        <f t="shared" si="2703"/>
        <v/>
      </c>
      <c r="X813" s="113" t="str">
        <f t="shared" si="2703"/>
        <v/>
      </c>
      <c r="Y813" s="114" t="str">
        <f t="shared" si="2703"/>
        <v/>
      </c>
      <c r="Z813" s="114" t="str">
        <f t="shared" si="2703"/>
        <v/>
      </c>
      <c r="AA813" s="114" t="str">
        <f t="shared" si="2703"/>
        <v/>
      </c>
      <c r="AB813" s="113" t="str">
        <f t="shared" si="2703"/>
        <v/>
      </c>
      <c r="AC813" s="114" t="str">
        <f t="shared" si="2703"/>
        <v/>
      </c>
      <c r="AD813" s="114" t="str">
        <f t="shared" si="2703"/>
        <v/>
      </c>
      <c r="AE813" s="114" t="str">
        <f t="shared" si="2703"/>
        <v/>
      </c>
      <c r="AF813" s="114" t="str">
        <f t="shared" si="2703"/>
        <v/>
      </c>
      <c r="AG813" s="114" t="str">
        <f t="shared" si="2703"/>
        <v/>
      </c>
      <c r="AH813" s="114" t="str">
        <f t="shared" si="2703"/>
        <v/>
      </c>
      <c r="AI813" s="113" t="str">
        <f t="shared" si="2703"/>
        <v/>
      </c>
      <c r="AJ813" s="115" t="str">
        <f t="shared" si="2703"/>
        <v/>
      </c>
      <c r="AK813" s="617"/>
      <c r="AL813" s="38"/>
      <c r="AM813" s="98" t="s">
        <v>68</v>
      </c>
      <c r="AN813" s="130">
        <f t="shared" si="2582"/>
        <v>807</v>
      </c>
      <c r="AO813" s="138" t="str">
        <f t="shared" ref="AO813:AS813" si="2704">IF(AND($G813=AO$4,$H813=AO$6),$I813,"")</f>
        <v/>
      </c>
      <c r="AP813" s="139" t="str">
        <f t="shared" si="2704"/>
        <v/>
      </c>
      <c r="AQ813" s="139">
        <f t="shared" si="2704"/>
        <v>10000</v>
      </c>
      <c r="AR813" s="139" t="str">
        <f t="shared" si="2704"/>
        <v/>
      </c>
      <c r="AS813" s="139" t="str">
        <f t="shared" si="2704"/>
        <v/>
      </c>
      <c r="AT813" s="118"/>
      <c r="AU813" s="138" t="str">
        <f t="shared" si="2511"/>
        <v/>
      </c>
      <c r="AV813" s="139" t="str">
        <f t="shared" si="2512"/>
        <v/>
      </c>
      <c r="AW813" s="139" t="str">
        <f t="shared" si="2513"/>
        <v/>
      </c>
      <c r="AX813" s="139" t="str">
        <f t="shared" si="2514"/>
        <v/>
      </c>
      <c r="AY813" s="139" t="str">
        <f t="shared" si="2515"/>
        <v/>
      </c>
      <c r="AZ813" s="140" t="str">
        <f t="shared" si="2516"/>
        <v/>
      </c>
      <c r="BA813" s="141" t="str">
        <f t="shared" si="2517"/>
        <v/>
      </c>
      <c r="BB813" s="139" t="str">
        <f t="shared" si="2518"/>
        <v/>
      </c>
      <c r="BC813" s="139" t="str">
        <f t="shared" si="2519"/>
        <v/>
      </c>
      <c r="BD813" s="139" t="str">
        <f t="shared" si="2520"/>
        <v/>
      </c>
      <c r="BE813" s="140" t="str">
        <f t="shared" si="2521"/>
        <v/>
      </c>
      <c r="BF813" s="122" t="str">
        <f t="shared" si="2522"/>
        <v/>
      </c>
      <c r="BG813" s="123" t="str">
        <f t="shared" si="2523"/>
        <v/>
      </c>
      <c r="BH813" s="123" t="str">
        <f t="shared" si="2524"/>
        <v/>
      </c>
      <c r="BI813" s="123" t="str">
        <f t="shared" si="2525"/>
        <v/>
      </c>
      <c r="BJ813" s="122" t="str">
        <f t="shared" si="2526"/>
        <v/>
      </c>
      <c r="BK813" s="123" t="str">
        <f t="shared" si="2527"/>
        <v/>
      </c>
      <c r="BL813" s="123" t="str">
        <f t="shared" si="2528"/>
        <v/>
      </c>
      <c r="BM813" s="123" t="str">
        <f t="shared" si="2529"/>
        <v/>
      </c>
      <c r="BN813" s="123" t="str">
        <f t="shared" si="2530"/>
        <v/>
      </c>
      <c r="BO813" s="123" t="str">
        <f t="shared" si="2531"/>
        <v/>
      </c>
      <c r="BP813" s="123" t="str">
        <f t="shared" si="2532"/>
        <v/>
      </c>
      <c r="BQ813" s="123" t="str">
        <f t="shared" si="2533"/>
        <v/>
      </c>
      <c r="BR813" s="124" t="str">
        <f t="shared" si="2534"/>
        <v/>
      </c>
      <c r="BS813" s="142" t="str">
        <f t="shared" si="2535"/>
        <v/>
      </c>
      <c r="BT813" s="143" t="str">
        <f t="shared" si="2536"/>
        <v/>
      </c>
      <c r="BU813" s="143" t="str">
        <f t="shared" si="2537"/>
        <v/>
      </c>
      <c r="BV813" s="143" t="str">
        <f t="shared" si="2538"/>
        <v/>
      </c>
      <c r="BW813" s="143" t="str">
        <f t="shared" si="2539"/>
        <v/>
      </c>
      <c r="BX813" s="144" t="str">
        <f t="shared" si="2540"/>
        <v/>
      </c>
      <c r="BY813" s="141" t="str">
        <f t="shared" si="2541"/>
        <v/>
      </c>
      <c r="BZ813" s="139" t="str">
        <f t="shared" si="2542"/>
        <v/>
      </c>
      <c r="CA813" s="139" t="str">
        <f t="shared" si="2543"/>
        <v/>
      </c>
      <c r="CB813" s="139" t="str">
        <f t="shared" si="2544"/>
        <v/>
      </c>
      <c r="CC813" s="139" t="str">
        <f t="shared" si="2545"/>
        <v/>
      </c>
      <c r="CD813" s="139" t="str">
        <f t="shared" si="2546"/>
        <v/>
      </c>
      <c r="CE813" s="140" t="str">
        <f t="shared" si="2547"/>
        <v/>
      </c>
      <c r="CF813" s="141" t="str">
        <f t="shared" si="2548"/>
        <v/>
      </c>
      <c r="CG813" s="139" t="str">
        <f t="shared" si="2549"/>
        <v/>
      </c>
      <c r="CH813" s="139" t="str">
        <f t="shared" si="2550"/>
        <v/>
      </c>
      <c r="CI813" s="139" t="str">
        <f t="shared" si="2551"/>
        <v/>
      </c>
      <c r="CJ813" s="139" t="str">
        <f t="shared" si="2552"/>
        <v/>
      </c>
      <c r="CK813" s="139" t="str">
        <f t="shared" si="2553"/>
        <v/>
      </c>
      <c r="CL813" s="140" t="str">
        <f t="shared" si="2554"/>
        <v/>
      </c>
      <c r="CM813" s="142" t="str">
        <f t="shared" si="2555"/>
        <v/>
      </c>
      <c r="CN813" s="143" t="str">
        <f t="shared" si="2556"/>
        <v/>
      </c>
      <c r="CO813" s="143" t="str">
        <f t="shared" si="2557"/>
        <v/>
      </c>
      <c r="CP813" s="143" t="str">
        <f t="shared" si="2558"/>
        <v/>
      </c>
      <c r="CQ813" s="143" t="str">
        <f t="shared" si="2559"/>
        <v/>
      </c>
      <c r="CR813" s="145" t="str">
        <f t="shared" si="2560"/>
        <v/>
      </c>
      <c r="CS813" s="127"/>
      <c r="CT813" s="122" t="str">
        <f t="shared" si="2561"/>
        <v/>
      </c>
      <c r="CU813" s="123" t="str">
        <f t="shared" si="2562"/>
        <v/>
      </c>
      <c r="CV813" s="123" t="str">
        <f t="shared" si="2563"/>
        <v/>
      </c>
      <c r="CW813" s="123" t="str">
        <f t="shared" si="2564"/>
        <v/>
      </c>
      <c r="CX813" s="123" t="str">
        <f t="shared" si="2565"/>
        <v/>
      </c>
      <c r="CY813" s="123" t="str">
        <f t="shared" si="2566"/>
        <v/>
      </c>
      <c r="CZ813" s="123" t="str">
        <f t="shared" si="2567"/>
        <v/>
      </c>
      <c r="DA813" s="123" t="str">
        <f t="shared" si="2568"/>
        <v/>
      </c>
      <c r="DB813" s="124" t="str">
        <f t="shared" si="2569"/>
        <v/>
      </c>
      <c r="DC813" s="128" t="str">
        <f t="shared" si="2570"/>
        <v/>
      </c>
      <c r="DD813" s="123" t="str">
        <f t="shared" si="2571"/>
        <v/>
      </c>
      <c r="DE813" s="123" t="str">
        <f t="shared" si="2572"/>
        <v/>
      </c>
      <c r="DF813" s="123" t="str">
        <f t="shared" si="2573"/>
        <v/>
      </c>
      <c r="DG813" s="123" t="str">
        <f t="shared" si="2574"/>
        <v/>
      </c>
      <c r="DH813" s="123" t="str">
        <f t="shared" si="2575"/>
        <v/>
      </c>
      <c r="DI813" s="123" t="str">
        <f t="shared" si="2576"/>
        <v/>
      </c>
      <c r="DJ813" s="129" t="str">
        <f t="shared" si="2577"/>
        <v/>
      </c>
      <c r="DK813" s="98" t="s">
        <v>68</v>
      </c>
      <c r="DL813" s="130">
        <f t="shared" si="2584"/>
        <v>807</v>
      </c>
      <c r="DM813" s="56"/>
    </row>
    <row r="814" spans="2:117" ht="22.5" customHeight="1">
      <c r="B814" s="98" t="s">
        <v>68</v>
      </c>
      <c r="C814" s="130">
        <f t="shared" si="2578"/>
        <v>808</v>
      </c>
      <c r="D814" s="146">
        <v>45714</v>
      </c>
      <c r="E814" s="155" t="s">
        <v>69</v>
      </c>
      <c r="F814" s="102" t="s">
        <v>70</v>
      </c>
      <c r="G814" s="103" t="s">
        <v>20</v>
      </c>
      <c r="H814" s="131" t="s">
        <v>46</v>
      </c>
      <c r="I814" s="132">
        <v>1000</v>
      </c>
      <c r="J814" s="106"/>
      <c r="K814" s="107">
        <f t="shared" si="2579"/>
        <v>7540108</v>
      </c>
      <c r="L814" s="645"/>
      <c r="M814" s="133"/>
      <c r="N814" s="133"/>
      <c r="O814" s="134" t="str">
        <f t="shared" ref="O814:S814" si="2705">IF($H814=O$6,$I814,"")</f>
        <v/>
      </c>
      <c r="P814" s="135" t="str">
        <f t="shared" si="2705"/>
        <v/>
      </c>
      <c r="Q814" s="136">
        <f t="shared" si="2705"/>
        <v>1000</v>
      </c>
      <c r="R814" s="135" t="str">
        <f t="shared" si="2705"/>
        <v/>
      </c>
      <c r="S814" s="137" t="str">
        <f t="shared" si="2705"/>
        <v/>
      </c>
      <c r="T814" s="113" t="str">
        <f t="shared" ref="T814:AJ814" si="2706">IF($H814=T$6,$J814,"")</f>
        <v/>
      </c>
      <c r="U814" s="114" t="str">
        <f t="shared" si="2706"/>
        <v/>
      </c>
      <c r="V814" s="114" t="str">
        <f t="shared" si="2706"/>
        <v/>
      </c>
      <c r="W814" s="114" t="str">
        <f t="shared" si="2706"/>
        <v/>
      </c>
      <c r="X814" s="113" t="str">
        <f t="shared" si="2706"/>
        <v/>
      </c>
      <c r="Y814" s="114" t="str">
        <f t="shared" si="2706"/>
        <v/>
      </c>
      <c r="Z814" s="114" t="str">
        <f t="shared" si="2706"/>
        <v/>
      </c>
      <c r="AA814" s="114" t="str">
        <f t="shared" si="2706"/>
        <v/>
      </c>
      <c r="AB814" s="113" t="str">
        <f t="shared" si="2706"/>
        <v/>
      </c>
      <c r="AC814" s="114" t="str">
        <f t="shared" si="2706"/>
        <v/>
      </c>
      <c r="AD814" s="114" t="str">
        <f t="shared" si="2706"/>
        <v/>
      </c>
      <c r="AE814" s="114" t="str">
        <f t="shared" si="2706"/>
        <v/>
      </c>
      <c r="AF814" s="114" t="str">
        <f t="shared" si="2706"/>
        <v/>
      </c>
      <c r="AG814" s="114" t="str">
        <f t="shared" si="2706"/>
        <v/>
      </c>
      <c r="AH814" s="114" t="str">
        <f t="shared" si="2706"/>
        <v/>
      </c>
      <c r="AI814" s="113" t="str">
        <f t="shared" si="2706"/>
        <v/>
      </c>
      <c r="AJ814" s="115" t="str">
        <f t="shared" si="2706"/>
        <v/>
      </c>
      <c r="AK814" s="617"/>
      <c r="AL814" s="38"/>
      <c r="AM814" s="98" t="s">
        <v>68</v>
      </c>
      <c r="AN814" s="130">
        <f t="shared" si="2582"/>
        <v>808</v>
      </c>
      <c r="AO814" s="138" t="str">
        <f t="shared" ref="AO814:AS814" si="2707">IF(AND($G814=AO$4,$H814=AO$6),$I814,"")</f>
        <v/>
      </c>
      <c r="AP814" s="139" t="str">
        <f t="shared" si="2707"/>
        <v/>
      </c>
      <c r="AQ814" s="139">
        <f t="shared" si="2707"/>
        <v>1000</v>
      </c>
      <c r="AR814" s="139" t="str">
        <f t="shared" si="2707"/>
        <v/>
      </c>
      <c r="AS814" s="139" t="str">
        <f t="shared" si="2707"/>
        <v/>
      </c>
      <c r="AT814" s="118"/>
      <c r="AU814" s="138" t="str">
        <f t="shared" si="2511"/>
        <v/>
      </c>
      <c r="AV814" s="139" t="str">
        <f t="shared" si="2512"/>
        <v/>
      </c>
      <c r="AW814" s="139" t="str">
        <f t="shared" si="2513"/>
        <v/>
      </c>
      <c r="AX814" s="139" t="str">
        <f t="shared" si="2514"/>
        <v/>
      </c>
      <c r="AY814" s="139" t="str">
        <f t="shared" si="2515"/>
        <v/>
      </c>
      <c r="AZ814" s="140" t="str">
        <f t="shared" si="2516"/>
        <v/>
      </c>
      <c r="BA814" s="141" t="str">
        <f t="shared" si="2517"/>
        <v/>
      </c>
      <c r="BB814" s="139" t="str">
        <f t="shared" si="2518"/>
        <v/>
      </c>
      <c r="BC814" s="139" t="str">
        <f t="shared" si="2519"/>
        <v/>
      </c>
      <c r="BD814" s="139" t="str">
        <f t="shared" si="2520"/>
        <v/>
      </c>
      <c r="BE814" s="140" t="str">
        <f t="shared" si="2521"/>
        <v/>
      </c>
      <c r="BF814" s="122" t="str">
        <f t="shared" si="2522"/>
        <v/>
      </c>
      <c r="BG814" s="123" t="str">
        <f t="shared" si="2523"/>
        <v/>
      </c>
      <c r="BH814" s="123" t="str">
        <f t="shared" si="2524"/>
        <v/>
      </c>
      <c r="BI814" s="123" t="str">
        <f t="shared" si="2525"/>
        <v/>
      </c>
      <c r="BJ814" s="122" t="str">
        <f t="shared" si="2526"/>
        <v/>
      </c>
      <c r="BK814" s="123" t="str">
        <f t="shared" si="2527"/>
        <v/>
      </c>
      <c r="BL814" s="123" t="str">
        <f t="shared" si="2528"/>
        <v/>
      </c>
      <c r="BM814" s="123" t="str">
        <f t="shared" si="2529"/>
        <v/>
      </c>
      <c r="BN814" s="123" t="str">
        <f t="shared" si="2530"/>
        <v/>
      </c>
      <c r="BO814" s="123" t="str">
        <f t="shared" si="2531"/>
        <v/>
      </c>
      <c r="BP814" s="123" t="str">
        <f t="shared" si="2532"/>
        <v/>
      </c>
      <c r="BQ814" s="123" t="str">
        <f t="shared" si="2533"/>
        <v/>
      </c>
      <c r="BR814" s="124" t="str">
        <f t="shared" si="2534"/>
        <v/>
      </c>
      <c r="BS814" s="142" t="str">
        <f t="shared" si="2535"/>
        <v/>
      </c>
      <c r="BT814" s="143" t="str">
        <f t="shared" si="2536"/>
        <v/>
      </c>
      <c r="BU814" s="143" t="str">
        <f t="shared" si="2537"/>
        <v/>
      </c>
      <c r="BV814" s="143" t="str">
        <f t="shared" si="2538"/>
        <v/>
      </c>
      <c r="BW814" s="143" t="str">
        <f t="shared" si="2539"/>
        <v/>
      </c>
      <c r="BX814" s="144" t="str">
        <f t="shared" si="2540"/>
        <v/>
      </c>
      <c r="BY814" s="141" t="str">
        <f t="shared" si="2541"/>
        <v/>
      </c>
      <c r="BZ814" s="139" t="str">
        <f t="shared" si="2542"/>
        <v/>
      </c>
      <c r="CA814" s="139" t="str">
        <f t="shared" si="2543"/>
        <v/>
      </c>
      <c r="CB814" s="139" t="str">
        <f t="shared" si="2544"/>
        <v/>
      </c>
      <c r="CC814" s="139" t="str">
        <f t="shared" si="2545"/>
        <v/>
      </c>
      <c r="CD814" s="139" t="str">
        <f t="shared" si="2546"/>
        <v/>
      </c>
      <c r="CE814" s="140" t="str">
        <f t="shared" si="2547"/>
        <v/>
      </c>
      <c r="CF814" s="141" t="str">
        <f t="shared" si="2548"/>
        <v/>
      </c>
      <c r="CG814" s="139" t="str">
        <f t="shared" si="2549"/>
        <v/>
      </c>
      <c r="CH814" s="139" t="str">
        <f t="shared" si="2550"/>
        <v/>
      </c>
      <c r="CI814" s="139" t="str">
        <f t="shared" si="2551"/>
        <v/>
      </c>
      <c r="CJ814" s="139" t="str">
        <f t="shared" si="2552"/>
        <v/>
      </c>
      <c r="CK814" s="139" t="str">
        <f t="shared" si="2553"/>
        <v/>
      </c>
      <c r="CL814" s="140" t="str">
        <f t="shared" si="2554"/>
        <v/>
      </c>
      <c r="CM814" s="142" t="str">
        <f t="shared" si="2555"/>
        <v/>
      </c>
      <c r="CN814" s="143" t="str">
        <f t="shared" si="2556"/>
        <v/>
      </c>
      <c r="CO814" s="143" t="str">
        <f t="shared" si="2557"/>
        <v/>
      </c>
      <c r="CP814" s="143" t="str">
        <f t="shared" si="2558"/>
        <v/>
      </c>
      <c r="CQ814" s="143" t="str">
        <f t="shared" si="2559"/>
        <v/>
      </c>
      <c r="CR814" s="145" t="str">
        <f t="shared" si="2560"/>
        <v/>
      </c>
      <c r="CS814" s="127"/>
      <c r="CT814" s="122" t="str">
        <f t="shared" si="2561"/>
        <v/>
      </c>
      <c r="CU814" s="123" t="str">
        <f t="shared" si="2562"/>
        <v/>
      </c>
      <c r="CV814" s="123" t="str">
        <f t="shared" si="2563"/>
        <v/>
      </c>
      <c r="CW814" s="123" t="str">
        <f t="shared" si="2564"/>
        <v/>
      </c>
      <c r="CX814" s="123" t="str">
        <f t="shared" si="2565"/>
        <v/>
      </c>
      <c r="CY814" s="123" t="str">
        <f t="shared" si="2566"/>
        <v/>
      </c>
      <c r="CZ814" s="123" t="str">
        <f t="shared" si="2567"/>
        <v/>
      </c>
      <c r="DA814" s="123" t="str">
        <f t="shared" si="2568"/>
        <v/>
      </c>
      <c r="DB814" s="124" t="str">
        <f t="shared" si="2569"/>
        <v/>
      </c>
      <c r="DC814" s="128" t="str">
        <f t="shared" si="2570"/>
        <v/>
      </c>
      <c r="DD814" s="123" t="str">
        <f t="shared" si="2571"/>
        <v/>
      </c>
      <c r="DE814" s="123" t="str">
        <f t="shared" si="2572"/>
        <v/>
      </c>
      <c r="DF814" s="123" t="str">
        <f t="shared" si="2573"/>
        <v/>
      </c>
      <c r="DG814" s="123" t="str">
        <f t="shared" si="2574"/>
        <v/>
      </c>
      <c r="DH814" s="123" t="str">
        <f t="shared" si="2575"/>
        <v/>
      </c>
      <c r="DI814" s="123" t="str">
        <f t="shared" si="2576"/>
        <v/>
      </c>
      <c r="DJ814" s="129" t="str">
        <f t="shared" si="2577"/>
        <v/>
      </c>
      <c r="DK814" s="98" t="s">
        <v>68</v>
      </c>
      <c r="DL814" s="130">
        <f t="shared" si="2584"/>
        <v>808</v>
      </c>
      <c r="DM814" s="56"/>
    </row>
    <row r="815" spans="2:117" ht="22.5" customHeight="1">
      <c r="B815" s="98" t="s">
        <v>68</v>
      </c>
      <c r="C815" s="130">
        <f t="shared" si="2578"/>
        <v>809</v>
      </c>
      <c r="D815" s="146">
        <v>45714</v>
      </c>
      <c r="E815" s="155" t="s">
        <v>69</v>
      </c>
      <c r="F815" s="102" t="s">
        <v>70</v>
      </c>
      <c r="G815" s="103" t="s">
        <v>20</v>
      </c>
      <c r="H815" s="131" t="s">
        <v>46</v>
      </c>
      <c r="I815" s="132">
        <v>5000</v>
      </c>
      <c r="J815" s="106"/>
      <c r="K815" s="107">
        <f t="shared" si="2579"/>
        <v>7545108</v>
      </c>
      <c r="L815" s="645"/>
      <c r="M815" s="133"/>
      <c r="N815" s="133"/>
      <c r="O815" s="134" t="str">
        <f t="shared" ref="O815:S815" si="2708">IF($H815=O$6,$I815,"")</f>
        <v/>
      </c>
      <c r="P815" s="135" t="str">
        <f t="shared" si="2708"/>
        <v/>
      </c>
      <c r="Q815" s="136">
        <f t="shared" si="2708"/>
        <v>5000</v>
      </c>
      <c r="R815" s="135" t="str">
        <f t="shared" si="2708"/>
        <v/>
      </c>
      <c r="S815" s="137" t="str">
        <f t="shared" si="2708"/>
        <v/>
      </c>
      <c r="T815" s="113" t="str">
        <f t="shared" ref="T815:AJ815" si="2709">IF($H815=T$6,$J815,"")</f>
        <v/>
      </c>
      <c r="U815" s="114" t="str">
        <f t="shared" si="2709"/>
        <v/>
      </c>
      <c r="V815" s="114" t="str">
        <f t="shared" si="2709"/>
        <v/>
      </c>
      <c r="W815" s="114" t="str">
        <f t="shared" si="2709"/>
        <v/>
      </c>
      <c r="X815" s="113" t="str">
        <f t="shared" si="2709"/>
        <v/>
      </c>
      <c r="Y815" s="114" t="str">
        <f t="shared" si="2709"/>
        <v/>
      </c>
      <c r="Z815" s="114" t="str">
        <f t="shared" si="2709"/>
        <v/>
      </c>
      <c r="AA815" s="114" t="str">
        <f t="shared" si="2709"/>
        <v/>
      </c>
      <c r="AB815" s="113" t="str">
        <f t="shared" si="2709"/>
        <v/>
      </c>
      <c r="AC815" s="114" t="str">
        <f t="shared" si="2709"/>
        <v/>
      </c>
      <c r="AD815" s="114" t="str">
        <f t="shared" si="2709"/>
        <v/>
      </c>
      <c r="AE815" s="114" t="str">
        <f t="shared" si="2709"/>
        <v/>
      </c>
      <c r="AF815" s="114" t="str">
        <f t="shared" si="2709"/>
        <v/>
      </c>
      <c r="AG815" s="114" t="str">
        <f t="shared" si="2709"/>
        <v/>
      </c>
      <c r="AH815" s="114" t="str">
        <f t="shared" si="2709"/>
        <v/>
      </c>
      <c r="AI815" s="113" t="str">
        <f t="shared" si="2709"/>
        <v/>
      </c>
      <c r="AJ815" s="115" t="str">
        <f t="shared" si="2709"/>
        <v/>
      </c>
      <c r="AK815" s="617"/>
      <c r="AL815" s="38"/>
      <c r="AM815" s="98" t="s">
        <v>68</v>
      </c>
      <c r="AN815" s="130">
        <f t="shared" si="2582"/>
        <v>809</v>
      </c>
      <c r="AO815" s="138" t="str">
        <f t="shared" ref="AO815:AS815" si="2710">IF(AND($G815=AO$4,$H815=AO$6),$I815,"")</f>
        <v/>
      </c>
      <c r="AP815" s="139" t="str">
        <f t="shared" si="2710"/>
        <v/>
      </c>
      <c r="AQ815" s="139">
        <f t="shared" si="2710"/>
        <v>5000</v>
      </c>
      <c r="AR815" s="139" t="str">
        <f t="shared" si="2710"/>
        <v/>
      </c>
      <c r="AS815" s="139" t="str">
        <f t="shared" si="2710"/>
        <v/>
      </c>
      <c r="AT815" s="118"/>
      <c r="AU815" s="138" t="str">
        <f t="shared" si="2511"/>
        <v/>
      </c>
      <c r="AV815" s="139" t="str">
        <f t="shared" si="2512"/>
        <v/>
      </c>
      <c r="AW815" s="139" t="str">
        <f t="shared" si="2513"/>
        <v/>
      </c>
      <c r="AX815" s="139" t="str">
        <f t="shared" si="2514"/>
        <v/>
      </c>
      <c r="AY815" s="139" t="str">
        <f t="shared" si="2515"/>
        <v/>
      </c>
      <c r="AZ815" s="140" t="str">
        <f t="shared" si="2516"/>
        <v/>
      </c>
      <c r="BA815" s="141" t="str">
        <f t="shared" si="2517"/>
        <v/>
      </c>
      <c r="BB815" s="139" t="str">
        <f t="shared" si="2518"/>
        <v/>
      </c>
      <c r="BC815" s="139" t="str">
        <f t="shared" si="2519"/>
        <v/>
      </c>
      <c r="BD815" s="139" t="str">
        <f t="shared" si="2520"/>
        <v/>
      </c>
      <c r="BE815" s="140" t="str">
        <f t="shared" si="2521"/>
        <v/>
      </c>
      <c r="BF815" s="122" t="str">
        <f t="shared" si="2522"/>
        <v/>
      </c>
      <c r="BG815" s="123" t="str">
        <f t="shared" si="2523"/>
        <v/>
      </c>
      <c r="BH815" s="123" t="str">
        <f t="shared" si="2524"/>
        <v/>
      </c>
      <c r="BI815" s="123" t="str">
        <f t="shared" si="2525"/>
        <v/>
      </c>
      <c r="BJ815" s="122" t="str">
        <f t="shared" si="2526"/>
        <v/>
      </c>
      <c r="BK815" s="123" t="str">
        <f t="shared" si="2527"/>
        <v/>
      </c>
      <c r="BL815" s="123" t="str">
        <f t="shared" si="2528"/>
        <v/>
      </c>
      <c r="BM815" s="123" t="str">
        <f t="shared" si="2529"/>
        <v/>
      </c>
      <c r="BN815" s="123" t="str">
        <f t="shared" si="2530"/>
        <v/>
      </c>
      <c r="BO815" s="123" t="str">
        <f t="shared" si="2531"/>
        <v/>
      </c>
      <c r="BP815" s="123" t="str">
        <f t="shared" si="2532"/>
        <v/>
      </c>
      <c r="BQ815" s="123" t="str">
        <f t="shared" si="2533"/>
        <v/>
      </c>
      <c r="BR815" s="124" t="str">
        <f t="shared" si="2534"/>
        <v/>
      </c>
      <c r="BS815" s="142" t="str">
        <f t="shared" si="2535"/>
        <v/>
      </c>
      <c r="BT815" s="143" t="str">
        <f t="shared" si="2536"/>
        <v/>
      </c>
      <c r="BU815" s="143" t="str">
        <f t="shared" si="2537"/>
        <v/>
      </c>
      <c r="BV815" s="143" t="str">
        <f t="shared" si="2538"/>
        <v/>
      </c>
      <c r="BW815" s="143" t="str">
        <f t="shared" si="2539"/>
        <v/>
      </c>
      <c r="BX815" s="144" t="str">
        <f t="shared" si="2540"/>
        <v/>
      </c>
      <c r="BY815" s="141" t="str">
        <f t="shared" si="2541"/>
        <v/>
      </c>
      <c r="BZ815" s="139" t="str">
        <f t="shared" si="2542"/>
        <v/>
      </c>
      <c r="CA815" s="139" t="str">
        <f t="shared" si="2543"/>
        <v/>
      </c>
      <c r="CB815" s="139" t="str">
        <f t="shared" si="2544"/>
        <v/>
      </c>
      <c r="CC815" s="139" t="str">
        <f t="shared" si="2545"/>
        <v/>
      </c>
      <c r="CD815" s="139" t="str">
        <f t="shared" si="2546"/>
        <v/>
      </c>
      <c r="CE815" s="140" t="str">
        <f t="shared" si="2547"/>
        <v/>
      </c>
      <c r="CF815" s="141" t="str">
        <f t="shared" si="2548"/>
        <v/>
      </c>
      <c r="CG815" s="139" t="str">
        <f t="shared" si="2549"/>
        <v/>
      </c>
      <c r="CH815" s="139" t="str">
        <f t="shared" si="2550"/>
        <v/>
      </c>
      <c r="CI815" s="139" t="str">
        <f t="shared" si="2551"/>
        <v/>
      </c>
      <c r="CJ815" s="139" t="str">
        <f t="shared" si="2552"/>
        <v/>
      </c>
      <c r="CK815" s="139" t="str">
        <f t="shared" si="2553"/>
        <v/>
      </c>
      <c r="CL815" s="140" t="str">
        <f t="shared" si="2554"/>
        <v/>
      </c>
      <c r="CM815" s="142" t="str">
        <f t="shared" si="2555"/>
        <v/>
      </c>
      <c r="CN815" s="143" t="str">
        <f t="shared" si="2556"/>
        <v/>
      </c>
      <c r="CO815" s="143" t="str">
        <f t="shared" si="2557"/>
        <v/>
      </c>
      <c r="CP815" s="143" t="str">
        <f t="shared" si="2558"/>
        <v/>
      </c>
      <c r="CQ815" s="143" t="str">
        <f t="shared" si="2559"/>
        <v/>
      </c>
      <c r="CR815" s="145" t="str">
        <f t="shared" si="2560"/>
        <v/>
      </c>
      <c r="CS815" s="127"/>
      <c r="CT815" s="122" t="str">
        <f t="shared" si="2561"/>
        <v/>
      </c>
      <c r="CU815" s="123" t="str">
        <f t="shared" si="2562"/>
        <v/>
      </c>
      <c r="CV815" s="123" t="str">
        <f t="shared" si="2563"/>
        <v/>
      </c>
      <c r="CW815" s="123" t="str">
        <f t="shared" si="2564"/>
        <v/>
      </c>
      <c r="CX815" s="123" t="str">
        <f t="shared" si="2565"/>
        <v/>
      </c>
      <c r="CY815" s="123" t="str">
        <f t="shared" si="2566"/>
        <v/>
      </c>
      <c r="CZ815" s="123" t="str">
        <f t="shared" si="2567"/>
        <v/>
      </c>
      <c r="DA815" s="123" t="str">
        <f t="shared" si="2568"/>
        <v/>
      </c>
      <c r="DB815" s="124" t="str">
        <f t="shared" si="2569"/>
        <v/>
      </c>
      <c r="DC815" s="128" t="str">
        <f t="shared" si="2570"/>
        <v/>
      </c>
      <c r="DD815" s="123" t="str">
        <f t="shared" si="2571"/>
        <v/>
      </c>
      <c r="DE815" s="123" t="str">
        <f t="shared" si="2572"/>
        <v/>
      </c>
      <c r="DF815" s="123" t="str">
        <f t="shared" si="2573"/>
        <v/>
      </c>
      <c r="DG815" s="123" t="str">
        <f t="shared" si="2574"/>
        <v/>
      </c>
      <c r="DH815" s="123" t="str">
        <f t="shared" si="2575"/>
        <v/>
      </c>
      <c r="DI815" s="123" t="str">
        <f t="shared" si="2576"/>
        <v/>
      </c>
      <c r="DJ815" s="129" t="str">
        <f t="shared" si="2577"/>
        <v/>
      </c>
      <c r="DK815" s="98" t="s">
        <v>68</v>
      </c>
      <c r="DL815" s="130">
        <f t="shared" si="2584"/>
        <v>809</v>
      </c>
      <c r="DM815" s="56"/>
    </row>
    <row r="816" spans="2:117" ht="22.5" customHeight="1">
      <c r="B816" s="98" t="s">
        <v>68</v>
      </c>
      <c r="C816" s="130">
        <f t="shared" si="2578"/>
        <v>810</v>
      </c>
      <c r="D816" s="146">
        <v>45714</v>
      </c>
      <c r="E816" s="155" t="s">
        <v>69</v>
      </c>
      <c r="F816" s="102" t="s">
        <v>70</v>
      </c>
      <c r="G816" s="103" t="s">
        <v>20</v>
      </c>
      <c r="H816" s="131" t="s">
        <v>46</v>
      </c>
      <c r="I816" s="132">
        <v>50000</v>
      </c>
      <c r="J816" s="106"/>
      <c r="K816" s="107">
        <f t="shared" si="2579"/>
        <v>7595108</v>
      </c>
      <c r="L816" s="645"/>
      <c r="M816" s="133"/>
      <c r="N816" s="133"/>
      <c r="O816" s="134" t="str">
        <f t="shared" ref="O816:S816" si="2711">IF($H816=O$6,$I816,"")</f>
        <v/>
      </c>
      <c r="P816" s="135" t="str">
        <f t="shared" si="2711"/>
        <v/>
      </c>
      <c r="Q816" s="136">
        <f t="shared" si="2711"/>
        <v>50000</v>
      </c>
      <c r="R816" s="135" t="str">
        <f t="shared" si="2711"/>
        <v/>
      </c>
      <c r="S816" s="137" t="str">
        <f t="shared" si="2711"/>
        <v/>
      </c>
      <c r="T816" s="113" t="str">
        <f t="shared" ref="T816:AJ816" si="2712">IF($H816=T$6,$J816,"")</f>
        <v/>
      </c>
      <c r="U816" s="114" t="str">
        <f t="shared" si="2712"/>
        <v/>
      </c>
      <c r="V816" s="114" t="str">
        <f t="shared" si="2712"/>
        <v/>
      </c>
      <c r="W816" s="114" t="str">
        <f t="shared" si="2712"/>
        <v/>
      </c>
      <c r="X816" s="113" t="str">
        <f t="shared" si="2712"/>
        <v/>
      </c>
      <c r="Y816" s="114" t="str">
        <f t="shared" si="2712"/>
        <v/>
      </c>
      <c r="Z816" s="114" t="str">
        <f t="shared" si="2712"/>
        <v/>
      </c>
      <c r="AA816" s="114" t="str">
        <f t="shared" si="2712"/>
        <v/>
      </c>
      <c r="AB816" s="113" t="str">
        <f t="shared" si="2712"/>
        <v/>
      </c>
      <c r="AC816" s="114" t="str">
        <f t="shared" si="2712"/>
        <v/>
      </c>
      <c r="AD816" s="114" t="str">
        <f t="shared" si="2712"/>
        <v/>
      </c>
      <c r="AE816" s="114" t="str">
        <f t="shared" si="2712"/>
        <v/>
      </c>
      <c r="AF816" s="114" t="str">
        <f t="shared" si="2712"/>
        <v/>
      </c>
      <c r="AG816" s="114" t="str">
        <f t="shared" si="2712"/>
        <v/>
      </c>
      <c r="AH816" s="114" t="str">
        <f t="shared" si="2712"/>
        <v/>
      </c>
      <c r="AI816" s="113" t="str">
        <f t="shared" si="2712"/>
        <v/>
      </c>
      <c r="AJ816" s="115" t="str">
        <f t="shared" si="2712"/>
        <v/>
      </c>
      <c r="AK816" s="617"/>
      <c r="AL816" s="38"/>
      <c r="AM816" s="98" t="s">
        <v>68</v>
      </c>
      <c r="AN816" s="130">
        <f t="shared" si="2582"/>
        <v>810</v>
      </c>
      <c r="AO816" s="138" t="str">
        <f t="shared" ref="AO816:AS816" si="2713">IF(AND($G816=AO$4,$H816=AO$6),$I816,"")</f>
        <v/>
      </c>
      <c r="AP816" s="139" t="str">
        <f t="shared" si="2713"/>
        <v/>
      </c>
      <c r="AQ816" s="139">
        <f t="shared" si="2713"/>
        <v>50000</v>
      </c>
      <c r="AR816" s="139" t="str">
        <f t="shared" si="2713"/>
        <v/>
      </c>
      <c r="AS816" s="139" t="str">
        <f t="shared" si="2713"/>
        <v/>
      </c>
      <c r="AT816" s="118"/>
      <c r="AU816" s="138" t="str">
        <f t="shared" si="2511"/>
        <v/>
      </c>
      <c r="AV816" s="139" t="str">
        <f t="shared" si="2512"/>
        <v/>
      </c>
      <c r="AW816" s="139" t="str">
        <f t="shared" si="2513"/>
        <v/>
      </c>
      <c r="AX816" s="139" t="str">
        <f t="shared" si="2514"/>
        <v/>
      </c>
      <c r="AY816" s="139" t="str">
        <f t="shared" si="2515"/>
        <v/>
      </c>
      <c r="AZ816" s="140" t="str">
        <f t="shared" si="2516"/>
        <v/>
      </c>
      <c r="BA816" s="141" t="str">
        <f t="shared" si="2517"/>
        <v/>
      </c>
      <c r="BB816" s="139" t="str">
        <f t="shared" si="2518"/>
        <v/>
      </c>
      <c r="BC816" s="139" t="str">
        <f t="shared" si="2519"/>
        <v/>
      </c>
      <c r="BD816" s="139" t="str">
        <f t="shared" si="2520"/>
        <v/>
      </c>
      <c r="BE816" s="140" t="str">
        <f t="shared" si="2521"/>
        <v/>
      </c>
      <c r="BF816" s="122" t="str">
        <f t="shared" si="2522"/>
        <v/>
      </c>
      <c r="BG816" s="123" t="str">
        <f t="shared" si="2523"/>
        <v/>
      </c>
      <c r="BH816" s="123" t="str">
        <f t="shared" si="2524"/>
        <v/>
      </c>
      <c r="BI816" s="123" t="str">
        <f t="shared" si="2525"/>
        <v/>
      </c>
      <c r="BJ816" s="122" t="str">
        <f t="shared" si="2526"/>
        <v/>
      </c>
      <c r="BK816" s="123" t="str">
        <f t="shared" si="2527"/>
        <v/>
      </c>
      <c r="BL816" s="123" t="str">
        <f t="shared" si="2528"/>
        <v/>
      </c>
      <c r="BM816" s="123" t="str">
        <f t="shared" si="2529"/>
        <v/>
      </c>
      <c r="BN816" s="123" t="str">
        <f t="shared" si="2530"/>
        <v/>
      </c>
      <c r="BO816" s="123" t="str">
        <f t="shared" si="2531"/>
        <v/>
      </c>
      <c r="BP816" s="123" t="str">
        <f t="shared" si="2532"/>
        <v/>
      </c>
      <c r="BQ816" s="123" t="str">
        <f t="shared" si="2533"/>
        <v/>
      </c>
      <c r="BR816" s="124" t="str">
        <f t="shared" si="2534"/>
        <v/>
      </c>
      <c r="BS816" s="142" t="str">
        <f t="shared" si="2535"/>
        <v/>
      </c>
      <c r="BT816" s="143" t="str">
        <f t="shared" si="2536"/>
        <v/>
      </c>
      <c r="BU816" s="143" t="str">
        <f t="shared" si="2537"/>
        <v/>
      </c>
      <c r="BV816" s="143" t="str">
        <f t="shared" si="2538"/>
        <v/>
      </c>
      <c r="BW816" s="143" t="str">
        <f t="shared" si="2539"/>
        <v/>
      </c>
      <c r="BX816" s="144" t="str">
        <f t="shared" si="2540"/>
        <v/>
      </c>
      <c r="BY816" s="141" t="str">
        <f t="shared" si="2541"/>
        <v/>
      </c>
      <c r="BZ816" s="139" t="str">
        <f t="shared" si="2542"/>
        <v/>
      </c>
      <c r="CA816" s="139" t="str">
        <f t="shared" si="2543"/>
        <v/>
      </c>
      <c r="CB816" s="139" t="str">
        <f t="shared" si="2544"/>
        <v/>
      </c>
      <c r="CC816" s="139" t="str">
        <f t="shared" si="2545"/>
        <v/>
      </c>
      <c r="CD816" s="139" t="str">
        <f t="shared" si="2546"/>
        <v/>
      </c>
      <c r="CE816" s="140" t="str">
        <f t="shared" si="2547"/>
        <v/>
      </c>
      <c r="CF816" s="141" t="str">
        <f t="shared" si="2548"/>
        <v/>
      </c>
      <c r="CG816" s="139" t="str">
        <f t="shared" si="2549"/>
        <v/>
      </c>
      <c r="CH816" s="139" t="str">
        <f t="shared" si="2550"/>
        <v/>
      </c>
      <c r="CI816" s="139" t="str">
        <f t="shared" si="2551"/>
        <v/>
      </c>
      <c r="CJ816" s="139" t="str">
        <f t="shared" si="2552"/>
        <v/>
      </c>
      <c r="CK816" s="139" t="str">
        <f t="shared" si="2553"/>
        <v/>
      </c>
      <c r="CL816" s="140" t="str">
        <f t="shared" si="2554"/>
        <v/>
      </c>
      <c r="CM816" s="142" t="str">
        <f t="shared" si="2555"/>
        <v/>
      </c>
      <c r="CN816" s="143" t="str">
        <f t="shared" si="2556"/>
        <v/>
      </c>
      <c r="CO816" s="143" t="str">
        <f t="shared" si="2557"/>
        <v/>
      </c>
      <c r="CP816" s="143" t="str">
        <f t="shared" si="2558"/>
        <v/>
      </c>
      <c r="CQ816" s="143" t="str">
        <f t="shared" si="2559"/>
        <v/>
      </c>
      <c r="CR816" s="145" t="str">
        <f t="shared" si="2560"/>
        <v/>
      </c>
      <c r="CS816" s="127"/>
      <c r="CT816" s="122" t="str">
        <f t="shared" si="2561"/>
        <v/>
      </c>
      <c r="CU816" s="123" t="str">
        <f t="shared" si="2562"/>
        <v/>
      </c>
      <c r="CV816" s="123" t="str">
        <f t="shared" si="2563"/>
        <v/>
      </c>
      <c r="CW816" s="123" t="str">
        <f t="shared" si="2564"/>
        <v/>
      </c>
      <c r="CX816" s="123" t="str">
        <f t="shared" si="2565"/>
        <v/>
      </c>
      <c r="CY816" s="123" t="str">
        <f t="shared" si="2566"/>
        <v/>
      </c>
      <c r="CZ816" s="123" t="str">
        <f t="shared" si="2567"/>
        <v/>
      </c>
      <c r="DA816" s="123" t="str">
        <f t="shared" si="2568"/>
        <v/>
      </c>
      <c r="DB816" s="124" t="str">
        <f t="shared" si="2569"/>
        <v/>
      </c>
      <c r="DC816" s="128" t="str">
        <f t="shared" si="2570"/>
        <v/>
      </c>
      <c r="DD816" s="123" t="str">
        <f t="shared" si="2571"/>
        <v/>
      </c>
      <c r="DE816" s="123" t="str">
        <f t="shared" si="2572"/>
        <v/>
      </c>
      <c r="DF816" s="123" t="str">
        <f t="shared" si="2573"/>
        <v/>
      </c>
      <c r="DG816" s="123" t="str">
        <f t="shared" si="2574"/>
        <v/>
      </c>
      <c r="DH816" s="123" t="str">
        <f t="shared" si="2575"/>
        <v/>
      </c>
      <c r="DI816" s="123" t="str">
        <f t="shared" si="2576"/>
        <v/>
      </c>
      <c r="DJ816" s="129" t="str">
        <f t="shared" si="2577"/>
        <v/>
      </c>
      <c r="DK816" s="98" t="s">
        <v>68</v>
      </c>
      <c r="DL816" s="130">
        <f t="shared" si="2584"/>
        <v>810</v>
      </c>
      <c r="DM816" s="56"/>
    </row>
    <row r="817" spans="2:117" ht="22.5" customHeight="1">
      <c r="B817" s="98" t="s">
        <v>68</v>
      </c>
      <c r="C817" s="130">
        <f t="shared" si="2578"/>
        <v>811</v>
      </c>
      <c r="D817" s="146">
        <v>45714</v>
      </c>
      <c r="E817" s="155" t="s">
        <v>69</v>
      </c>
      <c r="F817" s="102" t="s">
        <v>70</v>
      </c>
      <c r="G817" s="103" t="s">
        <v>20</v>
      </c>
      <c r="H817" s="131" t="s">
        <v>46</v>
      </c>
      <c r="I817" s="132">
        <v>5000</v>
      </c>
      <c r="J817" s="106"/>
      <c r="K817" s="107">
        <f t="shared" si="2579"/>
        <v>7600108</v>
      </c>
      <c r="L817" s="645"/>
      <c r="M817" s="133"/>
      <c r="N817" s="133"/>
      <c r="O817" s="134" t="str">
        <f t="shared" ref="O817:S817" si="2714">IF($H817=O$6,$I817,"")</f>
        <v/>
      </c>
      <c r="P817" s="135" t="str">
        <f t="shared" si="2714"/>
        <v/>
      </c>
      <c r="Q817" s="136">
        <f t="shared" si="2714"/>
        <v>5000</v>
      </c>
      <c r="R817" s="135" t="str">
        <f t="shared" si="2714"/>
        <v/>
      </c>
      <c r="S817" s="137" t="str">
        <f t="shared" si="2714"/>
        <v/>
      </c>
      <c r="T817" s="113" t="str">
        <f t="shared" ref="T817:AJ817" si="2715">IF($H817=T$6,$J817,"")</f>
        <v/>
      </c>
      <c r="U817" s="114" t="str">
        <f t="shared" si="2715"/>
        <v/>
      </c>
      <c r="V817" s="114" t="str">
        <f t="shared" si="2715"/>
        <v/>
      </c>
      <c r="W817" s="114" t="str">
        <f t="shared" si="2715"/>
        <v/>
      </c>
      <c r="X817" s="113" t="str">
        <f t="shared" si="2715"/>
        <v/>
      </c>
      <c r="Y817" s="114" t="str">
        <f t="shared" si="2715"/>
        <v/>
      </c>
      <c r="Z817" s="114" t="str">
        <f t="shared" si="2715"/>
        <v/>
      </c>
      <c r="AA817" s="114" t="str">
        <f t="shared" si="2715"/>
        <v/>
      </c>
      <c r="AB817" s="113" t="str">
        <f t="shared" si="2715"/>
        <v/>
      </c>
      <c r="AC817" s="114" t="str">
        <f t="shared" si="2715"/>
        <v/>
      </c>
      <c r="AD817" s="114" t="str">
        <f t="shared" si="2715"/>
        <v/>
      </c>
      <c r="AE817" s="114" t="str">
        <f t="shared" si="2715"/>
        <v/>
      </c>
      <c r="AF817" s="114" t="str">
        <f t="shared" si="2715"/>
        <v/>
      </c>
      <c r="AG817" s="114" t="str">
        <f t="shared" si="2715"/>
        <v/>
      </c>
      <c r="AH817" s="114" t="str">
        <f t="shared" si="2715"/>
        <v/>
      </c>
      <c r="AI817" s="113" t="str">
        <f t="shared" si="2715"/>
        <v/>
      </c>
      <c r="AJ817" s="115" t="str">
        <f t="shared" si="2715"/>
        <v/>
      </c>
      <c r="AK817" s="617"/>
      <c r="AL817" s="38"/>
      <c r="AM817" s="98" t="s">
        <v>68</v>
      </c>
      <c r="AN817" s="130">
        <f t="shared" si="2582"/>
        <v>811</v>
      </c>
      <c r="AO817" s="138" t="str">
        <f t="shared" ref="AO817:AS817" si="2716">IF(AND($G817=AO$4,$H817=AO$6),$I817,"")</f>
        <v/>
      </c>
      <c r="AP817" s="139" t="str">
        <f t="shared" si="2716"/>
        <v/>
      </c>
      <c r="AQ817" s="139">
        <f t="shared" si="2716"/>
        <v>5000</v>
      </c>
      <c r="AR817" s="139" t="str">
        <f t="shared" si="2716"/>
        <v/>
      </c>
      <c r="AS817" s="139" t="str">
        <f t="shared" si="2716"/>
        <v/>
      </c>
      <c r="AT817" s="118"/>
      <c r="AU817" s="138" t="str">
        <f t="shared" si="2511"/>
        <v/>
      </c>
      <c r="AV817" s="139" t="str">
        <f t="shared" si="2512"/>
        <v/>
      </c>
      <c r="AW817" s="139" t="str">
        <f t="shared" si="2513"/>
        <v/>
      </c>
      <c r="AX817" s="139" t="str">
        <f t="shared" si="2514"/>
        <v/>
      </c>
      <c r="AY817" s="139" t="str">
        <f t="shared" si="2515"/>
        <v/>
      </c>
      <c r="AZ817" s="140" t="str">
        <f t="shared" si="2516"/>
        <v/>
      </c>
      <c r="BA817" s="141" t="str">
        <f t="shared" si="2517"/>
        <v/>
      </c>
      <c r="BB817" s="139" t="str">
        <f t="shared" si="2518"/>
        <v/>
      </c>
      <c r="BC817" s="139" t="str">
        <f t="shared" si="2519"/>
        <v/>
      </c>
      <c r="BD817" s="139" t="str">
        <f t="shared" si="2520"/>
        <v/>
      </c>
      <c r="BE817" s="140" t="str">
        <f t="shared" si="2521"/>
        <v/>
      </c>
      <c r="BF817" s="122" t="str">
        <f t="shared" si="2522"/>
        <v/>
      </c>
      <c r="BG817" s="123" t="str">
        <f t="shared" si="2523"/>
        <v/>
      </c>
      <c r="BH817" s="123" t="str">
        <f t="shared" si="2524"/>
        <v/>
      </c>
      <c r="BI817" s="123" t="str">
        <f t="shared" si="2525"/>
        <v/>
      </c>
      <c r="BJ817" s="122" t="str">
        <f t="shared" si="2526"/>
        <v/>
      </c>
      <c r="BK817" s="123" t="str">
        <f t="shared" si="2527"/>
        <v/>
      </c>
      <c r="BL817" s="123" t="str">
        <f t="shared" si="2528"/>
        <v/>
      </c>
      <c r="BM817" s="123" t="str">
        <f t="shared" si="2529"/>
        <v/>
      </c>
      <c r="BN817" s="123" t="str">
        <f t="shared" si="2530"/>
        <v/>
      </c>
      <c r="BO817" s="123" t="str">
        <f t="shared" si="2531"/>
        <v/>
      </c>
      <c r="BP817" s="123" t="str">
        <f t="shared" si="2532"/>
        <v/>
      </c>
      <c r="BQ817" s="123" t="str">
        <f t="shared" si="2533"/>
        <v/>
      </c>
      <c r="BR817" s="124" t="str">
        <f t="shared" si="2534"/>
        <v/>
      </c>
      <c r="BS817" s="142" t="str">
        <f t="shared" si="2535"/>
        <v/>
      </c>
      <c r="BT817" s="143" t="str">
        <f t="shared" si="2536"/>
        <v/>
      </c>
      <c r="BU817" s="143" t="str">
        <f t="shared" si="2537"/>
        <v/>
      </c>
      <c r="BV817" s="143" t="str">
        <f t="shared" si="2538"/>
        <v/>
      </c>
      <c r="BW817" s="143" t="str">
        <f t="shared" si="2539"/>
        <v/>
      </c>
      <c r="BX817" s="144" t="str">
        <f t="shared" si="2540"/>
        <v/>
      </c>
      <c r="BY817" s="141" t="str">
        <f t="shared" si="2541"/>
        <v/>
      </c>
      <c r="BZ817" s="139" t="str">
        <f t="shared" si="2542"/>
        <v/>
      </c>
      <c r="CA817" s="139" t="str">
        <f t="shared" si="2543"/>
        <v/>
      </c>
      <c r="CB817" s="139" t="str">
        <f t="shared" si="2544"/>
        <v/>
      </c>
      <c r="CC817" s="139" t="str">
        <f t="shared" si="2545"/>
        <v/>
      </c>
      <c r="CD817" s="139" t="str">
        <f t="shared" si="2546"/>
        <v/>
      </c>
      <c r="CE817" s="140" t="str">
        <f t="shared" si="2547"/>
        <v/>
      </c>
      <c r="CF817" s="141" t="str">
        <f t="shared" si="2548"/>
        <v/>
      </c>
      <c r="CG817" s="139" t="str">
        <f t="shared" si="2549"/>
        <v/>
      </c>
      <c r="CH817" s="139" t="str">
        <f t="shared" si="2550"/>
        <v/>
      </c>
      <c r="CI817" s="139" t="str">
        <f t="shared" si="2551"/>
        <v/>
      </c>
      <c r="CJ817" s="139" t="str">
        <f t="shared" si="2552"/>
        <v/>
      </c>
      <c r="CK817" s="139" t="str">
        <f t="shared" si="2553"/>
        <v/>
      </c>
      <c r="CL817" s="140" t="str">
        <f t="shared" si="2554"/>
        <v/>
      </c>
      <c r="CM817" s="142" t="str">
        <f t="shared" si="2555"/>
        <v/>
      </c>
      <c r="CN817" s="143" t="str">
        <f t="shared" si="2556"/>
        <v/>
      </c>
      <c r="CO817" s="143" t="str">
        <f t="shared" si="2557"/>
        <v/>
      </c>
      <c r="CP817" s="143" t="str">
        <f t="shared" si="2558"/>
        <v/>
      </c>
      <c r="CQ817" s="143" t="str">
        <f t="shared" si="2559"/>
        <v/>
      </c>
      <c r="CR817" s="145" t="str">
        <f t="shared" si="2560"/>
        <v/>
      </c>
      <c r="CS817" s="127"/>
      <c r="CT817" s="122" t="str">
        <f t="shared" si="2561"/>
        <v/>
      </c>
      <c r="CU817" s="123" t="str">
        <f t="shared" si="2562"/>
        <v/>
      </c>
      <c r="CV817" s="123" t="str">
        <f t="shared" si="2563"/>
        <v/>
      </c>
      <c r="CW817" s="123" t="str">
        <f t="shared" si="2564"/>
        <v/>
      </c>
      <c r="CX817" s="123" t="str">
        <f t="shared" si="2565"/>
        <v/>
      </c>
      <c r="CY817" s="123" t="str">
        <f t="shared" si="2566"/>
        <v/>
      </c>
      <c r="CZ817" s="123" t="str">
        <f t="shared" si="2567"/>
        <v/>
      </c>
      <c r="DA817" s="123" t="str">
        <f t="shared" si="2568"/>
        <v/>
      </c>
      <c r="DB817" s="124" t="str">
        <f t="shared" si="2569"/>
        <v/>
      </c>
      <c r="DC817" s="128" t="str">
        <f t="shared" si="2570"/>
        <v/>
      </c>
      <c r="DD817" s="123" t="str">
        <f t="shared" si="2571"/>
        <v/>
      </c>
      <c r="DE817" s="123" t="str">
        <f t="shared" si="2572"/>
        <v/>
      </c>
      <c r="DF817" s="123" t="str">
        <f t="shared" si="2573"/>
        <v/>
      </c>
      <c r="DG817" s="123" t="str">
        <f t="shared" si="2574"/>
        <v/>
      </c>
      <c r="DH817" s="123" t="str">
        <f t="shared" si="2575"/>
        <v/>
      </c>
      <c r="DI817" s="123" t="str">
        <f t="shared" si="2576"/>
        <v/>
      </c>
      <c r="DJ817" s="129" t="str">
        <f t="shared" si="2577"/>
        <v/>
      </c>
      <c r="DK817" s="98" t="s">
        <v>68</v>
      </c>
      <c r="DL817" s="130">
        <f t="shared" si="2584"/>
        <v>811</v>
      </c>
      <c r="DM817" s="56"/>
    </row>
    <row r="818" spans="2:117" ht="22.5" customHeight="1">
      <c r="B818" s="98" t="s">
        <v>68</v>
      </c>
      <c r="C818" s="130">
        <f t="shared" si="2578"/>
        <v>812</v>
      </c>
      <c r="D818" s="146">
        <v>45714</v>
      </c>
      <c r="E818" s="155" t="s">
        <v>69</v>
      </c>
      <c r="F818" s="102" t="s">
        <v>70</v>
      </c>
      <c r="G818" s="156" t="s">
        <v>20</v>
      </c>
      <c r="H818" s="131" t="s">
        <v>46</v>
      </c>
      <c r="I818" s="132">
        <v>50000</v>
      </c>
      <c r="J818" s="106"/>
      <c r="K818" s="107">
        <f t="shared" si="2579"/>
        <v>7650108</v>
      </c>
      <c r="L818" s="645"/>
      <c r="M818" s="133"/>
      <c r="N818" s="133"/>
      <c r="O818" s="134" t="str">
        <f t="shared" ref="O818:S818" si="2717">IF($H818=O$6,$I818,"")</f>
        <v/>
      </c>
      <c r="P818" s="135" t="str">
        <f t="shared" si="2717"/>
        <v/>
      </c>
      <c r="Q818" s="136">
        <f t="shared" si="2717"/>
        <v>50000</v>
      </c>
      <c r="R818" s="135" t="str">
        <f t="shared" si="2717"/>
        <v/>
      </c>
      <c r="S818" s="137" t="str">
        <f t="shared" si="2717"/>
        <v/>
      </c>
      <c r="T818" s="113" t="str">
        <f t="shared" ref="T818:AJ818" si="2718">IF($H818=T$6,$J818,"")</f>
        <v/>
      </c>
      <c r="U818" s="114" t="str">
        <f t="shared" si="2718"/>
        <v/>
      </c>
      <c r="V818" s="114" t="str">
        <f t="shared" si="2718"/>
        <v/>
      </c>
      <c r="W818" s="114" t="str">
        <f t="shared" si="2718"/>
        <v/>
      </c>
      <c r="X818" s="113" t="str">
        <f t="shared" si="2718"/>
        <v/>
      </c>
      <c r="Y818" s="114" t="str">
        <f t="shared" si="2718"/>
        <v/>
      </c>
      <c r="Z818" s="114" t="str">
        <f t="shared" si="2718"/>
        <v/>
      </c>
      <c r="AA818" s="114" t="str">
        <f t="shared" si="2718"/>
        <v/>
      </c>
      <c r="AB818" s="113" t="str">
        <f t="shared" si="2718"/>
        <v/>
      </c>
      <c r="AC818" s="114" t="str">
        <f t="shared" si="2718"/>
        <v/>
      </c>
      <c r="AD818" s="114" t="str">
        <f t="shared" si="2718"/>
        <v/>
      </c>
      <c r="AE818" s="114" t="str">
        <f t="shared" si="2718"/>
        <v/>
      </c>
      <c r="AF818" s="114" t="str">
        <f t="shared" si="2718"/>
        <v/>
      </c>
      <c r="AG818" s="114" t="str">
        <f t="shared" si="2718"/>
        <v/>
      </c>
      <c r="AH818" s="114" t="str">
        <f t="shared" si="2718"/>
        <v/>
      </c>
      <c r="AI818" s="113" t="str">
        <f t="shared" si="2718"/>
        <v/>
      </c>
      <c r="AJ818" s="115" t="str">
        <f t="shared" si="2718"/>
        <v/>
      </c>
      <c r="AK818" s="617"/>
      <c r="AL818" s="38"/>
      <c r="AM818" s="98" t="s">
        <v>68</v>
      </c>
      <c r="AN818" s="130">
        <f t="shared" si="2582"/>
        <v>812</v>
      </c>
      <c r="AO818" s="138" t="str">
        <f t="shared" ref="AO818:AS818" si="2719">IF(AND($G818=AO$4,$H818=AO$6),$I818,"")</f>
        <v/>
      </c>
      <c r="AP818" s="139" t="str">
        <f t="shared" si="2719"/>
        <v/>
      </c>
      <c r="AQ818" s="139">
        <f t="shared" si="2719"/>
        <v>50000</v>
      </c>
      <c r="AR818" s="139" t="str">
        <f t="shared" si="2719"/>
        <v/>
      </c>
      <c r="AS818" s="139" t="str">
        <f t="shared" si="2719"/>
        <v/>
      </c>
      <c r="AT818" s="118"/>
      <c r="AU818" s="138" t="str">
        <f t="shared" si="2511"/>
        <v/>
      </c>
      <c r="AV818" s="139" t="str">
        <f t="shared" si="2512"/>
        <v/>
      </c>
      <c r="AW818" s="139" t="str">
        <f t="shared" si="2513"/>
        <v/>
      </c>
      <c r="AX818" s="139" t="str">
        <f t="shared" si="2514"/>
        <v/>
      </c>
      <c r="AY818" s="139" t="str">
        <f t="shared" si="2515"/>
        <v/>
      </c>
      <c r="AZ818" s="140" t="str">
        <f t="shared" si="2516"/>
        <v/>
      </c>
      <c r="BA818" s="141" t="str">
        <f t="shared" si="2517"/>
        <v/>
      </c>
      <c r="BB818" s="139" t="str">
        <f t="shared" si="2518"/>
        <v/>
      </c>
      <c r="BC818" s="139" t="str">
        <f t="shared" si="2519"/>
        <v/>
      </c>
      <c r="BD818" s="139" t="str">
        <f t="shared" si="2520"/>
        <v/>
      </c>
      <c r="BE818" s="140" t="str">
        <f t="shared" si="2521"/>
        <v/>
      </c>
      <c r="BF818" s="122" t="str">
        <f t="shared" si="2522"/>
        <v/>
      </c>
      <c r="BG818" s="123" t="str">
        <f t="shared" si="2523"/>
        <v/>
      </c>
      <c r="BH818" s="123" t="str">
        <f t="shared" si="2524"/>
        <v/>
      </c>
      <c r="BI818" s="123" t="str">
        <f t="shared" si="2525"/>
        <v/>
      </c>
      <c r="BJ818" s="122" t="str">
        <f t="shared" si="2526"/>
        <v/>
      </c>
      <c r="BK818" s="123" t="str">
        <f t="shared" si="2527"/>
        <v/>
      </c>
      <c r="BL818" s="123" t="str">
        <f t="shared" si="2528"/>
        <v/>
      </c>
      <c r="BM818" s="123" t="str">
        <f t="shared" si="2529"/>
        <v/>
      </c>
      <c r="BN818" s="123" t="str">
        <f t="shared" si="2530"/>
        <v/>
      </c>
      <c r="BO818" s="123" t="str">
        <f t="shared" si="2531"/>
        <v/>
      </c>
      <c r="BP818" s="123" t="str">
        <f t="shared" si="2532"/>
        <v/>
      </c>
      <c r="BQ818" s="123" t="str">
        <f t="shared" si="2533"/>
        <v/>
      </c>
      <c r="BR818" s="124" t="str">
        <f t="shared" si="2534"/>
        <v/>
      </c>
      <c r="BS818" s="142" t="str">
        <f t="shared" si="2535"/>
        <v/>
      </c>
      <c r="BT818" s="143" t="str">
        <f t="shared" si="2536"/>
        <v/>
      </c>
      <c r="BU818" s="143" t="str">
        <f t="shared" si="2537"/>
        <v/>
      </c>
      <c r="BV818" s="143" t="str">
        <f t="shared" si="2538"/>
        <v/>
      </c>
      <c r="BW818" s="143" t="str">
        <f t="shared" si="2539"/>
        <v/>
      </c>
      <c r="BX818" s="144" t="str">
        <f t="shared" si="2540"/>
        <v/>
      </c>
      <c r="BY818" s="141" t="str">
        <f t="shared" si="2541"/>
        <v/>
      </c>
      <c r="BZ818" s="139" t="str">
        <f t="shared" si="2542"/>
        <v/>
      </c>
      <c r="CA818" s="139" t="str">
        <f t="shared" si="2543"/>
        <v/>
      </c>
      <c r="CB818" s="139" t="str">
        <f t="shared" si="2544"/>
        <v/>
      </c>
      <c r="CC818" s="139" t="str">
        <f t="shared" si="2545"/>
        <v/>
      </c>
      <c r="CD818" s="139" t="str">
        <f t="shared" si="2546"/>
        <v/>
      </c>
      <c r="CE818" s="140" t="str">
        <f t="shared" si="2547"/>
        <v/>
      </c>
      <c r="CF818" s="141" t="str">
        <f t="shared" si="2548"/>
        <v/>
      </c>
      <c r="CG818" s="139" t="str">
        <f t="shared" si="2549"/>
        <v/>
      </c>
      <c r="CH818" s="139" t="str">
        <f t="shared" si="2550"/>
        <v/>
      </c>
      <c r="CI818" s="139" t="str">
        <f t="shared" si="2551"/>
        <v/>
      </c>
      <c r="CJ818" s="139" t="str">
        <f t="shared" si="2552"/>
        <v/>
      </c>
      <c r="CK818" s="139" t="str">
        <f t="shared" si="2553"/>
        <v/>
      </c>
      <c r="CL818" s="140" t="str">
        <f t="shared" si="2554"/>
        <v/>
      </c>
      <c r="CM818" s="142" t="str">
        <f t="shared" si="2555"/>
        <v/>
      </c>
      <c r="CN818" s="143" t="str">
        <f t="shared" si="2556"/>
        <v/>
      </c>
      <c r="CO818" s="143" t="str">
        <f t="shared" si="2557"/>
        <v/>
      </c>
      <c r="CP818" s="143" t="str">
        <f t="shared" si="2558"/>
        <v/>
      </c>
      <c r="CQ818" s="143" t="str">
        <f t="shared" si="2559"/>
        <v/>
      </c>
      <c r="CR818" s="145" t="str">
        <f t="shared" si="2560"/>
        <v/>
      </c>
      <c r="CS818" s="127"/>
      <c r="CT818" s="122" t="str">
        <f t="shared" si="2561"/>
        <v/>
      </c>
      <c r="CU818" s="123" t="str">
        <f t="shared" si="2562"/>
        <v/>
      </c>
      <c r="CV818" s="123" t="str">
        <f t="shared" si="2563"/>
        <v/>
      </c>
      <c r="CW818" s="123" t="str">
        <f t="shared" si="2564"/>
        <v/>
      </c>
      <c r="CX818" s="123" t="str">
        <f t="shared" si="2565"/>
        <v/>
      </c>
      <c r="CY818" s="123" t="str">
        <f t="shared" si="2566"/>
        <v/>
      </c>
      <c r="CZ818" s="123" t="str">
        <f t="shared" si="2567"/>
        <v/>
      </c>
      <c r="DA818" s="123" t="str">
        <f t="shared" si="2568"/>
        <v/>
      </c>
      <c r="DB818" s="124" t="str">
        <f t="shared" si="2569"/>
        <v/>
      </c>
      <c r="DC818" s="128" t="str">
        <f t="shared" si="2570"/>
        <v/>
      </c>
      <c r="DD818" s="123" t="str">
        <f t="shared" si="2571"/>
        <v/>
      </c>
      <c r="DE818" s="123" t="str">
        <f t="shared" si="2572"/>
        <v/>
      </c>
      <c r="DF818" s="123" t="str">
        <f t="shared" si="2573"/>
        <v/>
      </c>
      <c r="DG818" s="123" t="str">
        <f t="shared" si="2574"/>
        <v/>
      </c>
      <c r="DH818" s="123" t="str">
        <f t="shared" si="2575"/>
        <v/>
      </c>
      <c r="DI818" s="123" t="str">
        <f t="shared" si="2576"/>
        <v/>
      </c>
      <c r="DJ818" s="129" t="str">
        <f t="shared" si="2577"/>
        <v/>
      </c>
      <c r="DK818" s="98" t="s">
        <v>68</v>
      </c>
      <c r="DL818" s="130">
        <f t="shared" si="2584"/>
        <v>812</v>
      </c>
      <c r="DM818" s="56"/>
    </row>
    <row r="819" spans="2:117" ht="22.5" customHeight="1">
      <c r="B819" s="98" t="s">
        <v>68</v>
      </c>
      <c r="C819" s="130">
        <f t="shared" si="2578"/>
        <v>813</v>
      </c>
      <c r="D819" s="146">
        <v>45714</v>
      </c>
      <c r="E819" s="155" t="s">
        <v>69</v>
      </c>
      <c r="F819" s="102" t="s">
        <v>70</v>
      </c>
      <c r="G819" s="103" t="s">
        <v>20</v>
      </c>
      <c r="H819" s="131" t="s">
        <v>46</v>
      </c>
      <c r="I819" s="132">
        <v>10000</v>
      </c>
      <c r="J819" s="106"/>
      <c r="K819" s="107">
        <f t="shared" si="2579"/>
        <v>7660108</v>
      </c>
      <c r="L819" s="645"/>
      <c r="M819" s="133"/>
      <c r="N819" s="133"/>
      <c r="O819" s="134" t="str">
        <f t="shared" ref="O819:S819" si="2720">IF($H819=O$6,$I819,"")</f>
        <v/>
      </c>
      <c r="P819" s="135" t="str">
        <f t="shared" si="2720"/>
        <v/>
      </c>
      <c r="Q819" s="136">
        <f t="shared" si="2720"/>
        <v>10000</v>
      </c>
      <c r="R819" s="135" t="str">
        <f t="shared" si="2720"/>
        <v/>
      </c>
      <c r="S819" s="137" t="str">
        <f t="shared" si="2720"/>
        <v/>
      </c>
      <c r="T819" s="113" t="str">
        <f t="shared" ref="T819:AJ819" si="2721">IF($H819=T$6,$J819,"")</f>
        <v/>
      </c>
      <c r="U819" s="114" t="str">
        <f t="shared" si="2721"/>
        <v/>
      </c>
      <c r="V819" s="114" t="str">
        <f t="shared" si="2721"/>
        <v/>
      </c>
      <c r="W819" s="114" t="str">
        <f t="shared" si="2721"/>
        <v/>
      </c>
      <c r="X819" s="113" t="str">
        <f t="shared" si="2721"/>
        <v/>
      </c>
      <c r="Y819" s="114" t="str">
        <f t="shared" si="2721"/>
        <v/>
      </c>
      <c r="Z819" s="114" t="str">
        <f t="shared" si="2721"/>
        <v/>
      </c>
      <c r="AA819" s="114" t="str">
        <f t="shared" si="2721"/>
        <v/>
      </c>
      <c r="AB819" s="113" t="str">
        <f t="shared" si="2721"/>
        <v/>
      </c>
      <c r="AC819" s="114" t="str">
        <f t="shared" si="2721"/>
        <v/>
      </c>
      <c r="AD819" s="114" t="str">
        <f t="shared" si="2721"/>
        <v/>
      </c>
      <c r="AE819" s="114" t="str">
        <f t="shared" si="2721"/>
        <v/>
      </c>
      <c r="AF819" s="114" t="str">
        <f t="shared" si="2721"/>
        <v/>
      </c>
      <c r="AG819" s="114" t="str">
        <f t="shared" si="2721"/>
        <v/>
      </c>
      <c r="AH819" s="114" t="str">
        <f t="shared" si="2721"/>
        <v/>
      </c>
      <c r="AI819" s="113" t="str">
        <f t="shared" si="2721"/>
        <v/>
      </c>
      <c r="AJ819" s="115" t="str">
        <f t="shared" si="2721"/>
        <v/>
      </c>
      <c r="AK819" s="617"/>
      <c r="AL819" s="38"/>
      <c r="AM819" s="98" t="s">
        <v>68</v>
      </c>
      <c r="AN819" s="130">
        <f t="shared" si="2582"/>
        <v>813</v>
      </c>
      <c r="AO819" s="138" t="str">
        <f t="shared" ref="AO819:AS819" si="2722">IF(AND($G819=AO$4,$H819=AO$6),$I819,"")</f>
        <v/>
      </c>
      <c r="AP819" s="139" t="str">
        <f t="shared" si="2722"/>
        <v/>
      </c>
      <c r="AQ819" s="139">
        <f t="shared" si="2722"/>
        <v>10000</v>
      </c>
      <c r="AR819" s="139" t="str">
        <f t="shared" si="2722"/>
        <v/>
      </c>
      <c r="AS819" s="139" t="str">
        <f t="shared" si="2722"/>
        <v/>
      </c>
      <c r="AT819" s="118"/>
      <c r="AU819" s="138" t="str">
        <f t="shared" si="2511"/>
        <v/>
      </c>
      <c r="AV819" s="139" t="str">
        <f t="shared" si="2512"/>
        <v/>
      </c>
      <c r="AW819" s="139" t="str">
        <f t="shared" si="2513"/>
        <v/>
      </c>
      <c r="AX819" s="139" t="str">
        <f t="shared" si="2514"/>
        <v/>
      </c>
      <c r="AY819" s="139" t="str">
        <f t="shared" si="2515"/>
        <v/>
      </c>
      <c r="AZ819" s="140" t="str">
        <f t="shared" si="2516"/>
        <v/>
      </c>
      <c r="BA819" s="141" t="str">
        <f t="shared" si="2517"/>
        <v/>
      </c>
      <c r="BB819" s="139" t="str">
        <f t="shared" si="2518"/>
        <v/>
      </c>
      <c r="BC819" s="139" t="str">
        <f t="shared" si="2519"/>
        <v/>
      </c>
      <c r="BD819" s="139" t="str">
        <f t="shared" si="2520"/>
        <v/>
      </c>
      <c r="BE819" s="140" t="str">
        <f t="shared" si="2521"/>
        <v/>
      </c>
      <c r="BF819" s="122" t="str">
        <f t="shared" si="2522"/>
        <v/>
      </c>
      <c r="BG819" s="123" t="str">
        <f t="shared" si="2523"/>
        <v/>
      </c>
      <c r="BH819" s="123" t="str">
        <f t="shared" si="2524"/>
        <v/>
      </c>
      <c r="BI819" s="123" t="str">
        <f t="shared" si="2525"/>
        <v/>
      </c>
      <c r="BJ819" s="122" t="str">
        <f t="shared" si="2526"/>
        <v/>
      </c>
      <c r="BK819" s="123" t="str">
        <f t="shared" si="2527"/>
        <v/>
      </c>
      <c r="BL819" s="123" t="str">
        <f t="shared" si="2528"/>
        <v/>
      </c>
      <c r="BM819" s="123" t="str">
        <f t="shared" si="2529"/>
        <v/>
      </c>
      <c r="BN819" s="123" t="str">
        <f t="shared" si="2530"/>
        <v/>
      </c>
      <c r="BO819" s="123" t="str">
        <f t="shared" si="2531"/>
        <v/>
      </c>
      <c r="BP819" s="123" t="str">
        <f t="shared" si="2532"/>
        <v/>
      </c>
      <c r="BQ819" s="123" t="str">
        <f t="shared" si="2533"/>
        <v/>
      </c>
      <c r="BR819" s="124" t="str">
        <f t="shared" si="2534"/>
        <v/>
      </c>
      <c r="BS819" s="142" t="str">
        <f t="shared" si="2535"/>
        <v/>
      </c>
      <c r="BT819" s="143" t="str">
        <f t="shared" si="2536"/>
        <v/>
      </c>
      <c r="BU819" s="143" t="str">
        <f t="shared" si="2537"/>
        <v/>
      </c>
      <c r="BV819" s="143" t="str">
        <f t="shared" si="2538"/>
        <v/>
      </c>
      <c r="BW819" s="143" t="str">
        <f t="shared" si="2539"/>
        <v/>
      </c>
      <c r="BX819" s="144" t="str">
        <f t="shared" si="2540"/>
        <v/>
      </c>
      <c r="BY819" s="141" t="str">
        <f t="shared" si="2541"/>
        <v/>
      </c>
      <c r="BZ819" s="139" t="str">
        <f t="shared" si="2542"/>
        <v/>
      </c>
      <c r="CA819" s="139" t="str">
        <f t="shared" si="2543"/>
        <v/>
      </c>
      <c r="CB819" s="139" t="str">
        <f t="shared" si="2544"/>
        <v/>
      </c>
      <c r="CC819" s="139" t="str">
        <f t="shared" si="2545"/>
        <v/>
      </c>
      <c r="CD819" s="139" t="str">
        <f t="shared" si="2546"/>
        <v/>
      </c>
      <c r="CE819" s="140" t="str">
        <f t="shared" si="2547"/>
        <v/>
      </c>
      <c r="CF819" s="141" t="str">
        <f t="shared" si="2548"/>
        <v/>
      </c>
      <c r="CG819" s="139" t="str">
        <f t="shared" si="2549"/>
        <v/>
      </c>
      <c r="CH819" s="139" t="str">
        <f t="shared" si="2550"/>
        <v/>
      </c>
      <c r="CI819" s="139" t="str">
        <f t="shared" si="2551"/>
        <v/>
      </c>
      <c r="CJ819" s="139" t="str">
        <f t="shared" si="2552"/>
        <v/>
      </c>
      <c r="CK819" s="139" t="str">
        <f t="shared" si="2553"/>
        <v/>
      </c>
      <c r="CL819" s="140" t="str">
        <f t="shared" si="2554"/>
        <v/>
      </c>
      <c r="CM819" s="142" t="str">
        <f t="shared" si="2555"/>
        <v/>
      </c>
      <c r="CN819" s="143" t="str">
        <f t="shared" si="2556"/>
        <v/>
      </c>
      <c r="CO819" s="143" t="str">
        <f t="shared" si="2557"/>
        <v/>
      </c>
      <c r="CP819" s="143" t="str">
        <f t="shared" si="2558"/>
        <v/>
      </c>
      <c r="CQ819" s="143" t="str">
        <f t="shared" si="2559"/>
        <v/>
      </c>
      <c r="CR819" s="145" t="str">
        <f t="shared" si="2560"/>
        <v/>
      </c>
      <c r="CS819" s="127"/>
      <c r="CT819" s="122" t="str">
        <f t="shared" si="2561"/>
        <v/>
      </c>
      <c r="CU819" s="123" t="str">
        <f t="shared" si="2562"/>
        <v/>
      </c>
      <c r="CV819" s="123" t="str">
        <f t="shared" si="2563"/>
        <v/>
      </c>
      <c r="CW819" s="123" t="str">
        <f t="shared" si="2564"/>
        <v/>
      </c>
      <c r="CX819" s="123" t="str">
        <f t="shared" si="2565"/>
        <v/>
      </c>
      <c r="CY819" s="123" t="str">
        <f t="shared" si="2566"/>
        <v/>
      </c>
      <c r="CZ819" s="123" t="str">
        <f t="shared" si="2567"/>
        <v/>
      </c>
      <c r="DA819" s="123" t="str">
        <f t="shared" si="2568"/>
        <v/>
      </c>
      <c r="DB819" s="124" t="str">
        <f t="shared" si="2569"/>
        <v/>
      </c>
      <c r="DC819" s="128" t="str">
        <f t="shared" si="2570"/>
        <v/>
      </c>
      <c r="DD819" s="123" t="str">
        <f t="shared" si="2571"/>
        <v/>
      </c>
      <c r="DE819" s="123" t="str">
        <f t="shared" si="2572"/>
        <v/>
      </c>
      <c r="DF819" s="123" t="str">
        <f t="shared" si="2573"/>
        <v/>
      </c>
      <c r="DG819" s="123" t="str">
        <f t="shared" si="2574"/>
        <v/>
      </c>
      <c r="DH819" s="123" t="str">
        <f t="shared" si="2575"/>
        <v/>
      </c>
      <c r="DI819" s="123" t="str">
        <f t="shared" si="2576"/>
        <v/>
      </c>
      <c r="DJ819" s="129" t="str">
        <f t="shared" si="2577"/>
        <v/>
      </c>
      <c r="DK819" s="98" t="s">
        <v>68</v>
      </c>
      <c r="DL819" s="130">
        <f t="shared" si="2584"/>
        <v>813</v>
      </c>
      <c r="DM819" s="56"/>
    </row>
    <row r="820" spans="2:117" ht="22.5" customHeight="1">
      <c r="B820" s="98" t="s">
        <v>68</v>
      </c>
      <c r="C820" s="130">
        <f t="shared" si="2578"/>
        <v>814</v>
      </c>
      <c r="D820" s="146">
        <v>45714</v>
      </c>
      <c r="E820" s="155" t="s">
        <v>69</v>
      </c>
      <c r="F820" s="102" t="s">
        <v>70</v>
      </c>
      <c r="G820" s="156" t="s">
        <v>20</v>
      </c>
      <c r="H820" s="131" t="s">
        <v>46</v>
      </c>
      <c r="I820" s="132">
        <v>3000</v>
      </c>
      <c r="J820" s="106"/>
      <c r="K820" s="107">
        <f t="shared" si="2579"/>
        <v>7663108</v>
      </c>
      <c r="L820" s="645"/>
      <c r="M820" s="133"/>
      <c r="N820" s="133"/>
      <c r="O820" s="134" t="str">
        <f t="shared" ref="O820:S820" si="2723">IF($H820=O$6,$I820,"")</f>
        <v/>
      </c>
      <c r="P820" s="135" t="str">
        <f t="shared" si="2723"/>
        <v/>
      </c>
      <c r="Q820" s="136">
        <f t="shared" si="2723"/>
        <v>3000</v>
      </c>
      <c r="R820" s="135" t="str">
        <f t="shared" si="2723"/>
        <v/>
      </c>
      <c r="S820" s="137" t="str">
        <f t="shared" si="2723"/>
        <v/>
      </c>
      <c r="T820" s="113" t="str">
        <f t="shared" ref="T820:AJ820" si="2724">IF($H820=T$6,$J820,"")</f>
        <v/>
      </c>
      <c r="U820" s="114" t="str">
        <f t="shared" si="2724"/>
        <v/>
      </c>
      <c r="V820" s="114" t="str">
        <f t="shared" si="2724"/>
        <v/>
      </c>
      <c r="W820" s="114" t="str">
        <f t="shared" si="2724"/>
        <v/>
      </c>
      <c r="X820" s="113" t="str">
        <f t="shared" si="2724"/>
        <v/>
      </c>
      <c r="Y820" s="114" t="str">
        <f t="shared" si="2724"/>
        <v/>
      </c>
      <c r="Z820" s="114" t="str">
        <f t="shared" si="2724"/>
        <v/>
      </c>
      <c r="AA820" s="114" t="str">
        <f t="shared" si="2724"/>
        <v/>
      </c>
      <c r="AB820" s="113" t="str">
        <f t="shared" si="2724"/>
        <v/>
      </c>
      <c r="AC820" s="114" t="str">
        <f t="shared" si="2724"/>
        <v/>
      </c>
      <c r="AD820" s="114" t="str">
        <f t="shared" si="2724"/>
        <v/>
      </c>
      <c r="AE820" s="114" t="str">
        <f t="shared" si="2724"/>
        <v/>
      </c>
      <c r="AF820" s="114" t="str">
        <f t="shared" si="2724"/>
        <v/>
      </c>
      <c r="AG820" s="114" t="str">
        <f t="shared" si="2724"/>
        <v/>
      </c>
      <c r="AH820" s="114" t="str">
        <f t="shared" si="2724"/>
        <v/>
      </c>
      <c r="AI820" s="113" t="str">
        <f t="shared" si="2724"/>
        <v/>
      </c>
      <c r="AJ820" s="115" t="str">
        <f t="shared" si="2724"/>
        <v/>
      </c>
      <c r="AK820" s="617"/>
      <c r="AL820" s="38"/>
      <c r="AM820" s="98" t="s">
        <v>68</v>
      </c>
      <c r="AN820" s="130">
        <f t="shared" si="2582"/>
        <v>814</v>
      </c>
      <c r="AO820" s="138" t="str">
        <f t="shared" ref="AO820:AS820" si="2725">IF(AND($G820=AO$4,$H820=AO$6),$I820,"")</f>
        <v/>
      </c>
      <c r="AP820" s="139" t="str">
        <f t="shared" si="2725"/>
        <v/>
      </c>
      <c r="AQ820" s="139">
        <f t="shared" si="2725"/>
        <v>3000</v>
      </c>
      <c r="AR820" s="139" t="str">
        <f t="shared" si="2725"/>
        <v/>
      </c>
      <c r="AS820" s="139" t="str">
        <f t="shared" si="2725"/>
        <v/>
      </c>
      <c r="AT820" s="118"/>
      <c r="AU820" s="138" t="str">
        <f t="shared" si="2511"/>
        <v/>
      </c>
      <c r="AV820" s="139" t="str">
        <f t="shared" si="2512"/>
        <v/>
      </c>
      <c r="AW820" s="139" t="str">
        <f t="shared" si="2513"/>
        <v/>
      </c>
      <c r="AX820" s="139" t="str">
        <f t="shared" si="2514"/>
        <v/>
      </c>
      <c r="AY820" s="139" t="str">
        <f t="shared" si="2515"/>
        <v/>
      </c>
      <c r="AZ820" s="140" t="str">
        <f t="shared" si="2516"/>
        <v/>
      </c>
      <c r="BA820" s="141" t="str">
        <f t="shared" si="2517"/>
        <v/>
      </c>
      <c r="BB820" s="139" t="str">
        <f t="shared" si="2518"/>
        <v/>
      </c>
      <c r="BC820" s="139" t="str">
        <f t="shared" si="2519"/>
        <v/>
      </c>
      <c r="BD820" s="139" t="str">
        <f t="shared" si="2520"/>
        <v/>
      </c>
      <c r="BE820" s="140" t="str">
        <f t="shared" si="2521"/>
        <v/>
      </c>
      <c r="BF820" s="122" t="str">
        <f t="shared" si="2522"/>
        <v/>
      </c>
      <c r="BG820" s="123" t="str">
        <f t="shared" si="2523"/>
        <v/>
      </c>
      <c r="BH820" s="123" t="str">
        <f t="shared" si="2524"/>
        <v/>
      </c>
      <c r="BI820" s="123" t="str">
        <f t="shared" si="2525"/>
        <v/>
      </c>
      <c r="BJ820" s="122" t="str">
        <f t="shared" si="2526"/>
        <v/>
      </c>
      <c r="BK820" s="123" t="str">
        <f t="shared" si="2527"/>
        <v/>
      </c>
      <c r="BL820" s="123" t="str">
        <f t="shared" si="2528"/>
        <v/>
      </c>
      <c r="BM820" s="123" t="str">
        <f t="shared" si="2529"/>
        <v/>
      </c>
      <c r="BN820" s="123" t="str">
        <f t="shared" si="2530"/>
        <v/>
      </c>
      <c r="BO820" s="123" t="str">
        <f t="shared" si="2531"/>
        <v/>
      </c>
      <c r="BP820" s="123" t="str">
        <f t="shared" si="2532"/>
        <v/>
      </c>
      <c r="BQ820" s="123" t="str">
        <f t="shared" si="2533"/>
        <v/>
      </c>
      <c r="BR820" s="124" t="str">
        <f t="shared" si="2534"/>
        <v/>
      </c>
      <c r="BS820" s="142" t="str">
        <f t="shared" si="2535"/>
        <v/>
      </c>
      <c r="BT820" s="143" t="str">
        <f t="shared" si="2536"/>
        <v/>
      </c>
      <c r="BU820" s="143" t="str">
        <f t="shared" si="2537"/>
        <v/>
      </c>
      <c r="BV820" s="143" t="str">
        <f t="shared" si="2538"/>
        <v/>
      </c>
      <c r="BW820" s="143" t="str">
        <f t="shared" si="2539"/>
        <v/>
      </c>
      <c r="BX820" s="144" t="str">
        <f t="shared" si="2540"/>
        <v/>
      </c>
      <c r="BY820" s="141" t="str">
        <f t="shared" si="2541"/>
        <v/>
      </c>
      <c r="BZ820" s="139" t="str">
        <f t="shared" si="2542"/>
        <v/>
      </c>
      <c r="CA820" s="139" t="str">
        <f t="shared" si="2543"/>
        <v/>
      </c>
      <c r="CB820" s="139" t="str">
        <f t="shared" si="2544"/>
        <v/>
      </c>
      <c r="CC820" s="139" t="str">
        <f t="shared" si="2545"/>
        <v/>
      </c>
      <c r="CD820" s="139" t="str">
        <f t="shared" si="2546"/>
        <v/>
      </c>
      <c r="CE820" s="140" t="str">
        <f t="shared" si="2547"/>
        <v/>
      </c>
      <c r="CF820" s="141" t="str">
        <f t="shared" si="2548"/>
        <v/>
      </c>
      <c r="CG820" s="139" t="str">
        <f t="shared" si="2549"/>
        <v/>
      </c>
      <c r="CH820" s="139" t="str">
        <f t="shared" si="2550"/>
        <v/>
      </c>
      <c r="CI820" s="139" t="str">
        <f t="shared" si="2551"/>
        <v/>
      </c>
      <c r="CJ820" s="139" t="str">
        <f t="shared" si="2552"/>
        <v/>
      </c>
      <c r="CK820" s="139" t="str">
        <f t="shared" si="2553"/>
        <v/>
      </c>
      <c r="CL820" s="140" t="str">
        <f t="shared" si="2554"/>
        <v/>
      </c>
      <c r="CM820" s="142" t="str">
        <f t="shared" si="2555"/>
        <v/>
      </c>
      <c r="CN820" s="143" t="str">
        <f t="shared" si="2556"/>
        <v/>
      </c>
      <c r="CO820" s="143" t="str">
        <f t="shared" si="2557"/>
        <v/>
      </c>
      <c r="CP820" s="143" t="str">
        <f t="shared" si="2558"/>
        <v/>
      </c>
      <c r="CQ820" s="143" t="str">
        <f t="shared" si="2559"/>
        <v/>
      </c>
      <c r="CR820" s="145" t="str">
        <f t="shared" si="2560"/>
        <v/>
      </c>
      <c r="CS820" s="127"/>
      <c r="CT820" s="122" t="str">
        <f t="shared" si="2561"/>
        <v/>
      </c>
      <c r="CU820" s="123" t="str">
        <f t="shared" si="2562"/>
        <v/>
      </c>
      <c r="CV820" s="123" t="str">
        <f t="shared" si="2563"/>
        <v/>
      </c>
      <c r="CW820" s="123" t="str">
        <f t="shared" si="2564"/>
        <v/>
      </c>
      <c r="CX820" s="123" t="str">
        <f t="shared" si="2565"/>
        <v/>
      </c>
      <c r="CY820" s="123" t="str">
        <f t="shared" si="2566"/>
        <v/>
      </c>
      <c r="CZ820" s="123" t="str">
        <f t="shared" si="2567"/>
        <v/>
      </c>
      <c r="DA820" s="123" t="str">
        <f t="shared" si="2568"/>
        <v/>
      </c>
      <c r="DB820" s="124" t="str">
        <f t="shared" si="2569"/>
        <v/>
      </c>
      <c r="DC820" s="128" t="str">
        <f t="shared" si="2570"/>
        <v/>
      </c>
      <c r="DD820" s="123" t="str">
        <f t="shared" si="2571"/>
        <v/>
      </c>
      <c r="DE820" s="123" t="str">
        <f t="shared" si="2572"/>
        <v/>
      </c>
      <c r="DF820" s="123" t="str">
        <f t="shared" si="2573"/>
        <v/>
      </c>
      <c r="DG820" s="123" t="str">
        <f t="shared" si="2574"/>
        <v/>
      </c>
      <c r="DH820" s="123" t="str">
        <f t="shared" si="2575"/>
        <v/>
      </c>
      <c r="DI820" s="123" t="str">
        <f t="shared" si="2576"/>
        <v/>
      </c>
      <c r="DJ820" s="129" t="str">
        <f t="shared" si="2577"/>
        <v/>
      </c>
      <c r="DK820" s="98" t="s">
        <v>68</v>
      </c>
      <c r="DL820" s="130">
        <f t="shared" si="2584"/>
        <v>814</v>
      </c>
      <c r="DM820" s="56"/>
    </row>
    <row r="821" spans="2:117" ht="22.5" customHeight="1">
      <c r="B821" s="98" t="s">
        <v>68</v>
      </c>
      <c r="C821" s="130">
        <f t="shared" si="2578"/>
        <v>815</v>
      </c>
      <c r="D821" s="160">
        <v>45714</v>
      </c>
      <c r="E821" s="161" t="s">
        <v>69</v>
      </c>
      <c r="F821" s="102" t="s">
        <v>70</v>
      </c>
      <c r="G821" s="103" t="s">
        <v>20</v>
      </c>
      <c r="H821" s="131" t="s">
        <v>46</v>
      </c>
      <c r="I821" s="162">
        <v>2000</v>
      </c>
      <c r="J821" s="106"/>
      <c r="K821" s="107">
        <f t="shared" si="2579"/>
        <v>7665108</v>
      </c>
      <c r="L821" s="645"/>
      <c r="M821" s="133"/>
      <c r="N821" s="133"/>
      <c r="O821" s="134" t="str">
        <f t="shared" ref="O821:S821" si="2726">IF($H821=O$6,$I821,"")</f>
        <v/>
      </c>
      <c r="P821" s="135" t="str">
        <f t="shared" si="2726"/>
        <v/>
      </c>
      <c r="Q821" s="136">
        <f t="shared" si="2726"/>
        <v>2000</v>
      </c>
      <c r="R821" s="135" t="str">
        <f t="shared" si="2726"/>
        <v/>
      </c>
      <c r="S821" s="137" t="str">
        <f t="shared" si="2726"/>
        <v/>
      </c>
      <c r="T821" s="113" t="str">
        <f t="shared" ref="T821:AJ821" si="2727">IF($H821=T$6,$J821,"")</f>
        <v/>
      </c>
      <c r="U821" s="114" t="str">
        <f t="shared" si="2727"/>
        <v/>
      </c>
      <c r="V821" s="114" t="str">
        <f t="shared" si="2727"/>
        <v/>
      </c>
      <c r="W821" s="114" t="str">
        <f t="shared" si="2727"/>
        <v/>
      </c>
      <c r="X821" s="113" t="str">
        <f t="shared" si="2727"/>
        <v/>
      </c>
      <c r="Y821" s="114" t="str">
        <f t="shared" si="2727"/>
        <v/>
      </c>
      <c r="Z821" s="114" t="str">
        <f t="shared" si="2727"/>
        <v/>
      </c>
      <c r="AA821" s="114" t="str">
        <f t="shared" si="2727"/>
        <v/>
      </c>
      <c r="AB821" s="113" t="str">
        <f t="shared" si="2727"/>
        <v/>
      </c>
      <c r="AC821" s="114" t="str">
        <f t="shared" si="2727"/>
        <v/>
      </c>
      <c r="AD821" s="114" t="str">
        <f t="shared" si="2727"/>
        <v/>
      </c>
      <c r="AE821" s="114" t="str">
        <f t="shared" si="2727"/>
        <v/>
      </c>
      <c r="AF821" s="114" t="str">
        <f t="shared" si="2727"/>
        <v/>
      </c>
      <c r="AG821" s="114" t="str">
        <f t="shared" si="2727"/>
        <v/>
      </c>
      <c r="AH821" s="114" t="str">
        <f t="shared" si="2727"/>
        <v/>
      </c>
      <c r="AI821" s="113" t="str">
        <f t="shared" si="2727"/>
        <v/>
      </c>
      <c r="AJ821" s="115" t="str">
        <f t="shared" si="2727"/>
        <v/>
      </c>
      <c r="AK821" s="617"/>
      <c r="AL821" s="38"/>
      <c r="AM821" s="98" t="s">
        <v>68</v>
      </c>
      <c r="AN821" s="130">
        <f t="shared" si="2582"/>
        <v>815</v>
      </c>
      <c r="AO821" s="138" t="str">
        <f t="shared" ref="AO821:AS821" si="2728">IF(AND($G821=AO$4,$H821=AO$6),$I821,"")</f>
        <v/>
      </c>
      <c r="AP821" s="139" t="str">
        <f t="shared" si="2728"/>
        <v/>
      </c>
      <c r="AQ821" s="139">
        <f t="shared" si="2728"/>
        <v>2000</v>
      </c>
      <c r="AR821" s="139" t="str">
        <f t="shared" si="2728"/>
        <v/>
      </c>
      <c r="AS821" s="139" t="str">
        <f t="shared" si="2728"/>
        <v/>
      </c>
      <c r="AT821" s="118"/>
      <c r="AU821" s="138" t="str">
        <f t="shared" si="2511"/>
        <v/>
      </c>
      <c r="AV821" s="139" t="str">
        <f t="shared" si="2512"/>
        <v/>
      </c>
      <c r="AW821" s="139" t="str">
        <f t="shared" si="2513"/>
        <v/>
      </c>
      <c r="AX821" s="139" t="str">
        <f t="shared" si="2514"/>
        <v/>
      </c>
      <c r="AY821" s="139" t="str">
        <f t="shared" si="2515"/>
        <v/>
      </c>
      <c r="AZ821" s="140" t="str">
        <f t="shared" si="2516"/>
        <v/>
      </c>
      <c r="BA821" s="141" t="str">
        <f t="shared" si="2517"/>
        <v/>
      </c>
      <c r="BB821" s="139" t="str">
        <f t="shared" si="2518"/>
        <v/>
      </c>
      <c r="BC821" s="139" t="str">
        <f t="shared" si="2519"/>
        <v/>
      </c>
      <c r="BD821" s="139" t="str">
        <f t="shared" si="2520"/>
        <v/>
      </c>
      <c r="BE821" s="140" t="str">
        <f t="shared" si="2521"/>
        <v/>
      </c>
      <c r="BF821" s="122" t="str">
        <f t="shared" si="2522"/>
        <v/>
      </c>
      <c r="BG821" s="123" t="str">
        <f t="shared" si="2523"/>
        <v/>
      </c>
      <c r="BH821" s="123" t="str">
        <f t="shared" si="2524"/>
        <v/>
      </c>
      <c r="BI821" s="123" t="str">
        <f t="shared" si="2525"/>
        <v/>
      </c>
      <c r="BJ821" s="122" t="str">
        <f t="shared" si="2526"/>
        <v/>
      </c>
      <c r="BK821" s="123" t="str">
        <f t="shared" si="2527"/>
        <v/>
      </c>
      <c r="BL821" s="123" t="str">
        <f t="shared" si="2528"/>
        <v/>
      </c>
      <c r="BM821" s="123" t="str">
        <f t="shared" si="2529"/>
        <v/>
      </c>
      <c r="BN821" s="123" t="str">
        <f t="shared" si="2530"/>
        <v/>
      </c>
      <c r="BO821" s="123" t="str">
        <f t="shared" si="2531"/>
        <v/>
      </c>
      <c r="BP821" s="123" t="str">
        <f t="shared" si="2532"/>
        <v/>
      </c>
      <c r="BQ821" s="123" t="str">
        <f t="shared" si="2533"/>
        <v/>
      </c>
      <c r="BR821" s="124" t="str">
        <f t="shared" si="2534"/>
        <v/>
      </c>
      <c r="BS821" s="142" t="str">
        <f t="shared" si="2535"/>
        <v/>
      </c>
      <c r="BT821" s="143" t="str">
        <f t="shared" si="2536"/>
        <v/>
      </c>
      <c r="BU821" s="143" t="str">
        <f t="shared" si="2537"/>
        <v/>
      </c>
      <c r="BV821" s="143" t="str">
        <f t="shared" si="2538"/>
        <v/>
      </c>
      <c r="BW821" s="143" t="str">
        <f t="shared" si="2539"/>
        <v/>
      </c>
      <c r="BX821" s="144" t="str">
        <f t="shared" si="2540"/>
        <v/>
      </c>
      <c r="BY821" s="141" t="str">
        <f t="shared" si="2541"/>
        <v/>
      </c>
      <c r="BZ821" s="139" t="str">
        <f t="shared" si="2542"/>
        <v/>
      </c>
      <c r="CA821" s="139" t="str">
        <f t="shared" si="2543"/>
        <v/>
      </c>
      <c r="CB821" s="139" t="str">
        <f t="shared" si="2544"/>
        <v/>
      </c>
      <c r="CC821" s="139" t="str">
        <f t="shared" si="2545"/>
        <v/>
      </c>
      <c r="CD821" s="139" t="str">
        <f t="shared" si="2546"/>
        <v/>
      </c>
      <c r="CE821" s="140" t="str">
        <f t="shared" si="2547"/>
        <v/>
      </c>
      <c r="CF821" s="141" t="str">
        <f t="shared" si="2548"/>
        <v/>
      </c>
      <c r="CG821" s="139" t="str">
        <f t="shared" si="2549"/>
        <v/>
      </c>
      <c r="CH821" s="139" t="str">
        <f t="shared" si="2550"/>
        <v/>
      </c>
      <c r="CI821" s="139" t="str">
        <f t="shared" si="2551"/>
        <v/>
      </c>
      <c r="CJ821" s="139" t="str">
        <f t="shared" si="2552"/>
        <v/>
      </c>
      <c r="CK821" s="139" t="str">
        <f t="shared" si="2553"/>
        <v/>
      </c>
      <c r="CL821" s="140" t="str">
        <f t="shared" si="2554"/>
        <v/>
      </c>
      <c r="CM821" s="142" t="str">
        <f t="shared" si="2555"/>
        <v/>
      </c>
      <c r="CN821" s="143" t="str">
        <f t="shared" si="2556"/>
        <v/>
      </c>
      <c r="CO821" s="143" t="str">
        <f t="shared" si="2557"/>
        <v/>
      </c>
      <c r="CP821" s="143" t="str">
        <f t="shared" si="2558"/>
        <v/>
      </c>
      <c r="CQ821" s="143" t="str">
        <f t="shared" si="2559"/>
        <v/>
      </c>
      <c r="CR821" s="145" t="str">
        <f t="shared" si="2560"/>
        <v/>
      </c>
      <c r="CS821" s="127"/>
      <c r="CT821" s="122" t="str">
        <f t="shared" si="2561"/>
        <v/>
      </c>
      <c r="CU821" s="123" t="str">
        <f t="shared" si="2562"/>
        <v/>
      </c>
      <c r="CV821" s="123" t="str">
        <f t="shared" si="2563"/>
        <v/>
      </c>
      <c r="CW821" s="123" t="str">
        <f t="shared" si="2564"/>
        <v/>
      </c>
      <c r="CX821" s="123" t="str">
        <f t="shared" si="2565"/>
        <v/>
      </c>
      <c r="CY821" s="123" t="str">
        <f t="shared" si="2566"/>
        <v/>
      </c>
      <c r="CZ821" s="123" t="str">
        <f t="shared" si="2567"/>
        <v/>
      </c>
      <c r="DA821" s="123" t="str">
        <f t="shared" si="2568"/>
        <v/>
      </c>
      <c r="DB821" s="124" t="str">
        <f t="shared" si="2569"/>
        <v/>
      </c>
      <c r="DC821" s="128" t="str">
        <f t="shared" si="2570"/>
        <v/>
      </c>
      <c r="DD821" s="123" t="str">
        <f t="shared" si="2571"/>
        <v/>
      </c>
      <c r="DE821" s="123" t="str">
        <f t="shared" si="2572"/>
        <v/>
      </c>
      <c r="DF821" s="123" t="str">
        <f t="shared" si="2573"/>
        <v/>
      </c>
      <c r="DG821" s="123" t="str">
        <f t="shared" si="2574"/>
        <v/>
      </c>
      <c r="DH821" s="123" t="str">
        <f t="shared" si="2575"/>
        <v/>
      </c>
      <c r="DI821" s="123" t="str">
        <f t="shared" si="2576"/>
        <v/>
      </c>
      <c r="DJ821" s="129" t="str">
        <f t="shared" si="2577"/>
        <v/>
      </c>
      <c r="DK821" s="98" t="s">
        <v>68</v>
      </c>
      <c r="DL821" s="130">
        <f t="shared" si="2584"/>
        <v>815</v>
      </c>
      <c r="DM821" s="56"/>
    </row>
    <row r="822" spans="2:117" ht="22.5" customHeight="1">
      <c r="B822" s="98" t="s">
        <v>68</v>
      </c>
      <c r="C822" s="130">
        <f t="shared" si="2578"/>
        <v>816</v>
      </c>
      <c r="D822" s="160">
        <v>45714</v>
      </c>
      <c r="E822" s="161" t="s">
        <v>69</v>
      </c>
      <c r="F822" s="102" t="s">
        <v>70</v>
      </c>
      <c r="G822" s="103" t="s">
        <v>20</v>
      </c>
      <c r="H822" s="131" t="s">
        <v>46</v>
      </c>
      <c r="I822" s="162">
        <v>5000</v>
      </c>
      <c r="J822" s="106"/>
      <c r="K822" s="107">
        <f t="shared" si="2579"/>
        <v>7670108</v>
      </c>
      <c r="L822" s="645"/>
      <c r="M822" s="163"/>
      <c r="N822" s="163"/>
      <c r="O822" s="134" t="str">
        <f t="shared" ref="O822:S822" si="2729">IF($H822=O$6,$I822,"")</f>
        <v/>
      </c>
      <c r="P822" s="135" t="str">
        <f t="shared" si="2729"/>
        <v/>
      </c>
      <c r="Q822" s="136">
        <f t="shared" si="2729"/>
        <v>5000</v>
      </c>
      <c r="R822" s="135" t="str">
        <f t="shared" si="2729"/>
        <v/>
      </c>
      <c r="S822" s="137" t="str">
        <f t="shared" si="2729"/>
        <v/>
      </c>
      <c r="T822" s="113" t="str">
        <f t="shared" ref="T822:AJ822" si="2730">IF($H822=T$6,$J822,"")</f>
        <v/>
      </c>
      <c r="U822" s="114" t="str">
        <f t="shared" si="2730"/>
        <v/>
      </c>
      <c r="V822" s="114" t="str">
        <f t="shared" si="2730"/>
        <v/>
      </c>
      <c r="W822" s="114" t="str">
        <f t="shared" si="2730"/>
        <v/>
      </c>
      <c r="X822" s="113" t="str">
        <f t="shared" si="2730"/>
        <v/>
      </c>
      <c r="Y822" s="114" t="str">
        <f t="shared" si="2730"/>
        <v/>
      </c>
      <c r="Z822" s="114" t="str">
        <f t="shared" si="2730"/>
        <v/>
      </c>
      <c r="AA822" s="114" t="str">
        <f t="shared" si="2730"/>
        <v/>
      </c>
      <c r="AB822" s="113" t="str">
        <f t="shared" si="2730"/>
        <v/>
      </c>
      <c r="AC822" s="114" t="str">
        <f t="shared" si="2730"/>
        <v/>
      </c>
      <c r="AD822" s="114" t="str">
        <f t="shared" si="2730"/>
        <v/>
      </c>
      <c r="AE822" s="114" t="str">
        <f t="shared" si="2730"/>
        <v/>
      </c>
      <c r="AF822" s="114" t="str">
        <f t="shared" si="2730"/>
        <v/>
      </c>
      <c r="AG822" s="114" t="str">
        <f t="shared" si="2730"/>
        <v/>
      </c>
      <c r="AH822" s="114" t="str">
        <f t="shared" si="2730"/>
        <v/>
      </c>
      <c r="AI822" s="113" t="str">
        <f t="shared" si="2730"/>
        <v/>
      </c>
      <c r="AJ822" s="115" t="str">
        <f t="shared" si="2730"/>
        <v/>
      </c>
      <c r="AK822" s="617"/>
      <c r="AL822" s="38"/>
      <c r="AM822" s="98" t="s">
        <v>68</v>
      </c>
      <c r="AN822" s="130">
        <f t="shared" si="2582"/>
        <v>816</v>
      </c>
      <c r="AO822" s="138" t="str">
        <f t="shared" ref="AO822:AS822" si="2731">IF(AND($G822=AO$4,$H822=AO$6),$I822,"")</f>
        <v/>
      </c>
      <c r="AP822" s="139" t="str">
        <f t="shared" si="2731"/>
        <v/>
      </c>
      <c r="AQ822" s="139">
        <f t="shared" si="2731"/>
        <v>5000</v>
      </c>
      <c r="AR822" s="139" t="str">
        <f t="shared" si="2731"/>
        <v/>
      </c>
      <c r="AS822" s="139" t="str">
        <f t="shared" si="2731"/>
        <v/>
      </c>
      <c r="AT822" s="118"/>
      <c r="AU822" s="138" t="str">
        <f t="shared" si="2511"/>
        <v/>
      </c>
      <c r="AV822" s="139" t="str">
        <f t="shared" si="2512"/>
        <v/>
      </c>
      <c r="AW822" s="139" t="str">
        <f t="shared" si="2513"/>
        <v/>
      </c>
      <c r="AX822" s="139" t="str">
        <f t="shared" si="2514"/>
        <v/>
      </c>
      <c r="AY822" s="139" t="str">
        <f t="shared" si="2515"/>
        <v/>
      </c>
      <c r="AZ822" s="140" t="str">
        <f t="shared" si="2516"/>
        <v/>
      </c>
      <c r="BA822" s="141" t="str">
        <f t="shared" si="2517"/>
        <v/>
      </c>
      <c r="BB822" s="139" t="str">
        <f t="shared" si="2518"/>
        <v/>
      </c>
      <c r="BC822" s="139" t="str">
        <f t="shared" si="2519"/>
        <v/>
      </c>
      <c r="BD822" s="139" t="str">
        <f t="shared" si="2520"/>
        <v/>
      </c>
      <c r="BE822" s="140" t="str">
        <f t="shared" si="2521"/>
        <v/>
      </c>
      <c r="BF822" s="122" t="str">
        <f t="shared" si="2522"/>
        <v/>
      </c>
      <c r="BG822" s="123" t="str">
        <f t="shared" si="2523"/>
        <v/>
      </c>
      <c r="BH822" s="123" t="str">
        <f t="shared" si="2524"/>
        <v/>
      </c>
      <c r="BI822" s="123" t="str">
        <f t="shared" si="2525"/>
        <v/>
      </c>
      <c r="BJ822" s="122" t="str">
        <f t="shared" si="2526"/>
        <v/>
      </c>
      <c r="BK822" s="123" t="str">
        <f t="shared" si="2527"/>
        <v/>
      </c>
      <c r="BL822" s="123" t="str">
        <f t="shared" si="2528"/>
        <v/>
      </c>
      <c r="BM822" s="123" t="str">
        <f t="shared" si="2529"/>
        <v/>
      </c>
      <c r="BN822" s="123" t="str">
        <f t="shared" si="2530"/>
        <v/>
      </c>
      <c r="BO822" s="123" t="str">
        <f t="shared" si="2531"/>
        <v/>
      </c>
      <c r="BP822" s="123" t="str">
        <f t="shared" si="2532"/>
        <v/>
      </c>
      <c r="BQ822" s="123" t="str">
        <f t="shared" si="2533"/>
        <v/>
      </c>
      <c r="BR822" s="124" t="str">
        <f t="shared" si="2534"/>
        <v/>
      </c>
      <c r="BS822" s="142" t="str">
        <f t="shared" si="2535"/>
        <v/>
      </c>
      <c r="BT822" s="143" t="str">
        <f t="shared" si="2536"/>
        <v/>
      </c>
      <c r="BU822" s="143" t="str">
        <f t="shared" si="2537"/>
        <v/>
      </c>
      <c r="BV822" s="143" t="str">
        <f t="shared" si="2538"/>
        <v/>
      </c>
      <c r="BW822" s="143" t="str">
        <f t="shared" si="2539"/>
        <v/>
      </c>
      <c r="BX822" s="144" t="str">
        <f t="shared" si="2540"/>
        <v/>
      </c>
      <c r="BY822" s="141" t="str">
        <f t="shared" si="2541"/>
        <v/>
      </c>
      <c r="BZ822" s="139" t="str">
        <f t="shared" si="2542"/>
        <v/>
      </c>
      <c r="CA822" s="139" t="str">
        <f t="shared" si="2543"/>
        <v/>
      </c>
      <c r="CB822" s="139" t="str">
        <f t="shared" si="2544"/>
        <v/>
      </c>
      <c r="CC822" s="139" t="str">
        <f t="shared" si="2545"/>
        <v/>
      </c>
      <c r="CD822" s="139" t="str">
        <f t="shared" si="2546"/>
        <v/>
      </c>
      <c r="CE822" s="140" t="str">
        <f t="shared" si="2547"/>
        <v/>
      </c>
      <c r="CF822" s="141" t="str">
        <f t="shared" si="2548"/>
        <v/>
      </c>
      <c r="CG822" s="139" t="str">
        <f t="shared" si="2549"/>
        <v/>
      </c>
      <c r="CH822" s="139" t="str">
        <f t="shared" si="2550"/>
        <v/>
      </c>
      <c r="CI822" s="139" t="str">
        <f t="shared" si="2551"/>
        <v/>
      </c>
      <c r="CJ822" s="139" t="str">
        <f t="shared" si="2552"/>
        <v/>
      </c>
      <c r="CK822" s="139" t="str">
        <f t="shared" si="2553"/>
        <v/>
      </c>
      <c r="CL822" s="140" t="str">
        <f t="shared" si="2554"/>
        <v/>
      </c>
      <c r="CM822" s="142" t="str">
        <f t="shared" si="2555"/>
        <v/>
      </c>
      <c r="CN822" s="143" t="str">
        <f t="shared" si="2556"/>
        <v/>
      </c>
      <c r="CO822" s="143" t="str">
        <f t="shared" si="2557"/>
        <v/>
      </c>
      <c r="CP822" s="143" t="str">
        <f t="shared" si="2558"/>
        <v/>
      </c>
      <c r="CQ822" s="143" t="str">
        <f t="shared" si="2559"/>
        <v/>
      </c>
      <c r="CR822" s="145" t="str">
        <f t="shared" si="2560"/>
        <v/>
      </c>
      <c r="CS822" s="127"/>
      <c r="CT822" s="122" t="str">
        <f t="shared" si="2561"/>
        <v/>
      </c>
      <c r="CU822" s="123" t="str">
        <f t="shared" si="2562"/>
        <v/>
      </c>
      <c r="CV822" s="123" t="str">
        <f t="shared" si="2563"/>
        <v/>
      </c>
      <c r="CW822" s="123" t="str">
        <f t="shared" si="2564"/>
        <v/>
      </c>
      <c r="CX822" s="123" t="str">
        <f t="shared" si="2565"/>
        <v/>
      </c>
      <c r="CY822" s="123" t="str">
        <f t="shared" si="2566"/>
        <v/>
      </c>
      <c r="CZ822" s="123" t="str">
        <f t="shared" si="2567"/>
        <v/>
      </c>
      <c r="DA822" s="123" t="str">
        <f t="shared" si="2568"/>
        <v/>
      </c>
      <c r="DB822" s="124" t="str">
        <f t="shared" si="2569"/>
        <v/>
      </c>
      <c r="DC822" s="128" t="str">
        <f t="shared" si="2570"/>
        <v/>
      </c>
      <c r="DD822" s="123" t="str">
        <f t="shared" si="2571"/>
        <v/>
      </c>
      <c r="DE822" s="123" t="str">
        <f t="shared" si="2572"/>
        <v/>
      </c>
      <c r="DF822" s="123" t="str">
        <f t="shared" si="2573"/>
        <v/>
      </c>
      <c r="DG822" s="123" t="str">
        <f t="shared" si="2574"/>
        <v/>
      </c>
      <c r="DH822" s="123" t="str">
        <f t="shared" si="2575"/>
        <v/>
      </c>
      <c r="DI822" s="123" t="str">
        <f t="shared" si="2576"/>
        <v/>
      </c>
      <c r="DJ822" s="129" t="str">
        <f t="shared" si="2577"/>
        <v/>
      </c>
      <c r="DK822" s="98" t="s">
        <v>68</v>
      </c>
      <c r="DL822" s="130">
        <f t="shared" si="2584"/>
        <v>816</v>
      </c>
      <c r="DM822" s="56"/>
    </row>
    <row r="823" spans="2:117" ht="22.5" customHeight="1">
      <c r="B823" s="98" t="s">
        <v>68</v>
      </c>
      <c r="C823" s="130">
        <f t="shared" si="2578"/>
        <v>817</v>
      </c>
      <c r="D823" s="146">
        <v>45714</v>
      </c>
      <c r="E823" s="155" t="s">
        <v>69</v>
      </c>
      <c r="F823" s="102" t="s">
        <v>70</v>
      </c>
      <c r="G823" s="103" t="s">
        <v>20</v>
      </c>
      <c r="H823" s="131" t="s">
        <v>46</v>
      </c>
      <c r="I823" s="132">
        <v>5000</v>
      </c>
      <c r="J823" s="106"/>
      <c r="K823" s="107">
        <f t="shared" si="2579"/>
        <v>7675108</v>
      </c>
      <c r="L823" s="645"/>
      <c r="M823" s="163"/>
      <c r="N823" s="163"/>
      <c r="O823" s="134" t="str">
        <f t="shared" ref="O823:S823" si="2732">IF($H823=O$6,$I823,"")</f>
        <v/>
      </c>
      <c r="P823" s="135" t="str">
        <f t="shared" si="2732"/>
        <v/>
      </c>
      <c r="Q823" s="136">
        <f t="shared" si="2732"/>
        <v>5000</v>
      </c>
      <c r="R823" s="135" t="str">
        <f t="shared" si="2732"/>
        <v/>
      </c>
      <c r="S823" s="137" t="str">
        <f t="shared" si="2732"/>
        <v/>
      </c>
      <c r="T823" s="113" t="str">
        <f t="shared" ref="T823:AJ823" si="2733">IF($H823=T$6,$J823,"")</f>
        <v/>
      </c>
      <c r="U823" s="114" t="str">
        <f t="shared" si="2733"/>
        <v/>
      </c>
      <c r="V823" s="114" t="str">
        <f t="shared" si="2733"/>
        <v/>
      </c>
      <c r="W823" s="114" t="str">
        <f t="shared" si="2733"/>
        <v/>
      </c>
      <c r="X823" s="113" t="str">
        <f t="shared" si="2733"/>
        <v/>
      </c>
      <c r="Y823" s="114" t="str">
        <f t="shared" si="2733"/>
        <v/>
      </c>
      <c r="Z823" s="114" t="str">
        <f t="shared" si="2733"/>
        <v/>
      </c>
      <c r="AA823" s="114" t="str">
        <f t="shared" si="2733"/>
        <v/>
      </c>
      <c r="AB823" s="113" t="str">
        <f t="shared" si="2733"/>
        <v/>
      </c>
      <c r="AC823" s="114" t="str">
        <f t="shared" si="2733"/>
        <v/>
      </c>
      <c r="AD823" s="114" t="str">
        <f t="shared" si="2733"/>
        <v/>
      </c>
      <c r="AE823" s="114" t="str">
        <f t="shared" si="2733"/>
        <v/>
      </c>
      <c r="AF823" s="114" t="str">
        <f t="shared" si="2733"/>
        <v/>
      </c>
      <c r="AG823" s="114" t="str">
        <f t="shared" si="2733"/>
        <v/>
      </c>
      <c r="AH823" s="114" t="str">
        <f t="shared" si="2733"/>
        <v/>
      </c>
      <c r="AI823" s="113" t="str">
        <f t="shared" si="2733"/>
        <v/>
      </c>
      <c r="AJ823" s="115" t="str">
        <f t="shared" si="2733"/>
        <v/>
      </c>
      <c r="AK823" s="617"/>
      <c r="AL823" s="38"/>
      <c r="AM823" s="98" t="s">
        <v>68</v>
      </c>
      <c r="AN823" s="130">
        <f t="shared" si="2582"/>
        <v>817</v>
      </c>
      <c r="AO823" s="138" t="str">
        <f t="shared" ref="AO823:AS823" si="2734">IF(AND($G823=AO$4,$H823=AO$6),$I823,"")</f>
        <v/>
      </c>
      <c r="AP823" s="139" t="str">
        <f t="shared" si="2734"/>
        <v/>
      </c>
      <c r="AQ823" s="139">
        <f t="shared" si="2734"/>
        <v>5000</v>
      </c>
      <c r="AR823" s="139" t="str">
        <f t="shared" si="2734"/>
        <v/>
      </c>
      <c r="AS823" s="139" t="str">
        <f t="shared" si="2734"/>
        <v/>
      </c>
      <c r="AT823" s="118"/>
      <c r="AU823" s="138" t="str">
        <f t="shared" si="2511"/>
        <v/>
      </c>
      <c r="AV823" s="139" t="str">
        <f t="shared" si="2512"/>
        <v/>
      </c>
      <c r="AW823" s="139" t="str">
        <f t="shared" si="2513"/>
        <v/>
      </c>
      <c r="AX823" s="139" t="str">
        <f t="shared" si="2514"/>
        <v/>
      </c>
      <c r="AY823" s="139" t="str">
        <f t="shared" si="2515"/>
        <v/>
      </c>
      <c r="AZ823" s="140" t="str">
        <f t="shared" si="2516"/>
        <v/>
      </c>
      <c r="BA823" s="141" t="str">
        <f t="shared" si="2517"/>
        <v/>
      </c>
      <c r="BB823" s="139" t="str">
        <f t="shared" si="2518"/>
        <v/>
      </c>
      <c r="BC823" s="139" t="str">
        <f t="shared" si="2519"/>
        <v/>
      </c>
      <c r="BD823" s="139" t="str">
        <f t="shared" si="2520"/>
        <v/>
      </c>
      <c r="BE823" s="140" t="str">
        <f t="shared" si="2521"/>
        <v/>
      </c>
      <c r="BF823" s="122" t="str">
        <f t="shared" si="2522"/>
        <v/>
      </c>
      <c r="BG823" s="123" t="str">
        <f t="shared" si="2523"/>
        <v/>
      </c>
      <c r="BH823" s="123" t="str">
        <f t="shared" si="2524"/>
        <v/>
      </c>
      <c r="BI823" s="123" t="str">
        <f t="shared" si="2525"/>
        <v/>
      </c>
      <c r="BJ823" s="122" t="str">
        <f t="shared" si="2526"/>
        <v/>
      </c>
      <c r="BK823" s="123" t="str">
        <f t="shared" si="2527"/>
        <v/>
      </c>
      <c r="BL823" s="123" t="str">
        <f t="shared" si="2528"/>
        <v/>
      </c>
      <c r="BM823" s="123" t="str">
        <f t="shared" si="2529"/>
        <v/>
      </c>
      <c r="BN823" s="123" t="str">
        <f t="shared" si="2530"/>
        <v/>
      </c>
      <c r="BO823" s="123" t="str">
        <f t="shared" si="2531"/>
        <v/>
      </c>
      <c r="BP823" s="123" t="str">
        <f t="shared" si="2532"/>
        <v/>
      </c>
      <c r="BQ823" s="123" t="str">
        <f t="shared" si="2533"/>
        <v/>
      </c>
      <c r="BR823" s="124" t="str">
        <f t="shared" si="2534"/>
        <v/>
      </c>
      <c r="BS823" s="142" t="str">
        <f t="shared" si="2535"/>
        <v/>
      </c>
      <c r="BT823" s="143" t="str">
        <f t="shared" si="2536"/>
        <v/>
      </c>
      <c r="BU823" s="143" t="str">
        <f t="shared" si="2537"/>
        <v/>
      </c>
      <c r="BV823" s="143" t="str">
        <f t="shared" si="2538"/>
        <v/>
      </c>
      <c r="BW823" s="143" t="str">
        <f t="shared" si="2539"/>
        <v/>
      </c>
      <c r="BX823" s="144" t="str">
        <f t="shared" si="2540"/>
        <v/>
      </c>
      <c r="BY823" s="141" t="str">
        <f t="shared" si="2541"/>
        <v/>
      </c>
      <c r="BZ823" s="139" t="str">
        <f t="shared" si="2542"/>
        <v/>
      </c>
      <c r="CA823" s="139" t="str">
        <f t="shared" si="2543"/>
        <v/>
      </c>
      <c r="CB823" s="139" t="str">
        <f t="shared" si="2544"/>
        <v/>
      </c>
      <c r="CC823" s="139" t="str">
        <f t="shared" si="2545"/>
        <v/>
      </c>
      <c r="CD823" s="139" t="str">
        <f t="shared" si="2546"/>
        <v/>
      </c>
      <c r="CE823" s="140" t="str">
        <f t="shared" si="2547"/>
        <v/>
      </c>
      <c r="CF823" s="141" t="str">
        <f t="shared" si="2548"/>
        <v/>
      </c>
      <c r="CG823" s="139" t="str">
        <f t="shared" si="2549"/>
        <v/>
      </c>
      <c r="CH823" s="139" t="str">
        <f t="shared" si="2550"/>
        <v/>
      </c>
      <c r="CI823" s="139" t="str">
        <f t="shared" si="2551"/>
        <v/>
      </c>
      <c r="CJ823" s="139" t="str">
        <f t="shared" si="2552"/>
        <v/>
      </c>
      <c r="CK823" s="139" t="str">
        <f t="shared" si="2553"/>
        <v/>
      </c>
      <c r="CL823" s="140" t="str">
        <f t="shared" si="2554"/>
        <v/>
      </c>
      <c r="CM823" s="142" t="str">
        <f t="shared" si="2555"/>
        <v/>
      </c>
      <c r="CN823" s="143" t="str">
        <f t="shared" si="2556"/>
        <v/>
      </c>
      <c r="CO823" s="143" t="str">
        <f t="shared" si="2557"/>
        <v/>
      </c>
      <c r="CP823" s="143" t="str">
        <f t="shared" si="2558"/>
        <v/>
      </c>
      <c r="CQ823" s="143" t="str">
        <f t="shared" si="2559"/>
        <v/>
      </c>
      <c r="CR823" s="145" t="str">
        <f t="shared" si="2560"/>
        <v/>
      </c>
      <c r="CS823" s="127"/>
      <c r="CT823" s="122" t="str">
        <f t="shared" si="2561"/>
        <v/>
      </c>
      <c r="CU823" s="123" t="str">
        <f t="shared" si="2562"/>
        <v/>
      </c>
      <c r="CV823" s="123" t="str">
        <f t="shared" si="2563"/>
        <v/>
      </c>
      <c r="CW823" s="123" t="str">
        <f t="shared" si="2564"/>
        <v/>
      </c>
      <c r="CX823" s="123" t="str">
        <f t="shared" si="2565"/>
        <v/>
      </c>
      <c r="CY823" s="123" t="str">
        <f t="shared" si="2566"/>
        <v/>
      </c>
      <c r="CZ823" s="123" t="str">
        <f t="shared" si="2567"/>
        <v/>
      </c>
      <c r="DA823" s="123" t="str">
        <f t="shared" si="2568"/>
        <v/>
      </c>
      <c r="DB823" s="124" t="str">
        <f t="shared" si="2569"/>
        <v/>
      </c>
      <c r="DC823" s="128" t="str">
        <f t="shared" si="2570"/>
        <v/>
      </c>
      <c r="DD823" s="123" t="str">
        <f t="shared" si="2571"/>
        <v/>
      </c>
      <c r="DE823" s="123" t="str">
        <f t="shared" si="2572"/>
        <v/>
      </c>
      <c r="DF823" s="123" t="str">
        <f t="shared" si="2573"/>
        <v/>
      </c>
      <c r="DG823" s="123" t="str">
        <f t="shared" si="2574"/>
        <v/>
      </c>
      <c r="DH823" s="123" t="str">
        <f t="shared" si="2575"/>
        <v/>
      </c>
      <c r="DI823" s="123" t="str">
        <f t="shared" si="2576"/>
        <v/>
      </c>
      <c r="DJ823" s="129" t="str">
        <f t="shared" si="2577"/>
        <v/>
      </c>
      <c r="DK823" s="98" t="s">
        <v>68</v>
      </c>
      <c r="DL823" s="130">
        <f t="shared" si="2584"/>
        <v>817</v>
      </c>
      <c r="DM823" s="56"/>
    </row>
    <row r="824" spans="2:117" ht="22.5" customHeight="1">
      <c r="B824" s="98" t="s">
        <v>68</v>
      </c>
      <c r="C824" s="130">
        <f t="shared" si="2578"/>
        <v>818</v>
      </c>
      <c r="D824" s="146">
        <v>45714</v>
      </c>
      <c r="E824" s="155" t="s">
        <v>69</v>
      </c>
      <c r="F824" s="102" t="s">
        <v>70</v>
      </c>
      <c r="G824" s="103" t="s">
        <v>20</v>
      </c>
      <c r="H824" s="131" t="s">
        <v>46</v>
      </c>
      <c r="I824" s="132">
        <v>2000</v>
      </c>
      <c r="J824" s="106"/>
      <c r="K824" s="107">
        <f t="shared" si="2579"/>
        <v>7677108</v>
      </c>
      <c r="L824" s="645"/>
      <c r="M824" s="133"/>
      <c r="N824" s="133"/>
      <c r="O824" s="134" t="str">
        <f t="shared" ref="O824:S824" si="2735">IF($H824=O$6,$I824,"")</f>
        <v/>
      </c>
      <c r="P824" s="135" t="str">
        <f t="shared" si="2735"/>
        <v/>
      </c>
      <c r="Q824" s="136">
        <f t="shared" si="2735"/>
        <v>2000</v>
      </c>
      <c r="R824" s="135" t="str">
        <f t="shared" si="2735"/>
        <v/>
      </c>
      <c r="S824" s="137" t="str">
        <f t="shared" si="2735"/>
        <v/>
      </c>
      <c r="T824" s="113" t="str">
        <f t="shared" ref="T824:AJ824" si="2736">IF($H824=T$6,$J824,"")</f>
        <v/>
      </c>
      <c r="U824" s="114" t="str">
        <f t="shared" si="2736"/>
        <v/>
      </c>
      <c r="V824" s="114" t="str">
        <f t="shared" si="2736"/>
        <v/>
      </c>
      <c r="W824" s="114" t="str">
        <f t="shared" si="2736"/>
        <v/>
      </c>
      <c r="X824" s="113" t="str">
        <f t="shared" si="2736"/>
        <v/>
      </c>
      <c r="Y824" s="114" t="str">
        <f t="shared" si="2736"/>
        <v/>
      </c>
      <c r="Z824" s="114" t="str">
        <f t="shared" si="2736"/>
        <v/>
      </c>
      <c r="AA824" s="114" t="str">
        <f t="shared" si="2736"/>
        <v/>
      </c>
      <c r="AB824" s="113" t="str">
        <f t="shared" si="2736"/>
        <v/>
      </c>
      <c r="AC824" s="114" t="str">
        <f t="shared" si="2736"/>
        <v/>
      </c>
      <c r="AD824" s="114" t="str">
        <f t="shared" si="2736"/>
        <v/>
      </c>
      <c r="AE824" s="114" t="str">
        <f t="shared" si="2736"/>
        <v/>
      </c>
      <c r="AF824" s="114" t="str">
        <f t="shared" si="2736"/>
        <v/>
      </c>
      <c r="AG824" s="114" t="str">
        <f t="shared" si="2736"/>
        <v/>
      </c>
      <c r="AH824" s="114" t="str">
        <f t="shared" si="2736"/>
        <v/>
      </c>
      <c r="AI824" s="113" t="str">
        <f t="shared" si="2736"/>
        <v/>
      </c>
      <c r="AJ824" s="115" t="str">
        <f t="shared" si="2736"/>
        <v/>
      </c>
      <c r="AK824" s="617"/>
      <c r="AL824" s="38"/>
      <c r="AM824" s="98" t="s">
        <v>68</v>
      </c>
      <c r="AN824" s="130">
        <f t="shared" si="2582"/>
        <v>818</v>
      </c>
      <c r="AO824" s="138" t="str">
        <f t="shared" ref="AO824:AS824" si="2737">IF(AND($G824=AO$4,$H824=AO$6),$I824,"")</f>
        <v/>
      </c>
      <c r="AP824" s="139" t="str">
        <f t="shared" si="2737"/>
        <v/>
      </c>
      <c r="AQ824" s="139">
        <f t="shared" si="2737"/>
        <v>2000</v>
      </c>
      <c r="AR824" s="139" t="str">
        <f t="shared" si="2737"/>
        <v/>
      </c>
      <c r="AS824" s="139" t="str">
        <f t="shared" si="2737"/>
        <v/>
      </c>
      <c r="AT824" s="118"/>
      <c r="AU824" s="138" t="str">
        <f t="shared" si="2511"/>
        <v/>
      </c>
      <c r="AV824" s="139" t="str">
        <f t="shared" si="2512"/>
        <v/>
      </c>
      <c r="AW824" s="139" t="str">
        <f t="shared" si="2513"/>
        <v/>
      </c>
      <c r="AX824" s="139" t="str">
        <f t="shared" si="2514"/>
        <v/>
      </c>
      <c r="AY824" s="139" t="str">
        <f t="shared" si="2515"/>
        <v/>
      </c>
      <c r="AZ824" s="140" t="str">
        <f t="shared" si="2516"/>
        <v/>
      </c>
      <c r="BA824" s="141" t="str">
        <f t="shared" si="2517"/>
        <v/>
      </c>
      <c r="BB824" s="139" t="str">
        <f t="shared" si="2518"/>
        <v/>
      </c>
      <c r="BC824" s="139" t="str">
        <f t="shared" si="2519"/>
        <v/>
      </c>
      <c r="BD824" s="139" t="str">
        <f t="shared" si="2520"/>
        <v/>
      </c>
      <c r="BE824" s="140" t="str">
        <f t="shared" si="2521"/>
        <v/>
      </c>
      <c r="BF824" s="122" t="str">
        <f t="shared" si="2522"/>
        <v/>
      </c>
      <c r="BG824" s="123" t="str">
        <f t="shared" si="2523"/>
        <v/>
      </c>
      <c r="BH824" s="123" t="str">
        <f t="shared" si="2524"/>
        <v/>
      </c>
      <c r="BI824" s="123" t="str">
        <f t="shared" si="2525"/>
        <v/>
      </c>
      <c r="BJ824" s="122" t="str">
        <f t="shared" si="2526"/>
        <v/>
      </c>
      <c r="BK824" s="123" t="str">
        <f t="shared" si="2527"/>
        <v/>
      </c>
      <c r="BL824" s="123" t="str">
        <f t="shared" si="2528"/>
        <v/>
      </c>
      <c r="BM824" s="123" t="str">
        <f t="shared" si="2529"/>
        <v/>
      </c>
      <c r="BN824" s="123" t="str">
        <f t="shared" si="2530"/>
        <v/>
      </c>
      <c r="BO824" s="123" t="str">
        <f t="shared" si="2531"/>
        <v/>
      </c>
      <c r="BP824" s="123" t="str">
        <f t="shared" si="2532"/>
        <v/>
      </c>
      <c r="BQ824" s="123" t="str">
        <f t="shared" si="2533"/>
        <v/>
      </c>
      <c r="BR824" s="124" t="str">
        <f t="shared" si="2534"/>
        <v/>
      </c>
      <c r="BS824" s="142" t="str">
        <f t="shared" si="2535"/>
        <v/>
      </c>
      <c r="BT824" s="143" t="str">
        <f t="shared" si="2536"/>
        <v/>
      </c>
      <c r="BU824" s="143" t="str">
        <f t="shared" si="2537"/>
        <v/>
      </c>
      <c r="BV824" s="143" t="str">
        <f t="shared" si="2538"/>
        <v/>
      </c>
      <c r="BW824" s="143" t="str">
        <f t="shared" si="2539"/>
        <v/>
      </c>
      <c r="BX824" s="144" t="str">
        <f t="shared" si="2540"/>
        <v/>
      </c>
      <c r="BY824" s="141" t="str">
        <f t="shared" si="2541"/>
        <v/>
      </c>
      <c r="BZ824" s="139" t="str">
        <f t="shared" si="2542"/>
        <v/>
      </c>
      <c r="CA824" s="139" t="str">
        <f t="shared" si="2543"/>
        <v/>
      </c>
      <c r="CB824" s="139" t="str">
        <f t="shared" si="2544"/>
        <v/>
      </c>
      <c r="CC824" s="139" t="str">
        <f t="shared" si="2545"/>
        <v/>
      </c>
      <c r="CD824" s="139" t="str">
        <f t="shared" si="2546"/>
        <v/>
      </c>
      <c r="CE824" s="140" t="str">
        <f t="shared" si="2547"/>
        <v/>
      </c>
      <c r="CF824" s="141" t="str">
        <f t="shared" si="2548"/>
        <v/>
      </c>
      <c r="CG824" s="139" t="str">
        <f t="shared" si="2549"/>
        <v/>
      </c>
      <c r="CH824" s="139" t="str">
        <f t="shared" si="2550"/>
        <v/>
      </c>
      <c r="CI824" s="139" t="str">
        <f t="shared" si="2551"/>
        <v/>
      </c>
      <c r="CJ824" s="139" t="str">
        <f t="shared" si="2552"/>
        <v/>
      </c>
      <c r="CK824" s="139" t="str">
        <f t="shared" si="2553"/>
        <v/>
      </c>
      <c r="CL824" s="140" t="str">
        <f t="shared" si="2554"/>
        <v/>
      </c>
      <c r="CM824" s="142" t="str">
        <f t="shared" si="2555"/>
        <v/>
      </c>
      <c r="CN824" s="143" t="str">
        <f t="shared" si="2556"/>
        <v/>
      </c>
      <c r="CO824" s="143" t="str">
        <f t="shared" si="2557"/>
        <v/>
      </c>
      <c r="CP824" s="143" t="str">
        <f t="shared" si="2558"/>
        <v/>
      </c>
      <c r="CQ824" s="143" t="str">
        <f t="shared" si="2559"/>
        <v/>
      </c>
      <c r="CR824" s="145" t="str">
        <f t="shared" si="2560"/>
        <v/>
      </c>
      <c r="CS824" s="127"/>
      <c r="CT824" s="122" t="str">
        <f t="shared" si="2561"/>
        <v/>
      </c>
      <c r="CU824" s="123" t="str">
        <f t="shared" si="2562"/>
        <v/>
      </c>
      <c r="CV824" s="123" t="str">
        <f t="shared" si="2563"/>
        <v/>
      </c>
      <c r="CW824" s="123" t="str">
        <f t="shared" si="2564"/>
        <v/>
      </c>
      <c r="CX824" s="123" t="str">
        <f t="shared" si="2565"/>
        <v/>
      </c>
      <c r="CY824" s="123" t="str">
        <f t="shared" si="2566"/>
        <v/>
      </c>
      <c r="CZ824" s="123" t="str">
        <f t="shared" si="2567"/>
        <v/>
      </c>
      <c r="DA824" s="123" t="str">
        <f t="shared" si="2568"/>
        <v/>
      </c>
      <c r="DB824" s="124" t="str">
        <f t="shared" si="2569"/>
        <v/>
      </c>
      <c r="DC824" s="128" t="str">
        <f t="shared" si="2570"/>
        <v/>
      </c>
      <c r="DD824" s="123" t="str">
        <f t="shared" si="2571"/>
        <v/>
      </c>
      <c r="DE824" s="123" t="str">
        <f t="shared" si="2572"/>
        <v/>
      </c>
      <c r="DF824" s="123" t="str">
        <f t="shared" si="2573"/>
        <v/>
      </c>
      <c r="DG824" s="123" t="str">
        <f t="shared" si="2574"/>
        <v/>
      </c>
      <c r="DH824" s="123" t="str">
        <f t="shared" si="2575"/>
        <v/>
      </c>
      <c r="DI824" s="123" t="str">
        <f t="shared" si="2576"/>
        <v/>
      </c>
      <c r="DJ824" s="129" t="str">
        <f t="shared" si="2577"/>
        <v/>
      </c>
      <c r="DK824" s="98" t="s">
        <v>68</v>
      </c>
      <c r="DL824" s="130">
        <f t="shared" si="2584"/>
        <v>818</v>
      </c>
      <c r="DM824" s="56"/>
    </row>
    <row r="825" spans="2:117" ht="22.5" customHeight="1">
      <c r="B825" s="98" t="s">
        <v>68</v>
      </c>
      <c r="C825" s="130">
        <f t="shared" si="2578"/>
        <v>819</v>
      </c>
      <c r="D825" s="146">
        <v>45714</v>
      </c>
      <c r="E825" s="155" t="s">
        <v>69</v>
      </c>
      <c r="F825" s="102" t="s">
        <v>70</v>
      </c>
      <c r="G825" s="156" t="s">
        <v>20</v>
      </c>
      <c r="H825" s="131" t="s">
        <v>46</v>
      </c>
      <c r="I825" s="132">
        <v>30000</v>
      </c>
      <c r="J825" s="106"/>
      <c r="K825" s="107">
        <f t="shared" si="2579"/>
        <v>7707108</v>
      </c>
      <c r="L825" s="645"/>
      <c r="M825" s="133"/>
      <c r="N825" s="133"/>
      <c r="O825" s="134" t="str">
        <f t="shared" ref="O825:S825" si="2738">IF($H825=O$6,$I825,"")</f>
        <v/>
      </c>
      <c r="P825" s="135" t="str">
        <f t="shared" si="2738"/>
        <v/>
      </c>
      <c r="Q825" s="136">
        <f t="shared" si="2738"/>
        <v>30000</v>
      </c>
      <c r="R825" s="135" t="str">
        <f t="shared" si="2738"/>
        <v/>
      </c>
      <c r="S825" s="137" t="str">
        <f t="shared" si="2738"/>
        <v/>
      </c>
      <c r="T825" s="113" t="str">
        <f t="shared" ref="T825:AJ825" si="2739">IF($H825=T$6,$J825,"")</f>
        <v/>
      </c>
      <c r="U825" s="114" t="str">
        <f t="shared" si="2739"/>
        <v/>
      </c>
      <c r="V825" s="114" t="str">
        <f t="shared" si="2739"/>
        <v/>
      </c>
      <c r="W825" s="114" t="str">
        <f t="shared" si="2739"/>
        <v/>
      </c>
      <c r="X825" s="113" t="str">
        <f t="shared" si="2739"/>
        <v/>
      </c>
      <c r="Y825" s="114" t="str">
        <f t="shared" si="2739"/>
        <v/>
      </c>
      <c r="Z825" s="114" t="str">
        <f t="shared" si="2739"/>
        <v/>
      </c>
      <c r="AA825" s="114" t="str">
        <f t="shared" si="2739"/>
        <v/>
      </c>
      <c r="AB825" s="113" t="str">
        <f t="shared" si="2739"/>
        <v/>
      </c>
      <c r="AC825" s="114" t="str">
        <f t="shared" si="2739"/>
        <v/>
      </c>
      <c r="AD825" s="114" t="str">
        <f t="shared" si="2739"/>
        <v/>
      </c>
      <c r="AE825" s="114" t="str">
        <f t="shared" si="2739"/>
        <v/>
      </c>
      <c r="AF825" s="114" t="str">
        <f t="shared" si="2739"/>
        <v/>
      </c>
      <c r="AG825" s="114" t="str">
        <f t="shared" si="2739"/>
        <v/>
      </c>
      <c r="AH825" s="114" t="str">
        <f t="shared" si="2739"/>
        <v/>
      </c>
      <c r="AI825" s="113" t="str">
        <f t="shared" si="2739"/>
        <v/>
      </c>
      <c r="AJ825" s="115" t="str">
        <f t="shared" si="2739"/>
        <v/>
      </c>
      <c r="AK825" s="617"/>
      <c r="AL825" s="38"/>
      <c r="AM825" s="98" t="s">
        <v>68</v>
      </c>
      <c r="AN825" s="130">
        <f t="shared" si="2582"/>
        <v>819</v>
      </c>
      <c r="AO825" s="138" t="str">
        <f t="shared" ref="AO825:AS825" si="2740">IF(AND($G825=AO$4,$H825=AO$6),$I825,"")</f>
        <v/>
      </c>
      <c r="AP825" s="139" t="str">
        <f t="shared" si="2740"/>
        <v/>
      </c>
      <c r="AQ825" s="139">
        <f t="shared" si="2740"/>
        <v>30000</v>
      </c>
      <c r="AR825" s="139" t="str">
        <f t="shared" si="2740"/>
        <v/>
      </c>
      <c r="AS825" s="139" t="str">
        <f t="shared" si="2740"/>
        <v/>
      </c>
      <c r="AT825" s="118"/>
      <c r="AU825" s="138" t="str">
        <f t="shared" si="2511"/>
        <v/>
      </c>
      <c r="AV825" s="139" t="str">
        <f t="shared" si="2512"/>
        <v/>
      </c>
      <c r="AW825" s="139" t="str">
        <f t="shared" si="2513"/>
        <v/>
      </c>
      <c r="AX825" s="139" t="str">
        <f t="shared" si="2514"/>
        <v/>
      </c>
      <c r="AY825" s="139" t="str">
        <f t="shared" si="2515"/>
        <v/>
      </c>
      <c r="AZ825" s="140" t="str">
        <f t="shared" si="2516"/>
        <v/>
      </c>
      <c r="BA825" s="141" t="str">
        <f t="shared" si="2517"/>
        <v/>
      </c>
      <c r="BB825" s="139" t="str">
        <f t="shared" si="2518"/>
        <v/>
      </c>
      <c r="BC825" s="139" t="str">
        <f t="shared" si="2519"/>
        <v/>
      </c>
      <c r="BD825" s="139" t="str">
        <f t="shared" si="2520"/>
        <v/>
      </c>
      <c r="BE825" s="140" t="str">
        <f t="shared" si="2521"/>
        <v/>
      </c>
      <c r="BF825" s="122" t="str">
        <f t="shared" si="2522"/>
        <v/>
      </c>
      <c r="BG825" s="123" t="str">
        <f t="shared" si="2523"/>
        <v/>
      </c>
      <c r="BH825" s="123" t="str">
        <f t="shared" si="2524"/>
        <v/>
      </c>
      <c r="BI825" s="123" t="str">
        <f t="shared" si="2525"/>
        <v/>
      </c>
      <c r="BJ825" s="122" t="str">
        <f t="shared" si="2526"/>
        <v/>
      </c>
      <c r="BK825" s="123" t="str">
        <f t="shared" si="2527"/>
        <v/>
      </c>
      <c r="BL825" s="123" t="str">
        <f t="shared" si="2528"/>
        <v/>
      </c>
      <c r="BM825" s="123" t="str">
        <f t="shared" si="2529"/>
        <v/>
      </c>
      <c r="BN825" s="123" t="str">
        <f t="shared" si="2530"/>
        <v/>
      </c>
      <c r="BO825" s="123" t="str">
        <f t="shared" si="2531"/>
        <v/>
      </c>
      <c r="BP825" s="123" t="str">
        <f t="shared" si="2532"/>
        <v/>
      </c>
      <c r="BQ825" s="123" t="str">
        <f t="shared" si="2533"/>
        <v/>
      </c>
      <c r="BR825" s="124" t="str">
        <f t="shared" si="2534"/>
        <v/>
      </c>
      <c r="BS825" s="142" t="str">
        <f t="shared" si="2535"/>
        <v/>
      </c>
      <c r="BT825" s="143" t="str">
        <f t="shared" si="2536"/>
        <v/>
      </c>
      <c r="BU825" s="143" t="str">
        <f t="shared" si="2537"/>
        <v/>
      </c>
      <c r="BV825" s="143" t="str">
        <f t="shared" si="2538"/>
        <v/>
      </c>
      <c r="BW825" s="143" t="str">
        <f t="shared" si="2539"/>
        <v/>
      </c>
      <c r="BX825" s="144" t="str">
        <f t="shared" si="2540"/>
        <v/>
      </c>
      <c r="BY825" s="141" t="str">
        <f t="shared" si="2541"/>
        <v/>
      </c>
      <c r="BZ825" s="139" t="str">
        <f t="shared" si="2542"/>
        <v/>
      </c>
      <c r="CA825" s="139" t="str">
        <f t="shared" si="2543"/>
        <v/>
      </c>
      <c r="CB825" s="139" t="str">
        <f t="shared" si="2544"/>
        <v/>
      </c>
      <c r="CC825" s="139" t="str">
        <f t="shared" si="2545"/>
        <v/>
      </c>
      <c r="CD825" s="139" t="str">
        <f t="shared" si="2546"/>
        <v/>
      </c>
      <c r="CE825" s="140" t="str">
        <f t="shared" si="2547"/>
        <v/>
      </c>
      <c r="CF825" s="141" t="str">
        <f t="shared" si="2548"/>
        <v/>
      </c>
      <c r="CG825" s="139" t="str">
        <f t="shared" si="2549"/>
        <v/>
      </c>
      <c r="CH825" s="139" t="str">
        <f t="shared" si="2550"/>
        <v/>
      </c>
      <c r="CI825" s="139" t="str">
        <f t="shared" si="2551"/>
        <v/>
      </c>
      <c r="CJ825" s="139" t="str">
        <f t="shared" si="2552"/>
        <v/>
      </c>
      <c r="CK825" s="139" t="str">
        <f t="shared" si="2553"/>
        <v/>
      </c>
      <c r="CL825" s="140" t="str">
        <f t="shared" si="2554"/>
        <v/>
      </c>
      <c r="CM825" s="142" t="str">
        <f t="shared" si="2555"/>
        <v/>
      </c>
      <c r="CN825" s="143" t="str">
        <f t="shared" si="2556"/>
        <v/>
      </c>
      <c r="CO825" s="143" t="str">
        <f t="shared" si="2557"/>
        <v/>
      </c>
      <c r="CP825" s="143" t="str">
        <f t="shared" si="2558"/>
        <v/>
      </c>
      <c r="CQ825" s="143" t="str">
        <f t="shared" si="2559"/>
        <v/>
      </c>
      <c r="CR825" s="145" t="str">
        <f t="shared" si="2560"/>
        <v/>
      </c>
      <c r="CS825" s="127"/>
      <c r="CT825" s="122" t="str">
        <f t="shared" si="2561"/>
        <v/>
      </c>
      <c r="CU825" s="123" t="str">
        <f t="shared" si="2562"/>
        <v/>
      </c>
      <c r="CV825" s="123" t="str">
        <f t="shared" si="2563"/>
        <v/>
      </c>
      <c r="CW825" s="123" t="str">
        <f t="shared" si="2564"/>
        <v/>
      </c>
      <c r="CX825" s="123" t="str">
        <f t="shared" si="2565"/>
        <v/>
      </c>
      <c r="CY825" s="123" t="str">
        <f t="shared" si="2566"/>
        <v/>
      </c>
      <c r="CZ825" s="123" t="str">
        <f t="shared" si="2567"/>
        <v/>
      </c>
      <c r="DA825" s="123" t="str">
        <f t="shared" si="2568"/>
        <v/>
      </c>
      <c r="DB825" s="124" t="str">
        <f t="shared" si="2569"/>
        <v/>
      </c>
      <c r="DC825" s="128" t="str">
        <f t="shared" si="2570"/>
        <v/>
      </c>
      <c r="DD825" s="123" t="str">
        <f t="shared" si="2571"/>
        <v/>
      </c>
      <c r="DE825" s="123" t="str">
        <f t="shared" si="2572"/>
        <v/>
      </c>
      <c r="DF825" s="123" t="str">
        <f t="shared" si="2573"/>
        <v/>
      </c>
      <c r="DG825" s="123" t="str">
        <f t="shared" si="2574"/>
        <v/>
      </c>
      <c r="DH825" s="123" t="str">
        <f t="shared" si="2575"/>
        <v/>
      </c>
      <c r="DI825" s="123" t="str">
        <f t="shared" si="2576"/>
        <v/>
      </c>
      <c r="DJ825" s="129" t="str">
        <f t="shared" si="2577"/>
        <v/>
      </c>
      <c r="DK825" s="98" t="s">
        <v>68</v>
      </c>
      <c r="DL825" s="130">
        <f t="shared" si="2584"/>
        <v>819</v>
      </c>
      <c r="DM825" s="56"/>
    </row>
    <row r="826" spans="2:117" ht="22.5" customHeight="1">
      <c r="B826" s="98" t="s">
        <v>68</v>
      </c>
      <c r="C826" s="130">
        <f t="shared" si="2578"/>
        <v>820</v>
      </c>
      <c r="D826" s="146">
        <v>45714</v>
      </c>
      <c r="E826" s="155" t="s">
        <v>69</v>
      </c>
      <c r="F826" s="102" t="s">
        <v>70</v>
      </c>
      <c r="G826" s="103" t="s">
        <v>20</v>
      </c>
      <c r="H826" s="131" t="s">
        <v>46</v>
      </c>
      <c r="I826" s="132">
        <v>5000</v>
      </c>
      <c r="J826" s="106"/>
      <c r="K826" s="107">
        <f t="shared" si="2579"/>
        <v>7712108</v>
      </c>
      <c r="L826" s="645"/>
      <c r="M826" s="133"/>
      <c r="N826" s="133"/>
      <c r="O826" s="134" t="str">
        <f t="shared" ref="O826:S826" si="2741">IF($H826=O$6,$I826,"")</f>
        <v/>
      </c>
      <c r="P826" s="135" t="str">
        <f t="shared" si="2741"/>
        <v/>
      </c>
      <c r="Q826" s="136">
        <f t="shared" si="2741"/>
        <v>5000</v>
      </c>
      <c r="R826" s="135" t="str">
        <f t="shared" si="2741"/>
        <v/>
      </c>
      <c r="S826" s="137" t="str">
        <f t="shared" si="2741"/>
        <v/>
      </c>
      <c r="T826" s="113" t="str">
        <f t="shared" ref="T826:AJ826" si="2742">IF($H826=T$6,$J826,"")</f>
        <v/>
      </c>
      <c r="U826" s="114" t="str">
        <f t="shared" si="2742"/>
        <v/>
      </c>
      <c r="V826" s="114" t="str">
        <f t="shared" si="2742"/>
        <v/>
      </c>
      <c r="W826" s="114" t="str">
        <f t="shared" si="2742"/>
        <v/>
      </c>
      <c r="X826" s="113" t="str">
        <f t="shared" si="2742"/>
        <v/>
      </c>
      <c r="Y826" s="114" t="str">
        <f t="shared" si="2742"/>
        <v/>
      </c>
      <c r="Z826" s="114" t="str">
        <f t="shared" si="2742"/>
        <v/>
      </c>
      <c r="AA826" s="114" t="str">
        <f t="shared" si="2742"/>
        <v/>
      </c>
      <c r="AB826" s="113" t="str">
        <f t="shared" si="2742"/>
        <v/>
      </c>
      <c r="AC826" s="114" t="str">
        <f t="shared" si="2742"/>
        <v/>
      </c>
      <c r="AD826" s="114" t="str">
        <f t="shared" si="2742"/>
        <v/>
      </c>
      <c r="AE826" s="114" t="str">
        <f t="shared" si="2742"/>
        <v/>
      </c>
      <c r="AF826" s="114" t="str">
        <f t="shared" si="2742"/>
        <v/>
      </c>
      <c r="AG826" s="114" t="str">
        <f t="shared" si="2742"/>
        <v/>
      </c>
      <c r="AH826" s="114" t="str">
        <f t="shared" si="2742"/>
        <v/>
      </c>
      <c r="AI826" s="113" t="str">
        <f t="shared" si="2742"/>
        <v/>
      </c>
      <c r="AJ826" s="115" t="str">
        <f t="shared" si="2742"/>
        <v/>
      </c>
      <c r="AK826" s="617"/>
      <c r="AL826" s="38"/>
      <c r="AM826" s="98" t="s">
        <v>68</v>
      </c>
      <c r="AN826" s="130">
        <f t="shared" si="2582"/>
        <v>820</v>
      </c>
      <c r="AO826" s="138" t="str">
        <f t="shared" ref="AO826:AS826" si="2743">IF(AND($G826=AO$4,$H826=AO$6),$I826,"")</f>
        <v/>
      </c>
      <c r="AP826" s="139" t="str">
        <f t="shared" si="2743"/>
        <v/>
      </c>
      <c r="AQ826" s="139">
        <f t="shared" si="2743"/>
        <v>5000</v>
      </c>
      <c r="AR826" s="139" t="str">
        <f t="shared" si="2743"/>
        <v/>
      </c>
      <c r="AS826" s="139" t="str">
        <f t="shared" si="2743"/>
        <v/>
      </c>
      <c r="AT826" s="118"/>
      <c r="AU826" s="138" t="str">
        <f t="shared" si="2511"/>
        <v/>
      </c>
      <c r="AV826" s="139" t="str">
        <f t="shared" si="2512"/>
        <v/>
      </c>
      <c r="AW826" s="139" t="str">
        <f t="shared" si="2513"/>
        <v/>
      </c>
      <c r="AX826" s="139" t="str">
        <f t="shared" si="2514"/>
        <v/>
      </c>
      <c r="AY826" s="139" t="str">
        <f t="shared" si="2515"/>
        <v/>
      </c>
      <c r="AZ826" s="140" t="str">
        <f t="shared" si="2516"/>
        <v/>
      </c>
      <c r="BA826" s="141" t="str">
        <f t="shared" si="2517"/>
        <v/>
      </c>
      <c r="BB826" s="139" t="str">
        <f t="shared" si="2518"/>
        <v/>
      </c>
      <c r="BC826" s="139" t="str">
        <f t="shared" si="2519"/>
        <v/>
      </c>
      <c r="BD826" s="139" t="str">
        <f t="shared" si="2520"/>
        <v/>
      </c>
      <c r="BE826" s="140" t="str">
        <f t="shared" si="2521"/>
        <v/>
      </c>
      <c r="BF826" s="122" t="str">
        <f t="shared" si="2522"/>
        <v/>
      </c>
      <c r="BG826" s="123" t="str">
        <f t="shared" si="2523"/>
        <v/>
      </c>
      <c r="BH826" s="123" t="str">
        <f t="shared" si="2524"/>
        <v/>
      </c>
      <c r="BI826" s="123" t="str">
        <f t="shared" si="2525"/>
        <v/>
      </c>
      <c r="BJ826" s="122" t="str">
        <f t="shared" si="2526"/>
        <v/>
      </c>
      <c r="BK826" s="123" t="str">
        <f t="shared" si="2527"/>
        <v/>
      </c>
      <c r="BL826" s="123" t="str">
        <f t="shared" si="2528"/>
        <v/>
      </c>
      <c r="BM826" s="123" t="str">
        <f t="shared" si="2529"/>
        <v/>
      </c>
      <c r="BN826" s="123" t="str">
        <f t="shared" si="2530"/>
        <v/>
      </c>
      <c r="BO826" s="123" t="str">
        <f t="shared" si="2531"/>
        <v/>
      </c>
      <c r="BP826" s="123" t="str">
        <f t="shared" si="2532"/>
        <v/>
      </c>
      <c r="BQ826" s="123" t="str">
        <f t="shared" si="2533"/>
        <v/>
      </c>
      <c r="BR826" s="124" t="str">
        <f t="shared" si="2534"/>
        <v/>
      </c>
      <c r="BS826" s="142" t="str">
        <f t="shared" si="2535"/>
        <v/>
      </c>
      <c r="BT826" s="143" t="str">
        <f t="shared" si="2536"/>
        <v/>
      </c>
      <c r="BU826" s="143" t="str">
        <f t="shared" si="2537"/>
        <v/>
      </c>
      <c r="BV826" s="143" t="str">
        <f t="shared" si="2538"/>
        <v/>
      </c>
      <c r="BW826" s="143" t="str">
        <f t="shared" si="2539"/>
        <v/>
      </c>
      <c r="BX826" s="144" t="str">
        <f t="shared" si="2540"/>
        <v/>
      </c>
      <c r="BY826" s="141" t="str">
        <f t="shared" si="2541"/>
        <v/>
      </c>
      <c r="BZ826" s="139" t="str">
        <f t="shared" si="2542"/>
        <v/>
      </c>
      <c r="CA826" s="139" t="str">
        <f t="shared" si="2543"/>
        <v/>
      </c>
      <c r="CB826" s="139" t="str">
        <f t="shared" si="2544"/>
        <v/>
      </c>
      <c r="CC826" s="139" t="str">
        <f t="shared" si="2545"/>
        <v/>
      </c>
      <c r="CD826" s="139" t="str">
        <f t="shared" si="2546"/>
        <v/>
      </c>
      <c r="CE826" s="140" t="str">
        <f t="shared" si="2547"/>
        <v/>
      </c>
      <c r="CF826" s="141" t="str">
        <f t="shared" si="2548"/>
        <v/>
      </c>
      <c r="CG826" s="139" t="str">
        <f t="shared" si="2549"/>
        <v/>
      </c>
      <c r="CH826" s="139" t="str">
        <f t="shared" si="2550"/>
        <v/>
      </c>
      <c r="CI826" s="139" t="str">
        <f t="shared" si="2551"/>
        <v/>
      </c>
      <c r="CJ826" s="139" t="str">
        <f t="shared" si="2552"/>
        <v/>
      </c>
      <c r="CK826" s="139" t="str">
        <f t="shared" si="2553"/>
        <v/>
      </c>
      <c r="CL826" s="140" t="str">
        <f t="shared" si="2554"/>
        <v/>
      </c>
      <c r="CM826" s="142" t="str">
        <f t="shared" si="2555"/>
        <v/>
      </c>
      <c r="CN826" s="143" t="str">
        <f t="shared" si="2556"/>
        <v/>
      </c>
      <c r="CO826" s="143" t="str">
        <f t="shared" si="2557"/>
        <v/>
      </c>
      <c r="CP826" s="143" t="str">
        <f t="shared" si="2558"/>
        <v/>
      </c>
      <c r="CQ826" s="143" t="str">
        <f t="shared" si="2559"/>
        <v/>
      </c>
      <c r="CR826" s="145" t="str">
        <f t="shared" si="2560"/>
        <v/>
      </c>
      <c r="CS826" s="127"/>
      <c r="CT826" s="122" t="str">
        <f t="shared" si="2561"/>
        <v/>
      </c>
      <c r="CU826" s="123" t="str">
        <f t="shared" si="2562"/>
        <v/>
      </c>
      <c r="CV826" s="123" t="str">
        <f t="shared" si="2563"/>
        <v/>
      </c>
      <c r="CW826" s="123" t="str">
        <f t="shared" si="2564"/>
        <v/>
      </c>
      <c r="CX826" s="123" t="str">
        <f t="shared" si="2565"/>
        <v/>
      </c>
      <c r="CY826" s="123" t="str">
        <f t="shared" si="2566"/>
        <v/>
      </c>
      <c r="CZ826" s="123" t="str">
        <f t="shared" si="2567"/>
        <v/>
      </c>
      <c r="DA826" s="123" t="str">
        <f t="shared" si="2568"/>
        <v/>
      </c>
      <c r="DB826" s="124" t="str">
        <f t="shared" si="2569"/>
        <v/>
      </c>
      <c r="DC826" s="128" t="str">
        <f t="shared" si="2570"/>
        <v/>
      </c>
      <c r="DD826" s="123" t="str">
        <f t="shared" si="2571"/>
        <v/>
      </c>
      <c r="DE826" s="123" t="str">
        <f t="shared" si="2572"/>
        <v/>
      </c>
      <c r="DF826" s="123" t="str">
        <f t="shared" si="2573"/>
        <v/>
      </c>
      <c r="DG826" s="123" t="str">
        <f t="shared" si="2574"/>
        <v/>
      </c>
      <c r="DH826" s="123" t="str">
        <f t="shared" si="2575"/>
        <v/>
      </c>
      <c r="DI826" s="123" t="str">
        <f t="shared" si="2576"/>
        <v/>
      </c>
      <c r="DJ826" s="129" t="str">
        <f t="shared" si="2577"/>
        <v/>
      </c>
      <c r="DK826" s="98" t="s">
        <v>68</v>
      </c>
      <c r="DL826" s="130">
        <f t="shared" si="2584"/>
        <v>820</v>
      </c>
      <c r="DM826" s="56"/>
    </row>
    <row r="827" spans="2:117" ht="22.5" customHeight="1">
      <c r="B827" s="98" t="s">
        <v>68</v>
      </c>
      <c r="C827" s="130">
        <f t="shared" si="2578"/>
        <v>821</v>
      </c>
      <c r="D827" s="146">
        <v>45714</v>
      </c>
      <c r="E827" s="155" t="s">
        <v>69</v>
      </c>
      <c r="F827" s="102" t="s">
        <v>70</v>
      </c>
      <c r="G827" s="156" t="s">
        <v>20</v>
      </c>
      <c r="H827" s="131" t="s">
        <v>46</v>
      </c>
      <c r="I827" s="132">
        <v>5000</v>
      </c>
      <c r="J827" s="106"/>
      <c r="K827" s="107">
        <f t="shared" si="2579"/>
        <v>7717108</v>
      </c>
      <c r="L827" s="646"/>
      <c r="M827" s="133"/>
      <c r="N827" s="133"/>
      <c r="O827" s="134" t="str">
        <f t="shared" ref="O827:S827" si="2744">IF($H827=O$6,$I827,"")</f>
        <v/>
      </c>
      <c r="P827" s="135" t="str">
        <f t="shared" si="2744"/>
        <v/>
      </c>
      <c r="Q827" s="136">
        <f t="shared" si="2744"/>
        <v>5000</v>
      </c>
      <c r="R827" s="135" t="str">
        <f t="shared" si="2744"/>
        <v/>
      </c>
      <c r="S827" s="137" t="str">
        <f t="shared" si="2744"/>
        <v/>
      </c>
      <c r="T827" s="113" t="str">
        <f t="shared" ref="T827:AJ827" si="2745">IF($H827=T$6,$J827,"")</f>
        <v/>
      </c>
      <c r="U827" s="114" t="str">
        <f t="shared" si="2745"/>
        <v/>
      </c>
      <c r="V827" s="114" t="str">
        <f t="shared" si="2745"/>
        <v/>
      </c>
      <c r="W827" s="114" t="str">
        <f t="shared" si="2745"/>
        <v/>
      </c>
      <c r="X827" s="113" t="str">
        <f t="shared" si="2745"/>
        <v/>
      </c>
      <c r="Y827" s="114" t="str">
        <f t="shared" si="2745"/>
        <v/>
      </c>
      <c r="Z827" s="114" t="str">
        <f t="shared" si="2745"/>
        <v/>
      </c>
      <c r="AA827" s="114" t="str">
        <f t="shared" si="2745"/>
        <v/>
      </c>
      <c r="AB827" s="113" t="str">
        <f t="shared" si="2745"/>
        <v/>
      </c>
      <c r="AC827" s="114" t="str">
        <f t="shared" si="2745"/>
        <v/>
      </c>
      <c r="AD827" s="114" t="str">
        <f t="shared" si="2745"/>
        <v/>
      </c>
      <c r="AE827" s="114" t="str">
        <f t="shared" si="2745"/>
        <v/>
      </c>
      <c r="AF827" s="114" t="str">
        <f t="shared" si="2745"/>
        <v/>
      </c>
      <c r="AG827" s="114" t="str">
        <f t="shared" si="2745"/>
        <v/>
      </c>
      <c r="AH827" s="114" t="str">
        <f t="shared" si="2745"/>
        <v/>
      </c>
      <c r="AI827" s="113" t="str">
        <f t="shared" si="2745"/>
        <v/>
      </c>
      <c r="AJ827" s="115" t="str">
        <f t="shared" si="2745"/>
        <v/>
      </c>
      <c r="AK827" s="617"/>
      <c r="AL827" s="38"/>
      <c r="AM827" s="98" t="s">
        <v>68</v>
      </c>
      <c r="AN827" s="130">
        <f t="shared" si="2582"/>
        <v>821</v>
      </c>
      <c r="AO827" s="138" t="str">
        <f t="shared" ref="AO827:AS827" si="2746">IF(AND($G827=AO$4,$H827=AO$6),$I827,"")</f>
        <v/>
      </c>
      <c r="AP827" s="139" t="str">
        <f t="shared" si="2746"/>
        <v/>
      </c>
      <c r="AQ827" s="139">
        <f t="shared" si="2746"/>
        <v>5000</v>
      </c>
      <c r="AR827" s="139" t="str">
        <f t="shared" si="2746"/>
        <v/>
      </c>
      <c r="AS827" s="139" t="str">
        <f t="shared" si="2746"/>
        <v/>
      </c>
      <c r="AT827" s="118"/>
      <c r="AU827" s="138" t="str">
        <f t="shared" si="2511"/>
        <v/>
      </c>
      <c r="AV827" s="139" t="str">
        <f t="shared" si="2512"/>
        <v/>
      </c>
      <c r="AW827" s="139" t="str">
        <f t="shared" si="2513"/>
        <v/>
      </c>
      <c r="AX827" s="139" t="str">
        <f t="shared" si="2514"/>
        <v/>
      </c>
      <c r="AY827" s="139" t="str">
        <f t="shared" si="2515"/>
        <v/>
      </c>
      <c r="AZ827" s="140" t="str">
        <f t="shared" si="2516"/>
        <v/>
      </c>
      <c r="BA827" s="141" t="str">
        <f t="shared" si="2517"/>
        <v/>
      </c>
      <c r="BB827" s="139" t="str">
        <f t="shared" si="2518"/>
        <v/>
      </c>
      <c r="BC827" s="139" t="str">
        <f t="shared" si="2519"/>
        <v/>
      </c>
      <c r="BD827" s="139" t="str">
        <f t="shared" si="2520"/>
        <v/>
      </c>
      <c r="BE827" s="140" t="str">
        <f t="shared" si="2521"/>
        <v/>
      </c>
      <c r="BF827" s="122" t="str">
        <f t="shared" si="2522"/>
        <v/>
      </c>
      <c r="BG827" s="123" t="str">
        <f t="shared" si="2523"/>
        <v/>
      </c>
      <c r="BH827" s="123" t="str">
        <f t="shared" si="2524"/>
        <v/>
      </c>
      <c r="BI827" s="123" t="str">
        <f t="shared" si="2525"/>
        <v/>
      </c>
      <c r="BJ827" s="122" t="str">
        <f t="shared" si="2526"/>
        <v/>
      </c>
      <c r="BK827" s="123" t="str">
        <f t="shared" si="2527"/>
        <v/>
      </c>
      <c r="BL827" s="123" t="str">
        <f t="shared" si="2528"/>
        <v/>
      </c>
      <c r="BM827" s="123" t="str">
        <f t="shared" si="2529"/>
        <v/>
      </c>
      <c r="BN827" s="123" t="str">
        <f t="shared" si="2530"/>
        <v/>
      </c>
      <c r="BO827" s="123" t="str">
        <f t="shared" si="2531"/>
        <v/>
      </c>
      <c r="BP827" s="123" t="str">
        <f t="shared" si="2532"/>
        <v/>
      </c>
      <c r="BQ827" s="123" t="str">
        <f t="shared" si="2533"/>
        <v/>
      </c>
      <c r="BR827" s="124" t="str">
        <f t="shared" si="2534"/>
        <v/>
      </c>
      <c r="BS827" s="142" t="str">
        <f t="shared" si="2535"/>
        <v/>
      </c>
      <c r="BT827" s="143" t="str">
        <f t="shared" si="2536"/>
        <v/>
      </c>
      <c r="BU827" s="143" t="str">
        <f t="shared" si="2537"/>
        <v/>
      </c>
      <c r="BV827" s="143" t="str">
        <f t="shared" si="2538"/>
        <v/>
      </c>
      <c r="BW827" s="143" t="str">
        <f t="shared" si="2539"/>
        <v/>
      </c>
      <c r="BX827" s="144" t="str">
        <f t="shared" si="2540"/>
        <v/>
      </c>
      <c r="BY827" s="141" t="str">
        <f t="shared" si="2541"/>
        <v/>
      </c>
      <c r="BZ827" s="139" t="str">
        <f t="shared" si="2542"/>
        <v/>
      </c>
      <c r="CA827" s="139" t="str">
        <f t="shared" si="2543"/>
        <v/>
      </c>
      <c r="CB827" s="139" t="str">
        <f t="shared" si="2544"/>
        <v/>
      </c>
      <c r="CC827" s="139" t="str">
        <f t="shared" si="2545"/>
        <v/>
      </c>
      <c r="CD827" s="139" t="str">
        <f t="shared" si="2546"/>
        <v/>
      </c>
      <c r="CE827" s="140" t="str">
        <f t="shared" si="2547"/>
        <v/>
      </c>
      <c r="CF827" s="141" t="str">
        <f t="shared" si="2548"/>
        <v/>
      </c>
      <c r="CG827" s="139" t="str">
        <f t="shared" si="2549"/>
        <v/>
      </c>
      <c r="CH827" s="139" t="str">
        <f t="shared" si="2550"/>
        <v/>
      </c>
      <c r="CI827" s="139" t="str">
        <f t="shared" si="2551"/>
        <v/>
      </c>
      <c r="CJ827" s="139" t="str">
        <f t="shared" si="2552"/>
        <v/>
      </c>
      <c r="CK827" s="139" t="str">
        <f t="shared" si="2553"/>
        <v/>
      </c>
      <c r="CL827" s="140" t="str">
        <f t="shared" si="2554"/>
        <v/>
      </c>
      <c r="CM827" s="142" t="str">
        <f t="shared" si="2555"/>
        <v/>
      </c>
      <c r="CN827" s="143" t="str">
        <f t="shared" si="2556"/>
        <v/>
      </c>
      <c r="CO827" s="143" t="str">
        <f t="shared" si="2557"/>
        <v/>
      </c>
      <c r="CP827" s="143" t="str">
        <f t="shared" si="2558"/>
        <v/>
      </c>
      <c r="CQ827" s="143" t="str">
        <f t="shared" si="2559"/>
        <v/>
      </c>
      <c r="CR827" s="145" t="str">
        <f t="shared" si="2560"/>
        <v/>
      </c>
      <c r="CS827" s="127"/>
      <c r="CT827" s="122" t="str">
        <f t="shared" si="2561"/>
        <v/>
      </c>
      <c r="CU827" s="123" t="str">
        <f t="shared" si="2562"/>
        <v/>
      </c>
      <c r="CV827" s="123" t="str">
        <f t="shared" si="2563"/>
        <v/>
      </c>
      <c r="CW827" s="123" t="str">
        <f t="shared" si="2564"/>
        <v/>
      </c>
      <c r="CX827" s="123" t="str">
        <f t="shared" si="2565"/>
        <v/>
      </c>
      <c r="CY827" s="123" t="str">
        <f t="shared" si="2566"/>
        <v/>
      </c>
      <c r="CZ827" s="123" t="str">
        <f t="shared" si="2567"/>
        <v/>
      </c>
      <c r="DA827" s="123" t="str">
        <f t="shared" si="2568"/>
        <v/>
      </c>
      <c r="DB827" s="124" t="str">
        <f t="shared" si="2569"/>
        <v/>
      </c>
      <c r="DC827" s="128" t="str">
        <f t="shared" si="2570"/>
        <v/>
      </c>
      <c r="DD827" s="123" t="str">
        <f t="shared" si="2571"/>
        <v/>
      </c>
      <c r="DE827" s="123" t="str">
        <f t="shared" si="2572"/>
        <v/>
      </c>
      <c r="DF827" s="123" t="str">
        <f t="shared" si="2573"/>
        <v/>
      </c>
      <c r="DG827" s="123" t="str">
        <f t="shared" si="2574"/>
        <v/>
      </c>
      <c r="DH827" s="123" t="str">
        <f t="shared" si="2575"/>
        <v/>
      </c>
      <c r="DI827" s="123" t="str">
        <f t="shared" si="2576"/>
        <v/>
      </c>
      <c r="DJ827" s="129" t="str">
        <f t="shared" si="2577"/>
        <v/>
      </c>
      <c r="DK827" s="98" t="s">
        <v>68</v>
      </c>
      <c r="DL827" s="130">
        <f t="shared" si="2584"/>
        <v>821</v>
      </c>
      <c r="DM827" s="56"/>
    </row>
    <row r="828" spans="2:117" ht="22.5" customHeight="1">
      <c r="B828" s="98" t="s">
        <v>68</v>
      </c>
      <c r="C828" s="130">
        <f t="shared" si="2578"/>
        <v>822</v>
      </c>
      <c r="D828" s="146">
        <v>45714</v>
      </c>
      <c r="E828" s="155" t="s">
        <v>69</v>
      </c>
      <c r="F828" s="102" t="s">
        <v>70</v>
      </c>
      <c r="G828" s="103" t="s">
        <v>20</v>
      </c>
      <c r="H828" s="131" t="s">
        <v>46</v>
      </c>
      <c r="I828" s="132">
        <v>5000</v>
      </c>
      <c r="J828" s="106"/>
      <c r="K828" s="107">
        <f t="shared" si="2579"/>
        <v>7722108</v>
      </c>
      <c r="L828" s="647" t="str">
        <f>HYPERLINK("./通帳_公開用/外通帳Y822-844.pdf","通帳Y822-Y844")</f>
        <v>通帳Y822-Y844</v>
      </c>
      <c r="M828" s="133"/>
      <c r="N828" s="133"/>
      <c r="O828" s="134" t="str">
        <f t="shared" ref="O828:S828" si="2747">IF($H828=O$6,$I828,"")</f>
        <v/>
      </c>
      <c r="P828" s="135" t="str">
        <f t="shared" si="2747"/>
        <v/>
      </c>
      <c r="Q828" s="136">
        <f t="shared" si="2747"/>
        <v>5000</v>
      </c>
      <c r="R828" s="135" t="str">
        <f t="shared" si="2747"/>
        <v/>
      </c>
      <c r="S828" s="137" t="str">
        <f t="shared" si="2747"/>
        <v/>
      </c>
      <c r="T828" s="113" t="str">
        <f t="shared" ref="T828:AJ828" si="2748">IF($H828=T$6,$J828,"")</f>
        <v/>
      </c>
      <c r="U828" s="114" t="str">
        <f t="shared" si="2748"/>
        <v/>
      </c>
      <c r="V828" s="114" t="str">
        <f t="shared" si="2748"/>
        <v/>
      </c>
      <c r="W828" s="114" t="str">
        <f t="shared" si="2748"/>
        <v/>
      </c>
      <c r="X828" s="113" t="str">
        <f t="shared" si="2748"/>
        <v/>
      </c>
      <c r="Y828" s="114" t="str">
        <f t="shared" si="2748"/>
        <v/>
      </c>
      <c r="Z828" s="114" t="str">
        <f t="shared" si="2748"/>
        <v/>
      </c>
      <c r="AA828" s="114" t="str">
        <f t="shared" si="2748"/>
        <v/>
      </c>
      <c r="AB828" s="113" t="str">
        <f t="shared" si="2748"/>
        <v/>
      </c>
      <c r="AC828" s="114" t="str">
        <f t="shared" si="2748"/>
        <v/>
      </c>
      <c r="AD828" s="114" t="str">
        <f t="shared" si="2748"/>
        <v/>
      </c>
      <c r="AE828" s="114" t="str">
        <f t="shared" si="2748"/>
        <v/>
      </c>
      <c r="AF828" s="114" t="str">
        <f t="shared" si="2748"/>
        <v/>
      </c>
      <c r="AG828" s="114" t="str">
        <f t="shared" si="2748"/>
        <v/>
      </c>
      <c r="AH828" s="114" t="str">
        <f t="shared" si="2748"/>
        <v/>
      </c>
      <c r="AI828" s="113" t="str">
        <f t="shared" si="2748"/>
        <v/>
      </c>
      <c r="AJ828" s="115" t="str">
        <f t="shared" si="2748"/>
        <v/>
      </c>
      <c r="AK828" s="617"/>
      <c r="AL828" s="38"/>
      <c r="AM828" s="98" t="s">
        <v>68</v>
      </c>
      <c r="AN828" s="130">
        <f t="shared" si="2582"/>
        <v>822</v>
      </c>
      <c r="AO828" s="138" t="str">
        <f t="shared" ref="AO828:AS828" si="2749">IF(AND($G828=AO$4,$H828=AO$6),$I828,"")</f>
        <v/>
      </c>
      <c r="AP828" s="139" t="str">
        <f t="shared" si="2749"/>
        <v/>
      </c>
      <c r="AQ828" s="139">
        <f t="shared" si="2749"/>
        <v>5000</v>
      </c>
      <c r="AR828" s="139" t="str">
        <f t="shared" si="2749"/>
        <v/>
      </c>
      <c r="AS828" s="139" t="str">
        <f t="shared" si="2749"/>
        <v/>
      </c>
      <c r="AT828" s="118"/>
      <c r="AU828" s="138" t="str">
        <f t="shared" si="2511"/>
        <v/>
      </c>
      <c r="AV828" s="139" t="str">
        <f t="shared" si="2512"/>
        <v/>
      </c>
      <c r="AW828" s="139" t="str">
        <f t="shared" si="2513"/>
        <v/>
      </c>
      <c r="AX828" s="139" t="str">
        <f t="shared" si="2514"/>
        <v/>
      </c>
      <c r="AY828" s="139" t="str">
        <f t="shared" si="2515"/>
        <v/>
      </c>
      <c r="AZ828" s="140" t="str">
        <f t="shared" si="2516"/>
        <v/>
      </c>
      <c r="BA828" s="141" t="str">
        <f t="shared" si="2517"/>
        <v/>
      </c>
      <c r="BB828" s="139" t="str">
        <f t="shared" si="2518"/>
        <v/>
      </c>
      <c r="BC828" s="139" t="str">
        <f t="shared" si="2519"/>
        <v/>
      </c>
      <c r="BD828" s="139" t="str">
        <f t="shared" si="2520"/>
        <v/>
      </c>
      <c r="BE828" s="140" t="str">
        <f t="shared" si="2521"/>
        <v/>
      </c>
      <c r="BF828" s="122" t="str">
        <f t="shared" si="2522"/>
        <v/>
      </c>
      <c r="BG828" s="123" t="str">
        <f t="shared" si="2523"/>
        <v/>
      </c>
      <c r="BH828" s="123" t="str">
        <f t="shared" si="2524"/>
        <v/>
      </c>
      <c r="BI828" s="123" t="str">
        <f t="shared" si="2525"/>
        <v/>
      </c>
      <c r="BJ828" s="122" t="str">
        <f t="shared" si="2526"/>
        <v/>
      </c>
      <c r="BK828" s="123" t="str">
        <f t="shared" si="2527"/>
        <v/>
      </c>
      <c r="BL828" s="123" t="str">
        <f t="shared" si="2528"/>
        <v/>
      </c>
      <c r="BM828" s="123" t="str">
        <f t="shared" si="2529"/>
        <v/>
      </c>
      <c r="BN828" s="123" t="str">
        <f t="shared" si="2530"/>
        <v/>
      </c>
      <c r="BO828" s="123" t="str">
        <f t="shared" si="2531"/>
        <v/>
      </c>
      <c r="BP828" s="123" t="str">
        <f t="shared" si="2532"/>
        <v/>
      </c>
      <c r="BQ828" s="123" t="str">
        <f t="shared" si="2533"/>
        <v/>
      </c>
      <c r="BR828" s="124" t="str">
        <f t="shared" si="2534"/>
        <v/>
      </c>
      <c r="BS828" s="142" t="str">
        <f t="shared" si="2535"/>
        <v/>
      </c>
      <c r="BT828" s="143" t="str">
        <f t="shared" si="2536"/>
        <v/>
      </c>
      <c r="BU828" s="143" t="str">
        <f t="shared" si="2537"/>
        <v/>
      </c>
      <c r="BV828" s="143" t="str">
        <f t="shared" si="2538"/>
        <v/>
      </c>
      <c r="BW828" s="143" t="str">
        <f t="shared" si="2539"/>
        <v/>
      </c>
      <c r="BX828" s="144" t="str">
        <f t="shared" si="2540"/>
        <v/>
      </c>
      <c r="BY828" s="141" t="str">
        <f t="shared" si="2541"/>
        <v/>
      </c>
      <c r="BZ828" s="139" t="str">
        <f t="shared" si="2542"/>
        <v/>
      </c>
      <c r="CA828" s="139" t="str">
        <f t="shared" si="2543"/>
        <v/>
      </c>
      <c r="CB828" s="139" t="str">
        <f t="shared" si="2544"/>
        <v/>
      </c>
      <c r="CC828" s="139" t="str">
        <f t="shared" si="2545"/>
        <v/>
      </c>
      <c r="CD828" s="139" t="str">
        <f t="shared" si="2546"/>
        <v/>
      </c>
      <c r="CE828" s="140" t="str">
        <f t="shared" si="2547"/>
        <v/>
      </c>
      <c r="CF828" s="141" t="str">
        <f t="shared" si="2548"/>
        <v/>
      </c>
      <c r="CG828" s="139" t="str">
        <f t="shared" si="2549"/>
        <v/>
      </c>
      <c r="CH828" s="139" t="str">
        <f t="shared" si="2550"/>
        <v/>
      </c>
      <c r="CI828" s="139" t="str">
        <f t="shared" si="2551"/>
        <v/>
      </c>
      <c r="CJ828" s="139" t="str">
        <f t="shared" si="2552"/>
        <v/>
      </c>
      <c r="CK828" s="139" t="str">
        <f t="shared" si="2553"/>
        <v/>
      </c>
      <c r="CL828" s="140" t="str">
        <f t="shared" si="2554"/>
        <v/>
      </c>
      <c r="CM828" s="142" t="str">
        <f t="shared" si="2555"/>
        <v/>
      </c>
      <c r="CN828" s="143" t="str">
        <f t="shared" si="2556"/>
        <v/>
      </c>
      <c r="CO828" s="143" t="str">
        <f t="shared" si="2557"/>
        <v/>
      </c>
      <c r="CP828" s="143" t="str">
        <f t="shared" si="2558"/>
        <v/>
      </c>
      <c r="CQ828" s="143" t="str">
        <f t="shared" si="2559"/>
        <v/>
      </c>
      <c r="CR828" s="145" t="str">
        <f t="shared" si="2560"/>
        <v/>
      </c>
      <c r="CS828" s="127"/>
      <c r="CT828" s="122" t="str">
        <f t="shared" si="2561"/>
        <v/>
      </c>
      <c r="CU828" s="123" t="str">
        <f t="shared" si="2562"/>
        <v/>
      </c>
      <c r="CV828" s="123" t="str">
        <f t="shared" si="2563"/>
        <v/>
      </c>
      <c r="CW828" s="123" t="str">
        <f t="shared" si="2564"/>
        <v/>
      </c>
      <c r="CX828" s="123" t="str">
        <f t="shared" si="2565"/>
        <v/>
      </c>
      <c r="CY828" s="123" t="str">
        <f t="shared" si="2566"/>
        <v/>
      </c>
      <c r="CZ828" s="123" t="str">
        <f t="shared" si="2567"/>
        <v/>
      </c>
      <c r="DA828" s="123" t="str">
        <f t="shared" si="2568"/>
        <v/>
      </c>
      <c r="DB828" s="124" t="str">
        <f t="shared" si="2569"/>
        <v/>
      </c>
      <c r="DC828" s="128" t="str">
        <f t="shared" si="2570"/>
        <v/>
      </c>
      <c r="DD828" s="123" t="str">
        <f t="shared" si="2571"/>
        <v/>
      </c>
      <c r="DE828" s="123" t="str">
        <f t="shared" si="2572"/>
        <v/>
      </c>
      <c r="DF828" s="123" t="str">
        <f t="shared" si="2573"/>
        <v/>
      </c>
      <c r="DG828" s="123" t="str">
        <f t="shared" si="2574"/>
        <v/>
      </c>
      <c r="DH828" s="123" t="str">
        <f t="shared" si="2575"/>
        <v/>
      </c>
      <c r="DI828" s="123" t="str">
        <f t="shared" si="2576"/>
        <v/>
      </c>
      <c r="DJ828" s="129" t="str">
        <f t="shared" si="2577"/>
        <v/>
      </c>
      <c r="DK828" s="98" t="s">
        <v>68</v>
      </c>
      <c r="DL828" s="130">
        <f t="shared" si="2584"/>
        <v>822</v>
      </c>
      <c r="DM828" s="56"/>
    </row>
    <row r="829" spans="2:117" ht="22.5" customHeight="1">
      <c r="B829" s="98" t="s">
        <v>68</v>
      </c>
      <c r="C829" s="130">
        <f t="shared" si="2578"/>
        <v>823</v>
      </c>
      <c r="D829" s="146">
        <v>45714</v>
      </c>
      <c r="E829" s="155" t="s">
        <v>69</v>
      </c>
      <c r="F829" s="102" t="s">
        <v>70</v>
      </c>
      <c r="G829" s="156" t="s">
        <v>20</v>
      </c>
      <c r="H829" s="131" t="s">
        <v>46</v>
      </c>
      <c r="I829" s="132">
        <v>1000</v>
      </c>
      <c r="J829" s="106"/>
      <c r="K829" s="107">
        <f t="shared" si="2579"/>
        <v>7723108</v>
      </c>
      <c r="L829" s="645"/>
      <c r="M829" s="133"/>
      <c r="N829" s="133"/>
      <c r="O829" s="134" t="str">
        <f t="shared" ref="O829:S829" si="2750">IF($H829=O$6,$I829,"")</f>
        <v/>
      </c>
      <c r="P829" s="135" t="str">
        <f t="shared" si="2750"/>
        <v/>
      </c>
      <c r="Q829" s="136">
        <f t="shared" si="2750"/>
        <v>1000</v>
      </c>
      <c r="R829" s="135" t="str">
        <f t="shared" si="2750"/>
        <v/>
      </c>
      <c r="S829" s="137" t="str">
        <f t="shared" si="2750"/>
        <v/>
      </c>
      <c r="T829" s="113" t="str">
        <f t="shared" ref="T829:AJ829" si="2751">IF($H829=T$6,$J829,"")</f>
        <v/>
      </c>
      <c r="U829" s="114" t="str">
        <f t="shared" si="2751"/>
        <v/>
      </c>
      <c r="V829" s="114" t="str">
        <f t="shared" si="2751"/>
        <v/>
      </c>
      <c r="W829" s="114" t="str">
        <f t="shared" si="2751"/>
        <v/>
      </c>
      <c r="X829" s="113" t="str">
        <f t="shared" si="2751"/>
        <v/>
      </c>
      <c r="Y829" s="114" t="str">
        <f t="shared" si="2751"/>
        <v/>
      </c>
      <c r="Z829" s="114" t="str">
        <f t="shared" si="2751"/>
        <v/>
      </c>
      <c r="AA829" s="114" t="str">
        <f t="shared" si="2751"/>
        <v/>
      </c>
      <c r="AB829" s="113" t="str">
        <f t="shared" si="2751"/>
        <v/>
      </c>
      <c r="AC829" s="114" t="str">
        <f t="shared" si="2751"/>
        <v/>
      </c>
      <c r="AD829" s="114" t="str">
        <f t="shared" si="2751"/>
        <v/>
      </c>
      <c r="AE829" s="114" t="str">
        <f t="shared" si="2751"/>
        <v/>
      </c>
      <c r="AF829" s="114" t="str">
        <f t="shared" si="2751"/>
        <v/>
      </c>
      <c r="AG829" s="114" t="str">
        <f t="shared" si="2751"/>
        <v/>
      </c>
      <c r="AH829" s="114" t="str">
        <f t="shared" si="2751"/>
        <v/>
      </c>
      <c r="AI829" s="113" t="str">
        <f t="shared" si="2751"/>
        <v/>
      </c>
      <c r="AJ829" s="115" t="str">
        <f t="shared" si="2751"/>
        <v/>
      </c>
      <c r="AK829" s="617"/>
      <c r="AL829" s="38"/>
      <c r="AM829" s="98" t="s">
        <v>68</v>
      </c>
      <c r="AN829" s="130">
        <f t="shared" si="2582"/>
        <v>823</v>
      </c>
      <c r="AO829" s="138" t="str">
        <f t="shared" ref="AO829:AS829" si="2752">IF(AND($G829=AO$4,$H829=AO$6),$I829,"")</f>
        <v/>
      </c>
      <c r="AP829" s="139" t="str">
        <f t="shared" si="2752"/>
        <v/>
      </c>
      <c r="AQ829" s="139">
        <f t="shared" si="2752"/>
        <v>1000</v>
      </c>
      <c r="AR829" s="139" t="str">
        <f t="shared" si="2752"/>
        <v/>
      </c>
      <c r="AS829" s="139" t="str">
        <f t="shared" si="2752"/>
        <v/>
      </c>
      <c r="AT829" s="118"/>
      <c r="AU829" s="138" t="str">
        <f t="shared" si="2511"/>
        <v/>
      </c>
      <c r="AV829" s="139" t="str">
        <f t="shared" si="2512"/>
        <v/>
      </c>
      <c r="AW829" s="139" t="str">
        <f t="shared" si="2513"/>
        <v/>
      </c>
      <c r="AX829" s="139" t="str">
        <f t="shared" si="2514"/>
        <v/>
      </c>
      <c r="AY829" s="139" t="str">
        <f t="shared" si="2515"/>
        <v/>
      </c>
      <c r="AZ829" s="140" t="str">
        <f t="shared" si="2516"/>
        <v/>
      </c>
      <c r="BA829" s="141" t="str">
        <f t="shared" si="2517"/>
        <v/>
      </c>
      <c r="BB829" s="139" t="str">
        <f t="shared" si="2518"/>
        <v/>
      </c>
      <c r="BC829" s="139" t="str">
        <f t="shared" si="2519"/>
        <v/>
      </c>
      <c r="BD829" s="139" t="str">
        <f t="shared" si="2520"/>
        <v/>
      </c>
      <c r="BE829" s="140" t="str">
        <f t="shared" si="2521"/>
        <v/>
      </c>
      <c r="BF829" s="122" t="str">
        <f t="shared" si="2522"/>
        <v/>
      </c>
      <c r="BG829" s="123" t="str">
        <f t="shared" si="2523"/>
        <v/>
      </c>
      <c r="BH829" s="123" t="str">
        <f t="shared" si="2524"/>
        <v/>
      </c>
      <c r="BI829" s="123" t="str">
        <f t="shared" si="2525"/>
        <v/>
      </c>
      <c r="BJ829" s="122" t="str">
        <f t="shared" si="2526"/>
        <v/>
      </c>
      <c r="BK829" s="123" t="str">
        <f t="shared" si="2527"/>
        <v/>
      </c>
      <c r="BL829" s="123" t="str">
        <f t="shared" si="2528"/>
        <v/>
      </c>
      <c r="BM829" s="123" t="str">
        <f t="shared" si="2529"/>
        <v/>
      </c>
      <c r="BN829" s="123" t="str">
        <f t="shared" si="2530"/>
        <v/>
      </c>
      <c r="BO829" s="123" t="str">
        <f t="shared" si="2531"/>
        <v/>
      </c>
      <c r="BP829" s="123" t="str">
        <f t="shared" si="2532"/>
        <v/>
      </c>
      <c r="BQ829" s="123" t="str">
        <f t="shared" si="2533"/>
        <v/>
      </c>
      <c r="BR829" s="124" t="str">
        <f t="shared" si="2534"/>
        <v/>
      </c>
      <c r="BS829" s="142" t="str">
        <f t="shared" si="2535"/>
        <v/>
      </c>
      <c r="BT829" s="143" t="str">
        <f t="shared" si="2536"/>
        <v/>
      </c>
      <c r="BU829" s="143" t="str">
        <f t="shared" si="2537"/>
        <v/>
      </c>
      <c r="BV829" s="143" t="str">
        <f t="shared" si="2538"/>
        <v/>
      </c>
      <c r="BW829" s="143" t="str">
        <f t="shared" si="2539"/>
        <v/>
      </c>
      <c r="BX829" s="144" t="str">
        <f t="shared" si="2540"/>
        <v/>
      </c>
      <c r="BY829" s="141" t="str">
        <f t="shared" si="2541"/>
        <v/>
      </c>
      <c r="BZ829" s="139" t="str">
        <f t="shared" si="2542"/>
        <v/>
      </c>
      <c r="CA829" s="139" t="str">
        <f t="shared" si="2543"/>
        <v/>
      </c>
      <c r="CB829" s="139" t="str">
        <f t="shared" si="2544"/>
        <v/>
      </c>
      <c r="CC829" s="139" t="str">
        <f t="shared" si="2545"/>
        <v/>
      </c>
      <c r="CD829" s="139" t="str">
        <f t="shared" si="2546"/>
        <v/>
      </c>
      <c r="CE829" s="140" t="str">
        <f t="shared" si="2547"/>
        <v/>
      </c>
      <c r="CF829" s="141" t="str">
        <f t="shared" si="2548"/>
        <v/>
      </c>
      <c r="CG829" s="139" t="str">
        <f t="shared" si="2549"/>
        <v/>
      </c>
      <c r="CH829" s="139" t="str">
        <f t="shared" si="2550"/>
        <v/>
      </c>
      <c r="CI829" s="139" t="str">
        <f t="shared" si="2551"/>
        <v/>
      </c>
      <c r="CJ829" s="139" t="str">
        <f t="shared" si="2552"/>
        <v/>
      </c>
      <c r="CK829" s="139" t="str">
        <f t="shared" si="2553"/>
        <v/>
      </c>
      <c r="CL829" s="140" t="str">
        <f t="shared" si="2554"/>
        <v/>
      </c>
      <c r="CM829" s="142" t="str">
        <f t="shared" si="2555"/>
        <v/>
      </c>
      <c r="CN829" s="143" t="str">
        <f t="shared" si="2556"/>
        <v/>
      </c>
      <c r="CO829" s="143" t="str">
        <f t="shared" si="2557"/>
        <v/>
      </c>
      <c r="CP829" s="143" t="str">
        <f t="shared" si="2558"/>
        <v/>
      </c>
      <c r="CQ829" s="143" t="str">
        <f t="shared" si="2559"/>
        <v/>
      </c>
      <c r="CR829" s="145" t="str">
        <f t="shared" si="2560"/>
        <v/>
      </c>
      <c r="CS829" s="127"/>
      <c r="CT829" s="122" t="str">
        <f t="shared" si="2561"/>
        <v/>
      </c>
      <c r="CU829" s="123" t="str">
        <f t="shared" si="2562"/>
        <v/>
      </c>
      <c r="CV829" s="123" t="str">
        <f t="shared" si="2563"/>
        <v/>
      </c>
      <c r="CW829" s="123" t="str">
        <f t="shared" si="2564"/>
        <v/>
      </c>
      <c r="CX829" s="123" t="str">
        <f t="shared" si="2565"/>
        <v/>
      </c>
      <c r="CY829" s="123" t="str">
        <f t="shared" si="2566"/>
        <v/>
      </c>
      <c r="CZ829" s="123" t="str">
        <f t="shared" si="2567"/>
        <v/>
      </c>
      <c r="DA829" s="123" t="str">
        <f t="shared" si="2568"/>
        <v/>
      </c>
      <c r="DB829" s="124" t="str">
        <f t="shared" si="2569"/>
        <v/>
      </c>
      <c r="DC829" s="128" t="str">
        <f t="shared" si="2570"/>
        <v/>
      </c>
      <c r="DD829" s="123" t="str">
        <f t="shared" si="2571"/>
        <v/>
      </c>
      <c r="DE829" s="123" t="str">
        <f t="shared" si="2572"/>
        <v/>
      </c>
      <c r="DF829" s="123" t="str">
        <f t="shared" si="2573"/>
        <v/>
      </c>
      <c r="DG829" s="123" t="str">
        <f t="shared" si="2574"/>
        <v/>
      </c>
      <c r="DH829" s="123" t="str">
        <f t="shared" si="2575"/>
        <v/>
      </c>
      <c r="DI829" s="123" t="str">
        <f t="shared" si="2576"/>
        <v/>
      </c>
      <c r="DJ829" s="129" t="str">
        <f t="shared" si="2577"/>
        <v/>
      </c>
      <c r="DK829" s="98" t="s">
        <v>68</v>
      </c>
      <c r="DL829" s="130">
        <f t="shared" si="2584"/>
        <v>823</v>
      </c>
      <c r="DM829" s="56"/>
    </row>
    <row r="830" spans="2:117" ht="22.5" customHeight="1">
      <c r="B830" s="98" t="s">
        <v>68</v>
      </c>
      <c r="C830" s="130">
        <f t="shared" si="2578"/>
        <v>824</v>
      </c>
      <c r="D830" s="146">
        <v>45714</v>
      </c>
      <c r="E830" s="155" t="s">
        <v>69</v>
      </c>
      <c r="F830" s="102" t="s">
        <v>70</v>
      </c>
      <c r="G830" s="103" t="s">
        <v>20</v>
      </c>
      <c r="H830" s="131" t="s">
        <v>46</v>
      </c>
      <c r="I830" s="132">
        <v>5000</v>
      </c>
      <c r="J830" s="106"/>
      <c r="K830" s="107">
        <f t="shared" si="2579"/>
        <v>7728108</v>
      </c>
      <c r="L830" s="645"/>
      <c r="M830" s="133"/>
      <c r="N830" s="133"/>
      <c r="O830" s="134" t="str">
        <f t="shared" ref="O830:S830" si="2753">IF($H830=O$6,$I830,"")</f>
        <v/>
      </c>
      <c r="P830" s="135" t="str">
        <f t="shared" si="2753"/>
        <v/>
      </c>
      <c r="Q830" s="136">
        <f t="shared" si="2753"/>
        <v>5000</v>
      </c>
      <c r="R830" s="135" t="str">
        <f t="shared" si="2753"/>
        <v/>
      </c>
      <c r="S830" s="137" t="str">
        <f t="shared" si="2753"/>
        <v/>
      </c>
      <c r="T830" s="113" t="str">
        <f t="shared" ref="T830:AJ830" si="2754">IF($H830=T$6,$J830,"")</f>
        <v/>
      </c>
      <c r="U830" s="114" t="str">
        <f t="shared" si="2754"/>
        <v/>
      </c>
      <c r="V830" s="114" t="str">
        <f t="shared" si="2754"/>
        <v/>
      </c>
      <c r="W830" s="114" t="str">
        <f t="shared" si="2754"/>
        <v/>
      </c>
      <c r="X830" s="113" t="str">
        <f t="shared" si="2754"/>
        <v/>
      </c>
      <c r="Y830" s="114" t="str">
        <f t="shared" si="2754"/>
        <v/>
      </c>
      <c r="Z830" s="114" t="str">
        <f t="shared" si="2754"/>
        <v/>
      </c>
      <c r="AA830" s="114" t="str">
        <f t="shared" si="2754"/>
        <v/>
      </c>
      <c r="AB830" s="113" t="str">
        <f t="shared" si="2754"/>
        <v/>
      </c>
      <c r="AC830" s="114" t="str">
        <f t="shared" si="2754"/>
        <v/>
      </c>
      <c r="AD830" s="114" t="str">
        <f t="shared" si="2754"/>
        <v/>
      </c>
      <c r="AE830" s="114" t="str">
        <f t="shared" si="2754"/>
        <v/>
      </c>
      <c r="AF830" s="114" t="str">
        <f t="shared" si="2754"/>
        <v/>
      </c>
      <c r="AG830" s="114" t="str">
        <f t="shared" si="2754"/>
        <v/>
      </c>
      <c r="AH830" s="114" t="str">
        <f t="shared" si="2754"/>
        <v/>
      </c>
      <c r="AI830" s="113" t="str">
        <f t="shared" si="2754"/>
        <v/>
      </c>
      <c r="AJ830" s="115" t="str">
        <f t="shared" si="2754"/>
        <v/>
      </c>
      <c r="AK830" s="617"/>
      <c r="AL830" s="38"/>
      <c r="AM830" s="98" t="s">
        <v>68</v>
      </c>
      <c r="AN830" s="130">
        <f t="shared" si="2582"/>
        <v>824</v>
      </c>
      <c r="AO830" s="138" t="str">
        <f t="shared" ref="AO830:AS830" si="2755">IF(AND($G830=AO$4,$H830=AO$6),$I830,"")</f>
        <v/>
      </c>
      <c r="AP830" s="139" t="str">
        <f t="shared" si="2755"/>
        <v/>
      </c>
      <c r="AQ830" s="139">
        <f t="shared" si="2755"/>
        <v>5000</v>
      </c>
      <c r="AR830" s="139" t="str">
        <f t="shared" si="2755"/>
        <v/>
      </c>
      <c r="AS830" s="139" t="str">
        <f t="shared" si="2755"/>
        <v/>
      </c>
      <c r="AT830" s="118"/>
      <c r="AU830" s="138" t="str">
        <f t="shared" si="2511"/>
        <v/>
      </c>
      <c r="AV830" s="139" t="str">
        <f t="shared" si="2512"/>
        <v/>
      </c>
      <c r="AW830" s="139" t="str">
        <f t="shared" si="2513"/>
        <v/>
      </c>
      <c r="AX830" s="139" t="str">
        <f t="shared" si="2514"/>
        <v/>
      </c>
      <c r="AY830" s="139" t="str">
        <f t="shared" si="2515"/>
        <v/>
      </c>
      <c r="AZ830" s="140" t="str">
        <f t="shared" si="2516"/>
        <v/>
      </c>
      <c r="BA830" s="141" t="str">
        <f t="shared" si="2517"/>
        <v/>
      </c>
      <c r="BB830" s="139" t="str">
        <f t="shared" si="2518"/>
        <v/>
      </c>
      <c r="BC830" s="139" t="str">
        <f t="shared" si="2519"/>
        <v/>
      </c>
      <c r="BD830" s="139" t="str">
        <f t="shared" si="2520"/>
        <v/>
      </c>
      <c r="BE830" s="140" t="str">
        <f t="shared" si="2521"/>
        <v/>
      </c>
      <c r="BF830" s="122" t="str">
        <f t="shared" si="2522"/>
        <v/>
      </c>
      <c r="BG830" s="123" t="str">
        <f t="shared" si="2523"/>
        <v/>
      </c>
      <c r="BH830" s="123" t="str">
        <f t="shared" si="2524"/>
        <v/>
      </c>
      <c r="BI830" s="123" t="str">
        <f t="shared" si="2525"/>
        <v/>
      </c>
      <c r="BJ830" s="122" t="str">
        <f t="shared" si="2526"/>
        <v/>
      </c>
      <c r="BK830" s="123" t="str">
        <f t="shared" si="2527"/>
        <v/>
      </c>
      <c r="BL830" s="123" t="str">
        <f t="shared" si="2528"/>
        <v/>
      </c>
      <c r="BM830" s="123" t="str">
        <f t="shared" si="2529"/>
        <v/>
      </c>
      <c r="BN830" s="123" t="str">
        <f t="shared" si="2530"/>
        <v/>
      </c>
      <c r="BO830" s="123" t="str">
        <f t="shared" si="2531"/>
        <v/>
      </c>
      <c r="BP830" s="123" t="str">
        <f t="shared" si="2532"/>
        <v/>
      </c>
      <c r="BQ830" s="123" t="str">
        <f t="shared" si="2533"/>
        <v/>
      </c>
      <c r="BR830" s="124" t="str">
        <f t="shared" si="2534"/>
        <v/>
      </c>
      <c r="BS830" s="142" t="str">
        <f t="shared" si="2535"/>
        <v/>
      </c>
      <c r="BT830" s="143" t="str">
        <f t="shared" si="2536"/>
        <v/>
      </c>
      <c r="BU830" s="143" t="str">
        <f t="shared" si="2537"/>
        <v/>
      </c>
      <c r="BV830" s="143" t="str">
        <f t="shared" si="2538"/>
        <v/>
      </c>
      <c r="BW830" s="143" t="str">
        <f t="shared" si="2539"/>
        <v/>
      </c>
      <c r="BX830" s="144" t="str">
        <f t="shared" si="2540"/>
        <v/>
      </c>
      <c r="BY830" s="141" t="str">
        <f t="shared" si="2541"/>
        <v/>
      </c>
      <c r="BZ830" s="139" t="str">
        <f t="shared" si="2542"/>
        <v/>
      </c>
      <c r="CA830" s="139" t="str">
        <f t="shared" si="2543"/>
        <v/>
      </c>
      <c r="CB830" s="139" t="str">
        <f t="shared" si="2544"/>
        <v/>
      </c>
      <c r="CC830" s="139" t="str">
        <f t="shared" si="2545"/>
        <v/>
      </c>
      <c r="CD830" s="139" t="str">
        <f t="shared" si="2546"/>
        <v/>
      </c>
      <c r="CE830" s="140" t="str">
        <f t="shared" si="2547"/>
        <v/>
      </c>
      <c r="CF830" s="141" t="str">
        <f t="shared" si="2548"/>
        <v/>
      </c>
      <c r="CG830" s="139" t="str">
        <f t="shared" si="2549"/>
        <v/>
      </c>
      <c r="CH830" s="139" t="str">
        <f t="shared" si="2550"/>
        <v/>
      </c>
      <c r="CI830" s="139" t="str">
        <f t="shared" si="2551"/>
        <v/>
      </c>
      <c r="CJ830" s="139" t="str">
        <f t="shared" si="2552"/>
        <v/>
      </c>
      <c r="CK830" s="139" t="str">
        <f t="shared" si="2553"/>
        <v/>
      </c>
      <c r="CL830" s="140" t="str">
        <f t="shared" si="2554"/>
        <v/>
      </c>
      <c r="CM830" s="142" t="str">
        <f t="shared" si="2555"/>
        <v/>
      </c>
      <c r="CN830" s="143" t="str">
        <f t="shared" si="2556"/>
        <v/>
      </c>
      <c r="CO830" s="143" t="str">
        <f t="shared" si="2557"/>
        <v/>
      </c>
      <c r="CP830" s="143" t="str">
        <f t="shared" si="2558"/>
        <v/>
      </c>
      <c r="CQ830" s="143" t="str">
        <f t="shared" si="2559"/>
        <v/>
      </c>
      <c r="CR830" s="145" t="str">
        <f t="shared" si="2560"/>
        <v/>
      </c>
      <c r="CS830" s="127"/>
      <c r="CT830" s="122" t="str">
        <f t="shared" si="2561"/>
        <v/>
      </c>
      <c r="CU830" s="123" t="str">
        <f t="shared" si="2562"/>
        <v/>
      </c>
      <c r="CV830" s="123" t="str">
        <f t="shared" si="2563"/>
        <v/>
      </c>
      <c r="CW830" s="123" t="str">
        <f t="shared" si="2564"/>
        <v/>
      </c>
      <c r="CX830" s="123" t="str">
        <f t="shared" si="2565"/>
        <v/>
      </c>
      <c r="CY830" s="123" t="str">
        <f t="shared" si="2566"/>
        <v/>
      </c>
      <c r="CZ830" s="123" t="str">
        <f t="shared" si="2567"/>
        <v/>
      </c>
      <c r="DA830" s="123" t="str">
        <f t="shared" si="2568"/>
        <v/>
      </c>
      <c r="DB830" s="124" t="str">
        <f t="shared" si="2569"/>
        <v/>
      </c>
      <c r="DC830" s="128" t="str">
        <f t="shared" si="2570"/>
        <v/>
      </c>
      <c r="DD830" s="123" t="str">
        <f t="shared" si="2571"/>
        <v/>
      </c>
      <c r="DE830" s="123" t="str">
        <f t="shared" si="2572"/>
        <v/>
      </c>
      <c r="DF830" s="123" t="str">
        <f t="shared" si="2573"/>
        <v/>
      </c>
      <c r="DG830" s="123" t="str">
        <f t="shared" si="2574"/>
        <v/>
      </c>
      <c r="DH830" s="123" t="str">
        <f t="shared" si="2575"/>
        <v/>
      </c>
      <c r="DI830" s="123" t="str">
        <f t="shared" si="2576"/>
        <v/>
      </c>
      <c r="DJ830" s="129" t="str">
        <f t="shared" si="2577"/>
        <v/>
      </c>
      <c r="DK830" s="98" t="s">
        <v>68</v>
      </c>
      <c r="DL830" s="130">
        <f t="shared" si="2584"/>
        <v>824</v>
      </c>
      <c r="DM830" s="56"/>
    </row>
    <row r="831" spans="2:117" ht="22.5" customHeight="1">
      <c r="B831" s="98" t="s">
        <v>68</v>
      </c>
      <c r="C831" s="130">
        <f t="shared" si="2578"/>
        <v>825</v>
      </c>
      <c r="D831" s="146">
        <v>45714</v>
      </c>
      <c r="E831" s="155" t="s">
        <v>69</v>
      </c>
      <c r="F831" s="102" t="s">
        <v>70</v>
      </c>
      <c r="G831" s="156" t="s">
        <v>20</v>
      </c>
      <c r="H831" s="131" t="s">
        <v>46</v>
      </c>
      <c r="I831" s="132">
        <v>3939</v>
      </c>
      <c r="J831" s="106"/>
      <c r="K831" s="107">
        <f t="shared" si="2579"/>
        <v>7732047</v>
      </c>
      <c r="L831" s="645"/>
      <c r="M831" s="133"/>
      <c r="N831" s="133"/>
      <c r="O831" s="134" t="str">
        <f t="shared" ref="O831:S831" si="2756">IF($H831=O$6,$I831,"")</f>
        <v/>
      </c>
      <c r="P831" s="135" t="str">
        <f t="shared" si="2756"/>
        <v/>
      </c>
      <c r="Q831" s="136">
        <f t="shared" si="2756"/>
        <v>3939</v>
      </c>
      <c r="R831" s="135" t="str">
        <f t="shared" si="2756"/>
        <v/>
      </c>
      <c r="S831" s="137" t="str">
        <f t="shared" si="2756"/>
        <v/>
      </c>
      <c r="T831" s="113" t="str">
        <f t="shared" ref="T831:AJ831" si="2757">IF($H831=T$6,$J831,"")</f>
        <v/>
      </c>
      <c r="U831" s="114" t="str">
        <f t="shared" si="2757"/>
        <v/>
      </c>
      <c r="V831" s="114" t="str">
        <f t="shared" si="2757"/>
        <v/>
      </c>
      <c r="W831" s="114" t="str">
        <f t="shared" si="2757"/>
        <v/>
      </c>
      <c r="X831" s="113" t="str">
        <f t="shared" si="2757"/>
        <v/>
      </c>
      <c r="Y831" s="114" t="str">
        <f t="shared" si="2757"/>
        <v/>
      </c>
      <c r="Z831" s="114" t="str">
        <f t="shared" si="2757"/>
        <v/>
      </c>
      <c r="AA831" s="114" t="str">
        <f t="shared" si="2757"/>
        <v/>
      </c>
      <c r="AB831" s="113" t="str">
        <f t="shared" si="2757"/>
        <v/>
      </c>
      <c r="AC831" s="114" t="str">
        <f t="shared" si="2757"/>
        <v/>
      </c>
      <c r="AD831" s="114" t="str">
        <f t="shared" si="2757"/>
        <v/>
      </c>
      <c r="AE831" s="114" t="str">
        <f t="shared" si="2757"/>
        <v/>
      </c>
      <c r="AF831" s="114" t="str">
        <f t="shared" si="2757"/>
        <v/>
      </c>
      <c r="AG831" s="114" t="str">
        <f t="shared" si="2757"/>
        <v/>
      </c>
      <c r="AH831" s="114" t="str">
        <f t="shared" si="2757"/>
        <v/>
      </c>
      <c r="AI831" s="113" t="str">
        <f t="shared" si="2757"/>
        <v/>
      </c>
      <c r="AJ831" s="115" t="str">
        <f t="shared" si="2757"/>
        <v/>
      </c>
      <c r="AK831" s="617"/>
      <c r="AL831" s="38"/>
      <c r="AM831" s="98" t="s">
        <v>68</v>
      </c>
      <c r="AN831" s="130">
        <f t="shared" si="2582"/>
        <v>825</v>
      </c>
      <c r="AO831" s="138" t="str">
        <f t="shared" ref="AO831:AS831" si="2758">IF(AND($G831=AO$4,$H831=AO$6),$I831,"")</f>
        <v/>
      </c>
      <c r="AP831" s="139" t="str">
        <f t="shared" si="2758"/>
        <v/>
      </c>
      <c r="AQ831" s="139">
        <f t="shared" si="2758"/>
        <v>3939</v>
      </c>
      <c r="AR831" s="139" t="str">
        <f t="shared" si="2758"/>
        <v/>
      </c>
      <c r="AS831" s="139" t="str">
        <f t="shared" si="2758"/>
        <v/>
      </c>
      <c r="AT831" s="118"/>
      <c r="AU831" s="138" t="str">
        <f t="shared" si="2511"/>
        <v/>
      </c>
      <c r="AV831" s="139" t="str">
        <f t="shared" si="2512"/>
        <v/>
      </c>
      <c r="AW831" s="139" t="str">
        <f t="shared" si="2513"/>
        <v/>
      </c>
      <c r="AX831" s="139" t="str">
        <f t="shared" si="2514"/>
        <v/>
      </c>
      <c r="AY831" s="139" t="str">
        <f t="shared" si="2515"/>
        <v/>
      </c>
      <c r="AZ831" s="140" t="str">
        <f t="shared" si="2516"/>
        <v/>
      </c>
      <c r="BA831" s="141" t="str">
        <f t="shared" si="2517"/>
        <v/>
      </c>
      <c r="BB831" s="139" t="str">
        <f t="shared" si="2518"/>
        <v/>
      </c>
      <c r="BC831" s="139" t="str">
        <f t="shared" si="2519"/>
        <v/>
      </c>
      <c r="BD831" s="139" t="str">
        <f t="shared" si="2520"/>
        <v/>
      </c>
      <c r="BE831" s="140" t="str">
        <f t="shared" si="2521"/>
        <v/>
      </c>
      <c r="BF831" s="122" t="str">
        <f t="shared" si="2522"/>
        <v/>
      </c>
      <c r="BG831" s="123" t="str">
        <f t="shared" si="2523"/>
        <v/>
      </c>
      <c r="BH831" s="123" t="str">
        <f t="shared" si="2524"/>
        <v/>
      </c>
      <c r="BI831" s="123" t="str">
        <f t="shared" si="2525"/>
        <v/>
      </c>
      <c r="BJ831" s="122" t="str">
        <f t="shared" si="2526"/>
        <v/>
      </c>
      <c r="BK831" s="123" t="str">
        <f t="shared" si="2527"/>
        <v/>
      </c>
      <c r="BL831" s="123" t="str">
        <f t="shared" si="2528"/>
        <v/>
      </c>
      <c r="BM831" s="123" t="str">
        <f t="shared" si="2529"/>
        <v/>
      </c>
      <c r="BN831" s="123" t="str">
        <f t="shared" si="2530"/>
        <v/>
      </c>
      <c r="BO831" s="123" t="str">
        <f t="shared" si="2531"/>
        <v/>
      </c>
      <c r="BP831" s="123" t="str">
        <f t="shared" si="2532"/>
        <v/>
      </c>
      <c r="BQ831" s="123" t="str">
        <f t="shared" si="2533"/>
        <v/>
      </c>
      <c r="BR831" s="124" t="str">
        <f t="shared" si="2534"/>
        <v/>
      </c>
      <c r="BS831" s="142" t="str">
        <f t="shared" si="2535"/>
        <v/>
      </c>
      <c r="BT831" s="143" t="str">
        <f t="shared" si="2536"/>
        <v/>
      </c>
      <c r="BU831" s="143" t="str">
        <f t="shared" si="2537"/>
        <v/>
      </c>
      <c r="BV831" s="143" t="str">
        <f t="shared" si="2538"/>
        <v/>
      </c>
      <c r="BW831" s="143" t="str">
        <f t="shared" si="2539"/>
        <v/>
      </c>
      <c r="BX831" s="144" t="str">
        <f t="shared" si="2540"/>
        <v/>
      </c>
      <c r="BY831" s="141" t="str">
        <f t="shared" si="2541"/>
        <v/>
      </c>
      <c r="BZ831" s="139" t="str">
        <f t="shared" si="2542"/>
        <v/>
      </c>
      <c r="CA831" s="139" t="str">
        <f t="shared" si="2543"/>
        <v/>
      </c>
      <c r="CB831" s="139" t="str">
        <f t="shared" si="2544"/>
        <v/>
      </c>
      <c r="CC831" s="139" t="str">
        <f t="shared" si="2545"/>
        <v/>
      </c>
      <c r="CD831" s="139" t="str">
        <f t="shared" si="2546"/>
        <v/>
      </c>
      <c r="CE831" s="140" t="str">
        <f t="shared" si="2547"/>
        <v/>
      </c>
      <c r="CF831" s="141" t="str">
        <f t="shared" si="2548"/>
        <v/>
      </c>
      <c r="CG831" s="139" t="str">
        <f t="shared" si="2549"/>
        <v/>
      </c>
      <c r="CH831" s="139" t="str">
        <f t="shared" si="2550"/>
        <v/>
      </c>
      <c r="CI831" s="139" t="str">
        <f t="shared" si="2551"/>
        <v/>
      </c>
      <c r="CJ831" s="139" t="str">
        <f t="shared" si="2552"/>
        <v/>
      </c>
      <c r="CK831" s="139" t="str">
        <f t="shared" si="2553"/>
        <v/>
      </c>
      <c r="CL831" s="140" t="str">
        <f t="shared" si="2554"/>
        <v/>
      </c>
      <c r="CM831" s="142" t="str">
        <f t="shared" si="2555"/>
        <v/>
      </c>
      <c r="CN831" s="143" t="str">
        <f t="shared" si="2556"/>
        <v/>
      </c>
      <c r="CO831" s="143" t="str">
        <f t="shared" si="2557"/>
        <v/>
      </c>
      <c r="CP831" s="143" t="str">
        <f t="shared" si="2558"/>
        <v/>
      </c>
      <c r="CQ831" s="143" t="str">
        <f t="shared" si="2559"/>
        <v/>
      </c>
      <c r="CR831" s="145" t="str">
        <f t="shared" si="2560"/>
        <v/>
      </c>
      <c r="CS831" s="127"/>
      <c r="CT831" s="122" t="str">
        <f t="shared" si="2561"/>
        <v/>
      </c>
      <c r="CU831" s="123" t="str">
        <f t="shared" si="2562"/>
        <v/>
      </c>
      <c r="CV831" s="123" t="str">
        <f t="shared" si="2563"/>
        <v/>
      </c>
      <c r="CW831" s="123" t="str">
        <f t="shared" si="2564"/>
        <v/>
      </c>
      <c r="CX831" s="123" t="str">
        <f t="shared" si="2565"/>
        <v/>
      </c>
      <c r="CY831" s="123" t="str">
        <f t="shared" si="2566"/>
        <v/>
      </c>
      <c r="CZ831" s="123" t="str">
        <f t="shared" si="2567"/>
        <v/>
      </c>
      <c r="DA831" s="123" t="str">
        <f t="shared" si="2568"/>
        <v/>
      </c>
      <c r="DB831" s="124" t="str">
        <f t="shared" si="2569"/>
        <v/>
      </c>
      <c r="DC831" s="128" t="str">
        <f t="shared" si="2570"/>
        <v/>
      </c>
      <c r="DD831" s="123" t="str">
        <f t="shared" si="2571"/>
        <v/>
      </c>
      <c r="DE831" s="123" t="str">
        <f t="shared" si="2572"/>
        <v/>
      </c>
      <c r="DF831" s="123" t="str">
        <f t="shared" si="2573"/>
        <v/>
      </c>
      <c r="DG831" s="123" t="str">
        <f t="shared" si="2574"/>
        <v/>
      </c>
      <c r="DH831" s="123" t="str">
        <f t="shared" si="2575"/>
        <v/>
      </c>
      <c r="DI831" s="123" t="str">
        <f t="shared" si="2576"/>
        <v/>
      </c>
      <c r="DJ831" s="129" t="str">
        <f t="shared" si="2577"/>
        <v/>
      </c>
      <c r="DK831" s="98" t="s">
        <v>68</v>
      </c>
      <c r="DL831" s="130">
        <f t="shared" si="2584"/>
        <v>825</v>
      </c>
      <c r="DM831" s="56"/>
    </row>
    <row r="832" spans="2:117" ht="22.5" customHeight="1">
      <c r="B832" s="98" t="s">
        <v>68</v>
      </c>
      <c r="C832" s="130">
        <f t="shared" si="2578"/>
        <v>826</v>
      </c>
      <c r="D832" s="146">
        <v>45714</v>
      </c>
      <c r="E832" s="155" t="s">
        <v>79</v>
      </c>
      <c r="F832" s="170" t="s">
        <v>87</v>
      </c>
      <c r="G832" s="103" t="s">
        <v>28</v>
      </c>
      <c r="H832" s="131" t="s">
        <v>64</v>
      </c>
      <c r="I832" s="132"/>
      <c r="J832" s="106">
        <v>55100</v>
      </c>
      <c r="K832" s="107">
        <f t="shared" si="2579"/>
        <v>7676947</v>
      </c>
      <c r="L832" s="645"/>
      <c r="M832" s="166"/>
      <c r="N832" s="167" t="str">
        <f>HYPERLINK("./領収書_公開用/外領収書Y7請求書Y7.pdf","請求書Y7")</f>
        <v>請求書Y7</v>
      </c>
      <c r="O832" s="134" t="str">
        <f t="shared" ref="O832:S832" si="2759">IF($H832=O$6,$I832,"")</f>
        <v/>
      </c>
      <c r="P832" s="135" t="str">
        <f t="shared" si="2759"/>
        <v/>
      </c>
      <c r="Q832" s="136" t="str">
        <f t="shared" si="2759"/>
        <v/>
      </c>
      <c r="R832" s="135" t="str">
        <f t="shared" si="2759"/>
        <v/>
      </c>
      <c r="S832" s="137" t="str">
        <f t="shared" si="2759"/>
        <v/>
      </c>
      <c r="T832" s="113" t="str">
        <f t="shared" ref="T832:AJ832" si="2760">IF($H832=T$6,$J832,"")</f>
        <v/>
      </c>
      <c r="U832" s="114" t="str">
        <f t="shared" si="2760"/>
        <v/>
      </c>
      <c r="V832" s="114" t="str">
        <f t="shared" si="2760"/>
        <v/>
      </c>
      <c r="W832" s="114" t="str">
        <f t="shared" si="2760"/>
        <v/>
      </c>
      <c r="X832" s="113" t="str">
        <f t="shared" si="2760"/>
        <v/>
      </c>
      <c r="Y832" s="114" t="str">
        <f t="shared" si="2760"/>
        <v/>
      </c>
      <c r="Z832" s="114" t="str">
        <f t="shared" si="2760"/>
        <v/>
      </c>
      <c r="AA832" s="114" t="str">
        <f t="shared" si="2760"/>
        <v/>
      </c>
      <c r="AB832" s="113" t="str">
        <f t="shared" si="2760"/>
        <v/>
      </c>
      <c r="AC832" s="114" t="str">
        <f t="shared" si="2760"/>
        <v/>
      </c>
      <c r="AD832" s="114" t="str">
        <f t="shared" si="2760"/>
        <v/>
      </c>
      <c r="AE832" s="114" t="str">
        <f t="shared" si="2760"/>
        <v/>
      </c>
      <c r="AF832" s="114" t="str">
        <f t="shared" si="2760"/>
        <v/>
      </c>
      <c r="AG832" s="114" t="str">
        <f t="shared" si="2760"/>
        <v/>
      </c>
      <c r="AH832" s="114" t="str">
        <f t="shared" si="2760"/>
        <v/>
      </c>
      <c r="AI832" s="113">
        <f t="shared" si="2760"/>
        <v>55100</v>
      </c>
      <c r="AJ832" s="115" t="str">
        <f t="shared" si="2760"/>
        <v/>
      </c>
      <c r="AK832" s="617"/>
      <c r="AL832" s="38"/>
      <c r="AM832" s="98" t="s">
        <v>68</v>
      </c>
      <c r="AN832" s="130">
        <f t="shared" si="2582"/>
        <v>826</v>
      </c>
      <c r="AO832" s="138" t="str">
        <f t="shared" ref="AO832:AS832" si="2761">IF(AND($G832=AO$4,$H832=AO$6),$I832,"")</f>
        <v/>
      </c>
      <c r="AP832" s="139" t="str">
        <f t="shared" si="2761"/>
        <v/>
      </c>
      <c r="AQ832" s="139" t="str">
        <f t="shared" si="2761"/>
        <v/>
      </c>
      <c r="AR832" s="139" t="str">
        <f t="shared" si="2761"/>
        <v/>
      </c>
      <c r="AS832" s="139" t="str">
        <f t="shared" si="2761"/>
        <v/>
      </c>
      <c r="AT832" s="118"/>
      <c r="AU832" s="138" t="str">
        <f t="shared" si="2511"/>
        <v/>
      </c>
      <c r="AV832" s="139" t="str">
        <f t="shared" si="2512"/>
        <v/>
      </c>
      <c r="AW832" s="139" t="str">
        <f t="shared" si="2513"/>
        <v/>
      </c>
      <c r="AX832" s="139" t="str">
        <f t="shared" si="2514"/>
        <v/>
      </c>
      <c r="AY832" s="139" t="str">
        <f t="shared" si="2515"/>
        <v/>
      </c>
      <c r="AZ832" s="140" t="str">
        <f t="shared" si="2516"/>
        <v/>
      </c>
      <c r="BA832" s="141" t="str">
        <f t="shared" si="2517"/>
        <v/>
      </c>
      <c r="BB832" s="139" t="str">
        <f t="shared" si="2518"/>
        <v/>
      </c>
      <c r="BC832" s="139" t="str">
        <f t="shared" si="2519"/>
        <v/>
      </c>
      <c r="BD832" s="139" t="str">
        <f t="shared" si="2520"/>
        <v/>
      </c>
      <c r="BE832" s="140" t="str">
        <f t="shared" si="2521"/>
        <v/>
      </c>
      <c r="BF832" s="122" t="str">
        <f t="shared" si="2522"/>
        <v/>
      </c>
      <c r="BG832" s="123" t="str">
        <f t="shared" si="2523"/>
        <v/>
      </c>
      <c r="BH832" s="123" t="str">
        <f t="shared" si="2524"/>
        <v/>
      </c>
      <c r="BI832" s="123" t="str">
        <f t="shared" si="2525"/>
        <v/>
      </c>
      <c r="BJ832" s="122" t="str">
        <f t="shared" si="2526"/>
        <v/>
      </c>
      <c r="BK832" s="123" t="str">
        <f t="shared" si="2527"/>
        <v/>
      </c>
      <c r="BL832" s="123" t="str">
        <f t="shared" si="2528"/>
        <v/>
      </c>
      <c r="BM832" s="123" t="str">
        <f t="shared" si="2529"/>
        <v/>
      </c>
      <c r="BN832" s="123" t="str">
        <f t="shared" si="2530"/>
        <v/>
      </c>
      <c r="BO832" s="123" t="str">
        <f t="shared" si="2531"/>
        <v/>
      </c>
      <c r="BP832" s="123" t="str">
        <f t="shared" si="2532"/>
        <v/>
      </c>
      <c r="BQ832" s="123" t="str">
        <f t="shared" si="2533"/>
        <v/>
      </c>
      <c r="BR832" s="124" t="str">
        <f t="shared" si="2534"/>
        <v/>
      </c>
      <c r="BS832" s="142" t="str">
        <f t="shared" si="2535"/>
        <v/>
      </c>
      <c r="BT832" s="143" t="str">
        <f t="shared" si="2536"/>
        <v/>
      </c>
      <c r="BU832" s="143" t="str">
        <f t="shared" si="2537"/>
        <v/>
      </c>
      <c r="BV832" s="143" t="str">
        <f t="shared" si="2538"/>
        <v/>
      </c>
      <c r="BW832" s="143" t="str">
        <f t="shared" si="2539"/>
        <v/>
      </c>
      <c r="BX832" s="144" t="str">
        <f t="shared" si="2540"/>
        <v/>
      </c>
      <c r="BY832" s="141" t="str">
        <f t="shared" si="2541"/>
        <v/>
      </c>
      <c r="BZ832" s="139" t="str">
        <f t="shared" si="2542"/>
        <v/>
      </c>
      <c r="CA832" s="139" t="str">
        <f t="shared" si="2543"/>
        <v/>
      </c>
      <c r="CB832" s="139" t="str">
        <f t="shared" si="2544"/>
        <v/>
      </c>
      <c r="CC832" s="139" t="str">
        <f t="shared" si="2545"/>
        <v/>
      </c>
      <c r="CD832" s="139" t="str">
        <f t="shared" si="2546"/>
        <v/>
      </c>
      <c r="CE832" s="140" t="str">
        <f t="shared" si="2547"/>
        <v/>
      </c>
      <c r="CF832" s="141" t="str">
        <f t="shared" si="2548"/>
        <v/>
      </c>
      <c r="CG832" s="139" t="str">
        <f t="shared" si="2549"/>
        <v/>
      </c>
      <c r="CH832" s="139" t="str">
        <f t="shared" si="2550"/>
        <v/>
      </c>
      <c r="CI832" s="139" t="str">
        <f t="shared" si="2551"/>
        <v/>
      </c>
      <c r="CJ832" s="139" t="str">
        <f t="shared" si="2552"/>
        <v/>
      </c>
      <c r="CK832" s="139" t="str">
        <f t="shared" si="2553"/>
        <v/>
      </c>
      <c r="CL832" s="140">
        <f t="shared" si="2554"/>
        <v>55100</v>
      </c>
      <c r="CM832" s="142" t="str">
        <f t="shared" si="2555"/>
        <v/>
      </c>
      <c r="CN832" s="143" t="str">
        <f t="shared" si="2556"/>
        <v/>
      </c>
      <c r="CO832" s="143" t="str">
        <f t="shared" si="2557"/>
        <v/>
      </c>
      <c r="CP832" s="143" t="str">
        <f t="shared" si="2558"/>
        <v/>
      </c>
      <c r="CQ832" s="143" t="str">
        <f t="shared" si="2559"/>
        <v/>
      </c>
      <c r="CR832" s="145" t="str">
        <f t="shared" si="2560"/>
        <v/>
      </c>
      <c r="CS832" s="127"/>
      <c r="CT832" s="122" t="str">
        <f t="shared" si="2561"/>
        <v/>
      </c>
      <c r="CU832" s="123" t="str">
        <f t="shared" si="2562"/>
        <v/>
      </c>
      <c r="CV832" s="123" t="str">
        <f t="shared" si="2563"/>
        <v/>
      </c>
      <c r="CW832" s="123" t="str">
        <f t="shared" si="2564"/>
        <v/>
      </c>
      <c r="CX832" s="123" t="str">
        <f t="shared" si="2565"/>
        <v/>
      </c>
      <c r="CY832" s="123" t="str">
        <f t="shared" si="2566"/>
        <v/>
      </c>
      <c r="CZ832" s="123" t="str">
        <f t="shared" si="2567"/>
        <v/>
      </c>
      <c r="DA832" s="123" t="str">
        <f t="shared" si="2568"/>
        <v/>
      </c>
      <c r="DB832" s="124" t="str">
        <f t="shared" si="2569"/>
        <v/>
      </c>
      <c r="DC832" s="128" t="str">
        <f t="shared" si="2570"/>
        <v/>
      </c>
      <c r="DD832" s="123" t="str">
        <f t="shared" si="2571"/>
        <v/>
      </c>
      <c r="DE832" s="123" t="str">
        <f t="shared" si="2572"/>
        <v/>
      </c>
      <c r="DF832" s="123" t="str">
        <f t="shared" si="2573"/>
        <v/>
      </c>
      <c r="DG832" s="123" t="str">
        <f t="shared" si="2574"/>
        <v/>
      </c>
      <c r="DH832" s="123" t="str">
        <f t="shared" si="2575"/>
        <v/>
      </c>
      <c r="DI832" s="123" t="str">
        <f t="shared" si="2576"/>
        <v/>
      </c>
      <c r="DJ832" s="129" t="str">
        <f t="shared" si="2577"/>
        <v/>
      </c>
      <c r="DK832" s="98" t="s">
        <v>68</v>
      </c>
      <c r="DL832" s="130">
        <f t="shared" si="2584"/>
        <v>826</v>
      </c>
      <c r="DM832" s="56"/>
    </row>
    <row r="833" spans="2:117" ht="22.5" customHeight="1">
      <c r="B833" s="98" t="s">
        <v>68</v>
      </c>
      <c r="C833" s="130">
        <f t="shared" si="2578"/>
        <v>827</v>
      </c>
      <c r="D833" s="146">
        <v>45714</v>
      </c>
      <c r="E833" s="155" t="s">
        <v>73</v>
      </c>
      <c r="F833" s="168" t="s">
        <v>74</v>
      </c>
      <c r="G833" s="103" t="s">
        <v>28</v>
      </c>
      <c r="H833" s="131" t="s">
        <v>55</v>
      </c>
      <c r="I833" s="132"/>
      <c r="J833" s="106">
        <v>440</v>
      </c>
      <c r="K833" s="107">
        <f t="shared" si="2579"/>
        <v>7676507</v>
      </c>
      <c r="L833" s="645"/>
      <c r="M833" s="166"/>
      <c r="N833" s="169"/>
      <c r="O833" s="134" t="str">
        <f t="shared" ref="O833:S833" si="2762">IF($H833=O$6,$I833,"")</f>
        <v/>
      </c>
      <c r="P833" s="135" t="str">
        <f t="shared" si="2762"/>
        <v/>
      </c>
      <c r="Q833" s="136" t="str">
        <f t="shared" si="2762"/>
        <v/>
      </c>
      <c r="R833" s="135" t="str">
        <f t="shared" si="2762"/>
        <v/>
      </c>
      <c r="S833" s="137" t="str">
        <f t="shared" si="2762"/>
        <v/>
      </c>
      <c r="T833" s="113" t="str">
        <f t="shared" ref="T833:AJ833" si="2763">IF($H833=T$6,$J833,"")</f>
        <v/>
      </c>
      <c r="U833" s="114" t="str">
        <f t="shared" si="2763"/>
        <v/>
      </c>
      <c r="V833" s="114" t="str">
        <f t="shared" si="2763"/>
        <v/>
      </c>
      <c r="W833" s="114" t="str">
        <f t="shared" si="2763"/>
        <v/>
      </c>
      <c r="X833" s="113" t="str">
        <f t="shared" si="2763"/>
        <v/>
      </c>
      <c r="Y833" s="114" t="str">
        <f t="shared" si="2763"/>
        <v/>
      </c>
      <c r="Z833" s="114">
        <f t="shared" si="2763"/>
        <v>440</v>
      </c>
      <c r="AA833" s="114" t="str">
        <f t="shared" si="2763"/>
        <v/>
      </c>
      <c r="AB833" s="113" t="str">
        <f t="shared" si="2763"/>
        <v/>
      </c>
      <c r="AC833" s="114" t="str">
        <f t="shared" si="2763"/>
        <v/>
      </c>
      <c r="AD833" s="114" t="str">
        <f t="shared" si="2763"/>
        <v/>
      </c>
      <c r="AE833" s="114" t="str">
        <f t="shared" si="2763"/>
        <v/>
      </c>
      <c r="AF833" s="114" t="str">
        <f t="shared" si="2763"/>
        <v/>
      </c>
      <c r="AG833" s="114" t="str">
        <f t="shared" si="2763"/>
        <v/>
      </c>
      <c r="AH833" s="114" t="str">
        <f t="shared" si="2763"/>
        <v/>
      </c>
      <c r="AI833" s="113" t="str">
        <f t="shared" si="2763"/>
        <v/>
      </c>
      <c r="AJ833" s="115" t="str">
        <f t="shared" si="2763"/>
        <v/>
      </c>
      <c r="AK833" s="617"/>
      <c r="AL833" s="38"/>
      <c r="AM833" s="98" t="s">
        <v>68</v>
      </c>
      <c r="AN833" s="130">
        <f t="shared" si="2582"/>
        <v>827</v>
      </c>
      <c r="AO833" s="138" t="str">
        <f t="shared" ref="AO833:AS833" si="2764">IF(AND($G833=AO$4,$H833=AO$6),$I833,"")</f>
        <v/>
      </c>
      <c r="AP833" s="139" t="str">
        <f t="shared" si="2764"/>
        <v/>
      </c>
      <c r="AQ833" s="139" t="str">
        <f t="shared" si="2764"/>
        <v/>
      </c>
      <c r="AR833" s="139" t="str">
        <f t="shared" si="2764"/>
        <v/>
      </c>
      <c r="AS833" s="139" t="str">
        <f t="shared" si="2764"/>
        <v/>
      </c>
      <c r="AT833" s="118"/>
      <c r="AU833" s="138" t="str">
        <f t="shared" si="2511"/>
        <v/>
      </c>
      <c r="AV833" s="139" t="str">
        <f t="shared" si="2512"/>
        <v/>
      </c>
      <c r="AW833" s="139" t="str">
        <f t="shared" si="2513"/>
        <v/>
      </c>
      <c r="AX833" s="139" t="str">
        <f t="shared" si="2514"/>
        <v/>
      </c>
      <c r="AY833" s="139" t="str">
        <f t="shared" si="2515"/>
        <v/>
      </c>
      <c r="AZ833" s="140" t="str">
        <f t="shared" si="2516"/>
        <v/>
      </c>
      <c r="BA833" s="141" t="str">
        <f t="shared" si="2517"/>
        <v/>
      </c>
      <c r="BB833" s="139" t="str">
        <f t="shared" si="2518"/>
        <v/>
      </c>
      <c r="BC833" s="139" t="str">
        <f t="shared" si="2519"/>
        <v/>
      </c>
      <c r="BD833" s="139" t="str">
        <f t="shared" si="2520"/>
        <v/>
      </c>
      <c r="BE833" s="140" t="str">
        <f t="shared" si="2521"/>
        <v/>
      </c>
      <c r="BF833" s="122" t="str">
        <f t="shared" si="2522"/>
        <v/>
      </c>
      <c r="BG833" s="123" t="str">
        <f t="shared" si="2523"/>
        <v/>
      </c>
      <c r="BH833" s="123" t="str">
        <f t="shared" si="2524"/>
        <v/>
      </c>
      <c r="BI833" s="123" t="str">
        <f t="shared" si="2525"/>
        <v/>
      </c>
      <c r="BJ833" s="122" t="str">
        <f t="shared" si="2526"/>
        <v/>
      </c>
      <c r="BK833" s="123" t="str">
        <f t="shared" si="2527"/>
        <v/>
      </c>
      <c r="BL833" s="123" t="str">
        <f t="shared" si="2528"/>
        <v/>
      </c>
      <c r="BM833" s="123" t="str">
        <f t="shared" si="2529"/>
        <v/>
      </c>
      <c r="BN833" s="123" t="str">
        <f t="shared" si="2530"/>
        <v/>
      </c>
      <c r="BO833" s="123" t="str">
        <f t="shared" si="2531"/>
        <v/>
      </c>
      <c r="BP833" s="123" t="str">
        <f t="shared" si="2532"/>
        <v/>
      </c>
      <c r="BQ833" s="123" t="str">
        <f t="shared" si="2533"/>
        <v/>
      </c>
      <c r="BR833" s="124" t="str">
        <f t="shared" si="2534"/>
        <v/>
      </c>
      <c r="BS833" s="142" t="str">
        <f t="shared" si="2535"/>
        <v/>
      </c>
      <c r="BT833" s="143" t="str">
        <f t="shared" si="2536"/>
        <v/>
      </c>
      <c r="BU833" s="143" t="str">
        <f t="shared" si="2537"/>
        <v/>
      </c>
      <c r="BV833" s="143" t="str">
        <f t="shared" si="2538"/>
        <v/>
      </c>
      <c r="BW833" s="143" t="str">
        <f t="shared" si="2539"/>
        <v/>
      </c>
      <c r="BX833" s="144" t="str">
        <f t="shared" si="2540"/>
        <v/>
      </c>
      <c r="BY833" s="141" t="str">
        <f t="shared" si="2541"/>
        <v/>
      </c>
      <c r="BZ833" s="139" t="str">
        <f t="shared" si="2542"/>
        <v/>
      </c>
      <c r="CA833" s="139" t="str">
        <f t="shared" si="2543"/>
        <v/>
      </c>
      <c r="CB833" s="139" t="str">
        <f t="shared" si="2544"/>
        <v/>
      </c>
      <c r="CC833" s="139" t="str">
        <f t="shared" si="2545"/>
        <v/>
      </c>
      <c r="CD833" s="139" t="str">
        <f t="shared" si="2546"/>
        <v/>
      </c>
      <c r="CE833" s="140" t="str">
        <f t="shared" si="2547"/>
        <v/>
      </c>
      <c r="CF833" s="141" t="str">
        <f t="shared" si="2548"/>
        <v/>
      </c>
      <c r="CG833" s="139" t="str">
        <f t="shared" si="2549"/>
        <v/>
      </c>
      <c r="CH833" s="139" t="str">
        <f t="shared" si="2550"/>
        <v/>
      </c>
      <c r="CI833" s="139" t="str">
        <f t="shared" si="2551"/>
        <v/>
      </c>
      <c r="CJ833" s="139">
        <f t="shared" si="2552"/>
        <v>440</v>
      </c>
      <c r="CK833" s="139" t="str">
        <f t="shared" si="2553"/>
        <v/>
      </c>
      <c r="CL833" s="140" t="str">
        <f t="shared" si="2554"/>
        <v/>
      </c>
      <c r="CM833" s="142" t="str">
        <f t="shared" si="2555"/>
        <v/>
      </c>
      <c r="CN833" s="143" t="str">
        <f t="shared" si="2556"/>
        <v/>
      </c>
      <c r="CO833" s="143" t="str">
        <f t="shared" si="2557"/>
        <v/>
      </c>
      <c r="CP833" s="143" t="str">
        <f t="shared" si="2558"/>
        <v/>
      </c>
      <c r="CQ833" s="143" t="str">
        <f t="shared" si="2559"/>
        <v/>
      </c>
      <c r="CR833" s="145" t="str">
        <f t="shared" si="2560"/>
        <v/>
      </c>
      <c r="CS833" s="127"/>
      <c r="CT833" s="122" t="str">
        <f t="shared" si="2561"/>
        <v/>
      </c>
      <c r="CU833" s="123" t="str">
        <f t="shared" si="2562"/>
        <v/>
      </c>
      <c r="CV833" s="123" t="str">
        <f t="shared" si="2563"/>
        <v/>
      </c>
      <c r="CW833" s="123" t="str">
        <f t="shared" si="2564"/>
        <v/>
      </c>
      <c r="CX833" s="123" t="str">
        <f t="shared" si="2565"/>
        <v/>
      </c>
      <c r="CY833" s="123" t="str">
        <f t="shared" si="2566"/>
        <v/>
      </c>
      <c r="CZ833" s="123" t="str">
        <f t="shared" si="2567"/>
        <v/>
      </c>
      <c r="DA833" s="123" t="str">
        <f t="shared" si="2568"/>
        <v/>
      </c>
      <c r="DB833" s="124" t="str">
        <f t="shared" si="2569"/>
        <v/>
      </c>
      <c r="DC833" s="128" t="str">
        <f t="shared" si="2570"/>
        <v/>
      </c>
      <c r="DD833" s="123" t="str">
        <f t="shared" si="2571"/>
        <v/>
      </c>
      <c r="DE833" s="123" t="str">
        <f t="shared" si="2572"/>
        <v/>
      </c>
      <c r="DF833" s="123" t="str">
        <f t="shared" si="2573"/>
        <v/>
      </c>
      <c r="DG833" s="123" t="str">
        <f t="shared" si="2574"/>
        <v/>
      </c>
      <c r="DH833" s="123" t="str">
        <f t="shared" si="2575"/>
        <v/>
      </c>
      <c r="DI833" s="123" t="str">
        <f t="shared" si="2576"/>
        <v/>
      </c>
      <c r="DJ833" s="129" t="str">
        <f t="shared" si="2577"/>
        <v/>
      </c>
      <c r="DK833" s="98" t="s">
        <v>68</v>
      </c>
      <c r="DL833" s="130">
        <f t="shared" si="2584"/>
        <v>827</v>
      </c>
      <c r="DM833" s="56"/>
    </row>
    <row r="834" spans="2:117" ht="22.5" customHeight="1">
      <c r="B834" s="98" t="s">
        <v>68</v>
      </c>
      <c r="C834" s="130">
        <f t="shared" si="2578"/>
        <v>828</v>
      </c>
      <c r="D834" s="146">
        <v>45714</v>
      </c>
      <c r="E834" s="155" t="s">
        <v>69</v>
      </c>
      <c r="F834" s="102" t="s">
        <v>70</v>
      </c>
      <c r="G834" s="156" t="s">
        <v>20</v>
      </c>
      <c r="H834" s="131" t="s">
        <v>46</v>
      </c>
      <c r="I834" s="132">
        <v>5000</v>
      </c>
      <c r="J834" s="106"/>
      <c r="K834" s="107">
        <f t="shared" si="2579"/>
        <v>7681507</v>
      </c>
      <c r="L834" s="645"/>
      <c r="M834" s="133"/>
      <c r="N834" s="133"/>
      <c r="O834" s="134" t="str">
        <f t="shared" ref="O834:S834" si="2765">IF($H834=O$6,$I834,"")</f>
        <v/>
      </c>
      <c r="P834" s="135" t="str">
        <f t="shared" si="2765"/>
        <v/>
      </c>
      <c r="Q834" s="136">
        <f t="shared" si="2765"/>
        <v>5000</v>
      </c>
      <c r="R834" s="135" t="str">
        <f t="shared" si="2765"/>
        <v/>
      </c>
      <c r="S834" s="137" t="str">
        <f t="shared" si="2765"/>
        <v/>
      </c>
      <c r="T834" s="113" t="str">
        <f t="shared" ref="T834:AJ834" si="2766">IF($H834=T$6,$J834,"")</f>
        <v/>
      </c>
      <c r="U834" s="114" t="str">
        <f t="shared" si="2766"/>
        <v/>
      </c>
      <c r="V834" s="114" t="str">
        <f t="shared" si="2766"/>
        <v/>
      </c>
      <c r="W834" s="114" t="str">
        <f t="shared" si="2766"/>
        <v/>
      </c>
      <c r="X834" s="113" t="str">
        <f t="shared" si="2766"/>
        <v/>
      </c>
      <c r="Y834" s="114" t="str">
        <f t="shared" si="2766"/>
        <v/>
      </c>
      <c r="Z834" s="114" t="str">
        <f t="shared" si="2766"/>
        <v/>
      </c>
      <c r="AA834" s="114" t="str">
        <f t="shared" si="2766"/>
        <v/>
      </c>
      <c r="AB834" s="113" t="str">
        <f t="shared" si="2766"/>
        <v/>
      </c>
      <c r="AC834" s="114" t="str">
        <f t="shared" si="2766"/>
        <v/>
      </c>
      <c r="AD834" s="114" t="str">
        <f t="shared" si="2766"/>
        <v/>
      </c>
      <c r="AE834" s="114" t="str">
        <f t="shared" si="2766"/>
        <v/>
      </c>
      <c r="AF834" s="114" t="str">
        <f t="shared" si="2766"/>
        <v/>
      </c>
      <c r="AG834" s="114" t="str">
        <f t="shared" si="2766"/>
        <v/>
      </c>
      <c r="AH834" s="114" t="str">
        <f t="shared" si="2766"/>
        <v/>
      </c>
      <c r="AI834" s="113" t="str">
        <f t="shared" si="2766"/>
        <v/>
      </c>
      <c r="AJ834" s="115" t="str">
        <f t="shared" si="2766"/>
        <v/>
      </c>
      <c r="AK834" s="617"/>
      <c r="AL834" s="38"/>
      <c r="AM834" s="98" t="s">
        <v>68</v>
      </c>
      <c r="AN834" s="130">
        <f t="shared" si="2582"/>
        <v>828</v>
      </c>
      <c r="AO834" s="138" t="str">
        <f t="shared" ref="AO834:AS834" si="2767">IF(AND($G834=AO$4,$H834=AO$6),$I834,"")</f>
        <v/>
      </c>
      <c r="AP834" s="139" t="str">
        <f t="shared" si="2767"/>
        <v/>
      </c>
      <c r="AQ834" s="139">
        <f t="shared" si="2767"/>
        <v>5000</v>
      </c>
      <c r="AR834" s="139" t="str">
        <f t="shared" si="2767"/>
        <v/>
      </c>
      <c r="AS834" s="139" t="str">
        <f t="shared" si="2767"/>
        <v/>
      </c>
      <c r="AT834" s="118"/>
      <c r="AU834" s="138" t="str">
        <f t="shared" si="2511"/>
        <v/>
      </c>
      <c r="AV834" s="139" t="str">
        <f t="shared" si="2512"/>
        <v/>
      </c>
      <c r="AW834" s="139" t="str">
        <f t="shared" si="2513"/>
        <v/>
      </c>
      <c r="AX834" s="139" t="str">
        <f t="shared" si="2514"/>
        <v/>
      </c>
      <c r="AY834" s="139" t="str">
        <f t="shared" si="2515"/>
        <v/>
      </c>
      <c r="AZ834" s="140" t="str">
        <f t="shared" si="2516"/>
        <v/>
      </c>
      <c r="BA834" s="141" t="str">
        <f t="shared" si="2517"/>
        <v/>
      </c>
      <c r="BB834" s="139" t="str">
        <f t="shared" si="2518"/>
        <v/>
      </c>
      <c r="BC834" s="139" t="str">
        <f t="shared" si="2519"/>
        <v/>
      </c>
      <c r="BD834" s="139" t="str">
        <f t="shared" si="2520"/>
        <v/>
      </c>
      <c r="BE834" s="140" t="str">
        <f t="shared" si="2521"/>
        <v/>
      </c>
      <c r="BF834" s="122" t="str">
        <f t="shared" si="2522"/>
        <v/>
      </c>
      <c r="BG834" s="123" t="str">
        <f t="shared" si="2523"/>
        <v/>
      </c>
      <c r="BH834" s="123" t="str">
        <f t="shared" si="2524"/>
        <v/>
      </c>
      <c r="BI834" s="123" t="str">
        <f t="shared" si="2525"/>
        <v/>
      </c>
      <c r="BJ834" s="122" t="str">
        <f t="shared" si="2526"/>
        <v/>
      </c>
      <c r="BK834" s="123" t="str">
        <f t="shared" si="2527"/>
        <v/>
      </c>
      <c r="BL834" s="123" t="str">
        <f t="shared" si="2528"/>
        <v/>
      </c>
      <c r="BM834" s="123" t="str">
        <f t="shared" si="2529"/>
        <v/>
      </c>
      <c r="BN834" s="123" t="str">
        <f t="shared" si="2530"/>
        <v/>
      </c>
      <c r="BO834" s="123" t="str">
        <f t="shared" si="2531"/>
        <v/>
      </c>
      <c r="BP834" s="123" t="str">
        <f t="shared" si="2532"/>
        <v/>
      </c>
      <c r="BQ834" s="123" t="str">
        <f t="shared" si="2533"/>
        <v/>
      </c>
      <c r="BR834" s="124" t="str">
        <f t="shared" si="2534"/>
        <v/>
      </c>
      <c r="BS834" s="142" t="str">
        <f t="shared" si="2535"/>
        <v/>
      </c>
      <c r="BT834" s="143" t="str">
        <f t="shared" si="2536"/>
        <v/>
      </c>
      <c r="BU834" s="143" t="str">
        <f t="shared" si="2537"/>
        <v/>
      </c>
      <c r="BV834" s="143" t="str">
        <f t="shared" si="2538"/>
        <v/>
      </c>
      <c r="BW834" s="143" t="str">
        <f t="shared" si="2539"/>
        <v/>
      </c>
      <c r="BX834" s="144" t="str">
        <f t="shared" si="2540"/>
        <v/>
      </c>
      <c r="BY834" s="141" t="str">
        <f t="shared" si="2541"/>
        <v/>
      </c>
      <c r="BZ834" s="139" t="str">
        <f t="shared" si="2542"/>
        <v/>
      </c>
      <c r="CA834" s="139" t="str">
        <f t="shared" si="2543"/>
        <v/>
      </c>
      <c r="CB834" s="139" t="str">
        <f t="shared" si="2544"/>
        <v/>
      </c>
      <c r="CC834" s="139" t="str">
        <f t="shared" si="2545"/>
        <v/>
      </c>
      <c r="CD834" s="139" t="str">
        <f t="shared" si="2546"/>
        <v/>
      </c>
      <c r="CE834" s="140" t="str">
        <f t="shared" si="2547"/>
        <v/>
      </c>
      <c r="CF834" s="141" t="str">
        <f t="shared" si="2548"/>
        <v/>
      </c>
      <c r="CG834" s="139" t="str">
        <f t="shared" si="2549"/>
        <v/>
      </c>
      <c r="CH834" s="139" t="str">
        <f t="shared" si="2550"/>
        <v/>
      </c>
      <c r="CI834" s="139" t="str">
        <f t="shared" si="2551"/>
        <v/>
      </c>
      <c r="CJ834" s="139" t="str">
        <f t="shared" si="2552"/>
        <v/>
      </c>
      <c r="CK834" s="139" t="str">
        <f t="shared" si="2553"/>
        <v/>
      </c>
      <c r="CL834" s="140" t="str">
        <f t="shared" si="2554"/>
        <v/>
      </c>
      <c r="CM834" s="142" t="str">
        <f t="shared" si="2555"/>
        <v/>
      </c>
      <c r="CN834" s="143" t="str">
        <f t="shared" si="2556"/>
        <v/>
      </c>
      <c r="CO834" s="143" t="str">
        <f t="shared" si="2557"/>
        <v/>
      </c>
      <c r="CP834" s="143" t="str">
        <f t="shared" si="2558"/>
        <v/>
      </c>
      <c r="CQ834" s="143" t="str">
        <f t="shared" si="2559"/>
        <v/>
      </c>
      <c r="CR834" s="145" t="str">
        <f t="shared" si="2560"/>
        <v/>
      </c>
      <c r="CS834" s="127"/>
      <c r="CT834" s="122" t="str">
        <f t="shared" si="2561"/>
        <v/>
      </c>
      <c r="CU834" s="123" t="str">
        <f t="shared" si="2562"/>
        <v/>
      </c>
      <c r="CV834" s="123" t="str">
        <f t="shared" si="2563"/>
        <v/>
      </c>
      <c r="CW834" s="123" t="str">
        <f t="shared" si="2564"/>
        <v/>
      </c>
      <c r="CX834" s="123" t="str">
        <f t="shared" si="2565"/>
        <v/>
      </c>
      <c r="CY834" s="123" t="str">
        <f t="shared" si="2566"/>
        <v/>
      </c>
      <c r="CZ834" s="123" t="str">
        <f t="shared" si="2567"/>
        <v/>
      </c>
      <c r="DA834" s="123" t="str">
        <f t="shared" si="2568"/>
        <v/>
      </c>
      <c r="DB834" s="124" t="str">
        <f t="shared" si="2569"/>
        <v/>
      </c>
      <c r="DC834" s="128" t="str">
        <f t="shared" si="2570"/>
        <v/>
      </c>
      <c r="DD834" s="123" t="str">
        <f t="shared" si="2571"/>
        <v/>
      </c>
      <c r="DE834" s="123" t="str">
        <f t="shared" si="2572"/>
        <v/>
      </c>
      <c r="DF834" s="123" t="str">
        <f t="shared" si="2573"/>
        <v/>
      </c>
      <c r="DG834" s="123" t="str">
        <f t="shared" si="2574"/>
        <v/>
      </c>
      <c r="DH834" s="123" t="str">
        <f t="shared" si="2575"/>
        <v/>
      </c>
      <c r="DI834" s="123" t="str">
        <f t="shared" si="2576"/>
        <v/>
      </c>
      <c r="DJ834" s="129" t="str">
        <f t="shared" si="2577"/>
        <v/>
      </c>
      <c r="DK834" s="98" t="s">
        <v>68</v>
      </c>
      <c r="DL834" s="130">
        <f t="shared" si="2584"/>
        <v>828</v>
      </c>
      <c r="DM834" s="56"/>
    </row>
    <row r="835" spans="2:117" ht="22.5" customHeight="1">
      <c r="B835" s="98" t="s">
        <v>68</v>
      </c>
      <c r="C835" s="130">
        <f t="shared" si="2578"/>
        <v>829</v>
      </c>
      <c r="D835" s="146">
        <v>45714</v>
      </c>
      <c r="E835" s="155" t="s">
        <v>69</v>
      </c>
      <c r="F835" s="102" t="s">
        <v>70</v>
      </c>
      <c r="G835" s="103" t="s">
        <v>20</v>
      </c>
      <c r="H835" s="131" t="s">
        <v>46</v>
      </c>
      <c r="I835" s="132">
        <v>2000</v>
      </c>
      <c r="J835" s="106"/>
      <c r="K835" s="107">
        <f t="shared" si="2579"/>
        <v>7683507</v>
      </c>
      <c r="L835" s="645"/>
      <c r="M835" s="133"/>
      <c r="N835" s="133"/>
      <c r="O835" s="134" t="str">
        <f t="shared" ref="O835:S835" si="2768">IF($H835=O$6,$I835,"")</f>
        <v/>
      </c>
      <c r="P835" s="135" t="str">
        <f t="shared" si="2768"/>
        <v/>
      </c>
      <c r="Q835" s="136">
        <f t="shared" si="2768"/>
        <v>2000</v>
      </c>
      <c r="R835" s="135" t="str">
        <f t="shared" si="2768"/>
        <v/>
      </c>
      <c r="S835" s="137" t="str">
        <f t="shared" si="2768"/>
        <v/>
      </c>
      <c r="T835" s="113" t="str">
        <f t="shared" ref="T835:AJ835" si="2769">IF($H835=T$6,$J835,"")</f>
        <v/>
      </c>
      <c r="U835" s="114" t="str">
        <f t="shared" si="2769"/>
        <v/>
      </c>
      <c r="V835" s="114" t="str">
        <f t="shared" si="2769"/>
        <v/>
      </c>
      <c r="W835" s="114" t="str">
        <f t="shared" si="2769"/>
        <v/>
      </c>
      <c r="X835" s="113" t="str">
        <f t="shared" si="2769"/>
        <v/>
      </c>
      <c r="Y835" s="114" t="str">
        <f t="shared" si="2769"/>
        <v/>
      </c>
      <c r="Z835" s="114" t="str">
        <f t="shared" si="2769"/>
        <v/>
      </c>
      <c r="AA835" s="114" t="str">
        <f t="shared" si="2769"/>
        <v/>
      </c>
      <c r="AB835" s="113" t="str">
        <f t="shared" si="2769"/>
        <v/>
      </c>
      <c r="AC835" s="114" t="str">
        <f t="shared" si="2769"/>
        <v/>
      </c>
      <c r="AD835" s="114" t="str">
        <f t="shared" si="2769"/>
        <v/>
      </c>
      <c r="AE835" s="114" t="str">
        <f t="shared" si="2769"/>
        <v/>
      </c>
      <c r="AF835" s="114" t="str">
        <f t="shared" si="2769"/>
        <v/>
      </c>
      <c r="AG835" s="114" t="str">
        <f t="shared" si="2769"/>
        <v/>
      </c>
      <c r="AH835" s="114" t="str">
        <f t="shared" si="2769"/>
        <v/>
      </c>
      <c r="AI835" s="113" t="str">
        <f t="shared" si="2769"/>
        <v/>
      </c>
      <c r="AJ835" s="115" t="str">
        <f t="shared" si="2769"/>
        <v/>
      </c>
      <c r="AK835" s="617"/>
      <c r="AL835" s="38"/>
      <c r="AM835" s="98" t="s">
        <v>68</v>
      </c>
      <c r="AN835" s="130">
        <f t="shared" si="2582"/>
        <v>829</v>
      </c>
      <c r="AO835" s="138" t="str">
        <f t="shared" ref="AO835:AS835" si="2770">IF(AND($G835=AO$4,$H835=AO$6),$I835,"")</f>
        <v/>
      </c>
      <c r="AP835" s="139" t="str">
        <f t="shared" si="2770"/>
        <v/>
      </c>
      <c r="AQ835" s="139">
        <f t="shared" si="2770"/>
        <v>2000</v>
      </c>
      <c r="AR835" s="139" t="str">
        <f t="shared" si="2770"/>
        <v/>
      </c>
      <c r="AS835" s="139" t="str">
        <f t="shared" si="2770"/>
        <v/>
      </c>
      <c r="AT835" s="118"/>
      <c r="AU835" s="138" t="str">
        <f t="shared" si="2511"/>
        <v/>
      </c>
      <c r="AV835" s="139" t="str">
        <f t="shared" si="2512"/>
        <v/>
      </c>
      <c r="AW835" s="139" t="str">
        <f t="shared" si="2513"/>
        <v/>
      </c>
      <c r="AX835" s="139" t="str">
        <f t="shared" si="2514"/>
        <v/>
      </c>
      <c r="AY835" s="139" t="str">
        <f t="shared" si="2515"/>
        <v/>
      </c>
      <c r="AZ835" s="140" t="str">
        <f t="shared" si="2516"/>
        <v/>
      </c>
      <c r="BA835" s="141" t="str">
        <f t="shared" si="2517"/>
        <v/>
      </c>
      <c r="BB835" s="139" t="str">
        <f t="shared" si="2518"/>
        <v/>
      </c>
      <c r="BC835" s="139" t="str">
        <f t="shared" si="2519"/>
        <v/>
      </c>
      <c r="BD835" s="139" t="str">
        <f t="shared" si="2520"/>
        <v/>
      </c>
      <c r="BE835" s="140" t="str">
        <f t="shared" si="2521"/>
        <v/>
      </c>
      <c r="BF835" s="122" t="str">
        <f t="shared" si="2522"/>
        <v/>
      </c>
      <c r="BG835" s="123" t="str">
        <f t="shared" si="2523"/>
        <v/>
      </c>
      <c r="BH835" s="123" t="str">
        <f t="shared" si="2524"/>
        <v/>
      </c>
      <c r="BI835" s="123" t="str">
        <f t="shared" si="2525"/>
        <v/>
      </c>
      <c r="BJ835" s="122" t="str">
        <f t="shared" si="2526"/>
        <v/>
      </c>
      <c r="BK835" s="123" t="str">
        <f t="shared" si="2527"/>
        <v/>
      </c>
      <c r="BL835" s="123" t="str">
        <f t="shared" si="2528"/>
        <v/>
      </c>
      <c r="BM835" s="123" t="str">
        <f t="shared" si="2529"/>
        <v/>
      </c>
      <c r="BN835" s="123" t="str">
        <f t="shared" si="2530"/>
        <v/>
      </c>
      <c r="BO835" s="123" t="str">
        <f t="shared" si="2531"/>
        <v/>
      </c>
      <c r="BP835" s="123" t="str">
        <f t="shared" si="2532"/>
        <v/>
      </c>
      <c r="BQ835" s="123" t="str">
        <f t="shared" si="2533"/>
        <v/>
      </c>
      <c r="BR835" s="124" t="str">
        <f t="shared" si="2534"/>
        <v/>
      </c>
      <c r="BS835" s="142" t="str">
        <f t="shared" si="2535"/>
        <v/>
      </c>
      <c r="BT835" s="143" t="str">
        <f t="shared" si="2536"/>
        <v/>
      </c>
      <c r="BU835" s="143" t="str">
        <f t="shared" si="2537"/>
        <v/>
      </c>
      <c r="BV835" s="143" t="str">
        <f t="shared" si="2538"/>
        <v/>
      </c>
      <c r="BW835" s="143" t="str">
        <f t="shared" si="2539"/>
        <v/>
      </c>
      <c r="BX835" s="144" t="str">
        <f t="shared" si="2540"/>
        <v/>
      </c>
      <c r="BY835" s="141" t="str">
        <f t="shared" si="2541"/>
        <v/>
      </c>
      <c r="BZ835" s="139" t="str">
        <f t="shared" si="2542"/>
        <v/>
      </c>
      <c r="CA835" s="139" t="str">
        <f t="shared" si="2543"/>
        <v/>
      </c>
      <c r="CB835" s="139" t="str">
        <f t="shared" si="2544"/>
        <v/>
      </c>
      <c r="CC835" s="139" t="str">
        <f t="shared" si="2545"/>
        <v/>
      </c>
      <c r="CD835" s="139" t="str">
        <f t="shared" si="2546"/>
        <v/>
      </c>
      <c r="CE835" s="140" t="str">
        <f t="shared" si="2547"/>
        <v/>
      </c>
      <c r="CF835" s="141" t="str">
        <f t="shared" si="2548"/>
        <v/>
      </c>
      <c r="CG835" s="139" t="str">
        <f t="shared" si="2549"/>
        <v/>
      </c>
      <c r="CH835" s="139" t="str">
        <f t="shared" si="2550"/>
        <v/>
      </c>
      <c r="CI835" s="139" t="str">
        <f t="shared" si="2551"/>
        <v/>
      </c>
      <c r="CJ835" s="139" t="str">
        <f t="shared" si="2552"/>
        <v/>
      </c>
      <c r="CK835" s="139" t="str">
        <f t="shared" si="2553"/>
        <v/>
      </c>
      <c r="CL835" s="140" t="str">
        <f t="shared" si="2554"/>
        <v/>
      </c>
      <c r="CM835" s="142" t="str">
        <f t="shared" si="2555"/>
        <v/>
      </c>
      <c r="CN835" s="143" t="str">
        <f t="shared" si="2556"/>
        <v/>
      </c>
      <c r="CO835" s="143" t="str">
        <f t="shared" si="2557"/>
        <v/>
      </c>
      <c r="CP835" s="143" t="str">
        <f t="shared" si="2558"/>
        <v/>
      </c>
      <c r="CQ835" s="143" t="str">
        <f t="shared" si="2559"/>
        <v/>
      </c>
      <c r="CR835" s="145" t="str">
        <f t="shared" si="2560"/>
        <v/>
      </c>
      <c r="CS835" s="127"/>
      <c r="CT835" s="122" t="str">
        <f t="shared" si="2561"/>
        <v/>
      </c>
      <c r="CU835" s="123" t="str">
        <f t="shared" si="2562"/>
        <v/>
      </c>
      <c r="CV835" s="123" t="str">
        <f t="shared" si="2563"/>
        <v/>
      </c>
      <c r="CW835" s="123" t="str">
        <f t="shared" si="2564"/>
        <v/>
      </c>
      <c r="CX835" s="123" t="str">
        <f t="shared" si="2565"/>
        <v/>
      </c>
      <c r="CY835" s="123" t="str">
        <f t="shared" si="2566"/>
        <v/>
      </c>
      <c r="CZ835" s="123" t="str">
        <f t="shared" si="2567"/>
        <v/>
      </c>
      <c r="DA835" s="123" t="str">
        <f t="shared" si="2568"/>
        <v/>
      </c>
      <c r="DB835" s="124" t="str">
        <f t="shared" si="2569"/>
        <v/>
      </c>
      <c r="DC835" s="128" t="str">
        <f t="shared" si="2570"/>
        <v/>
      </c>
      <c r="DD835" s="123" t="str">
        <f t="shared" si="2571"/>
        <v/>
      </c>
      <c r="DE835" s="123" t="str">
        <f t="shared" si="2572"/>
        <v/>
      </c>
      <c r="DF835" s="123" t="str">
        <f t="shared" si="2573"/>
        <v/>
      </c>
      <c r="DG835" s="123" t="str">
        <f t="shared" si="2574"/>
        <v/>
      </c>
      <c r="DH835" s="123" t="str">
        <f t="shared" si="2575"/>
        <v/>
      </c>
      <c r="DI835" s="123" t="str">
        <f t="shared" si="2576"/>
        <v/>
      </c>
      <c r="DJ835" s="129" t="str">
        <f t="shared" si="2577"/>
        <v/>
      </c>
      <c r="DK835" s="98" t="s">
        <v>68</v>
      </c>
      <c r="DL835" s="130">
        <f t="shared" si="2584"/>
        <v>829</v>
      </c>
      <c r="DM835" s="56"/>
    </row>
    <row r="836" spans="2:117" ht="22.5" customHeight="1">
      <c r="B836" s="98" t="s">
        <v>68</v>
      </c>
      <c r="C836" s="130">
        <f t="shared" si="2578"/>
        <v>830</v>
      </c>
      <c r="D836" s="146">
        <v>45714</v>
      </c>
      <c r="E836" s="155" t="s">
        <v>69</v>
      </c>
      <c r="F836" s="102" t="s">
        <v>70</v>
      </c>
      <c r="G836" s="156" t="s">
        <v>20</v>
      </c>
      <c r="H836" s="131" t="s">
        <v>46</v>
      </c>
      <c r="I836" s="132">
        <v>10000</v>
      </c>
      <c r="J836" s="106"/>
      <c r="K836" s="107">
        <f t="shared" si="2579"/>
        <v>7693507</v>
      </c>
      <c r="L836" s="645"/>
      <c r="M836" s="133"/>
      <c r="N836" s="133"/>
      <c r="O836" s="134" t="str">
        <f t="shared" ref="O836:S836" si="2771">IF($H836=O$6,$I836,"")</f>
        <v/>
      </c>
      <c r="P836" s="135" t="str">
        <f t="shared" si="2771"/>
        <v/>
      </c>
      <c r="Q836" s="136">
        <f t="shared" si="2771"/>
        <v>10000</v>
      </c>
      <c r="R836" s="135" t="str">
        <f t="shared" si="2771"/>
        <v/>
      </c>
      <c r="S836" s="137" t="str">
        <f t="shared" si="2771"/>
        <v/>
      </c>
      <c r="T836" s="113" t="str">
        <f t="shared" ref="T836:AJ836" si="2772">IF($H836=T$6,$J836,"")</f>
        <v/>
      </c>
      <c r="U836" s="114" t="str">
        <f t="shared" si="2772"/>
        <v/>
      </c>
      <c r="V836" s="114" t="str">
        <f t="shared" si="2772"/>
        <v/>
      </c>
      <c r="W836" s="114" t="str">
        <f t="shared" si="2772"/>
        <v/>
      </c>
      <c r="X836" s="113" t="str">
        <f t="shared" si="2772"/>
        <v/>
      </c>
      <c r="Y836" s="114" t="str">
        <f t="shared" si="2772"/>
        <v/>
      </c>
      <c r="Z836" s="114" t="str">
        <f t="shared" si="2772"/>
        <v/>
      </c>
      <c r="AA836" s="114" t="str">
        <f t="shared" si="2772"/>
        <v/>
      </c>
      <c r="AB836" s="113" t="str">
        <f t="shared" si="2772"/>
        <v/>
      </c>
      <c r="AC836" s="114" t="str">
        <f t="shared" si="2772"/>
        <v/>
      </c>
      <c r="AD836" s="114" t="str">
        <f t="shared" si="2772"/>
        <v/>
      </c>
      <c r="AE836" s="114" t="str">
        <f t="shared" si="2772"/>
        <v/>
      </c>
      <c r="AF836" s="114" t="str">
        <f t="shared" si="2772"/>
        <v/>
      </c>
      <c r="AG836" s="114" t="str">
        <f t="shared" si="2772"/>
        <v/>
      </c>
      <c r="AH836" s="114" t="str">
        <f t="shared" si="2772"/>
        <v/>
      </c>
      <c r="AI836" s="113" t="str">
        <f t="shared" si="2772"/>
        <v/>
      </c>
      <c r="AJ836" s="115" t="str">
        <f t="shared" si="2772"/>
        <v/>
      </c>
      <c r="AK836" s="617"/>
      <c r="AL836" s="38"/>
      <c r="AM836" s="98" t="s">
        <v>68</v>
      </c>
      <c r="AN836" s="130">
        <f t="shared" si="2582"/>
        <v>830</v>
      </c>
      <c r="AO836" s="138" t="str">
        <f t="shared" ref="AO836:AS836" si="2773">IF(AND($G836=AO$4,$H836=AO$6),$I836,"")</f>
        <v/>
      </c>
      <c r="AP836" s="139" t="str">
        <f t="shared" si="2773"/>
        <v/>
      </c>
      <c r="AQ836" s="139">
        <f t="shared" si="2773"/>
        <v>10000</v>
      </c>
      <c r="AR836" s="139" t="str">
        <f t="shared" si="2773"/>
        <v/>
      </c>
      <c r="AS836" s="139" t="str">
        <f t="shared" si="2773"/>
        <v/>
      </c>
      <c r="AT836" s="118"/>
      <c r="AU836" s="138" t="str">
        <f t="shared" si="2511"/>
        <v/>
      </c>
      <c r="AV836" s="139" t="str">
        <f t="shared" si="2512"/>
        <v/>
      </c>
      <c r="AW836" s="139" t="str">
        <f t="shared" si="2513"/>
        <v/>
      </c>
      <c r="AX836" s="139" t="str">
        <f t="shared" si="2514"/>
        <v/>
      </c>
      <c r="AY836" s="139" t="str">
        <f t="shared" si="2515"/>
        <v/>
      </c>
      <c r="AZ836" s="140" t="str">
        <f t="shared" si="2516"/>
        <v/>
      </c>
      <c r="BA836" s="141" t="str">
        <f t="shared" si="2517"/>
        <v/>
      </c>
      <c r="BB836" s="139" t="str">
        <f t="shared" si="2518"/>
        <v/>
      </c>
      <c r="BC836" s="139" t="str">
        <f t="shared" si="2519"/>
        <v/>
      </c>
      <c r="BD836" s="139" t="str">
        <f t="shared" si="2520"/>
        <v/>
      </c>
      <c r="BE836" s="140" t="str">
        <f t="shared" si="2521"/>
        <v/>
      </c>
      <c r="BF836" s="122" t="str">
        <f t="shared" si="2522"/>
        <v/>
      </c>
      <c r="BG836" s="123" t="str">
        <f t="shared" si="2523"/>
        <v/>
      </c>
      <c r="BH836" s="123" t="str">
        <f t="shared" si="2524"/>
        <v/>
      </c>
      <c r="BI836" s="123" t="str">
        <f t="shared" si="2525"/>
        <v/>
      </c>
      <c r="BJ836" s="122" t="str">
        <f t="shared" si="2526"/>
        <v/>
      </c>
      <c r="BK836" s="123" t="str">
        <f t="shared" si="2527"/>
        <v/>
      </c>
      <c r="BL836" s="123" t="str">
        <f t="shared" si="2528"/>
        <v/>
      </c>
      <c r="BM836" s="123" t="str">
        <f t="shared" si="2529"/>
        <v/>
      </c>
      <c r="BN836" s="123" t="str">
        <f t="shared" si="2530"/>
        <v/>
      </c>
      <c r="BO836" s="123" t="str">
        <f t="shared" si="2531"/>
        <v/>
      </c>
      <c r="BP836" s="123" t="str">
        <f t="shared" si="2532"/>
        <v/>
      </c>
      <c r="BQ836" s="123" t="str">
        <f t="shared" si="2533"/>
        <v/>
      </c>
      <c r="BR836" s="124" t="str">
        <f t="shared" si="2534"/>
        <v/>
      </c>
      <c r="BS836" s="142" t="str">
        <f t="shared" si="2535"/>
        <v/>
      </c>
      <c r="BT836" s="143" t="str">
        <f t="shared" si="2536"/>
        <v/>
      </c>
      <c r="BU836" s="143" t="str">
        <f t="shared" si="2537"/>
        <v/>
      </c>
      <c r="BV836" s="143" t="str">
        <f t="shared" si="2538"/>
        <v/>
      </c>
      <c r="BW836" s="143" t="str">
        <f t="shared" si="2539"/>
        <v/>
      </c>
      <c r="BX836" s="144" t="str">
        <f t="shared" si="2540"/>
        <v/>
      </c>
      <c r="BY836" s="141" t="str">
        <f t="shared" si="2541"/>
        <v/>
      </c>
      <c r="BZ836" s="139" t="str">
        <f t="shared" si="2542"/>
        <v/>
      </c>
      <c r="CA836" s="139" t="str">
        <f t="shared" si="2543"/>
        <v/>
      </c>
      <c r="CB836" s="139" t="str">
        <f t="shared" si="2544"/>
        <v/>
      </c>
      <c r="CC836" s="139" t="str">
        <f t="shared" si="2545"/>
        <v/>
      </c>
      <c r="CD836" s="139" t="str">
        <f t="shared" si="2546"/>
        <v/>
      </c>
      <c r="CE836" s="140" t="str">
        <f t="shared" si="2547"/>
        <v/>
      </c>
      <c r="CF836" s="141" t="str">
        <f t="shared" si="2548"/>
        <v/>
      </c>
      <c r="CG836" s="139" t="str">
        <f t="shared" si="2549"/>
        <v/>
      </c>
      <c r="CH836" s="139" t="str">
        <f t="shared" si="2550"/>
        <v/>
      </c>
      <c r="CI836" s="139" t="str">
        <f t="shared" si="2551"/>
        <v/>
      </c>
      <c r="CJ836" s="139" t="str">
        <f t="shared" si="2552"/>
        <v/>
      </c>
      <c r="CK836" s="139" t="str">
        <f t="shared" si="2553"/>
        <v/>
      </c>
      <c r="CL836" s="140" t="str">
        <f t="shared" si="2554"/>
        <v/>
      </c>
      <c r="CM836" s="142" t="str">
        <f t="shared" si="2555"/>
        <v/>
      </c>
      <c r="CN836" s="143" t="str">
        <f t="shared" si="2556"/>
        <v/>
      </c>
      <c r="CO836" s="143" t="str">
        <f t="shared" si="2557"/>
        <v/>
      </c>
      <c r="CP836" s="143" t="str">
        <f t="shared" si="2558"/>
        <v/>
      </c>
      <c r="CQ836" s="143" t="str">
        <f t="shared" si="2559"/>
        <v/>
      </c>
      <c r="CR836" s="145" t="str">
        <f t="shared" si="2560"/>
        <v/>
      </c>
      <c r="CS836" s="127"/>
      <c r="CT836" s="122" t="str">
        <f t="shared" si="2561"/>
        <v/>
      </c>
      <c r="CU836" s="123" t="str">
        <f t="shared" si="2562"/>
        <v/>
      </c>
      <c r="CV836" s="123" t="str">
        <f t="shared" si="2563"/>
        <v/>
      </c>
      <c r="CW836" s="123" t="str">
        <f t="shared" si="2564"/>
        <v/>
      </c>
      <c r="CX836" s="123" t="str">
        <f t="shared" si="2565"/>
        <v/>
      </c>
      <c r="CY836" s="123" t="str">
        <f t="shared" si="2566"/>
        <v/>
      </c>
      <c r="CZ836" s="123" t="str">
        <f t="shared" si="2567"/>
        <v/>
      </c>
      <c r="DA836" s="123" t="str">
        <f t="shared" si="2568"/>
        <v/>
      </c>
      <c r="DB836" s="124" t="str">
        <f t="shared" si="2569"/>
        <v/>
      </c>
      <c r="DC836" s="128" t="str">
        <f t="shared" si="2570"/>
        <v/>
      </c>
      <c r="DD836" s="123" t="str">
        <f t="shared" si="2571"/>
        <v/>
      </c>
      <c r="DE836" s="123" t="str">
        <f t="shared" si="2572"/>
        <v/>
      </c>
      <c r="DF836" s="123" t="str">
        <f t="shared" si="2573"/>
        <v/>
      </c>
      <c r="DG836" s="123" t="str">
        <f t="shared" si="2574"/>
        <v/>
      </c>
      <c r="DH836" s="123" t="str">
        <f t="shared" si="2575"/>
        <v/>
      </c>
      <c r="DI836" s="123" t="str">
        <f t="shared" si="2576"/>
        <v/>
      </c>
      <c r="DJ836" s="129" t="str">
        <f t="shared" si="2577"/>
        <v/>
      </c>
      <c r="DK836" s="98" t="s">
        <v>68</v>
      </c>
      <c r="DL836" s="130">
        <f t="shared" si="2584"/>
        <v>830</v>
      </c>
      <c r="DM836" s="56"/>
    </row>
    <row r="837" spans="2:117" ht="22.5" customHeight="1">
      <c r="B837" s="98" t="s">
        <v>68</v>
      </c>
      <c r="C837" s="130">
        <f t="shared" si="2578"/>
        <v>831</v>
      </c>
      <c r="D837" s="146">
        <v>45715</v>
      </c>
      <c r="E837" s="155" t="s">
        <v>69</v>
      </c>
      <c r="F837" s="102" t="s">
        <v>70</v>
      </c>
      <c r="G837" s="103" t="s">
        <v>20</v>
      </c>
      <c r="H837" s="131" t="s">
        <v>46</v>
      </c>
      <c r="I837" s="132">
        <v>1000</v>
      </c>
      <c r="J837" s="106"/>
      <c r="K837" s="107">
        <f t="shared" si="2579"/>
        <v>7694507</v>
      </c>
      <c r="L837" s="645"/>
      <c r="M837" s="133"/>
      <c r="N837" s="133"/>
      <c r="O837" s="134" t="str">
        <f t="shared" ref="O837:S837" si="2774">IF($H837=O$6,$I837,"")</f>
        <v/>
      </c>
      <c r="P837" s="135" t="str">
        <f t="shared" si="2774"/>
        <v/>
      </c>
      <c r="Q837" s="136">
        <f t="shared" si="2774"/>
        <v>1000</v>
      </c>
      <c r="R837" s="135" t="str">
        <f t="shared" si="2774"/>
        <v/>
      </c>
      <c r="S837" s="137" t="str">
        <f t="shared" si="2774"/>
        <v/>
      </c>
      <c r="T837" s="113" t="str">
        <f t="shared" ref="T837:AJ837" si="2775">IF($H837=T$6,$J837,"")</f>
        <v/>
      </c>
      <c r="U837" s="114" t="str">
        <f t="shared" si="2775"/>
        <v/>
      </c>
      <c r="V837" s="114" t="str">
        <f t="shared" si="2775"/>
        <v/>
      </c>
      <c r="W837" s="114" t="str">
        <f t="shared" si="2775"/>
        <v/>
      </c>
      <c r="X837" s="113" t="str">
        <f t="shared" si="2775"/>
        <v/>
      </c>
      <c r="Y837" s="114" t="str">
        <f t="shared" si="2775"/>
        <v/>
      </c>
      <c r="Z837" s="114" t="str">
        <f t="shared" si="2775"/>
        <v/>
      </c>
      <c r="AA837" s="114" t="str">
        <f t="shared" si="2775"/>
        <v/>
      </c>
      <c r="AB837" s="113" t="str">
        <f t="shared" si="2775"/>
        <v/>
      </c>
      <c r="AC837" s="114" t="str">
        <f t="shared" si="2775"/>
        <v/>
      </c>
      <c r="AD837" s="114" t="str">
        <f t="shared" si="2775"/>
        <v/>
      </c>
      <c r="AE837" s="114" t="str">
        <f t="shared" si="2775"/>
        <v/>
      </c>
      <c r="AF837" s="114" t="str">
        <f t="shared" si="2775"/>
        <v/>
      </c>
      <c r="AG837" s="114" t="str">
        <f t="shared" si="2775"/>
        <v/>
      </c>
      <c r="AH837" s="114" t="str">
        <f t="shared" si="2775"/>
        <v/>
      </c>
      <c r="AI837" s="113" t="str">
        <f t="shared" si="2775"/>
        <v/>
      </c>
      <c r="AJ837" s="115" t="str">
        <f t="shared" si="2775"/>
        <v/>
      </c>
      <c r="AK837" s="617"/>
      <c r="AL837" s="38"/>
      <c r="AM837" s="98" t="s">
        <v>68</v>
      </c>
      <c r="AN837" s="130">
        <f t="shared" si="2582"/>
        <v>831</v>
      </c>
      <c r="AO837" s="138" t="str">
        <f t="shared" ref="AO837:AS837" si="2776">IF(AND($G837=AO$4,$H837=AO$6),$I837,"")</f>
        <v/>
      </c>
      <c r="AP837" s="139" t="str">
        <f t="shared" si="2776"/>
        <v/>
      </c>
      <c r="AQ837" s="139">
        <f t="shared" si="2776"/>
        <v>1000</v>
      </c>
      <c r="AR837" s="139" t="str">
        <f t="shared" si="2776"/>
        <v/>
      </c>
      <c r="AS837" s="139" t="str">
        <f t="shared" si="2776"/>
        <v/>
      </c>
      <c r="AT837" s="118"/>
      <c r="AU837" s="138" t="str">
        <f t="shared" si="2511"/>
        <v/>
      </c>
      <c r="AV837" s="139" t="str">
        <f t="shared" si="2512"/>
        <v/>
      </c>
      <c r="AW837" s="139" t="str">
        <f t="shared" si="2513"/>
        <v/>
      </c>
      <c r="AX837" s="139" t="str">
        <f t="shared" si="2514"/>
        <v/>
      </c>
      <c r="AY837" s="139" t="str">
        <f t="shared" si="2515"/>
        <v/>
      </c>
      <c r="AZ837" s="140" t="str">
        <f t="shared" si="2516"/>
        <v/>
      </c>
      <c r="BA837" s="141" t="str">
        <f t="shared" si="2517"/>
        <v/>
      </c>
      <c r="BB837" s="139" t="str">
        <f t="shared" si="2518"/>
        <v/>
      </c>
      <c r="BC837" s="139" t="str">
        <f t="shared" si="2519"/>
        <v/>
      </c>
      <c r="BD837" s="139" t="str">
        <f t="shared" si="2520"/>
        <v/>
      </c>
      <c r="BE837" s="140" t="str">
        <f t="shared" si="2521"/>
        <v/>
      </c>
      <c r="BF837" s="122" t="str">
        <f t="shared" si="2522"/>
        <v/>
      </c>
      <c r="BG837" s="123" t="str">
        <f t="shared" si="2523"/>
        <v/>
      </c>
      <c r="BH837" s="123" t="str">
        <f t="shared" si="2524"/>
        <v/>
      </c>
      <c r="BI837" s="123" t="str">
        <f t="shared" si="2525"/>
        <v/>
      </c>
      <c r="BJ837" s="122" t="str">
        <f t="shared" si="2526"/>
        <v/>
      </c>
      <c r="BK837" s="123" t="str">
        <f t="shared" si="2527"/>
        <v/>
      </c>
      <c r="BL837" s="123" t="str">
        <f t="shared" si="2528"/>
        <v/>
      </c>
      <c r="BM837" s="123" t="str">
        <f t="shared" si="2529"/>
        <v/>
      </c>
      <c r="BN837" s="123" t="str">
        <f t="shared" si="2530"/>
        <v/>
      </c>
      <c r="BO837" s="123" t="str">
        <f t="shared" si="2531"/>
        <v/>
      </c>
      <c r="BP837" s="123" t="str">
        <f t="shared" si="2532"/>
        <v/>
      </c>
      <c r="BQ837" s="123" t="str">
        <f t="shared" si="2533"/>
        <v/>
      </c>
      <c r="BR837" s="124" t="str">
        <f t="shared" si="2534"/>
        <v/>
      </c>
      <c r="BS837" s="142" t="str">
        <f t="shared" si="2535"/>
        <v/>
      </c>
      <c r="BT837" s="143" t="str">
        <f t="shared" si="2536"/>
        <v/>
      </c>
      <c r="BU837" s="143" t="str">
        <f t="shared" si="2537"/>
        <v/>
      </c>
      <c r="BV837" s="143" t="str">
        <f t="shared" si="2538"/>
        <v/>
      </c>
      <c r="BW837" s="143" t="str">
        <f t="shared" si="2539"/>
        <v/>
      </c>
      <c r="BX837" s="144" t="str">
        <f t="shared" si="2540"/>
        <v/>
      </c>
      <c r="BY837" s="141" t="str">
        <f t="shared" si="2541"/>
        <v/>
      </c>
      <c r="BZ837" s="139" t="str">
        <f t="shared" si="2542"/>
        <v/>
      </c>
      <c r="CA837" s="139" t="str">
        <f t="shared" si="2543"/>
        <v/>
      </c>
      <c r="CB837" s="139" t="str">
        <f t="shared" si="2544"/>
        <v/>
      </c>
      <c r="CC837" s="139" t="str">
        <f t="shared" si="2545"/>
        <v/>
      </c>
      <c r="CD837" s="139" t="str">
        <f t="shared" si="2546"/>
        <v/>
      </c>
      <c r="CE837" s="140" t="str">
        <f t="shared" si="2547"/>
        <v/>
      </c>
      <c r="CF837" s="141" t="str">
        <f t="shared" si="2548"/>
        <v/>
      </c>
      <c r="CG837" s="139" t="str">
        <f t="shared" si="2549"/>
        <v/>
      </c>
      <c r="CH837" s="139" t="str">
        <f t="shared" si="2550"/>
        <v/>
      </c>
      <c r="CI837" s="139" t="str">
        <f t="shared" si="2551"/>
        <v/>
      </c>
      <c r="CJ837" s="139" t="str">
        <f t="shared" si="2552"/>
        <v/>
      </c>
      <c r="CK837" s="139" t="str">
        <f t="shared" si="2553"/>
        <v/>
      </c>
      <c r="CL837" s="140" t="str">
        <f t="shared" si="2554"/>
        <v/>
      </c>
      <c r="CM837" s="142" t="str">
        <f t="shared" si="2555"/>
        <v/>
      </c>
      <c r="CN837" s="143" t="str">
        <f t="shared" si="2556"/>
        <v/>
      </c>
      <c r="CO837" s="143" t="str">
        <f t="shared" si="2557"/>
        <v/>
      </c>
      <c r="CP837" s="143" t="str">
        <f t="shared" si="2558"/>
        <v/>
      </c>
      <c r="CQ837" s="143" t="str">
        <f t="shared" si="2559"/>
        <v/>
      </c>
      <c r="CR837" s="145" t="str">
        <f t="shared" si="2560"/>
        <v/>
      </c>
      <c r="CS837" s="127"/>
      <c r="CT837" s="122" t="str">
        <f t="shared" si="2561"/>
        <v/>
      </c>
      <c r="CU837" s="123" t="str">
        <f t="shared" si="2562"/>
        <v/>
      </c>
      <c r="CV837" s="123" t="str">
        <f t="shared" si="2563"/>
        <v/>
      </c>
      <c r="CW837" s="123" t="str">
        <f t="shared" si="2564"/>
        <v/>
      </c>
      <c r="CX837" s="123" t="str">
        <f t="shared" si="2565"/>
        <v/>
      </c>
      <c r="CY837" s="123" t="str">
        <f t="shared" si="2566"/>
        <v/>
      </c>
      <c r="CZ837" s="123" t="str">
        <f t="shared" si="2567"/>
        <v/>
      </c>
      <c r="DA837" s="123" t="str">
        <f t="shared" si="2568"/>
        <v/>
      </c>
      <c r="DB837" s="124" t="str">
        <f t="shared" si="2569"/>
        <v/>
      </c>
      <c r="DC837" s="128" t="str">
        <f t="shared" si="2570"/>
        <v/>
      </c>
      <c r="DD837" s="123" t="str">
        <f t="shared" si="2571"/>
        <v/>
      </c>
      <c r="DE837" s="123" t="str">
        <f t="shared" si="2572"/>
        <v/>
      </c>
      <c r="DF837" s="123" t="str">
        <f t="shared" si="2573"/>
        <v/>
      </c>
      <c r="DG837" s="123" t="str">
        <f t="shared" si="2574"/>
        <v/>
      </c>
      <c r="DH837" s="123" t="str">
        <f t="shared" si="2575"/>
        <v/>
      </c>
      <c r="DI837" s="123" t="str">
        <f t="shared" si="2576"/>
        <v/>
      </c>
      <c r="DJ837" s="129" t="str">
        <f t="shared" si="2577"/>
        <v/>
      </c>
      <c r="DK837" s="98" t="s">
        <v>68</v>
      </c>
      <c r="DL837" s="130">
        <f t="shared" si="2584"/>
        <v>831</v>
      </c>
      <c r="DM837" s="56"/>
    </row>
    <row r="838" spans="2:117" ht="22.5" customHeight="1">
      <c r="B838" s="98" t="s">
        <v>68</v>
      </c>
      <c r="C838" s="130">
        <f t="shared" si="2578"/>
        <v>832</v>
      </c>
      <c r="D838" s="146">
        <v>45715</v>
      </c>
      <c r="E838" s="155" t="s">
        <v>69</v>
      </c>
      <c r="F838" s="102" t="s">
        <v>70</v>
      </c>
      <c r="G838" s="103" t="s">
        <v>20</v>
      </c>
      <c r="H838" s="131" t="s">
        <v>46</v>
      </c>
      <c r="I838" s="132">
        <v>1000</v>
      </c>
      <c r="J838" s="106"/>
      <c r="K838" s="107">
        <f t="shared" si="2579"/>
        <v>7695507</v>
      </c>
      <c r="L838" s="645"/>
      <c r="M838" s="133"/>
      <c r="N838" s="133"/>
      <c r="O838" s="134" t="str">
        <f t="shared" ref="O838:S838" si="2777">IF($H838=O$6,$I838,"")</f>
        <v/>
      </c>
      <c r="P838" s="135" t="str">
        <f t="shared" si="2777"/>
        <v/>
      </c>
      <c r="Q838" s="136">
        <f t="shared" si="2777"/>
        <v>1000</v>
      </c>
      <c r="R838" s="135" t="str">
        <f t="shared" si="2777"/>
        <v/>
      </c>
      <c r="S838" s="137" t="str">
        <f t="shared" si="2777"/>
        <v/>
      </c>
      <c r="T838" s="113" t="str">
        <f t="shared" ref="T838:AJ838" si="2778">IF($H838=T$6,$J838,"")</f>
        <v/>
      </c>
      <c r="U838" s="114" t="str">
        <f t="shared" si="2778"/>
        <v/>
      </c>
      <c r="V838" s="114" t="str">
        <f t="shared" si="2778"/>
        <v/>
      </c>
      <c r="W838" s="114" t="str">
        <f t="shared" si="2778"/>
        <v/>
      </c>
      <c r="X838" s="113" t="str">
        <f t="shared" si="2778"/>
        <v/>
      </c>
      <c r="Y838" s="114" t="str">
        <f t="shared" si="2778"/>
        <v/>
      </c>
      <c r="Z838" s="114" t="str">
        <f t="shared" si="2778"/>
        <v/>
      </c>
      <c r="AA838" s="114" t="str">
        <f t="shared" si="2778"/>
        <v/>
      </c>
      <c r="AB838" s="113" t="str">
        <f t="shared" si="2778"/>
        <v/>
      </c>
      <c r="AC838" s="114" t="str">
        <f t="shared" si="2778"/>
        <v/>
      </c>
      <c r="AD838" s="114" t="str">
        <f t="shared" si="2778"/>
        <v/>
      </c>
      <c r="AE838" s="114" t="str">
        <f t="shared" si="2778"/>
        <v/>
      </c>
      <c r="AF838" s="114" t="str">
        <f t="shared" si="2778"/>
        <v/>
      </c>
      <c r="AG838" s="114" t="str">
        <f t="shared" si="2778"/>
        <v/>
      </c>
      <c r="AH838" s="114" t="str">
        <f t="shared" si="2778"/>
        <v/>
      </c>
      <c r="AI838" s="113" t="str">
        <f t="shared" si="2778"/>
        <v/>
      </c>
      <c r="AJ838" s="115" t="str">
        <f t="shared" si="2778"/>
        <v/>
      </c>
      <c r="AK838" s="617"/>
      <c r="AL838" s="38"/>
      <c r="AM838" s="98" t="s">
        <v>68</v>
      </c>
      <c r="AN838" s="130">
        <f t="shared" si="2582"/>
        <v>832</v>
      </c>
      <c r="AO838" s="138" t="str">
        <f t="shared" ref="AO838:AS838" si="2779">IF(AND($G838=AO$4,$H838=AO$6),$I838,"")</f>
        <v/>
      </c>
      <c r="AP838" s="139" t="str">
        <f t="shared" si="2779"/>
        <v/>
      </c>
      <c r="AQ838" s="139">
        <f t="shared" si="2779"/>
        <v>1000</v>
      </c>
      <c r="AR838" s="139" t="str">
        <f t="shared" si="2779"/>
        <v/>
      </c>
      <c r="AS838" s="139" t="str">
        <f t="shared" si="2779"/>
        <v/>
      </c>
      <c r="AT838" s="118"/>
      <c r="AU838" s="138" t="str">
        <f t="shared" si="2511"/>
        <v/>
      </c>
      <c r="AV838" s="139" t="str">
        <f t="shared" si="2512"/>
        <v/>
      </c>
      <c r="AW838" s="139" t="str">
        <f t="shared" si="2513"/>
        <v/>
      </c>
      <c r="AX838" s="139" t="str">
        <f t="shared" si="2514"/>
        <v/>
      </c>
      <c r="AY838" s="139" t="str">
        <f t="shared" si="2515"/>
        <v/>
      </c>
      <c r="AZ838" s="140" t="str">
        <f t="shared" si="2516"/>
        <v/>
      </c>
      <c r="BA838" s="141" t="str">
        <f t="shared" si="2517"/>
        <v/>
      </c>
      <c r="BB838" s="139" t="str">
        <f t="shared" si="2518"/>
        <v/>
      </c>
      <c r="BC838" s="139" t="str">
        <f t="shared" si="2519"/>
        <v/>
      </c>
      <c r="BD838" s="139" t="str">
        <f t="shared" si="2520"/>
        <v/>
      </c>
      <c r="BE838" s="140" t="str">
        <f t="shared" si="2521"/>
        <v/>
      </c>
      <c r="BF838" s="122" t="str">
        <f t="shared" si="2522"/>
        <v/>
      </c>
      <c r="BG838" s="123" t="str">
        <f t="shared" si="2523"/>
        <v/>
      </c>
      <c r="BH838" s="123" t="str">
        <f t="shared" si="2524"/>
        <v/>
      </c>
      <c r="BI838" s="123" t="str">
        <f t="shared" si="2525"/>
        <v/>
      </c>
      <c r="BJ838" s="122" t="str">
        <f t="shared" si="2526"/>
        <v/>
      </c>
      <c r="BK838" s="123" t="str">
        <f t="shared" si="2527"/>
        <v/>
      </c>
      <c r="BL838" s="123" t="str">
        <f t="shared" si="2528"/>
        <v/>
      </c>
      <c r="BM838" s="123" t="str">
        <f t="shared" si="2529"/>
        <v/>
      </c>
      <c r="BN838" s="123" t="str">
        <f t="shared" si="2530"/>
        <v/>
      </c>
      <c r="BO838" s="123" t="str">
        <f t="shared" si="2531"/>
        <v/>
      </c>
      <c r="BP838" s="123" t="str">
        <f t="shared" si="2532"/>
        <v/>
      </c>
      <c r="BQ838" s="123" t="str">
        <f t="shared" si="2533"/>
        <v/>
      </c>
      <c r="BR838" s="124" t="str">
        <f t="shared" si="2534"/>
        <v/>
      </c>
      <c r="BS838" s="142" t="str">
        <f t="shared" si="2535"/>
        <v/>
      </c>
      <c r="BT838" s="143" t="str">
        <f t="shared" si="2536"/>
        <v/>
      </c>
      <c r="BU838" s="143" t="str">
        <f t="shared" si="2537"/>
        <v/>
      </c>
      <c r="BV838" s="143" t="str">
        <f t="shared" si="2538"/>
        <v/>
      </c>
      <c r="BW838" s="143" t="str">
        <f t="shared" si="2539"/>
        <v/>
      </c>
      <c r="BX838" s="144" t="str">
        <f t="shared" si="2540"/>
        <v/>
      </c>
      <c r="BY838" s="141" t="str">
        <f t="shared" si="2541"/>
        <v/>
      </c>
      <c r="BZ838" s="139" t="str">
        <f t="shared" si="2542"/>
        <v/>
      </c>
      <c r="CA838" s="139" t="str">
        <f t="shared" si="2543"/>
        <v/>
      </c>
      <c r="CB838" s="139" t="str">
        <f t="shared" si="2544"/>
        <v/>
      </c>
      <c r="CC838" s="139" t="str">
        <f t="shared" si="2545"/>
        <v/>
      </c>
      <c r="CD838" s="139" t="str">
        <f t="shared" si="2546"/>
        <v/>
      </c>
      <c r="CE838" s="140" t="str">
        <f t="shared" si="2547"/>
        <v/>
      </c>
      <c r="CF838" s="141" t="str">
        <f t="shared" si="2548"/>
        <v/>
      </c>
      <c r="CG838" s="139" t="str">
        <f t="shared" si="2549"/>
        <v/>
      </c>
      <c r="CH838" s="139" t="str">
        <f t="shared" si="2550"/>
        <v/>
      </c>
      <c r="CI838" s="139" t="str">
        <f t="shared" si="2551"/>
        <v/>
      </c>
      <c r="CJ838" s="139" t="str">
        <f t="shared" si="2552"/>
        <v/>
      </c>
      <c r="CK838" s="139" t="str">
        <f t="shared" si="2553"/>
        <v/>
      </c>
      <c r="CL838" s="140" t="str">
        <f t="shared" si="2554"/>
        <v/>
      </c>
      <c r="CM838" s="142" t="str">
        <f t="shared" si="2555"/>
        <v/>
      </c>
      <c r="CN838" s="143" t="str">
        <f t="shared" si="2556"/>
        <v/>
      </c>
      <c r="CO838" s="143" t="str">
        <f t="shared" si="2557"/>
        <v/>
      </c>
      <c r="CP838" s="143" t="str">
        <f t="shared" si="2558"/>
        <v/>
      </c>
      <c r="CQ838" s="143" t="str">
        <f t="shared" si="2559"/>
        <v/>
      </c>
      <c r="CR838" s="145" t="str">
        <f t="shared" si="2560"/>
        <v/>
      </c>
      <c r="CS838" s="127"/>
      <c r="CT838" s="122" t="str">
        <f t="shared" si="2561"/>
        <v/>
      </c>
      <c r="CU838" s="123" t="str">
        <f t="shared" si="2562"/>
        <v/>
      </c>
      <c r="CV838" s="123" t="str">
        <f t="shared" si="2563"/>
        <v/>
      </c>
      <c r="CW838" s="123" t="str">
        <f t="shared" si="2564"/>
        <v/>
      </c>
      <c r="CX838" s="123" t="str">
        <f t="shared" si="2565"/>
        <v/>
      </c>
      <c r="CY838" s="123" t="str">
        <f t="shared" si="2566"/>
        <v/>
      </c>
      <c r="CZ838" s="123" t="str">
        <f t="shared" si="2567"/>
        <v/>
      </c>
      <c r="DA838" s="123" t="str">
        <f t="shared" si="2568"/>
        <v/>
      </c>
      <c r="DB838" s="124" t="str">
        <f t="shared" si="2569"/>
        <v/>
      </c>
      <c r="DC838" s="128" t="str">
        <f t="shared" si="2570"/>
        <v/>
      </c>
      <c r="DD838" s="123" t="str">
        <f t="shared" si="2571"/>
        <v/>
      </c>
      <c r="DE838" s="123" t="str">
        <f t="shared" si="2572"/>
        <v/>
      </c>
      <c r="DF838" s="123" t="str">
        <f t="shared" si="2573"/>
        <v/>
      </c>
      <c r="DG838" s="123" t="str">
        <f t="shared" si="2574"/>
        <v/>
      </c>
      <c r="DH838" s="123" t="str">
        <f t="shared" si="2575"/>
        <v/>
      </c>
      <c r="DI838" s="123" t="str">
        <f t="shared" si="2576"/>
        <v/>
      </c>
      <c r="DJ838" s="129" t="str">
        <f t="shared" si="2577"/>
        <v/>
      </c>
      <c r="DK838" s="98" t="s">
        <v>68</v>
      </c>
      <c r="DL838" s="130">
        <f t="shared" si="2584"/>
        <v>832</v>
      </c>
      <c r="DM838" s="56"/>
    </row>
    <row r="839" spans="2:117" ht="22.5" customHeight="1">
      <c r="B839" s="98" t="s">
        <v>68</v>
      </c>
      <c r="C839" s="130">
        <f t="shared" si="2578"/>
        <v>833</v>
      </c>
      <c r="D839" s="146">
        <v>45715</v>
      </c>
      <c r="E839" s="155" t="s">
        <v>69</v>
      </c>
      <c r="F839" s="102" t="s">
        <v>70</v>
      </c>
      <c r="G839" s="103" t="s">
        <v>20</v>
      </c>
      <c r="H839" s="131" t="s">
        <v>46</v>
      </c>
      <c r="I839" s="132">
        <v>10000</v>
      </c>
      <c r="J839" s="106"/>
      <c r="K839" s="107">
        <f t="shared" si="2579"/>
        <v>7705507</v>
      </c>
      <c r="L839" s="645"/>
      <c r="M839" s="133"/>
      <c r="N839" s="133"/>
      <c r="O839" s="134" t="str">
        <f t="shared" ref="O839:S839" si="2780">IF($H839=O$6,$I839,"")</f>
        <v/>
      </c>
      <c r="P839" s="135" t="str">
        <f t="shared" si="2780"/>
        <v/>
      </c>
      <c r="Q839" s="136">
        <f t="shared" si="2780"/>
        <v>10000</v>
      </c>
      <c r="R839" s="135" t="str">
        <f t="shared" si="2780"/>
        <v/>
      </c>
      <c r="S839" s="137" t="str">
        <f t="shared" si="2780"/>
        <v/>
      </c>
      <c r="T839" s="113" t="str">
        <f t="shared" ref="T839:AJ839" si="2781">IF($H839=T$6,$J839,"")</f>
        <v/>
      </c>
      <c r="U839" s="114" t="str">
        <f t="shared" si="2781"/>
        <v/>
      </c>
      <c r="V839" s="114" t="str">
        <f t="shared" si="2781"/>
        <v/>
      </c>
      <c r="W839" s="114" t="str">
        <f t="shared" si="2781"/>
        <v/>
      </c>
      <c r="X839" s="113" t="str">
        <f t="shared" si="2781"/>
        <v/>
      </c>
      <c r="Y839" s="114" t="str">
        <f t="shared" si="2781"/>
        <v/>
      </c>
      <c r="Z839" s="114" t="str">
        <f t="shared" si="2781"/>
        <v/>
      </c>
      <c r="AA839" s="114" t="str">
        <f t="shared" si="2781"/>
        <v/>
      </c>
      <c r="AB839" s="113" t="str">
        <f t="shared" si="2781"/>
        <v/>
      </c>
      <c r="AC839" s="114" t="str">
        <f t="shared" si="2781"/>
        <v/>
      </c>
      <c r="AD839" s="114" t="str">
        <f t="shared" si="2781"/>
        <v/>
      </c>
      <c r="AE839" s="114" t="str">
        <f t="shared" si="2781"/>
        <v/>
      </c>
      <c r="AF839" s="114" t="str">
        <f t="shared" si="2781"/>
        <v/>
      </c>
      <c r="AG839" s="114" t="str">
        <f t="shared" si="2781"/>
        <v/>
      </c>
      <c r="AH839" s="114" t="str">
        <f t="shared" si="2781"/>
        <v/>
      </c>
      <c r="AI839" s="113" t="str">
        <f t="shared" si="2781"/>
        <v/>
      </c>
      <c r="AJ839" s="115" t="str">
        <f t="shared" si="2781"/>
        <v/>
      </c>
      <c r="AK839" s="617"/>
      <c r="AL839" s="38"/>
      <c r="AM839" s="98" t="s">
        <v>68</v>
      </c>
      <c r="AN839" s="130">
        <f t="shared" si="2582"/>
        <v>833</v>
      </c>
      <c r="AO839" s="138" t="str">
        <f t="shared" ref="AO839:AS839" si="2782">IF(AND($G839=AO$4,$H839=AO$6),$I839,"")</f>
        <v/>
      </c>
      <c r="AP839" s="139" t="str">
        <f t="shared" si="2782"/>
        <v/>
      </c>
      <c r="AQ839" s="139">
        <f t="shared" si="2782"/>
        <v>10000</v>
      </c>
      <c r="AR839" s="139" t="str">
        <f t="shared" si="2782"/>
        <v/>
      </c>
      <c r="AS839" s="139" t="str">
        <f t="shared" si="2782"/>
        <v/>
      </c>
      <c r="AT839" s="118"/>
      <c r="AU839" s="138" t="str">
        <f t="shared" si="2511"/>
        <v/>
      </c>
      <c r="AV839" s="139" t="str">
        <f t="shared" si="2512"/>
        <v/>
      </c>
      <c r="AW839" s="139" t="str">
        <f t="shared" si="2513"/>
        <v/>
      </c>
      <c r="AX839" s="139" t="str">
        <f t="shared" si="2514"/>
        <v/>
      </c>
      <c r="AY839" s="139" t="str">
        <f t="shared" si="2515"/>
        <v/>
      </c>
      <c r="AZ839" s="140" t="str">
        <f t="shared" si="2516"/>
        <v/>
      </c>
      <c r="BA839" s="141" t="str">
        <f t="shared" si="2517"/>
        <v/>
      </c>
      <c r="BB839" s="139" t="str">
        <f t="shared" si="2518"/>
        <v/>
      </c>
      <c r="BC839" s="139" t="str">
        <f t="shared" si="2519"/>
        <v/>
      </c>
      <c r="BD839" s="139" t="str">
        <f t="shared" si="2520"/>
        <v/>
      </c>
      <c r="BE839" s="140" t="str">
        <f t="shared" si="2521"/>
        <v/>
      </c>
      <c r="BF839" s="122" t="str">
        <f t="shared" si="2522"/>
        <v/>
      </c>
      <c r="BG839" s="123" t="str">
        <f t="shared" si="2523"/>
        <v/>
      </c>
      <c r="BH839" s="123" t="str">
        <f t="shared" si="2524"/>
        <v/>
      </c>
      <c r="BI839" s="123" t="str">
        <f t="shared" si="2525"/>
        <v/>
      </c>
      <c r="BJ839" s="122" t="str">
        <f t="shared" si="2526"/>
        <v/>
      </c>
      <c r="BK839" s="123" t="str">
        <f t="shared" si="2527"/>
        <v/>
      </c>
      <c r="BL839" s="123" t="str">
        <f t="shared" si="2528"/>
        <v/>
      </c>
      <c r="BM839" s="123" t="str">
        <f t="shared" si="2529"/>
        <v/>
      </c>
      <c r="BN839" s="123" t="str">
        <f t="shared" si="2530"/>
        <v/>
      </c>
      <c r="BO839" s="123" t="str">
        <f t="shared" si="2531"/>
        <v/>
      </c>
      <c r="BP839" s="123" t="str">
        <f t="shared" si="2532"/>
        <v/>
      </c>
      <c r="BQ839" s="123" t="str">
        <f t="shared" si="2533"/>
        <v/>
      </c>
      <c r="BR839" s="124" t="str">
        <f t="shared" si="2534"/>
        <v/>
      </c>
      <c r="BS839" s="142" t="str">
        <f t="shared" si="2535"/>
        <v/>
      </c>
      <c r="BT839" s="143" t="str">
        <f t="shared" si="2536"/>
        <v/>
      </c>
      <c r="BU839" s="143" t="str">
        <f t="shared" si="2537"/>
        <v/>
      </c>
      <c r="BV839" s="143" t="str">
        <f t="shared" si="2538"/>
        <v/>
      </c>
      <c r="BW839" s="143" t="str">
        <f t="shared" si="2539"/>
        <v/>
      </c>
      <c r="BX839" s="144" t="str">
        <f t="shared" si="2540"/>
        <v/>
      </c>
      <c r="BY839" s="141" t="str">
        <f t="shared" si="2541"/>
        <v/>
      </c>
      <c r="BZ839" s="139" t="str">
        <f t="shared" si="2542"/>
        <v/>
      </c>
      <c r="CA839" s="139" t="str">
        <f t="shared" si="2543"/>
        <v/>
      </c>
      <c r="CB839" s="139" t="str">
        <f t="shared" si="2544"/>
        <v/>
      </c>
      <c r="CC839" s="139" t="str">
        <f t="shared" si="2545"/>
        <v/>
      </c>
      <c r="CD839" s="139" t="str">
        <f t="shared" si="2546"/>
        <v/>
      </c>
      <c r="CE839" s="140" t="str">
        <f t="shared" si="2547"/>
        <v/>
      </c>
      <c r="CF839" s="141" t="str">
        <f t="shared" si="2548"/>
        <v/>
      </c>
      <c r="CG839" s="139" t="str">
        <f t="shared" si="2549"/>
        <v/>
      </c>
      <c r="CH839" s="139" t="str">
        <f t="shared" si="2550"/>
        <v/>
      </c>
      <c r="CI839" s="139" t="str">
        <f t="shared" si="2551"/>
        <v/>
      </c>
      <c r="CJ839" s="139" t="str">
        <f t="shared" si="2552"/>
        <v/>
      </c>
      <c r="CK839" s="139" t="str">
        <f t="shared" si="2553"/>
        <v/>
      </c>
      <c r="CL839" s="140" t="str">
        <f t="shared" si="2554"/>
        <v/>
      </c>
      <c r="CM839" s="142" t="str">
        <f t="shared" si="2555"/>
        <v/>
      </c>
      <c r="CN839" s="143" t="str">
        <f t="shared" si="2556"/>
        <v/>
      </c>
      <c r="CO839" s="143" t="str">
        <f t="shared" si="2557"/>
        <v/>
      </c>
      <c r="CP839" s="143" t="str">
        <f t="shared" si="2558"/>
        <v/>
      </c>
      <c r="CQ839" s="143" t="str">
        <f t="shared" si="2559"/>
        <v/>
      </c>
      <c r="CR839" s="145" t="str">
        <f t="shared" si="2560"/>
        <v/>
      </c>
      <c r="CS839" s="127"/>
      <c r="CT839" s="122" t="str">
        <f t="shared" si="2561"/>
        <v/>
      </c>
      <c r="CU839" s="123" t="str">
        <f t="shared" si="2562"/>
        <v/>
      </c>
      <c r="CV839" s="123" t="str">
        <f t="shared" si="2563"/>
        <v/>
      </c>
      <c r="CW839" s="123" t="str">
        <f t="shared" si="2564"/>
        <v/>
      </c>
      <c r="CX839" s="123" t="str">
        <f t="shared" si="2565"/>
        <v/>
      </c>
      <c r="CY839" s="123" t="str">
        <f t="shared" si="2566"/>
        <v/>
      </c>
      <c r="CZ839" s="123" t="str">
        <f t="shared" si="2567"/>
        <v/>
      </c>
      <c r="DA839" s="123" t="str">
        <f t="shared" si="2568"/>
        <v/>
      </c>
      <c r="DB839" s="124" t="str">
        <f t="shared" si="2569"/>
        <v/>
      </c>
      <c r="DC839" s="128" t="str">
        <f t="shared" si="2570"/>
        <v/>
      </c>
      <c r="DD839" s="123" t="str">
        <f t="shared" si="2571"/>
        <v/>
      </c>
      <c r="DE839" s="123" t="str">
        <f t="shared" si="2572"/>
        <v/>
      </c>
      <c r="DF839" s="123" t="str">
        <f t="shared" si="2573"/>
        <v/>
      </c>
      <c r="DG839" s="123" t="str">
        <f t="shared" si="2574"/>
        <v/>
      </c>
      <c r="DH839" s="123" t="str">
        <f t="shared" si="2575"/>
        <v/>
      </c>
      <c r="DI839" s="123" t="str">
        <f t="shared" si="2576"/>
        <v/>
      </c>
      <c r="DJ839" s="129" t="str">
        <f t="shared" si="2577"/>
        <v/>
      </c>
      <c r="DK839" s="98" t="s">
        <v>68</v>
      </c>
      <c r="DL839" s="130">
        <f t="shared" si="2584"/>
        <v>833</v>
      </c>
      <c r="DM839" s="56"/>
    </row>
    <row r="840" spans="2:117" ht="22.5" customHeight="1">
      <c r="B840" s="98" t="s">
        <v>68</v>
      </c>
      <c r="C840" s="130">
        <f t="shared" si="2578"/>
        <v>834</v>
      </c>
      <c r="D840" s="146">
        <v>45715</v>
      </c>
      <c r="E840" s="155" t="s">
        <v>69</v>
      </c>
      <c r="F840" s="102" t="s">
        <v>70</v>
      </c>
      <c r="G840" s="103" t="s">
        <v>20</v>
      </c>
      <c r="H840" s="131" t="s">
        <v>46</v>
      </c>
      <c r="I840" s="132">
        <v>1000</v>
      </c>
      <c r="J840" s="106"/>
      <c r="K840" s="107">
        <f t="shared" si="2579"/>
        <v>7706507</v>
      </c>
      <c r="L840" s="645"/>
      <c r="M840" s="133"/>
      <c r="N840" s="133"/>
      <c r="O840" s="134" t="str">
        <f t="shared" ref="O840:S840" si="2783">IF($H840=O$6,$I840,"")</f>
        <v/>
      </c>
      <c r="P840" s="135" t="str">
        <f t="shared" si="2783"/>
        <v/>
      </c>
      <c r="Q840" s="136">
        <f t="shared" si="2783"/>
        <v>1000</v>
      </c>
      <c r="R840" s="135" t="str">
        <f t="shared" si="2783"/>
        <v/>
      </c>
      <c r="S840" s="137" t="str">
        <f t="shared" si="2783"/>
        <v/>
      </c>
      <c r="T840" s="113" t="str">
        <f t="shared" ref="T840:AJ840" si="2784">IF($H840=T$6,$J840,"")</f>
        <v/>
      </c>
      <c r="U840" s="114" t="str">
        <f t="shared" si="2784"/>
        <v/>
      </c>
      <c r="V840" s="114" t="str">
        <f t="shared" si="2784"/>
        <v/>
      </c>
      <c r="W840" s="114" t="str">
        <f t="shared" si="2784"/>
        <v/>
      </c>
      <c r="X840" s="113" t="str">
        <f t="shared" si="2784"/>
        <v/>
      </c>
      <c r="Y840" s="114" t="str">
        <f t="shared" si="2784"/>
        <v/>
      </c>
      <c r="Z840" s="114" t="str">
        <f t="shared" si="2784"/>
        <v/>
      </c>
      <c r="AA840" s="114" t="str">
        <f t="shared" si="2784"/>
        <v/>
      </c>
      <c r="AB840" s="113" t="str">
        <f t="shared" si="2784"/>
        <v/>
      </c>
      <c r="AC840" s="114" t="str">
        <f t="shared" si="2784"/>
        <v/>
      </c>
      <c r="AD840" s="114" t="str">
        <f t="shared" si="2784"/>
        <v/>
      </c>
      <c r="AE840" s="114" t="str">
        <f t="shared" si="2784"/>
        <v/>
      </c>
      <c r="AF840" s="114" t="str">
        <f t="shared" si="2784"/>
        <v/>
      </c>
      <c r="AG840" s="114" t="str">
        <f t="shared" si="2784"/>
        <v/>
      </c>
      <c r="AH840" s="114" t="str">
        <f t="shared" si="2784"/>
        <v/>
      </c>
      <c r="AI840" s="113" t="str">
        <f t="shared" si="2784"/>
        <v/>
      </c>
      <c r="AJ840" s="115" t="str">
        <f t="shared" si="2784"/>
        <v/>
      </c>
      <c r="AK840" s="617"/>
      <c r="AL840" s="38"/>
      <c r="AM840" s="98" t="s">
        <v>68</v>
      </c>
      <c r="AN840" s="130">
        <f t="shared" si="2582"/>
        <v>834</v>
      </c>
      <c r="AO840" s="138" t="str">
        <f t="shared" ref="AO840:AS840" si="2785">IF(AND($G840=AO$4,$H840=AO$6),$I840,"")</f>
        <v/>
      </c>
      <c r="AP840" s="139" t="str">
        <f t="shared" si="2785"/>
        <v/>
      </c>
      <c r="AQ840" s="139">
        <f t="shared" si="2785"/>
        <v>1000</v>
      </c>
      <c r="AR840" s="139" t="str">
        <f t="shared" si="2785"/>
        <v/>
      </c>
      <c r="AS840" s="139" t="str">
        <f t="shared" si="2785"/>
        <v/>
      </c>
      <c r="AT840" s="118"/>
      <c r="AU840" s="138" t="str">
        <f t="shared" si="2511"/>
        <v/>
      </c>
      <c r="AV840" s="139" t="str">
        <f t="shared" si="2512"/>
        <v/>
      </c>
      <c r="AW840" s="139" t="str">
        <f t="shared" si="2513"/>
        <v/>
      </c>
      <c r="AX840" s="139" t="str">
        <f t="shared" si="2514"/>
        <v/>
      </c>
      <c r="AY840" s="139" t="str">
        <f t="shared" si="2515"/>
        <v/>
      </c>
      <c r="AZ840" s="140" t="str">
        <f t="shared" si="2516"/>
        <v/>
      </c>
      <c r="BA840" s="141" t="str">
        <f t="shared" si="2517"/>
        <v/>
      </c>
      <c r="BB840" s="139" t="str">
        <f t="shared" si="2518"/>
        <v/>
      </c>
      <c r="BC840" s="139" t="str">
        <f t="shared" si="2519"/>
        <v/>
      </c>
      <c r="BD840" s="139" t="str">
        <f t="shared" si="2520"/>
        <v/>
      </c>
      <c r="BE840" s="140" t="str">
        <f t="shared" si="2521"/>
        <v/>
      </c>
      <c r="BF840" s="122" t="str">
        <f t="shared" si="2522"/>
        <v/>
      </c>
      <c r="BG840" s="123" t="str">
        <f t="shared" si="2523"/>
        <v/>
      </c>
      <c r="BH840" s="123" t="str">
        <f t="shared" si="2524"/>
        <v/>
      </c>
      <c r="BI840" s="123" t="str">
        <f t="shared" si="2525"/>
        <v/>
      </c>
      <c r="BJ840" s="122" t="str">
        <f t="shared" si="2526"/>
        <v/>
      </c>
      <c r="BK840" s="123" t="str">
        <f t="shared" si="2527"/>
        <v/>
      </c>
      <c r="BL840" s="123" t="str">
        <f t="shared" si="2528"/>
        <v/>
      </c>
      <c r="BM840" s="123" t="str">
        <f t="shared" si="2529"/>
        <v/>
      </c>
      <c r="BN840" s="123" t="str">
        <f t="shared" si="2530"/>
        <v/>
      </c>
      <c r="BO840" s="123" t="str">
        <f t="shared" si="2531"/>
        <v/>
      </c>
      <c r="BP840" s="123" t="str">
        <f t="shared" si="2532"/>
        <v/>
      </c>
      <c r="BQ840" s="123" t="str">
        <f t="shared" si="2533"/>
        <v/>
      </c>
      <c r="BR840" s="124" t="str">
        <f t="shared" si="2534"/>
        <v/>
      </c>
      <c r="BS840" s="142" t="str">
        <f t="shared" si="2535"/>
        <v/>
      </c>
      <c r="BT840" s="143" t="str">
        <f t="shared" si="2536"/>
        <v/>
      </c>
      <c r="BU840" s="143" t="str">
        <f t="shared" si="2537"/>
        <v/>
      </c>
      <c r="BV840" s="143" t="str">
        <f t="shared" si="2538"/>
        <v/>
      </c>
      <c r="BW840" s="143" t="str">
        <f t="shared" si="2539"/>
        <v/>
      </c>
      <c r="BX840" s="144" t="str">
        <f t="shared" si="2540"/>
        <v/>
      </c>
      <c r="BY840" s="141" t="str">
        <f t="shared" si="2541"/>
        <v/>
      </c>
      <c r="BZ840" s="139" t="str">
        <f t="shared" si="2542"/>
        <v/>
      </c>
      <c r="CA840" s="139" t="str">
        <f t="shared" si="2543"/>
        <v/>
      </c>
      <c r="CB840" s="139" t="str">
        <f t="shared" si="2544"/>
        <v/>
      </c>
      <c r="CC840" s="139" t="str">
        <f t="shared" si="2545"/>
        <v/>
      </c>
      <c r="CD840" s="139" t="str">
        <f t="shared" si="2546"/>
        <v/>
      </c>
      <c r="CE840" s="140" t="str">
        <f t="shared" si="2547"/>
        <v/>
      </c>
      <c r="CF840" s="141" t="str">
        <f t="shared" si="2548"/>
        <v/>
      </c>
      <c r="CG840" s="139" t="str">
        <f t="shared" si="2549"/>
        <v/>
      </c>
      <c r="CH840" s="139" t="str">
        <f t="shared" si="2550"/>
        <v/>
      </c>
      <c r="CI840" s="139" t="str">
        <f t="shared" si="2551"/>
        <v/>
      </c>
      <c r="CJ840" s="139" t="str">
        <f t="shared" si="2552"/>
        <v/>
      </c>
      <c r="CK840" s="139" t="str">
        <f t="shared" si="2553"/>
        <v/>
      </c>
      <c r="CL840" s="140" t="str">
        <f t="shared" si="2554"/>
        <v/>
      </c>
      <c r="CM840" s="142" t="str">
        <f t="shared" si="2555"/>
        <v/>
      </c>
      <c r="CN840" s="143" t="str">
        <f t="shared" si="2556"/>
        <v/>
      </c>
      <c r="CO840" s="143" t="str">
        <f t="shared" si="2557"/>
        <v/>
      </c>
      <c r="CP840" s="143" t="str">
        <f t="shared" si="2558"/>
        <v/>
      </c>
      <c r="CQ840" s="143" t="str">
        <f t="shared" si="2559"/>
        <v/>
      </c>
      <c r="CR840" s="145" t="str">
        <f t="shared" si="2560"/>
        <v/>
      </c>
      <c r="CS840" s="127"/>
      <c r="CT840" s="122" t="str">
        <f t="shared" si="2561"/>
        <v/>
      </c>
      <c r="CU840" s="123" t="str">
        <f t="shared" si="2562"/>
        <v/>
      </c>
      <c r="CV840" s="123" t="str">
        <f t="shared" si="2563"/>
        <v/>
      </c>
      <c r="CW840" s="123" t="str">
        <f t="shared" si="2564"/>
        <v/>
      </c>
      <c r="CX840" s="123" t="str">
        <f t="shared" si="2565"/>
        <v/>
      </c>
      <c r="CY840" s="123" t="str">
        <f t="shared" si="2566"/>
        <v/>
      </c>
      <c r="CZ840" s="123" t="str">
        <f t="shared" si="2567"/>
        <v/>
      </c>
      <c r="DA840" s="123" t="str">
        <f t="shared" si="2568"/>
        <v/>
      </c>
      <c r="DB840" s="124" t="str">
        <f t="shared" si="2569"/>
        <v/>
      </c>
      <c r="DC840" s="128" t="str">
        <f t="shared" si="2570"/>
        <v/>
      </c>
      <c r="DD840" s="123" t="str">
        <f t="shared" si="2571"/>
        <v/>
      </c>
      <c r="DE840" s="123" t="str">
        <f t="shared" si="2572"/>
        <v/>
      </c>
      <c r="DF840" s="123" t="str">
        <f t="shared" si="2573"/>
        <v/>
      </c>
      <c r="DG840" s="123" t="str">
        <f t="shared" si="2574"/>
        <v/>
      </c>
      <c r="DH840" s="123" t="str">
        <f t="shared" si="2575"/>
        <v/>
      </c>
      <c r="DI840" s="123" t="str">
        <f t="shared" si="2576"/>
        <v/>
      </c>
      <c r="DJ840" s="129" t="str">
        <f t="shared" si="2577"/>
        <v/>
      </c>
      <c r="DK840" s="98" t="s">
        <v>68</v>
      </c>
      <c r="DL840" s="130">
        <f t="shared" si="2584"/>
        <v>834</v>
      </c>
      <c r="DM840" s="56"/>
    </row>
    <row r="841" spans="2:117" ht="22.5" customHeight="1">
      <c r="B841" s="98" t="s">
        <v>68</v>
      </c>
      <c r="C841" s="130">
        <f t="shared" si="2578"/>
        <v>835</v>
      </c>
      <c r="D841" s="146">
        <v>45715</v>
      </c>
      <c r="E841" s="155" t="s">
        <v>69</v>
      </c>
      <c r="F841" s="102" t="s">
        <v>70</v>
      </c>
      <c r="G841" s="156" t="s">
        <v>20</v>
      </c>
      <c r="H841" s="131" t="s">
        <v>46</v>
      </c>
      <c r="I841" s="132">
        <v>5000</v>
      </c>
      <c r="J841" s="106"/>
      <c r="K841" s="107">
        <f t="shared" si="2579"/>
        <v>7711507</v>
      </c>
      <c r="L841" s="645"/>
      <c r="M841" s="133"/>
      <c r="N841" s="133"/>
      <c r="O841" s="134" t="str">
        <f t="shared" ref="O841:S841" si="2786">IF($H841=O$6,$I841,"")</f>
        <v/>
      </c>
      <c r="P841" s="135" t="str">
        <f t="shared" si="2786"/>
        <v/>
      </c>
      <c r="Q841" s="136">
        <f t="shared" si="2786"/>
        <v>5000</v>
      </c>
      <c r="R841" s="135" t="str">
        <f t="shared" si="2786"/>
        <v/>
      </c>
      <c r="S841" s="137" t="str">
        <f t="shared" si="2786"/>
        <v/>
      </c>
      <c r="T841" s="113" t="str">
        <f t="shared" ref="T841:AJ841" si="2787">IF($H841=T$6,$J841,"")</f>
        <v/>
      </c>
      <c r="U841" s="114" t="str">
        <f t="shared" si="2787"/>
        <v/>
      </c>
      <c r="V841" s="114" t="str">
        <f t="shared" si="2787"/>
        <v/>
      </c>
      <c r="W841" s="114" t="str">
        <f t="shared" si="2787"/>
        <v/>
      </c>
      <c r="X841" s="113" t="str">
        <f t="shared" si="2787"/>
        <v/>
      </c>
      <c r="Y841" s="114" t="str">
        <f t="shared" si="2787"/>
        <v/>
      </c>
      <c r="Z841" s="114" t="str">
        <f t="shared" si="2787"/>
        <v/>
      </c>
      <c r="AA841" s="114" t="str">
        <f t="shared" si="2787"/>
        <v/>
      </c>
      <c r="AB841" s="113" t="str">
        <f t="shared" si="2787"/>
        <v/>
      </c>
      <c r="AC841" s="114" t="str">
        <f t="shared" si="2787"/>
        <v/>
      </c>
      <c r="AD841" s="114" t="str">
        <f t="shared" si="2787"/>
        <v/>
      </c>
      <c r="AE841" s="114" t="str">
        <f t="shared" si="2787"/>
        <v/>
      </c>
      <c r="AF841" s="114" t="str">
        <f t="shared" si="2787"/>
        <v/>
      </c>
      <c r="AG841" s="114" t="str">
        <f t="shared" si="2787"/>
        <v/>
      </c>
      <c r="AH841" s="114" t="str">
        <f t="shared" si="2787"/>
        <v/>
      </c>
      <c r="AI841" s="113" t="str">
        <f t="shared" si="2787"/>
        <v/>
      </c>
      <c r="AJ841" s="115" t="str">
        <f t="shared" si="2787"/>
        <v/>
      </c>
      <c r="AK841" s="617"/>
      <c r="AL841" s="38"/>
      <c r="AM841" s="98" t="s">
        <v>68</v>
      </c>
      <c r="AN841" s="130">
        <f t="shared" si="2582"/>
        <v>835</v>
      </c>
      <c r="AO841" s="138" t="str">
        <f t="shared" ref="AO841:AS841" si="2788">IF(AND($G841=AO$4,$H841=AO$6),$I841,"")</f>
        <v/>
      </c>
      <c r="AP841" s="139" t="str">
        <f t="shared" si="2788"/>
        <v/>
      </c>
      <c r="AQ841" s="139">
        <f t="shared" si="2788"/>
        <v>5000</v>
      </c>
      <c r="AR841" s="139" t="str">
        <f t="shared" si="2788"/>
        <v/>
      </c>
      <c r="AS841" s="139" t="str">
        <f t="shared" si="2788"/>
        <v/>
      </c>
      <c r="AT841" s="118"/>
      <c r="AU841" s="138" t="str">
        <f t="shared" si="2511"/>
        <v/>
      </c>
      <c r="AV841" s="139" t="str">
        <f t="shared" si="2512"/>
        <v/>
      </c>
      <c r="AW841" s="139" t="str">
        <f t="shared" si="2513"/>
        <v/>
      </c>
      <c r="AX841" s="139" t="str">
        <f t="shared" si="2514"/>
        <v/>
      </c>
      <c r="AY841" s="139" t="str">
        <f t="shared" si="2515"/>
        <v/>
      </c>
      <c r="AZ841" s="140" t="str">
        <f t="shared" si="2516"/>
        <v/>
      </c>
      <c r="BA841" s="141" t="str">
        <f t="shared" si="2517"/>
        <v/>
      </c>
      <c r="BB841" s="139" t="str">
        <f t="shared" si="2518"/>
        <v/>
      </c>
      <c r="BC841" s="139" t="str">
        <f t="shared" si="2519"/>
        <v/>
      </c>
      <c r="BD841" s="139" t="str">
        <f t="shared" si="2520"/>
        <v/>
      </c>
      <c r="BE841" s="140" t="str">
        <f t="shared" si="2521"/>
        <v/>
      </c>
      <c r="BF841" s="122" t="str">
        <f t="shared" si="2522"/>
        <v/>
      </c>
      <c r="BG841" s="123" t="str">
        <f t="shared" si="2523"/>
        <v/>
      </c>
      <c r="BH841" s="123" t="str">
        <f t="shared" si="2524"/>
        <v/>
      </c>
      <c r="BI841" s="123" t="str">
        <f t="shared" si="2525"/>
        <v/>
      </c>
      <c r="BJ841" s="122" t="str">
        <f t="shared" si="2526"/>
        <v/>
      </c>
      <c r="BK841" s="123" t="str">
        <f t="shared" si="2527"/>
        <v/>
      </c>
      <c r="BL841" s="123" t="str">
        <f t="shared" si="2528"/>
        <v/>
      </c>
      <c r="BM841" s="123" t="str">
        <f t="shared" si="2529"/>
        <v/>
      </c>
      <c r="BN841" s="123" t="str">
        <f t="shared" si="2530"/>
        <v/>
      </c>
      <c r="BO841" s="123" t="str">
        <f t="shared" si="2531"/>
        <v/>
      </c>
      <c r="BP841" s="123" t="str">
        <f t="shared" si="2532"/>
        <v/>
      </c>
      <c r="BQ841" s="123" t="str">
        <f t="shared" si="2533"/>
        <v/>
      </c>
      <c r="BR841" s="124" t="str">
        <f t="shared" si="2534"/>
        <v/>
      </c>
      <c r="BS841" s="142" t="str">
        <f t="shared" si="2535"/>
        <v/>
      </c>
      <c r="BT841" s="143" t="str">
        <f t="shared" si="2536"/>
        <v/>
      </c>
      <c r="BU841" s="143" t="str">
        <f t="shared" si="2537"/>
        <v/>
      </c>
      <c r="BV841" s="143" t="str">
        <f t="shared" si="2538"/>
        <v/>
      </c>
      <c r="BW841" s="143" t="str">
        <f t="shared" si="2539"/>
        <v/>
      </c>
      <c r="BX841" s="144" t="str">
        <f t="shared" si="2540"/>
        <v/>
      </c>
      <c r="BY841" s="141" t="str">
        <f t="shared" si="2541"/>
        <v/>
      </c>
      <c r="BZ841" s="139" t="str">
        <f t="shared" si="2542"/>
        <v/>
      </c>
      <c r="CA841" s="139" t="str">
        <f t="shared" si="2543"/>
        <v/>
      </c>
      <c r="CB841" s="139" t="str">
        <f t="shared" si="2544"/>
        <v/>
      </c>
      <c r="CC841" s="139" t="str">
        <f t="shared" si="2545"/>
        <v/>
      </c>
      <c r="CD841" s="139" t="str">
        <f t="shared" si="2546"/>
        <v/>
      </c>
      <c r="CE841" s="140" t="str">
        <f t="shared" si="2547"/>
        <v/>
      </c>
      <c r="CF841" s="141" t="str">
        <f t="shared" si="2548"/>
        <v/>
      </c>
      <c r="CG841" s="139" t="str">
        <f t="shared" si="2549"/>
        <v/>
      </c>
      <c r="CH841" s="139" t="str">
        <f t="shared" si="2550"/>
        <v/>
      </c>
      <c r="CI841" s="139" t="str">
        <f t="shared" si="2551"/>
        <v/>
      </c>
      <c r="CJ841" s="139" t="str">
        <f t="shared" si="2552"/>
        <v/>
      </c>
      <c r="CK841" s="139" t="str">
        <f t="shared" si="2553"/>
        <v/>
      </c>
      <c r="CL841" s="140" t="str">
        <f t="shared" si="2554"/>
        <v/>
      </c>
      <c r="CM841" s="142" t="str">
        <f t="shared" si="2555"/>
        <v/>
      </c>
      <c r="CN841" s="143" t="str">
        <f t="shared" si="2556"/>
        <v/>
      </c>
      <c r="CO841" s="143" t="str">
        <f t="shared" si="2557"/>
        <v/>
      </c>
      <c r="CP841" s="143" t="str">
        <f t="shared" si="2558"/>
        <v/>
      </c>
      <c r="CQ841" s="143" t="str">
        <f t="shared" si="2559"/>
        <v/>
      </c>
      <c r="CR841" s="145" t="str">
        <f t="shared" si="2560"/>
        <v/>
      </c>
      <c r="CS841" s="127"/>
      <c r="CT841" s="122" t="str">
        <f t="shared" si="2561"/>
        <v/>
      </c>
      <c r="CU841" s="123" t="str">
        <f t="shared" si="2562"/>
        <v/>
      </c>
      <c r="CV841" s="123" t="str">
        <f t="shared" si="2563"/>
        <v/>
      </c>
      <c r="CW841" s="123" t="str">
        <f t="shared" si="2564"/>
        <v/>
      </c>
      <c r="CX841" s="123" t="str">
        <f t="shared" si="2565"/>
        <v/>
      </c>
      <c r="CY841" s="123" t="str">
        <f t="shared" si="2566"/>
        <v/>
      </c>
      <c r="CZ841" s="123" t="str">
        <f t="shared" si="2567"/>
        <v/>
      </c>
      <c r="DA841" s="123" t="str">
        <f t="shared" si="2568"/>
        <v/>
      </c>
      <c r="DB841" s="124" t="str">
        <f t="shared" si="2569"/>
        <v/>
      </c>
      <c r="DC841" s="128" t="str">
        <f t="shared" si="2570"/>
        <v/>
      </c>
      <c r="DD841" s="123" t="str">
        <f t="shared" si="2571"/>
        <v/>
      </c>
      <c r="DE841" s="123" t="str">
        <f t="shared" si="2572"/>
        <v/>
      </c>
      <c r="DF841" s="123" t="str">
        <f t="shared" si="2573"/>
        <v/>
      </c>
      <c r="DG841" s="123" t="str">
        <f t="shared" si="2574"/>
        <v/>
      </c>
      <c r="DH841" s="123" t="str">
        <f t="shared" si="2575"/>
        <v/>
      </c>
      <c r="DI841" s="123" t="str">
        <f t="shared" si="2576"/>
        <v/>
      </c>
      <c r="DJ841" s="129" t="str">
        <f t="shared" si="2577"/>
        <v/>
      </c>
      <c r="DK841" s="98" t="s">
        <v>68</v>
      </c>
      <c r="DL841" s="130">
        <f t="shared" si="2584"/>
        <v>835</v>
      </c>
      <c r="DM841" s="56"/>
    </row>
    <row r="842" spans="2:117" ht="22.5" customHeight="1">
      <c r="B842" s="98" t="s">
        <v>68</v>
      </c>
      <c r="C842" s="130">
        <f t="shared" si="2578"/>
        <v>836</v>
      </c>
      <c r="D842" s="146">
        <v>45715</v>
      </c>
      <c r="E842" s="155" t="s">
        <v>69</v>
      </c>
      <c r="F842" s="102" t="s">
        <v>70</v>
      </c>
      <c r="G842" s="103" t="s">
        <v>20</v>
      </c>
      <c r="H842" s="131" t="s">
        <v>46</v>
      </c>
      <c r="I842" s="132">
        <v>3220</v>
      </c>
      <c r="J842" s="106"/>
      <c r="K842" s="107">
        <f t="shared" si="2579"/>
        <v>7714727</v>
      </c>
      <c r="L842" s="645"/>
      <c r="M842" s="133"/>
      <c r="N842" s="133"/>
      <c r="O842" s="134" t="str">
        <f t="shared" ref="O842:S842" si="2789">IF($H842=O$6,$I842,"")</f>
        <v/>
      </c>
      <c r="P842" s="135" t="str">
        <f t="shared" si="2789"/>
        <v/>
      </c>
      <c r="Q842" s="136">
        <f t="shared" si="2789"/>
        <v>3220</v>
      </c>
      <c r="R842" s="135" t="str">
        <f t="shared" si="2789"/>
        <v/>
      </c>
      <c r="S842" s="137" t="str">
        <f t="shared" si="2789"/>
        <v/>
      </c>
      <c r="T842" s="113" t="str">
        <f t="shared" ref="T842:AJ842" si="2790">IF($H842=T$6,$J842,"")</f>
        <v/>
      </c>
      <c r="U842" s="114" t="str">
        <f t="shared" si="2790"/>
        <v/>
      </c>
      <c r="V842" s="114" t="str">
        <f t="shared" si="2790"/>
        <v/>
      </c>
      <c r="W842" s="114" t="str">
        <f t="shared" si="2790"/>
        <v/>
      </c>
      <c r="X842" s="113" t="str">
        <f t="shared" si="2790"/>
        <v/>
      </c>
      <c r="Y842" s="114" t="str">
        <f t="shared" si="2790"/>
        <v/>
      </c>
      <c r="Z842" s="114" t="str">
        <f t="shared" si="2790"/>
        <v/>
      </c>
      <c r="AA842" s="114" t="str">
        <f t="shared" si="2790"/>
        <v/>
      </c>
      <c r="AB842" s="113" t="str">
        <f t="shared" si="2790"/>
        <v/>
      </c>
      <c r="AC842" s="114" t="str">
        <f t="shared" si="2790"/>
        <v/>
      </c>
      <c r="AD842" s="114" t="str">
        <f t="shared" si="2790"/>
        <v/>
      </c>
      <c r="AE842" s="114" t="str">
        <f t="shared" si="2790"/>
        <v/>
      </c>
      <c r="AF842" s="114" t="str">
        <f t="shared" si="2790"/>
        <v/>
      </c>
      <c r="AG842" s="114" t="str">
        <f t="shared" si="2790"/>
        <v/>
      </c>
      <c r="AH842" s="114" t="str">
        <f t="shared" si="2790"/>
        <v/>
      </c>
      <c r="AI842" s="113" t="str">
        <f t="shared" si="2790"/>
        <v/>
      </c>
      <c r="AJ842" s="115" t="str">
        <f t="shared" si="2790"/>
        <v/>
      </c>
      <c r="AK842" s="617"/>
      <c r="AL842" s="38"/>
      <c r="AM842" s="98" t="s">
        <v>68</v>
      </c>
      <c r="AN842" s="130">
        <f t="shared" si="2582"/>
        <v>836</v>
      </c>
      <c r="AO842" s="138" t="str">
        <f t="shared" ref="AO842:AS842" si="2791">IF(AND($G842=AO$4,$H842=AO$6),$I842,"")</f>
        <v/>
      </c>
      <c r="AP842" s="139" t="str">
        <f t="shared" si="2791"/>
        <v/>
      </c>
      <c r="AQ842" s="139">
        <f t="shared" si="2791"/>
        <v>3220</v>
      </c>
      <c r="AR842" s="139" t="str">
        <f t="shared" si="2791"/>
        <v/>
      </c>
      <c r="AS842" s="139" t="str">
        <f t="shared" si="2791"/>
        <v/>
      </c>
      <c r="AT842" s="118"/>
      <c r="AU842" s="138" t="str">
        <f t="shared" si="2511"/>
        <v/>
      </c>
      <c r="AV842" s="139" t="str">
        <f t="shared" si="2512"/>
        <v/>
      </c>
      <c r="AW842" s="139" t="str">
        <f t="shared" si="2513"/>
        <v/>
      </c>
      <c r="AX842" s="139" t="str">
        <f t="shared" si="2514"/>
        <v/>
      </c>
      <c r="AY842" s="139" t="str">
        <f t="shared" si="2515"/>
        <v/>
      </c>
      <c r="AZ842" s="140" t="str">
        <f t="shared" si="2516"/>
        <v/>
      </c>
      <c r="BA842" s="141" t="str">
        <f t="shared" si="2517"/>
        <v/>
      </c>
      <c r="BB842" s="139" t="str">
        <f t="shared" si="2518"/>
        <v/>
      </c>
      <c r="BC842" s="139" t="str">
        <f t="shared" si="2519"/>
        <v/>
      </c>
      <c r="BD842" s="139" t="str">
        <f t="shared" si="2520"/>
        <v/>
      </c>
      <c r="BE842" s="140" t="str">
        <f t="shared" si="2521"/>
        <v/>
      </c>
      <c r="BF842" s="122" t="str">
        <f t="shared" si="2522"/>
        <v/>
      </c>
      <c r="BG842" s="123" t="str">
        <f t="shared" si="2523"/>
        <v/>
      </c>
      <c r="BH842" s="123" t="str">
        <f t="shared" si="2524"/>
        <v/>
      </c>
      <c r="BI842" s="123" t="str">
        <f t="shared" si="2525"/>
        <v/>
      </c>
      <c r="BJ842" s="122" t="str">
        <f t="shared" si="2526"/>
        <v/>
      </c>
      <c r="BK842" s="123" t="str">
        <f t="shared" si="2527"/>
        <v/>
      </c>
      <c r="BL842" s="123" t="str">
        <f t="shared" si="2528"/>
        <v/>
      </c>
      <c r="BM842" s="123" t="str">
        <f t="shared" si="2529"/>
        <v/>
      </c>
      <c r="BN842" s="123" t="str">
        <f t="shared" si="2530"/>
        <v/>
      </c>
      <c r="BO842" s="123" t="str">
        <f t="shared" si="2531"/>
        <v/>
      </c>
      <c r="BP842" s="123" t="str">
        <f t="shared" si="2532"/>
        <v/>
      </c>
      <c r="BQ842" s="123" t="str">
        <f t="shared" si="2533"/>
        <v/>
      </c>
      <c r="BR842" s="124" t="str">
        <f t="shared" si="2534"/>
        <v/>
      </c>
      <c r="BS842" s="142" t="str">
        <f t="shared" si="2535"/>
        <v/>
      </c>
      <c r="BT842" s="143" t="str">
        <f t="shared" si="2536"/>
        <v/>
      </c>
      <c r="BU842" s="143" t="str">
        <f t="shared" si="2537"/>
        <v/>
      </c>
      <c r="BV842" s="143" t="str">
        <f t="shared" si="2538"/>
        <v/>
      </c>
      <c r="BW842" s="143" t="str">
        <f t="shared" si="2539"/>
        <v/>
      </c>
      <c r="BX842" s="144" t="str">
        <f t="shared" si="2540"/>
        <v/>
      </c>
      <c r="BY842" s="141" t="str">
        <f t="shared" si="2541"/>
        <v/>
      </c>
      <c r="BZ842" s="139" t="str">
        <f t="shared" si="2542"/>
        <v/>
      </c>
      <c r="CA842" s="139" t="str">
        <f t="shared" si="2543"/>
        <v/>
      </c>
      <c r="CB842" s="139" t="str">
        <f t="shared" si="2544"/>
        <v/>
      </c>
      <c r="CC842" s="139" t="str">
        <f t="shared" si="2545"/>
        <v/>
      </c>
      <c r="CD842" s="139" t="str">
        <f t="shared" si="2546"/>
        <v/>
      </c>
      <c r="CE842" s="140" t="str">
        <f t="shared" si="2547"/>
        <v/>
      </c>
      <c r="CF842" s="141" t="str">
        <f t="shared" si="2548"/>
        <v/>
      </c>
      <c r="CG842" s="139" t="str">
        <f t="shared" si="2549"/>
        <v/>
      </c>
      <c r="CH842" s="139" t="str">
        <f t="shared" si="2550"/>
        <v/>
      </c>
      <c r="CI842" s="139" t="str">
        <f t="shared" si="2551"/>
        <v/>
      </c>
      <c r="CJ842" s="139" t="str">
        <f t="shared" si="2552"/>
        <v/>
      </c>
      <c r="CK842" s="139" t="str">
        <f t="shared" si="2553"/>
        <v/>
      </c>
      <c r="CL842" s="140" t="str">
        <f t="shared" si="2554"/>
        <v/>
      </c>
      <c r="CM842" s="142" t="str">
        <f t="shared" si="2555"/>
        <v/>
      </c>
      <c r="CN842" s="143" t="str">
        <f t="shared" si="2556"/>
        <v/>
      </c>
      <c r="CO842" s="143" t="str">
        <f t="shared" si="2557"/>
        <v/>
      </c>
      <c r="CP842" s="143" t="str">
        <f t="shared" si="2558"/>
        <v/>
      </c>
      <c r="CQ842" s="143" t="str">
        <f t="shared" si="2559"/>
        <v/>
      </c>
      <c r="CR842" s="145" t="str">
        <f t="shared" si="2560"/>
        <v/>
      </c>
      <c r="CS842" s="127"/>
      <c r="CT842" s="122" t="str">
        <f t="shared" si="2561"/>
        <v/>
      </c>
      <c r="CU842" s="123" t="str">
        <f t="shared" si="2562"/>
        <v/>
      </c>
      <c r="CV842" s="123" t="str">
        <f t="shared" si="2563"/>
        <v/>
      </c>
      <c r="CW842" s="123" t="str">
        <f t="shared" si="2564"/>
        <v/>
      </c>
      <c r="CX842" s="123" t="str">
        <f t="shared" si="2565"/>
        <v/>
      </c>
      <c r="CY842" s="123" t="str">
        <f t="shared" si="2566"/>
        <v/>
      </c>
      <c r="CZ842" s="123" t="str">
        <f t="shared" si="2567"/>
        <v/>
      </c>
      <c r="DA842" s="123" t="str">
        <f t="shared" si="2568"/>
        <v/>
      </c>
      <c r="DB842" s="124" t="str">
        <f t="shared" si="2569"/>
        <v/>
      </c>
      <c r="DC842" s="128" t="str">
        <f t="shared" si="2570"/>
        <v/>
      </c>
      <c r="DD842" s="123" t="str">
        <f t="shared" si="2571"/>
        <v/>
      </c>
      <c r="DE842" s="123" t="str">
        <f t="shared" si="2572"/>
        <v/>
      </c>
      <c r="DF842" s="123" t="str">
        <f t="shared" si="2573"/>
        <v/>
      </c>
      <c r="DG842" s="123" t="str">
        <f t="shared" si="2574"/>
        <v/>
      </c>
      <c r="DH842" s="123" t="str">
        <f t="shared" si="2575"/>
        <v/>
      </c>
      <c r="DI842" s="123" t="str">
        <f t="shared" si="2576"/>
        <v/>
      </c>
      <c r="DJ842" s="129" t="str">
        <f t="shared" si="2577"/>
        <v/>
      </c>
      <c r="DK842" s="98" t="s">
        <v>68</v>
      </c>
      <c r="DL842" s="130">
        <f t="shared" si="2584"/>
        <v>836</v>
      </c>
      <c r="DM842" s="56"/>
    </row>
    <row r="843" spans="2:117" ht="22.5" customHeight="1">
      <c r="B843" s="98" t="s">
        <v>68</v>
      </c>
      <c r="C843" s="130">
        <f t="shared" si="2578"/>
        <v>837</v>
      </c>
      <c r="D843" s="146">
        <v>45715</v>
      </c>
      <c r="E843" s="155" t="s">
        <v>69</v>
      </c>
      <c r="F843" s="102" t="s">
        <v>70</v>
      </c>
      <c r="G843" s="156" t="s">
        <v>20</v>
      </c>
      <c r="H843" s="131" t="s">
        <v>46</v>
      </c>
      <c r="I843" s="132">
        <v>1000</v>
      </c>
      <c r="J843" s="106"/>
      <c r="K843" s="107">
        <f t="shared" si="2579"/>
        <v>7715727</v>
      </c>
      <c r="L843" s="645"/>
      <c r="M843" s="133"/>
      <c r="N843" s="133"/>
      <c r="O843" s="134" t="str">
        <f t="shared" ref="O843:S843" si="2792">IF($H843=O$6,$I843,"")</f>
        <v/>
      </c>
      <c r="P843" s="135" t="str">
        <f t="shared" si="2792"/>
        <v/>
      </c>
      <c r="Q843" s="136">
        <f t="shared" si="2792"/>
        <v>1000</v>
      </c>
      <c r="R843" s="135" t="str">
        <f t="shared" si="2792"/>
        <v/>
      </c>
      <c r="S843" s="137" t="str">
        <f t="shared" si="2792"/>
        <v/>
      </c>
      <c r="T843" s="113" t="str">
        <f t="shared" ref="T843:AJ843" si="2793">IF($H843=T$6,$J843,"")</f>
        <v/>
      </c>
      <c r="U843" s="114" t="str">
        <f t="shared" si="2793"/>
        <v/>
      </c>
      <c r="V843" s="114" t="str">
        <f t="shared" si="2793"/>
        <v/>
      </c>
      <c r="W843" s="114" t="str">
        <f t="shared" si="2793"/>
        <v/>
      </c>
      <c r="X843" s="113" t="str">
        <f t="shared" si="2793"/>
        <v/>
      </c>
      <c r="Y843" s="114" t="str">
        <f t="shared" si="2793"/>
        <v/>
      </c>
      <c r="Z843" s="114" t="str">
        <f t="shared" si="2793"/>
        <v/>
      </c>
      <c r="AA843" s="114" t="str">
        <f t="shared" si="2793"/>
        <v/>
      </c>
      <c r="AB843" s="113" t="str">
        <f t="shared" si="2793"/>
        <v/>
      </c>
      <c r="AC843" s="114" t="str">
        <f t="shared" si="2793"/>
        <v/>
      </c>
      <c r="AD843" s="114" t="str">
        <f t="shared" si="2793"/>
        <v/>
      </c>
      <c r="AE843" s="114" t="str">
        <f t="shared" si="2793"/>
        <v/>
      </c>
      <c r="AF843" s="114" t="str">
        <f t="shared" si="2793"/>
        <v/>
      </c>
      <c r="AG843" s="114" t="str">
        <f t="shared" si="2793"/>
        <v/>
      </c>
      <c r="AH843" s="114" t="str">
        <f t="shared" si="2793"/>
        <v/>
      </c>
      <c r="AI843" s="113" t="str">
        <f t="shared" si="2793"/>
        <v/>
      </c>
      <c r="AJ843" s="115" t="str">
        <f t="shared" si="2793"/>
        <v/>
      </c>
      <c r="AK843" s="617"/>
      <c r="AL843" s="38"/>
      <c r="AM843" s="98" t="s">
        <v>68</v>
      </c>
      <c r="AN843" s="130">
        <f t="shared" si="2582"/>
        <v>837</v>
      </c>
      <c r="AO843" s="138" t="str">
        <f t="shared" ref="AO843:AS843" si="2794">IF(AND($G843=AO$4,$H843=AO$6),$I843,"")</f>
        <v/>
      </c>
      <c r="AP843" s="139" t="str">
        <f t="shared" si="2794"/>
        <v/>
      </c>
      <c r="AQ843" s="139">
        <f t="shared" si="2794"/>
        <v>1000</v>
      </c>
      <c r="AR843" s="139" t="str">
        <f t="shared" si="2794"/>
        <v/>
      </c>
      <c r="AS843" s="139" t="str">
        <f t="shared" si="2794"/>
        <v/>
      </c>
      <c r="AT843" s="118"/>
      <c r="AU843" s="138" t="str">
        <f t="shared" si="2511"/>
        <v/>
      </c>
      <c r="AV843" s="139" t="str">
        <f t="shared" si="2512"/>
        <v/>
      </c>
      <c r="AW843" s="139" t="str">
        <f t="shared" si="2513"/>
        <v/>
      </c>
      <c r="AX843" s="139" t="str">
        <f t="shared" si="2514"/>
        <v/>
      </c>
      <c r="AY843" s="139" t="str">
        <f t="shared" si="2515"/>
        <v/>
      </c>
      <c r="AZ843" s="140" t="str">
        <f t="shared" si="2516"/>
        <v/>
      </c>
      <c r="BA843" s="141" t="str">
        <f t="shared" si="2517"/>
        <v/>
      </c>
      <c r="BB843" s="139" t="str">
        <f t="shared" si="2518"/>
        <v/>
      </c>
      <c r="BC843" s="139" t="str">
        <f t="shared" si="2519"/>
        <v/>
      </c>
      <c r="BD843" s="139" t="str">
        <f t="shared" si="2520"/>
        <v/>
      </c>
      <c r="BE843" s="140" t="str">
        <f t="shared" si="2521"/>
        <v/>
      </c>
      <c r="BF843" s="122" t="str">
        <f t="shared" si="2522"/>
        <v/>
      </c>
      <c r="BG843" s="123" t="str">
        <f t="shared" si="2523"/>
        <v/>
      </c>
      <c r="BH843" s="123" t="str">
        <f t="shared" si="2524"/>
        <v/>
      </c>
      <c r="BI843" s="123" t="str">
        <f t="shared" si="2525"/>
        <v/>
      </c>
      <c r="BJ843" s="122" t="str">
        <f t="shared" si="2526"/>
        <v/>
      </c>
      <c r="BK843" s="123" t="str">
        <f t="shared" si="2527"/>
        <v/>
      </c>
      <c r="BL843" s="123" t="str">
        <f t="shared" si="2528"/>
        <v/>
      </c>
      <c r="BM843" s="123" t="str">
        <f t="shared" si="2529"/>
        <v/>
      </c>
      <c r="BN843" s="123" t="str">
        <f t="shared" si="2530"/>
        <v/>
      </c>
      <c r="BO843" s="123" t="str">
        <f t="shared" si="2531"/>
        <v/>
      </c>
      <c r="BP843" s="123" t="str">
        <f t="shared" si="2532"/>
        <v/>
      </c>
      <c r="BQ843" s="123" t="str">
        <f t="shared" si="2533"/>
        <v/>
      </c>
      <c r="BR843" s="124" t="str">
        <f t="shared" si="2534"/>
        <v/>
      </c>
      <c r="BS843" s="142" t="str">
        <f t="shared" si="2535"/>
        <v/>
      </c>
      <c r="BT843" s="143" t="str">
        <f t="shared" si="2536"/>
        <v/>
      </c>
      <c r="BU843" s="143" t="str">
        <f t="shared" si="2537"/>
        <v/>
      </c>
      <c r="BV843" s="143" t="str">
        <f t="shared" si="2538"/>
        <v/>
      </c>
      <c r="BW843" s="143" t="str">
        <f t="shared" si="2539"/>
        <v/>
      </c>
      <c r="BX843" s="144" t="str">
        <f t="shared" si="2540"/>
        <v/>
      </c>
      <c r="BY843" s="141" t="str">
        <f t="shared" si="2541"/>
        <v/>
      </c>
      <c r="BZ843" s="139" t="str">
        <f t="shared" si="2542"/>
        <v/>
      </c>
      <c r="CA843" s="139" t="str">
        <f t="shared" si="2543"/>
        <v/>
      </c>
      <c r="CB843" s="139" t="str">
        <f t="shared" si="2544"/>
        <v/>
      </c>
      <c r="CC843" s="139" t="str">
        <f t="shared" si="2545"/>
        <v/>
      </c>
      <c r="CD843" s="139" t="str">
        <f t="shared" si="2546"/>
        <v/>
      </c>
      <c r="CE843" s="140" t="str">
        <f t="shared" si="2547"/>
        <v/>
      </c>
      <c r="CF843" s="141" t="str">
        <f t="shared" si="2548"/>
        <v/>
      </c>
      <c r="CG843" s="139" t="str">
        <f t="shared" si="2549"/>
        <v/>
      </c>
      <c r="CH843" s="139" t="str">
        <f t="shared" si="2550"/>
        <v/>
      </c>
      <c r="CI843" s="139" t="str">
        <f t="shared" si="2551"/>
        <v/>
      </c>
      <c r="CJ843" s="139" t="str">
        <f t="shared" si="2552"/>
        <v/>
      </c>
      <c r="CK843" s="139" t="str">
        <f t="shared" si="2553"/>
        <v/>
      </c>
      <c r="CL843" s="140" t="str">
        <f t="shared" si="2554"/>
        <v/>
      </c>
      <c r="CM843" s="142" t="str">
        <f t="shared" si="2555"/>
        <v/>
      </c>
      <c r="CN843" s="143" t="str">
        <f t="shared" si="2556"/>
        <v/>
      </c>
      <c r="CO843" s="143" t="str">
        <f t="shared" si="2557"/>
        <v/>
      </c>
      <c r="CP843" s="143" t="str">
        <f t="shared" si="2558"/>
        <v/>
      </c>
      <c r="CQ843" s="143" t="str">
        <f t="shared" si="2559"/>
        <v/>
      </c>
      <c r="CR843" s="145" t="str">
        <f t="shared" si="2560"/>
        <v/>
      </c>
      <c r="CS843" s="127"/>
      <c r="CT843" s="122" t="str">
        <f t="shared" si="2561"/>
        <v/>
      </c>
      <c r="CU843" s="123" t="str">
        <f t="shared" si="2562"/>
        <v/>
      </c>
      <c r="CV843" s="123" t="str">
        <f t="shared" si="2563"/>
        <v/>
      </c>
      <c r="CW843" s="123" t="str">
        <f t="shared" si="2564"/>
        <v/>
      </c>
      <c r="CX843" s="123" t="str">
        <f t="shared" si="2565"/>
        <v/>
      </c>
      <c r="CY843" s="123" t="str">
        <f t="shared" si="2566"/>
        <v/>
      </c>
      <c r="CZ843" s="123" t="str">
        <f t="shared" si="2567"/>
        <v/>
      </c>
      <c r="DA843" s="123" t="str">
        <f t="shared" si="2568"/>
        <v/>
      </c>
      <c r="DB843" s="124" t="str">
        <f t="shared" si="2569"/>
        <v/>
      </c>
      <c r="DC843" s="128" t="str">
        <f t="shared" si="2570"/>
        <v/>
      </c>
      <c r="DD843" s="123" t="str">
        <f t="shared" si="2571"/>
        <v/>
      </c>
      <c r="DE843" s="123" t="str">
        <f t="shared" si="2572"/>
        <v/>
      </c>
      <c r="DF843" s="123" t="str">
        <f t="shared" si="2573"/>
        <v/>
      </c>
      <c r="DG843" s="123" t="str">
        <f t="shared" si="2574"/>
        <v/>
      </c>
      <c r="DH843" s="123" t="str">
        <f t="shared" si="2575"/>
        <v/>
      </c>
      <c r="DI843" s="123" t="str">
        <f t="shared" si="2576"/>
        <v/>
      </c>
      <c r="DJ843" s="129" t="str">
        <f t="shared" si="2577"/>
        <v/>
      </c>
      <c r="DK843" s="98" t="s">
        <v>68</v>
      </c>
      <c r="DL843" s="130">
        <f t="shared" si="2584"/>
        <v>837</v>
      </c>
      <c r="DM843" s="56"/>
    </row>
    <row r="844" spans="2:117" ht="22.5" customHeight="1">
      <c r="B844" s="98" t="s">
        <v>68</v>
      </c>
      <c r="C844" s="130">
        <f t="shared" si="2578"/>
        <v>838</v>
      </c>
      <c r="D844" s="146">
        <v>45715</v>
      </c>
      <c r="E844" s="155" t="s">
        <v>69</v>
      </c>
      <c r="F844" s="102" t="s">
        <v>70</v>
      </c>
      <c r="G844" s="103" t="s">
        <v>20</v>
      </c>
      <c r="H844" s="131" t="s">
        <v>46</v>
      </c>
      <c r="I844" s="132">
        <v>3000</v>
      </c>
      <c r="J844" s="106"/>
      <c r="K844" s="107">
        <f t="shared" si="2579"/>
        <v>7718727</v>
      </c>
      <c r="L844" s="645"/>
      <c r="M844" s="133"/>
      <c r="N844" s="133"/>
      <c r="O844" s="134" t="str">
        <f t="shared" ref="O844:S844" si="2795">IF($H844=O$6,$I844,"")</f>
        <v/>
      </c>
      <c r="P844" s="135" t="str">
        <f t="shared" si="2795"/>
        <v/>
      </c>
      <c r="Q844" s="136">
        <f t="shared" si="2795"/>
        <v>3000</v>
      </c>
      <c r="R844" s="135" t="str">
        <f t="shared" si="2795"/>
        <v/>
      </c>
      <c r="S844" s="137" t="str">
        <f t="shared" si="2795"/>
        <v/>
      </c>
      <c r="T844" s="113" t="str">
        <f t="shared" ref="T844:AJ844" si="2796">IF($H844=T$6,$J844,"")</f>
        <v/>
      </c>
      <c r="U844" s="114" t="str">
        <f t="shared" si="2796"/>
        <v/>
      </c>
      <c r="V844" s="114" t="str">
        <f t="shared" si="2796"/>
        <v/>
      </c>
      <c r="W844" s="114" t="str">
        <f t="shared" si="2796"/>
        <v/>
      </c>
      <c r="X844" s="113" t="str">
        <f t="shared" si="2796"/>
        <v/>
      </c>
      <c r="Y844" s="114" t="str">
        <f t="shared" si="2796"/>
        <v/>
      </c>
      <c r="Z844" s="114" t="str">
        <f t="shared" si="2796"/>
        <v/>
      </c>
      <c r="AA844" s="114" t="str">
        <f t="shared" si="2796"/>
        <v/>
      </c>
      <c r="AB844" s="113" t="str">
        <f t="shared" si="2796"/>
        <v/>
      </c>
      <c r="AC844" s="114" t="str">
        <f t="shared" si="2796"/>
        <v/>
      </c>
      <c r="AD844" s="114" t="str">
        <f t="shared" si="2796"/>
        <v/>
      </c>
      <c r="AE844" s="114" t="str">
        <f t="shared" si="2796"/>
        <v/>
      </c>
      <c r="AF844" s="114" t="str">
        <f t="shared" si="2796"/>
        <v/>
      </c>
      <c r="AG844" s="114" t="str">
        <f t="shared" si="2796"/>
        <v/>
      </c>
      <c r="AH844" s="114" t="str">
        <f t="shared" si="2796"/>
        <v/>
      </c>
      <c r="AI844" s="113" t="str">
        <f t="shared" si="2796"/>
        <v/>
      </c>
      <c r="AJ844" s="115" t="str">
        <f t="shared" si="2796"/>
        <v/>
      </c>
      <c r="AK844" s="617"/>
      <c r="AL844" s="38"/>
      <c r="AM844" s="98" t="s">
        <v>68</v>
      </c>
      <c r="AN844" s="130">
        <f t="shared" si="2582"/>
        <v>838</v>
      </c>
      <c r="AO844" s="138" t="str">
        <f t="shared" ref="AO844:AS844" si="2797">IF(AND($G844=AO$4,$H844=AO$6),$I844,"")</f>
        <v/>
      </c>
      <c r="AP844" s="139" t="str">
        <f t="shared" si="2797"/>
        <v/>
      </c>
      <c r="AQ844" s="139">
        <f t="shared" si="2797"/>
        <v>3000</v>
      </c>
      <c r="AR844" s="139" t="str">
        <f t="shared" si="2797"/>
        <v/>
      </c>
      <c r="AS844" s="139" t="str">
        <f t="shared" si="2797"/>
        <v/>
      </c>
      <c r="AT844" s="118"/>
      <c r="AU844" s="138" t="str">
        <f t="shared" si="2511"/>
        <v/>
      </c>
      <c r="AV844" s="139" t="str">
        <f t="shared" si="2512"/>
        <v/>
      </c>
      <c r="AW844" s="139" t="str">
        <f t="shared" si="2513"/>
        <v/>
      </c>
      <c r="AX844" s="139" t="str">
        <f t="shared" si="2514"/>
        <v/>
      </c>
      <c r="AY844" s="139" t="str">
        <f t="shared" si="2515"/>
        <v/>
      </c>
      <c r="AZ844" s="140" t="str">
        <f t="shared" si="2516"/>
        <v/>
      </c>
      <c r="BA844" s="141" t="str">
        <f t="shared" si="2517"/>
        <v/>
      </c>
      <c r="BB844" s="139" t="str">
        <f t="shared" si="2518"/>
        <v/>
      </c>
      <c r="BC844" s="139" t="str">
        <f t="shared" si="2519"/>
        <v/>
      </c>
      <c r="BD844" s="139" t="str">
        <f t="shared" si="2520"/>
        <v/>
      </c>
      <c r="BE844" s="140" t="str">
        <f t="shared" si="2521"/>
        <v/>
      </c>
      <c r="BF844" s="122" t="str">
        <f t="shared" si="2522"/>
        <v/>
      </c>
      <c r="BG844" s="123" t="str">
        <f t="shared" si="2523"/>
        <v/>
      </c>
      <c r="BH844" s="123" t="str">
        <f t="shared" si="2524"/>
        <v/>
      </c>
      <c r="BI844" s="123" t="str">
        <f t="shared" si="2525"/>
        <v/>
      </c>
      <c r="BJ844" s="122" t="str">
        <f t="shared" si="2526"/>
        <v/>
      </c>
      <c r="BK844" s="123" t="str">
        <f t="shared" si="2527"/>
        <v/>
      </c>
      <c r="BL844" s="123" t="str">
        <f t="shared" si="2528"/>
        <v/>
      </c>
      <c r="BM844" s="123" t="str">
        <f t="shared" si="2529"/>
        <v/>
      </c>
      <c r="BN844" s="123" t="str">
        <f t="shared" si="2530"/>
        <v/>
      </c>
      <c r="BO844" s="123" t="str">
        <f t="shared" si="2531"/>
        <v/>
      </c>
      <c r="BP844" s="123" t="str">
        <f t="shared" si="2532"/>
        <v/>
      </c>
      <c r="BQ844" s="123" t="str">
        <f t="shared" si="2533"/>
        <v/>
      </c>
      <c r="BR844" s="124" t="str">
        <f t="shared" si="2534"/>
        <v/>
      </c>
      <c r="BS844" s="142" t="str">
        <f t="shared" si="2535"/>
        <v/>
      </c>
      <c r="BT844" s="143" t="str">
        <f t="shared" si="2536"/>
        <v/>
      </c>
      <c r="BU844" s="143" t="str">
        <f t="shared" si="2537"/>
        <v/>
      </c>
      <c r="BV844" s="143" t="str">
        <f t="shared" si="2538"/>
        <v/>
      </c>
      <c r="BW844" s="143" t="str">
        <f t="shared" si="2539"/>
        <v/>
      </c>
      <c r="BX844" s="144" t="str">
        <f t="shared" si="2540"/>
        <v/>
      </c>
      <c r="BY844" s="141" t="str">
        <f t="shared" si="2541"/>
        <v/>
      </c>
      <c r="BZ844" s="139" t="str">
        <f t="shared" si="2542"/>
        <v/>
      </c>
      <c r="CA844" s="139" t="str">
        <f t="shared" si="2543"/>
        <v/>
      </c>
      <c r="CB844" s="139" t="str">
        <f t="shared" si="2544"/>
        <v/>
      </c>
      <c r="CC844" s="139" t="str">
        <f t="shared" si="2545"/>
        <v/>
      </c>
      <c r="CD844" s="139" t="str">
        <f t="shared" si="2546"/>
        <v/>
      </c>
      <c r="CE844" s="140" t="str">
        <f t="shared" si="2547"/>
        <v/>
      </c>
      <c r="CF844" s="141" t="str">
        <f t="shared" si="2548"/>
        <v/>
      </c>
      <c r="CG844" s="139" t="str">
        <f t="shared" si="2549"/>
        <v/>
      </c>
      <c r="CH844" s="139" t="str">
        <f t="shared" si="2550"/>
        <v/>
      </c>
      <c r="CI844" s="139" t="str">
        <f t="shared" si="2551"/>
        <v/>
      </c>
      <c r="CJ844" s="139" t="str">
        <f t="shared" si="2552"/>
        <v/>
      </c>
      <c r="CK844" s="139" t="str">
        <f t="shared" si="2553"/>
        <v/>
      </c>
      <c r="CL844" s="140" t="str">
        <f t="shared" si="2554"/>
        <v/>
      </c>
      <c r="CM844" s="142" t="str">
        <f t="shared" si="2555"/>
        <v/>
      </c>
      <c r="CN844" s="143" t="str">
        <f t="shared" si="2556"/>
        <v/>
      </c>
      <c r="CO844" s="143" t="str">
        <f t="shared" si="2557"/>
        <v/>
      </c>
      <c r="CP844" s="143" t="str">
        <f t="shared" si="2558"/>
        <v/>
      </c>
      <c r="CQ844" s="143" t="str">
        <f t="shared" si="2559"/>
        <v/>
      </c>
      <c r="CR844" s="145" t="str">
        <f t="shared" si="2560"/>
        <v/>
      </c>
      <c r="CS844" s="127"/>
      <c r="CT844" s="122" t="str">
        <f t="shared" si="2561"/>
        <v/>
      </c>
      <c r="CU844" s="123" t="str">
        <f t="shared" si="2562"/>
        <v/>
      </c>
      <c r="CV844" s="123" t="str">
        <f t="shared" si="2563"/>
        <v/>
      </c>
      <c r="CW844" s="123" t="str">
        <f t="shared" si="2564"/>
        <v/>
      </c>
      <c r="CX844" s="123" t="str">
        <f t="shared" si="2565"/>
        <v/>
      </c>
      <c r="CY844" s="123" t="str">
        <f t="shared" si="2566"/>
        <v/>
      </c>
      <c r="CZ844" s="123" t="str">
        <f t="shared" si="2567"/>
        <v/>
      </c>
      <c r="DA844" s="123" t="str">
        <f t="shared" si="2568"/>
        <v/>
      </c>
      <c r="DB844" s="124" t="str">
        <f t="shared" si="2569"/>
        <v/>
      </c>
      <c r="DC844" s="128" t="str">
        <f t="shared" si="2570"/>
        <v/>
      </c>
      <c r="DD844" s="123" t="str">
        <f t="shared" si="2571"/>
        <v/>
      </c>
      <c r="DE844" s="123" t="str">
        <f t="shared" si="2572"/>
        <v/>
      </c>
      <c r="DF844" s="123" t="str">
        <f t="shared" si="2573"/>
        <v/>
      </c>
      <c r="DG844" s="123" t="str">
        <f t="shared" si="2574"/>
        <v/>
      </c>
      <c r="DH844" s="123" t="str">
        <f t="shared" si="2575"/>
        <v/>
      </c>
      <c r="DI844" s="123" t="str">
        <f t="shared" si="2576"/>
        <v/>
      </c>
      <c r="DJ844" s="129" t="str">
        <f t="shared" si="2577"/>
        <v/>
      </c>
      <c r="DK844" s="98" t="s">
        <v>68</v>
      </c>
      <c r="DL844" s="130">
        <f t="shared" si="2584"/>
        <v>838</v>
      </c>
      <c r="DM844" s="56"/>
    </row>
    <row r="845" spans="2:117" ht="22.5" customHeight="1">
      <c r="B845" s="98" t="s">
        <v>68</v>
      </c>
      <c r="C845" s="130">
        <f t="shared" si="2578"/>
        <v>839</v>
      </c>
      <c r="D845" s="146">
        <v>45715</v>
      </c>
      <c r="E845" s="155" t="s">
        <v>69</v>
      </c>
      <c r="F845" s="102" t="s">
        <v>70</v>
      </c>
      <c r="G845" s="156" t="s">
        <v>20</v>
      </c>
      <c r="H845" s="131" t="s">
        <v>46</v>
      </c>
      <c r="I845" s="132">
        <v>5000</v>
      </c>
      <c r="J845" s="106"/>
      <c r="K845" s="107">
        <f t="shared" si="2579"/>
        <v>7723727</v>
      </c>
      <c r="L845" s="645"/>
      <c r="M845" s="133"/>
      <c r="N845" s="133"/>
      <c r="O845" s="134" t="str">
        <f t="shared" ref="O845:S845" si="2798">IF($H845=O$6,$I845,"")</f>
        <v/>
      </c>
      <c r="P845" s="135" t="str">
        <f t="shared" si="2798"/>
        <v/>
      </c>
      <c r="Q845" s="136">
        <f t="shared" si="2798"/>
        <v>5000</v>
      </c>
      <c r="R845" s="135" t="str">
        <f t="shared" si="2798"/>
        <v/>
      </c>
      <c r="S845" s="137" t="str">
        <f t="shared" si="2798"/>
        <v/>
      </c>
      <c r="T845" s="113" t="str">
        <f t="shared" ref="T845:AJ845" si="2799">IF($H845=T$6,$J845,"")</f>
        <v/>
      </c>
      <c r="U845" s="114" t="str">
        <f t="shared" si="2799"/>
        <v/>
      </c>
      <c r="V845" s="114" t="str">
        <f t="shared" si="2799"/>
        <v/>
      </c>
      <c r="W845" s="114" t="str">
        <f t="shared" si="2799"/>
        <v/>
      </c>
      <c r="X845" s="113" t="str">
        <f t="shared" si="2799"/>
        <v/>
      </c>
      <c r="Y845" s="114" t="str">
        <f t="shared" si="2799"/>
        <v/>
      </c>
      <c r="Z845" s="114" t="str">
        <f t="shared" si="2799"/>
        <v/>
      </c>
      <c r="AA845" s="114" t="str">
        <f t="shared" si="2799"/>
        <v/>
      </c>
      <c r="AB845" s="113" t="str">
        <f t="shared" si="2799"/>
        <v/>
      </c>
      <c r="AC845" s="114" t="str">
        <f t="shared" si="2799"/>
        <v/>
      </c>
      <c r="AD845" s="114" t="str">
        <f t="shared" si="2799"/>
        <v/>
      </c>
      <c r="AE845" s="114" t="str">
        <f t="shared" si="2799"/>
        <v/>
      </c>
      <c r="AF845" s="114" t="str">
        <f t="shared" si="2799"/>
        <v/>
      </c>
      <c r="AG845" s="114" t="str">
        <f t="shared" si="2799"/>
        <v/>
      </c>
      <c r="AH845" s="114" t="str">
        <f t="shared" si="2799"/>
        <v/>
      </c>
      <c r="AI845" s="113" t="str">
        <f t="shared" si="2799"/>
        <v/>
      </c>
      <c r="AJ845" s="115" t="str">
        <f t="shared" si="2799"/>
        <v/>
      </c>
      <c r="AK845" s="617"/>
      <c r="AL845" s="38"/>
      <c r="AM845" s="98" t="s">
        <v>68</v>
      </c>
      <c r="AN845" s="130">
        <f t="shared" si="2582"/>
        <v>839</v>
      </c>
      <c r="AO845" s="138" t="str">
        <f t="shared" ref="AO845:AS845" si="2800">IF(AND($G845=AO$4,$H845=AO$6),$I845,"")</f>
        <v/>
      </c>
      <c r="AP845" s="139" t="str">
        <f t="shared" si="2800"/>
        <v/>
      </c>
      <c r="AQ845" s="139">
        <f t="shared" si="2800"/>
        <v>5000</v>
      </c>
      <c r="AR845" s="139" t="str">
        <f t="shared" si="2800"/>
        <v/>
      </c>
      <c r="AS845" s="139" t="str">
        <f t="shared" si="2800"/>
        <v/>
      </c>
      <c r="AT845" s="118"/>
      <c r="AU845" s="138" t="str">
        <f t="shared" si="2511"/>
        <v/>
      </c>
      <c r="AV845" s="139" t="str">
        <f t="shared" si="2512"/>
        <v/>
      </c>
      <c r="AW845" s="139" t="str">
        <f t="shared" si="2513"/>
        <v/>
      </c>
      <c r="AX845" s="139" t="str">
        <f t="shared" si="2514"/>
        <v/>
      </c>
      <c r="AY845" s="139" t="str">
        <f t="shared" si="2515"/>
        <v/>
      </c>
      <c r="AZ845" s="140" t="str">
        <f t="shared" si="2516"/>
        <v/>
      </c>
      <c r="BA845" s="141" t="str">
        <f t="shared" si="2517"/>
        <v/>
      </c>
      <c r="BB845" s="139" t="str">
        <f t="shared" si="2518"/>
        <v/>
      </c>
      <c r="BC845" s="139" t="str">
        <f t="shared" si="2519"/>
        <v/>
      </c>
      <c r="BD845" s="139" t="str">
        <f t="shared" si="2520"/>
        <v/>
      </c>
      <c r="BE845" s="140" t="str">
        <f t="shared" si="2521"/>
        <v/>
      </c>
      <c r="BF845" s="122" t="str">
        <f t="shared" si="2522"/>
        <v/>
      </c>
      <c r="BG845" s="123" t="str">
        <f t="shared" si="2523"/>
        <v/>
      </c>
      <c r="BH845" s="123" t="str">
        <f t="shared" si="2524"/>
        <v/>
      </c>
      <c r="BI845" s="123" t="str">
        <f t="shared" si="2525"/>
        <v/>
      </c>
      <c r="BJ845" s="122" t="str">
        <f t="shared" si="2526"/>
        <v/>
      </c>
      <c r="BK845" s="123" t="str">
        <f t="shared" si="2527"/>
        <v/>
      </c>
      <c r="BL845" s="123" t="str">
        <f t="shared" si="2528"/>
        <v/>
      </c>
      <c r="BM845" s="123" t="str">
        <f t="shared" si="2529"/>
        <v/>
      </c>
      <c r="BN845" s="123" t="str">
        <f t="shared" si="2530"/>
        <v/>
      </c>
      <c r="BO845" s="123" t="str">
        <f t="shared" si="2531"/>
        <v/>
      </c>
      <c r="BP845" s="123" t="str">
        <f t="shared" si="2532"/>
        <v/>
      </c>
      <c r="BQ845" s="123" t="str">
        <f t="shared" si="2533"/>
        <v/>
      </c>
      <c r="BR845" s="124" t="str">
        <f t="shared" si="2534"/>
        <v/>
      </c>
      <c r="BS845" s="142" t="str">
        <f t="shared" si="2535"/>
        <v/>
      </c>
      <c r="BT845" s="143" t="str">
        <f t="shared" si="2536"/>
        <v/>
      </c>
      <c r="BU845" s="143" t="str">
        <f t="shared" si="2537"/>
        <v/>
      </c>
      <c r="BV845" s="143" t="str">
        <f t="shared" si="2538"/>
        <v/>
      </c>
      <c r="BW845" s="143" t="str">
        <f t="shared" si="2539"/>
        <v/>
      </c>
      <c r="BX845" s="144" t="str">
        <f t="shared" si="2540"/>
        <v/>
      </c>
      <c r="BY845" s="141" t="str">
        <f t="shared" si="2541"/>
        <v/>
      </c>
      <c r="BZ845" s="139" t="str">
        <f t="shared" si="2542"/>
        <v/>
      </c>
      <c r="CA845" s="139" t="str">
        <f t="shared" si="2543"/>
        <v/>
      </c>
      <c r="CB845" s="139" t="str">
        <f t="shared" si="2544"/>
        <v/>
      </c>
      <c r="CC845" s="139" t="str">
        <f t="shared" si="2545"/>
        <v/>
      </c>
      <c r="CD845" s="139" t="str">
        <f t="shared" si="2546"/>
        <v/>
      </c>
      <c r="CE845" s="140" t="str">
        <f t="shared" si="2547"/>
        <v/>
      </c>
      <c r="CF845" s="141" t="str">
        <f t="shared" si="2548"/>
        <v/>
      </c>
      <c r="CG845" s="139" t="str">
        <f t="shared" si="2549"/>
        <v/>
      </c>
      <c r="CH845" s="139" t="str">
        <f t="shared" si="2550"/>
        <v/>
      </c>
      <c r="CI845" s="139" t="str">
        <f t="shared" si="2551"/>
        <v/>
      </c>
      <c r="CJ845" s="139" t="str">
        <f t="shared" si="2552"/>
        <v/>
      </c>
      <c r="CK845" s="139" t="str">
        <f t="shared" si="2553"/>
        <v/>
      </c>
      <c r="CL845" s="140" t="str">
        <f t="shared" si="2554"/>
        <v/>
      </c>
      <c r="CM845" s="142" t="str">
        <f t="shared" si="2555"/>
        <v/>
      </c>
      <c r="CN845" s="143" t="str">
        <f t="shared" si="2556"/>
        <v/>
      </c>
      <c r="CO845" s="143" t="str">
        <f t="shared" si="2557"/>
        <v/>
      </c>
      <c r="CP845" s="143" t="str">
        <f t="shared" si="2558"/>
        <v/>
      </c>
      <c r="CQ845" s="143" t="str">
        <f t="shared" si="2559"/>
        <v/>
      </c>
      <c r="CR845" s="145" t="str">
        <f t="shared" si="2560"/>
        <v/>
      </c>
      <c r="CS845" s="127"/>
      <c r="CT845" s="122" t="str">
        <f t="shared" si="2561"/>
        <v/>
      </c>
      <c r="CU845" s="123" t="str">
        <f t="shared" si="2562"/>
        <v/>
      </c>
      <c r="CV845" s="123" t="str">
        <f t="shared" si="2563"/>
        <v/>
      </c>
      <c r="CW845" s="123" t="str">
        <f t="shared" si="2564"/>
        <v/>
      </c>
      <c r="CX845" s="123" t="str">
        <f t="shared" si="2565"/>
        <v/>
      </c>
      <c r="CY845" s="123" t="str">
        <f t="shared" si="2566"/>
        <v/>
      </c>
      <c r="CZ845" s="123" t="str">
        <f t="shared" si="2567"/>
        <v/>
      </c>
      <c r="DA845" s="123" t="str">
        <f t="shared" si="2568"/>
        <v/>
      </c>
      <c r="DB845" s="124" t="str">
        <f t="shared" si="2569"/>
        <v/>
      </c>
      <c r="DC845" s="128" t="str">
        <f t="shared" si="2570"/>
        <v/>
      </c>
      <c r="DD845" s="123" t="str">
        <f t="shared" si="2571"/>
        <v/>
      </c>
      <c r="DE845" s="123" t="str">
        <f t="shared" si="2572"/>
        <v/>
      </c>
      <c r="DF845" s="123" t="str">
        <f t="shared" si="2573"/>
        <v/>
      </c>
      <c r="DG845" s="123" t="str">
        <f t="shared" si="2574"/>
        <v/>
      </c>
      <c r="DH845" s="123" t="str">
        <f t="shared" si="2575"/>
        <v/>
      </c>
      <c r="DI845" s="123" t="str">
        <f t="shared" si="2576"/>
        <v/>
      </c>
      <c r="DJ845" s="129" t="str">
        <f t="shared" si="2577"/>
        <v/>
      </c>
      <c r="DK845" s="98" t="s">
        <v>68</v>
      </c>
      <c r="DL845" s="130">
        <f t="shared" si="2584"/>
        <v>839</v>
      </c>
      <c r="DM845" s="56"/>
    </row>
    <row r="846" spans="2:117" ht="22.5" customHeight="1">
      <c r="B846" s="98" t="s">
        <v>68</v>
      </c>
      <c r="C846" s="130">
        <f t="shared" si="2578"/>
        <v>840</v>
      </c>
      <c r="D846" s="146">
        <v>45715</v>
      </c>
      <c r="E846" s="155" t="s">
        <v>69</v>
      </c>
      <c r="F846" s="102" t="s">
        <v>70</v>
      </c>
      <c r="G846" s="103" t="s">
        <v>20</v>
      </c>
      <c r="H846" s="131" t="s">
        <v>46</v>
      </c>
      <c r="I846" s="132">
        <v>3000</v>
      </c>
      <c r="J846" s="106"/>
      <c r="K846" s="107">
        <f t="shared" si="2579"/>
        <v>7726727</v>
      </c>
      <c r="L846" s="645"/>
      <c r="M846" s="133"/>
      <c r="N846" s="133"/>
      <c r="O846" s="134" t="str">
        <f t="shared" ref="O846:S846" si="2801">IF($H846=O$6,$I846,"")</f>
        <v/>
      </c>
      <c r="P846" s="135" t="str">
        <f t="shared" si="2801"/>
        <v/>
      </c>
      <c r="Q846" s="136">
        <f t="shared" si="2801"/>
        <v>3000</v>
      </c>
      <c r="R846" s="135" t="str">
        <f t="shared" si="2801"/>
        <v/>
      </c>
      <c r="S846" s="137" t="str">
        <f t="shared" si="2801"/>
        <v/>
      </c>
      <c r="T846" s="113" t="str">
        <f t="shared" ref="T846:AJ846" si="2802">IF($H846=T$6,$J846,"")</f>
        <v/>
      </c>
      <c r="U846" s="114" t="str">
        <f t="shared" si="2802"/>
        <v/>
      </c>
      <c r="V846" s="114" t="str">
        <f t="shared" si="2802"/>
        <v/>
      </c>
      <c r="W846" s="114" t="str">
        <f t="shared" si="2802"/>
        <v/>
      </c>
      <c r="X846" s="113" t="str">
        <f t="shared" si="2802"/>
        <v/>
      </c>
      <c r="Y846" s="114" t="str">
        <f t="shared" si="2802"/>
        <v/>
      </c>
      <c r="Z846" s="114" t="str">
        <f t="shared" si="2802"/>
        <v/>
      </c>
      <c r="AA846" s="114" t="str">
        <f t="shared" si="2802"/>
        <v/>
      </c>
      <c r="AB846" s="113" t="str">
        <f t="shared" si="2802"/>
        <v/>
      </c>
      <c r="AC846" s="114" t="str">
        <f t="shared" si="2802"/>
        <v/>
      </c>
      <c r="AD846" s="114" t="str">
        <f t="shared" si="2802"/>
        <v/>
      </c>
      <c r="AE846" s="114" t="str">
        <f t="shared" si="2802"/>
        <v/>
      </c>
      <c r="AF846" s="114" t="str">
        <f t="shared" si="2802"/>
        <v/>
      </c>
      <c r="AG846" s="114" t="str">
        <f t="shared" si="2802"/>
        <v/>
      </c>
      <c r="AH846" s="114" t="str">
        <f t="shared" si="2802"/>
        <v/>
      </c>
      <c r="AI846" s="113" t="str">
        <f t="shared" si="2802"/>
        <v/>
      </c>
      <c r="AJ846" s="115" t="str">
        <f t="shared" si="2802"/>
        <v/>
      </c>
      <c r="AK846" s="617"/>
      <c r="AL846" s="38"/>
      <c r="AM846" s="98" t="s">
        <v>68</v>
      </c>
      <c r="AN846" s="130">
        <f t="shared" si="2582"/>
        <v>840</v>
      </c>
      <c r="AO846" s="138" t="str">
        <f t="shared" ref="AO846:AS846" si="2803">IF(AND($G846=AO$4,$H846=AO$6),$I846,"")</f>
        <v/>
      </c>
      <c r="AP846" s="139" t="str">
        <f t="shared" si="2803"/>
        <v/>
      </c>
      <c r="AQ846" s="139">
        <f t="shared" si="2803"/>
        <v>3000</v>
      </c>
      <c r="AR846" s="139" t="str">
        <f t="shared" si="2803"/>
        <v/>
      </c>
      <c r="AS846" s="139" t="str">
        <f t="shared" si="2803"/>
        <v/>
      </c>
      <c r="AT846" s="118"/>
      <c r="AU846" s="138" t="str">
        <f t="shared" si="2511"/>
        <v/>
      </c>
      <c r="AV846" s="139" t="str">
        <f t="shared" si="2512"/>
        <v/>
      </c>
      <c r="AW846" s="139" t="str">
        <f t="shared" si="2513"/>
        <v/>
      </c>
      <c r="AX846" s="139" t="str">
        <f t="shared" si="2514"/>
        <v/>
      </c>
      <c r="AY846" s="139" t="str">
        <f t="shared" si="2515"/>
        <v/>
      </c>
      <c r="AZ846" s="140" t="str">
        <f t="shared" si="2516"/>
        <v/>
      </c>
      <c r="BA846" s="141" t="str">
        <f t="shared" si="2517"/>
        <v/>
      </c>
      <c r="BB846" s="139" t="str">
        <f t="shared" si="2518"/>
        <v/>
      </c>
      <c r="BC846" s="139" t="str">
        <f t="shared" si="2519"/>
        <v/>
      </c>
      <c r="BD846" s="139" t="str">
        <f t="shared" si="2520"/>
        <v/>
      </c>
      <c r="BE846" s="140" t="str">
        <f t="shared" si="2521"/>
        <v/>
      </c>
      <c r="BF846" s="122" t="str">
        <f t="shared" si="2522"/>
        <v/>
      </c>
      <c r="BG846" s="123" t="str">
        <f t="shared" si="2523"/>
        <v/>
      </c>
      <c r="BH846" s="123" t="str">
        <f t="shared" si="2524"/>
        <v/>
      </c>
      <c r="BI846" s="123" t="str">
        <f t="shared" si="2525"/>
        <v/>
      </c>
      <c r="BJ846" s="122" t="str">
        <f t="shared" si="2526"/>
        <v/>
      </c>
      <c r="BK846" s="123" t="str">
        <f t="shared" si="2527"/>
        <v/>
      </c>
      <c r="BL846" s="123" t="str">
        <f t="shared" si="2528"/>
        <v/>
      </c>
      <c r="BM846" s="123" t="str">
        <f t="shared" si="2529"/>
        <v/>
      </c>
      <c r="BN846" s="123" t="str">
        <f t="shared" si="2530"/>
        <v/>
      </c>
      <c r="BO846" s="123" t="str">
        <f t="shared" si="2531"/>
        <v/>
      </c>
      <c r="BP846" s="123" t="str">
        <f t="shared" si="2532"/>
        <v/>
      </c>
      <c r="BQ846" s="123" t="str">
        <f t="shared" si="2533"/>
        <v/>
      </c>
      <c r="BR846" s="124" t="str">
        <f t="shared" si="2534"/>
        <v/>
      </c>
      <c r="BS846" s="142" t="str">
        <f t="shared" si="2535"/>
        <v/>
      </c>
      <c r="BT846" s="143" t="str">
        <f t="shared" si="2536"/>
        <v/>
      </c>
      <c r="BU846" s="143" t="str">
        <f t="shared" si="2537"/>
        <v/>
      </c>
      <c r="BV846" s="143" t="str">
        <f t="shared" si="2538"/>
        <v/>
      </c>
      <c r="BW846" s="143" t="str">
        <f t="shared" si="2539"/>
        <v/>
      </c>
      <c r="BX846" s="144" t="str">
        <f t="shared" si="2540"/>
        <v/>
      </c>
      <c r="BY846" s="141" t="str">
        <f t="shared" si="2541"/>
        <v/>
      </c>
      <c r="BZ846" s="139" t="str">
        <f t="shared" si="2542"/>
        <v/>
      </c>
      <c r="CA846" s="139" t="str">
        <f t="shared" si="2543"/>
        <v/>
      </c>
      <c r="CB846" s="139" t="str">
        <f t="shared" si="2544"/>
        <v/>
      </c>
      <c r="CC846" s="139" t="str">
        <f t="shared" si="2545"/>
        <v/>
      </c>
      <c r="CD846" s="139" t="str">
        <f t="shared" si="2546"/>
        <v/>
      </c>
      <c r="CE846" s="140" t="str">
        <f t="shared" si="2547"/>
        <v/>
      </c>
      <c r="CF846" s="141" t="str">
        <f t="shared" si="2548"/>
        <v/>
      </c>
      <c r="CG846" s="139" t="str">
        <f t="shared" si="2549"/>
        <v/>
      </c>
      <c r="CH846" s="139" t="str">
        <f t="shared" si="2550"/>
        <v/>
      </c>
      <c r="CI846" s="139" t="str">
        <f t="shared" si="2551"/>
        <v/>
      </c>
      <c r="CJ846" s="139" t="str">
        <f t="shared" si="2552"/>
        <v/>
      </c>
      <c r="CK846" s="139" t="str">
        <f t="shared" si="2553"/>
        <v/>
      </c>
      <c r="CL846" s="140" t="str">
        <f t="shared" si="2554"/>
        <v/>
      </c>
      <c r="CM846" s="142" t="str">
        <f t="shared" si="2555"/>
        <v/>
      </c>
      <c r="CN846" s="143" t="str">
        <f t="shared" si="2556"/>
        <v/>
      </c>
      <c r="CO846" s="143" t="str">
        <f t="shared" si="2557"/>
        <v/>
      </c>
      <c r="CP846" s="143" t="str">
        <f t="shared" si="2558"/>
        <v/>
      </c>
      <c r="CQ846" s="143" t="str">
        <f t="shared" si="2559"/>
        <v/>
      </c>
      <c r="CR846" s="145" t="str">
        <f t="shared" si="2560"/>
        <v/>
      </c>
      <c r="CS846" s="127"/>
      <c r="CT846" s="122" t="str">
        <f t="shared" si="2561"/>
        <v/>
      </c>
      <c r="CU846" s="123" t="str">
        <f t="shared" si="2562"/>
        <v/>
      </c>
      <c r="CV846" s="123" t="str">
        <f t="shared" si="2563"/>
        <v/>
      </c>
      <c r="CW846" s="123" t="str">
        <f t="shared" si="2564"/>
        <v/>
      </c>
      <c r="CX846" s="123" t="str">
        <f t="shared" si="2565"/>
        <v/>
      </c>
      <c r="CY846" s="123" t="str">
        <f t="shared" si="2566"/>
        <v/>
      </c>
      <c r="CZ846" s="123" t="str">
        <f t="shared" si="2567"/>
        <v/>
      </c>
      <c r="DA846" s="123" t="str">
        <f t="shared" si="2568"/>
        <v/>
      </c>
      <c r="DB846" s="124" t="str">
        <f t="shared" si="2569"/>
        <v/>
      </c>
      <c r="DC846" s="128" t="str">
        <f t="shared" si="2570"/>
        <v/>
      </c>
      <c r="DD846" s="123" t="str">
        <f t="shared" si="2571"/>
        <v/>
      </c>
      <c r="DE846" s="123" t="str">
        <f t="shared" si="2572"/>
        <v/>
      </c>
      <c r="DF846" s="123" t="str">
        <f t="shared" si="2573"/>
        <v/>
      </c>
      <c r="DG846" s="123" t="str">
        <f t="shared" si="2574"/>
        <v/>
      </c>
      <c r="DH846" s="123" t="str">
        <f t="shared" si="2575"/>
        <v/>
      </c>
      <c r="DI846" s="123" t="str">
        <f t="shared" si="2576"/>
        <v/>
      </c>
      <c r="DJ846" s="129" t="str">
        <f t="shared" si="2577"/>
        <v/>
      </c>
      <c r="DK846" s="98" t="s">
        <v>68</v>
      </c>
      <c r="DL846" s="130">
        <f t="shared" si="2584"/>
        <v>840</v>
      </c>
      <c r="DM846" s="56"/>
    </row>
    <row r="847" spans="2:117" ht="22.5" customHeight="1">
      <c r="B847" s="98" t="s">
        <v>68</v>
      </c>
      <c r="C847" s="130">
        <f t="shared" si="2578"/>
        <v>841</v>
      </c>
      <c r="D847" s="146">
        <v>45715</v>
      </c>
      <c r="E847" s="155" t="s">
        <v>69</v>
      </c>
      <c r="F847" s="102" t="s">
        <v>70</v>
      </c>
      <c r="G847" s="156" t="s">
        <v>20</v>
      </c>
      <c r="H847" s="131" t="s">
        <v>46</v>
      </c>
      <c r="I847" s="132">
        <v>3000</v>
      </c>
      <c r="J847" s="106"/>
      <c r="K847" s="107">
        <f t="shared" si="2579"/>
        <v>7729727</v>
      </c>
      <c r="L847" s="645"/>
      <c r="M847" s="133"/>
      <c r="N847" s="133"/>
      <c r="O847" s="134" t="str">
        <f t="shared" ref="O847:S847" si="2804">IF($H847=O$6,$I847,"")</f>
        <v/>
      </c>
      <c r="P847" s="135" t="str">
        <f t="shared" si="2804"/>
        <v/>
      </c>
      <c r="Q847" s="136">
        <f t="shared" si="2804"/>
        <v>3000</v>
      </c>
      <c r="R847" s="135" t="str">
        <f t="shared" si="2804"/>
        <v/>
      </c>
      <c r="S847" s="137" t="str">
        <f t="shared" si="2804"/>
        <v/>
      </c>
      <c r="T847" s="113" t="str">
        <f t="shared" ref="T847:AJ847" si="2805">IF($H847=T$6,$J847,"")</f>
        <v/>
      </c>
      <c r="U847" s="114" t="str">
        <f t="shared" si="2805"/>
        <v/>
      </c>
      <c r="V847" s="114" t="str">
        <f t="shared" si="2805"/>
        <v/>
      </c>
      <c r="W847" s="114" t="str">
        <f t="shared" si="2805"/>
        <v/>
      </c>
      <c r="X847" s="113" t="str">
        <f t="shared" si="2805"/>
        <v/>
      </c>
      <c r="Y847" s="114" t="str">
        <f t="shared" si="2805"/>
        <v/>
      </c>
      <c r="Z847" s="114" t="str">
        <f t="shared" si="2805"/>
        <v/>
      </c>
      <c r="AA847" s="114" t="str">
        <f t="shared" si="2805"/>
        <v/>
      </c>
      <c r="AB847" s="113" t="str">
        <f t="shared" si="2805"/>
        <v/>
      </c>
      <c r="AC847" s="114" t="str">
        <f t="shared" si="2805"/>
        <v/>
      </c>
      <c r="AD847" s="114" t="str">
        <f t="shared" si="2805"/>
        <v/>
      </c>
      <c r="AE847" s="114" t="str">
        <f t="shared" si="2805"/>
        <v/>
      </c>
      <c r="AF847" s="114" t="str">
        <f t="shared" si="2805"/>
        <v/>
      </c>
      <c r="AG847" s="114" t="str">
        <f t="shared" si="2805"/>
        <v/>
      </c>
      <c r="AH847" s="114" t="str">
        <f t="shared" si="2805"/>
        <v/>
      </c>
      <c r="AI847" s="113" t="str">
        <f t="shared" si="2805"/>
        <v/>
      </c>
      <c r="AJ847" s="115" t="str">
        <f t="shared" si="2805"/>
        <v/>
      </c>
      <c r="AK847" s="617"/>
      <c r="AL847" s="38"/>
      <c r="AM847" s="98" t="s">
        <v>68</v>
      </c>
      <c r="AN847" s="130">
        <f t="shared" si="2582"/>
        <v>841</v>
      </c>
      <c r="AO847" s="138" t="str">
        <f t="shared" ref="AO847:AS847" si="2806">IF(AND($G847=AO$4,$H847=AO$6),$I847,"")</f>
        <v/>
      </c>
      <c r="AP847" s="139" t="str">
        <f t="shared" si="2806"/>
        <v/>
      </c>
      <c r="AQ847" s="139">
        <f t="shared" si="2806"/>
        <v>3000</v>
      </c>
      <c r="AR847" s="139" t="str">
        <f t="shared" si="2806"/>
        <v/>
      </c>
      <c r="AS847" s="139" t="str">
        <f t="shared" si="2806"/>
        <v/>
      </c>
      <c r="AT847" s="118"/>
      <c r="AU847" s="138" t="str">
        <f t="shared" si="2511"/>
        <v/>
      </c>
      <c r="AV847" s="139" t="str">
        <f t="shared" si="2512"/>
        <v/>
      </c>
      <c r="AW847" s="139" t="str">
        <f t="shared" si="2513"/>
        <v/>
      </c>
      <c r="AX847" s="139" t="str">
        <f t="shared" si="2514"/>
        <v/>
      </c>
      <c r="AY847" s="139" t="str">
        <f t="shared" si="2515"/>
        <v/>
      </c>
      <c r="AZ847" s="140" t="str">
        <f t="shared" si="2516"/>
        <v/>
      </c>
      <c r="BA847" s="141" t="str">
        <f t="shared" si="2517"/>
        <v/>
      </c>
      <c r="BB847" s="139" t="str">
        <f t="shared" si="2518"/>
        <v/>
      </c>
      <c r="BC847" s="139" t="str">
        <f t="shared" si="2519"/>
        <v/>
      </c>
      <c r="BD847" s="139" t="str">
        <f t="shared" si="2520"/>
        <v/>
      </c>
      <c r="BE847" s="140" t="str">
        <f t="shared" si="2521"/>
        <v/>
      </c>
      <c r="BF847" s="122" t="str">
        <f t="shared" si="2522"/>
        <v/>
      </c>
      <c r="BG847" s="123" t="str">
        <f t="shared" si="2523"/>
        <v/>
      </c>
      <c r="BH847" s="123" t="str">
        <f t="shared" si="2524"/>
        <v/>
      </c>
      <c r="BI847" s="123" t="str">
        <f t="shared" si="2525"/>
        <v/>
      </c>
      <c r="BJ847" s="122" t="str">
        <f t="shared" si="2526"/>
        <v/>
      </c>
      <c r="BK847" s="123" t="str">
        <f t="shared" si="2527"/>
        <v/>
      </c>
      <c r="BL847" s="123" t="str">
        <f t="shared" si="2528"/>
        <v/>
      </c>
      <c r="BM847" s="123" t="str">
        <f t="shared" si="2529"/>
        <v/>
      </c>
      <c r="BN847" s="123" t="str">
        <f t="shared" si="2530"/>
        <v/>
      </c>
      <c r="BO847" s="123" t="str">
        <f t="shared" si="2531"/>
        <v/>
      </c>
      <c r="BP847" s="123" t="str">
        <f t="shared" si="2532"/>
        <v/>
      </c>
      <c r="BQ847" s="123" t="str">
        <f t="shared" si="2533"/>
        <v/>
      </c>
      <c r="BR847" s="124" t="str">
        <f t="shared" si="2534"/>
        <v/>
      </c>
      <c r="BS847" s="142" t="str">
        <f t="shared" si="2535"/>
        <v/>
      </c>
      <c r="BT847" s="143" t="str">
        <f t="shared" si="2536"/>
        <v/>
      </c>
      <c r="BU847" s="143" t="str">
        <f t="shared" si="2537"/>
        <v/>
      </c>
      <c r="BV847" s="143" t="str">
        <f t="shared" si="2538"/>
        <v/>
      </c>
      <c r="BW847" s="143" t="str">
        <f t="shared" si="2539"/>
        <v/>
      </c>
      <c r="BX847" s="144" t="str">
        <f t="shared" si="2540"/>
        <v/>
      </c>
      <c r="BY847" s="141" t="str">
        <f t="shared" si="2541"/>
        <v/>
      </c>
      <c r="BZ847" s="139" t="str">
        <f t="shared" si="2542"/>
        <v/>
      </c>
      <c r="CA847" s="139" t="str">
        <f t="shared" si="2543"/>
        <v/>
      </c>
      <c r="CB847" s="139" t="str">
        <f t="shared" si="2544"/>
        <v/>
      </c>
      <c r="CC847" s="139" t="str">
        <f t="shared" si="2545"/>
        <v/>
      </c>
      <c r="CD847" s="139" t="str">
        <f t="shared" si="2546"/>
        <v/>
      </c>
      <c r="CE847" s="140" t="str">
        <f t="shared" si="2547"/>
        <v/>
      </c>
      <c r="CF847" s="141" t="str">
        <f t="shared" si="2548"/>
        <v/>
      </c>
      <c r="CG847" s="139" t="str">
        <f t="shared" si="2549"/>
        <v/>
      </c>
      <c r="CH847" s="139" t="str">
        <f t="shared" si="2550"/>
        <v/>
      </c>
      <c r="CI847" s="139" t="str">
        <f t="shared" si="2551"/>
        <v/>
      </c>
      <c r="CJ847" s="139" t="str">
        <f t="shared" si="2552"/>
        <v/>
      </c>
      <c r="CK847" s="139" t="str">
        <f t="shared" si="2553"/>
        <v/>
      </c>
      <c r="CL847" s="140" t="str">
        <f t="shared" si="2554"/>
        <v/>
      </c>
      <c r="CM847" s="142" t="str">
        <f t="shared" si="2555"/>
        <v/>
      </c>
      <c r="CN847" s="143" t="str">
        <f t="shared" si="2556"/>
        <v/>
      </c>
      <c r="CO847" s="143" t="str">
        <f t="shared" si="2557"/>
        <v/>
      </c>
      <c r="CP847" s="143" t="str">
        <f t="shared" si="2558"/>
        <v/>
      </c>
      <c r="CQ847" s="143" t="str">
        <f t="shared" si="2559"/>
        <v/>
      </c>
      <c r="CR847" s="145" t="str">
        <f t="shared" si="2560"/>
        <v/>
      </c>
      <c r="CS847" s="127"/>
      <c r="CT847" s="122" t="str">
        <f t="shared" si="2561"/>
        <v/>
      </c>
      <c r="CU847" s="123" t="str">
        <f t="shared" si="2562"/>
        <v/>
      </c>
      <c r="CV847" s="123" t="str">
        <f t="shared" si="2563"/>
        <v/>
      </c>
      <c r="CW847" s="123" t="str">
        <f t="shared" si="2564"/>
        <v/>
      </c>
      <c r="CX847" s="123" t="str">
        <f t="shared" si="2565"/>
        <v/>
      </c>
      <c r="CY847" s="123" t="str">
        <f t="shared" si="2566"/>
        <v/>
      </c>
      <c r="CZ847" s="123" t="str">
        <f t="shared" si="2567"/>
        <v/>
      </c>
      <c r="DA847" s="123" t="str">
        <f t="shared" si="2568"/>
        <v/>
      </c>
      <c r="DB847" s="124" t="str">
        <f t="shared" si="2569"/>
        <v/>
      </c>
      <c r="DC847" s="128" t="str">
        <f t="shared" si="2570"/>
        <v/>
      </c>
      <c r="DD847" s="123" t="str">
        <f t="shared" si="2571"/>
        <v/>
      </c>
      <c r="DE847" s="123" t="str">
        <f t="shared" si="2572"/>
        <v/>
      </c>
      <c r="DF847" s="123" t="str">
        <f t="shared" si="2573"/>
        <v/>
      </c>
      <c r="DG847" s="123" t="str">
        <f t="shared" si="2574"/>
        <v/>
      </c>
      <c r="DH847" s="123" t="str">
        <f t="shared" si="2575"/>
        <v/>
      </c>
      <c r="DI847" s="123" t="str">
        <f t="shared" si="2576"/>
        <v/>
      </c>
      <c r="DJ847" s="129" t="str">
        <f t="shared" si="2577"/>
        <v/>
      </c>
      <c r="DK847" s="98" t="s">
        <v>68</v>
      </c>
      <c r="DL847" s="130">
        <f t="shared" si="2584"/>
        <v>841</v>
      </c>
      <c r="DM847" s="56"/>
    </row>
    <row r="848" spans="2:117" ht="22.5" customHeight="1">
      <c r="B848" s="98" t="s">
        <v>68</v>
      </c>
      <c r="C848" s="130">
        <f t="shared" si="2578"/>
        <v>842</v>
      </c>
      <c r="D848" s="146">
        <v>45715</v>
      </c>
      <c r="E848" s="155" t="s">
        <v>69</v>
      </c>
      <c r="F848" s="102" t="s">
        <v>70</v>
      </c>
      <c r="G848" s="103" t="s">
        <v>20</v>
      </c>
      <c r="H848" s="131" t="s">
        <v>46</v>
      </c>
      <c r="I848" s="132">
        <v>10000</v>
      </c>
      <c r="J848" s="106"/>
      <c r="K848" s="107">
        <f t="shared" si="2579"/>
        <v>7739727</v>
      </c>
      <c r="L848" s="645"/>
      <c r="M848" s="133"/>
      <c r="N848" s="133"/>
      <c r="O848" s="134" t="str">
        <f t="shared" ref="O848:S848" si="2807">IF($H848=O$6,$I848,"")</f>
        <v/>
      </c>
      <c r="P848" s="135" t="str">
        <f t="shared" si="2807"/>
        <v/>
      </c>
      <c r="Q848" s="136">
        <f t="shared" si="2807"/>
        <v>10000</v>
      </c>
      <c r="R848" s="135" t="str">
        <f t="shared" si="2807"/>
        <v/>
      </c>
      <c r="S848" s="137" t="str">
        <f t="shared" si="2807"/>
        <v/>
      </c>
      <c r="T848" s="113" t="str">
        <f t="shared" ref="T848:AJ848" si="2808">IF($H848=T$6,$J848,"")</f>
        <v/>
      </c>
      <c r="U848" s="114" t="str">
        <f t="shared" si="2808"/>
        <v/>
      </c>
      <c r="V848" s="114" t="str">
        <f t="shared" si="2808"/>
        <v/>
      </c>
      <c r="W848" s="114" t="str">
        <f t="shared" si="2808"/>
        <v/>
      </c>
      <c r="X848" s="113" t="str">
        <f t="shared" si="2808"/>
        <v/>
      </c>
      <c r="Y848" s="114" t="str">
        <f t="shared" si="2808"/>
        <v/>
      </c>
      <c r="Z848" s="114" t="str">
        <f t="shared" si="2808"/>
        <v/>
      </c>
      <c r="AA848" s="114" t="str">
        <f t="shared" si="2808"/>
        <v/>
      </c>
      <c r="AB848" s="113" t="str">
        <f t="shared" si="2808"/>
        <v/>
      </c>
      <c r="AC848" s="114" t="str">
        <f t="shared" si="2808"/>
        <v/>
      </c>
      <c r="AD848" s="114" t="str">
        <f t="shared" si="2808"/>
        <v/>
      </c>
      <c r="AE848" s="114" t="str">
        <f t="shared" si="2808"/>
        <v/>
      </c>
      <c r="AF848" s="114" t="str">
        <f t="shared" si="2808"/>
        <v/>
      </c>
      <c r="AG848" s="114" t="str">
        <f t="shared" si="2808"/>
        <v/>
      </c>
      <c r="AH848" s="114" t="str">
        <f t="shared" si="2808"/>
        <v/>
      </c>
      <c r="AI848" s="113" t="str">
        <f t="shared" si="2808"/>
        <v/>
      </c>
      <c r="AJ848" s="115" t="str">
        <f t="shared" si="2808"/>
        <v/>
      </c>
      <c r="AK848" s="617"/>
      <c r="AL848" s="38"/>
      <c r="AM848" s="98" t="s">
        <v>68</v>
      </c>
      <c r="AN848" s="130">
        <f t="shared" si="2582"/>
        <v>842</v>
      </c>
      <c r="AO848" s="138" t="str">
        <f t="shared" ref="AO848:AS848" si="2809">IF(AND($G848=AO$4,$H848=AO$6),$I848,"")</f>
        <v/>
      </c>
      <c r="AP848" s="139" t="str">
        <f t="shared" si="2809"/>
        <v/>
      </c>
      <c r="AQ848" s="139">
        <f t="shared" si="2809"/>
        <v>10000</v>
      </c>
      <c r="AR848" s="139" t="str">
        <f t="shared" si="2809"/>
        <v/>
      </c>
      <c r="AS848" s="139" t="str">
        <f t="shared" si="2809"/>
        <v/>
      </c>
      <c r="AT848" s="118"/>
      <c r="AU848" s="138" t="str">
        <f t="shared" si="2511"/>
        <v/>
      </c>
      <c r="AV848" s="139" t="str">
        <f t="shared" si="2512"/>
        <v/>
      </c>
      <c r="AW848" s="139" t="str">
        <f t="shared" si="2513"/>
        <v/>
      </c>
      <c r="AX848" s="139" t="str">
        <f t="shared" si="2514"/>
        <v/>
      </c>
      <c r="AY848" s="139" t="str">
        <f t="shared" si="2515"/>
        <v/>
      </c>
      <c r="AZ848" s="140" t="str">
        <f t="shared" si="2516"/>
        <v/>
      </c>
      <c r="BA848" s="141" t="str">
        <f t="shared" si="2517"/>
        <v/>
      </c>
      <c r="BB848" s="139" t="str">
        <f t="shared" si="2518"/>
        <v/>
      </c>
      <c r="BC848" s="139" t="str">
        <f t="shared" si="2519"/>
        <v/>
      </c>
      <c r="BD848" s="139" t="str">
        <f t="shared" si="2520"/>
        <v/>
      </c>
      <c r="BE848" s="140" t="str">
        <f t="shared" si="2521"/>
        <v/>
      </c>
      <c r="BF848" s="122" t="str">
        <f t="shared" si="2522"/>
        <v/>
      </c>
      <c r="BG848" s="123" t="str">
        <f t="shared" si="2523"/>
        <v/>
      </c>
      <c r="BH848" s="123" t="str">
        <f t="shared" si="2524"/>
        <v/>
      </c>
      <c r="BI848" s="123" t="str">
        <f t="shared" si="2525"/>
        <v/>
      </c>
      <c r="BJ848" s="122" t="str">
        <f t="shared" si="2526"/>
        <v/>
      </c>
      <c r="BK848" s="123" t="str">
        <f t="shared" si="2527"/>
        <v/>
      </c>
      <c r="BL848" s="123" t="str">
        <f t="shared" si="2528"/>
        <v/>
      </c>
      <c r="BM848" s="123" t="str">
        <f t="shared" si="2529"/>
        <v/>
      </c>
      <c r="BN848" s="123" t="str">
        <f t="shared" si="2530"/>
        <v/>
      </c>
      <c r="BO848" s="123" t="str">
        <f t="shared" si="2531"/>
        <v/>
      </c>
      <c r="BP848" s="123" t="str">
        <f t="shared" si="2532"/>
        <v/>
      </c>
      <c r="BQ848" s="123" t="str">
        <f t="shared" si="2533"/>
        <v/>
      </c>
      <c r="BR848" s="124" t="str">
        <f t="shared" si="2534"/>
        <v/>
      </c>
      <c r="BS848" s="142" t="str">
        <f t="shared" si="2535"/>
        <v/>
      </c>
      <c r="BT848" s="143" t="str">
        <f t="shared" si="2536"/>
        <v/>
      </c>
      <c r="BU848" s="143" t="str">
        <f t="shared" si="2537"/>
        <v/>
      </c>
      <c r="BV848" s="143" t="str">
        <f t="shared" si="2538"/>
        <v/>
      </c>
      <c r="BW848" s="143" t="str">
        <f t="shared" si="2539"/>
        <v/>
      </c>
      <c r="BX848" s="144" t="str">
        <f t="shared" si="2540"/>
        <v/>
      </c>
      <c r="BY848" s="141" t="str">
        <f t="shared" si="2541"/>
        <v/>
      </c>
      <c r="BZ848" s="139" t="str">
        <f t="shared" si="2542"/>
        <v/>
      </c>
      <c r="CA848" s="139" t="str">
        <f t="shared" si="2543"/>
        <v/>
      </c>
      <c r="CB848" s="139" t="str">
        <f t="shared" si="2544"/>
        <v/>
      </c>
      <c r="CC848" s="139" t="str">
        <f t="shared" si="2545"/>
        <v/>
      </c>
      <c r="CD848" s="139" t="str">
        <f t="shared" si="2546"/>
        <v/>
      </c>
      <c r="CE848" s="140" t="str">
        <f t="shared" si="2547"/>
        <v/>
      </c>
      <c r="CF848" s="141" t="str">
        <f t="shared" si="2548"/>
        <v/>
      </c>
      <c r="CG848" s="139" t="str">
        <f t="shared" si="2549"/>
        <v/>
      </c>
      <c r="CH848" s="139" t="str">
        <f t="shared" si="2550"/>
        <v/>
      </c>
      <c r="CI848" s="139" t="str">
        <f t="shared" si="2551"/>
        <v/>
      </c>
      <c r="CJ848" s="139" t="str">
        <f t="shared" si="2552"/>
        <v/>
      </c>
      <c r="CK848" s="139" t="str">
        <f t="shared" si="2553"/>
        <v/>
      </c>
      <c r="CL848" s="140" t="str">
        <f t="shared" si="2554"/>
        <v/>
      </c>
      <c r="CM848" s="142" t="str">
        <f t="shared" si="2555"/>
        <v/>
      </c>
      <c r="CN848" s="143" t="str">
        <f t="shared" si="2556"/>
        <v/>
      </c>
      <c r="CO848" s="143" t="str">
        <f t="shared" si="2557"/>
        <v/>
      </c>
      <c r="CP848" s="143" t="str">
        <f t="shared" si="2558"/>
        <v/>
      </c>
      <c r="CQ848" s="143" t="str">
        <f t="shared" si="2559"/>
        <v/>
      </c>
      <c r="CR848" s="145" t="str">
        <f t="shared" si="2560"/>
        <v/>
      </c>
      <c r="CS848" s="127"/>
      <c r="CT848" s="122" t="str">
        <f t="shared" si="2561"/>
        <v/>
      </c>
      <c r="CU848" s="123" t="str">
        <f t="shared" si="2562"/>
        <v/>
      </c>
      <c r="CV848" s="123" t="str">
        <f t="shared" si="2563"/>
        <v/>
      </c>
      <c r="CW848" s="123" t="str">
        <f t="shared" si="2564"/>
        <v/>
      </c>
      <c r="CX848" s="123" t="str">
        <f t="shared" si="2565"/>
        <v/>
      </c>
      <c r="CY848" s="123" t="str">
        <f t="shared" si="2566"/>
        <v/>
      </c>
      <c r="CZ848" s="123" t="str">
        <f t="shared" si="2567"/>
        <v/>
      </c>
      <c r="DA848" s="123" t="str">
        <f t="shared" si="2568"/>
        <v/>
      </c>
      <c r="DB848" s="124" t="str">
        <f t="shared" si="2569"/>
        <v/>
      </c>
      <c r="DC848" s="128" t="str">
        <f t="shared" si="2570"/>
        <v/>
      </c>
      <c r="DD848" s="123" t="str">
        <f t="shared" si="2571"/>
        <v/>
      </c>
      <c r="DE848" s="123" t="str">
        <f t="shared" si="2572"/>
        <v/>
      </c>
      <c r="DF848" s="123" t="str">
        <f t="shared" si="2573"/>
        <v/>
      </c>
      <c r="DG848" s="123" t="str">
        <f t="shared" si="2574"/>
        <v/>
      </c>
      <c r="DH848" s="123" t="str">
        <f t="shared" si="2575"/>
        <v/>
      </c>
      <c r="DI848" s="123" t="str">
        <f t="shared" si="2576"/>
        <v/>
      </c>
      <c r="DJ848" s="129" t="str">
        <f t="shared" si="2577"/>
        <v/>
      </c>
      <c r="DK848" s="98" t="s">
        <v>68</v>
      </c>
      <c r="DL848" s="130">
        <f t="shared" si="2584"/>
        <v>842</v>
      </c>
      <c r="DM848" s="56"/>
    </row>
    <row r="849" spans="2:117" ht="22.5" customHeight="1">
      <c r="B849" s="98" t="s">
        <v>68</v>
      </c>
      <c r="C849" s="130">
        <f t="shared" si="2578"/>
        <v>843</v>
      </c>
      <c r="D849" s="146">
        <v>45715</v>
      </c>
      <c r="E849" s="155" t="s">
        <v>69</v>
      </c>
      <c r="F849" s="102" t="s">
        <v>70</v>
      </c>
      <c r="G849" s="156" t="s">
        <v>20</v>
      </c>
      <c r="H849" s="131" t="s">
        <v>46</v>
      </c>
      <c r="I849" s="132">
        <v>50000</v>
      </c>
      <c r="J849" s="106"/>
      <c r="K849" s="107">
        <f t="shared" si="2579"/>
        <v>7789727</v>
      </c>
      <c r="L849" s="645"/>
      <c r="M849" s="133"/>
      <c r="N849" s="133"/>
      <c r="O849" s="134" t="str">
        <f t="shared" ref="O849:S849" si="2810">IF($H849=O$6,$I849,"")</f>
        <v/>
      </c>
      <c r="P849" s="135" t="str">
        <f t="shared" si="2810"/>
        <v/>
      </c>
      <c r="Q849" s="136">
        <f t="shared" si="2810"/>
        <v>50000</v>
      </c>
      <c r="R849" s="135" t="str">
        <f t="shared" si="2810"/>
        <v/>
      </c>
      <c r="S849" s="137" t="str">
        <f t="shared" si="2810"/>
        <v/>
      </c>
      <c r="T849" s="113" t="str">
        <f t="shared" ref="T849:AJ849" si="2811">IF($H849=T$6,$J849,"")</f>
        <v/>
      </c>
      <c r="U849" s="114" t="str">
        <f t="shared" si="2811"/>
        <v/>
      </c>
      <c r="V849" s="114" t="str">
        <f t="shared" si="2811"/>
        <v/>
      </c>
      <c r="W849" s="114" t="str">
        <f t="shared" si="2811"/>
        <v/>
      </c>
      <c r="X849" s="113" t="str">
        <f t="shared" si="2811"/>
        <v/>
      </c>
      <c r="Y849" s="114" t="str">
        <f t="shared" si="2811"/>
        <v/>
      </c>
      <c r="Z849" s="114" t="str">
        <f t="shared" si="2811"/>
        <v/>
      </c>
      <c r="AA849" s="114" t="str">
        <f t="shared" si="2811"/>
        <v/>
      </c>
      <c r="AB849" s="113" t="str">
        <f t="shared" si="2811"/>
        <v/>
      </c>
      <c r="AC849" s="114" t="str">
        <f t="shared" si="2811"/>
        <v/>
      </c>
      <c r="AD849" s="114" t="str">
        <f t="shared" si="2811"/>
        <v/>
      </c>
      <c r="AE849" s="114" t="str">
        <f t="shared" si="2811"/>
        <v/>
      </c>
      <c r="AF849" s="114" t="str">
        <f t="shared" si="2811"/>
        <v/>
      </c>
      <c r="AG849" s="114" t="str">
        <f t="shared" si="2811"/>
        <v/>
      </c>
      <c r="AH849" s="114" t="str">
        <f t="shared" si="2811"/>
        <v/>
      </c>
      <c r="AI849" s="113" t="str">
        <f t="shared" si="2811"/>
        <v/>
      </c>
      <c r="AJ849" s="115" t="str">
        <f t="shared" si="2811"/>
        <v/>
      </c>
      <c r="AK849" s="617"/>
      <c r="AL849" s="38"/>
      <c r="AM849" s="98" t="s">
        <v>68</v>
      </c>
      <c r="AN849" s="130">
        <f t="shared" si="2582"/>
        <v>843</v>
      </c>
      <c r="AO849" s="138" t="str">
        <f t="shared" ref="AO849:AS849" si="2812">IF(AND($G849=AO$4,$H849=AO$6),$I849,"")</f>
        <v/>
      </c>
      <c r="AP849" s="139" t="str">
        <f t="shared" si="2812"/>
        <v/>
      </c>
      <c r="AQ849" s="139">
        <f t="shared" si="2812"/>
        <v>50000</v>
      </c>
      <c r="AR849" s="139" t="str">
        <f t="shared" si="2812"/>
        <v/>
      </c>
      <c r="AS849" s="139" t="str">
        <f t="shared" si="2812"/>
        <v/>
      </c>
      <c r="AT849" s="118"/>
      <c r="AU849" s="138" t="str">
        <f t="shared" si="2511"/>
        <v/>
      </c>
      <c r="AV849" s="139" t="str">
        <f t="shared" si="2512"/>
        <v/>
      </c>
      <c r="AW849" s="139" t="str">
        <f t="shared" si="2513"/>
        <v/>
      </c>
      <c r="AX849" s="139" t="str">
        <f t="shared" si="2514"/>
        <v/>
      </c>
      <c r="AY849" s="139" t="str">
        <f t="shared" si="2515"/>
        <v/>
      </c>
      <c r="AZ849" s="140" t="str">
        <f t="shared" si="2516"/>
        <v/>
      </c>
      <c r="BA849" s="141" t="str">
        <f t="shared" si="2517"/>
        <v/>
      </c>
      <c r="BB849" s="139" t="str">
        <f t="shared" si="2518"/>
        <v/>
      </c>
      <c r="BC849" s="139" t="str">
        <f t="shared" si="2519"/>
        <v/>
      </c>
      <c r="BD849" s="139" t="str">
        <f t="shared" si="2520"/>
        <v/>
      </c>
      <c r="BE849" s="140" t="str">
        <f t="shared" si="2521"/>
        <v/>
      </c>
      <c r="BF849" s="122" t="str">
        <f t="shared" si="2522"/>
        <v/>
      </c>
      <c r="BG849" s="123" t="str">
        <f t="shared" si="2523"/>
        <v/>
      </c>
      <c r="BH849" s="123" t="str">
        <f t="shared" si="2524"/>
        <v/>
      </c>
      <c r="BI849" s="123" t="str">
        <f t="shared" si="2525"/>
        <v/>
      </c>
      <c r="BJ849" s="122" t="str">
        <f t="shared" si="2526"/>
        <v/>
      </c>
      <c r="BK849" s="123" t="str">
        <f t="shared" si="2527"/>
        <v/>
      </c>
      <c r="BL849" s="123" t="str">
        <f t="shared" si="2528"/>
        <v/>
      </c>
      <c r="BM849" s="123" t="str">
        <f t="shared" si="2529"/>
        <v/>
      </c>
      <c r="BN849" s="123" t="str">
        <f t="shared" si="2530"/>
        <v/>
      </c>
      <c r="BO849" s="123" t="str">
        <f t="shared" si="2531"/>
        <v/>
      </c>
      <c r="BP849" s="123" t="str">
        <f t="shared" si="2532"/>
        <v/>
      </c>
      <c r="BQ849" s="123" t="str">
        <f t="shared" si="2533"/>
        <v/>
      </c>
      <c r="BR849" s="124" t="str">
        <f t="shared" si="2534"/>
        <v/>
      </c>
      <c r="BS849" s="142" t="str">
        <f t="shared" si="2535"/>
        <v/>
      </c>
      <c r="BT849" s="143" t="str">
        <f t="shared" si="2536"/>
        <v/>
      </c>
      <c r="BU849" s="143" t="str">
        <f t="shared" si="2537"/>
        <v/>
      </c>
      <c r="BV849" s="143" t="str">
        <f t="shared" si="2538"/>
        <v/>
      </c>
      <c r="BW849" s="143" t="str">
        <f t="shared" si="2539"/>
        <v/>
      </c>
      <c r="BX849" s="144" t="str">
        <f t="shared" si="2540"/>
        <v/>
      </c>
      <c r="BY849" s="141" t="str">
        <f t="shared" si="2541"/>
        <v/>
      </c>
      <c r="BZ849" s="139" t="str">
        <f t="shared" si="2542"/>
        <v/>
      </c>
      <c r="CA849" s="139" t="str">
        <f t="shared" si="2543"/>
        <v/>
      </c>
      <c r="CB849" s="139" t="str">
        <f t="shared" si="2544"/>
        <v/>
      </c>
      <c r="CC849" s="139" t="str">
        <f t="shared" si="2545"/>
        <v/>
      </c>
      <c r="CD849" s="139" t="str">
        <f t="shared" si="2546"/>
        <v/>
      </c>
      <c r="CE849" s="140" t="str">
        <f t="shared" si="2547"/>
        <v/>
      </c>
      <c r="CF849" s="141" t="str">
        <f t="shared" si="2548"/>
        <v/>
      </c>
      <c r="CG849" s="139" t="str">
        <f t="shared" si="2549"/>
        <v/>
      </c>
      <c r="CH849" s="139" t="str">
        <f t="shared" si="2550"/>
        <v/>
      </c>
      <c r="CI849" s="139" t="str">
        <f t="shared" si="2551"/>
        <v/>
      </c>
      <c r="CJ849" s="139" t="str">
        <f t="shared" si="2552"/>
        <v/>
      </c>
      <c r="CK849" s="139" t="str">
        <f t="shared" si="2553"/>
        <v/>
      </c>
      <c r="CL849" s="140" t="str">
        <f t="shared" si="2554"/>
        <v/>
      </c>
      <c r="CM849" s="142" t="str">
        <f t="shared" si="2555"/>
        <v/>
      </c>
      <c r="CN849" s="143" t="str">
        <f t="shared" si="2556"/>
        <v/>
      </c>
      <c r="CO849" s="143" t="str">
        <f t="shared" si="2557"/>
        <v/>
      </c>
      <c r="CP849" s="143" t="str">
        <f t="shared" si="2558"/>
        <v/>
      </c>
      <c r="CQ849" s="143" t="str">
        <f t="shared" si="2559"/>
        <v/>
      </c>
      <c r="CR849" s="145" t="str">
        <f t="shared" si="2560"/>
        <v/>
      </c>
      <c r="CS849" s="127"/>
      <c r="CT849" s="122" t="str">
        <f t="shared" si="2561"/>
        <v/>
      </c>
      <c r="CU849" s="123" t="str">
        <f t="shared" si="2562"/>
        <v/>
      </c>
      <c r="CV849" s="123" t="str">
        <f t="shared" si="2563"/>
        <v/>
      </c>
      <c r="CW849" s="123" t="str">
        <f t="shared" si="2564"/>
        <v/>
      </c>
      <c r="CX849" s="123" t="str">
        <f t="shared" si="2565"/>
        <v/>
      </c>
      <c r="CY849" s="123" t="str">
        <f t="shared" si="2566"/>
        <v/>
      </c>
      <c r="CZ849" s="123" t="str">
        <f t="shared" si="2567"/>
        <v/>
      </c>
      <c r="DA849" s="123" t="str">
        <f t="shared" si="2568"/>
        <v/>
      </c>
      <c r="DB849" s="124" t="str">
        <f t="shared" si="2569"/>
        <v/>
      </c>
      <c r="DC849" s="128" t="str">
        <f t="shared" si="2570"/>
        <v/>
      </c>
      <c r="DD849" s="123" t="str">
        <f t="shared" si="2571"/>
        <v/>
      </c>
      <c r="DE849" s="123" t="str">
        <f t="shared" si="2572"/>
        <v/>
      </c>
      <c r="DF849" s="123" t="str">
        <f t="shared" si="2573"/>
        <v/>
      </c>
      <c r="DG849" s="123" t="str">
        <f t="shared" si="2574"/>
        <v/>
      </c>
      <c r="DH849" s="123" t="str">
        <f t="shared" si="2575"/>
        <v/>
      </c>
      <c r="DI849" s="123" t="str">
        <f t="shared" si="2576"/>
        <v/>
      </c>
      <c r="DJ849" s="129" t="str">
        <f t="shared" si="2577"/>
        <v/>
      </c>
      <c r="DK849" s="98" t="s">
        <v>68</v>
      </c>
      <c r="DL849" s="130">
        <f t="shared" si="2584"/>
        <v>843</v>
      </c>
      <c r="DM849" s="56"/>
    </row>
    <row r="850" spans="2:117" ht="22.5" customHeight="1">
      <c r="B850" s="98" t="s">
        <v>68</v>
      </c>
      <c r="C850" s="130">
        <f t="shared" si="2578"/>
        <v>844</v>
      </c>
      <c r="D850" s="146">
        <v>45715</v>
      </c>
      <c r="E850" s="155" t="s">
        <v>69</v>
      </c>
      <c r="F850" s="102" t="s">
        <v>70</v>
      </c>
      <c r="G850" s="103" t="s">
        <v>20</v>
      </c>
      <c r="H850" s="131" t="s">
        <v>46</v>
      </c>
      <c r="I850" s="132">
        <v>8000</v>
      </c>
      <c r="J850" s="106"/>
      <c r="K850" s="107">
        <f t="shared" si="2579"/>
        <v>7797727</v>
      </c>
      <c r="L850" s="646"/>
      <c r="M850" s="133"/>
      <c r="N850" s="133"/>
      <c r="O850" s="134" t="str">
        <f t="shared" ref="O850:S850" si="2813">IF($H850=O$6,$I850,"")</f>
        <v/>
      </c>
      <c r="P850" s="135" t="str">
        <f t="shared" si="2813"/>
        <v/>
      </c>
      <c r="Q850" s="136">
        <f t="shared" si="2813"/>
        <v>8000</v>
      </c>
      <c r="R850" s="135" t="str">
        <f t="shared" si="2813"/>
        <v/>
      </c>
      <c r="S850" s="137" t="str">
        <f t="shared" si="2813"/>
        <v/>
      </c>
      <c r="T850" s="113" t="str">
        <f t="shared" ref="T850:AJ850" si="2814">IF($H850=T$6,$J850,"")</f>
        <v/>
      </c>
      <c r="U850" s="114" t="str">
        <f t="shared" si="2814"/>
        <v/>
      </c>
      <c r="V850" s="114" t="str">
        <f t="shared" si="2814"/>
        <v/>
      </c>
      <c r="W850" s="114" t="str">
        <f t="shared" si="2814"/>
        <v/>
      </c>
      <c r="X850" s="113" t="str">
        <f t="shared" si="2814"/>
        <v/>
      </c>
      <c r="Y850" s="114" t="str">
        <f t="shared" si="2814"/>
        <v/>
      </c>
      <c r="Z850" s="114" t="str">
        <f t="shared" si="2814"/>
        <v/>
      </c>
      <c r="AA850" s="114" t="str">
        <f t="shared" si="2814"/>
        <v/>
      </c>
      <c r="AB850" s="113" t="str">
        <f t="shared" si="2814"/>
        <v/>
      </c>
      <c r="AC850" s="114" t="str">
        <f t="shared" si="2814"/>
        <v/>
      </c>
      <c r="AD850" s="114" t="str">
        <f t="shared" si="2814"/>
        <v/>
      </c>
      <c r="AE850" s="114" t="str">
        <f t="shared" si="2814"/>
        <v/>
      </c>
      <c r="AF850" s="114" t="str">
        <f t="shared" si="2814"/>
        <v/>
      </c>
      <c r="AG850" s="114" t="str">
        <f t="shared" si="2814"/>
        <v/>
      </c>
      <c r="AH850" s="114" t="str">
        <f t="shared" si="2814"/>
        <v/>
      </c>
      <c r="AI850" s="113" t="str">
        <f t="shared" si="2814"/>
        <v/>
      </c>
      <c r="AJ850" s="115" t="str">
        <f t="shared" si="2814"/>
        <v/>
      </c>
      <c r="AK850" s="617"/>
      <c r="AL850" s="38"/>
      <c r="AM850" s="98" t="s">
        <v>68</v>
      </c>
      <c r="AN850" s="130">
        <f t="shared" si="2582"/>
        <v>844</v>
      </c>
      <c r="AO850" s="138" t="str">
        <f t="shared" ref="AO850:AS850" si="2815">IF(AND($G850=AO$4,$H850=AO$6),$I850,"")</f>
        <v/>
      </c>
      <c r="AP850" s="139" t="str">
        <f t="shared" si="2815"/>
        <v/>
      </c>
      <c r="AQ850" s="139">
        <f t="shared" si="2815"/>
        <v>8000</v>
      </c>
      <c r="AR850" s="139" t="str">
        <f t="shared" si="2815"/>
        <v/>
      </c>
      <c r="AS850" s="139" t="str">
        <f t="shared" si="2815"/>
        <v/>
      </c>
      <c r="AT850" s="118"/>
      <c r="AU850" s="138" t="str">
        <f t="shared" si="2511"/>
        <v/>
      </c>
      <c r="AV850" s="139" t="str">
        <f t="shared" si="2512"/>
        <v/>
      </c>
      <c r="AW850" s="139" t="str">
        <f t="shared" si="2513"/>
        <v/>
      </c>
      <c r="AX850" s="139" t="str">
        <f t="shared" si="2514"/>
        <v/>
      </c>
      <c r="AY850" s="139" t="str">
        <f t="shared" si="2515"/>
        <v/>
      </c>
      <c r="AZ850" s="140" t="str">
        <f t="shared" si="2516"/>
        <v/>
      </c>
      <c r="BA850" s="141" t="str">
        <f t="shared" si="2517"/>
        <v/>
      </c>
      <c r="BB850" s="139" t="str">
        <f t="shared" si="2518"/>
        <v/>
      </c>
      <c r="BC850" s="139" t="str">
        <f t="shared" si="2519"/>
        <v/>
      </c>
      <c r="BD850" s="139" t="str">
        <f t="shared" si="2520"/>
        <v/>
      </c>
      <c r="BE850" s="140" t="str">
        <f t="shared" si="2521"/>
        <v/>
      </c>
      <c r="BF850" s="122" t="str">
        <f t="shared" si="2522"/>
        <v/>
      </c>
      <c r="BG850" s="123" t="str">
        <f t="shared" si="2523"/>
        <v/>
      </c>
      <c r="BH850" s="123" t="str">
        <f t="shared" si="2524"/>
        <v/>
      </c>
      <c r="BI850" s="123" t="str">
        <f t="shared" si="2525"/>
        <v/>
      </c>
      <c r="BJ850" s="122" t="str">
        <f t="shared" si="2526"/>
        <v/>
      </c>
      <c r="BK850" s="123" t="str">
        <f t="shared" si="2527"/>
        <v/>
      </c>
      <c r="BL850" s="123" t="str">
        <f t="shared" si="2528"/>
        <v/>
      </c>
      <c r="BM850" s="123" t="str">
        <f t="shared" si="2529"/>
        <v/>
      </c>
      <c r="BN850" s="123" t="str">
        <f t="shared" si="2530"/>
        <v/>
      </c>
      <c r="BO850" s="123" t="str">
        <f t="shared" si="2531"/>
        <v/>
      </c>
      <c r="BP850" s="123" t="str">
        <f t="shared" si="2532"/>
        <v/>
      </c>
      <c r="BQ850" s="123" t="str">
        <f t="shared" si="2533"/>
        <v/>
      </c>
      <c r="BR850" s="124" t="str">
        <f t="shared" si="2534"/>
        <v/>
      </c>
      <c r="BS850" s="142" t="str">
        <f t="shared" si="2535"/>
        <v/>
      </c>
      <c r="BT850" s="143" t="str">
        <f t="shared" si="2536"/>
        <v/>
      </c>
      <c r="BU850" s="143" t="str">
        <f t="shared" si="2537"/>
        <v/>
      </c>
      <c r="BV850" s="143" t="str">
        <f t="shared" si="2538"/>
        <v/>
      </c>
      <c r="BW850" s="143" t="str">
        <f t="shared" si="2539"/>
        <v/>
      </c>
      <c r="BX850" s="144" t="str">
        <f t="shared" si="2540"/>
        <v/>
      </c>
      <c r="BY850" s="141" t="str">
        <f t="shared" si="2541"/>
        <v/>
      </c>
      <c r="BZ850" s="139" t="str">
        <f t="shared" si="2542"/>
        <v/>
      </c>
      <c r="CA850" s="139" t="str">
        <f t="shared" si="2543"/>
        <v/>
      </c>
      <c r="CB850" s="139" t="str">
        <f t="shared" si="2544"/>
        <v/>
      </c>
      <c r="CC850" s="139" t="str">
        <f t="shared" si="2545"/>
        <v/>
      </c>
      <c r="CD850" s="139" t="str">
        <f t="shared" si="2546"/>
        <v/>
      </c>
      <c r="CE850" s="140" t="str">
        <f t="shared" si="2547"/>
        <v/>
      </c>
      <c r="CF850" s="141" t="str">
        <f t="shared" si="2548"/>
        <v/>
      </c>
      <c r="CG850" s="139" t="str">
        <f t="shared" si="2549"/>
        <v/>
      </c>
      <c r="CH850" s="139" t="str">
        <f t="shared" si="2550"/>
        <v/>
      </c>
      <c r="CI850" s="139" t="str">
        <f t="shared" si="2551"/>
        <v/>
      </c>
      <c r="CJ850" s="139" t="str">
        <f t="shared" si="2552"/>
        <v/>
      </c>
      <c r="CK850" s="139" t="str">
        <f t="shared" si="2553"/>
        <v/>
      </c>
      <c r="CL850" s="140" t="str">
        <f t="shared" si="2554"/>
        <v/>
      </c>
      <c r="CM850" s="142" t="str">
        <f t="shared" si="2555"/>
        <v/>
      </c>
      <c r="CN850" s="143" t="str">
        <f t="shared" si="2556"/>
        <v/>
      </c>
      <c r="CO850" s="143" t="str">
        <f t="shared" si="2557"/>
        <v/>
      </c>
      <c r="CP850" s="143" t="str">
        <f t="shared" si="2558"/>
        <v/>
      </c>
      <c r="CQ850" s="143" t="str">
        <f t="shared" si="2559"/>
        <v/>
      </c>
      <c r="CR850" s="145" t="str">
        <f t="shared" si="2560"/>
        <v/>
      </c>
      <c r="CS850" s="127"/>
      <c r="CT850" s="122" t="str">
        <f t="shared" si="2561"/>
        <v/>
      </c>
      <c r="CU850" s="123" t="str">
        <f t="shared" si="2562"/>
        <v/>
      </c>
      <c r="CV850" s="123" t="str">
        <f t="shared" si="2563"/>
        <v/>
      </c>
      <c r="CW850" s="123" t="str">
        <f t="shared" si="2564"/>
        <v/>
      </c>
      <c r="CX850" s="123" t="str">
        <f t="shared" si="2565"/>
        <v/>
      </c>
      <c r="CY850" s="123" t="str">
        <f t="shared" si="2566"/>
        <v/>
      </c>
      <c r="CZ850" s="123" t="str">
        <f t="shared" si="2567"/>
        <v/>
      </c>
      <c r="DA850" s="123" t="str">
        <f t="shared" si="2568"/>
        <v/>
      </c>
      <c r="DB850" s="124" t="str">
        <f t="shared" si="2569"/>
        <v/>
      </c>
      <c r="DC850" s="128" t="str">
        <f t="shared" si="2570"/>
        <v/>
      </c>
      <c r="DD850" s="123" t="str">
        <f t="shared" si="2571"/>
        <v/>
      </c>
      <c r="DE850" s="123" t="str">
        <f t="shared" si="2572"/>
        <v/>
      </c>
      <c r="DF850" s="123" t="str">
        <f t="shared" si="2573"/>
        <v/>
      </c>
      <c r="DG850" s="123" t="str">
        <f t="shared" si="2574"/>
        <v/>
      </c>
      <c r="DH850" s="123" t="str">
        <f t="shared" si="2575"/>
        <v/>
      </c>
      <c r="DI850" s="123" t="str">
        <f t="shared" si="2576"/>
        <v/>
      </c>
      <c r="DJ850" s="129" t="str">
        <f t="shared" si="2577"/>
        <v/>
      </c>
      <c r="DK850" s="98" t="s">
        <v>68</v>
      </c>
      <c r="DL850" s="130">
        <f t="shared" si="2584"/>
        <v>844</v>
      </c>
      <c r="DM850" s="56"/>
    </row>
    <row r="851" spans="2:117" ht="22.5" customHeight="1">
      <c r="B851" s="98" t="s">
        <v>68</v>
      </c>
      <c r="C851" s="130">
        <f t="shared" si="2578"/>
        <v>845</v>
      </c>
      <c r="D851" s="146">
        <v>45715</v>
      </c>
      <c r="E851" s="155" t="s">
        <v>69</v>
      </c>
      <c r="F851" s="102" t="s">
        <v>70</v>
      </c>
      <c r="G851" s="103" t="s">
        <v>20</v>
      </c>
      <c r="H851" s="131" t="s">
        <v>46</v>
      </c>
      <c r="I851" s="132">
        <v>5000</v>
      </c>
      <c r="J851" s="106"/>
      <c r="K851" s="107">
        <f t="shared" si="2579"/>
        <v>7802727</v>
      </c>
      <c r="L851" s="647" t="str">
        <f>HYPERLINK("./通帳_公開用/外通帳Y845-867.pdf","通帳Y845-Y867")</f>
        <v>通帳Y845-Y867</v>
      </c>
      <c r="M851" s="133"/>
      <c r="N851" s="133"/>
      <c r="O851" s="134" t="str">
        <f t="shared" ref="O851:S851" si="2816">IF($H851=O$6,$I851,"")</f>
        <v/>
      </c>
      <c r="P851" s="135" t="str">
        <f t="shared" si="2816"/>
        <v/>
      </c>
      <c r="Q851" s="136">
        <f t="shared" si="2816"/>
        <v>5000</v>
      </c>
      <c r="R851" s="135" t="str">
        <f t="shared" si="2816"/>
        <v/>
      </c>
      <c r="S851" s="137" t="str">
        <f t="shared" si="2816"/>
        <v/>
      </c>
      <c r="T851" s="113" t="str">
        <f t="shared" ref="T851:AJ851" si="2817">IF($H851=T$6,$J851,"")</f>
        <v/>
      </c>
      <c r="U851" s="114" t="str">
        <f t="shared" si="2817"/>
        <v/>
      </c>
      <c r="V851" s="114" t="str">
        <f t="shared" si="2817"/>
        <v/>
      </c>
      <c r="W851" s="114" t="str">
        <f t="shared" si="2817"/>
        <v/>
      </c>
      <c r="X851" s="113" t="str">
        <f t="shared" si="2817"/>
        <v/>
      </c>
      <c r="Y851" s="114" t="str">
        <f t="shared" si="2817"/>
        <v/>
      </c>
      <c r="Z851" s="114" t="str">
        <f t="shared" si="2817"/>
        <v/>
      </c>
      <c r="AA851" s="114" t="str">
        <f t="shared" si="2817"/>
        <v/>
      </c>
      <c r="AB851" s="113" t="str">
        <f t="shared" si="2817"/>
        <v/>
      </c>
      <c r="AC851" s="114" t="str">
        <f t="shared" si="2817"/>
        <v/>
      </c>
      <c r="AD851" s="114" t="str">
        <f t="shared" si="2817"/>
        <v/>
      </c>
      <c r="AE851" s="114" t="str">
        <f t="shared" si="2817"/>
        <v/>
      </c>
      <c r="AF851" s="114" t="str">
        <f t="shared" si="2817"/>
        <v/>
      </c>
      <c r="AG851" s="114" t="str">
        <f t="shared" si="2817"/>
        <v/>
      </c>
      <c r="AH851" s="114" t="str">
        <f t="shared" si="2817"/>
        <v/>
      </c>
      <c r="AI851" s="113" t="str">
        <f t="shared" si="2817"/>
        <v/>
      </c>
      <c r="AJ851" s="115" t="str">
        <f t="shared" si="2817"/>
        <v/>
      </c>
      <c r="AK851" s="617"/>
      <c r="AL851" s="38"/>
      <c r="AM851" s="98" t="s">
        <v>68</v>
      </c>
      <c r="AN851" s="130">
        <f t="shared" si="2582"/>
        <v>845</v>
      </c>
      <c r="AO851" s="138" t="str">
        <f t="shared" ref="AO851:AS851" si="2818">IF(AND($G851=AO$4,$H851=AO$6),$I851,"")</f>
        <v/>
      </c>
      <c r="AP851" s="139" t="str">
        <f t="shared" si="2818"/>
        <v/>
      </c>
      <c r="AQ851" s="139">
        <f t="shared" si="2818"/>
        <v>5000</v>
      </c>
      <c r="AR851" s="139" t="str">
        <f t="shared" si="2818"/>
        <v/>
      </c>
      <c r="AS851" s="139" t="str">
        <f t="shared" si="2818"/>
        <v/>
      </c>
      <c r="AT851" s="118"/>
      <c r="AU851" s="138" t="str">
        <f t="shared" si="2511"/>
        <v/>
      </c>
      <c r="AV851" s="139" t="str">
        <f t="shared" si="2512"/>
        <v/>
      </c>
      <c r="AW851" s="139" t="str">
        <f t="shared" si="2513"/>
        <v/>
      </c>
      <c r="AX851" s="139" t="str">
        <f t="shared" si="2514"/>
        <v/>
      </c>
      <c r="AY851" s="139" t="str">
        <f t="shared" si="2515"/>
        <v/>
      </c>
      <c r="AZ851" s="140" t="str">
        <f t="shared" si="2516"/>
        <v/>
      </c>
      <c r="BA851" s="141" t="str">
        <f t="shared" si="2517"/>
        <v/>
      </c>
      <c r="BB851" s="139" t="str">
        <f t="shared" si="2518"/>
        <v/>
      </c>
      <c r="BC851" s="139" t="str">
        <f t="shared" si="2519"/>
        <v/>
      </c>
      <c r="BD851" s="139" t="str">
        <f t="shared" si="2520"/>
        <v/>
      </c>
      <c r="BE851" s="140" t="str">
        <f t="shared" si="2521"/>
        <v/>
      </c>
      <c r="BF851" s="122" t="str">
        <f t="shared" si="2522"/>
        <v/>
      </c>
      <c r="BG851" s="123" t="str">
        <f t="shared" si="2523"/>
        <v/>
      </c>
      <c r="BH851" s="123" t="str">
        <f t="shared" si="2524"/>
        <v/>
      </c>
      <c r="BI851" s="123" t="str">
        <f t="shared" si="2525"/>
        <v/>
      </c>
      <c r="BJ851" s="122" t="str">
        <f t="shared" si="2526"/>
        <v/>
      </c>
      <c r="BK851" s="123" t="str">
        <f t="shared" si="2527"/>
        <v/>
      </c>
      <c r="BL851" s="123" t="str">
        <f t="shared" si="2528"/>
        <v/>
      </c>
      <c r="BM851" s="123" t="str">
        <f t="shared" si="2529"/>
        <v/>
      </c>
      <c r="BN851" s="123" t="str">
        <f t="shared" si="2530"/>
        <v/>
      </c>
      <c r="BO851" s="123" t="str">
        <f t="shared" si="2531"/>
        <v/>
      </c>
      <c r="BP851" s="123" t="str">
        <f t="shared" si="2532"/>
        <v/>
      </c>
      <c r="BQ851" s="123" t="str">
        <f t="shared" si="2533"/>
        <v/>
      </c>
      <c r="BR851" s="124" t="str">
        <f t="shared" si="2534"/>
        <v/>
      </c>
      <c r="BS851" s="142" t="str">
        <f t="shared" si="2535"/>
        <v/>
      </c>
      <c r="BT851" s="143" t="str">
        <f t="shared" si="2536"/>
        <v/>
      </c>
      <c r="BU851" s="143" t="str">
        <f t="shared" si="2537"/>
        <v/>
      </c>
      <c r="BV851" s="143" t="str">
        <f t="shared" si="2538"/>
        <v/>
      </c>
      <c r="BW851" s="143" t="str">
        <f t="shared" si="2539"/>
        <v/>
      </c>
      <c r="BX851" s="144" t="str">
        <f t="shared" si="2540"/>
        <v/>
      </c>
      <c r="BY851" s="141" t="str">
        <f t="shared" si="2541"/>
        <v/>
      </c>
      <c r="BZ851" s="139" t="str">
        <f t="shared" si="2542"/>
        <v/>
      </c>
      <c r="CA851" s="139" t="str">
        <f t="shared" si="2543"/>
        <v/>
      </c>
      <c r="CB851" s="139" t="str">
        <f t="shared" si="2544"/>
        <v/>
      </c>
      <c r="CC851" s="139" t="str">
        <f t="shared" si="2545"/>
        <v/>
      </c>
      <c r="CD851" s="139" t="str">
        <f t="shared" si="2546"/>
        <v/>
      </c>
      <c r="CE851" s="140" t="str">
        <f t="shared" si="2547"/>
        <v/>
      </c>
      <c r="CF851" s="141" t="str">
        <f t="shared" si="2548"/>
        <v/>
      </c>
      <c r="CG851" s="139" t="str">
        <f t="shared" si="2549"/>
        <v/>
      </c>
      <c r="CH851" s="139" t="str">
        <f t="shared" si="2550"/>
        <v/>
      </c>
      <c r="CI851" s="139" t="str">
        <f t="shared" si="2551"/>
        <v/>
      </c>
      <c r="CJ851" s="139" t="str">
        <f t="shared" si="2552"/>
        <v/>
      </c>
      <c r="CK851" s="139" t="str">
        <f t="shared" si="2553"/>
        <v/>
      </c>
      <c r="CL851" s="140" t="str">
        <f t="shared" si="2554"/>
        <v/>
      </c>
      <c r="CM851" s="142" t="str">
        <f t="shared" si="2555"/>
        <v/>
      </c>
      <c r="CN851" s="143" t="str">
        <f t="shared" si="2556"/>
        <v/>
      </c>
      <c r="CO851" s="143" t="str">
        <f t="shared" si="2557"/>
        <v/>
      </c>
      <c r="CP851" s="143" t="str">
        <f t="shared" si="2558"/>
        <v/>
      </c>
      <c r="CQ851" s="143" t="str">
        <f t="shared" si="2559"/>
        <v/>
      </c>
      <c r="CR851" s="145" t="str">
        <f t="shared" si="2560"/>
        <v/>
      </c>
      <c r="CS851" s="127"/>
      <c r="CT851" s="122" t="str">
        <f t="shared" si="2561"/>
        <v/>
      </c>
      <c r="CU851" s="123" t="str">
        <f t="shared" si="2562"/>
        <v/>
      </c>
      <c r="CV851" s="123" t="str">
        <f t="shared" si="2563"/>
        <v/>
      </c>
      <c r="CW851" s="123" t="str">
        <f t="shared" si="2564"/>
        <v/>
      </c>
      <c r="CX851" s="123" t="str">
        <f t="shared" si="2565"/>
        <v/>
      </c>
      <c r="CY851" s="123" t="str">
        <f t="shared" si="2566"/>
        <v/>
      </c>
      <c r="CZ851" s="123" t="str">
        <f t="shared" si="2567"/>
        <v/>
      </c>
      <c r="DA851" s="123" t="str">
        <f t="shared" si="2568"/>
        <v/>
      </c>
      <c r="DB851" s="124" t="str">
        <f t="shared" si="2569"/>
        <v/>
      </c>
      <c r="DC851" s="128" t="str">
        <f t="shared" si="2570"/>
        <v/>
      </c>
      <c r="DD851" s="123" t="str">
        <f t="shared" si="2571"/>
        <v/>
      </c>
      <c r="DE851" s="123" t="str">
        <f t="shared" si="2572"/>
        <v/>
      </c>
      <c r="DF851" s="123" t="str">
        <f t="shared" si="2573"/>
        <v/>
      </c>
      <c r="DG851" s="123" t="str">
        <f t="shared" si="2574"/>
        <v/>
      </c>
      <c r="DH851" s="123" t="str">
        <f t="shared" si="2575"/>
        <v/>
      </c>
      <c r="DI851" s="123" t="str">
        <f t="shared" si="2576"/>
        <v/>
      </c>
      <c r="DJ851" s="129" t="str">
        <f t="shared" si="2577"/>
        <v/>
      </c>
      <c r="DK851" s="98" t="s">
        <v>68</v>
      </c>
      <c r="DL851" s="130">
        <f t="shared" si="2584"/>
        <v>845</v>
      </c>
      <c r="DM851" s="56"/>
    </row>
    <row r="852" spans="2:117" ht="22.5" customHeight="1">
      <c r="B852" s="98" t="s">
        <v>68</v>
      </c>
      <c r="C852" s="130">
        <f t="shared" si="2578"/>
        <v>846</v>
      </c>
      <c r="D852" s="146">
        <v>45715</v>
      </c>
      <c r="E852" s="155" t="s">
        <v>69</v>
      </c>
      <c r="F852" s="102" t="s">
        <v>70</v>
      </c>
      <c r="G852" s="103" t="s">
        <v>20</v>
      </c>
      <c r="H852" s="131" t="s">
        <v>46</v>
      </c>
      <c r="I852" s="132">
        <v>10000</v>
      </c>
      <c r="J852" s="106"/>
      <c r="K852" s="107">
        <f t="shared" si="2579"/>
        <v>7812727</v>
      </c>
      <c r="L852" s="645"/>
      <c r="M852" s="133"/>
      <c r="N852" s="133"/>
      <c r="O852" s="134" t="str">
        <f t="shared" ref="O852:S852" si="2819">IF($H852=O$6,$I852,"")</f>
        <v/>
      </c>
      <c r="P852" s="135" t="str">
        <f t="shared" si="2819"/>
        <v/>
      </c>
      <c r="Q852" s="136">
        <f t="shared" si="2819"/>
        <v>10000</v>
      </c>
      <c r="R852" s="135" t="str">
        <f t="shared" si="2819"/>
        <v/>
      </c>
      <c r="S852" s="137" t="str">
        <f t="shared" si="2819"/>
        <v/>
      </c>
      <c r="T852" s="113" t="str">
        <f t="shared" ref="T852:AJ852" si="2820">IF($H852=T$6,$J852,"")</f>
        <v/>
      </c>
      <c r="U852" s="114" t="str">
        <f t="shared" si="2820"/>
        <v/>
      </c>
      <c r="V852" s="114" t="str">
        <f t="shared" si="2820"/>
        <v/>
      </c>
      <c r="W852" s="114" t="str">
        <f t="shared" si="2820"/>
        <v/>
      </c>
      <c r="X852" s="113" t="str">
        <f t="shared" si="2820"/>
        <v/>
      </c>
      <c r="Y852" s="114" t="str">
        <f t="shared" si="2820"/>
        <v/>
      </c>
      <c r="Z852" s="114" t="str">
        <f t="shared" si="2820"/>
        <v/>
      </c>
      <c r="AA852" s="114" t="str">
        <f t="shared" si="2820"/>
        <v/>
      </c>
      <c r="AB852" s="113" t="str">
        <f t="shared" si="2820"/>
        <v/>
      </c>
      <c r="AC852" s="114" t="str">
        <f t="shared" si="2820"/>
        <v/>
      </c>
      <c r="AD852" s="114" t="str">
        <f t="shared" si="2820"/>
        <v/>
      </c>
      <c r="AE852" s="114" t="str">
        <f t="shared" si="2820"/>
        <v/>
      </c>
      <c r="AF852" s="114" t="str">
        <f t="shared" si="2820"/>
        <v/>
      </c>
      <c r="AG852" s="114" t="str">
        <f t="shared" si="2820"/>
        <v/>
      </c>
      <c r="AH852" s="114" t="str">
        <f t="shared" si="2820"/>
        <v/>
      </c>
      <c r="AI852" s="113" t="str">
        <f t="shared" si="2820"/>
        <v/>
      </c>
      <c r="AJ852" s="115" t="str">
        <f t="shared" si="2820"/>
        <v/>
      </c>
      <c r="AK852" s="617"/>
      <c r="AL852" s="38"/>
      <c r="AM852" s="98" t="s">
        <v>68</v>
      </c>
      <c r="AN852" s="130">
        <f t="shared" si="2582"/>
        <v>846</v>
      </c>
      <c r="AO852" s="138" t="str">
        <f t="shared" ref="AO852:AS852" si="2821">IF(AND($G852=AO$4,$H852=AO$6),$I852,"")</f>
        <v/>
      </c>
      <c r="AP852" s="139" t="str">
        <f t="shared" si="2821"/>
        <v/>
      </c>
      <c r="AQ852" s="139">
        <f t="shared" si="2821"/>
        <v>10000</v>
      </c>
      <c r="AR852" s="139" t="str">
        <f t="shared" si="2821"/>
        <v/>
      </c>
      <c r="AS852" s="139" t="str">
        <f t="shared" si="2821"/>
        <v/>
      </c>
      <c r="AT852" s="118"/>
      <c r="AU852" s="138" t="str">
        <f t="shared" si="2511"/>
        <v/>
      </c>
      <c r="AV852" s="139" t="str">
        <f t="shared" si="2512"/>
        <v/>
      </c>
      <c r="AW852" s="139" t="str">
        <f t="shared" si="2513"/>
        <v/>
      </c>
      <c r="AX852" s="139" t="str">
        <f t="shared" si="2514"/>
        <v/>
      </c>
      <c r="AY852" s="139" t="str">
        <f t="shared" si="2515"/>
        <v/>
      </c>
      <c r="AZ852" s="140" t="str">
        <f t="shared" si="2516"/>
        <v/>
      </c>
      <c r="BA852" s="141" t="str">
        <f t="shared" si="2517"/>
        <v/>
      </c>
      <c r="BB852" s="139" t="str">
        <f t="shared" si="2518"/>
        <v/>
      </c>
      <c r="BC852" s="139" t="str">
        <f t="shared" si="2519"/>
        <v/>
      </c>
      <c r="BD852" s="139" t="str">
        <f t="shared" si="2520"/>
        <v/>
      </c>
      <c r="BE852" s="140" t="str">
        <f t="shared" si="2521"/>
        <v/>
      </c>
      <c r="BF852" s="122" t="str">
        <f t="shared" si="2522"/>
        <v/>
      </c>
      <c r="BG852" s="123" t="str">
        <f t="shared" si="2523"/>
        <v/>
      </c>
      <c r="BH852" s="123" t="str">
        <f t="shared" si="2524"/>
        <v/>
      </c>
      <c r="BI852" s="123" t="str">
        <f t="shared" si="2525"/>
        <v/>
      </c>
      <c r="BJ852" s="122" t="str">
        <f t="shared" si="2526"/>
        <v/>
      </c>
      <c r="BK852" s="123" t="str">
        <f t="shared" si="2527"/>
        <v/>
      </c>
      <c r="BL852" s="123" t="str">
        <f t="shared" si="2528"/>
        <v/>
      </c>
      <c r="BM852" s="123" t="str">
        <f t="shared" si="2529"/>
        <v/>
      </c>
      <c r="BN852" s="123" t="str">
        <f t="shared" si="2530"/>
        <v/>
      </c>
      <c r="BO852" s="123" t="str">
        <f t="shared" si="2531"/>
        <v/>
      </c>
      <c r="BP852" s="123" t="str">
        <f t="shared" si="2532"/>
        <v/>
      </c>
      <c r="BQ852" s="123" t="str">
        <f t="shared" si="2533"/>
        <v/>
      </c>
      <c r="BR852" s="124" t="str">
        <f t="shared" si="2534"/>
        <v/>
      </c>
      <c r="BS852" s="142" t="str">
        <f t="shared" si="2535"/>
        <v/>
      </c>
      <c r="BT852" s="143" t="str">
        <f t="shared" si="2536"/>
        <v/>
      </c>
      <c r="BU852" s="143" t="str">
        <f t="shared" si="2537"/>
        <v/>
      </c>
      <c r="BV852" s="143" t="str">
        <f t="shared" si="2538"/>
        <v/>
      </c>
      <c r="BW852" s="143" t="str">
        <f t="shared" si="2539"/>
        <v/>
      </c>
      <c r="BX852" s="144" t="str">
        <f t="shared" si="2540"/>
        <v/>
      </c>
      <c r="BY852" s="141" t="str">
        <f t="shared" si="2541"/>
        <v/>
      </c>
      <c r="BZ852" s="139" t="str">
        <f t="shared" si="2542"/>
        <v/>
      </c>
      <c r="CA852" s="139" t="str">
        <f t="shared" si="2543"/>
        <v/>
      </c>
      <c r="CB852" s="139" t="str">
        <f t="shared" si="2544"/>
        <v/>
      </c>
      <c r="CC852" s="139" t="str">
        <f t="shared" si="2545"/>
        <v/>
      </c>
      <c r="CD852" s="139" t="str">
        <f t="shared" si="2546"/>
        <v/>
      </c>
      <c r="CE852" s="140" t="str">
        <f t="shared" si="2547"/>
        <v/>
      </c>
      <c r="CF852" s="141" t="str">
        <f t="shared" si="2548"/>
        <v/>
      </c>
      <c r="CG852" s="139" t="str">
        <f t="shared" si="2549"/>
        <v/>
      </c>
      <c r="CH852" s="139" t="str">
        <f t="shared" si="2550"/>
        <v/>
      </c>
      <c r="CI852" s="139" t="str">
        <f t="shared" si="2551"/>
        <v/>
      </c>
      <c r="CJ852" s="139" t="str">
        <f t="shared" si="2552"/>
        <v/>
      </c>
      <c r="CK852" s="139" t="str">
        <f t="shared" si="2553"/>
        <v/>
      </c>
      <c r="CL852" s="140" t="str">
        <f t="shared" si="2554"/>
        <v/>
      </c>
      <c r="CM852" s="142" t="str">
        <f t="shared" si="2555"/>
        <v/>
      </c>
      <c r="CN852" s="143" t="str">
        <f t="shared" si="2556"/>
        <v/>
      </c>
      <c r="CO852" s="143" t="str">
        <f t="shared" si="2557"/>
        <v/>
      </c>
      <c r="CP852" s="143" t="str">
        <f t="shared" si="2558"/>
        <v/>
      </c>
      <c r="CQ852" s="143" t="str">
        <f t="shared" si="2559"/>
        <v/>
      </c>
      <c r="CR852" s="145" t="str">
        <f t="shared" si="2560"/>
        <v/>
      </c>
      <c r="CS852" s="127"/>
      <c r="CT852" s="122" t="str">
        <f t="shared" si="2561"/>
        <v/>
      </c>
      <c r="CU852" s="123" t="str">
        <f t="shared" si="2562"/>
        <v/>
      </c>
      <c r="CV852" s="123" t="str">
        <f t="shared" si="2563"/>
        <v/>
      </c>
      <c r="CW852" s="123" t="str">
        <f t="shared" si="2564"/>
        <v/>
      </c>
      <c r="CX852" s="123" t="str">
        <f t="shared" si="2565"/>
        <v/>
      </c>
      <c r="CY852" s="123" t="str">
        <f t="shared" si="2566"/>
        <v/>
      </c>
      <c r="CZ852" s="123" t="str">
        <f t="shared" si="2567"/>
        <v/>
      </c>
      <c r="DA852" s="123" t="str">
        <f t="shared" si="2568"/>
        <v/>
      </c>
      <c r="DB852" s="124" t="str">
        <f t="shared" si="2569"/>
        <v/>
      </c>
      <c r="DC852" s="128" t="str">
        <f t="shared" si="2570"/>
        <v/>
      </c>
      <c r="DD852" s="123" t="str">
        <f t="shared" si="2571"/>
        <v/>
      </c>
      <c r="DE852" s="123" t="str">
        <f t="shared" si="2572"/>
        <v/>
      </c>
      <c r="DF852" s="123" t="str">
        <f t="shared" si="2573"/>
        <v/>
      </c>
      <c r="DG852" s="123" t="str">
        <f t="shared" si="2574"/>
        <v/>
      </c>
      <c r="DH852" s="123" t="str">
        <f t="shared" si="2575"/>
        <v/>
      </c>
      <c r="DI852" s="123" t="str">
        <f t="shared" si="2576"/>
        <v/>
      </c>
      <c r="DJ852" s="129" t="str">
        <f t="shared" si="2577"/>
        <v/>
      </c>
      <c r="DK852" s="98" t="s">
        <v>68</v>
      </c>
      <c r="DL852" s="130">
        <f t="shared" si="2584"/>
        <v>846</v>
      </c>
      <c r="DM852" s="56"/>
    </row>
    <row r="853" spans="2:117" ht="22.5" customHeight="1">
      <c r="B853" s="98" t="s">
        <v>68</v>
      </c>
      <c r="C853" s="130">
        <f t="shared" si="2578"/>
        <v>847</v>
      </c>
      <c r="D853" s="146">
        <v>45715</v>
      </c>
      <c r="E853" s="155" t="s">
        <v>69</v>
      </c>
      <c r="F853" s="102" t="s">
        <v>70</v>
      </c>
      <c r="G853" s="103" t="s">
        <v>20</v>
      </c>
      <c r="H853" s="131" t="s">
        <v>46</v>
      </c>
      <c r="I853" s="132">
        <v>5000</v>
      </c>
      <c r="J853" s="106"/>
      <c r="K853" s="107">
        <f t="shared" si="2579"/>
        <v>7817727</v>
      </c>
      <c r="L853" s="645"/>
      <c r="M853" s="133"/>
      <c r="N853" s="133"/>
      <c r="O853" s="134" t="str">
        <f t="shared" ref="O853:S853" si="2822">IF($H853=O$6,$I853,"")</f>
        <v/>
      </c>
      <c r="P853" s="135" t="str">
        <f t="shared" si="2822"/>
        <v/>
      </c>
      <c r="Q853" s="136">
        <f t="shared" si="2822"/>
        <v>5000</v>
      </c>
      <c r="R853" s="135" t="str">
        <f t="shared" si="2822"/>
        <v/>
      </c>
      <c r="S853" s="137" t="str">
        <f t="shared" si="2822"/>
        <v/>
      </c>
      <c r="T853" s="113" t="str">
        <f t="shared" ref="T853:AJ853" si="2823">IF($H853=T$6,$J853,"")</f>
        <v/>
      </c>
      <c r="U853" s="114" t="str">
        <f t="shared" si="2823"/>
        <v/>
      </c>
      <c r="V853" s="114" t="str">
        <f t="shared" si="2823"/>
        <v/>
      </c>
      <c r="W853" s="114" t="str">
        <f t="shared" si="2823"/>
        <v/>
      </c>
      <c r="X853" s="113" t="str">
        <f t="shared" si="2823"/>
        <v/>
      </c>
      <c r="Y853" s="114" t="str">
        <f t="shared" si="2823"/>
        <v/>
      </c>
      <c r="Z853" s="114" t="str">
        <f t="shared" si="2823"/>
        <v/>
      </c>
      <c r="AA853" s="114" t="str">
        <f t="shared" si="2823"/>
        <v/>
      </c>
      <c r="AB853" s="113" t="str">
        <f t="shared" si="2823"/>
        <v/>
      </c>
      <c r="AC853" s="114" t="str">
        <f t="shared" si="2823"/>
        <v/>
      </c>
      <c r="AD853" s="114" t="str">
        <f t="shared" si="2823"/>
        <v/>
      </c>
      <c r="AE853" s="114" t="str">
        <f t="shared" si="2823"/>
        <v/>
      </c>
      <c r="AF853" s="114" t="str">
        <f t="shared" si="2823"/>
        <v/>
      </c>
      <c r="AG853" s="114" t="str">
        <f t="shared" si="2823"/>
        <v/>
      </c>
      <c r="AH853" s="114" t="str">
        <f t="shared" si="2823"/>
        <v/>
      </c>
      <c r="AI853" s="113" t="str">
        <f t="shared" si="2823"/>
        <v/>
      </c>
      <c r="AJ853" s="115" t="str">
        <f t="shared" si="2823"/>
        <v/>
      </c>
      <c r="AK853" s="617"/>
      <c r="AL853" s="38"/>
      <c r="AM853" s="98" t="s">
        <v>68</v>
      </c>
      <c r="AN853" s="130">
        <f t="shared" si="2582"/>
        <v>847</v>
      </c>
      <c r="AO853" s="138" t="str">
        <f t="shared" ref="AO853:AS853" si="2824">IF(AND($G853=AO$4,$H853=AO$6),$I853,"")</f>
        <v/>
      </c>
      <c r="AP853" s="139" t="str">
        <f t="shared" si="2824"/>
        <v/>
      </c>
      <c r="AQ853" s="139">
        <f t="shared" si="2824"/>
        <v>5000</v>
      </c>
      <c r="AR853" s="139" t="str">
        <f t="shared" si="2824"/>
        <v/>
      </c>
      <c r="AS853" s="139" t="str">
        <f t="shared" si="2824"/>
        <v/>
      </c>
      <c r="AT853" s="118"/>
      <c r="AU853" s="138" t="str">
        <f t="shared" si="2511"/>
        <v/>
      </c>
      <c r="AV853" s="139" t="str">
        <f t="shared" si="2512"/>
        <v/>
      </c>
      <c r="AW853" s="139" t="str">
        <f t="shared" si="2513"/>
        <v/>
      </c>
      <c r="AX853" s="139" t="str">
        <f t="shared" si="2514"/>
        <v/>
      </c>
      <c r="AY853" s="139" t="str">
        <f t="shared" si="2515"/>
        <v/>
      </c>
      <c r="AZ853" s="140" t="str">
        <f t="shared" si="2516"/>
        <v/>
      </c>
      <c r="BA853" s="141" t="str">
        <f t="shared" si="2517"/>
        <v/>
      </c>
      <c r="BB853" s="139" t="str">
        <f t="shared" si="2518"/>
        <v/>
      </c>
      <c r="BC853" s="139" t="str">
        <f t="shared" si="2519"/>
        <v/>
      </c>
      <c r="BD853" s="139" t="str">
        <f t="shared" si="2520"/>
        <v/>
      </c>
      <c r="BE853" s="140" t="str">
        <f t="shared" si="2521"/>
        <v/>
      </c>
      <c r="BF853" s="122" t="str">
        <f t="shared" si="2522"/>
        <v/>
      </c>
      <c r="BG853" s="123" t="str">
        <f t="shared" si="2523"/>
        <v/>
      </c>
      <c r="BH853" s="123" t="str">
        <f t="shared" si="2524"/>
        <v/>
      </c>
      <c r="BI853" s="123" t="str">
        <f t="shared" si="2525"/>
        <v/>
      </c>
      <c r="BJ853" s="122" t="str">
        <f t="shared" si="2526"/>
        <v/>
      </c>
      <c r="BK853" s="123" t="str">
        <f t="shared" si="2527"/>
        <v/>
      </c>
      <c r="BL853" s="123" t="str">
        <f t="shared" si="2528"/>
        <v/>
      </c>
      <c r="BM853" s="123" t="str">
        <f t="shared" si="2529"/>
        <v/>
      </c>
      <c r="BN853" s="123" t="str">
        <f t="shared" si="2530"/>
        <v/>
      </c>
      <c r="BO853" s="123" t="str">
        <f t="shared" si="2531"/>
        <v/>
      </c>
      <c r="BP853" s="123" t="str">
        <f t="shared" si="2532"/>
        <v/>
      </c>
      <c r="BQ853" s="123" t="str">
        <f t="shared" si="2533"/>
        <v/>
      </c>
      <c r="BR853" s="124" t="str">
        <f t="shared" si="2534"/>
        <v/>
      </c>
      <c r="BS853" s="142" t="str">
        <f t="shared" si="2535"/>
        <v/>
      </c>
      <c r="BT853" s="143" t="str">
        <f t="shared" si="2536"/>
        <v/>
      </c>
      <c r="BU853" s="143" t="str">
        <f t="shared" si="2537"/>
        <v/>
      </c>
      <c r="BV853" s="143" t="str">
        <f t="shared" si="2538"/>
        <v/>
      </c>
      <c r="BW853" s="143" t="str">
        <f t="shared" si="2539"/>
        <v/>
      </c>
      <c r="BX853" s="144" t="str">
        <f t="shared" si="2540"/>
        <v/>
      </c>
      <c r="BY853" s="141" t="str">
        <f t="shared" si="2541"/>
        <v/>
      </c>
      <c r="BZ853" s="139" t="str">
        <f t="shared" si="2542"/>
        <v/>
      </c>
      <c r="CA853" s="139" t="str">
        <f t="shared" si="2543"/>
        <v/>
      </c>
      <c r="CB853" s="139" t="str">
        <f t="shared" si="2544"/>
        <v/>
      </c>
      <c r="CC853" s="139" t="str">
        <f t="shared" si="2545"/>
        <v/>
      </c>
      <c r="CD853" s="139" t="str">
        <f t="shared" si="2546"/>
        <v/>
      </c>
      <c r="CE853" s="140" t="str">
        <f t="shared" si="2547"/>
        <v/>
      </c>
      <c r="CF853" s="141" t="str">
        <f t="shared" si="2548"/>
        <v/>
      </c>
      <c r="CG853" s="139" t="str">
        <f t="shared" si="2549"/>
        <v/>
      </c>
      <c r="CH853" s="139" t="str">
        <f t="shared" si="2550"/>
        <v/>
      </c>
      <c r="CI853" s="139" t="str">
        <f t="shared" si="2551"/>
        <v/>
      </c>
      <c r="CJ853" s="139" t="str">
        <f t="shared" si="2552"/>
        <v/>
      </c>
      <c r="CK853" s="139" t="str">
        <f t="shared" si="2553"/>
        <v/>
      </c>
      <c r="CL853" s="140" t="str">
        <f t="shared" si="2554"/>
        <v/>
      </c>
      <c r="CM853" s="142" t="str">
        <f t="shared" si="2555"/>
        <v/>
      </c>
      <c r="CN853" s="143" t="str">
        <f t="shared" si="2556"/>
        <v/>
      </c>
      <c r="CO853" s="143" t="str">
        <f t="shared" si="2557"/>
        <v/>
      </c>
      <c r="CP853" s="143" t="str">
        <f t="shared" si="2558"/>
        <v/>
      </c>
      <c r="CQ853" s="143" t="str">
        <f t="shared" si="2559"/>
        <v/>
      </c>
      <c r="CR853" s="145" t="str">
        <f t="shared" si="2560"/>
        <v/>
      </c>
      <c r="CS853" s="127"/>
      <c r="CT853" s="122" t="str">
        <f t="shared" si="2561"/>
        <v/>
      </c>
      <c r="CU853" s="123" t="str">
        <f t="shared" si="2562"/>
        <v/>
      </c>
      <c r="CV853" s="123" t="str">
        <f t="shared" si="2563"/>
        <v/>
      </c>
      <c r="CW853" s="123" t="str">
        <f t="shared" si="2564"/>
        <v/>
      </c>
      <c r="CX853" s="123" t="str">
        <f t="shared" si="2565"/>
        <v/>
      </c>
      <c r="CY853" s="123" t="str">
        <f t="shared" si="2566"/>
        <v/>
      </c>
      <c r="CZ853" s="123" t="str">
        <f t="shared" si="2567"/>
        <v/>
      </c>
      <c r="DA853" s="123" t="str">
        <f t="shared" si="2568"/>
        <v/>
      </c>
      <c r="DB853" s="124" t="str">
        <f t="shared" si="2569"/>
        <v/>
      </c>
      <c r="DC853" s="128" t="str">
        <f t="shared" si="2570"/>
        <v/>
      </c>
      <c r="DD853" s="123" t="str">
        <f t="shared" si="2571"/>
        <v/>
      </c>
      <c r="DE853" s="123" t="str">
        <f t="shared" si="2572"/>
        <v/>
      </c>
      <c r="DF853" s="123" t="str">
        <f t="shared" si="2573"/>
        <v/>
      </c>
      <c r="DG853" s="123" t="str">
        <f t="shared" si="2574"/>
        <v/>
      </c>
      <c r="DH853" s="123" t="str">
        <f t="shared" si="2575"/>
        <v/>
      </c>
      <c r="DI853" s="123" t="str">
        <f t="shared" si="2576"/>
        <v/>
      </c>
      <c r="DJ853" s="129" t="str">
        <f t="shared" si="2577"/>
        <v/>
      </c>
      <c r="DK853" s="98" t="s">
        <v>68</v>
      </c>
      <c r="DL853" s="130">
        <f t="shared" si="2584"/>
        <v>847</v>
      </c>
      <c r="DM853" s="56"/>
    </row>
    <row r="854" spans="2:117" ht="22.5" customHeight="1">
      <c r="B854" s="98" t="s">
        <v>68</v>
      </c>
      <c r="C854" s="130">
        <f t="shared" si="2578"/>
        <v>848</v>
      </c>
      <c r="D854" s="146">
        <v>45715</v>
      </c>
      <c r="E854" s="155" t="s">
        <v>69</v>
      </c>
      <c r="F854" s="102" t="s">
        <v>70</v>
      </c>
      <c r="G854" s="156" t="s">
        <v>20</v>
      </c>
      <c r="H854" s="131" t="s">
        <v>46</v>
      </c>
      <c r="I854" s="132">
        <v>1000</v>
      </c>
      <c r="J854" s="106"/>
      <c r="K854" s="107">
        <f t="shared" si="2579"/>
        <v>7818727</v>
      </c>
      <c r="L854" s="645"/>
      <c r="M854" s="133"/>
      <c r="N854" s="133"/>
      <c r="O854" s="134" t="str">
        <f t="shared" ref="O854:S854" si="2825">IF($H854=O$6,$I854,"")</f>
        <v/>
      </c>
      <c r="P854" s="135" t="str">
        <f t="shared" si="2825"/>
        <v/>
      </c>
      <c r="Q854" s="136">
        <f t="shared" si="2825"/>
        <v>1000</v>
      </c>
      <c r="R854" s="135" t="str">
        <f t="shared" si="2825"/>
        <v/>
      </c>
      <c r="S854" s="137" t="str">
        <f t="shared" si="2825"/>
        <v/>
      </c>
      <c r="T854" s="113" t="str">
        <f t="shared" ref="T854:AJ854" si="2826">IF($H854=T$6,$J854,"")</f>
        <v/>
      </c>
      <c r="U854" s="114" t="str">
        <f t="shared" si="2826"/>
        <v/>
      </c>
      <c r="V854" s="114" t="str">
        <f t="shared" si="2826"/>
        <v/>
      </c>
      <c r="W854" s="114" t="str">
        <f t="shared" si="2826"/>
        <v/>
      </c>
      <c r="X854" s="113" t="str">
        <f t="shared" si="2826"/>
        <v/>
      </c>
      <c r="Y854" s="114" t="str">
        <f t="shared" si="2826"/>
        <v/>
      </c>
      <c r="Z854" s="114" t="str">
        <f t="shared" si="2826"/>
        <v/>
      </c>
      <c r="AA854" s="114" t="str">
        <f t="shared" si="2826"/>
        <v/>
      </c>
      <c r="AB854" s="113" t="str">
        <f t="shared" si="2826"/>
        <v/>
      </c>
      <c r="AC854" s="114" t="str">
        <f t="shared" si="2826"/>
        <v/>
      </c>
      <c r="AD854" s="114" t="str">
        <f t="shared" si="2826"/>
        <v/>
      </c>
      <c r="AE854" s="114" t="str">
        <f t="shared" si="2826"/>
        <v/>
      </c>
      <c r="AF854" s="114" t="str">
        <f t="shared" si="2826"/>
        <v/>
      </c>
      <c r="AG854" s="114" t="str">
        <f t="shared" si="2826"/>
        <v/>
      </c>
      <c r="AH854" s="114" t="str">
        <f t="shared" si="2826"/>
        <v/>
      </c>
      <c r="AI854" s="113" t="str">
        <f t="shared" si="2826"/>
        <v/>
      </c>
      <c r="AJ854" s="115" t="str">
        <f t="shared" si="2826"/>
        <v/>
      </c>
      <c r="AK854" s="617"/>
      <c r="AL854" s="38"/>
      <c r="AM854" s="98" t="s">
        <v>68</v>
      </c>
      <c r="AN854" s="130">
        <f t="shared" si="2582"/>
        <v>848</v>
      </c>
      <c r="AO854" s="138" t="str">
        <f t="shared" ref="AO854:AS854" si="2827">IF(AND($G854=AO$4,$H854=AO$6),$I854,"")</f>
        <v/>
      </c>
      <c r="AP854" s="139" t="str">
        <f t="shared" si="2827"/>
        <v/>
      </c>
      <c r="AQ854" s="139">
        <f t="shared" si="2827"/>
        <v>1000</v>
      </c>
      <c r="AR854" s="139" t="str">
        <f t="shared" si="2827"/>
        <v/>
      </c>
      <c r="AS854" s="139" t="str">
        <f t="shared" si="2827"/>
        <v/>
      </c>
      <c r="AT854" s="118"/>
      <c r="AU854" s="138" t="str">
        <f t="shared" si="2511"/>
        <v/>
      </c>
      <c r="AV854" s="139" t="str">
        <f t="shared" si="2512"/>
        <v/>
      </c>
      <c r="AW854" s="139" t="str">
        <f t="shared" si="2513"/>
        <v/>
      </c>
      <c r="AX854" s="139" t="str">
        <f t="shared" si="2514"/>
        <v/>
      </c>
      <c r="AY854" s="139" t="str">
        <f t="shared" si="2515"/>
        <v/>
      </c>
      <c r="AZ854" s="140" t="str">
        <f t="shared" si="2516"/>
        <v/>
      </c>
      <c r="BA854" s="141" t="str">
        <f t="shared" si="2517"/>
        <v/>
      </c>
      <c r="BB854" s="139" t="str">
        <f t="shared" si="2518"/>
        <v/>
      </c>
      <c r="BC854" s="139" t="str">
        <f t="shared" si="2519"/>
        <v/>
      </c>
      <c r="BD854" s="139" t="str">
        <f t="shared" si="2520"/>
        <v/>
      </c>
      <c r="BE854" s="140" t="str">
        <f t="shared" si="2521"/>
        <v/>
      </c>
      <c r="BF854" s="122" t="str">
        <f t="shared" si="2522"/>
        <v/>
      </c>
      <c r="BG854" s="123" t="str">
        <f t="shared" si="2523"/>
        <v/>
      </c>
      <c r="BH854" s="123" t="str">
        <f t="shared" si="2524"/>
        <v/>
      </c>
      <c r="BI854" s="123" t="str">
        <f t="shared" si="2525"/>
        <v/>
      </c>
      <c r="BJ854" s="122" t="str">
        <f t="shared" si="2526"/>
        <v/>
      </c>
      <c r="BK854" s="123" t="str">
        <f t="shared" si="2527"/>
        <v/>
      </c>
      <c r="BL854" s="123" t="str">
        <f t="shared" si="2528"/>
        <v/>
      </c>
      <c r="BM854" s="123" t="str">
        <f t="shared" si="2529"/>
        <v/>
      </c>
      <c r="BN854" s="123" t="str">
        <f t="shared" si="2530"/>
        <v/>
      </c>
      <c r="BO854" s="123" t="str">
        <f t="shared" si="2531"/>
        <v/>
      </c>
      <c r="BP854" s="123" t="str">
        <f t="shared" si="2532"/>
        <v/>
      </c>
      <c r="BQ854" s="123" t="str">
        <f t="shared" si="2533"/>
        <v/>
      </c>
      <c r="BR854" s="124" t="str">
        <f t="shared" si="2534"/>
        <v/>
      </c>
      <c r="BS854" s="142" t="str">
        <f t="shared" si="2535"/>
        <v/>
      </c>
      <c r="BT854" s="143" t="str">
        <f t="shared" si="2536"/>
        <v/>
      </c>
      <c r="BU854" s="143" t="str">
        <f t="shared" si="2537"/>
        <v/>
      </c>
      <c r="BV854" s="143" t="str">
        <f t="shared" si="2538"/>
        <v/>
      </c>
      <c r="BW854" s="143" t="str">
        <f t="shared" si="2539"/>
        <v/>
      </c>
      <c r="BX854" s="144" t="str">
        <f t="shared" si="2540"/>
        <v/>
      </c>
      <c r="BY854" s="141" t="str">
        <f t="shared" si="2541"/>
        <v/>
      </c>
      <c r="BZ854" s="139" t="str">
        <f t="shared" si="2542"/>
        <v/>
      </c>
      <c r="CA854" s="139" t="str">
        <f t="shared" si="2543"/>
        <v/>
      </c>
      <c r="CB854" s="139" t="str">
        <f t="shared" si="2544"/>
        <v/>
      </c>
      <c r="CC854" s="139" t="str">
        <f t="shared" si="2545"/>
        <v/>
      </c>
      <c r="CD854" s="139" t="str">
        <f t="shared" si="2546"/>
        <v/>
      </c>
      <c r="CE854" s="140" t="str">
        <f t="shared" si="2547"/>
        <v/>
      </c>
      <c r="CF854" s="141" t="str">
        <f t="shared" si="2548"/>
        <v/>
      </c>
      <c r="CG854" s="139" t="str">
        <f t="shared" si="2549"/>
        <v/>
      </c>
      <c r="CH854" s="139" t="str">
        <f t="shared" si="2550"/>
        <v/>
      </c>
      <c r="CI854" s="139" t="str">
        <f t="shared" si="2551"/>
        <v/>
      </c>
      <c r="CJ854" s="139" t="str">
        <f t="shared" si="2552"/>
        <v/>
      </c>
      <c r="CK854" s="139" t="str">
        <f t="shared" si="2553"/>
        <v/>
      </c>
      <c r="CL854" s="140" t="str">
        <f t="shared" si="2554"/>
        <v/>
      </c>
      <c r="CM854" s="142" t="str">
        <f t="shared" si="2555"/>
        <v/>
      </c>
      <c r="CN854" s="143" t="str">
        <f t="shared" si="2556"/>
        <v/>
      </c>
      <c r="CO854" s="143" t="str">
        <f t="shared" si="2557"/>
        <v/>
      </c>
      <c r="CP854" s="143" t="str">
        <f t="shared" si="2558"/>
        <v/>
      </c>
      <c r="CQ854" s="143" t="str">
        <f t="shared" si="2559"/>
        <v/>
      </c>
      <c r="CR854" s="145" t="str">
        <f t="shared" si="2560"/>
        <v/>
      </c>
      <c r="CS854" s="127"/>
      <c r="CT854" s="122" t="str">
        <f t="shared" si="2561"/>
        <v/>
      </c>
      <c r="CU854" s="123" t="str">
        <f t="shared" si="2562"/>
        <v/>
      </c>
      <c r="CV854" s="123" t="str">
        <f t="shared" si="2563"/>
        <v/>
      </c>
      <c r="CW854" s="123" t="str">
        <f t="shared" si="2564"/>
        <v/>
      </c>
      <c r="CX854" s="123" t="str">
        <f t="shared" si="2565"/>
        <v/>
      </c>
      <c r="CY854" s="123" t="str">
        <f t="shared" si="2566"/>
        <v/>
      </c>
      <c r="CZ854" s="123" t="str">
        <f t="shared" si="2567"/>
        <v/>
      </c>
      <c r="DA854" s="123" t="str">
        <f t="shared" si="2568"/>
        <v/>
      </c>
      <c r="DB854" s="124" t="str">
        <f t="shared" si="2569"/>
        <v/>
      </c>
      <c r="DC854" s="128" t="str">
        <f t="shared" si="2570"/>
        <v/>
      </c>
      <c r="DD854" s="123" t="str">
        <f t="shared" si="2571"/>
        <v/>
      </c>
      <c r="DE854" s="123" t="str">
        <f t="shared" si="2572"/>
        <v/>
      </c>
      <c r="DF854" s="123" t="str">
        <f t="shared" si="2573"/>
        <v/>
      </c>
      <c r="DG854" s="123" t="str">
        <f t="shared" si="2574"/>
        <v/>
      </c>
      <c r="DH854" s="123" t="str">
        <f t="shared" si="2575"/>
        <v/>
      </c>
      <c r="DI854" s="123" t="str">
        <f t="shared" si="2576"/>
        <v/>
      </c>
      <c r="DJ854" s="129" t="str">
        <f t="shared" si="2577"/>
        <v/>
      </c>
      <c r="DK854" s="98" t="s">
        <v>68</v>
      </c>
      <c r="DL854" s="130">
        <f t="shared" si="2584"/>
        <v>848</v>
      </c>
      <c r="DM854" s="56"/>
    </row>
    <row r="855" spans="2:117" ht="22.5" customHeight="1">
      <c r="B855" s="98" t="s">
        <v>68</v>
      </c>
      <c r="C855" s="130">
        <f t="shared" si="2578"/>
        <v>849</v>
      </c>
      <c r="D855" s="146">
        <v>45716</v>
      </c>
      <c r="E855" s="155" t="s">
        <v>69</v>
      </c>
      <c r="F855" s="102" t="s">
        <v>70</v>
      </c>
      <c r="G855" s="103" t="s">
        <v>20</v>
      </c>
      <c r="H855" s="131" t="s">
        <v>46</v>
      </c>
      <c r="I855" s="132">
        <v>5000</v>
      </c>
      <c r="J855" s="106"/>
      <c r="K855" s="107">
        <f t="shared" si="2579"/>
        <v>7823727</v>
      </c>
      <c r="L855" s="645"/>
      <c r="M855" s="133"/>
      <c r="N855" s="133"/>
      <c r="O855" s="134" t="str">
        <f t="shared" ref="O855:S855" si="2828">IF($H855=O$6,$I855,"")</f>
        <v/>
      </c>
      <c r="P855" s="135" t="str">
        <f t="shared" si="2828"/>
        <v/>
      </c>
      <c r="Q855" s="136">
        <f t="shared" si="2828"/>
        <v>5000</v>
      </c>
      <c r="R855" s="135" t="str">
        <f t="shared" si="2828"/>
        <v/>
      </c>
      <c r="S855" s="137" t="str">
        <f t="shared" si="2828"/>
        <v/>
      </c>
      <c r="T855" s="113" t="str">
        <f t="shared" ref="T855:AJ855" si="2829">IF($H855=T$6,$J855,"")</f>
        <v/>
      </c>
      <c r="U855" s="114" t="str">
        <f t="shared" si="2829"/>
        <v/>
      </c>
      <c r="V855" s="114" t="str">
        <f t="shared" si="2829"/>
        <v/>
      </c>
      <c r="W855" s="114" t="str">
        <f t="shared" si="2829"/>
        <v/>
      </c>
      <c r="X855" s="113" t="str">
        <f t="shared" si="2829"/>
        <v/>
      </c>
      <c r="Y855" s="114" t="str">
        <f t="shared" si="2829"/>
        <v/>
      </c>
      <c r="Z855" s="114" t="str">
        <f t="shared" si="2829"/>
        <v/>
      </c>
      <c r="AA855" s="114" t="str">
        <f t="shared" si="2829"/>
        <v/>
      </c>
      <c r="AB855" s="113" t="str">
        <f t="shared" si="2829"/>
        <v/>
      </c>
      <c r="AC855" s="114" t="str">
        <f t="shared" si="2829"/>
        <v/>
      </c>
      <c r="AD855" s="114" t="str">
        <f t="shared" si="2829"/>
        <v/>
      </c>
      <c r="AE855" s="114" t="str">
        <f t="shared" si="2829"/>
        <v/>
      </c>
      <c r="AF855" s="114" t="str">
        <f t="shared" si="2829"/>
        <v/>
      </c>
      <c r="AG855" s="114" t="str">
        <f t="shared" si="2829"/>
        <v/>
      </c>
      <c r="AH855" s="114" t="str">
        <f t="shared" si="2829"/>
        <v/>
      </c>
      <c r="AI855" s="113" t="str">
        <f t="shared" si="2829"/>
        <v/>
      </c>
      <c r="AJ855" s="115" t="str">
        <f t="shared" si="2829"/>
        <v/>
      </c>
      <c r="AK855" s="617"/>
      <c r="AL855" s="38"/>
      <c r="AM855" s="98" t="s">
        <v>68</v>
      </c>
      <c r="AN855" s="130">
        <f t="shared" si="2582"/>
        <v>849</v>
      </c>
      <c r="AO855" s="138" t="str">
        <f t="shared" ref="AO855:AS855" si="2830">IF(AND($G855=AO$4,$H855=AO$6),$I855,"")</f>
        <v/>
      </c>
      <c r="AP855" s="139" t="str">
        <f t="shared" si="2830"/>
        <v/>
      </c>
      <c r="AQ855" s="139">
        <f t="shared" si="2830"/>
        <v>5000</v>
      </c>
      <c r="AR855" s="139" t="str">
        <f t="shared" si="2830"/>
        <v/>
      </c>
      <c r="AS855" s="139" t="str">
        <f t="shared" si="2830"/>
        <v/>
      </c>
      <c r="AT855" s="118"/>
      <c r="AU855" s="138" t="str">
        <f t="shared" si="2511"/>
        <v/>
      </c>
      <c r="AV855" s="139" t="str">
        <f t="shared" si="2512"/>
        <v/>
      </c>
      <c r="AW855" s="139" t="str">
        <f t="shared" si="2513"/>
        <v/>
      </c>
      <c r="AX855" s="139" t="str">
        <f t="shared" si="2514"/>
        <v/>
      </c>
      <c r="AY855" s="139" t="str">
        <f t="shared" si="2515"/>
        <v/>
      </c>
      <c r="AZ855" s="140" t="str">
        <f t="shared" si="2516"/>
        <v/>
      </c>
      <c r="BA855" s="141" t="str">
        <f t="shared" si="2517"/>
        <v/>
      </c>
      <c r="BB855" s="139" t="str">
        <f t="shared" si="2518"/>
        <v/>
      </c>
      <c r="BC855" s="139" t="str">
        <f t="shared" si="2519"/>
        <v/>
      </c>
      <c r="BD855" s="139" t="str">
        <f t="shared" si="2520"/>
        <v/>
      </c>
      <c r="BE855" s="140" t="str">
        <f t="shared" si="2521"/>
        <v/>
      </c>
      <c r="BF855" s="122" t="str">
        <f t="shared" si="2522"/>
        <v/>
      </c>
      <c r="BG855" s="123" t="str">
        <f t="shared" si="2523"/>
        <v/>
      </c>
      <c r="BH855" s="123" t="str">
        <f t="shared" si="2524"/>
        <v/>
      </c>
      <c r="BI855" s="123" t="str">
        <f t="shared" si="2525"/>
        <v/>
      </c>
      <c r="BJ855" s="122" t="str">
        <f t="shared" si="2526"/>
        <v/>
      </c>
      <c r="BK855" s="123" t="str">
        <f t="shared" si="2527"/>
        <v/>
      </c>
      <c r="BL855" s="123" t="str">
        <f t="shared" si="2528"/>
        <v/>
      </c>
      <c r="BM855" s="123" t="str">
        <f t="shared" si="2529"/>
        <v/>
      </c>
      <c r="BN855" s="123" t="str">
        <f t="shared" si="2530"/>
        <v/>
      </c>
      <c r="BO855" s="123" t="str">
        <f t="shared" si="2531"/>
        <v/>
      </c>
      <c r="BP855" s="123" t="str">
        <f t="shared" si="2532"/>
        <v/>
      </c>
      <c r="BQ855" s="123" t="str">
        <f t="shared" si="2533"/>
        <v/>
      </c>
      <c r="BR855" s="124" t="str">
        <f t="shared" si="2534"/>
        <v/>
      </c>
      <c r="BS855" s="142" t="str">
        <f t="shared" si="2535"/>
        <v/>
      </c>
      <c r="BT855" s="143" t="str">
        <f t="shared" si="2536"/>
        <v/>
      </c>
      <c r="BU855" s="143" t="str">
        <f t="shared" si="2537"/>
        <v/>
      </c>
      <c r="BV855" s="143" t="str">
        <f t="shared" si="2538"/>
        <v/>
      </c>
      <c r="BW855" s="143" t="str">
        <f t="shared" si="2539"/>
        <v/>
      </c>
      <c r="BX855" s="144" t="str">
        <f t="shared" si="2540"/>
        <v/>
      </c>
      <c r="BY855" s="141" t="str">
        <f t="shared" si="2541"/>
        <v/>
      </c>
      <c r="BZ855" s="139" t="str">
        <f t="shared" si="2542"/>
        <v/>
      </c>
      <c r="CA855" s="139" t="str">
        <f t="shared" si="2543"/>
        <v/>
      </c>
      <c r="CB855" s="139" t="str">
        <f t="shared" si="2544"/>
        <v/>
      </c>
      <c r="CC855" s="139" t="str">
        <f t="shared" si="2545"/>
        <v/>
      </c>
      <c r="CD855" s="139" t="str">
        <f t="shared" si="2546"/>
        <v/>
      </c>
      <c r="CE855" s="140" t="str">
        <f t="shared" si="2547"/>
        <v/>
      </c>
      <c r="CF855" s="141" t="str">
        <f t="shared" si="2548"/>
        <v/>
      </c>
      <c r="CG855" s="139" t="str">
        <f t="shared" si="2549"/>
        <v/>
      </c>
      <c r="CH855" s="139" t="str">
        <f t="shared" si="2550"/>
        <v/>
      </c>
      <c r="CI855" s="139" t="str">
        <f t="shared" si="2551"/>
        <v/>
      </c>
      <c r="CJ855" s="139" t="str">
        <f t="shared" si="2552"/>
        <v/>
      </c>
      <c r="CK855" s="139" t="str">
        <f t="shared" si="2553"/>
        <v/>
      </c>
      <c r="CL855" s="140" t="str">
        <f t="shared" si="2554"/>
        <v/>
      </c>
      <c r="CM855" s="142" t="str">
        <f t="shared" si="2555"/>
        <v/>
      </c>
      <c r="CN855" s="143" t="str">
        <f t="shared" si="2556"/>
        <v/>
      </c>
      <c r="CO855" s="143" t="str">
        <f t="shared" si="2557"/>
        <v/>
      </c>
      <c r="CP855" s="143" t="str">
        <f t="shared" si="2558"/>
        <v/>
      </c>
      <c r="CQ855" s="143" t="str">
        <f t="shared" si="2559"/>
        <v/>
      </c>
      <c r="CR855" s="145" t="str">
        <f t="shared" si="2560"/>
        <v/>
      </c>
      <c r="CS855" s="127"/>
      <c r="CT855" s="122" t="str">
        <f t="shared" si="2561"/>
        <v/>
      </c>
      <c r="CU855" s="123" t="str">
        <f t="shared" si="2562"/>
        <v/>
      </c>
      <c r="CV855" s="123" t="str">
        <f t="shared" si="2563"/>
        <v/>
      </c>
      <c r="CW855" s="123" t="str">
        <f t="shared" si="2564"/>
        <v/>
      </c>
      <c r="CX855" s="123" t="str">
        <f t="shared" si="2565"/>
        <v/>
      </c>
      <c r="CY855" s="123" t="str">
        <f t="shared" si="2566"/>
        <v/>
      </c>
      <c r="CZ855" s="123" t="str">
        <f t="shared" si="2567"/>
        <v/>
      </c>
      <c r="DA855" s="123" t="str">
        <f t="shared" si="2568"/>
        <v/>
      </c>
      <c r="DB855" s="124" t="str">
        <f t="shared" si="2569"/>
        <v/>
      </c>
      <c r="DC855" s="128" t="str">
        <f t="shared" si="2570"/>
        <v/>
      </c>
      <c r="DD855" s="123" t="str">
        <f t="shared" si="2571"/>
        <v/>
      </c>
      <c r="DE855" s="123" t="str">
        <f t="shared" si="2572"/>
        <v/>
      </c>
      <c r="DF855" s="123" t="str">
        <f t="shared" si="2573"/>
        <v/>
      </c>
      <c r="DG855" s="123" t="str">
        <f t="shared" si="2574"/>
        <v/>
      </c>
      <c r="DH855" s="123" t="str">
        <f t="shared" si="2575"/>
        <v/>
      </c>
      <c r="DI855" s="123" t="str">
        <f t="shared" si="2576"/>
        <v/>
      </c>
      <c r="DJ855" s="129" t="str">
        <f t="shared" si="2577"/>
        <v/>
      </c>
      <c r="DK855" s="98" t="s">
        <v>68</v>
      </c>
      <c r="DL855" s="130">
        <f t="shared" si="2584"/>
        <v>849</v>
      </c>
      <c r="DM855" s="56"/>
    </row>
    <row r="856" spans="2:117" ht="22.5" customHeight="1">
      <c r="B856" s="98" t="s">
        <v>68</v>
      </c>
      <c r="C856" s="130">
        <f t="shared" si="2578"/>
        <v>850</v>
      </c>
      <c r="D856" s="146">
        <v>45716</v>
      </c>
      <c r="E856" s="155" t="s">
        <v>69</v>
      </c>
      <c r="F856" s="102" t="s">
        <v>70</v>
      </c>
      <c r="G856" s="156" t="s">
        <v>20</v>
      </c>
      <c r="H856" s="131" t="s">
        <v>46</v>
      </c>
      <c r="I856" s="132">
        <v>1000</v>
      </c>
      <c r="J856" s="106"/>
      <c r="K856" s="107">
        <f t="shared" si="2579"/>
        <v>7824727</v>
      </c>
      <c r="L856" s="645"/>
      <c r="M856" s="133"/>
      <c r="N856" s="133"/>
      <c r="O856" s="134" t="str">
        <f t="shared" ref="O856:S856" si="2831">IF($H856=O$6,$I856,"")</f>
        <v/>
      </c>
      <c r="P856" s="135" t="str">
        <f t="shared" si="2831"/>
        <v/>
      </c>
      <c r="Q856" s="136">
        <f t="shared" si="2831"/>
        <v>1000</v>
      </c>
      <c r="R856" s="135" t="str">
        <f t="shared" si="2831"/>
        <v/>
      </c>
      <c r="S856" s="137" t="str">
        <f t="shared" si="2831"/>
        <v/>
      </c>
      <c r="T856" s="113" t="str">
        <f t="shared" ref="T856:AJ856" si="2832">IF($H856=T$6,$J856,"")</f>
        <v/>
      </c>
      <c r="U856" s="114" t="str">
        <f t="shared" si="2832"/>
        <v/>
      </c>
      <c r="V856" s="114" t="str">
        <f t="shared" si="2832"/>
        <v/>
      </c>
      <c r="W856" s="114" t="str">
        <f t="shared" si="2832"/>
        <v/>
      </c>
      <c r="X856" s="113" t="str">
        <f t="shared" si="2832"/>
        <v/>
      </c>
      <c r="Y856" s="114" t="str">
        <f t="shared" si="2832"/>
        <v/>
      </c>
      <c r="Z856" s="114" t="str">
        <f t="shared" si="2832"/>
        <v/>
      </c>
      <c r="AA856" s="114" t="str">
        <f t="shared" si="2832"/>
        <v/>
      </c>
      <c r="AB856" s="113" t="str">
        <f t="shared" si="2832"/>
        <v/>
      </c>
      <c r="AC856" s="114" t="str">
        <f t="shared" si="2832"/>
        <v/>
      </c>
      <c r="AD856" s="114" t="str">
        <f t="shared" si="2832"/>
        <v/>
      </c>
      <c r="AE856" s="114" t="str">
        <f t="shared" si="2832"/>
        <v/>
      </c>
      <c r="AF856" s="114" t="str">
        <f t="shared" si="2832"/>
        <v/>
      </c>
      <c r="AG856" s="114" t="str">
        <f t="shared" si="2832"/>
        <v/>
      </c>
      <c r="AH856" s="114" t="str">
        <f t="shared" si="2832"/>
        <v/>
      </c>
      <c r="AI856" s="113" t="str">
        <f t="shared" si="2832"/>
        <v/>
      </c>
      <c r="AJ856" s="115" t="str">
        <f t="shared" si="2832"/>
        <v/>
      </c>
      <c r="AK856" s="617"/>
      <c r="AL856" s="38"/>
      <c r="AM856" s="98" t="s">
        <v>68</v>
      </c>
      <c r="AN856" s="130">
        <f t="shared" si="2582"/>
        <v>850</v>
      </c>
      <c r="AO856" s="138" t="str">
        <f t="shared" ref="AO856:AS856" si="2833">IF(AND($G856=AO$4,$H856=AO$6),$I856,"")</f>
        <v/>
      </c>
      <c r="AP856" s="139" t="str">
        <f t="shared" si="2833"/>
        <v/>
      </c>
      <c r="AQ856" s="139">
        <f t="shared" si="2833"/>
        <v>1000</v>
      </c>
      <c r="AR856" s="139" t="str">
        <f t="shared" si="2833"/>
        <v/>
      </c>
      <c r="AS856" s="139" t="str">
        <f t="shared" si="2833"/>
        <v/>
      </c>
      <c r="AT856" s="118"/>
      <c r="AU856" s="138" t="str">
        <f t="shared" si="2511"/>
        <v/>
      </c>
      <c r="AV856" s="139" t="str">
        <f t="shared" si="2512"/>
        <v/>
      </c>
      <c r="AW856" s="139" t="str">
        <f t="shared" si="2513"/>
        <v/>
      </c>
      <c r="AX856" s="139" t="str">
        <f t="shared" si="2514"/>
        <v/>
      </c>
      <c r="AY856" s="139" t="str">
        <f t="shared" si="2515"/>
        <v/>
      </c>
      <c r="AZ856" s="140" t="str">
        <f t="shared" si="2516"/>
        <v/>
      </c>
      <c r="BA856" s="141" t="str">
        <f t="shared" si="2517"/>
        <v/>
      </c>
      <c r="BB856" s="139" t="str">
        <f t="shared" si="2518"/>
        <v/>
      </c>
      <c r="BC856" s="139" t="str">
        <f t="shared" si="2519"/>
        <v/>
      </c>
      <c r="BD856" s="139" t="str">
        <f t="shared" si="2520"/>
        <v/>
      </c>
      <c r="BE856" s="140" t="str">
        <f t="shared" si="2521"/>
        <v/>
      </c>
      <c r="BF856" s="122" t="str">
        <f t="shared" si="2522"/>
        <v/>
      </c>
      <c r="BG856" s="123" t="str">
        <f t="shared" si="2523"/>
        <v/>
      </c>
      <c r="BH856" s="123" t="str">
        <f t="shared" si="2524"/>
        <v/>
      </c>
      <c r="BI856" s="123" t="str">
        <f t="shared" si="2525"/>
        <v/>
      </c>
      <c r="BJ856" s="122" t="str">
        <f t="shared" si="2526"/>
        <v/>
      </c>
      <c r="BK856" s="123" t="str">
        <f t="shared" si="2527"/>
        <v/>
      </c>
      <c r="BL856" s="123" t="str">
        <f t="shared" si="2528"/>
        <v/>
      </c>
      <c r="BM856" s="123" t="str">
        <f t="shared" si="2529"/>
        <v/>
      </c>
      <c r="BN856" s="123" t="str">
        <f t="shared" si="2530"/>
        <v/>
      </c>
      <c r="BO856" s="123" t="str">
        <f t="shared" si="2531"/>
        <v/>
      </c>
      <c r="BP856" s="123" t="str">
        <f t="shared" si="2532"/>
        <v/>
      </c>
      <c r="BQ856" s="123" t="str">
        <f t="shared" si="2533"/>
        <v/>
      </c>
      <c r="BR856" s="124" t="str">
        <f t="shared" si="2534"/>
        <v/>
      </c>
      <c r="BS856" s="142" t="str">
        <f t="shared" si="2535"/>
        <v/>
      </c>
      <c r="BT856" s="143" t="str">
        <f t="shared" si="2536"/>
        <v/>
      </c>
      <c r="BU856" s="143" t="str">
        <f t="shared" si="2537"/>
        <v/>
      </c>
      <c r="BV856" s="143" t="str">
        <f t="shared" si="2538"/>
        <v/>
      </c>
      <c r="BW856" s="143" t="str">
        <f t="shared" si="2539"/>
        <v/>
      </c>
      <c r="BX856" s="144" t="str">
        <f t="shared" si="2540"/>
        <v/>
      </c>
      <c r="BY856" s="141" t="str">
        <f t="shared" si="2541"/>
        <v/>
      </c>
      <c r="BZ856" s="139" t="str">
        <f t="shared" si="2542"/>
        <v/>
      </c>
      <c r="CA856" s="139" t="str">
        <f t="shared" si="2543"/>
        <v/>
      </c>
      <c r="CB856" s="139" t="str">
        <f t="shared" si="2544"/>
        <v/>
      </c>
      <c r="CC856" s="139" t="str">
        <f t="shared" si="2545"/>
        <v/>
      </c>
      <c r="CD856" s="139" t="str">
        <f t="shared" si="2546"/>
        <v/>
      </c>
      <c r="CE856" s="140" t="str">
        <f t="shared" si="2547"/>
        <v/>
      </c>
      <c r="CF856" s="141" t="str">
        <f t="shared" si="2548"/>
        <v/>
      </c>
      <c r="CG856" s="139" t="str">
        <f t="shared" si="2549"/>
        <v/>
      </c>
      <c r="CH856" s="139" t="str">
        <f t="shared" si="2550"/>
        <v/>
      </c>
      <c r="CI856" s="139" t="str">
        <f t="shared" si="2551"/>
        <v/>
      </c>
      <c r="CJ856" s="139" t="str">
        <f t="shared" si="2552"/>
        <v/>
      </c>
      <c r="CK856" s="139" t="str">
        <f t="shared" si="2553"/>
        <v/>
      </c>
      <c r="CL856" s="140" t="str">
        <f t="shared" si="2554"/>
        <v/>
      </c>
      <c r="CM856" s="142" t="str">
        <f t="shared" si="2555"/>
        <v/>
      </c>
      <c r="CN856" s="143" t="str">
        <f t="shared" si="2556"/>
        <v/>
      </c>
      <c r="CO856" s="143" t="str">
        <f t="shared" si="2557"/>
        <v/>
      </c>
      <c r="CP856" s="143" t="str">
        <f t="shared" si="2558"/>
        <v/>
      </c>
      <c r="CQ856" s="143" t="str">
        <f t="shared" si="2559"/>
        <v/>
      </c>
      <c r="CR856" s="145" t="str">
        <f t="shared" si="2560"/>
        <v/>
      </c>
      <c r="CS856" s="127"/>
      <c r="CT856" s="122" t="str">
        <f t="shared" si="2561"/>
        <v/>
      </c>
      <c r="CU856" s="123" t="str">
        <f t="shared" si="2562"/>
        <v/>
      </c>
      <c r="CV856" s="123" t="str">
        <f t="shared" si="2563"/>
        <v/>
      </c>
      <c r="CW856" s="123" t="str">
        <f t="shared" si="2564"/>
        <v/>
      </c>
      <c r="CX856" s="123" t="str">
        <f t="shared" si="2565"/>
        <v/>
      </c>
      <c r="CY856" s="123" t="str">
        <f t="shared" si="2566"/>
        <v/>
      </c>
      <c r="CZ856" s="123" t="str">
        <f t="shared" si="2567"/>
        <v/>
      </c>
      <c r="DA856" s="123" t="str">
        <f t="shared" si="2568"/>
        <v/>
      </c>
      <c r="DB856" s="124" t="str">
        <f t="shared" si="2569"/>
        <v/>
      </c>
      <c r="DC856" s="128" t="str">
        <f t="shared" si="2570"/>
        <v/>
      </c>
      <c r="DD856" s="123" t="str">
        <f t="shared" si="2571"/>
        <v/>
      </c>
      <c r="DE856" s="123" t="str">
        <f t="shared" si="2572"/>
        <v/>
      </c>
      <c r="DF856" s="123" t="str">
        <f t="shared" si="2573"/>
        <v/>
      </c>
      <c r="DG856" s="123" t="str">
        <f t="shared" si="2574"/>
        <v/>
      </c>
      <c r="DH856" s="123" t="str">
        <f t="shared" si="2575"/>
        <v/>
      </c>
      <c r="DI856" s="123" t="str">
        <f t="shared" si="2576"/>
        <v/>
      </c>
      <c r="DJ856" s="129" t="str">
        <f t="shared" si="2577"/>
        <v/>
      </c>
      <c r="DK856" s="98" t="s">
        <v>68</v>
      </c>
      <c r="DL856" s="130">
        <f t="shared" si="2584"/>
        <v>850</v>
      </c>
      <c r="DM856" s="56"/>
    </row>
    <row r="857" spans="2:117" ht="22.5" customHeight="1">
      <c r="B857" s="98" t="s">
        <v>68</v>
      </c>
      <c r="C857" s="130">
        <f t="shared" si="2578"/>
        <v>851</v>
      </c>
      <c r="D857" s="146">
        <v>45716</v>
      </c>
      <c r="E857" s="155" t="s">
        <v>69</v>
      </c>
      <c r="F857" s="102" t="s">
        <v>70</v>
      </c>
      <c r="G857" s="103" t="s">
        <v>20</v>
      </c>
      <c r="H857" s="131" t="s">
        <v>46</v>
      </c>
      <c r="I857" s="132">
        <v>1000</v>
      </c>
      <c r="J857" s="106"/>
      <c r="K857" s="107">
        <f t="shared" si="2579"/>
        <v>7825727</v>
      </c>
      <c r="L857" s="645"/>
      <c r="M857" s="133"/>
      <c r="N857" s="133"/>
      <c r="O857" s="134" t="str">
        <f t="shared" ref="O857:S857" si="2834">IF($H857=O$6,$I857,"")</f>
        <v/>
      </c>
      <c r="P857" s="135" t="str">
        <f t="shared" si="2834"/>
        <v/>
      </c>
      <c r="Q857" s="136">
        <f t="shared" si="2834"/>
        <v>1000</v>
      </c>
      <c r="R857" s="135" t="str">
        <f t="shared" si="2834"/>
        <v/>
      </c>
      <c r="S857" s="137" t="str">
        <f t="shared" si="2834"/>
        <v/>
      </c>
      <c r="T857" s="113" t="str">
        <f t="shared" ref="T857:AJ857" si="2835">IF($H857=T$6,$J857,"")</f>
        <v/>
      </c>
      <c r="U857" s="114" t="str">
        <f t="shared" si="2835"/>
        <v/>
      </c>
      <c r="V857" s="114" t="str">
        <f t="shared" si="2835"/>
        <v/>
      </c>
      <c r="W857" s="114" t="str">
        <f t="shared" si="2835"/>
        <v/>
      </c>
      <c r="X857" s="113" t="str">
        <f t="shared" si="2835"/>
        <v/>
      </c>
      <c r="Y857" s="114" t="str">
        <f t="shared" si="2835"/>
        <v/>
      </c>
      <c r="Z857" s="114" t="str">
        <f t="shared" si="2835"/>
        <v/>
      </c>
      <c r="AA857" s="114" t="str">
        <f t="shared" si="2835"/>
        <v/>
      </c>
      <c r="AB857" s="113" t="str">
        <f t="shared" si="2835"/>
        <v/>
      </c>
      <c r="AC857" s="114" t="str">
        <f t="shared" si="2835"/>
        <v/>
      </c>
      <c r="AD857" s="114" t="str">
        <f t="shared" si="2835"/>
        <v/>
      </c>
      <c r="AE857" s="114" t="str">
        <f t="shared" si="2835"/>
        <v/>
      </c>
      <c r="AF857" s="114" t="str">
        <f t="shared" si="2835"/>
        <v/>
      </c>
      <c r="AG857" s="114" t="str">
        <f t="shared" si="2835"/>
        <v/>
      </c>
      <c r="AH857" s="114" t="str">
        <f t="shared" si="2835"/>
        <v/>
      </c>
      <c r="AI857" s="113" t="str">
        <f t="shared" si="2835"/>
        <v/>
      </c>
      <c r="AJ857" s="115" t="str">
        <f t="shared" si="2835"/>
        <v/>
      </c>
      <c r="AK857" s="617"/>
      <c r="AL857" s="38"/>
      <c r="AM857" s="98" t="s">
        <v>68</v>
      </c>
      <c r="AN857" s="130">
        <f t="shared" si="2582"/>
        <v>851</v>
      </c>
      <c r="AO857" s="138" t="str">
        <f t="shared" ref="AO857:AS857" si="2836">IF(AND($G857=AO$4,$H857=AO$6),$I857,"")</f>
        <v/>
      </c>
      <c r="AP857" s="139" t="str">
        <f t="shared" si="2836"/>
        <v/>
      </c>
      <c r="AQ857" s="139">
        <f t="shared" si="2836"/>
        <v>1000</v>
      </c>
      <c r="AR857" s="139" t="str">
        <f t="shared" si="2836"/>
        <v/>
      </c>
      <c r="AS857" s="139" t="str">
        <f t="shared" si="2836"/>
        <v/>
      </c>
      <c r="AT857" s="118"/>
      <c r="AU857" s="138" t="str">
        <f t="shared" si="2511"/>
        <v/>
      </c>
      <c r="AV857" s="139" t="str">
        <f t="shared" si="2512"/>
        <v/>
      </c>
      <c r="AW857" s="139" t="str">
        <f t="shared" si="2513"/>
        <v/>
      </c>
      <c r="AX857" s="139" t="str">
        <f t="shared" si="2514"/>
        <v/>
      </c>
      <c r="AY857" s="139" t="str">
        <f t="shared" si="2515"/>
        <v/>
      </c>
      <c r="AZ857" s="140" t="str">
        <f t="shared" si="2516"/>
        <v/>
      </c>
      <c r="BA857" s="141" t="str">
        <f t="shared" si="2517"/>
        <v/>
      </c>
      <c r="BB857" s="139" t="str">
        <f t="shared" si="2518"/>
        <v/>
      </c>
      <c r="BC857" s="139" t="str">
        <f t="shared" si="2519"/>
        <v/>
      </c>
      <c r="BD857" s="139" t="str">
        <f t="shared" si="2520"/>
        <v/>
      </c>
      <c r="BE857" s="140" t="str">
        <f t="shared" si="2521"/>
        <v/>
      </c>
      <c r="BF857" s="122" t="str">
        <f t="shared" si="2522"/>
        <v/>
      </c>
      <c r="BG857" s="123" t="str">
        <f t="shared" si="2523"/>
        <v/>
      </c>
      <c r="BH857" s="123" t="str">
        <f t="shared" si="2524"/>
        <v/>
      </c>
      <c r="BI857" s="123" t="str">
        <f t="shared" si="2525"/>
        <v/>
      </c>
      <c r="BJ857" s="122" t="str">
        <f t="shared" si="2526"/>
        <v/>
      </c>
      <c r="BK857" s="123" t="str">
        <f t="shared" si="2527"/>
        <v/>
      </c>
      <c r="BL857" s="123" t="str">
        <f t="shared" si="2528"/>
        <v/>
      </c>
      <c r="BM857" s="123" t="str">
        <f t="shared" si="2529"/>
        <v/>
      </c>
      <c r="BN857" s="123" t="str">
        <f t="shared" si="2530"/>
        <v/>
      </c>
      <c r="BO857" s="123" t="str">
        <f t="shared" si="2531"/>
        <v/>
      </c>
      <c r="BP857" s="123" t="str">
        <f t="shared" si="2532"/>
        <v/>
      </c>
      <c r="BQ857" s="123" t="str">
        <f t="shared" si="2533"/>
        <v/>
      </c>
      <c r="BR857" s="124" t="str">
        <f t="shared" si="2534"/>
        <v/>
      </c>
      <c r="BS857" s="142" t="str">
        <f t="shared" si="2535"/>
        <v/>
      </c>
      <c r="BT857" s="143" t="str">
        <f t="shared" si="2536"/>
        <v/>
      </c>
      <c r="BU857" s="143" t="str">
        <f t="shared" si="2537"/>
        <v/>
      </c>
      <c r="BV857" s="143" t="str">
        <f t="shared" si="2538"/>
        <v/>
      </c>
      <c r="BW857" s="143" t="str">
        <f t="shared" si="2539"/>
        <v/>
      </c>
      <c r="BX857" s="144" t="str">
        <f t="shared" si="2540"/>
        <v/>
      </c>
      <c r="BY857" s="141" t="str">
        <f t="shared" si="2541"/>
        <v/>
      </c>
      <c r="BZ857" s="139" t="str">
        <f t="shared" si="2542"/>
        <v/>
      </c>
      <c r="CA857" s="139" t="str">
        <f t="shared" si="2543"/>
        <v/>
      </c>
      <c r="CB857" s="139" t="str">
        <f t="shared" si="2544"/>
        <v/>
      </c>
      <c r="CC857" s="139" t="str">
        <f t="shared" si="2545"/>
        <v/>
      </c>
      <c r="CD857" s="139" t="str">
        <f t="shared" si="2546"/>
        <v/>
      </c>
      <c r="CE857" s="140" t="str">
        <f t="shared" si="2547"/>
        <v/>
      </c>
      <c r="CF857" s="141" t="str">
        <f t="shared" si="2548"/>
        <v/>
      </c>
      <c r="CG857" s="139" t="str">
        <f t="shared" si="2549"/>
        <v/>
      </c>
      <c r="CH857" s="139" t="str">
        <f t="shared" si="2550"/>
        <v/>
      </c>
      <c r="CI857" s="139" t="str">
        <f t="shared" si="2551"/>
        <v/>
      </c>
      <c r="CJ857" s="139" t="str">
        <f t="shared" si="2552"/>
        <v/>
      </c>
      <c r="CK857" s="139" t="str">
        <f t="shared" si="2553"/>
        <v/>
      </c>
      <c r="CL857" s="140" t="str">
        <f t="shared" si="2554"/>
        <v/>
      </c>
      <c r="CM857" s="142" t="str">
        <f t="shared" si="2555"/>
        <v/>
      </c>
      <c r="CN857" s="143" t="str">
        <f t="shared" si="2556"/>
        <v/>
      </c>
      <c r="CO857" s="143" t="str">
        <f t="shared" si="2557"/>
        <v/>
      </c>
      <c r="CP857" s="143" t="str">
        <f t="shared" si="2558"/>
        <v/>
      </c>
      <c r="CQ857" s="143" t="str">
        <f t="shared" si="2559"/>
        <v/>
      </c>
      <c r="CR857" s="145" t="str">
        <f t="shared" si="2560"/>
        <v/>
      </c>
      <c r="CS857" s="127"/>
      <c r="CT857" s="122" t="str">
        <f t="shared" si="2561"/>
        <v/>
      </c>
      <c r="CU857" s="123" t="str">
        <f t="shared" si="2562"/>
        <v/>
      </c>
      <c r="CV857" s="123" t="str">
        <f t="shared" si="2563"/>
        <v/>
      </c>
      <c r="CW857" s="123" t="str">
        <f t="shared" si="2564"/>
        <v/>
      </c>
      <c r="CX857" s="123" t="str">
        <f t="shared" si="2565"/>
        <v/>
      </c>
      <c r="CY857" s="123" t="str">
        <f t="shared" si="2566"/>
        <v/>
      </c>
      <c r="CZ857" s="123" t="str">
        <f t="shared" si="2567"/>
        <v/>
      </c>
      <c r="DA857" s="123" t="str">
        <f t="shared" si="2568"/>
        <v/>
      </c>
      <c r="DB857" s="124" t="str">
        <f t="shared" si="2569"/>
        <v/>
      </c>
      <c r="DC857" s="128" t="str">
        <f t="shared" si="2570"/>
        <v/>
      </c>
      <c r="DD857" s="123" t="str">
        <f t="shared" si="2571"/>
        <v/>
      </c>
      <c r="DE857" s="123" t="str">
        <f t="shared" si="2572"/>
        <v/>
      </c>
      <c r="DF857" s="123" t="str">
        <f t="shared" si="2573"/>
        <v/>
      </c>
      <c r="DG857" s="123" t="str">
        <f t="shared" si="2574"/>
        <v/>
      </c>
      <c r="DH857" s="123" t="str">
        <f t="shared" si="2575"/>
        <v/>
      </c>
      <c r="DI857" s="123" t="str">
        <f t="shared" si="2576"/>
        <v/>
      </c>
      <c r="DJ857" s="129" t="str">
        <f t="shared" si="2577"/>
        <v/>
      </c>
      <c r="DK857" s="98" t="s">
        <v>68</v>
      </c>
      <c r="DL857" s="130">
        <f t="shared" si="2584"/>
        <v>851</v>
      </c>
      <c r="DM857" s="56"/>
    </row>
    <row r="858" spans="2:117" ht="22.5" customHeight="1">
      <c r="B858" s="98" t="s">
        <v>68</v>
      </c>
      <c r="C858" s="130">
        <f t="shared" si="2578"/>
        <v>852</v>
      </c>
      <c r="D858" s="146">
        <v>45716</v>
      </c>
      <c r="E858" s="155" t="s">
        <v>69</v>
      </c>
      <c r="F858" s="102" t="s">
        <v>70</v>
      </c>
      <c r="G858" s="156" t="s">
        <v>20</v>
      </c>
      <c r="H858" s="131" t="s">
        <v>46</v>
      </c>
      <c r="I858" s="132">
        <v>5000</v>
      </c>
      <c r="J858" s="106"/>
      <c r="K858" s="107">
        <f t="shared" si="2579"/>
        <v>7830727</v>
      </c>
      <c r="L858" s="645"/>
      <c r="M858" s="133"/>
      <c r="N858" s="133"/>
      <c r="O858" s="134" t="str">
        <f t="shared" ref="O858:S858" si="2837">IF($H858=O$6,$I858,"")</f>
        <v/>
      </c>
      <c r="P858" s="135" t="str">
        <f t="shared" si="2837"/>
        <v/>
      </c>
      <c r="Q858" s="136">
        <f t="shared" si="2837"/>
        <v>5000</v>
      </c>
      <c r="R858" s="135" t="str">
        <f t="shared" si="2837"/>
        <v/>
      </c>
      <c r="S858" s="137" t="str">
        <f t="shared" si="2837"/>
        <v/>
      </c>
      <c r="T858" s="113" t="str">
        <f t="shared" ref="T858:AJ858" si="2838">IF($H858=T$6,$J858,"")</f>
        <v/>
      </c>
      <c r="U858" s="114" t="str">
        <f t="shared" si="2838"/>
        <v/>
      </c>
      <c r="V858" s="114" t="str">
        <f t="shared" si="2838"/>
        <v/>
      </c>
      <c r="W858" s="114" t="str">
        <f t="shared" si="2838"/>
        <v/>
      </c>
      <c r="X858" s="113" t="str">
        <f t="shared" si="2838"/>
        <v/>
      </c>
      <c r="Y858" s="114" t="str">
        <f t="shared" si="2838"/>
        <v/>
      </c>
      <c r="Z858" s="114" t="str">
        <f t="shared" si="2838"/>
        <v/>
      </c>
      <c r="AA858" s="114" t="str">
        <f t="shared" si="2838"/>
        <v/>
      </c>
      <c r="AB858" s="113" t="str">
        <f t="shared" si="2838"/>
        <v/>
      </c>
      <c r="AC858" s="114" t="str">
        <f t="shared" si="2838"/>
        <v/>
      </c>
      <c r="AD858" s="114" t="str">
        <f t="shared" si="2838"/>
        <v/>
      </c>
      <c r="AE858" s="114" t="str">
        <f t="shared" si="2838"/>
        <v/>
      </c>
      <c r="AF858" s="114" t="str">
        <f t="shared" si="2838"/>
        <v/>
      </c>
      <c r="AG858" s="114" t="str">
        <f t="shared" si="2838"/>
        <v/>
      </c>
      <c r="AH858" s="114" t="str">
        <f t="shared" si="2838"/>
        <v/>
      </c>
      <c r="AI858" s="113" t="str">
        <f t="shared" si="2838"/>
        <v/>
      </c>
      <c r="AJ858" s="115" t="str">
        <f t="shared" si="2838"/>
        <v/>
      </c>
      <c r="AK858" s="617"/>
      <c r="AL858" s="38"/>
      <c r="AM858" s="98" t="s">
        <v>68</v>
      </c>
      <c r="AN858" s="130">
        <f t="shared" si="2582"/>
        <v>852</v>
      </c>
      <c r="AO858" s="138" t="str">
        <f t="shared" ref="AO858:AS858" si="2839">IF(AND($G858=AO$4,$H858=AO$6),$I858,"")</f>
        <v/>
      </c>
      <c r="AP858" s="139" t="str">
        <f t="shared" si="2839"/>
        <v/>
      </c>
      <c r="AQ858" s="139">
        <f t="shared" si="2839"/>
        <v>5000</v>
      </c>
      <c r="AR858" s="139" t="str">
        <f t="shared" si="2839"/>
        <v/>
      </c>
      <c r="AS858" s="139" t="str">
        <f t="shared" si="2839"/>
        <v/>
      </c>
      <c r="AT858" s="118"/>
      <c r="AU858" s="138" t="str">
        <f t="shared" si="2511"/>
        <v/>
      </c>
      <c r="AV858" s="139" t="str">
        <f t="shared" si="2512"/>
        <v/>
      </c>
      <c r="AW858" s="139" t="str">
        <f t="shared" si="2513"/>
        <v/>
      </c>
      <c r="AX858" s="139" t="str">
        <f t="shared" si="2514"/>
        <v/>
      </c>
      <c r="AY858" s="139" t="str">
        <f t="shared" si="2515"/>
        <v/>
      </c>
      <c r="AZ858" s="140" t="str">
        <f t="shared" si="2516"/>
        <v/>
      </c>
      <c r="BA858" s="141" t="str">
        <f t="shared" si="2517"/>
        <v/>
      </c>
      <c r="BB858" s="139" t="str">
        <f t="shared" si="2518"/>
        <v/>
      </c>
      <c r="BC858" s="139" t="str">
        <f t="shared" si="2519"/>
        <v/>
      </c>
      <c r="BD858" s="139" t="str">
        <f t="shared" si="2520"/>
        <v/>
      </c>
      <c r="BE858" s="140" t="str">
        <f t="shared" si="2521"/>
        <v/>
      </c>
      <c r="BF858" s="122" t="str">
        <f t="shared" si="2522"/>
        <v/>
      </c>
      <c r="BG858" s="123" t="str">
        <f t="shared" si="2523"/>
        <v/>
      </c>
      <c r="BH858" s="123" t="str">
        <f t="shared" si="2524"/>
        <v/>
      </c>
      <c r="BI858" s="123" t="str">
        <f t="shared" si="2525"/>
        <v/>
      </c>
      <c r="BJ858" s="122" t="str">
        <f t="shared" si="2526"/>
        <v/>
      </c>
      <c r="BK858" s="123" t="str">
        <f t="shared" si="2527"/>
        <v/>
      </c>
      <c r="BL858" s="123" t="str">
        <f t="shared" si="2528"/>
        <v/>
      </c>
      <c r="BM858" s="123" t="str">
        <f t="shared" si="2529"/>
        <v/>
      </c>
      <c r="BN858" s="123" t="str">
        <f t="shared" si="2530"/>
        <v/>
      </c>
      <c r="BO858" s="123" t="str">
        <f t="shared" si="2531"/>
        <v/>
      </c>
      <c r="BP858" s="123" t="str">
        <f t="shared" si="2532"/>
        <v/>
      </c>
      <c r="BQ858" s="123" t="str">
        <f t="shared" si="2533"/>
        <v/>
      </c>
      <c r="BR858" s="124" t="str">
        <f t="shared" si="2534"/>
        <v/>
      </c>
      <c r="BS858" s="142" t="str">
        <f t="shared" si="2535"/>
        <v/>
      </c>
      <c r="BT858" s="143" t="str">
        <f t="shared" si="2536"/>
        <v/>
      </c>
      <c r="BU858" s="143" t="str">
        <f t="shared" si="2537"/>
        <v/>
      </c>
      <c r="BV858" s="143" t="str">
        <f t="shared" si="2538"/>
        <v/>
      </c>
      <c r="BW858" s="143" t="str">
        <f t="shared" si="2539"/>
        <v/>
      </c>
      <c r="BX858" s="144" t="str">
        <f t="shared" si="2540"/>
        <v/>
      </c>
      <c r="BY858" s="141" t="str">
        <f t="shared" si="2541"/>
        <v/>
      </c>
      <c r="BZ858" s="139" t="str">
        <f t="shared" si="2542"/>
        <v/>
      </c>
      <c r="CA858" s="139" t="str">
        <f t="shared" si="2543"/>
        <v/>
      </c>
      <c r="CB858" s="139" t="str">
        <f t="shared" si="2544"/>
        <v/>
      </c>
      <c r="CC858" s="139" t="str">
        <f t="shared" si="2545"/>
        <v/>
      </c>
      <c r="CD858" s="139" t="str">
        <f t="shared" si="2546"/>
        <v/>
      </c>
      <c r="CE858" s="140" t="str">
        <f t="shared" si="2547"/>
        <v/>
      </c>
      <c r="CF858" s="141" t="str">
        <f t="shared" si="2548"/>
        <v/>
      </c>
      <c r="CG858" s="139" t="str">
        <f t="shared" si="2549"/>
        <v/>
      </c>
      <c r="CH858" s="139" t="str">
        <f t="shared" si="2550"/>
        <v/>
      </c>
      <c r="CI858" s="139" t="str">
        <f t="shared" si="2551"/>
        <v/>
      </c>
      <c r="CJ858" s="139" t="str">
        <f t="shared" si="2552"/>
        <v/>
      </c>
      <c r="CK858" s="139" t="str">
        <f t="shared" si="2553"/>
        <v/>
      </c>
      <c r="CL858" s="140" t="str">
        <f t="shared" si="2554"/>
        <v/>
      </c>
      <c r="CM858" s="142" t="str">
        <f t="shared" si="2555"/>
        <v/>
      </c>
      <c r="CN858" s="143" t="str">
        <f t="shared" si="2556"/>
        <v/>
      </c>
      <c r="CO858" s="143" t="str">
        <f t="shared" si="2557"/>
        <v/>
      </c>
      <c r="CP858" s="143" t="str">
        <f t="shared" si="2558"/>
        <v/>
      </c>
      <c r="CQ858" s="143" t="str">
        <f t="shared" si="2559"/>
        <v/>
      </c>
      <c r="CR858" s="145" t="str">
        <f t="shared" si="2560"/>
        <v/>
      </c>
      <c r="CS858" s="127"/>
      <c r="CT858" s="122" t="str">
        <f t="shared" si="2561"/>
        <v/>
      </c>
      <c r="CU858" s="123" t="str">
        <f t="shared" si="2562"/>
        <v/>
      </c>
      <c r="CV858" s="123" t="str">
        <f t="shared" si="2563"/>
        <v/>
      </c>
      <c r="CW858" s="123" t="str">
        <f t="shared" si="2564"/>
        <v/>
      </c>
      <c r="CX858" s="123" t="str">
        <f t="shared" si="2565"/>
        <v/>
      </c>
      <c r="CY858" s="123" t="str">
        <f t="shared" si="2566"/>
        <v/>
      </c>
      <c r="CZ858" s="123" t="str">
        <f t="shared" si="2567"/>
        <v/>
      </c>
      <c r="DA858" s="123" t="str">
        <f t="shared" si="2568"/>
        <v/>
      </c>
      <c r="DB858" s="124" t="str">
        <f t="shared" si="2569"/>
        <v/>
      </c>
      <c r="DC858" s="128" t="str">
        <f t="shared" si="2570"/>
        <v/>
      </c>
      <c r="DD858" s="123" t="str">
        <f t="shared" si="2571"/>
        <v/>
      </c>
      <c r="DE858" s="123" t="str">
        <f t="shared" si="2572"/>
        <v/>
      </c>
      <c r="DF858" s="123" t="str">
        <f t="shared" si="2573"/>
        <v/>
      </c>
      <c r="DG858" s="123" t="str">
        <f t="shared" si="2574"/>
        <v/>
      </c>
      <c r="DH858" s="123" t="str">
        <f t="shared" si="2575"/>
        <v/>
      </c>
      <c r="DI858" s="123" t="str">
        <f t="shared" si="2576"/>
        <v/>
      </c>
      <c r="DJ858" s="129" t="str">
        <f t="shared" si="2577"/>
        <v/>
      </c>
      <c r="DK858" s="98" t="s">
        <v>68</v>
      </c>
      <c r="DL858" s="130">
        <f t="shared" si="2584"/>
        <v>852</v>
      </c>
      <c r="DM858" s="56"/>
    </row>
    <row r="859" spans="2:117" ht="22.5" customHeight="1">
      <c r="B859" s="98" t="s">
        <v>68</v>
      </c>
      <c r="C859" s="130">
        <f t="shared" si="2578"/>
        <v>853</v>
      </c>
      <c r="D859" s="146">
        <v>45716</v>
      </c>
      <c r="E859" s="155" t="s">
        <v>69</v>
      </c>
      <c r="F859" s="102" t="s">
        <v>70</v>
      </c>
      <c r="G859" s="103" t="s">
        <v>20</v>
      </c>
      <c r="H859" s="131" t="s">
        <v>46</v>
      </c>
      <c r="I859" s="132">
        <v>3000</v>
      </c>
      <c r="J859" s="106"/>
      <c r="K859" s="107">
        <f t="shared" si="2579"/>
        <v>7833727</v>
      </c>
      <c r="L859" s="645"/>
      <c r="M859" s="133"/>
      <c r="N859" s="133"/>
      <c r="O859" s="134" t="str">
        <f t="shared" ref="O859:S859" si="2840">IF($H859=O$6,$I859,"")</f>
        <v/>
      </c>
      <c r="P859" s="135" t="str">
        <f t="shared" si="2840"/>
        <v/>
      </c>
      <c r="Q859" s="136">
        <f t="shared" si="2840"/>
        <v>3000</v>
      </c>
      <c r="R859" s="135" t="str">
        <f t="shared" si="2840"/>
        <v/>
      </c>
      <c r="S859" s="137" t="str">
        <f t="shared" si="2840"/>
        <v/>
      </c>
      <c r="T859" s="113" t="str">
        <f t="shared" ref="T859:AJ859" si="2841">IF($H859=T$6,$J859,"")</f>
        <v/>
      </c>
      <c r="U859" s="114" t="str">
        <f t="shared" si="2841"/>
        <v/>
      </c>
      <c r="V859" s="114" t="str">
        <f t="shared" si="2841"/>
        <v/>
      </c>
      <c r="W859" s="114" t="str">
        <f t="shared" si="2841"/>
        <v/>
      </c>
      <c r="X859" s="113" t="str">
        <f t="shared" si="2841"/>
        <v/>
      </c>
      <c r="Y859" s="114" t="str">
        <f t="shared" si="2841"/>
        <v/>
      </c>
      <c r="Z859" s="114" t="str">
        <f t="shared" si="2841"/>
        <v/>
      </c>
      <c r="AA859" s="114" t="str">
        <f t="shared" si="2841"/>
        <v/>
      </c>
      <c r="AB859" s="113" t="str">
        <f t="shared" si="2841"/>
        <v/>
      </c>
      <c r="AC859" s="114" t="str">
        <f t="shared" si="2841"/>
        <v/>
      </c>
      <c r="AD859" s="114" t="str">
        <f t="shared" si="2841"/>
        <v/>
      </c>
      <c r="AE859" s="114" t="str">
        <f t="shared" si="2841"/>
        <v/>
      </c>
      <c r="AF859" s="114" t="str">
        <f t="shared" si="2841"/>
        <v/>
      </c>
      <c r="AG859" s="114" t="str">
        <f t="shared" si="2841"/>
        <v/>
      </c>
      <c r="AH859" s="114" t="str">
        <f t="shared" si="2841"/>
        <v/>
      </c>
      <c r="AI859" s="113" t="str">
        <f t="shared" si="2841"/>
        <v/>
      </c>
      <c r="AJ859" s="115" t="str">
        <f t="shared" si="2841"/>
        <v/>
      </c>
      <c r="AK859" s="617"/>
      <c r="AL859" s="38"/>
      <c r="AM859" s="98" t="s">
        <v>68</v>
      </c>
      <c r="AN859" s="130">
        <f t="shared" si="2582"/>
        <v>853</v>
      </c>
      <c r="AO859" s="138" t="str">
        <f t="shared" ref="AO859:AS859" si="2842">IF(AND($G859=AO$4,$H859=AO$6),$I859,"")</f>
        <v/>
      </c>
      <c r="AP859" s="139" t="str">
        <f t="shared" si="2842"/>
        <v/>
      </c>
      <c r="AQ859" s="139">
        <f t="shared" si="2842"/>
        <v>3000</v>
      </c>
      <c r="AR859" s="139" t="str">
        <f t="shared" si="2842"/>
        <v/>
      </c>
      <c r="AS859" s="139" t="str">
        <f t="shared" si="2842"/>
        <v/>
      </c>
      <c r="AT859" s="118"/>
      <c r="AU859" s="138" t="str">
        <f t="shared" si="2511"/>
        <v/>
      </c>
      <c r="AV859" s="139" t="str">
        <f t="shared" si="2512"/>
        <v/>
      </c>
      <c r="AW859" s="139" t="str">
        <f t="shared" si="2513"/>
        <v/>
      </c>
      <c r="AX859" s="139" t="str">
        <f t="shared" si="2514"/>
        <v/>
      </c>
      <c r="AY859" s="139" t="str">
        <f t="shared" si="2515"/>
        <v/>
      </c>
      <c r="AZ859" s="140" t="str">
        <f t="shared" si="2516"/>
        <v/>
      </c>
      <c r="BA859" s="141" t="str">
        <f t="shared" si="2517"/>
        <v/>
      </c>
      <c r="BB859" s="139" t="str">
        <f t="shared" si="2518"/>
        <v/>
      </c>
      <c r="BC859" s="139" t="str">
        <f t="shared" si="2519"/>
        <v/>
      </c>
      <c r="BD859" s="139" t="str">
        <f t="shared" si="2520"/>
        <v/>
      </c>
      <c r="BE859" s="140" t="str">
        <f t="shared" si="2521"/>
        <v/>
      </c>
      <c r="BF859" s="122" t="str">
        <f t="shared" si="2522"/>
        <v/>
      </c>
      <c r="BG859" s="123" t="str">
        <f t="shared" si="2523"/>
        <v/>
      </c>
      <c r="BH859" s="123" t="str">
        <f t="shared" si="2524"/>
        <v/>
      </c>
      <c r="BI859" s="123" t="str">
        <f t="shared" si="2525"/>
        <v/>
      </c>
      <c r="BJ859" s="122" t="str">
        <f t="shared" si="2526"/>
        <v/>
      </c>
      <c r="BK859" s="123" t="str">
        <f t="shared" si="2527"/>
        <v/>
      </c>
      <c r="BL859" s="123" t="str">
        <f t="shared" si="2528"/>
        <v/>
      </c>
      <c r="BM859" s="123" t="str">
        <f t="shared" si="2529"/>
        <v/>
      </c>
      <c r="BN859" s="123" t="str">
        <f t="shared" si="2530"/>
        <v/>
      </c>
      <c r="BO859" s="123" t="str">
        <f t="shared" si="2531"/>
        <v/>
      </c>
      <c r="BP859" s="123" t="str">
        <f t="shared" si="2532"/>
        <v/>
      </c>
      <c r="BQ859" s="123" t="str">
        <f t="shared" si="2533"/>
        <v/>
      </c>
      <c r="BR859" s="124" t="str">
        <f t="shared" si="2534"/>
        <v/>
      </c>
      <c r="BS859" s="142" t="str">
        <f t="shared" si="2535"/>
        <v/>
      </c>
      <c r="BT859" s="143" t="str">
        <f t="shared" si="2536"/>
        <v/>
      </c>
      <c r="BU859" s="143" t="str">
        <f t="shared" si="2537"/>
        <v/>
      </c>
      <c r="BV859" s="143" t="str">
        <f t="shared" si="2538"/>
        <v/>
      </c>
      <c r="BW859" s="143" t="str">
        <f t="shared" si="2539"/>
        <v/>
      </c>
      <c r="BX859" s="144" t="str">
        <f t="shared" si="2540"/>
        <v/>
      </c>
      <c r="BY859" s="141" t="str">
        <f t="shared" si="2541"/>
        <v/>
      </c>
      <c r="BZ859" s="139" t="str">
        <f t="shared" si="2542"/>
        <v/>
      </c>
      <c r="CA859" s="139" t="str">
        <f t="shared" si="2543"/>
        <v/>
      </c>
      <c r="CB859" s="139" t="str">
        <f t="shared" si="2544"/>
        <v/>
      </c>
      <c r="CC859" s="139" t="str">
        <f t="shared" si="2545"/>
        <v/>
      </c>
      <c r="CD859" s="139" t="str">
        <f t="shared" si="2546"/>
        <v/>
      </c>
      <c r="CE859" s="140" t="str">
        <f t="shared" si="2547"/>
        <v/>
      </c>
      <c r="CF859" s="141" t="str">
        <f t="shared" si="2548"/>
        <v/>
      </c>
      <c r="CG859" s="139" t="str">
        <f t="shared" si="2549"/>
        <v/>
      </c>
      <c r="CH859" s="139" t="str">
        <f t="shared" si="2550"/>
        <v/>
      </c>
      <c r="CI859" s="139" t="str">
        <f t="shared" si="2551"/>
        <v/>
      </c>
      <c r="CJ859" s="139" t="str">
        <f t="shared" si="2552"/>
        <v/>
      </c>
      <c r="CK859" s="139" t="str">
        <f t="shared" si="2553"/>
        <v/>
      </c>
      <c r="CL859" s="140" t="str">
        <f t="shared" si="2554"/>
        <v/>
      </c>
      <c r="CM859" s="142" t="str">
        <f t="shared" si="2555"/>
        <v/>
      </c>
      <c r="CN859" s="143" t="str">
        <f t="shared" si="2556"/>
        <v/>
      </c>
      <c r="CO859" s="143" t="str">
        <f t="shared" si="2557"/>
        <v/>
      </c>
      <c r="CP859" s="143" t="str">
        <f t="shared" si="2558"/>
        <v/>
      </c>
      <c r="CQ859" s="143" t="str">
        <f t="shared" si="2559"/>
        <v/>
      </c>
      <c r="CR859" s="145" t="str">
        <f t="shared" si="2560"/>
        <v/>
      </c>
      <c r="CS859" s="127"/>
      <c r="CT859" s="122" t="str">
        <f t="shared" si="2561"/>
        <v/>
      </c>
      <c r="CU859" s="123" t="str">
        <f t="shared" si="2562"/>
        <v/>
      </c>
      <c r="CV859" s="123" t="str">
        <f t="shared" si="2563"/>
        <v/>
      </c>
      <c r="CW859" s="123" t="str">
        <f t="shared" si="2564"/>
        <v/>
      </c>
      <c r="CX859" s="123" t="str">
        <f t="shared" si="2565"/>
        <v/>
      </c>
      <c r="CY859" s="123" t="str">
        <f t="shared" si="2566"/>
        <v/>
      </c>
      <c r="CZ859" s="123" t="str">
        <f t="shared" si="2567"/>
        <v/>
      </c>
      <c r="DA859" s="123" t="str">
        <f t="shared" si="2568"/>
        <v/>
      </c>
      <c r="DB859" s="124" t="str">
        <f t="shared" si="2569"/>
        <v/>
      </c>
      <c r="DC859" s="128" t="str">
        <f t="shared" si="2570"/>
        <v/>
      </c>
      <c r="DD859" s="123" t="str">
        <f t="shared" si="2571"/>
        <v/>
      </c>
      <c r="DE859" s="123" t="str">
        <f t="shared" si="2572"/>
        <v/>
      </c>
      <c r="DF859" s="123" t="str">
        <f t="shared" si="2573"/>
        <v/>
      </c>
      <c r="DG859" s="123" t="str">
        <f t="shared" si="2574"/>
        <v/>
      </c>
      <c r="DH859" s="123" t="str">
        <f t="shared" si="2575"/>
        <v/>
      </c>
      <c r="DI859" s="123" t="str">
        <f t="shared" si="2576"/>
        <v/>
      </c>
      <c r="DJ859" s="129" t="str">
        <f t="shared" si="2577"/>
        <v/>
      </c>
      <c r="DK859" s="98" t="s">
        <v>68</v>
      </c>
      <c r="DL859" s="130">
        <f t="shared" si="2584"/>
        <v>853</v>
      </c>
      <c r="DM859" s="56"/>
    </row>
    <row r="860" spans="2:117" ht="22.5" customHeight="1">
      <c r="B860" s="98" t="s">
        <v>68</v>
      </c>
      <c r="C860" s="130">
        <f t="shared" si="2578"/>
        <v>854</v>
      </c>
      <c r="D860" s="146">
        <v>45716</v>
      </c>
      <c r="E860" s="155" t="s">
        <v>69</v>
      </c>
      <c r="F860" s="102" t="s">
        <v>70</v>
      </c>
      <c r="G860" s="156" t="s">
        <v>20</v>
      </c>
      <c r="H860" s="131" t="s">
        <v>46</v>
      </c>
      <c r="I860" s="132">
        <v>5000</v>
      </c>
      <c r="J860" s="106"/>
      <c r="K860" s="107">
        <f t="shared" si="2579"/>
        <v>7838727</v>
      </c>
      <c r="L860" s="645"/>
      <c r="M860" s="133"/>
      <c r="N860" s="133"/>
      <c r="O860" s="134" t="str">
        <f t="shared" ref="O860:S860" si="2843">IF($H860=O$6,$I860,"")</f>
        <v/>
      </c>
      <c r="P860" s="135" t="str">
        <f t="shared" si="2843"/>
        <v/>
      </c>
      <c r="Q860" s="136">
        <f t="shared" si="2843"/>
        <v>5000</v>
      </c>
      <c r="R860" s="135" t="str">
        <f t="shared" si="2843"/>
        <v/>
      </c>
      <c r="S860" s="137" t="str">
        <f t="shared" si="2843"/>
        <v/>
      </c>
      <c r="T860" s="113" t="str">
        <f t="shared" ref="T860:AJ860" si="2844">IF($H860=T$6,$J860,"")</f>
        <v/>
      </c>
      <c r="U860" s="114" t="str">
        <f t="shared" si="2844"/>
        <v/>
      </c>
      <c r="V860" s="114" t="str">
        <f t="shared" si="2844"/>
        <v/>
      </c>
      <c r="W860" s="114" t="str">
        <f t="shared" si="2844"/>
        <v/>
      </c>
      <c r="X860" s="113" t="str">
        <f t="shared" si="2844"/>
        <v/>
      </c>
      <c r="Y860" s="114" t="str">
        <f t="shared" si="2844"/>
        <v/>
      </c>
      <c r="Z860" s="114" t="str">
        <f t="shared" si="2844"/>
        <v/>
      </c>
      <c r="AA860" s="114" t="str">
        <f t="shared" si="2844"/>
        <v/>
      </c>
      <c r="AB860" s="113" t="str">
        <f t="shared" si="2844"/>
        <v/>
      </c>
      <c r="AC860" s="114" t="str">
        <f t="shared" si="2844"/>
        <v/>
      </c>
      <c r="AD860" s="114" t="str">
        <f t="shared" si="2844"/>
        <v/>
      </c>
      <c r="AE860" s="114" t="str">
        <f t="shared" si="2844"/>
        <v/>
      </c>
      <c r="AF860" s="114" t="str">
        <f t="shared" si="2844"/>
        <v/>
      </c>
      <c r="AG860" s="114" t="str">
        <f t="shared" si="2844"/>
        <v/>
      </c>
      <c r="AH860" s="114" t="str">
        <f t="shared" si="2844"/>
        <v/>
      </c>
      <c r="AI860" s="113" t="str">
        <f t="shared" si="2844"/>
        <v/>
      </c>
      <c r="AJ860" s="115" t="str">
        <f t="shared" si="2844"/>
        <v/>
      </c>
      <c r="AK860" s="617"/>
      <c r="AL860" s="38"/>
      <c r="AM860" s="98" t="s">
        <v>68</v>
      </c>
      <c r="AN860" s="130">
        <f t="shared" si="2582"/>
        <v>854</v>
      </c>
      <c r="AO860" s="138" t="str">
        <f t="shared" ref="AO860:AS860" si="2845">IF(AND($G860=AO$4,$H860=AO$6),$I860,"")</f>
        <v/>
      </c>
      <c r="AP860" s="139" t="str">
        <f t="shared" si="2845"/>
        <v/>
      </c>
      <c r="AQ860" s="139">
        <f t="shared" si="2845"/>
        <v>5000</v>
      </c>
      <c r="AR860" s="139" t="str">
        <f t="shared" si="2845"/>
        <v/>
      </c>
      <c r="AS860" s="139" t="str">
        <f t="shared" si="2845"/>
        <v/>
      </c>
      <c r="AT860" s="118"/>
      <c r="AU860" s="138" t="str">
        <f t="shared" si="2511"/>
        <v/>
      </c>
      <c r="AV860" s="139" t="str">
        <f t="shared" si="2512"/>
        <v/>
      </c>
      <c r="AW860" s="139" t="str">
        <f t="shared" si="2513"/>
        <v/>
      </c>
      <c r="AX860" s="139" t="str">
        <f t="shared" si="2514"/>
        <v/>
      </c>
      <c r="AY860" s="139" t="str">
        <f t="shared" si="2515"/>
        <v/>
      </c>
      <c r="AZ860" s="140" t="str">
        <f t="shared" si="2516"/>
        <v/>
      </c>
      <c r="BA860" s="141" t="str">
        <f t="shared" si="2517"/>
        <v/>
      </c>
      <c r="BB860" s="139" t="str">
        <f t="shared" si="2518"/>
        <v/>
      </c>
      <c r="BC860" s="139" t="str">
        <f t="shared" si="2519"/>
        <v/>
      </c>
      <c r="BD860" s="139" t="str">
        <f t="shared" si="2520"/>
        <v/>
      </c>
      <c r="BE860" s="140" t="str">
        <f t="shared" si="2521"/>
        <v/>
      </c>
      <c r="BF860" s="122" t="str">
        <f t="shared" si="2522"/>
        <v/>
      </c>
      <c r="BG860" s="123" t="str">
        <f t="shared" si="2523"/>
        <v/>
      </c>
      <c r="BH860" s="123" t="str">
        <f t="shared" si="2524"/>
        <v/>
      </c>
      <c r="BI860" s="123" t="str">
        <f t="shared" si="2525"/>
        <v/>
      </c>
      <c r="BJ860" s="122" t="str">
        <f t="shared" si="2526"/>
        <v/>
      </c>
      <c r="BK860" s="123" t="str">
        <f t="shared" si="2527"/>
        <v/>
      </c>
      <c r="BL860" s="123" t="str">
        <f t="shared" si="2528"/>
        <v/>
      </c>
      <c r="BM860" s="123" t="str">
        <f t="shared" si="2529"/>
        <v/>
      </c>
      <c r="BN860" s="123" t="str">
        <f t="shared" si="2530"/>
        <v/>
      </c>
      <c r="BO860" s="123" t="str">
        <f t="shared" si="2531"/>
        <v/>
      </c>
      <c r="BP860" s="123" t="str">
        <f t="shared" si="2532"/>
        <v/>
      </c>
      <c r="BQ860" s="123" t="str">
        <f t="shared" si="2533"/>
        <v/>
      </c>
      <c r="BR860" s="124" t="str">
        <f t="shared" si="2534"/>
        <v/>
      </c>
      <c r="BS860" s="142" t="str">
        <f t="shared" si="2535"/>
        <v/>
      </c>
      <c r="BT860" s="143" t="str">
        <f t="shared" si="2536"/>
        <v/>
      </c>
      <c r="BU860" s="143" t="str">
        <f t="shared" si="2537"/>
        <v/>
      </c>
      <c r="BV860" s="143" t="str">
        <f t="shared" si="2538"/>
        <v/>
      </c>
      <c r="BW860" s="143" t="str">
        <f t="shared" si="2539"/>
        <v/>
      </c>
      <c r="BX860" s="144" t="str">
        <f t="shared" si="2540"/>
        <v/>
      </c>
      <c r="BY860" s="141" t="str">
        <f t="shared" si="2541"/>
        <v/>
      </c>
      <c r="BZ860" s="139" t="str">
        <f t="shared" si="2542"/>
        <v/>
      </c>
      <c r="CA860" s="139" t="str">
        <f t="shared" si="2543"/>
        <v/>
      </c>
      <c r="CB860" s="139" t="str">
        <f t="shared" si="2544"/>
        <v/>
      </c>
      <c r="CC860" s="139" t="str">
        <f t="shared" si="2545"/>
        <v/>
      </c>
      <c r="CD860" s="139" t="str">
        <f t="shared" si="2546"/>
        <v/>
      </c>
      <c r="CE860" s="140" t="str">
        <f t="shared" si="2547"/>
        <v/>
      </c>
      <c r="CF860" s="141" t="str">
        <f t="shared" si="2548"/>
        <v/>
      </c>
      <c r="CG860" s="139" t="str">
        <f t="shared" si="2549"/>
        <v/>
      </c>
      <c r="CH860" s="139" t="str">
        <f t="shared" si="2550"/>
        <v/>
      </c>
      <c r="CI860" s="139" t="str">
        <f t="shared" si="2551"/>
        <v/>
      </c>
      <c r="CJ860" s="139" t="str">
        <f t="shared" si="2552"/>
        <v/>
      </c>
      <c r="CK860" s="139" t="str">
        <f t="shared" si="2553"/>
        <v/>
      </c>
      <c r="CL860" s="140" t="str">
        <f t="shared" si="2554"/>
        <v/>
      </c>
      <c r="CM860" s="142" t="str">
        <f t="shared" si="2555"/>
        <v/>
      </c>
      <c r="CN860" s="143" t="str">
        <f t="shared" si="2556"/>
        <v/>
      </c>
      <c r="CO860" s="143" t="str">
        <f t="shared" si="2557"/>
        <v/>
      </c>
      <c r="CP860" s="143" t="str">
        <f t="shared" si="2558"/>
        <v/>
      </c>
      <c r="CQ860" s="143" t="str">
        <f t="shared" si="2559"/>
        <v/>
      </c>
      <c r="CR860" s="145" t="str">
        <f t="shared" si="2560"/>
        <v/>
      </c>
      <c r="CS860" s="127"/>
      <c r="CT860" s="122" t="str">
        <f t="shared" si="2561"/>
        <v/>
      </c>
      <c r="CU860" s="123" t="str">
        <f t="shared" si="2562"/>
        <v/>
      </c>
      <c r="CV860" s="123" t="str">
        <f t="shared" si="2563"/>
        <v/>
      </c>
      <c r="CW860" s="123" t="str">
        <f t="shared" si="2564"/>
        <v/>
      </c>
      <c r="CX860" s="123" t="str">
        <f t="shared" si="2565"/>
        <v/>
      </c>
      <c r="CY860" s="123" t="str">
        <f t="shared" si="2566"/>
        <v/>
      </c>
      <c r="CZ860" s="123" t="str">
        <f t="shared" si="2567"/>
        <v/>
      </c>
      <c r="DA860" s="123" t="str">
        <f t="shared" si="2568"/>
        <v/>
      </c>
      <c r="DB860" s="124" t="str">
        <f t="shared" si="2569"/>
        <v/>
      </c>
      <c r="DC860" s="128" t="str">
        <f t="shared" si="2570"/>
        <v/>
      </c>
      <c r="DD860" s="123" t="str">
        <f t="shared" si="2571"/>
        <v/>
      </c>
      <c r="DE860" s="123" t="str">
        <f t="shared" si="2572"/>
        <v/>
      </c>
      <c r="DF860" s="123" t="str">
        <f t="shared" si="2573"/>
        <v/>
      </c>
      <c r="DG860" s="123" t="str">
        <f t="shared" si="2574"/>
        <v/>
      </c>
      <c r="DH860" s="123" t="str">
        <f t="shared" si="2575"/>
        <v/>
      </c>
      <c r="DI860" s="123" t="str">
        <f t="shared" si="2576"/>
        <v/>
      </c>
      <c r="DJ860" s="129" t="str">
        <f t="shared" si="2577"/>
        <v/>
      </c>
      <c r="DK860" s="98" t="s">
        <v>68</v>
      </c>
      <c r="DL860" s="130">
        <f t="shared" si="2584"/>
        <v>854</v>
      </c>
      <c r="DM860" s="56"/>
    </row>
    <row r="861" spans="2:117" ht="22.5" customHeight="1">
      <c r="B861" s="98" t="s">
        <v>68</v>
      </c>
      <c r="C861" s="130">
        <f t="shared" si="2578"/>
        <v>855</v>
      </c>
      <c r="D861" s="146">
        <v>45716</v>
      </c>
      <c r="E861" s="155" t="s">
        <v>69</v>
      </c>
      <c r="F861" s="102" t="s">
        <v>70</v>
      </c>
      <c r="G861" s="103" t="s">
        <v>20</v>
      </c>
      <c r="H861" s="131" t="s">
        <v>46</v>
      </c>
      <c r="I861" s="132">
        <v>3000</v>
      </c>
      <c r="J861" s="106"/>
      <c r="K861" s="107">
        <f t="shared" si="2579"/>
        <v>7841727</v>
      </c>
      <c r="L861" s="645"/>
      <c r="M861" s="133"/>
      <c r="N861" s="133"/>
      <c r="O861" s="134" t="str">
        <f t="shared" ref="O861:S861" si="2846">IF($H861=O$6,$I861,"")</f>
        <v/>
      </c>
      <c r="P861" s="135" t="str">
        <f t="shared" si="2846"/>
        <v/>
      </c>
      <c r="Q861" s="136">
        <f t="shared" si="2846"/>
        <v>3000</v>
      </c>
      <c r="R861" s="135" t="str">
        <f t="shared" si="2846"/>
        <v/>
      </c>
      <c r="S861" s="137" t="str">
        <f t="shared" si="2846"/>
        <v/>
      </c>
      <c r="T861" s="113" t="str">
        <f t="shared" ref="T861:AJ861" si="2847">IF($H861=T$6,$J861,"")</f>
        <v/>
      </c>
      <c r="U861" s="114" t="str">
        <f t="shared" si="2847"/>
        <v/>
      </c>
      <c r="V861" s="114" t="str">
        <f t="shared" si="2847"/>
        <v/>
      </c>
      <c r="W861" s="114" t="str">
        <f t="shared" si="2847"/>
        <v/>
      </c>
      <c r="X861" s="113" t="str">
        <f t="shared" si="2847"/>
        <v/>
      </c>
      <c r="Y861" s="114" t="str">
        <f t="shared" si="2847"/>
        <v/>
      </c>
      <c r="Z861" s="114" t="str">
        <f t="shared" si="2847"/>
        <v/>
      </c>
      <c r="AA861" s="114" t="str">
        <f t="shared" si="2847"/>
        <v/>
      </c>
      <c r="AB861" s="113" t="str">
        <f t="shared" si="2847"/>
        <v/>
      </c>
      <c r="AC861" s="114" t="str">
        <f t="shared" si="2847"/>
        <v/>
      </c>
      <c r="AD861" s="114" t="str">
        <f t="shared" si="2847"/>
        <v/>
      </c>
      <c r="AE861" s="114" t="str">
        <f t="shared" si="2847"/>
        <v/>
      </c>
      <c r="AF861" s="114" t="str">
        <f t="shared" si="2847"/>
        <v/>
      </c>
      <c r="AG861" s="114" t="str">
        <f t="shared" si="2847"/>
        <v/>
      </c>
      <c r="AH861" s="114" t="str">
        <f t="shared" si="2847"/>
        <v/>
      </c>
      <c r="AI861" s="113" t="str">
        <f t="shared" si="2847"/>
        <v/>
      </c>
      <c r="AJ861" s="115" t="str">
        <f t="shared" si="2847"/>
        <v/>
      </c>
      <c r="AK861" s="617"/>
      <c r="AL861" s="38"/>
      <c r="AM861" s="98" t="s">
        <v>68</v>
      </c>
      <c r="AN861" s="130">
        <f t="shared" si="2582"/>
        <v>855</v>
      </c>
      <c r="AO861" s="138" t="str">
        <f t="shared" ref="AO861:AS861" si="2848">IF(AND($G861=AO$4,$H861=AO$6),$I861,"")</f>
        <v/>
      </c>
      <c r="AP861" s="139" t="str">
        <f t="shared" si="2848"/>
        <v/>
      </c>
      <c r="AQ861" s="139">
        <f t="shared" si="2848"/>
        <v>3000</v>
      </c>
      <c r="AR861" s="139" t="str">
        <f t="shared" si="2848"/>
        <v/>
      </c>
      <c r="AS861" s="139" t="str">
        <f t="shared" si="2848"/>
        <v/>
      </c>
      <c r="AT861" s="118"/>
      <c r="AU861" s="138" t="str">
        <f t="shared" si="2511"/>
        <v/>
      </c>
      <c r="AV861" s="139" t="str">
        <f t="shared" si="2512"/>
        <v/>
      </c>
      <c r="AW861" s="139" t="str">
        <f t="shared" si="2513"/>
        <v/>
      </c>
      <c r="AX861" s="139" t="str">
        <f t="shared" si="2514"/>
        <v/>
      </c>
      <c r="AY861" s="139" t="str">
        <f t="shared" si="2515"/>
        <v/>
      </c>
      <c r="AZ861" s="140" t="str">
        <f t="shared" si="2516"/>
        <v/>
      </c>
      <c r="BA861" s="141" t="str">
        <f t="shared" si="2517"/>
        <v/>
      </c>
      <c r="BB861" s="139" t="str">
        <f t="shared" si="2518"/>
        <v/>
      </c>
      <c r="BC861" s="139" t="str">
        <f t="shared" si="2519"/>
        <v/>
      </c>
      <c r="BD861" s="139" t="str">
        <f t="shared" si="2520"/>
        <v/>
      </c>
      <c r="BE861" s="140" t="str">
        <f t="shared" si="2521"/>
        <v/>
      </c>
      <c r="BF861" s="122" t="str">
        <f t="shared" si="2522"/>
        <v/>
      </c>
      <c r="BG861" s="123" t="str">
        <f t="shared" si="2523"/>
        <v/>
      </c>
      <c r="BH861" s="123" t="str">
        <f t="shared" si="2524"/>
        <v/>
      </c>
      <c r="BI861" s="123" t="str">
        <f t="shared" si="2525"/>
        <v/>
      </c>
      <c r="BJ861" s="122" t="str">
        <f t="shared" si="2526"/>
        <v/>
      </c>
      <c r="BK861" s="123" t="str">
        <f t="shared" si="2527"/>
        <v/>
      </c>
      <c r="BL861" s="123" t="str">
        <f t="shared" si="2528"/>
        <v/>
      </c>
      <c r="BM861" s="123" t="str">
        <f t="shared" si="2529"/>
        <v/>
      </c>
      <c r="BN861" s="123" t="str">
        <f t="shared" si="2530"/>
        <v/>
      </c>
      <c r="BO861" s="123" t="str">
        <f t="shared" si="2531"/>
        <v/>
      </c>
      <c r="BP861" s="123" t="str">
        <f t="shared" si="2532"/>
        <v/>
      </c>
      <c r="BQ861" s="123" t="str">
        <f t="shared" si="2533"/>
        <v/>
      </c>
      <c r="BR861" s="124" t="str">
        <f t="shared" si="2534"/>
        <v/>
      </c>
      <c r="BS861" s="142" t="str">
        <f t="shared" si="2535"/>
        <v/>
      </c>
      <c r="BT861" s="143" t="str">
        <f t="shared" si="2536"/>
        <v/>
      </c>
      <c r="BU861" s="143" t="str">
        <f t="shared" si="2537"/>
        <v/>
      </c>
      <c r="BV861" s="143" t="str">
        <f t="shared" si="2538"/>
        <v/>
      </c>
      <c r="BW861" s="143" t="str">
        <f t="shared" si="2539"/>
        <v/>
      </c>
      <c r="BX861" s="144" t="str">
        <f t="shared" si="2540"/>
        <v/>
      </c>
      <c r="BY861" s="141" t="str">
        <f t="shared" si="2541"/>
        <v/>
      </c>
      <c r="BZ861" s="139" t="str">
        <f t="shared" si="2542"/>
        <v/>
      </c>
      <c r="CA861" s="139" t="str">
        <f t="shared" si="2543"/>
        <v/>
      </c>
      <c r="CB861" s="139" t="str">
        <f t="shared" si="2544"/>
        <v/>
      </c>
      <c r="CC861" s="139" t="str">
        <f t="shared" si="2545"/>
        <v/>
      </c>
      <c r="CD861" s="139" t="str">
        <f t="shared" si="2546"/>
        <v/>
      </c>
      <c r="CE861" s="140" t="str">
        <f t="shared" si="2547"/>
        <v/>
      </c>
      <c r="CF861" s="141" t="str">
        <f t="shared" si="2548"/>
        <v/>
      </c>
      <c r="CG861" s="139" t="str">
        <f t="shared" si="2549"/>
        <v/>
      </c>
      <c r="CH861" s="139" t="str">
        <f t="shared" si="2550"/>
        <v/>
      </c>
      <c r="CI861" s="139" t="str">
        <f t="shared" si="2551"/>
        <v/>
      </c>
      <c r="CJ861" s="139" t="str">
        <f t="shared" si="2552"/>
        <v/>
      </c>
      <c r="CK861" s="139" t="str">
        <f t="shared" si="2553"/>
        <v/>
      </c>
      <c r="CL861" s="140" t="str">
        <f t="shared" si="2554"/>
        <v/>
      </c>
      <c r="CM861" s="142" t="str">
        <f t="shared" si="2555"/>
        <v/>
      </c>
      <c r="CN861" s="143" t="str">
        <f t="shared" si="2556"/>
        <v/>
      </c>
      <c r="CO861" s="143" t="str">
        <f t="shared" si="2557"/>
        <v/>
      </c>
      <c r="CP861" s="143" t="str">
        <f t="shared" si="2558"/>
        <v/>
      </c>
      <c r="CQ861" s="143" t="str">
        <f t="shared" si="2559"/>
        <v/>
      </c>
      <c r="CR861" s="145" t="str">
        <f t="shared" si="2560"/>
        <v/>
      </c>
      <c r="CS861" s="127"/>
      <c r="CT861" s="122" t="str">
        <f t="shared" si="2561"/>
        <v/>
      </c>
      <c r="CU861" s="123" t="str">
        <f t="shared" si="2562"/>
        <v/>
      </c>
      <c r="CV861" s="123" t="str">
        <f t="shared" si="2563"/>
        <v/>
      </c>
      <c r="CW861" s="123" t="str">
        <f t="shared" si="2564"/>
        <v/>
      </c>
      <c r="CX861" s="123" t="str">
        <f t="shared" si="2565"/>
        <v/>
      </c>
      <c r="CY861" s="123" t="str">
        <f t="shared" si="2566"/>
        <v/>
      </c>
      <c r="CZ861" s="123" t="str">
        <f t="shared" si="2567"/>
        <v/>
      </c>
      <c r="DA861" s="123" t="str">
        <f t="shared" si="2568"/>
        <v/>
      </c>
      <c r="DB861" s="124" t="str">
        <f t="shared" si="2569"/>
        <v/>
      </c>
      <c r="DC861" s="128" t="str">
        <f t="shared" si="2570"/>
        <v/>
      </c>
      <c r="DD861" s="123" t="str">
        <f t="shared" si="2571"/>
        <v/>
      </c>
      <c r="DE861" s="123" t="str">
        <f t="shared" si="2572"/>
        <v/>
      </c>
      <c r="DF861" s="123" t="str">
        <f t="shared" si="2573"/>
        <v/>
      </c>
      <c r="DG861" s="123" t="str">
        <f t="shared" si="2574"/>
        <v/>
      </c>
      <c r="DH861" s="123" t="str">
        <f t="shared" si="2575"/>
        <v/>
      </c>
      <c r="DI861" s="123" t="str">
        <f t="shared" si="2576"/>
        <v/>
      </c>
      <c r="DJ861" s="129" t="str">
        <f t="shared" si="2577"/>
        <v/>
      </c>
      <c r="DK861" s="98" t="s">
        <v>68</v>
      </c>
      <c r="DL861" s="130">
        <f t="shared" si="2584"/>
        <v>855</v>
      </c>
      <c r="DM861" s="56"/>
    </row>
    <row r="862" spans="2:117" ht="22.5" customHeight="1">
      <c r="B862" s="98" t="s">
        <v>68</v>
      </c>
      <c r="C862" s="130">
        <f t="shared" si="2578"/>
        <v>856</v>
      </c>
      <c r="D862" s="146">
        <v>45716</v>
      </c>
      <c r="E862" s="155" t="s">
        <v>69</v>
      </c>
      <c r="F862" s="102" t="s">
        <v>70</v>
      </c>
      <c r="G862" s="156" t="s">
        <v>20</v>
      </c>
      <c r="H862" s="131" t="s">
        <v>46</v>
      </c>
      <c r="I862" s="132">
        <v>20000</v>
      </c>
      <c r="J862" s="106"/>
      <c r="K862" s="107">
        <f t="shared" si="2579"/>
        <v>7861727</v>
      </c>
      <c r="L862" s="645"/>
      <c r="M862" s="133"/>
      <c r="N862" s="133"/>
      <c r="O862" s="134" t="str">
        <f t="shared" ref="O862:S862" si="2849">IF($H862=O$6,$I862,"")</f>
        <v/>
      </c>
      <c r="P862" s="135" t="str">
        <f t="shared" si="2849"/>
        <v/>
      </c>
      <c r="Q862" s="136">
        <f t="shared" si="2849"/>
        <v>20000</v>
      </c>
      <c r="R862" s="135" t="str">
        <f t="shared" si="2849"/>
        <v/>
      </c>
      <c r="S862" s="137" t="str">
        <f t="shared" si="2849"/>
        <v/>
      </c>
      <c r="T862" s="113" t="str">
        <f t="shared" ref="T862:AJ862" si="2850">IF($H862=T$6,$J862,"")</f>
        <v/>
      </c>
      <c r="U862" s="114" t="str">
        <f t="shared" si="2850"/>
        <v/>
      </c>
      <c r="V862" s="114" t="str">
        <f t="shared" si="2850"/>
        <v/>
      </c>
      <c r="W862" s="114" t="str">
        <f t="shared" si="2850"/>
        <v/>
      </c>
      <c r="X862" s="113" t="str">
        <f t="shared" si="2850"/>
        <v/>
      </c>
      <c r="Y862" s="114" t="str">
        <f t="shared" si="2850"/>
        <v/>
      </c>
      <c r="Z862" s="114" t="str">
        <f t="shared" si="2850"/>
        <v/>
      </c>
      <c r="AA862" s="114" t="str">
        <f t="shared" si="2850"/>
        <v/>
      </c>
      <c r="AB862" s="113" t="str">
        <f t="shared" si="2850"/>
        <v/>
      </c>
      <c r="AC862" s="114" t="str">
        <f t="shared" si="2850"/>
        <v/>
      </c>
      <c r="AD862" s="114" t="str">
        <f t="shared" si="2850"/>
        <v/>
      </c>
      <c r="AE862" s="114" t="str">
        <f t="shared" si="2850"/>
        <v/>
      </c>
      <c r="AF862" s="114" t="str">
        <f t="shared" si="2850"/>
        <v/>
      </c>
      <c r="AG862" s="114" t="str">
        <f t="shared" si="2850"/>
        <v/>
      </c>
      <c r="AH862" s="114" t="str">
        <f t="shared" si="2850"/>
        <v/>
      </c>
      <c r="AI862" s="113" t="str">
        <f t="shared" si="2850"/>
        <v/>
      </c>
      <c r="AJ862" s="115" t="str">
        <f t="shared" si="2850"/>
        <v/>
      </c>
      <c r="AK862" s="617"/>
      <c r="AL862" s="38"/>
      <c r="AM862" s="98" t="s">
        <v>68</v>
      </c>
      <c r="AN862" s="130">
        <f t="shared" si="2582"/>
        <v>856</v>
      </c>
      <c r="AO862" s="138" t="str">
        <f t="shared" ref="AO862:AS862" si="2851">IF(AND($G862=AO$4,$H862=AO$6),$I862,"")</f>
        <v/>
      </c>
      <c r="AP862" s="139" t="str">
        <f t="shared" si="2851"/>
        <v/>
      </c>
      <c r="AQ862" s="139">
        <f t="shared" si="2851"/>
        <v>20000</v>
      </c>
      <c r="AR862" s="139" t="str">
        <f t="shared" si="2851"/>
        <v/>
      </c>
      <c r="AS862" s="139" t="str">
        <f t="shared" si="2851"/>
        <v/>
      </c>
      <c r="AT862" s="118"/>
      <c r="AU862" s="138" t="str">
        <f t="shared" si="2511"/>
        <v/>
      </c>
      <c r="AV862" s="139" t="str">
        <f t="shared" si="2512"/>
        <v/>
      </c>
      <c r="AW862" s="139" t="str">
        <f t="shared" si="2513"/>
        <v/>
      </c>
      <c r="AX862" s="139" t="str">
        <f t="shared" si="2514"/>
        <v/>
      </c>
      <c r="AY862" s="139" t="str">
        <f t="shared" si="2515"/>
        <v/>
      </c>
      <c r="AZ862" s="140" t="str">
        <f t="shared" si="2516"/>
        <v/>
      </c>
      <c r="BA862" s="141" t="str">
        <f t="shared" si="2517"/>
        <v/>
      </c>
      <c r="BB862" s="139" t="str">
        <f t="shared" si="2518"/>
        <v/>
      </c>
      <c r="BC862" s="139" t="str">
        <f t="shared" si="2519"/>
        <v/>
      </c>
      <c r="BD862" s="139" t="str">
        <f t="shared" si="2520"/>
        <v/>
      </c>
      <c r="BE862" s="140" t="str">
        <f t="shared" si="2521"/>
        <v/>
      </c>
      <c r="BF862" s="122" t="str">
        <f t="shared" si="2522"/>
        <v/>
      </c>
      <c r="BG862" s="123" t="str">
        <f t="shared" si="2523"/>
        <v/>
      </c>
      <c r="BH862" s="123" t="str">
        <f t="shared" si="2524"/>
        <v/>
      </c>
      <c r="BI862" s="123" t="str">
        <f t="shared" si="2525"/>
        <v/>
      </c>
      <c r="BJ862" s="122" t="str">
        <f t="shared" si="2526"/>
        <v/>
      </c>
      <c r="BK862" s="123" t="str">
        <f t="shared" si="2527"/>
        <v/>
      </c>
      <c r="BL862" s="123" t="str">
        <f t="shared" si="2528"/>
        <v/>
      </c>
      <c r="BM862" s="123" t="str">
        <f t="shared" si="2529"/>
        <v/>
      </c>
      <c r="BN862" s="123" t="str">
        <f t="shared" si="2530"/>
        <v/>
      </c>
      <c r="BO862" s="123" t="str">
        <f t="shared" si="2531"/>
        <v/>
      </c>
      <c r="BP862" s="123" t="str">
        <f t="shared" si="2532"/>
        <v/>
      </c>
      <c r="BQ862" s="123" t="str">
        <f t="shared" si="2533"/>
        <v/>
      </c>
      <c r="BR862" s="124" t="str">
        <f t="shared" si="2534"/>
        <v/>
      </c>
      <c r="BS862" s="142" t="str">
        <f t="shared" si="2535"/>
        <v/>
      </c>
      <c r="BT862" s="143" t="str">
        <f t="shared" si="2536"/>
        <v/>
      </c>
      <c r="BU862" s="143" t="str">
        <f t="shared" si="2537"/>
        <v/>
      </c>
      <c r="BV862" s="143" t="str">
        <f t="shared" si="2538"/>
        <v/>
      </c>
      <c r="BW862" s="143" t="str">
        <f t="shared" si="2539"/>
        <v/>
      </c>
      <c r="BX862" s="144" t="str">
        <f t="shared" si="2540"/>
        <v/>
      </c>
      <c r="BY862" s="141" t="str">
        <f t="shared" si="2541"/>
        <v/>
      </c>
      <c r="BZ862" s="139" t="str">
        <f t="shared" si="2542"/>
        <v/>
      </c>
      <c r="CA862" s="139" t="str">
        <f t="shared" si="2543"/>
        <v/>
      </c>
      <c r="CB862" s="139" t="str">
        <f t="shared" si="2544"/>
        <v/>
      </c>
      <c r="CC862" s="139" t="str">
        <f t="shared" si="2545"/>
        <v/>
      </c>
      <c r="CD862" s="139" t="str">
        <f t="shared" si="2546"/>
        <v/>
      </c>
      <c r="CE862" s="140" t="str">
        <f t="shared" si="2547"/>
        <v/>
      </c>
      <c r="CF862" s="141" t="str">
        <f t="shared" si="2548"/>
        <v/>
      </c>
      <c r="CG862" s="139" t="str">
        <f t="shared" si="2549"/>
        <v/>
      </c>
      <c r="CH862" s="139" t="str">
        <f t="shared" si="2550"/>
        <v/>
      </c>
      <c r="CI862" s="139" t="str">
        <f t="shared" si="2551"/>
        <v/>
      </c>
      <c r="CJ862" s="139" t="str">
        <f t="shared" si="2552"/>
        <v/>
      </c>
      <c r="CK862" s="139" t="str">
        <f t="shared" si="2553"/>
        <v/>
      </c>
      <c r="CL862" s="140" t="str">
        <f t="shared" si="2554"/>
        <v/>
      </c>
      <c r="CM862" s="142" t="str">
        <f t="shared" si="2555"/>
        <v/>
      </c>
      <c r="CN862" s="143" t="str">
        <f t="shared" si="2556"/>
        <v/>
      </c>
      <c r="CO862" s="143" t="str">
        <f t="shared" si="2557"/>
        <v/>
      </c>
      <c r="CP862" s="143" t="str">
        <f t="shared" si="2558"/>
        <v/>
      </c>
      <c r="CQ862" s="143" t="str">
        <f t="shared" si="2559"/>
        <v/>
      </c>
      <c r="CR862" s="145" t="str">
        <f t="shared" si="2560"/>
        <v/>
      </c>
      <c r="CS862" s="127"/>
      <c r="CT862" s="122" t="str">
        <f t="shared" si="2561"/>
        <v/>
      </c>
      <c r="CU862" s="123" t="str">
        <f t="shared" si="2562"/>
        <v/>
      </c>
      <c r="CV862" s="123" t="str">
        <f t="shared" si="2563"/>
        <v/>
      </c>
      <c r="CW862" s="123" t="str">
        <f t="shared" si="2564"/>
        <v/>
      </c>
      <c r="CX862" s="123" t="str">
        <f t="shared" si="2565"/>
        <v/>
      </c>
      <c r="CY862" s="123" t="str">
        <f t="shared" si="2566"/>
        <v/>
      </c>
      <c r="CZ862" s="123" t="str">
        <f t="shared" si="2567"/>
        <v/>
      </c>
      <c r="DA862" s="123" t="str">
        <f t="shared" si="2568"/>
        <v/>
      </c>
      <c r="DB862" s="124" t="str">
        <f t="shared" si="2569"/>
        <v/>
      </c>
      <c r="DC862" s="128" t="str">
        <f t="shared" si="2570"/>
        <v/>
      </c>
      <c r="DD862" s="123" t="str">
        <f t="shared" si="2571"/>
        <v/>
      </c>
      <c r="DE862" s="123" t="str">
        <f t="shared" si="2572"/>
        <v/>
      </c>
      <c r="DF862" s="123" t="str">
        <f t="shared" si="2573"/>
        <v/>
      </c>
      <c r="DG862" s="123" t="str">
        <f t="shared" si="2574"/>
        <v/>
      </c>
      <c r="DH862" s="123" t="str">
        <f t="shared" si="2575"/>
        <v/>
      </c>
      <c r="DI862" s="123" t="str">
        <f t="shared" si="2576"/>
        <v/>
      </c>
      <c r="DJ862" s="129" t="str">
        <f t="shared" si="2577"/>
        <v/>
      </c>
      <c r="DK862" s="98" t="s">
        <v>68</v>
      </c>
      <c r="DL862" s="130">
        <f t="shared" si="2584"/>
        <v>856</v>
      </c>
      <c r="DM862" s="56"/>
    </row>
    <row r="863" spans="2:117" ht="22.5" customHeight="1">
      <c r="B863" s="98" t="s">
        <v>68</v>
      </c>
      <c r="C863" s="130">
        <f t="shared" si="2578"/>
        <v>857</v>
      </c>
      <c r="D863" s="146">
        <v>45716</v>
      </c>
      <c r="E863" s="155" t="s">
        <v>69</v>
      </c>
      <c r="F863" s="102" t="s">
        <v>70</v>
      </c>
      <c r="G863" s="103" t="s">
        <v>20</v>
      </c>
      <c r="H863" s="131" t="s">
        <v>46</v>
      </c>
      <c r="I863" s="132">
        <v>10000</v>
      </c>
      <c r="J863" s="106"/>
      <c r="K863" s="107">
        <f t="shared" si="2579"/>
        <v>7871727</v>
      </c>
      <c r="L863" s="645"/>
      <c r="M863" s="133"/>
      <c r="N863" s="133"/>
      <c r="O863" s="134" t="str">
        <f t="shared" ref="O863:S863" si="2852">IF($H863=O$6,$I863,"")</f>
        <v/>
      </c>
      <c r="P863" s="135" t="str">
        <f t="shared" si="2852"/>
        <v/>
      </c>
      <c r="Q863" s="136">
        <f t="shared" si="2852"/>
        <v>10000</v>
      </c>
      <c r="R863" s="135" t="str">
        <f t="shared" si="2852"/>
        <v/>
      </c>
      <c r="S863" s="137" t="str">
        <f t="shared" si="2852"/>
        <v/>
      </c>
      <c r="T863" s="113" t="str">
        <f t="shared" ref="T863:AJ863" si="2853">IF($H863=T$6,$J863,"")</f>
        <v/>
      </c>
      <c r="U863" s="114" t="str">
        <f t="shared" si="2853"/>
        <v/>
      </c>
      <c r="V863" s="114" t="str">
        <f t="shared" si="2853"/>
        <v/>
      </c>
      <c r="W863" s="114" t="str">
        <f t="shared" si="2853"/>
        <v/>
      </c>
      <c r="X863" s="113" t="str">
        <f t="shared" si="2853"/>
        <v/>
      </c>
      <c r="Y863" s="114" t="str">
        <f t="shared" si="2853"/>
        <v/>
      </c>
      <c r="Z863" s="114" t="str">
        <f t="shared" si="2853"/>
        <v/>
      </c>
      <c r="AA863" s="114" t="str">
        <f t="shared" si="2853"/>
        <v/>
      </c>
      <c r="AB863" s="113" t="str">
        <f t="shared" si="2853"/>
        <v/>
      </c>
      <c r="AC863" s="114" t="str">
        <f t="shared" si="2853"/>
        <v/>
      </c>
      <c r="AD863" s="114" t="str">
        <f t="shared" si="2853"/>
        <v/>
      </c>
      <c r="AE863" s="114" t="str">
        <f t="shared" si="2853"/>
        <v/>
      </c>
      <c r="AF863" s="114" t="str">
        <f t="shared" si="2853"/>
        <v/>
      </c>
      <c r="AG863" s="114" t="str">
        <f t="shared" si="2853"/>
        <v/>
      </c>
      <c r="AH863" s="114" t="str">
        <f t="shared" si="2853"/>
        <v/>
      </c>
      <c r="AI863" s="113" t="str">
        <f t="shared" si="2853"/>
        <v/>
      </c>
      <c r="AJ863" s="115" t="str">
        <f t="shared" si="2853"/>
        <v/>
      </c>
      <c r="AK863" s="617"/>
      <c r="AL863" s="38"/>
      <c r="AM863" s="98" t="s">
        <v>68</v>
      </c>
      <c r="AN863" s="130">
        <f t="shared" si="2582"/>
        <v>857</v>
      </c>
      <c r="AO863" s="138" t="str">
        <f t="shared" ref="AO863:AS863" si="2854">IF(AND($G863=AO$4,$H863=AO$6),$I863,"")</f>
        <v/>
      </c>
      <c r="AP863" s="139" t="str">
        <f t="shared" si="2854"/>
        <v/>
      </c>
      <c r="AQ863" s="139">
        <f t="shared" si="2854"/>
        <v>10000</v>
      </c>
      <c r="AR863" s="139" t="str">
        <f t="shared" si="2854"/>
        <v/>
      </c>
      <c r="AS863" s="139" t="str">
        <f t="shared" si="2854"/>
        <v/>
      </c>
      <c r="AT863" s="118"/>
      <c r="AU863" s="138" t="str">
        <f t="shared" si="2511"/>
        <v/>
      </c>
      <c r="AV863" s="139" t="str">
        <f t="shared" si="2512"/>
        <v/>
      </c>
      <c r="AW863" s="139" t="str">
        <f t="shared" si="2513"/>
        <v/>
      </c>
      <c r="AX863" s="139" t="str">
        <f t="shared" si="2514"/>
        <v/>
      </c>
      <c r="AY863" s="139" t="str">
        <f t="shared" si="2515"/>
        <v/>
      </c>
      <c r="AZ863" s="140" t="str">
        <f t="shared" si="2516"/>
        <v/>
      </c>
      <c r="BA863" s="141" t="str">
        <f t="shared" si="2517"/>
        <v/>
      </c>
      <c r="BB863" s="139" t="str">
        <f t="shared" si="2518"/>
        <v/>
      </c>
      <c r="BC863" s="139" t="str">
        <f t="shared" si="2519"/>
        <v/>
      </c>
      <c r="BD863" s="139" t="str">
        <f t="shared" si="2520"/>
        <v/>
      </c>
      <c r="BE863" s="140" t="str">
        <f t="shared" si="2521"/>
        <v/>
      </c>
      <c r="BF863" s="122" t="str">
        <f t="shared" si="2522"/>
        <v/>
      </c>
      <c r="BG863" s="123" t="str">
        <f t="shared" si="2523"/>
        <v/>
      </c>
      <c r="BH863" s="123" t="str">
        <f t="shared" si="2524"/>
        <v/>
      </c>
      <c r="BI863" s="123" t="str">
        <f t="shared" si="2525"/>
        <v/>
      </c>
      <c r="BJ863" s="122" t="str">
        <f t="shared" si="2526"/>
        <v/>
      </c>
      <c r="BK863" s="123" t="str">
        <f t="shared" si="2527"/>
        <v/>
      </c>
      <c r="BL863" s="123" t="str">
        <f t="shared" si="2528"/>
        <v/>
      </c>
      <c r="BM863" s="123" t="str">
        <f t="shared" si="2529"/>
        <v/>
      </c>
      <c r="BN863" s="123" t="str">
        <f t="shared" si="2530"/>
        <v/>
      </c>
      <c r="BO863" s="123" t="str">
        <f t="shared" si="2531"/>
        <v/>
      </c>
      <c r="BP863" s="123" t="str">
        <f t="shared" si="2532"/>
        <v/>
      </c>
      <c r="BQ863" s="123" t="str">
        <f t="shared" si="2533"/>
        <v/>
      </c>
      <c r="BR863" s="124" t="str">
        <f t="shared" si="2534"/>
        <v/>
      </c>
      <c r="BS863" s="142" t="str">
        <f t="shared" si="2535"/>
        <v/>
      </c>
      <c r="BT863" s="143" t="str">
        <f t="shared" si="2536"/>
        <v/>
      </c>
      <c r="BU863" s="143" t="str">
        <f t="shared" si="2537"/>
        <v/>
      </c>
      <c r="BV863" s="143" t="str">
        <f t="shared" si="2538"/>
        <v/>
      </c>
      <c r="BW863" s="143" t="str">
        <f t="shared" si="2539"/>
        <v/>
      </c>
      <c r="BX863" s="144" t="str">
        <f t="shared" si="2540"/>
        <v/>
      </c>
      <c r="BY863" s="141" t="str">
        <f t="shared" si="2541"/>
        <v/>
      </c>
      <c r="BZ863" s="139" t="str">
        <f t="shared" si="2542"/>
        <v/>
      </c>
      <c r="CA863" s="139" t="str">
        <f t="shared" si="2543"/>
        <v/>
      </c>
      <c r="CB863" s="139" t="str">
        <f t="shared" si="2544"/>
        <v/>
      </c>
      <c r="CC863" s="139" t="str">
        <f t="shared" si="2545"/>
        <v/>
      </c>
      <c r="CD863" s="139" t="str">
        <f t="shared" si="2546"/>
        <v/>
      </c>
      <c r="CE863" s="140" t="str">
        <f t="shared" si="2547"/>
        <v/>
      </c>
      <c r="CF863" s="141" t="str">
        <f t="shared" si="2548"/>
        <v/>
      </c>
      <c r="CG863" s="139" t="str">
        <f t="shared" si="2549"/>
        <v/>
      </c>
      <c r="CH863" s="139" t="str">
        <f t="shared" si="2550"/>
        <v/>
      </c>
      <c r="CI863" s="139" t="str">
        <f t="shared" si="2551"/>
        <v/>
      </c>
      <c r="CJ863" s="139" t="str">
        <f t="shared" si="2552"/>
        <v/>
      </c>
      <c r="CK863" s="139" t="str">
        <f t="shared" si="2553"/>
        <v/>
      </c>
      <c r="CL863" s="140" t="str">
        <f t="shared" si="2554"/>
        <v/>
      </c>
      <c r="CM863" s="142" t="str">
        <f t="shared" si="2555"/>
        <v/>
      </c>
      <c r="CN863" s="143" t="str">
        <f t="shared" si="2556"/>
        <v/>
      </c>
      <c r="CO863" s="143" t="str">
        <f t="shared" si="2557"/>
        <v/>
      </c>
      <c r="CP863" s="143" t="str">
        <f t="shared" si="2558"/>
        <v/>
      </c>
      <c r="CQ863" s="143" t="str">
        <f t="shared" si="2559"/>
        <v/>
      </c>
      <c r="CR863" s="145" t="str">
        <f t="shared" si="2560"/>
        <v/>
      </c>
      <c r="CS863" s="127"/>
      <c r="CT863" s="122" t="str">
        <f t="shared" si="2561"/>
        <v/>
      </c>
      <c r="CU863" s="123" t="str">
        <f t="shared" si="2562"/>
        <v/>
      </c>
      <c r="CV863" s="123" t="str">
        <f t="shared" si="2563"/>
        <v/>
      </c>
      <c r="CW863" s="123" t="str">
        <f t="shared" si="2564"/>
        <v/>
      </c>
      <c r="CX863" s="123" t="str">
        <f t="shared" si="2565"/>
        <v/>
      </c>
      <c r="CY863" s="123" t="str">
        <f t="shared" si="2566"/>
        <v/>
      </c>
      <c r="CZ863" s="123" t="str">
        <f t="shared" si="2567"/>
        <v/>
      </c>
      <c r="DA863" s="123" t="str">
        <f t="shared" si="2568"/>
        <v/>
      </c>
      <c r="DB863" s="124" t="str">
        <f t="shared" si="2569"/>
        <v/>
      </c>
      <c r="DC863" s="128" t="str">
        <f t="shared" si="2570"/>
        <v/>
      </c>
      <c r="DD863" s="123" t="str">
        <f t="shared" si="2571"/>
        <v/>
      </c>
      <c r="DE863" s="123" t="str">
        <f t="shared" si="2572"/>
        <v/>
      </c>
      <c r="DF863" s="123" t="str">
        <f t="shared" si="2573"/>
        <v/>
      </c>
      <c r="DG863" s="123" t="str">
        <f t="shared" si="2574"/>
        <v/>
      </c>
      <c r="DH863" s="123" t="str">
        <f t="shared" si="2575"/>
        <v/>
      </c>
      <c r="DI863" s="123" t="str">
        <f t="shared" si="2576"/>
        <v/>
      </c>
      <c r="DJ863" s="129" t="str">
        <f t="shared" si="2577"/>
        <v/>
      </c>
      <c r="DK863" s="98" t="s">
        <v>68</v>
      </c>
      <c r="DL863" s="130">
        <f t="shared" si="2584"/>
        <v>857</v>
      </c>
      <c r="DM863" s="56"/>
    </row>
    <row r="864" spans="2:117" ht="22.5" customHeight="1">
      <c r="B864" s="98" t="s">
        <v>68</v>
      </c>
      <c r="C864" s="130">
        <f t="shared" si="2578"/>
        <v>858</v>
      </c>
      <c r="D864" s="146">
        <v>45716</v>
      </c>
      <c r="E864" s="155" t="s">
        <v>69</v>
      </c>
      <c r="F864" s="102" t="s">
        <v>70</v>
      </c>
      <c r="G864" s="103" t="s">
        <v>20</v>
      </c>
      <c r="H864" s="131" t="s">
        <v>46</v>
      </c>
      <c r="I864" s="132">
        <v>10000</v>
      </c>
      <c r="J864" s="106"/>
      <c r="K864" s="107">
        <f t="shared" si="2579"/>
        <v>7881727</v>
      </c>
      <c r="L864" s="645"/>
      <c r="M864" s="133"/>
      <c r="N864" s="133"/>
      <c r="O864" s="134" t="str">
        <f t="shared" ref="O864:S864" si="2855">IF($H864=O$6,$I864,"")</f>
        <v/>
      </c>
      <c r="P864" s="135" t="str">
        <f t="shared" si="2855"/>
        <v/>
      </c>
      <c r="Q864" s="136">
        <f t="shared" si="2855"/>
        <v>10000</v>
      </c>
      <c r="R864" s="135" t="str">
        <f t="shared" si="2855"/>
        <v/>
      </c>
      <c r="S864" s="137" t="str">
        <f t="shared" si="2855"/>
        <v/>
      </c>
      <c r="T864" s="113" t="str">
        <f t="shared" ref="T864:AJ864" si="2856">IF($H864=T$6,$J864,"")</f>
        <v/>
      </c>
      <c r="U864" s="114" t="str">
        <f t="shared" si="2856"/>
        <v/>
      </c>
      <c r="V864" s="114" t="str">
        <f t="shared" si="2856"/>
        <v/>
      </c>
      <c r="W864" s="114" t="str">
        <f t="shared" si="2856"/>
        <v/>
      </c>
      <c r="X864" s="113" t="str">
        <f t="shared" si="2856"/>
        <v/>
      </c>
      <c r="Y864" s="114" t="str">
        <f t="shared" si="2856"/>
        <v/>
      </c>
      <c r="Z864" s="114" t="str">
        <f t="shared" si="2856"/>
        <v/>
      </c>
      <c r="AA864" s="114" t="str">
        <f t="shared" si="2856"/>
        <v/>
      </c>
      <c r="AB864" s="113" t="str">
        <f t="shared" si="2856"/>
        <v/>
      </c>
      <c r="AC864" s="114" t="str">
        <f t="shared" si="2856"/>
        <v/>
      </c>
      <c r="AD864" s="114" t="str">
        <f t="shared" si="2856"/>
        <v/>
      </c>
      <c r="AE864" s="114" t="str">
        <f t="shared" si="2856"/>
        <v/>
      </c>
      <c r="AF864" s="114" t="str">
        <f t="shared" si="2856"/>
        <v/>
      </c>
      <c r="AG864" s="114" t="str">
        <f t="shared" si="2856"/>
        <v/>
      </c>
      <c r="AH864" s="114" t="str">
        <f t="shared" si="2856"/>
        <v/>
      </c>
      <c r="AI864" s="113" t="str">
        <f t="shared" si="2856"/>
        <v/>
      </c>
      <c r="AJ864" s="115" t="str">
        <f t="shared" si="2856"/>
        <v/>
      </c>
      <c r="AK864" s="617"/>
      <c r="AL864" s="38"/>
      <c r="AM864" s="98" t="s">
        <v>68</v>
      </c>
      <c r="AN864" s="130">
        <f t="shared" si="2582"/>
        <v>858</v>
      </c>
      <c r="AO864" s="138" t="str">
        <f t="shared" ref="AO864:AS864" si="2857">IF(AND($G864=AO$4,$H864=AO$6),$I864,"")</f>
        <v/>
      </c>
      <c r="AP864" s="139" t="str">
        <f t="shared" si="2857"/>
        <v/>
      </c>
      <c r="AQ864" s="139">
        <f t="shared" si="2857"/>
        <v>10000</v>
      </c>
      <c r="AR864" s="139" t="str">
        <f t="shared" si="2857"/>
        <v/>
      </c>
      <c r="AS864" s="139" t="str">
        <f t="shared" si="2857"/>
        <v/>
      </c>
      <c r="AT864" s="118"/>
      <c r="AU864" s="138" t="str">
        <f t="shared" si="2511"/>
        <v/>
      </c>
      <c r="AV864" s="139" t="str">
        <f t="shared" si="2512"/>
        <v/>
      </c>
      <c r="AW864" s="139" t="str">
        <f t="shared" si="2513"/>
        <v/>
      </c>
      <c r="AX864" s="139" t="str">
        <f t="shared" si="2514"/>
        <v/>
      </c>
      <c r="AY864" s="139" t="str">
        <f t="shared" si="2515"/>
        <v/>
      </c>
      <c r="AZ864" s="140" t="str">
        <f t="shared" si="2516"/>
        <v/>
      </c>
      <c r="BA864" s="141" t="str">
        <f t="shared" si="2517"/>
        <v/>
      </c>
      <c r="BB864" s="139" t="str">
        <f t="shared" si="2518"/>
        <v/>
      </c>
      <c r="BC864" s="139" t="str">
        <f t="shared" si="2519"/>
        <v/>
      </c>
      <c r="BD864" s="139" t="str">
        <f t="shared" si="2520"/>
        <v/>
      </c>
      <c r="BE864" s="140" t="str">
        <f t="shared" si="2521"/>
        <v/>
      </c>
      <c r="BF864" s="122" t="str">
        <f t="shared" si="2522"/>
        <v/>
      </c>
      <c r="BG864" s="123" t="str">
        <f t="shared" si="2523"/>
        <v/>
      </c>
      <c r="BH864" s="123" t="str">
        <f t="shared" si="2524"/>
        <v/>
      </c>
      <c r="BI864" s="123" t="str">
        <f t="shared" si="2525"/>
        <v/>
      </c>
      <c r="BJ864" s="122" t="str">
        <f t="shared" si="2526"/>
        <v/>
      </c>
      <c r="BK864" s="123" t="str">
        <f t="shared" si="2527"/>
        <v/>
      </c>
      <c r="BL864" s="123" t="str">
        <f t="shared" si="2528"/>
        <v/>
      </c>
      <c r="BM864" s="123" t="str">
        <f t="shared" si="2529"/>
        <v/>
      </c>
      <c r="BN864" s="123" t="str">
        <f t="shared" si="2530"/>
        <v/>
      </c>
      <c r="BO864" s="123" t="str">
        <f t="shared" si="2531"/>
        <v/>
      </c>
      <c r="BP864" s="123" t="str">
        <f t="shared" si="2532"/>
        <v/>
      </c>
      <c r="BQ864" s="123" t="str">
        <f t="shared" si="2533"/>
        <v/>
      </c>
      <c r="BR864" s="124" t="str">
        <f t="shared" si="2534"/>
        <v/>
      </c>
      <c r="BS864" s="142" t="str">
        <f t="shared" si="2535"/>
        <v/>
      </c>
      <c r="BT864" s="143" t="str">
        <f t="shared" si="2536"/>
        <v/>
      </c>
      <c r="BU864" s="143" t="str">
        <f t="shared" si="2537"/>
        <v/>
      </c>
      <c r="BV864" s="143" t="str">
        <f t="shared" si="2538"/>
        <v/>
      </c>
      <c r="BW864" s="143" t="str">
        <f t="shared" si="2539"/>
        <v/>
      </c>
      <c r="BX864" s="144" t="str">
        <f t="shared" si="2540"/>
        <v/>
      </c>
      <c r="BY864" s="141" t="str">
        <f t="shared" si="2541"/>
        <v/>
      </c>
      <c r="BZ864" s="139" t="str">
        <f t="shared" si="2542"/>
        <v/>
      </c>
      <c r="CA864" s="139" t="str">
        <f t="shared" si="2543"/>
        <v/>
      </c>
      <c r="CB864" s="139" t="str">
        <f t="shared" si="2544"/>
        <v/>
      </c>
      <c r="CC864" s="139" t="str">
        <f t="shared" si="2545"/>
        <v/>
      </c>
      <c r="CD864" s="139" t="str">
        <f t="shared" si="2546"/>
        <v/>
      </c>
      <c r="CE864" s="140" t="str">
        <f t="shared" si="2547"/>
        <v/>
      </c>
      <c r="CF864" s="141" t="str">
        <f t="shared" si="2548"/>
        <v/>
      </c>
      <c r="CG864" s="139" t="str">
        <f t="shared" si="2549"/>
        <v/>
      </c>
      <c r="CH864" s="139" t="str">
        <f t="shared" si="2550"/>
        <v/>
      </c>
      <c r="CI864" s="139" t="str">
        <f t="shared" si="2551"/>
        <v/>
      </c>
      <c r="CJ864" s="139" t="str">
        <f t="shared" si="2552"/>
        <v/>
      </c>
      <c r="CK864" s="139" t="str">
        <f t="shared" si="2553"/>
        <v/>
      </c>
      <c r="CL864" s="140" t="str">
        <f t="shared" si="2554"/>
        <v/>
      </c>
      <c r="CM864" s="142" t="str">
        <f t="shared" si="2555"/>
        <v/>
      </c>
      <c r="CN864" s="143" t="str">
        <f t="shared" si="2556"/>
        <v/>
      </c>
      <c r="CO864" s="143" t="str">
        <f t="shared" si="2557"/>
        <v/>
      </c>
      <c r="CP864" s="143" t="str">
        <f t="shared" si="2558"/>
        <v/>
      </c>
      <c r="CQ864" s="143" t="str">
        <f t="shared" si="2559"/>
        <v/>
      </c>
      <c r="CR864" s="145" t="str">
        <f t="shared" si="2560"/>
        <v/>
      </c>
      <c r="CS864" s="127"/>
      <c r="CT864" s="122" t="str">
        <f t="shared" si="2561"/>
        <v/>
      </c>
      <c r="CU864" s="123" t="str">
        <f t="shared" si="2562"/>
        <v/>
      </c>
      <c r="CV864" s="123" t="str">
        <f t="shared" si="2563"/>
        <v/>
      </c>
      <c r="CW864" s="123" t="str">
        <f t="shared" si="2564"/>
        <v/>
      </c>
      <c r="CX864" s="123" t="str">
        <f t="shared" si="2565"/>
        <v/>
      </c>
      <c r="CY864" s="123" t="str">
        <f t="shared" si="2566"/>
        <v/>
      </c>
      <c r="CZ864" s="123" t="str">
        <f t="shared" si="2567"/>
        <v/>
      </c>
      <c r="DA864" s="123" t="str">
        <f t="shared" si="2568"/>
        <v/>
      </c>
      <c r="DB864" s="124" t="str">
        <f t="shared" si="2569"/>
        <v/>
      </c>
      <c r="DC864" s="128" t="str">
        <f t="shared" si="2570"/>
        <v/>
      </c>
      <c r="DD864" s="123" t="str">
        <f t="shared" si="2571"/>
        <v/>
      </c>
      <c r="DE864" s="123" t="str">
        <f t="shared" si="2572"/>
        <v/>
      </c>
      <c r="DF864" s="123" t="str">
        <f t="shared" si="2573"/>
        <v/>
      </c>
      <c r="DG864" s="123" t="str">
        <f t="shared" si="2574"/>
        <v/>
      </c>
      <c r="DH864" s="123" t="str">
        <f t="shared" si="2575"/>
        <v/>
      </c>
      <c r="DI864" s="123" t="str">
        <f t="shared" si="2576"/>
        <v/>
      </c>
      <c r="DJ864" s="129" t="str">
        <f t="shared" si="2577"/>
        <v/>
      </c>
      <c r="DK864" s="98" t="s">
        <v>68</v>
      </c>
      <c r="DL864" s="130">
        <f t="shared" si="2584"/>
        <v>858</v>
      </c>
      <c r="DM864" s="56"/>
    </row>
    <row r="865" spans="2:117" ht="22.5" customHeight="1">
      <c r="B865" s="98" t="s">
        <v>68</v>
      </c>
      <c r="C865" s="130">
        <f t="shared" si="2578"/>
        <v>859</v>
      </c>
      <c r="D865" s="146">
        <v>45716</v>
      </c>
      <c r="E865" s="155" t="s">
        <v>69</v>
      </c>
      <c r="F865" s="102" t="s">
        <v>70</v>
      </c>
      <c r="G865" s="103" t="s">
        <v>20</v>
      </c>
      <c r="H865" s="131" t="s">
        <v>46</v>
      </c>
      <c r="I865" s="132">
        <v>2000</v>
      </c>
      <c r="J865" s="106"/>
      <c r="K865" s="107">
        <f t="shared" si="2579"/>
        <v>7883727</v>
      </c>
      <c r="L865" s="645"/>
      <c r="M865" s="133"/>
      <c r="N865" s="133"/>
      <c r="O865" s="134" t="str">
        <f t="shared" ref="O865:S865" si="2858">IF($H865=O$6,$I865,"")</f>
        <v/>
      </c>
      <c r="P865" s="135" t="str">
        <f t="shared" si="2858"/>
        <v/>
      </c>
      <c r="Q865" s="136">
        <f t="shared" si="2858"/>
        <v>2000</v>
      </c>
      <c r="R865" s="135" t="str">
        <f t="shared" si="2858"/>
        <v/>
      </c>
      <c r="S865" s="137" t="str">
        <f t="shared" si="2858"/>
        <v/>
      </c>
      <c r="T865" s="113" t="str">
        <f t="shared" ref="T865:AJ865" si="2859">IF($H865=T$6,$J865,"")</f>
        <v/>
      </c>
      <c r="U865" s="114" t="str">
        <f t="shared" si="2859"/>
        <v/>
      </c>
      <c r="V865" s="114" t="str">
        <f t="shared" si="2859"/>
        <v/>
      </c>
      <c r="W865" s="114" t="str">
        <f t="shared" si="2859"/>
        <v/>
      </c>
      <c r="X865" s="113" t="str">
        <f t="shared" si="2859"/>
        <v/>
      </c>
      <c r="Y865" s="114" t="str">
        <f t="shared" si="2859"/>
        <v/>
      </c>
      <c r="Z865" s="114" t="str">
        <f t="shared" si="2859"/>
        <v/>
      </c>
      <c r="AA865" s="114" t="str">
        <f t="shared" si="2859"/>
        <v/>
      </c>
      <c r="AB865" s="113" t="str">
        <f t="shared" si="2859"/>
        <v/>
      </c>
      <c r="AC865" s="114" t="str">
        <f t="shared" si="2859"/>
        <v/>
      </c>
      <c r="AD865" s="114" t="str">
        <f t="shared" si="2859"/>
        <v/>
      </c>
      <c r="AE865" s="114" t="str">
        <f t="shared" si="2859"/>
        <v/>
      </c>
      <c r="AF865" s="114" t="str">
        <f t="shared" si="2859"/>
        <v/>
      </c>
      <c r="AG865" s="114" t="str">
        <f t="shared" si="2859"/>
        <v/>
      </c>
      <c r="AH865" s="114" t="str">
        <f t="shared" si="2859"/>
        <v/>
      </c>
      <c r="AI865" s="113" t="str">
        <f t="shared" si="2859"/>
        <v/>
      </c>
      <c r="AJ865" s="115" t="str">
        <f t="shared" si="2859"/>
        <v/>
      </c>
      <c r="AK865" s="617"/>
      <c r="AL865" s="38"/>
      <c r="AM865" s="98" t="s">
        <v>68</v>
      </c>
      <c r="AN865" s="130">
        <f t="shared" si="2582"/>
        <v>859</v>
      </c>
      <c r="AO865" s="138" t="str">
        <f t="shared" ref="AO865:AS865" si="2860">IF(AND($G865=AO$4,$H865=AO$6),$I865,"")</f>
        <v/>
      </c>
      <c r="AP865" s="139" t="str">
        <f t="shared" si="2860"/>
        <v/>
      </c>
      <c r="AQ865" s="139">
        <f t="shared" si="2860"/>
        <v>2000</v>
      </c>
      <c r="AR865" s="139" t="str">
        <f t="shared" si="2860"/>
        <v/>
      </c>
      <c r="AS865" s="139" t="str">
        <f t="shared" si="2860"/>
        <v/>
      </c>
      <c r="AT865" s="118"/>
      <c r="AU865" s="138" t="str">
        <f t="shared" si="2511"/>
        <v/>
      </c>
      <c r="AV865" s="139" t="str">
        <f t="shared" si="2512"/>
        <v/>
      </c>
      <c r="AW865" s="139" t="str">
        <f t="shared" si="2513"/>
        <v/>
      </c>
      <c r="AX865" s="139" t="str">
        <f t="shared" si="2514"/>
        <v/>
      </c>
      <c r="AY865" s="139" t="str">
        <f t="shared" si="2515"/>
        <v/>
      </c>
      <c r="AZ865" s="140" t="str">
        <f t="shared" si="2516"/>
        <v/>
      </c>
      <c r="BA865" s="141" t="str">
        <f t="shared" si="2517"/>
        <v/>
      </c>
      <c r="BB865" s="139" t="str">
        <f t="shared" si="2518"/>
        <v/>
      </c>
      <c r="BC865" s="139" t="str">
        <f t="shared" si="2519"/>
        <v/>
      </c>
      <c r="BD865" s="139" t="str">
        <f t="shared" si="2520"/>
        <v/>
      </c>
      <c r="BE865" s="140" t="str">
        <f t="shared" si="2521"/>
        <v/>
      </c>
      <c r="BF865" s="122" t="str">
        <f t="shared" si="2522"/>
        <v/>
      </c>
      <c r="BG865" s="123" t="str">
        <f t="shared" si="2523"/>
        <v/>
      </c>
      <c r="BH865" s="123" t="str">
        <f t="shared" si="2524"/>
        <v/>
      </c>
      <c r="BI865" s="123" t="str">
        <f t="shared" si="2525"/>
        <v/>
      </c>
      <c r="BJ865" s="122" t="str">
        <f t="shared" si="2526"/>
        <v/>
      </c>
      <c r="BK865" s="123" t="str">
        <f t="shared" si="2527"/>
        <v/>
      </c>
      <c r="BL865" s="123" t="str">
        <f t="shared" si="2528"/>
        <v/>
      </c>
      <c r="BM865" s="123" t="str">
        <f t="shared" si="2529"/>
        <v/>
      </c>
      <c r="BN865" s="123" t="str">
        <f t="shared" si="2530"/>
        <v/>
      </c>
      <c r="BO865" s="123" t="str">
        <f t="shared" si="2531"/>
        <v/>
      </c>
      <c r="BP865" s="123" t="str">
        <f t="shared" si="2532"/>
        <v/>
      </c>
      <c r="BQ865" s="123" t="str">
        <f t="shared" si="2533"/>
        <v/>
      </c>
      <c r="BR865" s="124" t="str">
        <f t="shared" si="2534"/>
        <v/>
      </c>
      <c r="BS865" s="142" t="str">
        <f t="shared" si="2535"/>
        <v/>
      </c>
      <c r="BT865" s="143" t="str">
        <f t="shared" si="2536"/>
        <v/>
      </c>
      <c r="BU865" s="143" t="str">
        <f t="shared" si="2537"/>
        <v/>
      </c>
      <c r="BV865" s="143" t="str">
        <f t="shared" si="2538"/>
        <v/>
      </c>
      <c r="BW865" s="143" t="str">
        <f t="shared" si="2539"/>
        <v/>
      </c>
      <c r="BX865" s="144" t="str">
        <f t="shared" si="2540"/>
        <v/>
      </c>
      <c r="BY865" s="141" t="str">
        <f t="shared" si="2541"/>
        <v/>
      </c>
      <c r="BZ865" s="139" t="str">
        <f t="shared" si="2542"/>
        <v/>
      </c>
      <c r="CA865" s="139" t="str">
        <f t="shared" si="2543"/>
        <v/>
      </c>
      <c r="CB865" s="139" t="str">
        <f t="shared" si="2544"/>
        <v/>
      </c>
      <c r="CC865" s="139" t="str">
        <f t="shared" si="2545"/>
        <v/>
      </c>
      <c r="CD865" s="139" t="str">
        <f t="shared" si="2546"/>
        <v/>
      </c>
      <c r="CE865" s="140" t="str">
        <f t="shared" si="2547"/>
        <v/>
      </c>
      <c r="CF865" s="141" t="str">
        <f t="shared" si="2548"/>
        <v/>
      </c>
      <c r="CG865" s="139" t="str">
        <f t="shared" si="2549"/>
        <v/>
      </c>
      <c r="CH865" s="139" t="str">
        <f t="shared" si="2550"/>
        <v/>
      </c>
      <c r="CI865" s="139" t="str">
        <f t="shared" si="2551"/>
        <v/>
      </c>
      <c r="CJ865" s="139" t="str">
        <f t="shared" si="2552"/>
        <v/>
      </c>
      <c r="CK865" s="139" t="str">
        <f t="shared" si="2553"/>
        <v/>
      </c>
      <c r="CL865" s="140" t="str">
        <f t="shared" si="2554"/>
        <v/>
      </c>
      <c r="CM865" s="142" t="str">
        <f t="shared" si="2555"/>
        <v/>
      </c>
      <c r="CN865" s="143" t="str">
        <f t="shared" si="2556"/>
        <v/>
      </c>
      <c r="CO865" s="143" t="str">
        <f t="shared" si="2557"/>
        <v/>
      </c>
      <c r="CP865" s="143" t="str">
        <f t="shared" si="2558"/>
        <v/>
      </c>
      <c r="CQ865" s="143" t="str">
        <f t="shared" si="2559"/>
        <v/>
      </c>
      <c r="CR865" s="145" t="str">
        <f t="shared" si="2560"/>
        <v/>
      </c>
      <c r="CS865" s="127"/>
      <c r="CT865" s="122" t="str">
        <f t="shared" si="2561"/>
        <v/>
      </c>
      <c r="CU865" s="123" t="str">
        <f t="shared" si="2562"/>
        <v/>
      </c>
      <c r="CV865" s="123" t="str">
        <f t="shared" si="2563"/>
        <v/>
      </c>
      <c r="CW865" s="123" t="str">
        <f t="shared" si="2564"/>
        <v/>
      </c>
      <c r="CX865" s="123" t="str">
        <f t="shared" si="2565"/>
        <v/>
      </c>
      <c r="CY865" s="123" t="str">
        <f t="shared" si="2566"/>
        <v/>
      </c>
      <c r="CZ865" s="123" t="str">
        <f t="shared" si="2567"/>
        <v/>
      </c>
      <c r="DA865" s="123" t="str">
        <f t="shared" si="2568"/>
        <v/>
      </c>
      <c r="DB865" s="124" t="str">
        <f t="shared" si="2569"/>
        <v/>
      </c>
      <c r="DC865" s="128" t="str">
        <f t="shared" si="2570"/>
        <v/>
      </c>
      <c r="DD865" s="123" t="str">
        <f t="shared" si="2571"/>
        <v/>
      </c>
      <c r="DE865" s="123" t="str">
        <f t="shared" si="2572"/>
        <v/>
      </c>
      <c r="DF865" s="123" t="str">
        <f t="shared" si="2573"/>
        <v/>
      </c>
      <c r="DG865" s="123" t="str">
        <f t="shared" si="2574"/>
        <v/>
      </c>
      <c r="DH865" s="123" t="str">
        <f t="shared" si="2575"/>
        <v/>
      </c>
      <c r="DI865" s="123" t="str">
        <f t="shared" si="2576"/>
        <v/>
      </c>
      <c r="DJ865" s="129" t="str">
        <f t="shared" si="2577"/>
        <v/>
      </c>
      <c r="DK865" s="98" t="s">
        <v>68</v>
      </c>
      <c r="DL865" s="130">
        <f t="shared" si="2584"/>
        <v>859</v>
      </c>
      <c r="DM865" s="56"/>
    </row>
    <row r="866" spans="2:117" ht="22.5" customHeight="1">
      <c r="B866" s="98" t="s">
        <v>68</v>
      </c>
      <c r="C866" s="130">
        <f t="shared" si="2578"/>
        <v>860</v>
      </c>
      <c r="D866" s="146">
        <v>45716</v>
      </c>
      <c r="E866" s="155" t="s">
        <v>69</v>
      </c>
      <c r="F866" s="102" t="s">
        <v>70</v>
      </c>
      <c r="G866" s="103" t="s">
        <v>20</v>
      </c>
      <c r="H866" s="131" t="s">
        <v>46</v>
      </c>
      <c r="I866" s="132">
        <v>10000</v>
      </c>
      <c r="J866" s="106"/>
      <c r="K866" s="107">
        <f t="shared" si="2579"/>
        <v>7893727</v>
      </c>
      <c r="L866" s="645"/>
      <c r="M866" s="133"/>
      <c r="N866" s="133"/>
      <c r="O866" s="134" t="str">
        <f t="shared" ref="O866:S866" si="2861">IF($H866=O$6,$I866,"")</f>
        <v/>
      </c>
      <c r="P866" s="135" t="str">
        <f t="shared" si="2861"/>
        <v/>
      </c>
      <c r="Q866" s="136">
        <f t="shared" si="2861"/>
        <v>10000</v>
      </c>
      <c r="R866" s="135" t="str">
        <f t="shared" si="2861"/>
        <v/>
      </c>
      <c r="S866" s="137" t="str">
        <f t="shared" si="2861"/>
        <v/>
      </c>
      <c r="T866" s="113" t="str">
        <f t="shared" ref="T866:AJ866" si="2862">IF($H866=T$6,$J866,"")</f>
        <v/>
      </c>
      <c r="U866" s="114" t="str">
        <f t="shared" si="2862"/>
        <v/>
      </c>
      <c r="V866" s="114" t="str">
        <f t="shared" si="2862"/>
        <v/>
      </c>
      <c r="W866" s="114" t="str">
        <f t="shared" si="2862"/>
        <v/>
      </c>
      <c r="X866" s="113" t="str">
        <f t="shared" si="2862"/>
        <v/>
      </c>
      <c r="Y866" s="114" t="str">
        <f t="shared" si="2862"/>
        <v/>
      </c>
      <c r="Z866" s="114" t="str">
        <f t="shared" si="2862"/>
        <v/>
      </c>
      <c r="AA866" s="114" t="str">
        <f t="shared" si="2862"/>
        <v/>
      </c>
      <c r="AB866" s="113" t="str">
        <f t="shared" si="2862"/>
        <v/>
      </c>
      <c r="AC866" s="114" t="str">
        <f t="shared" si="2862"/>
        <v/>
      </c>
      <c r="AD866" s="114" t="str">
        <f t="shared" si="2862"/>
        <v/>
      </c>
      <c r="AE866" s="114" t="str">
        <f t="shared" si="2862"/>
        <v/>
      </c>
      <c r="AF866" s="114" t="str">
        <f t="shared" si="2862"/>
        <v/>
      </c>
      <c r="AG866" s="114" t="str">
        <f t="shared" si="2862"/>
        <v/>
      </c>
      <c r="AH866" s="114" t="str">
        <f t="shared" si="2862"/>
        <v/>
      </c>
      <c r="AI866" s="113" t="str">
        <f t="shared" si="2862"/>
        <v/>
      </c>
      <c r="AJ866" s="115" t="str">
        <f t="shared" si="2862"/>
        <v/>
      </c>
      <c r="AK866" s="617"/>
      <c r="AL866" s="38"/>
      <c r="AM866" s="98" t="s">
        <v>68</v>
      </c>
      <c r="AN866" s="130">
        <f t="shared" si="2582"/>
        <v>860</v>
      </c>
      <c r="AO866" s="138" t="str">
        <f t="shared" ref="AO866:AS866" si="2863">IF(AND($G866=AO$4,$H866=AO$6),$I866,"")</f>
        <v/>
      </c>
      <c r="AP866" s="139" t="str">
        <f t="shared" si="2863"/>
        <v/>
      </c>
      <c r="AQ866" s="139">
        <f t="shared" si="2863"/>
        <v>10000</v>
      </c>
      <c r="AR866" s="139" t="str">
        <f t="shared" si="2863"/>
        <v/>
      </c>
      <c r="AS866" s="139" t="str">
        <f t="shared" si="2863"/>
        <v/>
      </c>
      <c r="AT866" s="118"/>
      <c r="AU866" s="138" t="str">
        <f t="shared" si="2511"/>
        <v/>
      </c>
      <c r="AV866" s="139" t="str">
        <f t="shared" si="2512"/>
        <v/>
      </c>
      <c r="AW866" s="139" t="str">
        <f t="shared" si="2513"/>
        <v/>
      </c>
      <c r="AX866" s="139" t="str">
        <f t="shared" si="2514"/>
        <v/>
      </c>
      <c r="AY866" s="139" t="str">
        <f t="shared" si="2515"/>
        <v/>
      </c>
      <c r="AZ866" s="140" t="str">
        <f t="shared" si="2516"/>
        <v/>
      </c>
      <c r="BA866" s="141" t="str">
        <f t="shared" si="2517"/>
        <v/>
      </c>
      <c r="BB866" s="139" t="str">
        <f t="shared" si="2518"/>
        <v/>
      </c>
      <c r="BC866" s="139" t="str">
        <f t="shared" si="2519"/>
        <v/>
      </c>
      <c r="BD866" s="139" t="str">
        <f t="shared" si="2520"/>
        <v/>
      </c>
      <c r="BE866" s="140" t="str">
        <f t="shared" si="2521"/>
        <v/>
      </c>
      <c r="BF866" s="122" t="str">
        <f t="shared" si="2522"/>
        <v/>
      </c>
      <c r="BG866" s="123" t="str">
        <f t="shared" si="2523"/>
        <v/>
      </c>
      <c r="BH866" s="123" t="str">
        <f t="shared" si="2524"/>
        <v/>
      </c>
      <c r="BI866" s="123" t="str">
        <f t="shared" si="2525"/>
        <v/>
      </c>
      <c r="BJ866" s="122" t="str">
        <f t="shared" si="2526"/>
        <v/>
      </c>
      <c r="BK866" s="123" t="str">
        <f t="shared" si="2527"/>
        <v/>
      </c>
      <c r="BL866" s="123" t="str">
        <f t="shared" si="2528"/>
        <v/>
      </c>
      <c r="BM866" s="123" t="str">
        <f t="shared" si="2529"/>
        <v/>
      </c>
      <c r="BN866" s="123" t="str">
        <f t="shared" si="2530"/>
        <v/>
      </c>
      <c r="BO866" s="123" t="str">
        <f t="shared" si="2531"/>
        <v/>
      </c>
      <c r="BP866" s="123" t="str">
        <f t="shared" si="2532"/>
        <v/>
      </c>
      <c r="BQ866" s="123" t="str">
        <f t="shared" si="2533"/>
        <v/>
      </c>
      <c r="BR866" s="124" t="str">
        <f t="shared" si="2534"/>
        <v/>
      </c>
      <c r="BS866" s="142" t="str">
        <f t="shared" si="2535"/>
        <v/>
      </c>
      <c r="BT866" s="143" t="str">
        <f t="shared" si="2536"/>
        <v/>
      </c>
      <c r="BU866" s="143" t="str">
        <f t="shared" si="2537"/>
        <v/>
      </c>
      <c r="BV866" s="143" t="str">
        <f t="shared" si="2538"/>
        <v/>
      </c>
      <c r="BW866" s="143" t="str">
        <f t="shared" si="2539"/>
        <v/>
      </c>
      <c r="BX866" s="144" t="str">
        <f t="shared" si="2540"/>
        <v/>
      </c>
      <c r="BY866" s="141" t="str">
        <f t="shared" si="2541"/>
        <v/>
      </c>
      <c r="BZ866" s="139" t="str">
        <f t="shared" si="2542"/>
        <v/>
      </c>
      <c r="CA866" s="139" t="str">
        <f t="shared" si="2543"/>
        <v/>
      </c>
      <c r="CB866" s="139" t="str">
        <f t="shared" si="2544"/>
        <v/>
      </c>
      <c r="CC866" s="139" t="str">
        <f t="shared" si="2545"/>
        <v/>
      </c>
      <c r="CD866" s="139" t="str">
        <f t="shared" si="2546"/>
        <v/>
      </c>
      <c r="CE866" s="140" t="str">
        <f t="shared" si="2547"/>
        <v/>
      </c>
      <c r="CF866" s="141" t="str">
        <f t="shared" si="2548"/>
        <v/>
      </c>
      <c r="CG866" s="139" t="str">
        <f t="shared" si="2549"/>
        <v/>
      </c>
      <c r="CH866" s="139" t="str">
        <f t="shared" si="2550"/>
        <v/>
      </c>
      <c r="CI866" s="139" t="str">
        <f t="shared" si="2551"/>
        <v/>
      </c>
      <c r="CJ866" s="139" t="str">
        <f t="shared" si="2552"/>
        <v/>
      </c>
      <c r="CK866" s="139" t="str">
        <f t="shared" si="2553"/>
        <v/>
      </c>
      <c r="CL866" s="140" t="str">
        <f t="shared" si="2554"/>
        <v/>
      </c>
      <c r="CM866" s="142" t="str">
        <f t="shared" si="2555"/>
        <v/>
      </c>
      <c r="CN866" s="143" t="str">
        <f t="shared" si="2556"/>
        <v/>
      </c>
      <c r="CO866" s="143" t="str">
        <f t="shared" si="2557"/>
        <v/>
      </c>
      <c r="CP866" s="143" t="str">
        <f t="shared" si="2558"/>
        <v/>
      </c>
      <c r="CQ866" s="143" t="str">
        <f t="shared" si="2559"/>
        <v/>
      </c>
      <c r="CR866" s="145" t="str">
        <f t="shared" si="2560"/>
        <v/>
      </c>
      <c r="CS866" s="127"/>
      <c r="CT866" s="122" t="str">
        <f t="shared" si="2561"/>
        <v/>
      </c>
      <c r="CU866" s="123" t="str">
        <f t="shared" si="2562"/>
        <v/>
      </c>
      <c r="CV866" s="123" t="str">
        <f t="shared" si="2563"/>
        <v/>
      </c>
      <c r="CW866" s="123" t="str">
        <f t="shared" si="2564"/>
        <v/>
      </c>
      <c r="CX866" s="123" t="str">
        <f t="shared" si="2565"/>
        <v/>
      </c>
      <c r="CY866" s="123" t="str">
        <f t="shared" si="2566"/>
        <v/>
      </c>
      <c r="CZ866" s="123" t="str">
        <f t="shared" si="2567"/>
        <v/>
      </c>
      <c r="DA866" s="123" t="str">
        <f t="shared" si="2568"/>
        <v/>
      </c>
      <c r="DB866" s="124" t="str">
        <f t="shared" si="2569"/>
        <v/>
      </c>
      <c r="DC866" s="128" t="str">
        <f t="shared" si="2570"/>
        <v/>
      </c>
      <c r="DD866" s="123" t="str">
        <f t="shared" si="2571"/>
        <v/>
      </c>
      <c r="DE866" s="123" t="str">
        <f t="shared" si="2572"/>
        <v/>
      </c>
      <c r="DF866" s="123" t="str">
        <f t="shared" si="2573"/>
        <v/>
      </c>
      <c r="DG866" s="123" t="str">
        <f t="shared" si="2574"/>
        <v/>
      </c>
      <c r="DH866" s="123" t="str">
        <f t="shared" si="2575"/>
        <v/>
      </c>
      <c r="DI866" s="123" t="str">
        <f t="shared" si="2576"/>
        <v/>
      </c>
      <c r="DJ866" s="129" t="str">
        <f t="shared" si="2577"/>
        <v/>
      </c>
      <c r="DK866" s="98" t="s">
        <v>68</v>
      </c>
      <c r="DL866" s="130">
        <f t="shared" si="2584"/>
        <v>860</v>
      </c>
      <c r="DM866" s="56"/>
    </row>
    <row r="867" spans="2:117" ht="22.5" customHeight="1">
      <c r="B867" s="98" t="s">
        <v>68</v>
      </c>
      <c r="C867" s="130">
        <f t="shared" si="2578"/>
        <v>861</v>
      </c>
      <c r="D867" s="146">
        <v>45716</v>
      </c>
      <c r="E867" s="155" t="s">
        <v>69</v>
      </c>
      <c r="F867" s="102" t="s">
        <v>70</v>
      </c>
      <c r="G867" s="156" t="s">
        <v>20</v>
      </c>
      <c r="H867" s="131" t="s">
        <v>46</v>
      </c>
      <c r="I867" s="132">
        <v>1000</v>
      </c>
      <c r="J867" s="106"/>
      <c r="K867" s="107">
        <f t="shared" si="2579"/>
        <v>7894727</v>
      </c>
      <c r="L867" s="645"/>
      <c r="M867" s="133"/>
      <c r="N867" s="133"/>
      <c r="O867" s="134" t="str">
        <f t="shared" ref="O867:S867" si="2864">IF($H867=O$6,$I867,"")</f>
        <v/>
      </c>
      <c r="P867" s="135" t="str">
        <f t="shared" si="2864"/>
        <v/>
      </c>
      <c r="Q867" s="136">
        <f t="shared" si="2864"/>
        <v>1000</v>
      </c>
      <c r="R867" s="135" t="str">
        <f t="shared" si="2864"/>
        <v/>
      </c>
      <c r="S867" s="137" t="str">
        <f t="shared" si="2864"/>
        <v/>
      </c>
      <c r="T867" s="113" t="str">
        <f t="shared" ref="T867:AJ867" si="2865">IF($H867=T$6,$J867,"")</f>
        <v/>
      </c>
      <c r="U867" s="114" t="str">
        <f t="shared" si="2865"/>
        <v/>
      </c>
      <c r="V867" s="114" t="str">
        <f t="shared" si="2865"/>
        <v/>
      </c>
      <c r="W867" s="114" t="str">
        <f t="shared" si="2865"/>
        <v/>
      </c>
      <c r="X867" s="113" t="str">
        <f t="shared" si="2865"/>
        <v/>
      </c>
      <c r="Y867" s="114" t="str">
        <f t="shared" si="2865"/>
        <v/>
      </c>
      <c r="Z867" s="114" t="str">
        <f t="shared" si="2865"/>
        <v/>
      </c>
      <c r="AA867" s="114" t="str">
        <f t="shared" si="2865"/>
        <v/>
      </c>
      <c r="AB867" s="113" t="str">
        <f t="shared" si="2865"/>
        <v/>
      </c>
      <c r="AC867" s="114" t="str">
        <f t="shared" si="2865"/>
        <v/>
      </c>
      <c r="AD867" s="114" t="str">
        <f t="shared" si="2865"/>
        <v/>
      </c>
      <c r="AE867" s="114" t="str">
        <f t="shared" si="2865"/>
        <v/>
      </c>
      <c r="AF867" s="114" t="str">
        <f t="shared" si="2865"/>
        <v/>
      </c>
      <c r="AG867" s="114" t="str">
        <f t="shared" si="2865"/>
        <v/>
      </c>
      <c r="AH867" s="114" t="str">
        <f t="shared" si="2865"/>
        <v/>
      </c>
      <c r="AI867" s="113" t="str">
        <f t="shared" si="2865"/>
        <v/>
      </c>
      <c r="AJ867" s="115" t="str">
        <f t="shared" si="2865"/>
        <v/>
      </c>
      <c r="AK867" s="617"/>
      <c r="AL867" s="38"/>
      <c r="AM867" s="98" t="s">
        <v>68</v>
      </c>
      <c r="AN867" s="130">
        <f t="shared" si="2582"/>
        <v>861</v>
      </c>
      <c r="AO867" s="138" t="str">
        <f t="shared" ref="AO867:AS867" si="2866">IF(AND($G867=AO$4,$H867=AO$6),$I867,"")</f>
        <v/>
      </c>
      <c r="AP867" s="139" t="str">
        <f t="shared" si="2866"/>
        <v/>
      </c>
      <c r="AQ867" s="139">
        <f t="shared" si="2866"/>
        <v>1000</v>
      </c>
      <c r="AR867" s="139" t="str">
        <f t="shared" si="2866"/>
        <v/>
      </c>
      <c r="AS867" s="139" t="str">
        <f t="shared" si="2866"/>
        <v/>
      </c>
      <c r="AT867" s="118"/>
      <c r="AU867" s="138" t="str">
        <f t="shared" si="2511"/>
        <v/>
      </c>
      <c r="AV867" s="139" t="str">
        <f t="shared" si="2512"/>
        <v/>
      </c>
      <c r="AW867" s="139" t="str">
        <f t="shared" si="2513"/>
        <v/>
      </c>
      <c r="AX867" s="139" t="str">
        <f t="shared" si="2514"/>
        <v/>
      </c>
      <c r="AY867" s="139" t="str">
        <f t="shared" si="2515"/>
        <v/>
      </c>
      <c r="AZ867" s="140" t="str">
        <f t="shared" si="2516"/>
        <v/>
      </c>
      <c r="BA867" s="141" t="str">
        <f t="shared" si="2517"/>
        <v/>
      </c>
      <c r="BB867" s="139" t="str">
        <f t="shared" si="2518"/>
        <v/>
      </c>
      <c r="BC867" s="139" t="str">
        <f t="shared" si="2519"/>
        <v/>
      </c>
      <c r="BD867" s="139" t="str">
        <f t="shared" si="2520"/>
        <v/>
      </c>
      <c r="BE867" s="140" t="str">
        <f t="shared" si="2521"/>
        <v/>
      </c>
      <c r="BF867" s="122" t="str">
        <f t="shared" si="2522"/>
        <v/>
      </c>
      <c r="BG867" s="123" t="str">
        <f t="shared" si="2523"/>
        <v/>
      </c>
      <c r="BH867" s="123" t="str">
        <f t="shared" si="2524"/>
        <v/>
      </c>
      <c r="BI867" s="123" t="str">
        <f t="shared" si="2525"/>
        <v/>
      </c>
      <c r="BJ867" s="122" t="str">
        <f t="shared" si="2526"/>
        <v/>
      </c>
      <c r="BK867" s="123" t="str">
        <f t="shared" si="2527"/>
        <v/>
      </c>
      <c r="BL867" s="123" t="str">
        <f t="shared" si="2528"/>
        <v/>
      </c>
      <c r="BM867" s="123" t="str">
        <f t="shared" si="2529"/>
        <v/>
      </c>
      <c r="BN867" s="123" t="str">
        <f t="shared" si="2530"/>
        <v/>
      </c>
      <c r="BO867" s="123" t="str">
        <f t="shared" si="2531"/>
        <v/>
      </c>
      <c r="BP867" s="123" t="str">
        <f t="shared" si="2532"/>
        <v/>
      </c>
      <c r="BQ867" s="123" t="str">
        <f t="shared" si="2533"/>
        <v/>
      </c>
      <c r="BR867" s="124" t="str">
        <f t="shared" si="2534"/>
        <v/>
      </c>
      <c r="BS867" s="142" t="str">
        <f t="shared" si="2535"/>
        <v/>
      </c>
      <c r="BT867" s="143" t="str">
        <f t="shared" si="2536"/>
        <v/>
      </c>
      <c r="BU867" s="143" t="str">
        <f t="shared" si="2537"/>
        <v/>
      </c>
      <c r="BV867" s="143" t="str">
        <f t="shared" si="2538"/>
        <v/>
      </c>
      <c r="BW867" s="143" t="str">
        <f t="shared" si="2539"/>
        <v/>
      </c>
      <c r="BX867" s="144" t="str">
        <f t="shared" si="2540"/>
        <v/>
      </c>
      <c r="BY867" s="141" t="str">
        <f t="shared" si="2541"/>
        <v/>
      </c>
      <c r="BZ867" s="139" t="str">
        <f t="shared" si="2542"/>
        <v/>
      </c>
      <c r="CA867" s="139" t="str">
        <f t="shared" si="2543"/>
        <v/>
      </c>
      <c r="CB867" s="139" t="str">
        <f t="shared" si="2544"/>
        <v/>
      </c>
      <c r="CC867" s="139" t="str">
        <f t="shared" si="2545"/>
        <v/>
      </c>
      <c r="CD867" s="139" t="str">
        <f t="shared" si="2546"/>
        <v/>
      </c>
      <c r="CE867" s="140" t="str">
        <f t="shared" si="2547"/>
        <v/>
      </c>
      <c r="CF867" s="141" t="str">
        <f t="shared" si="2548"/>
        <v/>
      </c>
      <c r="CG867" s="139" t="str">
        <f t="shared" si="2549"/>
        <v/>
      </c>
      <c r="CH867" s="139" t="str">
        <f t="shared" si="2550"/>
        <v/>
      </c>
      <c r="CI867" s="139" t="str">
        <f t="shared" si="2551"/>
        <v/>
      </c>
      <c r="CJ867" s="139" t="str">
        <f t="shared" si="2552"/>
        <v/>
      </c>
      <c r="CK867" s="139" t="str">
        <f t="shared" si="2553"/>
        <v/>
      </c>
      <c r="CL867" s="140" t="str">
        <f t="shared" si="2554"/>
        <v/>
      </c>
      <c r="CM867" s="142" t="str">
        <f t="shared" si="2555"/>
        <v/>
      </c>
      <c r="CN867" s="143" t="str">
        <f t="shared" si="2556"/>
        <v/>
      </c>
      <c r="CO867" s="143" t="str">
        <f t="shared" si="2557"/>
        <v/>
      </c>
      <c r="CP867" s="143" t="str">
        <f t="shared" si="2558"/>
        <v/>
      </c>
      <c r="CQ867" s="143" t="str">
        <f t="shared" si="2559"/>
        <v/>
      </c>
      <c r="CR867" s="145" t="str">
        <f t="shared" si="2560"/>
        <v/>
      </c>
      <c r="CS867" s="127"/>
      <c r="CT867" s="122" t="str">
        <f t="shared" si="2561"/>
        <v/>
      </c>
      <c r="CU867" s="123" t="str">
        <f t="shared" si="2562"/>
        <v/>
      </c>
      <c r="CV867" s="123" t="str">
        <f t="shared" si="2563"/>
        <v/>
      </c>
      <c r="CW867" s="123" t="str">
        <f t="shared" si="2564"/>
        <v/>
      </c>
      <c r="CX867" s="123" t="str">
        <f t="shared" si="2565"/>
        <v/>
      </c>
      <c r="CY867" s="123" t="str">
        <f t="shared" si="2566"/>
        <v/>
      </c>
      <c r="CZ867" s="123" t="str">
        <f t="shared" si="2567"/>
        <v/>
      </c>
      <c r="DA867" s="123" t="str">
        <f t="shared" si="2568"/>
        <v/>
      </c>
      <c r="DB867" s="124" t="str">
        <f t="shared" si="2569"/>
        <v/>
      </c>
      <c r="DC867" s="128" t="str">
        <f t="shared" si="2570"/>
        <v/>
      </c>
      <c r="DD867" s="123" t="str">
        <f t="shared" si="2571"/>
        <v/>
      </c>
      <c r="DE867" s="123" t="str">
        <f t="shared" si="2572"/>
        <v/>
      </c>
      <c r="DF867" s="123" t="str">
        <f t="shared" si="2573"/>
        <v/>
      </c>
      <c r="DG867" s="123" t="str">
        <f t="shared" si="2574"/>
        <v/>
      </c>
      <c r="DH867" s="123" t="str">
        <f t="shared" si="2575"/>
        <v/>
      </c>
      <c r="DI867" s="123" t="str">
        <f t="shared" si="2576"/>
        <v/>
      </c>
      <c r="DJ867" s="129" t="str">
        <f t="shared" si="2577"/>
        <v/>
      </c>
      <c r="DK867" s="98" t="s">
        <v>68</v>
      </c>
      <c r="DL867" s="130">
        <f t="shared" si="2584"/>
        <v>861</v>
      </c>
      <c r="DM867" s="56"/>
    </row>
    <row r="868" spans="2:117" ht="22.5" customHeight="1">
      <c r="B868" s="98" t="s">
        <v>68</v>
      </c>
      <c r="C868" s="130">
        <f t="shared" si="2578"/>
        <v>862</v>
      </c>
      <c r="D868" s="146">
        <v>45716</v>
      </c>
      <c r="E868" s="155" t="s">
        <v>69</v>
      </c>
      <c r="F868" s="102" t="s">
        <v>70</v>
      </c>
      <c r="G868" s="103" t="s">
        <v>20</v>
      </c>
      <c r="H868" s="131" t="s">
        <v>46</v>
      </c>
      <c r="I868" s="132">
        <v>10000</v>
      </c>
      <c r="J868" s="106"/>
      <c r="K868" s="107">
        <f t="shared" si="2579"/>
        <v>7904727</v>
      </c>
      <c r="L868" s="645"/>
      <c r="M868" s="133"/>
      <c r="N868" s="133"/>
      <c r="O868" s="134" t="str">
        <f t="shared" ref="O868:S868" si="2867">IF($H868=O$6,$I868,"")</f>
        <v/>
      </c>
      <c r="P868" s="135" t="str">
        <f t="shared" si="2867"/>
        <v/>
      </c>
      <c r="Q868" s="136">
        <f t="shared" si="2867"/>
        <v>10000</v>
      </c>
      <c r="R868" s="135" t="str">
        <f t="shared" si="2867"/>
        <v/>
      </c>
      <c r="S868" s="137" t="str">
        <f t="shared" si="2867"/>
        <v/>
      </c>
      <c r="T868" s="113" t="str">
        <f t="shared" ref="T868:AJ868" si="2868">IF($H868=T$6,$J868,"")</f>
        <v/>
      </c>
      <c r="U868" s="114" t="str">
        <f t="shared" si="2868"/>
        <v/>
      </c>
      <c r="V868" s="114" t="str">
        <f t="shared" si="2868"/>
        <v/>
      </c>
      <c r="W868" s="114" t="str">
        <f t="shared" si="2868"/>
        <v/>
      </c>
      <c r="X868" s="113" t="str">
        <f t="shared" si="2868"/>
        <v/>
      </c>
      <c r="Y868" s="114" t="str">
        <f t="shared" si="2868"/>
        <v/>
      </c>
      <c r="Z868" s="114" t="str">
        <f t="shared" si="2868"/>
        <v/>
      </c>
      <c r="AA868" s="114" t="str">
        <f t="shared" si="2868"/>
        <v/>
      </c>
      <c r="AB868" s="113" t="str">
        <f t="shared" si="2868"/>
        <v/>
      </c>
      <c r="AC868" s="114" t="str">
        <f t="shared" si="2868"/>
        <v/>
      </c>
      <c r="AD868" s="114" t="str">
        <f t="shared" si="2868"/>
        <v/>
      </c>
      <c r="AE868" s="114" t="str">
        <f t="shared" si="2868"/>
        <v/>
      </c>
      <c r="AF868" s="114" t="str">
        <f t="shared" si="2868"/>
        <v/>
      </c>
      <c r="AG868" s="114" t="str">
        <f t="shared" si="2868"/>
        <v/>
      </c>
      <c r="AH868" s="114" t="str">
        <f t="shared" si="2868"/>
        <v/>
      </c>
      <c r="AI868" s="113" t="str">
        <f t="shared" si="2868"/>
        <v/>
      </c>
      <c r="AJ868" s="115" t="str">
        <f t="shared" si="2868"/>
        <v/>
      </c>
      <c r="AK868" s="617"/>
      <c r="AL868" s="38"/>
      <c r="AM868" s="98" t="s">
        <v>68</v>
      </c>
      <c r="AN868" s="130">
        <f t="shared" si="2582"/>
        <v>862</v>
      </c>
      <c r="AO868" s="138" t="str">
        <f t="shared" ref="AO868:AS868" si="2869">IF(AND($G868=AO$4,$H868=AO$6),$I868,"")</f>
        <v/>
      </c>
      <c r="AP868" s="139" t="str">
        <f t="shared" si="2869"/>
        <v/>
      </c>
      <c r="AQ868" s="139">
        <f t="shared" si="2869"/>
        <v>10000</v>
      </c>
      <c r="AR868" s="139" t="str">
        <f t="shared" si="2869"/>
        <v/>
      </c>
      <c r="AS868" s="139" t="str">
        <f t="shared" si="2869"/>
        <v/>
      </c>
      <c r="AT868" s="118"/>
      <c r="AU868" s="138" t="str">
        <f t="shared" si="2511"/>
        <v/>
      </c>
      <c r="AV868" s="139" t="str">
        <f t="shared" si="2512"/>
        <v/>
      </c>
      <c r="AW868" s="139" t="str">
        <f t="shared" si="2513"/>
        <v/>
      </c>
      <c r="AX868" s="139" t="str">
        <f t="shared" si="2514"/>
        <v/>
      </c>
      <c r="AY868" s="139" t="str">
        <f t="shared" si="2515"/>
        <v/>
      </c>
      <c r="AZ868" s="140" t="str">
        <f t="shared" si="2516"/>
        <v/>
      </c>
      <c r="BA868" s="141" t="str">
        <f t="shared" si="2517"/>
        <v/>
      </c>
      <c r="BB868" s="139" t="str">
        <f t="shared" si="2518"/>
        <v/>
      </c>
      <c r="BC868" s="139" t="str">
        <f t="shared" si="2519"/>
        <v/>
      </c>
      <c r="BD868" s="139" t="str">
        <f t="shared" si="2520"/>
        <v/>
      </c>
      <c r="BE868" s="140" t="str">
        <f t="shared" si="2521"/>
        <v/>
      </c>
      <c r="BF868" s="122" t="str">
        <f t="shared" si="2522"/>
        <v/>
      </c>
      <c r="BG868" s="123" t="str">
        <f t="shared" si="2523"/>
        <v/>
      </c>
      <c r="BH868" s="123" t="str">
        <f t="shared" si="2524"/>
        <v/>
      </c>
      <c r="BI868" s="123" t="str">
        <f t="shared" si="2525"/>
        <v/>
      </c>
      <c r="BJ868" s="122" t="str">
        <f t="shared" si="2526"/>
        <v/>
      </c>
      <c r="BK868" s="123" t="str">
        <f t="shared" si="2527"/>
        <v/>
      </c>
      <c r="BL868" s="123" t="str">
        <f t="shared" si="2528"/>
        <v/>
      </c>
      <c r="BM868" s="123" t="str">
        <f t="shared" si="2529"/>
        <v/>
      </c>
      <c r="BN868" s="123" t="str">
        <f t="shared" si="2530"/>
        <v/>
      </c>
      <c r="BO868" s="123" t="str">
        <f t="shared" si="2531"/>
        <v/>
      </c>
      <c r="BP868" s="123" t="str">
        <f t="shared" si="2532"/>
        <v/>
      </c>
      <c r="BQ868" s="123" t="str">
        <f t="shared" si="2533"/>
        <v/>
      </c>
      <c r="BR868" s="124" t="str">
        <f t="shared" si="2534"/>
        <v/>
      </c>
      <c r="BS868" s="142" t="str">
        <f t="shared" si="2535"/>
        <v/>
      </c>
      <c r="BT868" s="143" t="str">
        <f t="shared" si="2536"/>
        <v/>
      </c>
      <c r="BU868" s="143" t="str">
        <f t="shared" si="2537"/>
        <v/>
      </c>
      <c r="BV868" s="143" t="str">
        <f t="shared" si="2538"/>
        <v/>
      </c>
      <c r="BW868" s="143" t="str">
        <f t="shared" si="2539"/>
        <v/>
      </c>
      <c r="BX868" s="144" t="str">
        <f t="shared" si="2540"/>
        <v/>
      </c>
      <c r="BY868" s="141" t="str">
        <f t="shared" si="2541"/>
        <v/>
      </c>
      <c r="BZ868" s="139" t="str">
        <f t="shared" si="2542"/>
        <v/>
      </c>
      <c r="CA868" s="139" t="str">
        <f t="shared" si="2543"/>
        <v/>
      </c>
      <c r="CB868" s="139" t="str">
        <f t="shared" si="2544"/>
        <v/>
      </c>
      <c r="CC868" s="139" t="str">
        <f t="shared" si="2545"/>
        <v/>
      </c>
      <c r="CD868" s="139" t="str">
        <f t="shared" si="2546"/>
        <v/>
      </c>
      <c r="CE868" s="140" t="str">
        <f t="shared" si="2547"/>
        <v/>
      </c>
      <c r="CF868" s="141" t="str">
        <f t="shared" si="2548"/>
        <v/>
      </c>
      <c r="CG868" s="139" t="str">
        <f t="shared" si="2549"/>
        <v/>
      </c>
      <c r="CH868" s="139" t="str">
        <f t="shared" si="2550"/>
        <v/>
      </c>
      <c r="CI868" s="139" t="str">
        <f t="shared" si="2551"/>
        <v/>
      </c>
      <c r="CJ868" s="139" t="str">
        <f t="shared" si="2552"/>
        <v/>
      </c>
      <c r="CK868" s="139" t="str">
        <f t="shared" si="2553"/>
        <v/>
      </c>
      <c r="CL868" s="140" t="str">
        <f t="shared" si="2554"/>
        <v/>
      </c>
      <c r="CM868" s="142" t="str">
        <f t="shared" si="2555"/>
        <v/>
      </c>
      <c r="CN868" s="143" t="str">
        <f t="shared" si="2556"/>
        <v/>
      </c>
      <c r="CO868" s="143" t="str">
        <f t="shared" si="2557"/>
        <v/>
      </c>
      <c r="CP868" s="143" t="str">
        <f t="shared" si="2558"/>
        <v/>
      </c>
      <c r="CQ868" s="143" t="str">
        <f t="shared" si="2559"/>
        <v/>
      </c>
      <c r="CR868" s="145" t="str">
        <f t="shared" si="2560"/>
        <v/>
      </c>
      <c r="CS868" s="127"/>
      <c r="CT868" s="122" t="str">
        <f t="shared" si="2561"/>
        <v/>
      </c>
      <c r="CU868" s="123" t="str">
        <f t="shared" si="2562"/>
        <v/>
      </c>
      <c r="CV868" s="123" t="str">
        <f t="shared" si="2563"/>
        <v/>
      </c>
      <c r="CW868" s="123" t="str">
        <f t="shared" si="2564"/>
        <v/>
      </c>
      <c r="CX868" s="123" t="str">
        <f t="shared" si="2565"/>
        <v/>
      </c>
      <c r="CY868" s="123" t="str">
        <f t="shared" si="2566"/>
        <v/>
      </c>
      <c r="CZ868" s="123" t="str">
        <f t="shared" si="2567"/>
        <v/>
      </c>
      <c r="DA868" s="123" t="str">
        <f t="shared" si="2568"/>
        <v/>
      </c>
      <c r="DB868" s="124" t="str">
        <f t="shared" si="2569"/>
        <v/>
      </c>
      <c r="DC868" s="128" t="str">
        <f t="shared" si="2570"/>
        <v/>
      </c>
      <c r="DD868" s="123" t="str">
        <f t="shared" si="2571"/>
        <v/>
      </c>
      <c r="DE868" s="123" t="str">
        <f t="shared" si="2572"/>
        <v/>
      </c>
      <c r="DF868" s="123" t="str">
        <f t="shared" si="2573"/>
        <v/>
      </c>
      <c r="DG868" s="123" t="str">
        <f t="shared" si="2574"/>
        <v/>
      </c>
      <c r="DH868" s="123" t="str">
        <f t="shared" si="2575"/>
        <v/>
      </c>
      <c r="DI868" s="123" t="str">
        <f t="shared" si="2576"/>
        <v/>
      </c>
      <c r="DJ868" s="129" t="str">
        <f t="shared" si="2577"/>
        <v/>
      </c>
      <c r="DK868" s="98" t="s">
        <v>68</v>
      </c>
      <c r="DL868" s="130">
        <f t="shared" si="2584"/>
        <v>862</v>
      </c>
      <c r="DM868" s="56"/>
    </row>
    <row r="869" spans="2:117" ht="22.5" customHeight="1">
      <c r="B869" s="98" t="s">
        <v>68</v>
      </c>
      <c r="C869" s="130">
        <f t="shared" si="2578"/>
        <v>863</v>
      </c>
      <c r="D869" s="146">
        <v>45716</v>
      </c>
      <c r="E869" s="155" t="s">
        <v>69</v>
      </c>
      <c r="F869" s="102" t="s">
        <v>70</v>
      </c>
      <c r="G869" s="156" t="s">
        <v>20</v>
      </c>
      <c r="H869" s="131" t="s">
        <v>46</v>
      </c>
      <c r="I869" s="132">
        <v>10000</v>
      </c>
      <c r="J869" s="106"/>
      <c r="K869" s="107">
        <f t="shared" si="2579"/>
        <v>7914727</v>
      </c>
      <c r="L869" s="645"/>
      <c r="M869" s="133"/>
      <c r="N869" s="133"/>
      <c r="O869" s="134" t="str">
        <f t="shared" ref="O869:S869" si="2870">IF($H869=O$6,$I869,"")</f>
        <v/>
      </c>
      <c r="P869" s="135" t="str">
        <f t="shared" si="2870"/>
        <v/>
      </c>
      <c r="Q869" s="136">
        <f t="shared" si="2870"/>
        <v>10000</v>
      </c>
      <c r="R869" s="135" t="str">
        <f t="shared" si="2870"/>
        <v/>
      </c>
      <c r="S869" s="137" t="str">
        <f t="shared" si="2870"/>
        <v/>
      </c>
      <c r="T869" s="113" t="str">
        <f t="shared" ref="T869:AJ869" si="2871">IF($H869=T$6,$J869,"")</f>
        <v/>
      </c>
      <c r="U869" s="114" t="str">
        <f t="shared" si="2871"/>
        <v/>
      </c>
      <c r="V869" s="114" t="str">
        <f t="shared" si="2871"/>
        <v/>
      </c>
      <c r="W869" s="114" t="str">
        <f t="shared" si="2871"/>
        <v/>
      </c>
      <c r="X869" s="113" t="str">
        <f t="shared" si="2871"/>
        <v/>
      </c>
      <c r="Y869" s="114" t="str">
        <f t="shared" si="2871"/>
        <v/>
      </c>
      <c r="Z869" s="114" t="str">
        <f t="shared" si="2871"/>
        <v/>
      </c>
      <c r="AA869" s="114" t="str">
        <f t="shared" si="2871"/>
        <v/>
      </c>
      <c r="AB869" s="113" t="str">
        <f t="shared" si="2871"/>
        <v/>
      </c>
      <c r="AC869" s="114" t="str">
        <f t="shared" si="2871"/>
        <v/>
      </c>
      <c r="AD869" s="114" t="str">
        <f t="shared" si="2871"/>
        <v/>
      </c>
      <c r="AE869" s="114" t="str">
        <f t="shared" si="2871"/>
        <v/>
      </c>
      <c r="AF869" s="114" t="str">
        <f t="shared" si="2871"/>
        <v/>
      </c>
      <c r="AG869" s="114" t="str">
        <f t="shared" si="2871"/>
        <v/>
      </c>
      <c r="AH869" s="114" t="str">
        <f t="shared" si="2871"/>
        <v/>
      </c>
      <c r="AI869" s="113" t="str">
        <f t="shared" si="2871"/>
        <v/>
      </c>
      <c r="AJ869" s="115" t="str">
        <f t="shared" si="2871"/>
        <v/>
      </c>
      <c r="AK869" s="617"/>
      <c r="AL869" s="38"/>
      <c r="AM869" s="98" t="s">
        <v>68</v>
      </c>
      <c r="AN869" s="130">
        <f t="shared" si="2582"/>
        <v>863</v>
      </c>
      <c r="AO869" s="138" t="str">
        <f t="shared" ref="AO869:AS869" si="2872">IF(AND($G869=AO$4,$H869=AO$6),$I869,"")</f>
        <v/>
      </c>
      <c r="AP869" s="139" t="str">
        <f t="shared" si="2872"/>
        <v/>
      </c>
      <c r="AQ869" s="139">
        <f t="shared" si="2872"/>
        <v>10000</v>
      </c>
      <c r="AR869" s="139" t="str">
        <f t="shared" si="2872"/>
        <v/>
      </c>
      <c r="AS869" s="139" t="str">
        <f t="shared" si="2872"/>
        <v/>
      </c>
      <c r="AT869" s="118"/>
      <c r="AU869" s="138" t="str">
        <f t="shared" si="2511"/>
        <v/>
      </c>
      <c r="AV869" s="139" t="str">
        <f t="shared" si="2512"/>
        <v/>
      </c>
      <c r="AW869" s="139" t="str">
        <f t="shared" si="2513"/>
        <v/>
      </c>
      <c r="AX869" s="139" t="str">
        <f t="shared" si="2514"/>
        <v/>
      </c>
      <c r="AY869" s="139" t="str">
        <f t="shared" si="2515"/>
        <v/>
      </c>
      <c r="AZ869" s="140" t="str">
        <f t="shared" si="2516"/>
        <v/>
      </c>
      <c r="BA869" s="141" t="str">
        <f t="shared" si="2517"/>
        <v/>
      </c>
      <c r="BB869" s="139" t="str">
        <f t="shared" si="2518"/>
        <v/>
      </c>
      <c r="BC869" s="139" t="str">
        <f t="shared" si="2519"/>
        <v/>
      </c>
      <c r="BD869" s="139" t="str">
        <f t="shared" si="2520"/>
        <v/>
      </c>
      <c r="BE869" s="140" t="str">
        <f t="shared" si="2521"/>
        <v/>
      </c>
      <c r="BF869" s="122" t="str">
        <f t="shared" si="2522"/>
        <v/>
      </c>
      <c r="BG869" s="123" t="str">
        <f t="shared" si="2523"/>
        <v/>
      </c>
      <c r="BH869" s="123" t="str">
        <f t="shared" si="2524"/>
        <v/>
      </c>
      <c r="BI869" s="123" t="str">
        <f t="shared" si="2525"/>
        <v/>
      </c>
      <c r="BJ869" s="122" t="str">
        <f t="shared" si="2526"/>
        <v/>
      </c>
      <c r="BK869" s="123" t="str">
        <f t="shared" si="2527"/>
        <v/>
      </c>
      <c r="BL869" s="123" t="str">
        <f t="shared" si="2528"/>
        <v/>
      </c>
      <c r="BM869" s="123" t="str">
        <f t="shared" si="2529"/>
        <v/>
      </c>
      <c r="BN869" s="123" t="str">
        <f t="shared" si="2530"/>
        <v/>
      </c>
      <c r="BO869" s="123" t="str">
        <f t="shared" si="2531"/>
        <v/>
      </c>
      <c r="BP869" s="123" t="str">
        <f t="shared" si="2532"/>
        <v/>
      </c>
      <c r="BQ869" s="123" t="str">
        <f t="shared" si="2533"/>
        <v/>
      </c>
      <c r="BR869" s="124" t="str">
        <f t="shared" si="2534"/>
        <v/>
      </c>
      <c r="BS869" s="142" t="str">
        <f t="shared" si="2535"/>
        <v/>
      </c>
      <c r="BT869" s="143" t="str">
        <f t="shared" si="2536"/>
        <v/>
      </c>
      <c r="BU869" s="143" t="str">
        <f t="shared" si="2537"/>
        <v/>
      </c>
      <c r="BV869" s="143" t="str">
        <f t="shared" si="2538"/>
        <v/>
      </c>
      <c r="BW869" s="143" t="str">
        <f t="shared" si="2539"/>
        <v/>
      </c>
      <c r="BX869" s="144" t="str">
        <f t="shared" si="2540"/>
        <v/>
      </c>
      <c r="BY869" s="141" t="str">
        <f t="shared" si="2541"/>
        <v/>
      </c>
      <c r="BZ869" s="139" t="str">
        <f t="shared" si="2542"/>
        <v/>
      </c>
      <c r="CA869" s="139" t="str">
        <f t="shared" si="2543"/>
        <v/>
      </c>
      <c r="CB869" s="139" t="str">
        <f t="shared" si="2544"/>
        <v/>
      </c>
      <c r="CC869" s="139" t="str">
        <f t="shared" si="2545"/>
        <v/>
      </c>
      <c r="CD869" s="139" t="str">
        <f t="shared" si="2546"/>
        <v/>
      </c>
      <c r="CE869" s="140" t="str">
        <f t="shared" si="2547"/>
        <v/>
      </c>
      <c r="CF869" s="141" t="str">
        <f t="shared" si="2548"/>
        <v/>
      </c>
      <c r="CG869" s="139" t="str">
        <f t="shared" si="2549"/>
        <v/>
      </c>
      <c r="CH869" s="139" t="str">
        <f t="shared" si="2550"/>
        <v/>
      </c>
      <c r="CI869" s="139" t="str">
        <f t="shared" si="2551"/>
        <v/>
      </c>
      <c r="CJ869" s="139" t="str">
        <f t="shared" si="2552"/>
        <v/>
      </c>
      <c r="CK869" s="139" t="str">
        <f t="shared" si="2553"/>
        <v/>
      </c>
      <c r="CL869" s="140" t="str">
        <f t="shared" si="2554"/>
        <v/>
      </c>
      <c r="CM869" s="142" t="str">
        <f t="shared" si="2555"/>
        <v/>
      </c>
      <c r="CN869" s="143" t="str">
        <f t="shared" si="2556"/>
        <v/>
      </c>
      <c r="CO869" s="143" t="str">
        <f t="shared" si="2557"/>
        <v/>
      </c>
      <c r="CP869" s="143" t="str">
        <f t="shared" si="2558"/>
        <v/>
      </c>
      <c r="CQ869" s="143" t="str">
        <f t="shared" si="2559"/>
        <v/>
      </c>
      <c r="CR869" s="145" t="str">
        <f t="shared" si="2560"/>
        <v/>
      </c>
      <c r="CS869" s="127"/>
      <c r="CT869" s="122" t="str">
        <f t="shared" si="2561"/>
        <v/>
      </c>
      <c r="CU869" s="123" t="str">
        <f t="shared" si="2562"/>
        <v/>
      </c>
      <c r="CV869" s="123" t="str">
        <f t="shared" si="2563"/>
        <v/>
      </c>
      <c r="CW869" s="123" t="str">
        <f t="shared" si="2564"/>
        <v/>
      </c>
      <c r="CX869" s="123" t="str">
        <f t="shared" si="2565"/>
        <v/>
      </c>
      <c r="CY869" s="123" t="str">
        <f t="shared" si="2566"/>
        <v/>
      </c>
      <c r="CZ869" s="123" t="str">
        <f t="shared" si="2567"/>
        <v/>
      </c>
      <c r="DA869" s="123" t="str">
        <f t="shared" si="2568"/>
        <v/>
      </c>
      <c r="DB869" s="124" t="str">
        <f t="shared" si="2569"/>
        <v/>
      </c>
      <c r="DC869" s="128" t="str">
        <f t="shared" si="2570"/>
        <v/>
      </c>
      <c r="DD869" s="123" t="str">
        <f t="shared" si="2571"/>
        <v/>
      </c>
      <c r="DE869" s="123" t="str">
        <f t="shared" si="2572"/>
        <v/>
      </c>
      <c r="DF869" s="123" t="str">
        <f t="shared" si="2573"/>
        <v/>
      </c>
      <c r="DG869" s="123" t="str">
        <f t="shared" si="2574"/>
        <v/>
      </c>
      <c r="DH869" s="123" t="str">
        <f t="shared" si="2575"/>
        <v/>
      </c>
      <c r="DI869" s="123" t="str">
        <f t="shared" si="2576"/>
        <v/>
      </c>
      <c r="DJ869" s="129" t="str">
        <f t="shared" si="2577"/>
        <v/>
      </c>
      <c r="DK869" s="98" t="s">
        <v>68</v>
      </c>
      <c r="DL869" s="130">
        <f t="shared" si="2584"/>
        <v>863</v>
      </c>
      <c r="DM869" s="56"/>
    </row>
    <row r="870" spans="2:117" ht="22.5" customHeight="1">
      <c r="B870" s="98" t="s">
        <v>68</v>
      </c>
      <c r="C870" s="130">
        <f t="shared" si="2578"/>
        <v>864</v>
      </c>
      <c r="D870" s="146">
        <v>45716</v>
      </c>
      <c r="E870" s="155" t="s">
        <v>69</v>
      </c>
      <c r="F870" s="102" t="s">
        <v>70</v>
      </c>
      <c r="G870" s="103" t="s">
        <v>20</v>
      </c>
      <c r="H870" s="131" t="s">
        <v>46</v>
      </c>
      <c r="I870" s="132">
        <v>3000</v>
      </c>
      <c r="J870" s="106"/>
      <c r="K870" s="107">
        <f t="shared" si="2579"/>
        <v>7917727</v>
      </c>
      <c r="L870" s="645"/>
      <c r="M870" s="133"/>
      <c r="N870" s="133"/>
      <c r="O870" s="134" t="str">
        <f t="shared" ref="O870:S870" si="2873">IF($H870=O$6,$I870,"")</f>
        <v/>
      </c>
      <c r="P870" s="135" t="str">
        <f t="shared" si="2873"/>
        <v/>
      </c>
      <c r="Q870" s="136">
        <f t="shared" si="2873"/>
        <v>3000</v>
      </c>
      <c r="R870" s="135" t="str">
        <f t="shared" si="2873"/>
        <v/>
      </c>
      <c r="S870" s="137" t="str">
        <f t="shared" si="2873"/>
        <v/>
      </c>
      <c r="T870" s="113" t="str">
        <f t="shared" ref="T870:AJ870" si="2874">IF($H870=T$6,$J870,"")</f>
        <v/>
      </c>
      <c r="U870" s="114" t="str">
        <f t="shared" si="2874"/>
        <v/>
      </c>
      <c r="V870" s="114" t="str">
        <f t="shared" si="2874"/>
        <v/>
      </c>
      <c r="W870" s="114" t="str">
        <f t="shared" si="2874"/>
        <v/>
      </c>
      <c r="X870" s="113" t="str">
        <f t="shared" si="2874"/>
        <v/>
      </c>
      <c r="Y870" s="114" t="str">
        <f t="shared" si="2874"/>
        <v/>
      </c>
      <c r="Z870" s="114" t="str">
        <f t="shared" si="2874"/>
        <v/>
      </c>
      <c r="AA870" s="114" t="str">
        <f t="shared" si="2874"/>
        <v/>
      </c>
      <c r="AB870" s="113" t="str">
        <f t="shared" si="2874"/>
        <v/>
      </c>
      <c r="AC870" s="114" t="str">
        <f t="shared" si="2874"/>
        <v/>
      </c>
      <c r="AD870" s="114" t="str">
        <f t="shared" si="2874"/>
        <v/>
      </c>
      <c r="AE870" s="114" t="str">
        <f t="shared" si="2874"/>
        <v/>
      </c>
      <c r="AF870" s="114" t="str">
        <f t="shared" si="2874"/>
        <v/>
      </c>
      <c r="AG870" s="114" t="str">
        <f t="shared" si="2874"/>
        <v/>
      </c>
      <c r="AH870" s="114" t="str">
        <f t="shared" si="2874"/>
        <v/>
      </c>
      <c r="AI870" s="113" t="str">
        <f t="shared" si="2874"/>
        <v/>
      </c>
      <c r="AJ870" s="115" t="str">
        <f t="shared" si="2874"/>
        <v/>
      </c>
      <c r="AK870" s="617"/>
      <c r="AL870" s="38"/>
      <c r="AM870" s="98" t="s">
        <v>68</v>
      </c>
      <c r="AN870" s="130">
        <f t="shared" si="2582"/>
        <v>864</v>
      </c>
      <c r="AO870" s="138" t="str">
        <f t="shared" ref="AO870:AS870" si="2875">IF(AND($G870=AO$4,$H870=AO$6),$I870,"")</f>
        <v/>
      </c>
      <c r="AP870" s="139" t="str">
        <f t="shared" si="2875"/>
        <v/>
      </c>
      <c r="AQ870" s="139">
        <f t="shared" si="2875"/>
        <v>3000</v>
      </c>
      <c r="AR870" s="139" t="str">
        <f t="shared" si="2875"/>
        <v/>
      </c>
      <c r="AS870" s="139" t="str">
        <f t="shared" si="2875"/>
        <v/>
      </c>
      <c r="AT870" s="118"/>
      <c r="AU870" s="138" t="str">
        <f t="shared" si="2511"/>
        <v/>
      </c>
      <c r="AV870" s="139" t="str">
        <f t="shared" si="2512"/>
        <v/>
      </c>
      <c r="AW870" s="139" t="str">
        <f t="shared" si="2513"/>
        <v/>
      </c>
      <c r="AX870" s="139" t="str">
        <f t="shared" si="2514"/>
        <v/>
      </c>
      <c r="AY870" s="139" t="str">
        <f t="shared" si="2515"/>
        <v/>
      </c>
      <c r="AZ870" s="140" t="str">
        <f t="shared" si="2516"/>
        <v/>
      </c>
      <c r="BA870" s="141" t="str">
        <f t="shared" si="2517"/>
        <v/>
      </c>
      <c r="BB870" s="139" t="str">
        <f t="shared" si="2518"/>
        <v/>
      </c>
      <c r="BC870" s="139" t="str">
        <f t="shared" si="2519"/>
        <v/>
      </c>
      <c r="BD870" s="139" t="str">
        <f t="shared" si="2520"/>
        <v/>
      </c>
      <c r="BE870" s="140" t="str">
        <f t="shared" si="2521"/>
        <v/>
      </c>
      <c r="BF870" s="122" t="str">
        <f t="shared" si="2522"/>
        <v/>
      </c>
      <c r="BG870" s="123" t="str">
        <f t="shared" si="2523"/>
        <v/>
      </c>
      <c r="BH870" s="123" t="str">
        <f t="shared" si="2524"/>
        <v/>
      </c>
      <c r="BI870" s="123" t="str">
        <f t="shared" si="2525"/>
        <v/>
      </c>
      <c r="BJ870" s="122" t="str">
        <f t="shared" si="2526"/>
        <v/>
      </c>
      <c r="BK870" s="123" t="str">
        <f t="shared" si="2527"/>
        <v/>
      </c>
      <c r="BL870" s="123" t="str">
        <f t="shared" si="2528"/>
        <v/>
      </c>
      <c r="BM870" s="123" t="str">
        <f t="shared" si="2529"/>
        <v/>
      </c>
      <c r="BN870" s="123" t="str">
        <f t="shared" si="2530"/>
        <v/>
      </c>
      <c r="BO870" s="123" t="str">
        <f t="shared" si="2531"/>
        <v/>
      </c>
      <c r="BP870" s="123" t="str">
        <f t="shared" si="2532"/>
        <v/>
      </c>
      <c r="BQ870" s="123" t="str">
        <f t="shared" si="2533"/>
        <v/>
      </c>
      <c r="BR870" s="124" t="str">
        <f t="shared" si="2534"/>
        <v/>
      </c>
      <c r="BS870" s="142" t="str">
        <f t="shared" si="2535"/>
        <v/>
      </c>
      <c r="BT870" s="143" t="str">
        <f t="shared" si="2536"/>
        <v/>
      </c>
      <c r="BU870" s="143" t="str">
        <f t="shared" si="2537"/>
        <v/>
      </c>
      <c r="BV870" s="143" t="str">
        <f t="shared" si="2538"/>
        <v/>
      </c>
      <c r="BW870" s="143" t="str">
        <f t="shared" si="2539"/>
        <v/>
      </c>
      <c r="BX870" s="144" t="str">
        <f t="shared" si="2540"/>
        <v/>
      </c>
      <c r="BY870" s="141" t="str">
        <f t="shared" si="2541"/>
        <v/>
      </c>
      <c r="BZ870" s="139" t="str">
        <f t="shared" si="2542"/>
        <v/>
      </c>
      <c r="CA870" s="139" t="str">
        <f t="shared" si="2543"/>
        <v/>
      </c>
      <c r="CB870" s="139" t="str">
        <f t="shared" si="2544"/>
        <v/>
      </c>
      <c r="CC870" s="139" t="str">
        <f t="shared" si="2545"/>
        <v/>
      </c>
      <c r="CD870" s="139" t="str">
        <f t="shared" si="2546"/>
        <v/>
      </c>
      <c r="CE870" s="140" t="str">
        <f t="shared" si="2547"/>
        <v/>
      </c>
      <c r="CF870" s="141" t="str">
        <f t="shared" si="2548"/>
        <v/>
      </c>
      <c r="CG870" s="139" t="str">
        <f t="shared" si="2549"/>
        <v/>
      </c>
      <c r="CH870" s="139" t="str">
        <f t="shared" si="2550"/>
        <v/>
      </c>
      <c r="CI870" s="139" t="str">
        <f t="shared" si="2551"/>
        <v/>
      </c>
      <c r="CJ870" s="139" t="str">
        <f t="shared" si="2552"/>
        <v/>
      </c>
      <c r="CK870" s="139" t="str">
        <f t="shared" si="2553"/>
        <v/>
      </c>
      <c r="CL870" s="140" t="str">
        <f t="shared" si="2554"/>
        <v/>
      </c>
      <c r="CM870" s="142" t="str">
        <f t="shared" si="2555"/>
        <v/>
      </c>
      <c r="CN870" s="143" t="str">
        <f t="shared" si="2556"/>
        <v/>
      </c>
      <c r="CO870" s="143" t="str">
        <f t="shared" si="2557"/>
        <v/>
      </c>
      <c r="CP870" s="143" t="str">
        <f t="shared" si="2558"/>
        <v/>
      </c>
      <c r="CQ870" s="143" t="str">
        <f t="shared" si="2559"/>
        <v/>
      </c>
      <c r="CR870" s="145" t="str">
        <f t="shared" si="2560"/>
        <v/>
      </c>
      <c r="CS870" s="127"/>
      <c r="CT870" s="122" t="str">
        <f t="shared" si="2561"/>
        <v/>
      </c>
      <c r="CU870" s="123" t="str">
        <f t="shared" si="2562"/>
        <v/>
      </c>
      <c r="CV870" s="123" t="str">
        <f t="shared" si="2563"/>
        <v/>
      </c>
      <c r="CW870" s="123" t="str">
        <f t="shared" si="2564"/>
        <v/>
      </c>
      <c r="CX870" s="123" t="str">
        <f t="shared" si="2565"/>
        <v/>
      </c>
      <c r="CY870" s="123" t="str">
        <f t="shared" si="2566"/>
        <v/>
      </c>
      <c r="CZ870" s="123" t="str">
        <f t="shared" si="2567"/>
        <v/>
      </c>
      <c r="DA870" s="123" t="str">
        <f t="shared" si="2568"/>
        <v/>
      </c>
      <c r="DB870" s="124" t="str">
        <f t="shared" si="2569"/>
        <v/>
      </c>
      <c r="DC870" s="128" t="str">
        <f t="shared" si="2570"/>
        <v/>
      </c>
      <c r="DD870" s="123" t="str">
        <f t="shared" si="2571"/>
        <v/>
      </c>
      <c r="DE870" s="123" t="str">
        <f t="shared" si="2572"/>
        <v/>
      </c>
      <c r="DF870" s="123" t="str">
        <f t="shared" si="2573"/>
        <v/>
      </c>
      <c r="DG870" s="123" t="str">
        <f t="shared" si="2574"/>
        <v/>
      </c>
      <c r="DH870" s="123" t="str">
        <f t="shared" si="2575"/>
        <v/>
      </c>
      <c r="DI870" s="123" t="str">
        <f t="shared" si="2576"/>
        <v/>
      </c>
      <c r="DJ870" s="129" t="str">
        <f t="shared" si="2577"/>
        <v/>
      </c>
      <c r="DK870" s="98" t="s">
        <v>68</v>
      </c>
      <c r="DL870" s="130">
        <f t="shared" si="2584"/>
        <v>864</v>
      </c>
      <c r="DM870" s="56"/>
    </row>
    <row r="871" spans="2:117" ht="22.5" customHeight="1">
      <c r="B871" s="98" t="s">
        <v>68</v>
      </c>
      <c r="C871" s="130">
        <f t="shared" si="2578"/>
        <v>865</v>
      </c>
      <c r="D871" s="146">
        <v>45716</v>
      </c>
      <c r="E871" s="155" t="s">
        <v>69</v>
      </c>
      <c r="F871" s="102" t="s">
        <v>70</v>
      </c>
      <c r="G871" s="156" t="s">
        <v>20</v>
      </c>
      <c r="H871" s="131" t="s">
        <v>46</v>
      </c>
      <c r="I871" s="132">
        <v>10000</v>
      </c>
      <c r="J871" s="106"/>
      <c r="K871" s="107">
        <f t="shared" si="2579"/>
        <v>7927727</v>
      </c>
      <c r="L871" s="645"/>
      <c r="M871" s="133"/>
      <c r="N871" s="133"/>
      <c r="O871" s="134" t="str">
        <f t="shared" ref="O871:S871" si="2876">IF($H871=O$6,$I871,"")</f>
        <v/>
      </c>
      <c r="P871" s="135" t="str">
        <f t="shared" si="2876"/>
        <v/>
      </c>
      <c r="Q871" s="136">
        <f t="shared" si="2876"/>
        <v>10000</v>
      </c>
      <c r="R871" s="135" t="str">
        <f t="shared" si="2876"/>
        <v/>
      </c>
      <c r="S871" s="137" t="str">
        <f t="shared" si="2876"/>
        <v/>
      </c>
      <c r="T871" s="113" t="str">
        <f t="shared" ref="T871:AJ871" si="2877">IF($H871=T$6,$J871,"")</f>
        <v/>
      </c>
      <c r="U871" s="114" t="str">
        <f t="shared" si="2877"/>
        <v/>
      </c>
      <c r="V871" s="114" t="str">
        <f t="shared" si="2877"/>
        <v/>
      </c>
      <c r="W871" s="114" t="str">
        <f t="shared" si="2877"/>
        <v/>
      </c>
      <c r="X871" s="113" t="str">
        <f t="shared" si="2877"/>
        <v/>
      </c>
      <c r="Y871" s="114" t="str">
        <f t="shared" si="2877"/>
        <v/>
      </c>
      <c r="Z871" s="114" t="str">
        <f t="shared" si="2877"/>
        <v/>
      </c>
      <c r="AA871" s="114" t="str">
        <f t="shared" si="2877"/>
        <v/>
      </c>
      <c r="AB871" s="113" t="str">
        <f t="shared" si="2877"/>
        <v/>
      </c>
      <c r="AC871" s="114" t="str">
        <f t="shared" si="2877"/>
        <v/>
      </c>
      <c r="AD871" s="114" t="str">
        <f t="shared" si="2877"/>
        <v/>
      </c>
      <c r="AE871" s="114" t="str">
        <f t="shared" si="2877"/>
        <v/>
      </c>
      <c r="AF871" s="114" t="str">
        <f t="shared" si="2877"/>
        <v/>
      </c>
      <c r="AG871" s="114" t="str">
        <f t="shared" si="2877"/>
        <v/>
      </c>
      <c r="AH871" s="114" t="str">
        <f t="shared" si="2877"/>
        <v/>
      </c>
      <c r="AI871" s="113" t="str">
        <f t="shared" si="2877"/>
        <v/>
      </c>
      <c r="AJ871" s="115" t="str">
        <f t="shared" si="2877"/>
        <v/>
      </c>
      <c r="AK871" s="617"/>
      <c r="AL871" s="38"/>
      <c r="AM871" s="98" t="s">
        <v>68</v>
      </c>
      <c r="AN871" s="130">
        <f t="shared" si="2582"/>
        <v>865</v>
      </c>
      <c r="AO871" s="138" t="str">
        <f t="shared" ref="AO871:AS871" si="2878">IF(AND($G871=AO$4,$H871=AO$6),$I871,"")</f>
        <v/>
      </c>
      <c r="AP871" s="139" t="str">
        <f t="shared" si="2878"/>
        <v/>
      </c>
      <c r="AQ871" s="139">
        <f t="shared" si="2878"/>
        <v>10000</v>
      </c>
      <c r="AR871" s="139" t="str">
        <f t="shared" si="2878"/>
        <v/>
      </c>
      <c r="AS871" s="139" t="str">
        <f t="shared" si="2878"/>
        <v/>
      </c>
      <c r="AT871" s="118"/>
      <c r="AU871" s="138" t="str">
        <f t="shared" si="2511"/>
        <v/>
      </c>
      <c r="AV871" s="139" t="str">
        <f t="shared" si="2512"/>
        <v/>
      </c>
      <c r="AW871" s="139" t="str">
        <f t="shared" si="2513"/>
        <v/>
      </c>
      <c r="AX871" s="139" t="str">
        <f t="shared" si="2514"/>
        <v/>
      </c>
      <c r="AY871" s="139" t="str">
        <f t="shared" si="2515"/>
        <v/>
      </c>
      <c r="AZ871" s="140" t="str">
        <f t="shared" si="2516"/>
        <v/>
      </c>
      <c r="BA871" s="141" t="str">
        <f t="shared" si="2517"/>
        <v/>
      </c>
      <c r="BB871" s="139" t="str">
        <f t="shared" si="2518"/>
        <v/>
      </c>
      <c r="BC871" s="139" t="str">
        <f t="shared" si="2519"/>
        <v/>
      </c>
      <c r="BD871" s="139" t="str">
        <f t="shared" si="2520"/>
        <v/>
      </c>
      <c r="BE871" s="140" t="str">
        <f t="shared" si="2521"/>
        <v/>
      </c>
      <c r="BF871" s="122" t="str">
        <f t="shared" si="2522"/>
        <v/>
      </c>
      <c r="BG871" s="123" t="str">
        <f t="shared" si="2523"/>
        <v/>
      </c>
      <c r="BH871" s="123" t="str">
        <f t="shared" si="2524"/>
        <v/>
      </c>
      <c r="BI871" s="123" t="str">
        <f t="shared" si="2525"/>
        <v/>
      </c>
      <c r="BJ871" s="122" t="str">
        <f t="shared" si="2526"/>
        <v/>
      </c>
      <c r="BK871" s="123" t="str">
        <f t="shared" si="2527"/>
        <v/>
      </c>
      <c r="BL871" s="123" t="str">
        <f t="shared" si="2528"/>
        <v/>
      </c>
      <c r="BM871" s="123" t="str">
        <f t="shared" si="2529"/>
        <v/>
      </c>
      <c r="BN871" s="123" t="str">
        <f t="shared" si="2530"/>
        <v/>
      </c>
      <c r="BO871" s="123" t="str">
        <f t="shared" si="2531"/>
        <v/>
      </c>
      <c r="BP871" s="123" t="str">
        <f t="shared" si="2532"/>
        <v/>
      </c>
      <c r="BQ871" s="123" t="str">
        <f t="shared" si="2533"/>
        <v/>
      </c>
      <c r="BR871" s="124" t="str">
        <f t="shared" si="2534"/>
        <v/>
      </c>
      <c r="BS871" s="142" t="str">
        <f t="shared" si="2535"/>
        <v/>
      </c>
      <c r="BT871" s="143" t="str">
        <f t="shared" si="2536"/>
        <v/>
      </c>
      <c r="BU871" s="143" t="str">
        <f t="shared" si="2537"/>
        <v/>
      </c>
      <c r="BV871" s="143" t="str">
        <f t="shared" si="2538"/>
        <v/>
      </c>
      <c r="BW871" s="143" t="str">
        <f t="shared" si="2539"/>
        <v/>
      </c>
      <c r="BX871" s="144" t="str">
        <f t="shared" si="2540"/>
        <v/>
      </c>
      <c r="BY871" s="141" t="str">
        <f t="shared" si="2541"/>
        <v/>
      </c>
      <c r="BZ871" s="139" t="str">
        <f t="shared" si="2542"/>
        <v/>
      </c>
      <c r="CA871" s="139" t="str">
        <f t="shared" si="2543"/>
        <v/>
      </c>
      <c r="CB871" s="139" t="str">
        <f t="shared" si="2544"/>
        <v/>
      </c>
      <c r="CC871" s="139" t="str">
        <f t="shared" si="2545"/>
        <v/>
      </c>
      <c r="CD871" s="139" t="str">
        <f t="shared" si="2546"/>
        <v/>
      </c>
      <c r="CE871" s="140" t="str">
        <f t="shared" si="2547"/>
        <v/>
      </c>
      <c r="CF871" s="141" t="str">
        <f t="shared" si="2548"/>
        <v/>
      </c>
      <c r="CG871" s="139" t="str">
        <f t="shared" si="2549"/>
        <v/>
      </c>
      <c r="CH871" s="139" t="str">
        <f t="shared" si="2550"/>
        <v/>
      </c>
      <c r="CI871" s="139" t="str">
        <f t="shared" si="2551"/>
        <v/>
      </c>
      <c r="CJ871" s="139" t="str">
        <f t="shared" si="2552"/>
        <v/>
      </c>
      <c r="CK871" s="139" t="str">
        <f t="shared" si="2553"/>
        <v/>
      </c>
      <c r="CL871" s="140" t="str">
        <f t="shared" si="2554"/>
        <v/>
      </c>
      <c r="CM871" s="142" t="str">
        <f t="shared" si="2555"/>
        <v/>
      </c>
      <c r="CN871" s="143" t="str">
        <f t="shared" si="2556"/>
        <v/>
      </c>
      <c r="CO871" s="143" t="str">
        <f t="shared" si="2557"/>
        <v/>
      </c>
      <c r="CP871" s="143" t="str">
        <f t="shared" si="2558"/>
        <v/>
      </c>
      <c r="CQ871" s="143" t="str">
        <f t="shared" si="2559"/>
        <v/>
      </c>
      <c r="CR871" s="145" t="str">
        <f t="shared" si="2560"/>
        <v/>
      </c>
      <c r="CS871" s="127"/>
      <c r="CT871" s="122" t="str">
        <f t="shared" si="2561"/>
        <v/>
      </c>
      <c r="CU871" s="123" t="str">
        <f t="shared" si="2562"/>
        <v/>
      </c>
      <c r="CV871" s="123" t="str">
        <f t="shared" si="2563"/>
        <v/>
      </c>
      <c r="CW871" s="123" t="str">
        <f t="shared" si="2564"/>
        <v/>
      </c>
      <c r="CX871" s="123" t="str">
        <f t="shared" si="2565"/>
        <v/>
      </c>
      <c r="CY871" s="123" t="str">
        <f t="shared" si="2566"/>
        <v/>
      </c>
      <c r="CZ871" s="123" t="str">
        <f t="shared" si="2567"/>
        <v/>
      </c>
      <c r="DA871" s="123" t="str">
        <f t="shared" si="2568"/>
        <v/>
      </c>
      <c r="DB871" s="124" t="str">
        <f t="shared" si="2569"/>
        <v/>
      </c>
      <c r="DC871" s="128" t="str">
        <f t="shared" si="2570"/>
        <v/>
      </c>
      <c r="DD871" s="123" t="str">
        <f t="shared" si="2571"/>
        <v/>
      </c>
      <c r="DE871" s="123" t="str">
        <f t="shared" si="2572"/>
        <v/>
      </c>
      <c r="DF871" s="123" t="str">
        <f t="shared" si="2573"/>
        <v/>
      </c>
      <c r="DG871" s="123" t="str">
        <f t="shared" si="2574"/>
        <v/>
      </c>
      <c r="DH871" s="123" t="str">
        <f t="shared" si="2575"/>
        <v/>
      </c>
      <c r="DI871" s="123" t="str">
        <f t="shared" si="2576"/>
        <v/>
      </c>
      <c r="DJ871" s="129" t="str">
        <f t="shared" si="2577"/>
        <v/>
      </c>
      <c r="DK871" s="98" t="s">
        <v>68</v>
      </c>
      <c r="DL871" s="130">
        <f t="shared" si="2584"/>
        <v>865</v>
      </c>
      <c r="DM871" s="56"/>
    </row>
    <row r="872" spans="2:117" ht="22.5" customHeight="1">
      <c r="B872" s="98" t="s">
        <v>68</v>
      </c>
      <c r="C872" s="130">
        <f t="shared" si="2578"/>
        <v>866</v>
      </c>
      <c r="D872" s="146">
        <v>45717</v>
      </c>
      <c r="E872" s="155" t="s">
        <v>69</v>
      </c>
      <c r="F872" s="102" t="s">
        <v>70</v>
      </c>
      <c r="G872" s="103" t="s">
        <v>20</v>
      </c>
      <c r="H872" s="131" t="s">
        <v>46</v>
      </c>
      <c r="I872" s="132">
        <v>30000</v>
      </c>
      <c r="J872" s="106"/>
      <c r="K872" s="107">
        <f t="shared" si="2579"/>
        <v>7957727</v>
      </c>
      <c r="L872" s="645"/>
      <c r="M872" s="133"/>
      <c r="N872" s="133"/>
      <c r="O872" s="134" t="str">
        <f t="shared" ref="O872:S872" si="2879">IF($H872=O$6,$I872,"")</f>
        <v/>
      </c>
      <c r="P872" s="135" t="str">
        <f t="shared" si="2879"/>
        <v/>
      </c>
      <c r="Q872" s="136">
        <f t="shared" si="2879"/>
        <v>30000</v>
      </c>
      <c r="R872" s="135" t="str">
        <f t="shared" si="2879"/>
        <v/>
      </c>
      <c r="S872" s="137" t="str">
        <f t="shared" si="2879"/>
        <v/>
      </c>
      <c r="T872" s="113" t="str">
        <f t="shared" ref="T872:AJ872" si="2880">IF($H872=T$6,$J872,"")</f>
        <v/>
      </c>
      <c r="U872" s="114" t="str">
        <f t="shared" si="2880"/>
        <v/>
      </c>
      <c r="V872" s="114" t="str">
        <f t="shared" si="2880"/>
        <v/>
      </c>
      <c r="W872" s="114" t="str">
        <f t="shared" si="2880"/>
        <v/>
      </c>
      <c r="X872" s="113" t="str">
        <f t="shared" si="2880"/>
        <v/>
      </c>
      <c r="Y872" s="114" t="str">
        <f t="shared" si="2880"/>
        <v/>
      </c>
      <c r="Z872" s="114" t="str">
        <f t="shared" si="2880"/>
        <v/>
      </c>
      <c r="AA872" s="114" t="str">
        <f t="shared" si="2880"/>
        <v/>
      </c>
      <c r="AB872" s="113" t="str">
        <f t="shared" si="2880"/>
        <v/>
      </c>
      <c r="AC872" s="114" t="str">
        <f t="shared" si="2880"/>
        <v/>
      </c>
      <c r="AD872" s="114" t="str">
        <f t="shared" si="2880"/>
        <v/>
      </c>
      <c r="AE872" s="114" t="str">
        <f t="shared" si="2880"/>
        <v/>
      </c>
      <c r="AF872" s="114" t="str">
        <f t="shared" si="2880"/>
        <v/>
      </c>
      <c r="AG872" s="114" t="str">
        <f t="shared" si="2880"/>
        <v/>
      </c>
      <c r="AH872" s="114" t="str">
        <f t="shared" si="2880"/>
        <v/>
      </c>
      <c r="AI872" s="113" t="str">
        <f t="shared" si="2880"/>
        <v/>
      </c>
      <c r="AJ872" s="115" t="str">
        <f t="shared" si="2880"/>
        <v/>
      </c>
      <c r="AK872" s="617"/>
      <c r="AL872" s="38"/>
      <c r="AM872" s="98" t="s">
        <v>68</v>
      </c>
      <c r="AN872" s="130">
        <f t="shared" si="2582"/>
        <v>866</v>
      </c>
      <c r="AO872" s="138" t="str">
        <f t="shared" ref="AO872:AS872" si="2881">IF(AND($G872=AO$4,$H872=AO$6),$I872,"")</f>
        <v/>
      </c>
      <c r="AP872" s="139" t="str">
        <f t="shared" si="2881"/>
        <v/>
      </c>
      <c r="AQ872" s="139">
        <f t="shared" si="2881"/>
        <v>30000</v>
      </c>
      <c r="AR872" s="139" t="str">
        <f t="shared" si="2881"/>
        <v/>
      </c>
      <c r="AS872" s="139" t="str">
        <f t="shared" si="2881"/>
        <v/>
      </c>
      <c r="AT872" s="118"/>
      <c r="AU872" s="138" t="str">
        <f t="shared" si="2511"/>
        <v/>
      </c>
      <c r="AV872" s="139" t="str">
        <f t="shared" si="2512"/>
        <v/>
      </c>
      <c r="AW872" s="139" t="str">
        <f t="shared" si="2513"/>
        <v/>
      </c>
      <c r="AX872" s="139" t="str">
        <f t="shared" si="2514"/>
        <v/>
      </c>
      <c r="AY872" s="139" t="str">
        <f t="shared" si="2515"/>
        <v/>
      </c>
      <c r="AZ872" s="140" t="str">
        <f t="shared" si="2516"/>
        <v/>
      </c>
      <c r="BA872" s="141" t="str">
        <f t="shared" si="2517"/>
        <v/>
      </c>
      <c r="BB872" s="139" t="str">
        <f t="shared" si="2518"/>
        <v/>
      </c>
      <c r="BC872" s="139" t="str">
        <f t="shared" si="2519"/>
        <v/>
      </c>
      <c r="BD872" s="139" t="str">
        <f t="shared" si="2520"/>
        <v/>
      </c>
      <c r="BE872" s="140" t="str">
        <f t="shared" si="2521"/>
        <v/>
      </c>
      <c r="BF872" s="122" t="str">
        <f t="shared" si="2522"/>
        <v/>
      </c>
      <c r="BG872" s="123" t="str">
        <f t="shared" si="2523"/>
        <v/>
      </c>
      <c r="BH872" s="123" t="str">
        <f t="shared" si="2524"/>
        <v/>
      </c>
      <c r="BI872" s="123" t="str">
        <f t="shared" si="2525"/>
        <v/>
      </c>
      <c r="BJ872" s="122" t="str">
        <f t="shared" si="2526"/>
        <v/>
      </c>
      <c r="BK872" s="123" t="str">
        <f t="shared" si="2527"/>
        <v/>
      </c>
      <c r="BL872" s="123" t="str">
        <f t="shared" si="2528"/>
        <v/>
      </c>
      <c r="BM872" s="123" t="str">
        <f t="shared" si="2529"/>
        <v/>
      </c>
      <c r="BN872" s="123" t="str">
        <f t="shared" si="2530"/>
        <v/>
      </c>
      <c r="BO872" s="123" t="str">
        <f t="shared" si="2531"/>
        <v/>
      </c>
      <c r="BP872" s="123" t="str">
        <f t="shared" si="2532"/>
        <v/>
      </c>
      <c r="BQ872" s="123" t="str">
        <f t="shared" si="2533"/>
        <v/>
      </c>
      <c r="BR872" s="124" t="str">
        <f t="shared" si="2534"/>
        <v/>
      </c>
      <c r="BS872" s="142" t="str">
        <f t="shared" si="2535"/>
        <v/>
      </c>
      <c r="BT872" s="143" t="str">
        <f t="shared" si="2536"/>
        <v/>
      </c>
      <c r="BU872" s="143" t="str">
        <f t="shared" si="2537"/>
        <v/>
      </c>
      <c r="BV872" s="143" t="str">
        <f t="shared" si="2538"/>
        <v/>
      </c>
      <c r="BW872" s="143" t="str">
        <f t="shared" si="2539"/>
        <v/>
      </c>
      <c r="BX872" s="144" t="str">
        <f t="shared" si="2540"/>
        <v/>
      </c>
      <c r="BY872" s="141" t="str">
        <f t="shared" si="2541"/>
        <v/>
      </c>
      <c r="BZ872" s="139" t="str">
        <f t="shared" si="2542"/>
        <v/>
      </c>
      <c r="CA872" s="139" t="str">
        <f t="shared" si="2543"/>
        <v/>
      </c>
      <c r="CB872" s="139" t="str">
        <f t="shared" si="2544"/>
        <v/>
      </c>
      <c r="CC872" s="139" t="str">
        <f t="shared" si="2545"/>
        <v/>
      </c>
      <c r="CD872" s="139" t="str">
        <f t="shared" si="2546"/>
        <v/>
      </c>
      <c r="CE872" s="140" t="str">
        <f t="shared" si="2547"/>
        <v/>
      </c>
      <c r="CF872" s="141" t="str">
        <f t="shared" si="2548"/>
        <v/>
      </c>
      <c r="CG872" s="139" t="str">
        <f t="shared" si="2549"/>
        <v/>
      </c>
      <c r="CH872" s="139" t="str">
        <f t="shared" si="2550"/>
        <v/>
      </c>
      <c r="CI872" s="139" t="str">
        <f t="shared" si="2551"/>
        <v/>
      </c>
      <c r="CJ872" s="139" t="str">
        <f t="shared" si="2552"/>
        <v/>
      </c>
      <c r="CK872" s="139" t="str">
        <f t="shared" si="2553"/>
        <v/>
      </c>
      <c r="CL872" s="140" t="str">
        <f t="shared" si="2554"/>
        <v/>
      </c>
      <c r="CM872" s="142" t="str">
        <f t="shared" si="2555"/>
        <v/>
      </c>
      <c r="CN872" s="143" t="str">
        <f t="shared" si="2556"/>
        <v/>
      </c>
      <c r="CO872" s="143" t="str">
        <f t="shared" si="2557"/>
        <v/>
      </c>
      <c r="CP872" s="143" t="str">
        <f t="shared" si="2558"/>
        <v/>
      </c>
      <c r="CQ872" s="143" t="str">
        <f t="shared" si="2559"/>
        <v/>
      </c>
      <c r="CR872" s="145" t="str">
        <f t="shared" si="2560"/>
        <v/>
      </c>
      <c r="CS872" s="127"/>
      <c r="CT872" s="122" t="str">
        <f t="shared" si="2561"/>
        <v/>
      </c>
      <c r="CU872" s="123" t="str">
        <f t="shared" si="2562"/>
        <v/>
      </c>
      <c r="CV872" s="123" t="str">
        <f t="shared" si="2563"/>
        <v/>
      </c>
      <c r="CW872" s="123" t="str">
        <f t="shared" si="2564"/>
        <v/>
      </c>
      <c r="CX872" s="123" t="str">
        <f t="shared" si="2565"/>
        <v/>
      </c>
      <c r="CY872" s="123" t="str">
        <f t="shared" si="2566"/>
        <v/>
      </c>
      <c r="CZ872" s="123" t="str">
        <f t="shared" si="2567"/>
        <v/>
      </c>
      <c r="DA872" s="123" t="str">
        <f t="shared" si="2568"/>
        <v/>
      </c>
      <c r="DB872" s="124" t="str">
        <f t="shared" si="2569"/>
        <v/>
      </c>
      <c r="DC872" s="128" t="str">
        <f t="shared" si="2570"/>
        <v/>
      </c>
      <c r="DD872" s="123" t="str">
        <f t="shared" si="2571"/>
        <v/>
      </c>
      <c r="DE872" s="123" t="str">
        <f t="shared" si="2572"/>
        <v/>
      </c>
      <c r="DF872" s="123" t="str">
        <f t="shared" si="2573"/>
        <v/>
      </c>
      <c r="DG872" s="123" t="str">
        <f t="shared" si="2574"/>
        <v/>
      </c>
      <c r="DH872" s="123" t="str">
        <f t="shared" si="2575"/>
        <v/>
      </c>
      <c r="DI872" s="123" t="str">
        <f t="shared" si="2576"/>
        <v/>
      </c>
      <c r="DJ872" s="129" t="str">
        <f t="shared" si="2577"/>
        <v/>
      </c>
      <c r="DK872" s="98" t="s">
        <v>68</v>
      </c>
      <c r="DL872" s="130">
        <f t="shared" si="2584"/>
        <v>866</v>
      </c>
      <c r="DM872" s="56"/>
    </row>
    <row r="873" spans="2:117" ht="22.5" customHeight="1">
      <c r="B873" s="98" t="s">
        <v>68</v>
      </c>
      <c r="C873" s="130">
        <f t="shared" si="2578"/>
        <v>867</v>
      </c>
      <c r="D873" s="146">
        <v>45717</v>
      </c>
      <c r="E873" s="155" t="s">
        <v>69</v>
      </c>
      <c r="F873" s="102" t="s">
        <v>70</v>
      </c>
      <c r="G873" s="103" t="s">
        <v>20</v>
      </c>
      <c r="H873" s="131" t="s">
        <v>46</v>
      </c>
      <c r="I873" s="132">
        <v>5000</v>
      </c>
      <c r="J873" s="106"/>
      <c r="K873" s="107">
        <f t="shared" si="2579"/>
        <v>7962727</v>
      </c>
      <c r="L873" s="646"/>
      <c r="M873" s="133"/>
      <c r="N873" s="133"/>
      <c r="O873" s="134" t="str">
        <f t="shared" ref="O873:S873" si="2882">IF($H873=O$6,$I873,"")</f>
        <v/>
      </c>
      <c r="P873" s="135" t="str">
        <f t="shared" si="2882"/>
        <v/>
      </c>
      <c r="Q873" s="136">
        <f t="shared" si="2882"/>
        <v>5000</v>
      </c>
      <c r="R873" s="135" t="str">
        <f t="shared" si="2882"/>
        <v/>
      </c>
      <c r="S873" s="137" t="str">
        <f t="shared" si="2882"/>
        <v/>
      </c>
      <c r="T873" s="113" t="str">
        <f t="shared" ref="T873:AJ873" si="2883">IF($H873=T$6,$J873,"")</f>
        <v/>
      </c>
      <c r="U873" s="114" t="str">
        <f t="shared" si="2883"/>
        <v/>
      </c>
      <c r="V873" s="114" t="str">
        <f t="shared" si="2883"/>
        <v/>
      </c>
      <c r="W873" s="114" t="str">
        <f t="shared" si="2883"/>
        <v/>
      </c>
      <c r="X873" s="113" t="str">
        <f t="shared" si="2883"/>
        <v/>
      </c>
      <c r="Y873" s="114" t="str">
        <f t="shared" si="2883"/>
        <v/>
      </c>
      <c r="Z873" s="114" t="str">
        <f t="shared" si="2883"/>
        <v/>
      </c>
      <c r="AA873" s="114" t="str">
        <f t="shared" si="2883"/>
        <v/>
      </c>
      <c r="AB873" s="113" t="str">
        <f t="shared" si="2883"/>
        <v/>
      </c>
      <c r="AC873" s="114" t="str">
        <f t="shared" si="2883"/>
        <v/>
      </c>
      <c r="AD873" s="114" t="str">
        <f t="shared" si="2883"/>
        <v/>
      </c>
      <c r="AE873" s="114" t="str">
        <f t="shared" si="2883"/>
        <v/>
      </c>
      <c r="AF873" s="114" t="str">
        <f t="shared" si="2883"/>
        <v/>
      </c>
      <c r="AG873" s="114" t="str">
        <f t="shared" si="2883"/>
        <v/>
      </c>
      <c r="AH873" s="114" t="str">
        <f t="shared" si="2883"/>
        <v/>
      </c>
      <c r="AI873" s="113" t="str">
        <f t="shared" si="2883"/>
        <v/>
      </c>
      <c r="AJ873" s="115" t="str">
        <f t="shared" si="2883"/>
        <v/>
      </c>
      <c r="AK873" s="617"/>
      <c r="AL873" s="38"/>
      <c r="AM873" s="98" t="s">
        <v>68</v>
      </c>
      <c r="AN873" s="130">
        <f t="shared" si="2582"/>
        <v>867</v>
      </c>
      <c r="AO873" s="138" t="str">
        <f t="shared" ref="AO873:AS873" si="2884">IF(AND($G873=AO$4,$H873=AO$6),$I873,"")</f>
        <v/>
      </c>
      <c r="AP873" s="139" t="str">
        <f t="shared" si="2884"/>
        <v/>
      </c>
      <c r="AQ873" s="139">
        <f t="shared" si="2884"/>
        <v>5000</v>
      </c>
      <c r="AR873" s="139" t="str">
        <f t="shared" si="2884"/>
        <v/>
      </c>
      <c r="AS873" s="139" t="str">
        <f t="shared" si="2884"/>
        <v/>
      </c>
      <c r="AT873" s="118"/>
      <c r="AU873" s="138" t="str">
        <f t="shared" si="2511"/>
        <v/>
      </c>
      <c r="AV873" s="139" t="str">
        <f t="shared" si="2512"/>
        <v/>
      </c>
      <c r="AW873" s="139" t="str">
        <f t="shared" si="2513"/>
        <v/>
      </c>
      <c r="AX873" s="139" t="str">
        <f t="shared" si="2514"/>
        <v/>
      </c>
      <c r="AY873" s="139" t="str">
        <f t="shared" si="2515"/>
        <v/>
      </c>
      <c r="AZ873" s="140" t="str">
        <f t="shared" si="2516"/>
        <v/>
      </c>
      <c r="BA873" s="141" t="str">
        <f t="shared" si="2517"/>
        <v/>
      </c>
      <c r="BB873" s="139" t="str">
        <f t="shared" si="2518"/>
        <v/>
      </c>
      <c r="BC873" s="139" t="str">
        <f t="shared" si="2519"/>
        <v/>
      </c>
      <c r="BD873" s="139" t="str">
        <f t="shared" si="2520"/>
        <v/>
      </c>
      <c r="BE873" s="140" t="str">
        <f t="shared" si="2521"/>
        <v/>
      </c>
      <c r="BF873" s="122" t="str">
        <f t="shared" si="2522"/>
        <v/>
      </c>
      <c r="BG873" s="123" t="str">
        <f t="shared" si="2523"/>
        <v/>
      </c>
      <c r="BH873" s="123" t="str">
        <f t="shared" si="2524"/>
        <v/>
      </c>
      <c r="BI873" s="123" t="str">
        <f t="shared" si="2525"/>
        <v/>
      </c>
      <c r="BJ873" s="122" t="str">
        <f t="shared" si="2526"/>
        <v/>
      </c>
      <c r="BK873" s="123" t="str">
        <f t="shared" si="2527"/>
        <v/>
      </c>
      <c r="BL873" s="123" t="str">
        <f t="shared" si="2528"/>
        <v/>
      </c>
      <c r="BM873" s="123" t="str">
        <f t="shared" si="2529"/>
        <v/>
      </c>
      <c r="BN873" s="123" t="str">
        <f t="shared" si="2530"/>
        <v/>
      </c>
      <c r="BO873" s="123" t="str">
        <f t="shared" si="2531"/>
        <v/>
      </c>
      <c r="BP873" s="123" t="str">
        <f t="shared" si="2532"/>
        <v/>
      </c>
      <c r="BQ873" s="123" t="str">
        <f t="shared" si="2533"/>
        <v/>
      </c>
      <c r="BR873" s="124" t="str">
        <f t="shared" si="2534"/>
        <v/>
      </c>
      <c r="BS873" s="142" t="str">
        <f t="shared" si="2535"/>
        <v/>
      </c>
      <c r="BT873" s="143" t="str">
        <f t="shared" si="2536"/>
        <v/>
      </c>
      <c r="BU873" s="143" t="str">
        <f t="shared" si="2537"/>
        <v/>
      </c>
      <c r="BV873" s="143" t="str">
        <f t="shared" si="2538"/>
        <v/>
      </c>
      <c r="BW873" s="143" t="str">
        <f t="shared" si="2539"/>
        <v/>
      </c>
      <c r="BX873" s="144" t="str">
        <f t="shared" si="2540"/>
        <v/>
      </c>
      <c r="BY873" s="141" t="str">
        <f t="shared" si="2541"/>
        <v/>
      </c>
      <c r="BZ873" s="139" t="str">
        <f t="shared" si="2542"/>
        <v/>
      </c>
      <c r="CA873" s="139" t="str">
        <f t="shared" si="2543"/>
        <v/>
      </c>
      <c r="CB873" s="139" t="str">
        <f t="shared" si="2544"/>
        <v/>
      </c>
      <c r="CC873" s="139" t="str">
        <f t="shared" si="2545"/>
        <v/>
      </c>
      <c r="CD873" s="139" t="str">
        <f t="shared" si="2546"/>
        <v/>
      </c>
      <c r="CE873" s="140" t="str">
        <f t="shared" si="2547"/>
        <v/>
      </c>
      <c r="CF873" s="141" t="str">
        <f t="shared" si="2548"/>
        <v/>
      </c>
      <c r="CG873" s="139" t="str">
        <f t="shared" si="2549"/>
        <v/>
      </c>
      <c r="CH873" s="139" t="str">
        <f t="shared" si="2550"/>
        <v/>
      </c>
      <c r="CI873" s="139" t="str">
        <f t="shared" si="2551"/>
        <v/>
      </c>
      <c r="CJ873" s="139" t="str">
        <f t="shared" si="2552"/>
        <v/>
      </c>
      <c r="CK873" s="139" t="str">
        <f t="shared" si="2553"/>
        <v/>
      </c>
      <c r="CL873" s="140" t="str">
        <f t="shared" si="2554"/>
        <v/>
      </c>
      <c r="CM873" s="142" t="str">
        <f t="shared" si="2555"/>
        <v/>
      </c>
      <c r="CN873" s="143" t="str">
        <f t="shared" si="2556"/>
        <v/>
      </c>
      <c r="CO873" s="143" t="str">
        <f t="shared" si="2557"/>
        <v/>
      </c>
      <c r="CP873" s="143" t="str">
        <f t="shared" si="2558"/>
        <v/>
      </c>
      <c r="CQ873" s="143" t="str">
        <f t="shared" si="2559"/>
        <v/>
      </c>
      <c r="CR873" s="145" t="str">
        <f t="shared" si="2560"/>
        <v/>
      </c>
      <c r="CS873" s="127"/>
      <c r="CT873" s="122" t="str">
        <f t="shared" si="2561"/>
        <v/>
      </c>
      <c r="CU873" s="123" t="str">
        <f t="shared" si="2562"/>
        <v/>
      </c>
      <c r="CV873" s="123" t="str">
        <f t="shared" si="2563"/>
        <v/>
      </c>
      <c r="CW873" s="123" t="str">
        <f t="shared" si="2564"/>
        <v/>
      </c>
      <c r="CX873" s="123" t="str">
        <f t="shared" si="2565"/>
        <v/>
      </c>
      <c r="CY873" s="123" t="str">
        <f t="shared" si="2566"/>
        <v/>
      </c>
      <c r="CZ873" s="123" t="str">
        <f t="shared" si="2567"/>
        <v/>
      </c>
      <c r="DA873" s="123" t="str">
        <f t="shared" si="2568"/>
        <v/>
      </c>
      <c r="DB873" s="124" t="str">
        <f t="shared" si="2569"/>
        <v/>
      </c>
      <c r="DC873" s="128" t="str">
        <f t="shared" si="2570"/>
        <v/>
      </c>
      <c r="DD873" s="123" t="str">
        <f t="shared" si="2571"/>
        <v/>
      </c>
      <c r="DE873" s="123" t="str">
        <f t="shared" si="2572"/>
        <v/>
      </c>
      <c r="DF873" s="123" t="str">
        <f t="shared" si="2573"/>
        <v/>
      </c>
      <c r="DG873" s="123" t="str">
        <f t="shared" si="2574"/>
        <v/>
      </c>
      <c r="DH873" s="123" t="str">
        <f t="shared" si="2575"/>
        <v/>
      </c>
      <c r="DI873" s="123" t="str">
        <f t="shared" si="2576"/>
        <v/>
      </c>
      <c r="DJ873" s="129" t="str">
        <f t="shared" si="2577"/>
        <v/>
      </c>
      <c r="DK873" s="98" t="s">
        <v>68</v>
      </c>
      <c r="DL873" s="130">
        <f t="shared" si="2584"/>
        <v>867</v>
      </c>
      <c r="DM873" s="56"/>
    </row>
    <row r="874" spans="2:117" ht="22.5" customHeight="1">
      <c r="B874" s="98" t="s">
        <v>68</v>
      </c>
      <c r="C874" s="130">
        <f t="shared" si="2578"/>
        <v>868</v>
      </c>
      <c r="D874" s="146">
        <v>45717</v>
      </c>
      <c r="E874" s="155" t="s">
        <v>88</v>
      </c>
      <c r="F874" s="165" t="s">
        <v>89</v>
      </c>
      <c r="G874" s="103" t="s">
        <v>20</v>
      </c>
      <c r="H874" s="131" t="s">
        <v>46</v>
      </c>
      <c r="I874" s="132">
        <v>-499000</v>
      </c>
      <c r="J874" s="106"/>
      <c r="K874" s="107">
        <f t="shared" si="2579"/>
        <v>7463727</v>
      </c>
      <c r="L874" s="647" t="str">
        <f>HYPERLINK("./通帳_公開用/外通帳Y868-890.pdf","通帳Y868-Y890")</f>
        <v>通帳Y868-Y890</v>
      </c>
      <c r="M874" s="172" t="s">
        <v>90</v>
      </c>
      <c r="N874" s="133"/>
      <c r="O874" s="134" t="str">
        <f t="shared" ref="O874:S874" si="2885">IF($H874=O$6,$I874,"")</f>
        <v/>
      </c>
      <c r="P874" s="135" t="str">
        <f t="shared" si="2885"/>
        <v/>
      </c>
      <c r="Q874" s="136">
        <f t="shared" si="2885"/>
        <v>-499000</v>
      </c>
      <c r="R874" s="135" t="str">
        <f t="shared" si="2885"/>
        <v/>
      </c>
      <c r="S874" s="137" t="str">
        <f t="shared" si="2885"/>
        <v/>
      </c>
      <c r="T874" s="113" t="str">
        <f t="shared" ref="T874:AJ874" si="2886">IF($H874=T$6,$J874,"")</f>
        <v/>
      </c>
      <c r="U874" s="114" t="str">
        <f t="shared" si="2886"/>
        <v/>
      </c>
      <c r="V874" s="114" t="str">
        <f t="shared" si="2886"/>
        <v/>
      </c>
      <c r="W874" s="114" t="str">
        <f t="shared" si="2886"/>
        <v/>
      </c>
      <c r="X874" s="113" t="str">
        <f t="shared" si="2886"/>
        <v/>
      </c>
      <c r="Y874" s="114" t="str">
        <f t="shared" si="2886"/>
        <v/>
      </c>
      <c r="Z874" s="114" t="str">
        <f t="shared" si="2886"/>
        <v/>
      </c>
      <c r="AA874" s="114" t="str">
        <f t="shared" si="2886"/>
        <v/>
      </c>
      <c r="AB874" s="113" t="str">
        <f t="shared" si="2886"/>
        <v/>
      </c>
      <c r="AC874" s="114" t="str">
        <f t="shared" si="2886"/>
        <v/>
      </c>
      <c r="AD874" s="114" t="str">
        <f t="shared" si="2886"/>
        <v/>
      </c>
      <c r="AE874" s="114" t="str">
        <f t="shared" si="2886"/>
        <v/>
      </c>
      <c r="AF874" s="114" t="str">
        <f t="shared" si="2886"/>
        <v/>
      </c>
      <c r="AG874" s="114" t="str">
        <f t="shared" si="2886"/>
        <v/>
      </c>
      <c r="AH874" s="114" t="str">
        <f t="shared" si="2886"/>
        <v/>
      </c>
      <c r="AI874" s="113" t="str">
        <f t="shared" si="2886"/>
        <v/>
      </c>
      <c r="AJ874" s="115" t="str">
        <f t="shared" si="2886"/>
        <v/>
      </c>
      <c r="AK874" s="617"/>
      <c r="AL874" s="38"/>
      <c r="AM874" s="98" t="s">
        <v>68</v>
      </c>
      <c r="AN874" s="130">
        <f t="shared" si="2582"/>
        <v>868</v>
      </c>
      <c r="AO874" s="138" t="str">
        <f t="shared" ref="AO874:AS874" si="2887">IF(AND($G874=AO$4,$H874=AO$6),$I874,"")</f>
        <v/>
      </c>
      <c r="AP874" s="139" t="str">
        <f t="shared" si="2887"/>
        <v/>
      </c>
      <c r="AQ874" s="139">
        <f t="shared" si="2887"/>
        <v>-499000</v>
      </c>
      <c r="AR874" s="139" t="str">
        <f t="shared" si="2887"/>
        <v/>
      </c>
      <c r="AS874" s="139" t="str">
        <f t="shared" si="2887"/>
        <v/>
      </c>
      <c r="AT874" s="118"/>
      <c r="AU874" s="138" t="str">
        <f t="shared" si="2511"/>
        <v/>
      </c>
      <c r="AV874" s="139" t="str">
        <f t="shared" si="2512"/>
        <v/>
      </c>
      <c r="AW874" s="139" t="str">
        <f t="shared" si="2513"/>
        <v/>
      </c>
      <c r="AX874" s="139" t="str">
        <f t="shared" si="2514"/>
        <v/>
      </c>
      <c r="AY874" s="139" t="str">
        <f t="shared" si="2515"/>
        <v/>
      </c>
      <c r="AZ874" s="140" t="str">
        <f t="shared" si="2516"/>
        <v/>
      </c>
      <c r="BA874" s="141" t="str">
        <f t="shared" si="2517"/>
        <v/>
      </c>
      <c r="BB874" s="139" t="str">
        <f t="shared" si="2518"/>
        <v/>
      </c>
      <c r="BC874" s="139" t="str">
        <f t="shared" si="2519"/>
        <v/>
      </c>
      <c r="BD874" s="139" t="str">
        <f t="shared" si="2520"/>
        <v/>
      </c>
      <c r="BE874" s="140" t="str">
        <f t="shared" si="2521"/>
        <v/>
      </c>
      <c r="BF874" s="122" t="str">
        <f t="shared" si="2522"/>
        <v/>
      </c>
      <c r="BG874" s="123" t="str">
        <f t="shared" si="2523"/>
        <v/>
      </c>
      <c r="BH874" s="123" t="str">
        <f t="shared" si="2524"/>
        <v/>
      </c>
      <c r="BI874" s="123" t="str">
        <f t="shared" si="2525"/>
        <v/>
      </c>
      <c r="BJ874" s="122" t="str">
        <f t="shared" si="2526"/>
        <v/>
      </c>
      <c r="BK874" s="123" t="str">
        <f t="shared" si="2527"/>
        <v/>
      </c>
      <c r="BL874" s="123" t="str">
        <f t="shared" si="2528"/>
        <v/>
      </c>
      <c r="BM874" s="123" t="str">
        <f t="shared" si="2529"/>
        <v/>
      </c>
      <c r="BN874" s="123" t="str">
        <f t="shared" si="2530"/>
        <v/>
      </c>
      <c r="BO874" s="123" t="str">
        <f t="shared" si="2531"/>
        <v/>
      </c>
      <c r="BP874" s="123" t="str">
        <f t="shared" si="2532"/>
        <v/>
      </c>
      <c r="BQ874" s="123" t="str">
        <f t="shared" si="2533"/>
        <v/>
      </c>
      <c r="BR874" s="124" t="str">
        <f t="shared" si="2534"/>
        <v/>
      </c>
      <c r="BS874" s="142" t="str">
        <f t="shared" si="2535"/>
        <v/>
      </c>
      <c r="BT874" s="143" t="str">
        <f t="shared" si="2536"/>
        <v/>
      </c>
      <c r="BU874" s="143" t="str">
        <f t="shared" si="2537"/>
        <v/>
      </c>
      <c r="BV874" s="143" t="str">
        <f t="shared" si="2538"/>
        <v/>
      </c>
      <c r="BW874" s="143" t="str">
        <f t="shared" si="2539"/>
        <v/>
      </c>
      <c r="BX874" s="144" t="str">
        <f t="shared" si="2540"/>
        <v/>
      </c>
      <c r="BY874" s="141" t="str">
        <f t="shared" si="2541"/>
        <v/>
      </c>
      <c r="BZ874" s="139" t="str">
        <f t="shared" si="2542"/>
        <v/>
      </c>
      <c r="CA874" s="139" t="str">
        <f t="shared" si="2543"/>
        <v/>
      </c>
      <c r="CB874" s="139" t="str">
        <f t="shared" si="2544"/>
        <v/>
      </c>
      <c r="CC874" s="139" t="str">
        <f t="shared" si="2545"/>
        <v/>
      </c>
      <c r="CD874" s="139" t="str">
        <f t="shared" si="2546"/>
        <v/>
      </c>
      <c r="CE874" s="140" t="str">
        <f t="shared" si="2547"/>
        <v/>
      </c>
      <c r="CF874" s="141" t="str">
        <f t="shared" si="2548"/>
        <v/>
      </c>
      <c r="CG874" s="139" t="str">
        <f t="shared" si="2549"/>
        <v/>
      </c>
      <c r="CH874" s="139" t="str">
        <f t="shared" si="2550"/>
        <v/>
      </c>
      <c r="CI874" s="139" t="str">
        <f t="shared" si="2551"/>
        <v/>
      </c>
      <c r="CJ874" s="139" t="str">
        <f t="shared" si="2552"/>
        <v/>
      </c>
      <c r="CK874" s="139" t="str">
        <f t="shared" si="2553"/>
        <v/>
      </c>
      <c r="CL874" s="140" t="str">
        <f t="shared" si="2554"/>
        <v/>
      </c>
      <c r="CM874" s="142" t="str">
        <f t="shared" si="2555"/>
        <v/>
      </c>
      <c r="CN874" s="143" t="str">
        <f t="shared" si="2556"/>
        <v/>
      </c>
      <c r="CO874" s="143" t="str">
        <f t="shared" si="2557"/>
        <v/>
      </c>
      <c r="CP874" s="143" t="str">
        <f t="shared" si="2558"/>
        <v/>
      </c>
      <c r="CQ874" s="143" t="str">
        <f t="shared" si="2559"/>
        <v/>
      </c>
      <c r="CR874" s="145" t="str">
        <f t="shared" si="2560"/>
        <v/>
      </c>
      <c r="CS874" s="127"/>
      <c r="CT874" s="122" t="str">
        <f t="shared" si="2561"/>
        <v/>
      </c>
      <c r="CU874" s="123" t="str">
        <f t="shared" si="2562"/>
        <v/>
      </c>
      <c r="CV874" s="123" t="str">
        <f t="shared" si="2563"/>
        <v/>
      </c>
      <c r="CW874" s="123" t="str">
        <f t="shared" si="2564"/>
        <v/>
      </c>
      <c r="CX874" s="123" t="str">
        <f t="shared" si="2565"/>
        <v/>
      </c>
      <c r="CY874" s="123" t="str">
        <f t="shared" si="2566"/>
        <v/>
      </c>
      <c r="CZ874" s="123" t="str">
        <f t="shared" si="2567"/>
        <v/>
      </c>
      <c r="DA874" s="123" t="str">
        <f t="shared" si="2568"/>
        <v/>
      </c>
      <c r="DB874" s="124" t="str">
        <f t="shared" si="2569"/>
        <v/>
      </c>
      <c r="DC874" s="128" t="str">
        <f t="shared" si="2570"/>
        <v/>
      </c>
      <c r="DD874" s="123" t="str">
        <f t="shared" si="2571"/>
        <v/>
      </c>
      <c r="DE874" s="123" t="str">
        <f t="shared" si="2572"/>
        <v/>
      </c>
      <c r="DF874" s="123" t="str">
        <f t="shared" si="2573"/>
        <v/>
      </c>
      <c r="DG874" s="123" t="str">
        <f t="shared" si="2574"/>
        <v/>
      </c>
      <c r="DH874" s="123" t="str">
        <f t="shared" si="2575"/>
        <v/>
      </c>
      <c r="DI874" s="123" t="str">
        <f t="shared" si="2576"/>
        <v/>
      </c>
      <c r="DJ874" s="129" t="str">
        <f t="shared" si="2577"/>
        <v/>
      </c>
      <c r="DK874" s="98" t="s">
        <v>68</v>
      </c>
      <c r="DL874" s="130">
        <f t="shared" si="2584"/>
        <v>868</v>
      </c>
      <c r="DM874" s="56"/>
    </row>
    <row r="875" spans="2:117" ht="22.5" customHeight="1">
      <c r="B875" s="98" t="s">
        <v>68</v>
      </c>
      <c r="C875" s="130">
        <f t="shared" si="2578"/>
        <v>869</v>
      </c>
      <c r="D875" s="146">
        <v>45718</v>
      </c>
      <c r="E875" s="155" t="s">
        <v>69</v>
      </c>
      <c r="F875" s="102" t="s">
        <v>70</v>
      </c>
      <c r="G875" s="156" t="s">
        <v>20</v>
      </c>
      <c r="H875" s="131" t="s">
        <v>46</v>
      </c>
      <c r="I875" s="132">
        <v>100000</v>
      </c>
      <c r="J875" s="106"/>
      <c r="K875" s="107">
        <f t="shared" si="2579"/>
        <v>7563727</v>
      </c>
      <c r="L875" s="645"/>
      <c r="M875" s="133"/>
      <c r="N875" s="133"/>
      <c r="O875" s="134" t="str">
        <f t="shared" ref="O875:S875" si="2888">IF($H875=O$6,$I875,"")</f>
        <v/>
      </c>
      <c r="P875" s="135" t="str">
        <f t="shared" si="2888"/>
        <v/>
      </c>
      <c r="Q875" s="136">
        <f t="shared" si="2888"/>
        <v>100000</v>
      </c>
      <c r="R875" s="135" t="str">
        <f t="shared" si="2888"/>
        <v/>
      </c>
      <c r="S875" s="137" t="str">
        <f t="shared" si="2888"/>
        <v/>
      </c>
      <c r="T875" s="113" t="str">
        <f t="shared" ref="T875:AJ875" si="2889">IF($H875=T$6,$J875,"")</f>
        <v/>
      </c>
      <c r="U875" s="114" t="str">
        <f t="shared" si="2889"/>
        <v/>
      </c>
      <c r="V875" s="114" t="str">
        <f t="shared" si="2889"/>
        <v/>
      </c>
      <c r="W875" s="114" t="str">
        <f t="shared" si="2889"/>
        <v/>
      </c>
      <c r="X875" s="113" t="str">
        <f t="shared" si="2889"/>
        <v/>
      </c>
      <c r="Y875" s="114" t="str">
        <f t="shared" si="2889"/>
        <v/>
      </c>
      <c r="Z875" s="114" t="str">
        <f t="shared" si="2889"/>
        <v/>
      </c>
      <c r="AA875" s="114" t="str">
        <f t="shared" si="2889"/>
        <v/>
      </c>
      <c r="AB875" s="113" t="str">
        <f t="shared" si="2889"/>
        <v/>
      </c>
      <c r="AC875" s="114" t="str">
        <f t="shared" si="2889"/>
        <v/>
      </c>
      <c r="AD875" s="114" t="str">
        <f t="shared" si="2889"/>
        <v/>
      </c>
      <c r="AE875" s="114" t="str">
        <f t="shared" si="2889"/>
        <v/>
      </c>
      <c r="AF875" s="114" t="str">
        <f t="shared" si="2889"/>
        <v/>
      </c>
      <c r="AG875" s="114" t="str">
        <f t="shared" si="2889"/>
        <v/>
      </c>
      <c r="AH875" s="114" t="str">
        <f t="shared" si="2889"/>
        <v/>
      </c>
      <c r="AI875" s="113" t="str">
        <f t="shared" si="2889"/>
        <v/>
      </c>
      <c r="AJ875" s="115" t="str">
        <f t="shared" si="2889"/>
        <v/>
      </c>
      <c r="AK875" s="617"/>
      <c r="AL875" s="38"/>
      <c r="AM875" s="98" t="s">
        <v>68</v>
      </c>
      <c r="AN875" s="130">
        <f t="shared" si="2582"/>
        <v>869</v>
      </c>
      <c r="AO875" s="138" t="str">
        <f t="shared" ref="AO875:AS875" si="2890">IF(AND($G875=AO$4,$H875=AO$6),$I875,"")</f>
        <v/>
      </c>
      <c r="AP875" s="139" t="str">
        <f t="shared" si="2890"/>
        <v/>
      </c>
      <c r="AQ875" s="139">
        <f t="shared" si="2890"/>
        <v>100000</v>
      </c>
      <c r="AR875" s="139" t="str">
        <f t="shared" si="2890"/>
        <v/>
      </c>
      <c r="AS875" s="139" t="str">
        <f t="shared" si="2890"/>
        <v/>
      </c>
      <c r="AT875" s="118"/>
      <c r="AU875" s="138" t="str">
        <f t="shared" si="2511"/>
        <v/>
      </c>
      <c r="AV875" s="139" t="str">
        <f t="shared" si="2512"/>
        <v/>
      </c>
      <c r="AW875" s="139" t="str">
        <f t="shared" si="2513"/>
        <v/>
      </c>
      <c r="AX875" s="139" t="str">
        <f t="shared" si="2514"/>
        <v/>
      </c>
      <c r="AY875" s="139" t="str">
        <f t="shared" si="2515"/>
        <v/>
      </c>
      <c r="AZ875" s="140" t="str">
        <f t="shared" si="2516"/>
        <v/>
      </c>
      <c r="BA875" s="141" t="str">
        <f t="shared" si="2517"/>
        <v/>
      </c>
      <c r="BB875" s="139" t="str">
        <f t="shared" si="2518"/>
        <v/>
      </c>
      <c r="BC875" s="139" t="str">
        <f t="shared" si="2519"/>
        <v/>
      </c>
      <c r="BD875" s="139" t="str">
        <f t="shared" si="2520"/>
        <v/>
      </c>
      <c r="BE875" s="140" t="str">
        <f t="shared" si="2521"/>
        <v/>
      </c>
      <c r="BF875" s="122" t="str">
        <f t="shared" si="2522"/>
        <v/>
      </c>
      <c r="BG875" s="123" t="str">
        <f t="shared" si="2523"/>
        <v/>
      </c>
      <c r="BH875" s="123" t="str">
        <f t="shared" si="2524"/>
        <v/>
      </c>
      <c r="BI875" s="123" t="str">
        <f t="shared" si="2525"/>
        <v/>
      </c>
      <c r="BJ875" s="122" t="str">
        <f t="shared" si="2526"/>
        <v/>
      </c>
      <c r="BK875" s="123" t="str">
        <f t="shared" si="2527"/>
        <v/>
      </c>
      <c r="BL875" s="123" t="str">
        <f t="shared" si="2528"/>
        <v/>
      </c>
      <c r="BM875" s="123" t="str">
        <f t="shared" si="2529"/>
        <v/>
      </c>
      <c r="BN875" s="123" t="str">
        <f t="shared" si="2530"/>
        <v/>
      </c>
      <c r="BO875" s="123" t="str">
        <f t="shared" si="2531"/>
        <v/>
      </c>
      <c r="BP875" s="123" t="str">
        <f t="shared" si="2532"/>
        <v/>
      </c>
      <c r="BQ875" s="123" t="str">
        <f t="shared" si="2533"/>
        <v/>
      </c>
      <c r="BR875" s="124" t="str">
        <f t="shared" si="2534"/>
        <v/>
      </c>
      <c r="BS875" s="142" t="str">
        <f t="shared" si="2535"/>
        <v/>
      </c>
      <c r="BT875" s="143" t="str">
        <f t="shared" si="2536"/>
        <v/>
      </c>
      <c r="BU875" s="143" t="str">
        <f t="shared" si="2537"/>
        <v/>
      </c>
      <c r="BV875" s="143" t="str">
        <f t="shared" si="2538"/>
        <v/>
      </c>
      <c r="BW875" s="143" t="str">
        <f t="shared" si="2539"/>
        <v/>
      </c>
      <c r="BX875" s="144" t="str">
        <f t="shared" si="2540"/>
        <v/>
      </c>
      <c r="BY875" s="141" t="str">
        <f t="shared" si="2541"/>
        <v/>
      </c>
      <c r="BZ875" s="139" t="str">
        <f t="shared" si="2542"/>
        <v/>
      </c>
      <c r="CA875" s="139" t="str">
        <f t="shared" si="2543"/>
        <v/>
      </c>
      <c r="CB875" s="139" t="str">
        <f t="shared" si="2544"/>
        <v/>
      </c>
      <c r="CC875" s="139" t="str">
        <f t="shared" si="2545"/>
        <v/>
      </c>
      <c r="CD875" s="139" t="str">
        <f t="shared" si="2546"/>
        <v/>
      </c>
      <c r="CE875" s="140" t="str">
        <f t="shared" si="2547"/>
        <v/>
      </c>
      <c r="CF875" s="141" t="str">
        <f t="shared" si="2548"/>
        <v/>
      </c>
      <c r="CG875" s="139" t="str">
        <f t="shared" si="2549"/>
        <v/>
      </c>
      <c r="CH875" s="139" t="str">
        <f t="shared" si="2550"/>
        <v/>
      </c>
      <c r="CI875" s="139" t="str">
        <f t="shared" si="2551"/>
        <v/>
      </c>
      <c r="CJ875" s="139" t="str">
        <f t="shared" si="2552"/>
        <v/>
      </c>
      <c r="CK875" s="139" t="str">
        <f t="shared" si="2553"/>
        <v/>
      </c>
      <c r="CL875" s="140" t="str">
        <f t="shared" si="2554"/>
        <v/>
      </c>
      <c r="CM875" s="142" t="str">
        <f t="shared" si="2555"/>
        <v/>
      </c>
      <c r="CN875" s="143" t="str">
        <f t="shared" si="2556"/>
        <v/>
      </c>
      <c r="CO875" s="143" t="str">
        <f t="shared" si="2557"/>
        <v/>
      </c>
      <c r="CP875" s="143" t="str">
        <f t="shared" si="2558"/>
        <v/>
      </c>
      <c r="CQ875" s="143" t="str">
        <f t="shared" si="2559"/>
        <v/>
      </c>
      <c r="CR875" s="145" t="str">
        <f t="shared" si="2560"/>
        <v/>
      </c>
      <c r="CS875" s="127"/>
      <c r="CT875" s="122" t="str">
        <f t="shared" si="2561"/>
        <v/>
      </c>
      <c r="CU875" s="123" t="str">
        <f t="shared" si="2562"/>
        <v/>
      </c>
      <c r="CV875" s="123" t="str">
        <f t="shared" si="2563"/>
        <v/>
      </c>
      <c r="CW875" s="123" t="str">
        <f t="shared" si="2564"/>
        <v/>
      </c>
      <c r="CX875" s="123" t="str">
        <f t="shared" si="2565"/>
        <v/>
      </c>
      <c r="CY875" s="123" t="str">
        <f t="shared" si="2566"/>
        <v/>
      </c>
      <c r="CZ875" s="123" t="str">
        <f t="shared" si="2567"/>
        <v/>
      </c>
      <c r="DA875" s="123" t="str">
        <f t="shared" si="2568"/>
        <v/>
      </c>
      <c r="DB875" s="124" t="str">
        <f t="shared" si="2569"/>
        <v/>
      </c>
      <c r="DC875" s="128" t="str">
        <f t="shared" si="2570"/>
        <v/>
      </c>
      <c r="DD875" s="123" t="str">
        <f t="shared" si="2571"/>
        <v/>
      </c>
      <c r="DE875" s="123" t="str">
        <f t="shared" si="2572"/>
        <v/>
      </c>
      <c r="DF875" s="123" t="str">
        <f t="shared" si="2573"/>
        <v/>
      </c>
      <c r="DG875" s="123" t="str">
        <f t="shared" si="2574"/>
        <v/>
      </c>
      <c r="DH875" s="123" t="str">
        <f t="shared" si="2575"/>
        <v/>
      </c>
      <c r="DI875" s="123" t="str">
        <f t="shared" si="2576"/>
        <v/>
      </c>
      <c r="DJ875" s="129" t="str">
        <f t="shared" si="2577"/>
        <v/>
      </c>
      <c r="DK875" s="98" t="s">
        <v>68</v>
      </c>
      <c r="DL875" s="130">
        <f t="shared" si="2584"/>
        <v>869</v>
      </c>
      <c r="DM875" s="56"/>
    </row>
    <row r="876" spans="2:117" ht="22.5" customHeight="1">
      <c r="B876" s="98" t="s">
        <v>68</v>
      </c>
      <c r="C876" s="130">
        <f t="shared" si="2578"/>
        <v>870</v>
      </c>
      <c r="D876" s="146">
        <v>45719</v>
      </c>
      <c r="E876" s="155" t="s">
        <v>69</v>
      </c>
      <c r="F876" s="102" t="s">
        <v>70</v>
      </c>
      <c r="G876" s="103" t="s">
        <v>20</v>
      </c>
      <c r="H876" s="131" t="s">
        <v>46</v>
      </c>
      <c r="I876" s="132">
        <v>4000</v>
      </c>
      <c r="J876" s="106"/>
      <c r="K876" s="107">
        <f t="shared" si="2579"/>
        <v>7567727</v>
      </c>
      <c r="L876" s="645"/>
      <c r="M876" s="133"/>
      <c r="N876" s="133"/>
      <c r="O876" s="134" t="str">
        <f t="shared" ref="O876:S876" si="2891">IF($H876=O$6,$I876,"")</f>
        <v/>
      </c>
      <c r="P876" s="135" t="str">
        <f t="shared" si="2891"/>
        <v/>
      </c>
      <c r="Q876" s="136">
        <f t="shared" si="2891"/>
        <v>4000</v>
      </c>
      <c r="R876" s="135" t="str">
        <f t="shared" si="2891"/>
        <v/>
      </c>
      <c r="S876" s="137" t="str">
        <f t="shared" si="2891"/>
        <v/>
      </c>
      <c r="T876" s="113" t="str">
        <f t="shared" ref="T876:AJ876" si="2892">IF($H876=T$6,$J876,"")</f>
        <v/>
      </c>
      <c r="U876" s="114" t="str">
        <f t="shared" si="2892"/>
        <v/>
      </c>
      <c r="V876" s="114" t="str">
        <f t="shared" si="2892"/>
        <v/>
      </c>
      <c r="W876" s="114" t="str">
        <f t="shared" si="2892"/>
        <v/>
      </c>
      <c r="X876" s="113" t="str">
        <f t="shared" si="2892"/>
        <v/>
      </c>
      <c r="Y876" s="114" t="str">
        <f t="shared" si="2892"/>
        <v/>
      </c>
      <c r="Z876" s="114" t="str">
        <f t="shared" si="2892"/>
        <v/>
      </c>
      <c r="AA876" s="114" t="str">
        <f t="shared" si="2892"/>
        <v/>
      </c>
      <c r="AB876" s="113" t="str">
        <f t="shared" si="2892"/>
        <v/>
      </c>
      <c r="AC876" s="114" t="str">
        <f t="shared" si="2892"/>
        <v/>
      </c>
      <c r="AD876" s="114" t="str">
        <f t="shared" si="2892"/>
        <v/>
      </c>
      <c r="AE876" s="114" t="str">
        <f t="shared" si="2892"/>
        <v/>
      </c>
      <c r="AF876" s="114" t="str">
        <f t="shared" si="2892"/>
        <v/>
      </c>
      <c r="AG876" s="114" t="str">
        <f t="shared" si="2892"/>
        <v/>
      </c>
      <c r="AH876" s="114" t="str">
        <f t="shared" si="2892"/>
        <v/>
      </c>
      <c r="AI876" s="113" t="str">
        <f t="shared" si="2892"/>
        <v/>
      </c>
      <c r="AJ876" s="115" t="str">
        <f t="shared" si="2892"/>
        <v/>
      </c>
      <c r="AK876" s="617"/>
      <c r="AL876" s="38"/>
      <c r="AM876" s="98" t="s">
        <v>68</v>
      </c>
      <c r="AN876" s="130">
        <f t="shared" si="2582"/>
        <v>870</v>
      </c>
      <c r="AO876" s="138" t="str">
        <f t="shared" ref="AO876:AS876" si="2893">IF(AND($G876=AO$4,$H876=AO$6),$I876,"")</f>
        <v/>
      </c>
      <c r="AP876" s="139" t="str">
        <f t="shared" si="2893"/>
        <v/>
      </c>
      <c r="AQ876" s="139">
        <f t="shared" si="2893"/>
        <v>4000</v>
      </c>
      <c r="AR876" s="139" t="str">
        <f t="shared" si="2893"/>
        <v/>
      </c>
      <c r="AS876" s="139" t="str">
        <f t="shared" si="2893"/>
        <v/>
      </c>
      <c r="AT876" s="118"/>
      <c r="AU876" s="138" t="str">
        <f t="shared" si="2511"/>
        <v/>
      </c>
      <c r="AV876" s="139" t="str">
        <f t="shared" si="2512"/>
        <v/>
      </c>
      <c r="AW876" s="139" t="str">
        <f t="shared" si="2513"/>
        <v/>
      </c>
      <c r="AX876" s="139" t="str">
        <f t="shared" si="2514"/>
        <v/>
      </c>
      <c r="AY876" s="139" t="str">
        <f t="shared" si="2515"/>
        <v/>
      </c>
      <c r="AZ876" s="140" t="str">
        <f t="shared" si="2516"/>
        <v/>
      </c>
      <c r="BA876" s="141" t="str">
        <f t="shared" si="2517"/>
        <v/>
      </c>
      <c r="BB876" s="139" t="str">
        <f t="shared" si="2518"/>
        <v/>
      </c>
      <c r="BC876" s="139" t="str">
        <f t="shared" si="2519"/>
        <v/>
      </c>
      <c r="BD876" s="139" t="str">
        <f t="shared" si="2520"/>
        <v/>
      </c>
      <c r="BE876" s="140" t="str">
        <f t="shared" si="2521"/>
        <v/>
      </c>
      <c r="BF876" s="122" t="str">
        <f t="shared" si="2522"/>
        <v/>
      </c>
      <c r="BG876" s="123" t="str">
        <f t="shared" si="2523"/>
        <v/>
      </c>
      <c r="BH876" s="123" t="str">
        <f t="shared" si="2524"/>
        <v/>
      </c>
      <c r="BI876" s="123" t="str">
        <f t="shared" si="2525"/>
        <v/>
      </c>
      <c r="BJ876" s="122" t="str">
        <f t="shared" si="2526"/>
        <v/>
      </c>
      <c r="BK876" s="123" t="str">
        <f t="shared" si="2527"/>
        <v/>
      </c>
      <c r="BL876" s="123" t="str">
        <f t="shared" si="2528"/>
        <v/>
      </c>
      <c r="BM876" s="123" t="str">
        <f t="shared" si="2529"/>
        <v/>
      </c>
      <c r="BN876" s="123" t="str">
        <f t="shared" si="2530"/>
        <v/>
      </c>
      <c r="BO876" s="123" t="str">
        <f t="shared" si="2531"/>
        <v/>
      </c>
      <c r="BP876" s="123" t="str">
        <f t="shared" si="2532"/>
        <v/>
      </c>
      <c r="BQ876" s="123" t="str">
        <f t="shared" si="2533"/>
        <v/>
      </c>
      <c r="BR876" s="124" t="str">
        <f t="shared" si="2534"/>
        <v/>
      </c>
      <c r="BS876" s="142" t="str">
        <f t="shared" si="2535"/>
        <v/>
      </c>
      <c r="BT876" s="143" t="str">
        <f t="shared" si="2536"/>
        <v/>
      </c>
      <c r="BU876" s="143" t="str">
        <f t="shared" si="2537"/>
        <v/>
      </c>
      <c r="BV876" s="143" t="str">
        <f t="shared" si="2538"/>
        <v/>
      </c>
      <c r="BW876" s="143" t="str">
        <f t="shared" si="2539"/>
        <v/>
      </c>
      <c r="BX876" s="144" t="str">
        <f t="shared" si="2540"/>
        <v/>
      </c>
      <c r="BY876" s="141" t="str">
        <f t="shared" si="2541"/>
        <v/>
      </c>
      <c r="BZ876" s="139" t="str">
        <f t="shared" si="2542"/>
        <v/>
      </c>
      <c r="CA876" s="139" t="str">
        <f t="shared" si="2543"/>
        <v/>
      </c>
      <c r="CB876" s="139" t="str">
        <f t="shared" si="2544"/>
        <v/>
      </c>
      <c r="CC876" s="139" t="str">
        <f t="shared" si="2545"/>
        <v/>
      </c>
      <c r="CD876" s="139" t="str">
        <f t="shared" si="2546"/>
        <v/>
      </c>
      <c r="CE876" s="140" t="str">
        <f t="shared" si="2547"/>
        <v/>
      </c>
      <c r="CF876" s="141" t="str">
        <f t="shared" si="2548"/>
        <v/>
      </c>
      <c r="CG876" s="139" t="str">
        <f t="shared" si="2549"/>
        <v/>
      </c>
      <c r="CH876" s="139" t="str">
        <f t="shared" si="2550"/>
        <v/>
      </c>
      <c r="CI876" s="139" t="str">
        <f t="shared" si="2551"/>
        <v/>
      </c>
      <c r="CJ876" s="139" t="str">
        <f t="shared" si="2552"/>
        <v/>
      </c>
      <c r="CK876" s="139" t="str">
        <f t="shared" si="2553"/>
        <v/>
      </c>
      <c r="CL876" s="140" t="str">
        <f t="shared" si="2554"/>
        <v/>
      </c>
      <c r="CM876" s="142" t="str">
        <f t="shared" si="2555"/>
        <v/>
      </c>
      <c r="CN876" s="143" t="str">
        <f t="shared" si="2556"/>
        <v/>
      </c>
      <c r="CO876" s="143" t="str">
        <f t="shared" si="2557"/>
        <v/>
      </c>
      <c r="CP876" s="143" t="str">
        <f t="shared" si="2558"/>
        <v/>
      </c>
      <c r="CQ876" s="143" t="str">
        <f t="shared" si="2559"/>
        <v/>
      </c>
      <c r="CR876" s="145" t="str">
        <f t="shared" si="2560"/>
        <v/>
      </c>
      <c r="CS876" s="127"/>
      <c r="CT876" s="122" t="str">
        <f t="shared" si="2561"/>
        <v/>
      </c>
      <c r="CU876" s="123" t="str">
        <f t="shared" si="2562"/>
        <v/>
      </c>
      <c r="CV876" s="123" t="str">
        <f t="shared" si="2563"/>
        <v/>
      </c>
      <c r="CW876" s="123" t="str">
        <f t="shared" si="2564"/>
        <v/>
      </c>
      <c r="CX876" s="123" t="str">
        <f t="shared" si="2565"/>
        <v/>
      </c>
      <c r="CY876" s="123" t="str">
        <f t="shared" si="2566"/>
        <v/>
      </c>
      <c r="CZ876" s="123" t="str">
        <f t="shared" si="2567"/>
        <v/>
      </c>
      <c r="DA876" s="123" t="str">
        <f t="shared" si="2568"/>
        <v/>
      </c>
      <c r="DB876" s="124" t="str">
        <f t="shared" si="2569"/>
        <v/>
      </c>
      <c r="DC876" s="128" t="str">
        <f t="shared" si="2570"/>
        <v/>
      </c>
      <c r="DD876" s="123" t="str">
        <f t="shared" si="2571"/>
        <v/>
      </c>
      <c r="DE876" s="123" t="str">
        <f t="shared" si="2572"/>
        <v/>
      </c>
      <c r="DF876" s="123" t="str">
        <f t="shared" si="2573"/>
        <v/>
      </c>
      <c r="DG876" s="123" t="str">
        <f t="shared" si="2574"/>
        <v/>
      </c>
      <c r="DH876" s="123" t="str">
        <f t="shared" si="2575"/>
        <v/>
      </c>
      <c r="DI876" s="123" t="str">
        <f t="shared" si="2576"/>
        <v/>
      </c>
      <c r="DJ876" s="129" t="str">
        <f t="shared" si="2577"/>
        <v/>
      </c>
      <c r="DK876" s="98" t="s">
        <v>68</v>
      </c>
      <c r="DL876" s="130">
        <f t="shared" si="2584"/>
        <v>870</v>
      </c>
      <c r="DM876" s="56"/>
    </row>
    <row r="877" spans="2:117" ht="22.5" customHeight="1">
      <c r="B877" s="98" t="s">
        <v>68</v>
      </c>
      <c r="C877" s="130">
        <f t="shared" si="2578"/>
        <v>871</v>
      </c>
      <c r="D877" s="146">
        <v>45719</v>
      </c>
      <c r="E877" s="155" t="s">
        <v>69</v>
      </c>
      <c r="F877" s="102" t="s">
        <v>70</v>
      </c>
      <c r="G877" s="156" t="s">
        <v>20</v>
      </c>
      <c r="H877" s="131" t="s">
        <v>46</v>
      </c>
      <c r="I877" s="132">
        <v>10000</v>
      </c>
      <c r="J877" s="106"/>
      <c r="K877" s="107">
        <f t="shared" si="2579"/>
        <v>7577727</v>
      </c>
      <c r="L877" s="645"/>
      <c r="M877" s="133"/>
      <c r="N877" s="133"/>
      <c r="O877" s="134" t="str">
        <f t="shared" ref="O877:S877" si="2894">IF($H877=O$6,$I877,"")</f>
        <v/>
      </c>
      <c r="P877" s="135" t="str">
        <f t="shared" si="2894"/>
        <v/>
      </c>
      <c r="Q877" s="136">
        <f t="shared" si="2894"/>
        <v>10000</v>
      </c>
      <c r="R877" s="135" t="str">
        <f t="shared" si="2894"/>
        <v/>
      </c>
      <c r="S877" s="137" t="str">
        <f t="shared" si="2894"/>
        <v/>
      </c>
      <c r="T877" s="113" t="str">
        <f t="shared" ref="T877:AJ877" si="2895">IF($H877=T$6,$J877,"")</f>
        <v/>
      </c>
      <c r="U877" s="114" t="str">
        <f t="shared" si="2895"/>
        <v/>
      </c>
      <c r="V877" s="114" t="str">
        <f t="shared" si="2895"/>
        <v/>
      </c>
      <c r="W877" s="114" t="str">
        <f t="shared" si="2895"/>
        <v/>
      </c>
      <c r="X877" s="113" t="str">
        <f t="shared" si="2895"/>
        <v/>
      </c>
      <c r="Y877" s="114" t="str">
        <f t="shared" si="2895"/>
        <v/>
      </c>
      <c r="Z877" s="114" t="str">
        <f t="shared" si="2895"/>
        <v/>
      </c>
      <c r="AA877" s="114" t="str">
        <f t="shared" si="2895"/>
        <v/>
      </c>
      <c r="AB877" s="113" t="str">
        <f t="shared" si="2895"/>
        <v/>
      </c>
      <c r="AC877" s="114" t="str">
        <f t="shared" si="2895"/>
        <v/>
      </c>
      <c r="AD877" s="114" t="str">
        <f t="shared" si="2895"/>
        <v/>
      </c>
      <c r="AE877" s="114" t="str">
        <f t="shared" si="2895"/>
        <v/>
      </c>
      <c r="AF877" s="114" t="str">
        <f t="shared" si="2895"/>
        <v/>
      </c>
      <c r="AG877" s="114" t="str">
        <f t="shared" si="2895"/>
        <v/>
      </c>
      <c r="AH877" s="114" t="str">
        <f t="shared" si="2895"/>
        <v/>
      </c>
      <c r="AI877" s="113" t="str">
        <f t="shared" si="2895"/>
        <v/>
      </c>
      <c r="AJ877" s="115" t="str">
        <f t="shared" si="2895"/>
        <v/>
      </c>
      <c r="AK877" s="617"/>
      <c r="AL877" s="38"/>
      <c r="AM877" s="98" t="s">
        <v>68</v>
      </c>
      <c r="AN877" s="130">
        <f t="shared" si="2582"/>
        <v>871</v>
      </c>
      <c r="AO877" s="138" t="str">
        <f t="shared" ref="AO877:AS877" si="2896">IF(AND($G877=AO$4,$H877=AO$6),$I877,"")</f>
        <v/>
      </c>
      <c r="AP877" s="139" t="str">
        <f t="shared" si="2896"/>
        <v/>
      </c>
      <c r="AQ877" s="139">
        <f t="shared" si="2896"/>
        <v>10000</v>
      </c>
      <c r="AR877" s="139" t="str">
        <f t="shared" si="2896"/>
        <v/>
      </c>
      <c r="AS877" s="139" t="str">
        <f t="shared" si="2896"/>
        <v/>
      </c>
      <c r="AT877" s="118"/>
      <c r="AU877" s="138" t="str">
        <f t="shared" si="2511"/>
        <v/>
      </c>
      <c r="AV877" s="139" t="str">
        <f t="shared" si="2512"/>
        <v/>
      </c>
      <c r="AW877" s="139" t="str">
        <f t="shared" si="2513"/>
        <v/>
      </c>
      <c r="AX877" s="139" t="str">
        <f t="shared" si="2514"/>
        <v/>
      </c>
      <c r="AY877" s="139" t="str">
        <f t="shared" si="2515"/>
        <v/>
      </c>
      <c r="AZ877" s="140" t="str">
        <f t="shared" si="2516"/>
        <v/>
      </c>
      <c r="BA877" s="141" t="str">
        <f t="shared" si="2517"/>
        <v/>
      </c>
      <c r="BB877" s="139" t="str">
        <f t="shared" si="2518"/>
        <v/>
      </c>
      <c r="BC877" s="139" t="str">
        <f t="shared" si="2519"/>
        <v/>
      </c>
      <c r="BD877" s="139" t="str">
        <f t="shared" si="2520"/>
        <v/>
      </c>
      <c r="BE877" s="140" t="str">
        <f t="shared" si="2521"/>
        <v/>
      </c>
      <c r="BF877" s="122" t="str">
        <f t="shared" si="2522"/>
        <v/>
      </c>
      <c r="BG877" s="123" t="str">
        <f t="shared" si="2523"/>
        <v/>
      </c>
      <c r="BH877" s="123" t="str">
        <f t="shared" si="2524"/>
        <v/>
      </c>
      <c r="BI877" s="123" t="str">
        <f t="shared" si="2525"/>
        <v/>
      </c>
      <c r="BJ877" s="122" t="str">
        <f t="shared" si="2526"/>
        <v/>
      </c>
      <c r="BK877" s="123" t="str">
        <f t="shared" si="2527"/>
        <v/>
      </c>
      <c r="BL877" s="123" t="str">
        <f t="shared" si="2528"/>
        <v/>
      </c>
      <c r="BM877" s="123" t="str">
        <f t="shared" si="2529"/>
        <v/>
      </c>
      <c r="BN877" s="123" t="str">
        <f t="shared" si="2530"/>
        <v/>
      </c>
      <c r="BO877" s="123" t="str">
        <f t="shared" si="2531"/>
        <v/>
      </c>
      <c r="BP877" s="123" t="str">
        <f t="shared" si="2532"/>
        <v/>
      </c>
      <c r="BQ877" s="123" t="str">
        <f t="shared" si="2533"/>
        <v/>
      </c>
      <c r="BR877" s="124" t="str">
        <f t="shared" si="2534"/>
        <v/>
      </c>
      <c r="BS877" s="142" t="str">
        <f t="shared" si="2535"/>
        <v/>
      </c>
      <c r="BT877" s="143" t="str">
        <f t="shared" si="2536"/>
        <v/>
      </c>
      <c r="BU877" s="143" t="str">
        <f t="shared" si="2537"/>
        <v/>
      </c>
      <c r="BV877" s="143" t="str">
        <f t="shared" si="2538"/>
        <v/>
      </c>
      <c r="BW877" s="143" t="str">
        <f t="shared" si="2539"/>
        <v/>
      </c>
      <c r="BX877" s="144" t="str">
        <f t="shared" si="2540"/>
        <v/>
      </c>
      <c r="BY877" s="141" t="str">
        <f t="shared" si="2541"/>
        <v/>
      </c>
      <c r="BZ877" s="139" t="str">
        <f t="shared" si="2542"/>
        <v/>
      </c>
      <c r="CA877" s="139" t="str">
        <f t="shared" si="2543"/>
        <v/>
      </c>
      <c r="CB877" s="139" t="str">
        <f t="shared" si="2544"/>
        <v/>
      </c>
      <c r="CC877" s="139" t="str">
        <f t="shared" si="2545"/>
        <v/>
      </c>
      <c r="CD877" s="139" t="str">
        <f t="shared" si="2546"/>
        <v/>
      </c>
      <c r="CE877" s="140" t="str">
        <f t="shared" si="2547"/>
        <v/>
      </c>
      <c r="CF877" s="141" t="str">
        <f t="shared" si="2548"/>
        <v/>
      </c>
      <c r="CG877" s="139" t="str">
        <f t="shared" si="2549"/>
        <v/>
      </c>
      <c r="CH877" s="139" t="str">
        <f t="shared" si="2550"/>
        <v/>
      </c>
      <c r="CI877" s="139" t="str">
        <f t="shared" si="2551"/>
        <v/>
      </c>
      <c r="CJ877" s="139" t="str">
        <f t="shared" si="2552"/>
        <v/>
      </c>
      <c r="CK877" s="139" t="str">
        <f t="shared" si="2553"/>
        <v/>
      </c>
      <c r="CL877" s="140" t="str">
        <f t="shared" si="2554"/>
        <v/>
      </c>
      <c r="CM877" s="142" t="str">
        <f t="shared" si="2555"/>
        <v/>
      </c>
      <c r="CN877" s="143" t="str">
        <f t="shared" si="2556"/>
        <v/>
      </c>
      <c r="CO877" s="143" t="str">
        <f t="shared" si="2557"/>
        <v/>
      </c>
      <c r="CP877" s="143" t="str">
        <f t="shared" si="2558"/>
        <v/>
      </c>
      <c r="CQ877" s="143" t="str">
        <f t="shared" si="2559"/>
        <v/>
      </c>
      <c r="CR877" s="145" t="str">
        <f t="shared" si="2560"/>
        <v/>
      </c>
      <c r="CS877" s="127"/>
      <c r="CT877" s="122" t="str">
        <f t="shared" si="2561"/>
        <v/>
      </c>
      <c r="CU877" s="123" t="str">
        <f t="shared" si="2562"/>
        <v/>
      </c>
      <c r="CV877" s="123" t="str">
        <f t="shared" si="2563"/>
        <v/>
      </c>
      <c r="CW877" s="123" t="str">
        <f t="shared" si="2564"/>
        <v/>
      </c>
      <c r="CX877" s="123" t="str">
        <f t="shared" si="2565"/>
        <v/>
      </c>
      <c r="CY877" s="123" t="str">
        <f t="shared" si="2566"/>
        <v/>
      </c>
      <c r="CZ877" s="123" t="str">
        <f t="shared" si="2567"/>
        <v/>
      </c>
      <c r="DA877" s="123" t="str">
        <f t="shared" si="2568"/>
        <v/>
      </c>
      <c r="DB877" s="124" t="str">
        <f t="shared" si="2569"/>
        <v/>
      </c>
      <c r="DC877" s="128" t="str">
        <f t="shared" si="2570"/>
        <v/>
      </c>
      <c r="DD877" s="123" t="str">
        <f t="shared" si="2571"/>
        <v/>
      </c>
      <c r="DE877" s="123" t="str">
        <f t="shared" si="2572"/>
        <v/>
      </c>
      <c r="DF877" s="123" t="str">
        <f t="shared" si="2573"/>
        <v/>
      </c>
      <c r="DG877" s="123" t="str">
        <f t="shared" si="2574"/>
        <v/>
      </c>
      <c r="DH877" s="123" t="str">
        <f t="shared" si="2575"/>
        <v/>
      </c>
      <c r="DI877" s="123" t="str">
        <f t="shared" si="2576"/>
        <v/>
      </c>
      <c r="DJ877" s="129" t="str">
        <f t="shared" si="2577"/>
        <v/>
      </c>
      <c r="DK877" s="98" t="s">
        <v>68</v>
      </c>
      <c r="DL877" s="130">
        <f t="shared" si="2584"/>
        <v>871</v>
      </c>
      <c r="DM877" s="56"/>
    </row>
    <row r="878" spans="2:117" ht="22.5" customHeight="1">
      <c r="B878" s="98" t="s">
        <v>68</v>
      </c>
      <c r="C878" s="130">
        <f t="shared" si="2578"/>
        <v>872</v>
      </c>
      <c r="D878" s="146">
        <v>45719</v>
      </c>
      <c r="E878" s="155" t="s">
        <v>69</v>
      </c>
      <c r="F878" s="102" t="s">
        <v>70</v>
      </c>
      <c r="G878" s="103" t="s">
        <v>20</v>
      </c>
      <c r="H878" s="131" t="s">
        <v>46</v>
      </c>
      <c r="I878" s="132">
        <v>3000</v>
      </c>
      <c r="J878" s="106"/>
      <c r="K878" s="107">
        <f t="shared" si="2579"/>
        <v>7580727</v>
      </c>
      <c r="L878" s="645"/>
      <c r="M878" s="133"/>
      <c r="N878" s="133"/>
      <c r="O878" s="134" t="str">
        <f t="shared" ref="O878:S878" si="2897">IF($H878=O$6,$I878,"")</f>
        <v/>
      </c>
      <c r="P878" s="135" t="str">
        <f t="shared" si="2897"/>
        <v/>
      </c>
      <c r="Q878" s="136">
        <f t="shared" si="2897"/>
        <v>3000</v>
      </c>
      <c r="R878" s="135" t="str">
        <f t="shared" si="2897"/>
        <v/>
      </c>
      <c r="S878" s="137" t="str">
        <f t="shared" si="2897"/>
        <v/>
      </c>
      <c r="T878" s="113" t="str">
        <f t="shared" ref="T878:AJ878" si="2898">IF($H878=T$6,$J878,"")</f>
        <v/>
      </c>
      <c r="U878" s="114" t="str">
        <f t="shared" si="2898"/>
        <v/>
      </c>
      <c r="V878" s="114" t="str">
        <f t="shared" si="2898"/>
        <v/>
      </c>
      <c r="W878" s="114" t="str">
        <f t="shared" si="2898"/>
        <v/>
      </c>
      <c r="X878" s="113" t="str">
        <f t="shared" si="2898"/>
        <v/>
      </c>
      <c r="Y878" s="114" t="str">
        <f t="shared" si="2898"/>
        <v/>
      </c>
      <c r="Z878" s="114" t="str">
        <f t="shared" si="2898"/>
        <v/>
      </c>
      <c r="AA878" s="114" t="str">
        <f t="shared" si="2898"/>
        <v/>
      </c>
      <c r="AB878" s="113" t="str">
        <f t="shared" si="2898"/>
        <v/>
      </c>
      <c r="AC878" s="114" t="str">
        <f t="shared" si="2898"/>
        <v/>
      </c>
      <c r="AD878" s="114" t="str">
        <f t="shared" si="2898"/>
        <v/>
      </c>
      <c r="AE878" s="114" t="str">
        <f t="shared" si="2898"/>
        <v/>
      </c>
      <c r="AF878" s="114" t="str">
        <f t="shared" si="2898"/>
        <v/>
      </c>
      <c r="AG878" s="114" t="str">
        <f t="shared" si="2898"/>
        <v/>
      </c>
      <c r="AH878" s="114" t="str">
        <f t="shared" si="2898"/>
        <v/>
      </c>
      <c r="AI878" s="113" t="str">
        <f t="shared" si="2898"/>
        <v/>
      </c>
      <c r="AJ878" s="115" t="str">
        <f t="shared" si="2898"/>
        <v/>
      </c>
      <c r="AK878" s="617"/>
      <c r="AL878" s="38"/>
      <c r="AM878" s="98" t="s">
        <v>68</v>
      </c>
      <c r="AN878" s="130">
        <f t="shared" si="2582"/>
        <v>872</v>
      </c>
      <c r="AO878" s="138" t="str">
        <f t="shared" ref="AO878:AS878" si="2899">IF(AND($G878=AO$4,$H878=AO$6),$I878,"")</f>
        <v/>
      </c>
      <c r="AP878" s="139" t="str">
        <f t="shared" si="2899"/>
        <v/>
      </c>
      <c r="AQ878" s="139">
        <f t="shared" si="2899"/>
        <v>3000</v>
      </c>
      <c r="AR878" s="139" t="str">
        <f t="shared" si="2899"/>
        <v/>
      </c>
      <c r="AS878" s="139" t="str">
        <f t="shared" si="2899"/>
        <v/>
      </c>
      <c r="AT878" s="118"/>
      <c r="AU878" s="138" t="str">
        <f t="shared" si="2511"/>
        <v/>
      </c>
      <c r="AV878" s="139" t="str">
        <f t="shared" si="2512"/>
        <v/>
      </c>
      <c r="AW878" s="139" t="str">
        <f t="shared" si="2513"/>
        <v/>
      </c>
      <c r="AX878" s="139" t="str">
        <f t="shared" si="2514"/>
        <v/>
      </c>
      <c r="AY878" s="139" t="str">
        <f t="shared" si="2515"/>
        <v/>
      </c>
      <c r="AZ878" s="140" t="str">
        <f t="shared" si="2516"/>
        <v/>
      </c>
      <c r="BA878" s="141" t="str">
        <f t="shared" si="2517"/>
        <v/>
      </c>
      <c r="BB878" s="139" t="str">
        <f t="shared" si="2518"/>
        <v/>
      </c>
      <c r="BC878" s="139" t="str">
        <f t="shared" si="2519"/>
        <v/>
      </c>
      <c r="BD878" s="139" t="str">
        <f t="shared" si="2520"/>
        <v/>
      </c>
      <c r="BE878" s="140" t="str">
        <f t="shared" si="2521"/>
        <v/>
      </c>
      <c r="BF878" s="122" t="str">
        <f t="shared" si="2522"/>
        <v/>
      </c>
      <c r="BG878" s="123" t="str">
        <f t="shared" si="2523"/>
        <v/>
      </c>
      <c r="BH878" s="123" t="str">
        <f t="shared" si="2524"/>
        <v/>
      </c>
      <c r="BI878" s="123" t="str">
        <f t="shared" si="2525"/>
        <v/>
      </c>
      <c r="BJ878" s="122" t="str">
        <f t="shared" si="2526"/>
        <v/>
      </c>
      <c r="BK878" s="123" t="str">
        <f t="shared" si="2527"/>
        <v/>
      </c>
      <c r="BL878" s="123" t="str">
        <f t="shared" si="2528"/>
        <v/>
      </c>
      <c r="BM878" s="123" t="str">
        <f t="shared" si="2529"/>
        <v/>
      </c>
      <c r="BN878" s="123" t="str">
        <f t="shared" si="2530"/>
        <v/>
      </c>
      <c r="BO878" s="123" t="str">
        <f t="shared" si="2531"/>
        <v/>
      </c>
      <c r="BP878" s="123" t="str">
        <f t="shared" si="2532"/>
        <v/>
      </c>
      <c r="BQ878" s="123" t="str">
        <f t="shared" si="2533"/>
        <v/>
      </c>
      <c r="BR878" s="124" t="str">
        <f t="shared" si="2534"/>
        <v/>
      </c>
      <c r="BS878" s="142" t="str">
        <f t="shared" si="2535"/>
        <v/>
      </c>
      <c r="BT878" s="143" t="str">
        <f t="shared" si="2536"/>
        <v/>
      </c>
      <c r="BU878" s="143" t="str">
        <f t="shared" si="2537"/>
        <v/>
      </c>
      <c r="BV878" s="143" t="str">
        <f t="shared" si="2538"/>
        <v/>
      </c>
      <c r="BW878" s="143" t="str">
        <f t="shared" si="2539"/>
        <v/>
      </c>
      <c r="BX878" s="144" t="str">
        <f t="shared" si="2540"/>
        <v/>
      </c>
      <c r="BY878" s="141" t="str">
        <f t="shared" si="2541"/>
        <v/>
      </c>
      <c r="BZ878" s="139" t="str">
        <f t="shared" si="2542"/>
        <v/>
      </c>
      <c r="CA878" s="139" t="str">
        <f t="shared" si="2543"/>
        <v/>
      </c>
      <c r="CB878" s="139" t="str">
        <f t="shared" si="2544"/>
        <v/>
      </c>
      <c r="CC878" s="139" t="str">
        <f t="shared" si="2545"/>
        <v/>
      </c>
      <c r="CD878" s="139" t="str">
        <f t="shared" si="2546"/>
        <v/>
      </c>
      <c r="CE878" s="140" t="str">
        <f t="shared" si="2547"/>
        <v/>
      </c>
      <c r="CF878" s="141" t="str">
        <f t="shared" si="2548"/>
        <v/>
      </c>
      <c r="CG878" s="139" t="str">
        <f t="shared" si="2549"/>
        <v/>
      </c>
      <c r="CH878" s="139" t="str">
        <f t="shared" si="2550"/>
        <v/>
      </c>
      <c r="CI878" s="139" t="str">
        <f t="shared" si="2551"/>
        <v/>
      </c>
      <c r="CJ878" s="139" t="str">
        <f t="shared" si="2552"/>
        <v/>
      </c>
      <c r="CK878" s="139" t="str">
        <f t="shared" si="2553"/>
        <v/>
      </c>
      <c r="CL878" s="140" t="str">
        <f t="shared" si="2554"/>
        <v/>
      </c>
      <c r="CM878" s="142" t="str">
        <f t="shared" si="2555"/>
        <v/>
      </c>
      <c r="CN878" s="143" t="str">
        <f t="shared" si="2556"/>
        <v/>
      </c>
      <c r="CO878" s="143" t="str">
        <f t="shared" si="2557"/>
        <v/>
      </c>
      <c r="CP878" s="143" t="str">
        <f t="shared" si="2558"/>
        <v/>
      </c>
      <c r="CQ878" s="143" t="str">
        <f t="shared" si="2559"/>
        <v/>
      </c>
      <c r="CR878" s="145" t="str">
        <f t="shared" si="2560"/>
        <v/>
      </c>
      <c r="CS878" s="127"/>
      <c r="CT878" s="122" t="str">
        <f t="shared" si="2561"/>
        <v/>
      </c>
      <c r="CU878" s="123" t="str">
        <f t="shared" si="2562"/>
        <v/>
      </c>
      <c r="CV878" s="123" t="str">
        <f t="shared" si="2563"/>
        <v/>
      </c>
      <c r="CW878" s="123" t="str">
        <f t="shared" si="2564"/>
        <v/>
      </c>
      <c r="CX878" s="123" t="str">
        <f t="shared" si="2565"/>
        <v/>
      </c>
      <c r="CY878" s="123" t="str">
        <f t="shared" si="2566"/>
        <v/>
      </c>
      <c r="CZ878" s="123" t="str">
        <f t="shared" si="2567"/>
        <v/>
      </c>
      <c r="DA878" s="123" t="str">
        <f t="shared" si="2568"/>
        <v/>
      </c>
      <c r="DB878" s="124" t="str">
        <f t="shared" si="2569"/>
        <v/>
      </c>
      <c r="DC878" s="128" t="str">
        <f t="shared" si="2570"/>
        <v/>
      </c>
      <c r="DD878" s="123" t="str">
        <f t="shared" si="2571"/>
        <v/>
      </c>
      <c r="DE878" s="123" t="str">
        <f t="shared" si="2572"/>
        <v/>
      </c>
      <c r="DF878" s="123" t="str">
        <f t="shared" si="2573"/>
        <v/>
      </c>
      <c r="DG878" s="123" t="str">
        <f t="shared" si="2574"/>
        <v/>
      </c>
      <c r="DH878" s="123" t="str">
        <f t="shared" si="2575"/>
        <v/>
      </c>
      <c r="DI878" s="123" t="str">
        <f t="shared" si="2576"/>
        <v/>
      </c>
      <c r="DJ878" s="129" t="str">
        <f t="shared" si="2577"/>
        <v/>
      </c>
      <c r="DK878" s="98" t="s">
        <v>68</v>
      </c>
      <c r="DL878" s="130">
        <f t="shared" si="2584"/>
        <v>872</v>
      </c>
      <c r="DM878" s="56"/>
    </row>
    <row r="879" spans="2:117" ht="22.5" customHeight="1">
      <c r="B879" s="98" t="s">
        <v>68</v>
      </c>
      <c r="C879" s="130">
        <f t="shared" si="2578"/>
        <v>873</v>
      </c>
      <c r="D879" s="146">
        <v>45719</v>
      </c>
      <c r="E879" s="155" t="s">
        <v>69</v>
      </c>
      <c r="F879" s="102" t="s">
        <v>70</v>
      </c>
      <c r="G879" s="156" t="s">
        <v>20</v>
      </c>
      <c r="H879" s="131" t="s">
        <v>46</v>
      </c>
      <c r="I879" s="132">
        <v>9999</v>
      </c>
      <c r="J879" s="106"/>
      <c r="K879" s="107">
        <f t="shared" si="2579"/>
        <v>7590726</v>
      </c>
      <c r="L879" s="645"/>
      <c r="M879" s="133"/>
      <c r="N879" s="133"/>
      <c r="O879" s="134" t="str">
        <f t="shared" ref="O879:S879" si="2900">IF($H879=O$6,$I879,"")</f>
        <v/>
      </c>
      <c r="P879" s="135" t="str">
        <f t="shared" si="2900"/>
        <v/>
      </c>
      <c r="Q879" s="136">
        <f t="shared" si="2900"/>
        <v>9999</v>
      </c>
      <c r="R879" s="135" t="str">
        <f t="shared" si="2900"/>
        <v/>
      </c>
      <c r="S879" s="137" t="str">
        <f t="shared" si="2900"/>
        <v/>
      </c>
      <c r="T879" s="113" t="str">
        <f t="shared" ref="T879:AJ879" si="2901">IF($H879=T$6,$J879,"")</f>
        <v/>
      </c>
      <c r="U879" s="114" t="str">
        <f t="shared" si="2901"/>
        <v/>
      </c>
      <c r="V879" s="114" t="str">
        <f t="shared" si="2901"/>
        <v/>
      </c>
      <c r="W879" s="114" t="str">
        <f t="shared" si="2901"/>
        <v/>
      </c>
      <c r="X879" s="113" t="str">
        <f t="shared" si="2901"/>
        <v/>
      </c>
      <c r="Y879" s="114" t="str">
        <f t="shared" si="2901"/>
        <v/>
      </c>
      <c r="Z879" s="114" t="str">
        <f t="shared" si="2901"/>
        <v/>
      </c>
      <c r="AA879" s="114" t="str">
        <f t="shared" si="2901"/>
        <v/>
      </c>
      <c r="AB879" s="113" t="str">
        <f t="shared" si="2901"/>
        <v/>
      </c>
      <c r="AC879" s="114" t="str">
        <f t="shared" si="2901"/>
        <v/>
      </c>
      <c r="AD879" s="114" t="str">
        <f t="shared" si="2901"/>
        <v/>
      </c>
      <c r="AE879" s="114" t="str">
        <f t="shared" si="2901"/>
        <v/>
      </c>
      <c r="AF879" s="114" t="str">
        <f t="shared" si="2901"/>
        <v/>
      </c>
      <c r="AG879" s="114" t="str">
        <f t="shared" si="2901"/>
        <v/>
      </c>
      <c r="AH879" s="114" t="str">
        <f t="shared" si="2901"/>
        <v/>
      </c>
      <c r="AI879" s="113" t="str">
        <f t="shared" si="2901"/>
        <v/>
      </c>
      <c r="AJ879" s="115" t="str">
        <f t="shared" si="2901"/>
        <v/>
      </c>
      <c r="AK879" s="617"/>
      <c r="AL879" s="38"/>
      <c r="AM879" s="98" t="s">
        <v>68</v>
      </c>
      <c r="AN879" s="130">
        <f t="shared" si="2582"/>
        <v>873</v>
      </c>
      <c r="AO879" s="138" t="str">
        <f t="shared" ref="AO879:AS879" si="2902">IF(AND($G879=AO$4,$H879=AO$6),$I879,"")</f>
        <v/>
      </c>
      <c r="AP879" s="139" t="str">
        <f t="shared" si="2902"/>
        <v/>
      </c>
      <c r="AQ879" s="139">
        <f t="shared" si="2902"/>
        <v>9999</v>
      </c>
      <c r="AR879" s="139" t="str">
        <f t="shared" si="2902"/>
        <v/>
      </c>
      <c r="AS879" s="139" t="str">
        <f t="shared" si="2902"/>
        <v/>
      </c>
      <c r="AT879" s="118"/>
      <c r="AU879" s="138" t="str">
        <f t="shared" si="2511"/>
        <v/>
      </c>
      <c r="AV879" s="139" t="str">
        <f t="shared" si="2512"/>
        <v/>
      </c>
      <c r="AW879" s="139" t="str">
        <f t="shared" si="2513"/>
        <v/>
      </c>
      <c r="AX879" s="139" t="str">
        <f t="shared" si="2514"/>
        <v/>
      </c>
      <c r="AY879" s="139" t="str">
        <f t="shared" si="2515"/>
        <v/>
      </c>
      <c r="AZ879" s="140" t="str">
        <f t="shared" si="2516"/>
        <v/>
      </c>
      <c r="BA879" s="141" t="str">
        <f t="shared" si="2517"/>
        <v/>
      </c>
      <c r="BB879" s="139" t="str">
        <f t="shared" si="2518"/>
        <v/>
      </c>
      <c r="BC879" s="139" t="str">
        <f t="shared" si="2519"/>
        <v/>
      </c>
      <c r="BD879" s="139" t="str">
        <f t="shared" si="2520"/>
        <v/>
      </c>
      <c r="BE879" s="140" t="str">
        <f t="shared" si="2521"/>
        <v/>
      </c>
      <c r="BF879" s="122" t="str">
        <f t="shared" si="2522"/>
        <v/>
      </c>
      <c r="BG879" s="123" t="str">
        <f t="shared" si="2523"/>
        <v/>
      </c>
      <c r="BH879" s="123" t="str">
        <f t="shared" si="2524"/>
        <v/>
      </c>
      <c r="BI879" s="123" t="str">
        <f t="shared" si="2525"/>
        <v/>
      </c>
      <c r="BJ879" s="122" t="str">
        <f t="shared" si="2526"/>
        <v/>
      </c>
      <c r="BK879" s="123" t="str">
        <f t="shared" si="2527"/>
        <v/>
      </c>
      <c r="BL879" s="123" t="str">
        <f t="shared" si="2528"/>
        <v/>
      </c>
      <c r="BM879" s="123" t="str">
        <f t="shared" si="2529"/>
        <v/>
      </c>
      <c r="BN879" s="123" t="str">
        <f t="shared" si="2530"/>
        <v/>
      </c>
      <c r="BO879" s="123" t="str">
        <f t="shared" si="2531"/>
        <v/>
      </c>
      <c r="BP879" s="123" t="str">
        <f t="shared" si="2532"/>
        <v/>
      </c>
      <c r="BQ879" s="123" t="str">
        <f t="shared" si="2533"/>
        <v/>
      </c>
      <c r="BR879" s="124" t="str">
        <f t="shared" si="2534"/>
        <v/>
      </c>
      <c r="BS879" s="142" t="str">
        <f t="shared" si="2535"/>
        <v/>
      </c>
      <c r="BT879" s="143" t="str">
        <f t="shared" si="2536"/>
        <v/>
      </c>
      <c r="BU879" s="143" t="str">
        <f t="shared" si="2537"/>
        <v/>
      </c>
      <c r="BV879" s="143" t="str">
        <f t="shared" si="2538"/>
        <v/>
      </c>
      <c r="BW879" s="143" t="str">
        <f t="shared" si="2539"/>
        <v/>
      </c>
      <c r="BX879" s="144" t="str">
        <f t="shared" si="2540"/>
        <v/>
      </c>
      <c r="BY879" s="141" t="str">
        <f t="shared" si="2541"/>
        <v/>
      </c>
      <c r="BZ879" s="139" t="str">
        <f t="shared" si="2542"/>
        <v/>
      </c>
      <c r="CA879" s="139" t="str">
        <f t="shared" si="2543"/>
        <v/>
      </c>
      <c r="CB879" s="139" t="str">
        <f t="shared" si="2544"/>
        <v/>
      </c>
      <c r="CC879" s="139" t="str">
        <f t="shared" si="2545"/>
        <v/>
      </c>
      <c r="CD879" s="139" t="str">
        <f t="shared" si="2546"/>
        <v/>
      </c>
      <c r="CE879" s="140" t="str">
        <f t="shared" si="2547"/>
        <v/>
      </c>
      <c r="CF879" s="141" t="str">
        <f t="shared" si="2548"/>
        <v/>
      </c>
      <c r="CG879" s="139" t="str">
        <f t="shared" si="2549"/>
        <v/>
      </c>
      <c r="CH879" s="139" t="str">
        <f t="shared" si="2550"/>
        <v/>
      </c>
      <c r="CI879" s="139" t="str">
        <f t="shared" si="2551"/>
        <v/>
      </c>
      <c r="CJ879" s="139" t="str">
        <f t="shared" si="2552"/>
        <v/>
      </c>
      <c r="CK879" s="139" t="str">
        <f t="shared" si="2553"/>
        <v/>
      </c>
      <c r="CL879" s="140" t="str">
        <f t="shared" si="2554"/>
        <v/>
      </c>
      <c r="CM879" s="142" t="str">
        <f t="shared" si="2555"/>
        <v/>
      </c>
      <c r="CN879" s="143" t="str">
        <f t="shared" si="2556"/>
        <v/>
      </c>
      <c r="CO879" s="143" t="str">
        <f t="shared" si="2557"/>
        <v/>
      </c>
      <c r="CP879" s="143" t="str">
        <f t="shared" si="2558"/>
        <v/>
      </c>
      <c r="CQ879" s="143" t="str">
        <f t="shared" si="2559"/>
        <v/>
      </c>
      <c r="CR879" s="145" t="str">
        <f t="shared" si="2560"/>
        <v/>
      </c>
      <c r="CS879" s="127"/>
      <c r="CT879" s="122" t="str">
        <f t="shared" si="2561"/>
        <v/>
      </c>
      <c r="CU879" s="123" t="str">
        <f t="shared" si="2562"/>
        <v/>
      </c>
      <c r="CV879" s="123" t="str">
        <f t="shared" si="2563"/>
        <v/>
      </c>
      <c r="CW879" s="123" t="str">
        <f t="shared" si="2564"/>
        <v/>
      </c>
      <c r="CX879" s="123" t="str">
        <f t="shared" si="2565"/>
        <v/>
      </c>
      <c r="CY879" s="123" t="str">
        <f t="shared" si="2566"/>
        <v/>
      </c>
      <c r="CZ879" s="123" t="str">
        <f t="shared" si="2567"/>
        <v/>
      </c>
      <c r="DA879" s="123" t="str">
        <f t="shared" si="2568"/>
        <v/>
      </c>
      <c r="DB879" s="124" t="str">
        <f t="shared" si="2569"/>
        <v/>
      </c>
      <c r="DC879" s="128" t="str">
        <f t="shared" si="2570"/>
        <v/>
      </c>
      <c r="DD879" s="123" t="str">
        <f t="shared" si="2571"/>
        <v/>
      </c>
      <c r="DE879" s="123" t="str">
        <f t="shared" si="2572"/>
        <v/>
      </c>
      <c r="DF879" s="123" t="str">
        <f t="shared" si="2573"/>
        <v/>
      </c>
      <c r="DG879" s="123" t="str">
        <f t="shared" si="2574"/>
        <v/>
      </c>
      <c r="DH879" s="123" t="str">
        <f t="shared" si="2575"/>
        <v/>
      </c>
      <c r="DI879" s="123" t="str">
        <f t="shared" si="2576"/>
        <v/>
      </c>
      <c r="DJ879" s="129" t="str">
        <f t="shared" si="2577"/>
        <v/>
      </c>
      <c r="DK879" s="98" t="s">
        <v>68</v>
      </c>
      <c r="DL879" s="130">
        <f t="shared" si="2584"/>
        <v>873</v>
      </c>
      <c r="DM879" s="56"/>
    </row>
    <row r="880" spans="2:117" ht="22.5" customHeight="1">
      <c r="B880" s="98" t="s">
        <v>68</v>
      </c>
      <c r="C880" s="130">
        <f t="shared" si="2578"/>
        <v>874</v>
      </c>
      <c r="D880" s="146">
        <v>45719</v>
      </c>
      <c r="E880" s="155" t="s">
        <v>69</v>
      </c>
      <c r="F880" s="102" t="s">
        <v>70</v>
      </c>
      <c r="G880" s="103" t="s">
        <v>20</v>
      </c>
      <c r="H880" s="131" t="s">
        <v>46</v>
      </c>
      <c r="I880" s="132">
        <v>1000</v>
      </c>
      <c r="J880" s="106"/>
      <c r="K880" s="107">
        <f t="shared" si="2579"/>
        <v>7591726</v>
      </c>
      <c r="L880" s="645"/>
      <c r="M880" s="133"/>
      <c r="N880" s="133"/>
      <c r="O880" s="134" t="str">
        <f t="shared" ref="O880:S880" si="2903">IF($H880=O$6,$I880,"")</f>
        <v/>
      </c>
      <c r="P880" s="135" t="str">
        <f t="shared" si="2903"/>
        <v/>
      </c>
      <c r="Q880" s="136">
        <f t="shared" si="2903"/>
        <v>1000</v>
      </c>
      <c r="R880" s="135" t="str">
        <f t="shared" si="2903"/>
        <v/>
      </c>
      <c r="S880" s="137" t="str">
        <f t="shared" si="2903"/>
        <v/>
      </c>
      <c r="T880" s="113" t="str">
        <f t="shared" ref="T880:AJ880" si="2904">IF($H880=T$6,$J880,"")</f>
        <v/>
      </c>
      <c r="U880" s="114" t="str">
        <f t="shared" si="2904"/>
        <v/>
      </c>
      <c r="V880" s="114" t="str">
        <f t="shared" si="2904"/>
        <v/>
      </c>
      <c r="W880" s="114" t="str">
        <f t="shared" si="2904"/>
        <v/>
      </c>
      <c r="X880" s="113" t="str">
        <f t="shared" si="2904"/>
        <v/>
      </c>
      <c r="Y880" s="114" t="str">
        <f t="shared" si="2904"/>
        <v/>
      </c>
      <c r="Z880" s="114" t="str">
        <f t="shared" si="2904"/>
        <v/>
      </c>
      <c r="AA880" s="114" t="str">
        <f t="shared" si="2904"/>
        <v/>
      </c>
      <c r="AB880" s="113" t="str">
        <f t="shared" si="2904"/>
        <v/>
      </c>
      <c r="AC880" s="114" t="str">
        <f t="shared" si="2904"/>
        <v/>
      </c>
      <c r="AD880" s="114" t="str">
        <f t="shared" si="2904"/>
        <v/>
      </c>
      <c r="AE880" s="114" t="str">
        <f t="shared" si="2904"/>
        <v/>
      </c>
      <c r="AF880" s="114" t="str">
        <f t="shared" si="2904"/>
        <v/>
      </c>
      <c r="AG880" s="114" t="str">
        <f t="shared" si="2904"/>
        <v/>
      </c>
      <c r="AH880" s="114" t="str">
        <f t="shared" si="2904"/>
        <v/>
      </c>
      <c r="AI880" s="113" t="str">
        <f t="shared" si="2904"/>
        <v/>
      </c>
      <c r="AJ880" s="115" t="str">
        <f t="shared" si="2904"/>
        <v/>
      </c>
      <c r="AK880" s="617"/>
      <c r="AL880" s="38"/>
      <c r="AM880" s="98" t="s">
        <v>68</v>
      </c>
      <c r="AN880" s="130">
        <f t="shared" si="2582"/>
        <v>874</v>
      </c>
      <c r="AO880" s="138" t="str">
        <f t="shared" ref="AO880:AS880" si="2905">IF(AND($G880=AO$4,$H880=AO$6),$I880,"")</f>
        <v/>
      </c>
      <c r="AP880" s="139" t="str">
        <f t="shared" si="2905"/>
        <v/>
      </c>
      <c r="AQ880" s="139">
        <f t="shared" si="2905"/>
        <v>1000</v>
      </c>
      <c r="AR880" s="139" t="str">
        <f t="shared" si="2905"/>
        <v/>
      </c>
      <c r="AS880" s="139" t="str">
        <f t="shared" si="2905"/>
        <v/>
      </c>
      <c r="AT880" s="118"/>
      <c r="AU880" s="138" t="str">
        <f t="shared" si="2511"/>
        <v/>
      </c>
      <c r="AV880" s="139" t="str">
        <f t="shared" si="2512"/>
        <v/>
      </c>
      <c r="AW880" s="139" t="str">
        <f t="shared" si="2513"/>
        <v/>
      </c>
      <c r="AX880" s="139" t="str">
        <f t="shared" si="2514"/>
        <v/>
      </c>
      <c r="AY880" s="139" t="str">
        <f t="shared" si="2515"/>
        <v/>
      </c>
      <c r="AZ880" s="140" t="str">
        <f t="shared" si="2516"/>
        <v/>
      </c>
      <c r="BA880" s="141" t="str">
        <f t="shared" si="2517"/>
        <v/>
      </c>
      <c r="BB880" s="139" t="str">
        <f t="shared" si="2518"/>
        <v/>
      </c>
      <c r="BC880" s="139" t="str">
        <f t="shared" si="2519"/>
        <v/>
      </c>
      <c r="BD880" s="139" t="str">
        <f t="shared" si="2520"/>
        <v/>
      </c>
      <c r="BE880" s="140" t="str">
        <f t="shared" si="2521"/>
        <v/>
      </c>
      <c r="BF880" s="122" t="str">
        <f t="shared" si="2522"/>
        <v/>
      </c>
      <c r="BG880" s="123" t="str">
        <f t="shared" si="2523"/>
        <v/>
      </c>
      <c r="BH880" s="123" t="str">
        <f t="shared" si="2524"/>
        <v/>
      </c>
      <c r="BI880" s="123" t="str">
        <f t="shared" si="2525"/>
        <v/>
      </c>
      <c r="BJ880" s="122" t="str">
        <f t="shared" si="2526"/>
        <v/>
      </c>
      <c r="BK880" s="123" t="str">
        <f t="shared" si="2527"/>
        <v/>
      </c>
      <c r="BL880" s="123" t="str">
        <f t="shared" si="2528"/>
        <v/>
      </c>
      <c r="BM880" s="123" t="str">
        <f t="shared" si="2529"/>
        <v/>
      </c>
      <c r="BN880" s="123" t="str">
        <f t="shared" si="2530"/>
        <v/>
      </c>
      <c r="BO880" s="123" t="str">
        <f t="shared" si="2531"/>
        <v/>
      </c>
      <c r="BP880" s="123" t="str">
        <f t="shared" si="2532"/>
        <v/>
      </c>
      <c r="BQ880" s="123" t="str">
        <f t="shared" si="2533"/>
        <v/>
      </c>
      <c r="BR880" s="124" t="str">
        <f t="shared" si="2534"/>
        <v/>
      </c>
      <c r="BS880" s="142" t="str">
        <f t="shared" si="2535"/>
        <v/>
      </c>
      <c r="BT880" s="143" t="str">
        <f t="shared" si="2536"/>
        <v/>
      </c>
      <c r="BU880" s="143" t="str">
        <f t="shared" si="2537"/>
        <v/>
      </c>
      <c r="BV880" s="143" t="str">
        <f t="shared" si="2538"/>
        <v/>
      </c>
      <c r="BW880" s="143" t="str">
        <f t="shared" si="2539"/>
        <v/>
      </c>
      <c r="BX880" s="144" t="str">
        <f t="shared" si="2540"/>
        <v/>
      </c>
      <c r="BY880" s="141" t="str">
        <f t="shared" si="2541"/>
        <v/>
      </c>
      <c r="BZ880" s="139" t="str">
        <f t="shared" si="2542"/>
        <v/>
      </c>
      <c r="CA880" s="139" t="str">
        <f t="shared" si="2543"/>
        <v/>
      </c>
      <c r="CB880" s="139" t="str">
        <f t="shared" si="2544"/>
        <v/>
      </c>
      <c r="CC880" s="139" t="str">
        <f t="shared" si="2545"/>
        <v/>
      </c>
      <c r="CD880" s="139" t="str">
        <f t="shared" si="2546"/>
        <v/>
      </c>
      <c r="CE880" s="140" t="str">
        <f t="shared" si="2547"/>
        <v/>
      </c>
      <c r="CF880" s="141" t="str">
        <f t="shared" si="2548"/>
        <v/>
      </c>
      <c r="CG880" s="139" t="str">
        <f t="shared" si="2549"/>
        <v/>
      </c>
      <c r="CH880" s="139" t="str">
        <f t="shared" si="2550"/>
        <v/>
      </c>
      <c r="CI880" s="139" t="str">
        <f t="shared" si="2551"/>
        <v/>
      </c>
      <c r="CJ880" s="139" t="str">
        <f t="shared" si="2552"/>
        <v/>
      </c>
      <c r="CK880" s="139" t="str">
        <f t="shared" si="2553"/>
        <v/>
      </c>
      <c r="CL880" s="140" t="str">
        <f t="shared" si="2554"/>
        <v/>
      </c>
      <c r="CM880" s="142" t="str">
        <f t="shared" si="2555"/>
        <v/>
      </c>
      <c r="CN880" s="143" t="str">
        <f t="shared" si="2556"/>
        <v/>
      </c>
      <c r="CO880" s="143" t="str">
        <f t="shared" si="2557"/>
        <v/>
      </c>
      <c r="CP880" s="143" t="str">
        <f t="shared" si="2558"/>
        <v/>
      </c>
      <c r="CQ880" s="143" t="str">
        <f t="shared" si="2559"/>
        <v/>
      </c>
      <c r="CR880" s="145" t="str">
        <f t="shared" si="2560"/>
        <v/>
      </c>
      <c r="CS880" s="127"/>
      <c r="CT880" s="122" t="str">
        <f t="shared" si="2561"/>
        <v/>
      </c>
      <c r="CU880" s="123" t="str">
        <f t="shared" si="2562"/>
        <v/>
      </c>
      <c r="CV880" s="123" t="str">
        <f t="shared" si="2563"/>
        <v/>
      </c>
      <c r="CW880" s="123" t="str">
        <f t="shared" si="2564"/>
        <v/>
      </c>
      <c r="CX880" s="123" t="str">
        <f t="shared" si="2565"/>
        <v/>
      </c>
      <c r="CY880" s="123" t="str">
        <f t="shared" si="2566"/>
        <v/>
      </c>
      <c r="CZ880" s="123" t="str">
        <f t="shared" si="2567"/>
        <v/>
      </c>
      <c r="DA880" s="123" t="str">
        <f t="shared" si="2568"/>
        <v/>
      </c>
      <c r="DB880" s="124" t="str">
        <f t="shared" si="2569"/>
        <v/>
      </c>
      <c r="DC880" s="128" t="str">
        <f t="shared" si="2570"/>
        <v/>
      </c>
      <c r="DD880" s="123" t="str">
        <f t="shared" si="2571"/>
        <v/>
      </c>
      <c r="DE880" s="123" t="str">
        <f t="shared" si="2572"/>
        <v/>
      </c>
      <c r="DF880" s="123" t="str">
        <f t="shared" si="2573"/>
        <v/>
      </c>
      <c r="DG880" s="123" t="str">
        <f t="shared" si="2574"/>
        <v/>
      </c>
      <c r="DH880" s="123" t="str">
        <f t="shared" si="2575"/>
        <v/>
      </c>
      <c r="DI880" s="123" t="str">
        <f t="shared" si="2576"/>
        <v/>
      </c>
      <c r="DJ880" s="129" t="str">
        <f t="shared" si="2577"/>
        <v/>
      </c>
      <c r="DK880" s="98" t="s">
        <v>68</v>
      </c>
      <c r="DL880" s="130">
        <f t="shared" si="2584"/>
        <v>874</v>
      </c>
      <c r="DM880" s="56"/>
    </row>
    <row r="881" spans="2:117" ht="22.5" customHeight="1">
      <c r="B881" s="98" t="s">
        <v>68</v>
      </c>
      <c r="C881" s="130">
        <f t="shared" si="2578"/>
        <v>875</v>
      </c>
      <c r="D881" s="146">
        <v>45720</v>
      </c>
      <c r="E881" s="155" t="s">
        <v>69</v>
      </c>
      <c r="F881" s="102" t="s">
        <v>70</v>
      </c>
      <c r="G881" s="156" t="s">
        <v>20</v>
      </c>
      <c r="H881" s="131" t="s">
        <v>46</v>
      </c>
      <c r="I881" s="132">
        <v>10000</v>
      </c>
      <c r="J881" s="106"/>
      <c r="K881" s="107">
        <f t="shared" si="2579"/>
        <v>7601726</v>
      </c>
      <c r="L881" s="645"/>
      <c r="M881" s="133"/>
      <c r="N881" s="133"/>
      <c r="O881" s="134" t="str">
        <f t="shared" ref="O881:S881" si="2906">IF($H881=O$6,$I881,"")</f>
        <v/>
      </c>
      <c r="P881" s="135" t="str">
        <f t="shared" si="2906"/>
        <v/>
      </c>
      <c r="Q881" s="136">
        <f t="shared" si="2906"/>
        <v>10000</v>
      </c>
      <c r="R881" s="135" t="str">
        <f t="shared" si="2906"/>
        <v/>
      </c>
      <c r="S881" s="137" t="str">
        <f t="shared" si="2906"/>
        <v/>
      </c>
      <c r="T881" s="113" t="str">
        <f t="shared" ref="T881:AJ881" si="2907">IF($H881=T$6,$J881,"")</f>
        <v/>
      </c>
      <c r="U881" s="114" t="str">
        <f t="shared" si="2907"/>
        <v/>
      </c>
      <c r="V881" s="114" t="str">
        <f t="shared" si="2907"/>
        <v/>
      </c>
      <c r="W881" s="114" t="str">
        <f t="shared" si="2907"/>
        <v/>
      </c>
      <c r="X881" s="113" t="str">
        <f t="shared" si="2907"/>
        <v/>
      </c>
      <c r="Y881" s="114" t="str">
        <f t="shared" si="2907"/>
        <v/>
      </c>
      <c r="Z881" s="114" t="str">
        <f t="shared" si="2907"/>
        <v/>
      </c>
      <c r="AA881" s="114" t="str">
        <f t="shared" si="2907"/>
        <v/>
      </c>
      <c r="AB881" s="113" t="str">
        <f t="shared" si="2907"/>
        <v/>
      </c>
      <c r="AC881" s="114" t="str">
        <f t="shared" si="2907"/>
        <v/>
      </c>
      <c r="AD881" s="114" t="str">
        <f t="shared" si="2907"/>
        <v/>
      </c>
      <c r="AE881" s="114" t="str">
        <f t="shared" si="2907"/>
        <v/>
      </c>
      <c r="AF881" s="114" t="str">
        <f t="shared" si="2907"/>
        <v/>
      </c>
      <c r="AG881" s="114" t="str">
        <f t="shared" si="2907"/>
        <v/>
      </c>
      <c r="AH881" s="114" t="str">
        <f t="shared" si="2907"/>
        <v/>
      </c>
      <c r="AI881" s="113" t="str">
        <f t="shared" si="2907"/>
        <v/>
      </c>
      <c r="AJ881" s="115" t="str">
        <f t="shared" si="2907"/>
        <v/>
      </c>
      <c r="AK881" s="617"/>
      <c r="AL881" s="38"/>
      <c r="AM881" s="98" t="s">
        <v>68</v>
      </c>
      <c r="AN881" s="130">
        <f t="shared" si="2582"/>
        <v>875</v>
      </c>
      <c r="AO881" s="138" t="str">
        <f t="shared" ref="AO881:AS881" si="2908">IF(AND($G881=AO$4,$H881=AO$6),$I881,"")</f>
        <v/>
      </c>
      <c r="AP881" s="139" t="str">
        <f t="shared" si="2908"/>
        <v/>
      </c>
      <c r="AQ881" s="139">
        <f t="shared" si="2908"/>
        <v>10000</v>
      </c>
      <c r="AR881" s="139" t="str">
        <f t="shared" si="2908"/>
        <v/>
      </c>
      <c r="AS881" s="139" t="str">
        <f t="shared" si="2908"/>
        <v/>
      </c>
      <c r="AT881" s="118"/>
      <c r="AU881" s="138" t="str">
        <f t="shared" si="2511"/>
        <v/>
      </c>
      <c r="AV881" s="139" t="str">
        <f t="shared" si="2512"/>
        <v/>
      </c>
      <c r="AW881" s="139" t="str">
        <f t="shared" si="2513"/>
        <v/>
      </c>
      <c r="AX881" s="139" t="str">
        <f t="shared" si="2514"/>
        <v/>
      </c>
      <c r="AY881" s="139" t="str">
        <f t="shared" si="2515"/>
        <v/>
      </c>
      <c r="AZ881" s="140" t="str">
        <f t="shared" si="2516"/>
        <v/>
      </c>
      <c r="BA881" s="141" t="str">
        <f t="shared" si="2517"/>
        <v/>
      </c>
      <c r="BB881" s="139" t="str">
        <f t="shared" si="2518"/>
        <v/>
      </c>
      <c r="BC881" s="139" t="str">
        <f t="shared" si="2519"/>
        <v/>
      </c>
      <c r="BD881" s="139" t="str">
        <f t="shared" si="2520"/>
        <v/>
      </c>
      <c r="BE881" s="140" t="str">
        <f t="shared" si="2521"/>
        <v/>
      </c>
      <c r="BF881" s="122" t="str">
        <f t="shared" si="2522"/>
        <v/>
      </c>
      <c r="BG881" s="123" t="str">
        <f t="shared" si="2523"/>
        <v/>
      </c>
      <c r="BH881" s="123" t="str">
        <f t="shared" si="2524"/>
        <v/>
      </c>
      <c r="BI881" s="123" t="str">
        <f t="shared" si="2525"/>
        <v/>
      </c>
      <c r="BJ881" s="122" t="str">
        <f t="shared" si="2526"/>
        <v/>
      </c>
      <c r="BK881" s="123" t="str">
        <f t="shared" si="2527"/>
        <v/>
      </c>
      <c r="BL881" s="123" t="str">
        <f t="shared" si="2528"/>
        <v/>
      </c>
      <c r="BM881" s="123" t="str">
        <f t="shared" si="2529"/>
        <v/>
      </c>
      <c r="BN881" s="123" t="str">
        <f t="shared" si="2530"/>
        <v/>
      </c>
      <c r="BO881" s="123" t="str">
        <f t="shared" si="2531"/>
        <v/>
      </c>
      <c r="BP881" s="123" t="str">
        <f t="shared" si="2532"/>
        <v/>
      </c>
      <c r="BQ881" s="123" t="str">
        <f t="shared" si="2533"/>
        <v/>
      </c>
      <c r="BR881" s="124" t="str">
        <f t="shared" si="2534"/>
        <v/>
      </c>
      <c r="BS881" s="142" t="str">
        <f t="shared" si="2535"/>
        <v/>
      </c>
      <c r="BT881" s="143" t="str">
        <f t="shared" si="2536"/>
        <v/>
      </c>
      <c r="BU881" s="143" t="str">
        <f t="shared" si="2537"/>
        <v/>
      </c>
      <c r="BV881" s="143" t="str">
        <f t="shared" si="2538"/>
        <v/>
      </c>
      <c r="BW881" s="143" t="str">
        <f t="shared" si="2539"/>
        <v/>
      </c>
      <c r="BX881" s="144" t="str">
        <f t="shared" si="2540"/>
        <v/>
      </c>
      <c r="BY881" s="141" t="str">
        <f t="shared" si="2541"/>
        <v/>
      </c>
      <c r="BZ881" s="139" t="str">
        <f t="shared" si="2542"/>
        <v/>
      </c>
      <c r="CA881" s="139" t="str">
        <f t="shared" si="2543"/>
        <v/>
      </c>
      <c r="CB881" s="139" t="str">
        <f t="shared" si="2544"/>
        <v/>
      </c>
      <c r="CC881" s="139" t="str">
        <f t="shared" si="2545"/>
        <v/>
      </c>
      <c r="CD881" s="139" t="str">
        <f t="shared" si="2546"/>
        <v/>
      </c>
      <c r="CE881" s="140" t="str">
        <f t="shared" si="2547"/>
        <v/>
      </c>
      <c r="CF881" s="141" t="str">
        <f t="shared" si="2548"/>
        <v/>
      </c>
      <c r="CG881" s="139" t="str">
        <f t="shared" si="2549"/>
        <v/>
      </c>
      <c r="CH881" s="139" t="str">
        <f t="shared" si="2550"/>
        <v/>
      </c>
      <c r="CI881" s="139" t="str">
        <f t="shared" si="2551"/>
        <v/>
      </c>
      <c r="CJ881" s="139" t="str">
        <f t="shared" si="2552"/>
        <v/>
      </c>
      <c r="CK881" s="139" t="str">
        <f t="shared" si="2553"/>
        <v/>
      </c>
      <c r="CL881" s="140" t="str">
        <f t="shared" si="2554"/>
        <v/>
      </c>
      <c r="CM881" s="142" t="str">
        <f t="shared" si="2555"/>
        <v/>
      </c>
      <c r="CN881" s="143" t="str">
        <f t="shared" si="2556"/>
        <v/>
      </c>
      <c r="CO881" s="143" t="str">
        <f t="shared" si="2557"/>
        <v/>
      </c>
      <c r="CP881" s="143" t="str">
        <f t="shared" si="2558"/>
        <v/>
      </c>
      <c r="CQ881" s="143" t="str">
        <f t="shared" si="2559"/>
        <v/>
      </c>
      <c r="CR881" s="145" t="str">
        <f t="shared" si="2560"/>
        <v/>
      </c>
      <c r="CS881" s="127"/>
      <c r="CT881" s="122" t="str">
        <f t="shared" si="2561"/>
        <v/>
      </c>
      <c r="CU881" s="123" t="str">
        <f t="shared" si="2562"/>
        <v/>
      </c>
      <c r="CV881" s="123" t="str">
        <f t="shared" si="2563"/>
        <v/>
      </c>
      <c r="CW881" s="123" t="str">
        <f t="shared" si="2564"/>
        <v/>
      </c>
      <c r="CX881" s="123" t="str">
        <f t="shared" si="2565"/>
        <v/>
      </c>
      <c r="CY881" s="123" t="str">
        <f t="shared" si="2566"/>
        <v/>
      </c>
      <c r="CZ881" s="123" t="str">
        <f t="shared" si="2567"/>
        <v/>
      </c>
      <c r="DA881" s="123" t="str">
        <f t="shared" si="2568"/>
        <v/>
      </c>
      <c r="DB881" s="124" t="str">
        <f t="shared" si="2569"/>
        <v/>
      </c>
      <c r="DC881" s="128" t="str">
        <f t="shared" si="2570"/>
        <v/>
      </c>
      <c r="DD881" s="123" t="str">
        <f t="shared" si="2571"/>
        <v/>
      </c>
      <c r="DE881" s="123" t="str">
        <f t="shared" si="2572"/>
        <v/>
      </c>
      <c r="DF881" s="123" t="str">
        <f t="shared" si="2573"/>
        <v/>
      </c>
      <c r="DG881" s="123" t="str">
        <f t="shared" si="2574"/>
        <v/>
      </c>
      <c r="DH881" s="123" t="str">
        <f t="shared" si="2575"/>
        <v/>
      </c>
      <c r="DI881" s="123" t="str">
        <f t="shared" si="2576"/>
        <v/>
      </c>
      <c r="DJ881" s="129" t="str">
        <f t="shared" si="2577"/>
        <v/>
      </c>
      <c r="DK881" s="98" t="s">
        <v>68</v>
      </c>
      <c r="DL881" s="130">
        <f t="shared" si="2584"/>
        <v>875</v>
      </c>
      <c r="DM881" s="56"/>
    </row>
    <row r="882" spans="2:117" ht="22.5" customHeight="1">
      <c r="B882" s="98" t="s">
        <v>68</v>
      </c>
      <c r="C882" s="130">
        <f t="shared" si="2578"/>
        <v>876</v>
      </c>
      <c r="D882" s="146">
        <v>45720</v>
      </c>
      <c r="E882" s="155" t="s">
        <v>69</v>
      </c>
      <c r="F882" s="102" t="s">
        <v>70</v>
      </c>
      <c r="G882" s="103" t="s">
        <v>20</v>
      </c>
      <c r="H882" s="131" t="s">
        <v>46</v>
      </c>
      <c r="I882" s="132">
        <v>10000</v>
      </c>
      <c r="J882" s="106"/>
      <c r="K882" s="107">
        <f t="shared" si="2579"/>
        <v>7611726</v>
      </c>
      <c r="L882" s="645"/>
      <c r="M882" s="133"/>
      <c r="N882" s="133"/>
      <c r="O882" s="134" t="str">
        <f t="shared" ref="O882:S882" si="2909">IF($H882=O$6,$I882,"")</f>
        <v/>
      </c>
      <c r="P882" s="135" t="str">
        <f t="shared" si="2909"/>
        <v/>
      </c>
      <c r="Q882" s="136">
        <f t="shared" si="2909"/>
        <v>10000</v>
      </c>
      <c r="R882" s="135" t="str">
        <f t="shared" si="2909"/>
        <v/>
      </c>
      <c r="S882" s="137" t="str">
        <f t="shared" si="2909"/>
        <v/>
      </c>
      <c r="T882" s="113" t="str">
        <f t="shared" ref="T882:AJ882" si="2910">IF($H882=T$6,$J882,"")</f>
        <v/>
      </c>
      <c r="U882" s="114" t="str">
        <f t="shared" si="2910"/>
        <v/>
      </c>
      <c r="V882" s="114" t="str">
        <f t="shared" si="2910"/>
        <v/>
      </c>
      <c r="W882" s="114" t="str">
        <f t="shared" si="2910"/>
        <v/>
      </c>
      <c r="X882" s="113" t="str">
        <f t="shared" si="2910"/>
        <v/>
      </c>
      <c r="Y882" s="114" t="str">
        <f t="shared" si="2910"/>
        <v/>
      </c>
      <c r="Z882" s="114" t="str">
        <f t="shared" si="2910"/>
        <v/>
      </c>
      <c r="AA882" s="114" t="str">
        <f t="shared" si="2910"/>
        <v/>
      </c>
      <c r="AB882" s="113" t="str">
        <f t="shared" si="2910"/>
        <v/>
      </c>
      <c r="AC882" s="114" t="str">
        <f t="shared" si="2910"/>
        <v/>
      </c>
      <c r="AD882" s="114" t="str">
        <f t="shared" si="2910"/>
        <v/>
      </c>
      <c r="AE882" s="114" t="str">
        <f t="shared" si="2910"/>
        <v/>
      </c>
      <c r="AF882" s="114" t="str">
        <f t="shared" si="2910"/>
        <v/>
      </c>
      <c r="AG882" s="114" t="str">
        <f t="shared" si="2910"/>
        <v/>
      </c>
      <c r="AH882" s="114" t="str">
        <f t="shared" si="2910"/>
        <v/>
      </c>
      <c r="AI882" s="113" t="str">
        <f t="shared" si="2910"/>
        <v/>
      </c>
      <c r="AJ882" s="115" t="str">
        <f t="shared" si="2910"/>
        <v/>
      </c>
      <c r="AK882" s="617"/>
      <c r="AL882" s="38"/>
      <c r="AM882" s="98" t="s">
        <v>68</v>
      </c>
      <c r="AN882" s="130">
        <f t="shared" si="2582"/>
        <v>876</v>
      </c>
      <c r="AO882" s="138" t="str">
        <f t="shared" ref="AO882:AS882" si="2911">IF(AND($G882=AO$4,$H882=AO$6),$I882,"")</f>
        <v/>
      </c>
      <c r="AP882" s="139" t="str">
        <f t="shared" si="2911"/>
        <v/>
      </c>
      <c r="AQ882" s="139">
        <f t="shared" si="2911"/>
        <v>10000</v>
      </c>
      <c r="AR882" s="139" t="str">
        <f t="shared" si="2911"/>
        <v/>
      </c>
      <c r="AS882" s="139" t="str">
        <f t="shared" si="2911"/>
        <v/>
      </c>
      <c r="AT882" s="118"/>
      <c r="AU882" s="138" t="str">
        <f t="shared" si="2511"/>
        <v/>
      </c>
      <c r="AV882" s="139" t="str">
        <f t="shared" si="2512"/>
        <v/>
      </c>
      <c r="AW882" s="139" t="str">
        <f t="shared" si="2513"/>
        <v/>
      </c>
      <c r="AX882" s="139" t="str">
        <f t="shared" si="2514"/>
        <v/>
      </c>
      <c r="AY882" s="139" t="str">
        <f t="shared" si="2515"/>
        <v/>
      </c>
      <c r="AZ882" s="140" t="str">
        <f t="shared" si="2516"/>
        <v/>
      </c>
      <c r="BA882" s="141" t="str">
        <f t="shared" si="2517"/>
        <v/>
      </c>
      <c r="BB882" s="139" t="str">
        <f t="shared" si="2518"/>
        <v/>
      </c>
      <c r="BC882" s="139" t="str">
        <f t="shared" si="2519"/>
        <v/>
      </c>
      <c r="BD882" s="139" t="str">
        <f t="shared" si="2520"/>
        <v/>
      </c>
      <c r="BE882" s="140" t="str">
        <f t="shared" si="2521"/>
        <v/>
      </c>
      <c r="BF882" s="122" t="str">
        <f t="shared" si="2522"/>
        <v/>
      </c>
      <c r="BG882" s="123" t="str">
        <f t="shared" si="2523"/>
        <v/>
      </c>
      <c r="BH882" s="123" t="str">
        <f t="shared" si="2524"/>
        <v/>
      </c>
      <c r="BI882" s="123" t="str">
        <f t="shared" si="2525"/>
        <v/>
      </c>
      <c r="BJ882" s="122" t="str">
        <f t="shared" si="2526"/>
        <v/>
      </c>
      <c r="BK882" s="123" t="str">
        <f t="shared" si="2527"/>
        <v/>
      </c>
      <c r="BL882" s="123" t="str">
        <f t="shared" si="2528"/>
        <v/>
      </c>
      <c r="BM882" s="123" t="str">
        <f t="shared" si="2529"/>
        <v/>
      </c>
      <c r="BN882" s="123" t="str">
        <f t="shared" si="2530"/>
        <v/>
      </c>
      <c r="BO882" s="123" t="str">
        <f t="shared" si="2531"/>
        <v/>
      </c>
      <c r="BP882" s="123" t="str">
        <f t="shared" si="2532"/>
        <v/>
      </c>
      <c r="BQ882" s="123" t="str">
        <f t="shared" si="2533"/>
        <v/>
      </c>
      <c r="BR882" s="124" t="str">
        <f t="shared" si="2534"/>
        <v/>
      </c>
      <c r="BS882" s="142" t="str">
        <f t="shared" si="2535"/>
        <v/>
      </c>
      <c r="BT882" s="143" t="str">
        <f t="shared" si="2536"/>
        <v/>
      </c>
      <c r="BU882" s="143" t="str">
        <f t="shared" si="2537"/>
        <v/>
      </c>
      <c r="BV882" s="143" t="str">
        <f t="shared" si="2538"/>
        <v/>
      </c>
      <c r="BW882" s="143" t="str">
        <f t="shared" si="2539"/>
        <v/>
      </c>
      <c r="BX882" s="144" t="str">
        <f t="shared" si="2540"/>
        <v/>
      </c>
      <c r="BY882" s="141" t="str">
        <f t="shared" si="2541"/>
        <v/>
      </c>
      <c r="BZ882" s="139" t="str">
        <f t="shared" si="2542"/>
        <v/>
      </c>
      <c r="CA882" s="139" t="str">
        <f t="shared" si="2543"/>
        <v/>
      </c>
      <c r="CB882" s="139" t="str">
        <f t="shared" si="2544"/>
        <v/>
      </c>
      <c r="CC882" s="139" t="str">
        <f t="shared" si="2545"/>
        <v/>
      </c>
      <c r="CD882" s="139" t="str">
        <f t="shared" si="2546"/>
        <v/>
      </c>
      <c r="CE882" s="140" t="str">
        <f t="shared" si="2547"/>
        <v/>
      </c>
      <c r="CF882" s="141" t="str">
        <f t="shared" si="2548"/>
        <v/>
      </c>
      <c r="CG882" s="139" t="str">
        <f t="shared" si="2549"/>
        <v/>
      </c>
      <c r="CH882" s="139" t="str">
        <f t="shared" si="2550"/>
        <v/>
      </c>
      <c r="CI882" s="139" t="str">
        <f t="shared" si="2551"/>
        <v/>
      </c>
      <c r="CJ882" s="139" t="str">
        <f t="shared" si="2552"/>
        <v/>
      </c>
      <c r="CK882" s="139" t="str">
        <f t="shared" si="2553"/>
        <v/>
      </c>
      <c r="CL882" s="140" t="str">
        <f t="shared" si="2554"/>
        <v/>
      </c>
      <c r="CM882" s="142" t="str">
        <f t="shared" si="2555"/>
        <v/>
      </c>
      <c r="CN882" s="143" t="str">
        <f t="shared" si="2556"/>
        <v/>
      </c>
      <c r="CO882" s="143" t="str">
        <f t="shared" si="2557"/>
        <v/>
      </c>
      <c r="CP882" s="143" t="str">
        <f t="shared" si="2558"/>
        <v/>
      </c>
      <c r="CQ882" s="143" t="str">
        <f t="shared" si="2559"/>
        <v/>
      </c>
      <c r="CR882" s="145" t="str">
        <f t="shared" si="2560"/>
        <v/>
      </c>
      <c r="CS882" s="127"/>
      <c r="CT882" s="122" t="str">
        <f t="shared" si="2561"/>
        <v/>
      </c>
      <c r="CU882" s="123" t="str">
        <f t="shared" si="2562"/>
        <v/>
      </c>
      <c r="CV882" s="123" t="str">
        <f t="shared" si="2563"/>
        <v/>
      </c>
      <c r="CW882" s="123" t="str">
        <f t="shared" si="2564"/>
        <v/>
      </c>
      <c r="CX882" s="123" t="str">
        <f t="shared" si="2565"/>
        <v/>
      </c>
      <c r="CY882" s="123" t="str">
        <f t="shared" si="2566"/>
        <v/>
      </c>
      <c r="CZ882" s="123" t="str">
        <f t="shared" si="2567"/>
        <v/>
      </c>
      <c r="DA882" s="123" t="str">
        <f t="shared" si="2568"/>
        <v/>
      </c>
      <c r="DB882" s="124" t="str">
        <f t="shared" si="2569"/>
        <v/>
      </c>
      <c r="DC882" s="128" t="str">
        <f t="shared" si="2570"/>
        <v/>
      </c>
      <c r="DD882" s="123" t="str">
        <f t="shared" si="2571"/>
        <v/>
      </c>
      <c r="DE882" s="123" t="str">
        <f t="shared" si="2572"/>
        <v/>
      </c>
      <c r="DF882" s="123" t="str">
        <f t="shared" si="2573"/>
        <v/>
      </c>
      <c r="DG882" s="123" t="str">
        <f t="shared" si="2574"/>
        <v/>
      </c>
      <c r="DH882" s="123" t="str">
        <f t="shared" si="2575"/>
        <v/>
      </c>
      <c r="DI882" s="123" t="str">
        <f t="shared" si="2576"/>
        <v/>
      </c>
      <c r="DJ882" s="129" t="str">
        <f t="shared" si="2577"/>
        <v/>
      </c>
      <c r="DK882" s="98" t="s">
        <v>68</v>
      </c>
      <c r="DL882" s="130">
        <f t="shared" si="2584"/>
        <v>876</v>
      </c>
      <c r="DM882" s="56"/>
    </row>
    <row r="883" spans="2:117" ht="22.5" customHeight="1">
      <c r="B883" s="98" t="s">
        <v>68</v>
      </c>
      <c r="C883" s="130">
        <f t="shared" si="2578"/>
        <v>877</v>
      </c>
      <c r="D883" s="146">
        <v>45721</v>
      </c>
      <c r="E883" s="155" t="s">
        <v>69</v>
      </c>
      <c r="F883" s="102" t="s">
        <v>70</v>
      </c>
      <c r="G883" s="103" t="s">
        <v>20</v>
      </c>
      <c r="H883" s="131" t="s">
        <v>46</v>
      </c>
      <c r="I883" s="132">
        <v>10000</v>
      </c>
      <c r="J883" s="106"/>
      <c r="K883" s="107">
        <f t="shared" si="2579"/>
        <v>7621726</v>
      </c>
      <c r="L883" s="645"/>
      <c r="M883" s="133"/>
      <c r="N883" s="133"/>
      <c r="O883" s="134" t="str">
        <f t="shared" ref="O883:S883" si="2912">IF($H883=O$6,$I883,"")</f>
        <v/>
      </c>
      <c r="P883" s="135" t="str">
        <f t="shared" si="2912"/>
        <v/>
      </c>
      <c r="Q883" s="136">
        <f t="shared" si="2912"/>
        <v>10000</v>
      </c>
      <c r="R883" s="135" t="str">
        <f t="shared" si="2912"/>
        <v/>
      </c>
      <c r="S883" s="137" t="str">
        <f t="shared" si="2912"/>
        <v/>
      </c>
      <c r="T883" s="113" t="str">
        <f t="shared" ref="T883:AJ883" si="2913">IF($H883=T$6,$J883,"")</f>
        <v/>
      </c>
      <c r="U883" s="114" t="str">
        <f t="shared" si="2913"/>
        <v/>
      </c>
      <c r="V883" s="114" t="str">
        <f t="shared" si="2913"/>
        <v/>
      </c>
      <c r="W883" s="114" t="str">
        <f t="shared" si="2913"/>
        <v/>
      </c>
      <c r="X883" s="113" t="str">
        <f t="shared" si="2913"/>
        <v/>
      </c>
      <c r="Y883" s="114" t="str">
        <f t="shared" si="2913"/>
        <v/>
      </c>
      <c r="Z883" s="114" t="str">
        <f t="shared" si="2913"/>
        <v/>
      </c>
      <c r="AA883" s="114" t="str">
        <f t="shared" si="2913"/>
        <v/>
      </c>
      <c r="AB883" s="113" t="str">
        <f t="shared" si="2913"/>
        <v/>
      </c>
      <c r="AC883" s="114" t="str">
        <f t="shared" si="2913"/>
        <v/>
      </c>
      <c r="AD883" s="114" t="str">
        <f t="shared" si="2913"/>
        <v/>
      </c>
      <c r="AE883" s="114" t="str">
        <f t="shared" si="2913"/>
        <v/>
      </c>
      <c r="AF883" s="114" t="str">
        <f t="shared" si="2913"/>
        <v/>
      </c>
      <c r="AG883" s="114" t="str">
        <f t="shared" si="2913"/>
        <v/>
      </c>
      <c r="AH883" s="114" t="str">
        <f t="shared" si="2913"/>
        <v/>
      </c>
      <c r="AI883" s="113" t="str">
        <f t="shared" si="2913"/>
        <v/>
      </c>
      <c r="AJ883" s="115" t="str">
        <f t="shared" si="2913"/>
        <v/>
      </c>
      <c r="AK883" s="617"/>
      <c r="AL883" s="38"/>
      <c r="AM883" s="98" t="s">
        <v>68</v>
      </c>
      <c r="AN883" s="130">
        <f t="shared" si="2582"/>
        <v>877</v>
      </c>
      <c r="AO883" s="138" t="str">
        <f t="shared" ref="AO883:AS883" si="2914">IF(AND($G883=AO$4,$H883=AO$6),$I883,"")</f>
        <v/>
      </c>
      <c r="AP883" s="139" t="str">
        <f t="shared" si="2914"/>
        <v/>
      </c>
      <c r="AQ883" s="139">
        <f t="shared" si="2914"/>
        <v>10000</v>
      </c>
      <c r="AR883" s="139" t="str">
        <f t="shared" si="2914"/>
        <v/>
      </c>
      <c r="AS883" s="139" t="str">
        <f t="shared" si="2914"/>
        <v/>
      </c>
      <c r="AT883" s="118"/>
      <c r="AU883" s="138" t="str">
        <f t="shared" si="2511"/>
        <v/>
      </c>
      <c r="AV883" s="139" t="str">
        <f t="shared" si="2512"/>
        <v/>
      </c>
      <c r="AW883" s="139" t="str">
        <f t="shared" si="2513"/>
        <v/>
      </c>
      <c r="AX883" s="139" t="str">
        <f t="shared" si="2514"/>
        <v/>
      </c>
      <c r="AY883" s="139" t="str">
        <f t="shared" si="2515"/>
        <v/>
      </c>
      <c r="AZ883" s="140" t="str">
        <f t="shared" si="2516"/>
        <v/>
      </c>
      <c r="BA883" s="141" t="str">
        <f t="shared" si="2517"/>
        <v/>
      </c>
      <c r="BB883" s="139" t="str">
        <f t="shared" si="2518"/>
        <v/>
      </c>
      <c r="BC883" s="139" t="str">
        <f t="shared" si="2519"/>
        <v/>
      </c>
      <c r="BD883" s="139" t="str">
        <f t="shared" si="2520"/>
        <v/>
      </c>
      <c r="BE883" s="140" t="str">
        <f t="shared" si="2521"/>
        <v/>
      </c>
      <c r="BF883" s="122" t="str">
        <f t="shared" si="2522"/>
        <v/>
      </c>
      <c r="BG883" s="123" t="str">
        <f t="shared" si="2523"/>
        <v/>
      </c>
      <c r="BH883" s="123" t="str">
        <f t="shared" si="2524"/>
        <v/>
      </c>
      <c r="BI883" s="123" t="str">
        <f t="shared" si="2525"/>
        <v/>
      </c>
      <c r="BJ883" s="122" t="str">
        <f t="shared" si="2526"/>
        <v/>
      </c>
      <c r="BK883" s="123" t="str">
        <f t="shared" si="2527"/>
        <v/>
      </c>
      <c r="BL883" s="123" t="str">
        <f t="shared" si="2528"/>
        <v/>
      </c>
      <c r="BM883" s="123" t="str">
        <f t="shared" si="2529"/>
        <v/>
      </c>
      <c r="BN883" s="123" t="str">
        <f t="shared" si="2530"/>
        <v/>
      </c>
      <c r="BO883" s="123" t="str">
        <f t="shared" si="2531"/>
        <v/>
      </c>
      <c r="BP883" s="123" t="str">
        <f t="shared" si="2532"/>
        <v/>
      </c>
      <c r="BQ883" s="123" t="str">
        <f t="shared" si="2533"/>
        <v/>
      </c>
      <c r="BR883" s="124" t="str">
        <f t="shared" si="2534"/>
        <v/>
      </c>
      <c r="BS883" s="142" t="str">
        <f t="shared" si="2535"/>
        <v/>
      </c>
      <c r="BT883" s="143" t="str">
        <f t="shared" si="2536"/>
        <v/>
      </c>
      <c r="BU883" s="143" t="str">
        <f t="shared" si="2537"/>
        <v/>
      </c>
      <c r="BV883" s="143" t="str">
        <f t="shared" si="2538"/>
        <v/>
      </c>
      <c r="BW883" s="143" t="str">
        <f t="shared" si="2539"/>
        <v/>
      </c>
      <c r="BX883" s="144" t="str">
        <f t="shared" si="2540"/>
        <v/>
      </c>
      <c r="BY883" s="141" t="str">
        <f t="shared" si="2541"/>
        <v/>
      </c>
      <c r="BZ883" s="139" t="str">
        <f t="shared" si="2542"/>
        <v/>
      </c>
      <c r="CA883" s="139" t="str">
        <f t="shared" si="2543"/>
        <v/>
      </c>
      <c r="CB883" s="139" t="str">
        <f t="shared" si="2544"/>
        <v/>
      </c>
      <c r="CC883" s="139" t="str">
        <f t="shared" si="2545"/>
        <v/>
      </c>
      <c r="CD883" s="139" t="str">
        <f t="shared" si="2546"/>
        <v/>
      </c>
      <c r="CE883" s="140" t="str">
        <f t="shared" si="2547"/>
        <v/>
      </c>
      <c r="CF883" s="141" t="str">
        <f t="shared" si="2548"/>
        <v/>
      </c>
      <c r="CG883" s="139" t="str">
        <f t="shared" si="2549"/>
        <v/>
      </c>
      <c r="CH883" s="139" t="str">
        <f t="shared" si="2550"/>
        <v/>
      </c>
      <c r="CI883" s="139" t="str">
        <f t="shared" si="2551"/>
        <v/>
      </c>
      <c r="CJ883" s="139" t="str">
        <f t="shared" si="2552"/>
        <v/>
      </c>
      <c r="CK883" s="139" t="str">
        <f t="shared" si="2553"/>
        <v/>
      </c>
      <c r="CL883" s="140" t="str">
        <f t="shared" si="2554"/>
        <v/>
      </c>
      <c r="CM883" s="142" t="str">
        <f t="shared" si="2555"/>
        <v/>
      </c>
      <c r="CN883" s="143" t="str">
        <f t="shared" si="2556"/>
        <v/>
      </c>
      <c r="CO883" s="143" t="str">
        <f t="shared" si="2557"/>
        <v/>
      </c>
      <c r="CP883" s="143" t="str">
        <f t="shared" si="2558"/>
        <v/>
      </c>
      <c r="CQ883" s="143" t="str">
        <f t="shared" si="2559"/>
        <v/>
      </c>
      <c r="CR883" s="145" t="str">
        <f t="shared" si="2560"/>
        <v/>
      </c>
      <c r="CS883" s="127"/>
      <c r="CT883" s="122" t="str">
        <f t="shared" si="2561"/>
        <v/>
      </c>
      <c r="CU883" s="123" t="str">
        <f t="shared" si="2562"/>
        <v/>
      </c>
      <c r="CV883" s="123" t="str">
        <f t="shared" si="2563"/>
        <v/>
      </c>
      <c r="CW883" s="123" t="str">
        <f t="shared" si="2564"/>
        <v/>
      </c>
      <c r="CX883" s="123" t="str">
        <f t="shared" si="2565"/>
        <v/>
      </c>
      <c r="CY883" s="123" t="str">
        <f t="shared" si="2566"/>
        <v/>
      </c>
      <c r="CZ883" s="123" t="str">
        <f t="shared" si="2567"/>
        <v/>
      </c>
      <c r="DA883" s="123" t="str">
        <f t="shared" si="2568"/>
        <v/>
      </c>
      <c r="DB883" s="124" t="str">
        <f t="shared" si="2569"/>
        <v/>
      </c>
      <c r="DC883" s="128" t="str">
        <f t="shared" si="2570"/>
        <v/>
      </c>
      <c r="DD883" s="123" t="str">
        <f t="shared" si="2571"/>
        <v/>
      </c>
      <c r="DE883" s="123" t="str">
        <f t="shared" si="2572"/>
        <v/>
      </c>
      <c r="DF883" s="123" t="str">
        <f t="shared" si="2573"/>
        <v/>
      </c>
      <c r="DG883" s="123" t="str">
        <f t="shared" si="2574"/>
        <v/>
      </c>
      <c r="DH883" s="123" t="str">
        <f t="shared" si="2575"/>
        <v/>
      </c>
      <c r="DI883" s="123" t="str">
        <f t="shared" si="2576"/>
        <v/>
      </c>
      <c r="DJ883" s="129" t="str">
        <f t="shared" si="2577"/>
        <v/>
      </c>
      <c r="DK883" s="98" t="s">
        <v>68</v>
      </c>
      <c r="DL883" s="130">
        <f t="shared" si="2584"/>
        <v>877</v>
      </c>
      <c r="DM883" s="56"/>
    </row>
    <row r="884" spans="2:117" ht="22.5" customHeight="1">
      <c r="B884" s="98" t="s">
        <v>68</v>
      </c>
      <c r="C884" s="130">
        <f t="shared" si="2578"/>
        <v>878</v>
      </c>
      <c r="D884" s="146">
        <v>45721</v>
      </c>
      <c r="E884" s="155" t="s">
        <v>69</v>
      </c>
      <c r="F884" s="102" t="s">
        <v>70</v>
      </c>
      <c r="G884" s="103" t="s">
        <v>20</v>
      </c>
      <c r="H884" s="131" t="s">
        <v>46</v>
      </c>
      <c r="I884" s="132">
        <v>3000</v>
      </c>
      <c r="J884" s="106"/>
      <c r="K884" s="107">
        <f t="shared" si="2579"/>
        <v>7624726</v>
      </c>
      <c r="L884" s="645"/>
      <c r="M884" s="133"/>
      <c r="N884" s="133"/>
      <c r="O884" s="134" t="str">
        <f t="shared" ref="O884:S884" si="2915">IF($H884=O$6,$I884,"")</f>
        <v/>
      </c>
      <c r="P884" s="135" t="str">
        <f t="shared" si="2915"/>
        <v/>
      </c>
      <c r="Q884" s="136">
        <f t="shared" si="2915"/>
        <v>3000</v>
      </c>
      <c r="R884" s="135" t="str">
        <f t="shared" si="2915"/>
        <v/>
      </c>
      <c r="S884" s="137" t="str">
        <f t="shared" si="2915"/>
        <v/>
      </c>
      <c r="T884" s="113" t="str">
        <f t="shared" ref="T884:AJ884" si="2916">IF($H884=T$6,$J884,"")</f>
        <v/>
      </c>
      <c r="U884" s="114" t="str">
        <f t="shared" si="2916"/>
        <v/>
      </c>
      <c r="V884" s="114" t="str">
        <f t="shared" si="2916"/>
        <v/>
      </c>
      <c r="W884" s="114" t="str">
        <f t="shared" si="2916"/>
        <v/>
      </c>
      <c r="X884" s="113" t="str">
        <f t="shared" si="2916"/>
        <v/>
      </c>
      <c r="Y884" s="114" t="str">
        <f t="shared" si="2916"/>
        <v/>
      </c>
      <c r="Z884" s="114" t="str">
        <f t="shared" si="2916"/>
        <v/>
      </c>
      <c r="AA884" s="114" t="str">
        <f t="shared" si="2916"/>
        <v/>
      </c>
      <c r="AB884" s="113" t="str">
        <f t="shared" si="2916"/>
        <v/>
      </c>
      <c r="AC884" s="114" t="str">
        <f t="shared" si="2916"/>
        <v/>
      </c>
      <c r="AD884" s="114" t="str">
        <f t="shared" si="2916"/>
        <v/>
      </c>
      <c r="AE884" s="114" t="str">
        <f t="shared" si="2916"/>
        <v/>
      </c>
      <c r="AF884" s="114" t="str">
        <f t="shared" si="2916"/>
        <v/>
      </c>
      <c r="AG884" s="114" t="str">
        <f t="shared" si="2916"/>
        <v/>
      </c>
      <c r="AH884" s="114" t="str">
        <f t="shared" si="2916"/>
        <v/>
      </c>
      <c r="AI884" s="113" t="str">
        <f t="shared" si="2916"/>
        <v/>
      </c>
      <c r="AJ884" s="115" t="str">
        <f t="shared" si="2916"/>
        <v/>
      </c>
      <c r="AK884" s="617"/>
      <c r="AL884" s="38"/>
      <c r="AM884" s="98" t="s">
        <v>68</v>
      </c>
      <c r="AN884" s="130">
        <f t="shared" si="2582"/>
        <v>878</v>
      </c>
      <c r="AO884" s="138" t="str">
        <f t="shared" ref="AO884:AS884" si="2917">IF(AND($G884=AO$4,$H884=AO$6),$I884,"")</f>
        <v/>
      </c>
      <c r="AP884" s="139" t="str">
        <f t="shared" si="2917"/>
        <v/>
      </c>
      <c r="AQ884" s="139">
        <f t="shared" si="2917"/>
        <v>3000</v>
      </c>
      <c r="AR884" s="139" t="str">
        <f t="shared" si="2917"/>
        <v/>
      </c>
      <c r="AS884" s="139" t="str">
        <f t="shared" si="2917"/>
        <v/>
      </c>
      <c r="AT884" s="118"/>
      <c r="AU884" s="138" t="str">
        <f t="shared" si="2511"/>
        <v/>
      </c>
      <c r="AV884" s="139" t="str">
        <f t="shared" si="2512"/>
        <v/>
      </c>
      <c r="AW884" s="139" t="str">
        <f t="shared" si="2513"/>
        <v/>
      </c>
      <c r="AX884" s="139" t="str">
        <f t="shared" si="2514"/>
        <v/>
      </c>
      <c r="AY884" s="139" t="str">
        <f t="shared" si="2515"/>
        <v/>
      </c>
      <c r="AZ884" s="140" t="str">
        <f t="shared" si="2516"/>
        <v/>
      </c>
      <c r="BA884" s="141" t="str">
        <f t="shared" si="2517"/>
        <v/>
      </c>
      <c r="BB884" s="139" t="str">
        <f t="shared" si="2518"/>
        <v/>
      </c>
      <c r="BC884" s="139" t="str">
        <f t="shared" si="2519"/>
        <v/>
      </c>
      <c r="BD884" s="139" t="str">
        <f t="shared" si="2520"/>
        <v/>
      </c>
      <c r="BE884" s="140" t="str">
        <f t="shared" si="2521"/>
        <v/>
      </c>
      <c r="BF884" s="122" t="str">
        <f t="shared" si="2522"/>
        <v/>
      </c>
      <c r="BG884" s="123" t="str">
        <f t="shared" si="2523"/>
        <v/>
      </c>
      <c r="BH884" s="123" t="str">
        <f t="shared" si="2524"/>
        <v/>
      </c>
      <c r="BI884" s="123" t="str">
        <f t="shared" si="2525"/>
        <v/>
      </c>
      <c r="BJ884" s="122" t="str">
        <f t="shared" si="2526"/>
        <v/>
      </c>
      <c r="BK884" s="123" t="str">
        <f t="shared" si="2527"/>
        <v/>
      </c>
      <c r="BL884" s="123" t="str">
        <f t="shared" si="2528"/>
        <v/>
      </c>
      <c r="BM884" s="123" t="str">
        <f t="shared" si="2529"/>
        <v/>
      </c>
      <c r="BN884" s="123" t="str">
        <f t="shared" si="2530"/>
        <v/>
      </c>
      <c r="BO884" s="123" t="str">
        <f t="shared" si="2531"/>
        <v/>
      </c>
      <c r="BP884" s="123" t="str">
        <f t="shared" si="2532"/>
        <v/>
      </c>
      <c r="BQ884" s="123" t="str">
        <f t="shared" si="2533"/>
        <v/>
      </c>
      <c r="BR884" s="124" t="str">
        <f t="shared" si="2534"/>
        <v/>
      </c>
      <c r="BS884" s="142" t="str">
        <f t="shared" si="2535"/>
        <v/>
      </c>
      <c r="BT884" s="143" t="str">
        <f t="shared" si="2536"/>
        <v/>
      </c>
      <c r="BU884" s="143" t="str">
        <f t="shared" si="2537"/>
        <v/>
      </c>
      <c r="BV884" s="143" t="str">
        <f t="shared" si="2538"/>
        <v/>
      </c>
      <c r="BW884" s="143" t="str">
        <f t="shared" si="2539"/>
        <v/>
      </c>
      <c r="BX884" s="144" t="str">
        <f t="shared" si="2540"/>
        <v/>
      </c>
      <c r="BY884" s="141" t="str">
        <f t="shared" si="2541"/>
        <v/>
      </c>
      <c r="BZ884" s="139" t="str">
        <f t="shared" si="2542"/>
        <v/>
      </c>
      <c r="CA884" s="139" t="str">
        <f t="shared" si="2543"/>
        <v/>
      </c>
      <c r="CB884" s="139" t="str">
        <f t="shared" si="2544"/>
        <v/>
      </c>
      <c r="CC884" s="139" t="str">
        <f t="shared" si="2545"/>
        <v/>
      </c>
      <c r="CD884" s="139" t="str">
        <f t="shared" si="2546"/>
        <v/>
      </c>
      <c r="CE884" s="140" t="str">
        <f t="shared" si="2547"/>
        <v/>
      </c>
      <c r="CF884" s="141" t="str">
        <f t="shared" si="2548"/>
        <v/>
      </c>
      <c r="CG884" s="139" t="str">
        <f t="shared" si="2549"/>
        <v/>
      </c>
      <c r="CH884" s="139" t="str">
        <f t="shared" si="2550"/>
        <v/>
      </c>
      <c r="CI884" s="139" t="str">
        <f t="shared" si="2551"/>
        <v/>
      </c>
      <c r="CJ884" s="139" t="str">
        <f t="shared" si="2552"/>
        <v/>
      </c>
      <c r="CK884" s="139" t="str">
        <f t="shared" si="2553"/>
        <v/>
      </c>
      <c r="CL884" s="140" t="str">
        <f t="shared" si="2554"/>
        <v/>
      </c>
      <c r="CM884" s="142" t="str">
        <f t="shared" si="2555"/>
        <v/>
      </c>
      <c r="CN884" s="143" t="str">
        <f t="shared" si="2556"/>
        <v/>
      </c>
      <c r="CO884" s="143" t="str">
        <f t="shared" si="2557"/>
        <v/>
      </c>
      <c r="CP884" s="143" t="str">
        <f t="shared" si="2558"/>
        <v/>
      </c>
      <c r="CQ884" s="143" t="str">
        <f t="shared" si="2559"/>
        <v/>
      </c>
      <c r="CR884" s="145" t="str">
        <f t="shared" si="2560"/>
        <v/>
      </c>
      <c r="CS884" s="127"/>
      <c r="CT884" s="122" t="str">
        <f t="shared" si="2561"/>
        <v/>
      </c>
      <c r="CU884" s="123" t="str">
        <f t="shared" si="2562"/>
        <v/>
      </c>
      <c r="CV884" s="123" t="str">
        <f t="shared" si="2563"/>
        <v/>
      </c>
      <c r="CW884" s="123" t="str">
        <f t="shared" si="2564"/>
        <v/>
      </c>
      <c r="CX884" s="123" t="str">
        <f t="shared" si="2565"/>
        <v/>
      </c>
      <c r="CY884" s="123" t="str">
        <f t="shared" si="2566"/>
        <v/>
      </c>
      <c r="CZ884" s="123" t="str">
        <f t="shared" si="2567"/>
        <v/>
      </c>
      <c r="DA884" s="123" t="str">
        <f t="shared" si="2568"/>
        <v/>
      </c>
      <c r="DB884" s="124" t="str">
        <f t="shared" si="2569"/>
        <v/>
      </c>
      <c r="DC884" s="128" t="str">
        <f t="shared" si="2570"/>
        <v/>
      </c>
      <c r="DD884" s="123" t="str">
        <f t="shared" si="2571"/>
        <v/>
      </c>
      <c r="DE884" s="123" t="str">
        <f t="shared" si="2572"/>
        <v/>
      </c>
      <c r="DF884" s="123" t="str">
        <f t="shared" si="2573"/>
        <v/>
      </c>
      <c r="DG884" s="123" t="str">
        <f t="shared" si="2574"/>
        <v/>
      </c>
      <c r="DH884" s="123" t="str">
        <f t="shared" si="2575"/>
        <v/>
      </c>
      <c r="DI884" s="123" t="str">
        <f t="shared" si="2576"/>
        <v/>
      </c>
      <c r="DJ884" s="129" t="str">
        <f t="shared" si="2577"/>
        <v/>
      </c>
      <c r="DK884" s="98" t="s">
        <v>68</v>
      </c>
      <c r="DL884" s="130">
        <f t="shared" si="2584"/>
        <v>878</v>
      </c>
      <c r="DM884" s="56"/>
    </row>
    <row r="885" spans="2:117" ht="22.5" customHeight="1">
      <c r="B885" s="98" t="s">
        <v>68</v>
      </c>
      <c r="C885" s="130">
        <f t="shared" si="2578"/>
        <v>879</v>
      </c>
      <c r="D885" s="146">
        <v>45721</v>
      </c>
      <c r="E885" s="155" t="s">
        <v>69</v>
      </c>
      <c r="F885" s="102" t="s">
        <v>70</v>
      </c>
      <c r="G885" s="103" t="s">
        <v>20</v>
      </c>
      <c r="H885" s="131" t="s">
        <v>46</v>
      </c>
      <c r="I885" s="132">
        <v>50000</v>
      </c>
      <c r="J885" s="106"/>
      <c r="K885" s="107">
        <f t="shared" si="2579"/>
        <v>7674726</v>
      </c>
      <c r="L885" s="645"/>
      <c r="M885" s="133"/>
      <c r="N885" s="133"/>
      <c r="O885" s="134" t="str">
        <f t="shared" ref="O885:S885" si="2918">IF($H885=O$6,$I885,"")</f>
        <v/>
      </c>
      <c r="P885" s="135" t="str">
        <f t="shared" si="2918"/>
        <v/>
      </c>
      <c r="Q885" s="136">
        <f t="shared" si="2918"/>
        <v>50000</v>
      </c>
      <c r="R885" s="135" t="str">
        <f t="shared" si="2918"/>
        <v/>
      </c>
      <c r="S885" s="137" t="str">
        <f t="shared" si="2918"/>
        <v/>
      </c>
      <c r="T885" s="113" t="str">
        <f t="shared" ref="T885:AJ885" si="2919">IF($H885=T$6,$J885,"")</f>
        <v/>
      </c>
      <c r="U885" s="114" t="str">
        <f t="shared" si="2919"/>
        <v/>
      </c>
      <c r="V885" s="114" t="str">
        <f t="shared" si="2919"/>
        <v/>
      </c>
      <c r="W885" s="114" t="str">
        <f t="shared" si="2919"/>
        <v/>
      </c>
      <c r="X885" s="113" t="str">
        <f t="shared" si="2919"/>
        <v/>
      </c>
      <c r="Y885" s="114" t="str">
        <f t="shared" si="2919"/>
        <v/>
      </c>
      <c r="Z885" s="114" t="str">
        <f t="shared" si="2919"/>
        <v/>
      </c>
      <c r="AA885" s="114" t="str">
        <f t="shared" si="2919"/>
        <v/>
      </c>
      <c r="AB885" s="113" t="str">
        <f t="shared" si="2919"/>
        <v/>
      </c>
      <c r="AC885" s="114" t="str">
        <f t="shared" si="2919"/>
        <v/>
      </c>
      <c r="AD885" s="114" t="str">
        <f t="shared" si="2919"/>
        <v/>
      </c>
      <c r="AE885" s="114" t="str">
        <f t="shared" si="2919"/>
        <v/>
      </c>
      <c r="AF885" s="114" t="str">
        <f t="shared" si="2919"/>
        <v/>
      </c>
      <c r="AG885" s="114" t="str">
        <f t="shared" si="2919"/>
        <v/>
      </c>
      <c r="AH885" s="114" t="str">
        <f t="shared" si="2919"/>
        <v/>
      </c>
      <c r="AI885" s="113" t="str">
        <f t="shared" si="2919"/>
        <v/>
      </c>
      <c r="AJ885" s="115" t="str">
        <f t="shared" si="2919"/>
        <v/>
      </c>
      <c r="AK885" s="617"/>
      <c r="AL885" s="38"/>
      <c r="AM885" s="98" t="s">
        <v>68</v>
      </c>
      <c r="AN885" s="130">
        <f t="shared" si="2582"/>
        <v>879</v>
      </c>
      <c r="AO885" s="138" t="str">
        <f t="shared" ref="AO885:AS885" si="2920">IF(AND($G885=AO$4,$H885=AO$6),$I885,"")</f>
        <v/>
      </c>
      <c r="AP885" s="139" t="str">
        <f t="shared" si="2920"/>
        <v/>
      </c>
      <c r="AQ885" s="139">
        <f t="shared" si="2920"/>
        <v>50000</v>
      </c>
      <c r="AR885" s="139" t="str">
        <f t="shared" si="2920"/>
        <v/>
      </c>
      <c r="AS885" s="139" t="str">
        <f t="shared" si="2920"/>
        <v/>
      </c>
      <c r="AT885" s="118"/>
      <c r="AU885" s="138" t="str">
        <f t="shared" si="2511"/>
        <v/>
      </c>
      <c r="AV885" s="139" t="str">
        <f t="shared" si="2512"/>
        <v/>
      </c>
      <c r="AW885" s="139" t="str">
        <f t="shared" si="2513"/>
        <v/>
      </c>
      <c r="AX885" s="139" t="str">
        <f t="shared" si="2514"/>
        <v/>
      </c>
      <c r="AY885" s="139" t="str">
        <f t="shared" si="2515"/>
        <v/>
      </c>
      <c r="AZ885" s="140" t="str">
        <f t="shared" si="2516"/>
        <v/>
      </c>
      <c r="BA885" s="141" t="str">
        <f t="shared" si="2517"/>
        <v/>
      </c>
      <c r="BB885" s="139" t="str">
        <f t="shared" si="2518"/>
        <v/>
      </c>
      <c r="BC885" s="139" t="str">
        <f t="shared" si="2519"/>
        <v/>
      </c>
      <c r="BD885" s="139" t="str">
        <f t="shared" si="2520"/>
        <v/>
      </c>
      <c r="BE885" s="140" t="str">
        <f t="shared" si="2521"/>
        <v/>
      </c>
      <c r="BF885" s="122" t="str">
        <f t="shared" si="2522"/>
        <v/>
      </c>
      <c r="BG885" s="123" t="str">
        <f t="shared" si="2523"/>
        <v/>
      </c>
      <c r="BH885" s="123" t="str">
        <f t="shared" si="2524"/>
        <v/>
      </c>
      <c r="BI885" s="123" t="str">
        <f t="shared" si="2525"/>
        <v/>
      </c>
      <c r="BJ885" s="122" t="str">
        <f t="shared" si="2526"/>
        <v/>
      </c>
      <c r="BK885" s="123" t="str">
        <f t="shared" si="2527"/>
        <v/>
      </c>
      <c r="BL885" s="123" t="str">
        <f t="shared" si="2528"/>
        <v/>
      </c>
      <c r="BM885" s="123" t="str">
        <f t="shared" si="2529"/>
        <v/>
      </c>
      <c r="BN885" s="123" t="str">
        <f t="shared" si="2530"/>
        <v/>
      </c>
      <c r="BO885" s="123" t="str">
        <f t="shared" si="2531"/>
        <v/>
      </c>
      <c r="BP885" s="123" t="str">
        <f t="shared" si="2532"/>
        <v/>
      </c>
      <c r="BQ885" s="123" t="str">
        <f t="shared" si="2533"/>
        <v/>
      </c>
      <c r="BR885" s="124" t="str">
        <f t="shared" si="2534"/>
        <v/>
      </c>
      <c r="BS885" s="142" t="str">
        <f t="shared" si="2535"/>
        <v/>
      </c>
      <c r="BT885" s="143" t="str">
        <f t="shared" si="2536"/>
        <v/>
      </c>
      <c r="BU885" s="143" t="str">
        <f t="shared" si="2537"/>
        <v/>
      </c>
      <c r="BV885" s="143" t="str">
        <f t="shared" si="2538"/>
        <v/>
      </c>
      <c r="BW885" s="143" t="str">
        <f t="shared" si="2539"/>
        <v/>
      </c>
      <c r="BX885" s="144" t="str">
        <f t="shared" si="2540"/>
        <v/>
      </c>
      <c r="BY885" s="141" t="str">
        <f t="shared" si="2541"/>
        <v/>
      </c>
      <c r="BZ885" s="139" t="str">
        <f t="shared" si="2542"/>
        <v/>
      </c>
      <c r="CA885" s="139" t="str">
        <f t="shared" si="2543"/>
        <v/>
      </c>
      <c r="CB885" s="139" t="str">
        <f t="shared" si="2544"/>
        <v/>
      </c>
      <c r="CC885" s="139" t="str">
        <f t="shared" si="2545"/>
        <v/>
      </c>
      <c r="CD885" s="139" t="str">
        <f t="shared" si="2546"/>
        <v/>
      </c>
      <c r="CE885" s="140" t="str">
        <f t="shared" si="2547"/>
        <v/>
      </c>
      <c r="CF885" s="141" t="str">
        <f t="shared" si="2548"/>
        <v/>
      </c>
      <c r="CG885" s="139" t="str">
        <f t="shared" si="2549"/>
        <v/>
      </c>
      <c r="CH885" s="139" t="str">
        <f t="shared" si="2550"/>
        <v/>
      </c>
      <c r="CI885" s="139" t="str">
        <f t="shared" si="2551"/>
        <v/>
      </c>
      <c r="CJ885" s="139" t="str">
        <f t="shared" si="2552"/>
        <v/>
      </c>
      <c r="CK885" s="139" t="str">
        <f t="shared" si="2553"/>
        <v/>
      </c>
      <c r="CL885" s="140" t="str">
        <f t="shared" si="2554"/>
        <v/>
      </c>
      <c r="CM885" s="142" t="str">
        <f t="shared" si="2555"/>
        <v/>
      </c>
      <c r="CN885" s="143" t="str">
        <f t="shared" si="2556"/>
        <v/>
      </c>
      <c r="CO885" s="143" t="str">
        <f t="shared" si="2557"/>
        <v/>
      </c>
      <c r="CP885" s="143" t="str">
        <f t="shared" si="2558"/>
        <v/>
      </c>
      <c r="CQ885" s="143" t="str">
        <f t="shared" si="2559"/>
        <v/>
      </c>
      <c r="CR885" s="145" t="str">
        <f t="shared" si="2560"/>
        <v/>
      </c>
      <c r="CS885" s="127"/>
      <c r="CT885" s="122" t="str">
        <f t="shared" si="2561"/>
        <v/>
      </c>
      <c r="CU885" s="123" t="str">
        <f t="shared" si="2562"/>
        <v/>
      </c>
      <c r="CV885" s="123" t="str">
        <f t="shared" si="2563"/>
        <v/>
      </c>
      <c r="CW885" s="123" t="str">
        <f t="shared" si="2564"/>
        <v/>
      </c>
      <c r="CX885" s="123" t="str">
        <f t="shared" si="2565"/>
        <v/>
      </c>
      <c r="CY885" s="123" t="str">
        <f t="shared" si="2566"/>
        <v/>
      </c>
      <c r="CZ885" s="123" t="str">
        <f t="shared" si="2567"/>
        <v/>
      </c>
      <c r="DA885" s="123" t="str">
        <f t="shared" si="2568"/>
        <v/>
      </c>
      <c r="DB885" s="124" t="str">
        <f t="shared" si="2569"/>
        <v/>
      </c>
      <c r="DC885" s="128" t="str">
        <f t="shared" si="2570"/>
        <v/>
      </c>
      <c r="DD885" s="123" t="str">
        <f t="shared" si="2571"/>
        <v/>
      </c>
      <c r="DE885" s="123" t="str">
        <f t="shared" si="2572"/>
        <v/>
      </c>
      <c r="DF885" s="123" t="str">
        <f t="shared" si="2573"/>
        <v/>
      </c>
      <c r="DG885" s="123" t="str">
        <f t="shared" si="2574"/>
        <v/>
      </c>
      <c r="DH885" s="123" t="str">
        <f t="shared" si="2575"/>
        <v/>
      </c>
      <c r="DI885" s="123" t="str">
        <f t="shared" si="2576"/>
        <v/>
      </c>
      <c r="DJ885" s="129" t="str">
        <f t="shared" si="2577"/>
        <v/>
      </c>
      <c r="DK885" s="98" t="s">
        <v>68</v>
      </c>
      <c r="DL885" s="130">
        <f t="shared" si="2584"/>
        <v>879</v>
      </c>
      <c r="DM885" s="56"/>
    </row>
    <row r="886" spans="2:117" ht="22.5" customHeight="1">
      <c r="B886" s="98" t="s">
        <v>68</v>
      </c>
      <c r="C886" s="130">
        <f t="shared" si="2578"/>
        <v>880</v>
      </c>
      <c r="D886" s="146">
        <v>45721</v>
      </c>
      <c r="E886" s="155" t="s">
        <v>69</v>
      </c>
      <c r="F886" s="102" t="s">
        <v>70</v>
      </c>
      <c r="G886" s="156" t="s">
        <v>20</v>
      </c>
      <c r="H886" s="131" t="s">
        <v>46</v>
      </c>
      <c r="I886" s="132">
        <v>3000</v>
      </c>
      <c r="J886" s="106"/>
      <c r="K886" s="107">
        <f t="shared" si="2579"/>
        <v>7677726</v>
      </c>
      <c r="L886" s="645"/>
      <c r="M886" s="133"/>
      <c r="N886" s="133"/>
      <c r="O886" s="134" t="str">
        <f t="shared" ref="O886:S886" si="2921">IF($H886=O$6,$I886,"")</f>
        <v/>
      </c>
      <c r="P886" s="135" t="str">
        <f t="shared" si="2921"/>
        <v/>
      </c>
      <c r="Q886" s="136">
        <f t="shared" si="2921"/>
        <v>3000</v>
      </c>
      <c r="R886" s="135" t="str">
        <f t="shared" si="2921"/>
        <v/>
      </c>
      <c r="S886" s="137" t="str">
        <f t="shared" si="2921"/>
        <v/>
      </c>
      <c r="T886" s="113" t="str">
        <f t="shared" ref="T886:AJ886" si="2922">IF($H886=T$6,$J886,"")</f>
        <v/>
      </c>
      <c r="U886" s="114" t="str">
        <f t="shared" si="2922"/>
        <v/>
      </c>
      <c r="V886" s="114" t="str">
        <f t="shared" si="2922"/>
        <v/>
      </c>
      <c r="W886" s="114" t="str">
        <f t="shared" si="2922"/>
        <v/>
      </c>
      <c r="X886" s="113" t="str">
        <f t="shared" si="2922"/>
        <v/>
      </c>
      <c r="Y886" s="114" t="str">
        <f t="shared" si="2922"/>
        <v/>
      </c>
      <c r="Z886" s="114" t="str">
        <f t="shared" si="2922"/>
        <v/>
      </c>
      <c r="AA886" s="114" t="str">
        <f t="shared" si="2922"/>
        <v/>
      </c>
      <c r="AB886" s="113" t="str">
        <f t="shared" si="2922"/>
        <v/>
      </c>
      <c r="AC886" s="114" t="str">
        <f t="shared" si="2922"/>
        <v/>
      </c>
      <c r="AD886" s="114" t="str">
        <f t="shared" si="2922"/>
        <v/>
      </c>
      <c r="AE886" s="114" t="str">
        <f t="shared" si="2922"/>
        <v/>
      </c>
      <c r="AF886" s="114" t="str">
        <f t="shared" si="2922"/>
        <v/>
      </c>
      <c r="AG886" s="114" t="str">
        <f t="shared" si="2922"/>
        <v/>
      </c>
      <c r="AH886" s="114" t="str">
        <f t="shared" si="2922"/>
        <v/>
      </c>
      <c r="AI886" s="113" t="str">
        <f t="shared" si="2922"/>
        <v/>
      </c>
      <c r="AJ886" s="115" t="str">
        <f t="shared" si="2922"/>
        <v/>
      </c>
      <c r="AK886" s="617"/>
      <c r="AL886" s="38"/>
      <c r="AM886" s="98" t="s">
        <v>68</v>
      </c>
      <c r="AN886" s="130">
        <f t="shared" si="2582"/>
        <v>880</v>
      </c>
      <c r="AO886" s="138" t="str">
        <f t="shared" ref="AO886:AS886" si="2923">IF(AND($G886=AO$4,$H886=AO$6),$I886,"")</f>
        <v/>
      </c>
      <c r="AP886" s="139" t="str">
        <f t="shared" si="2923"/>
        <v/>
      </c>
      <c r="AQ886" s="139">
        <f t="shared" si="2923"/>
        <v>3000</v>
      </c>
      <c r="AR886" s="139" t="str">
        <f t="shared" si="2923"/>
        <v/>
      </c>
      <c r="AS886" s="139" t="str">
        <f t="shared" si="2923"/>
        <v/>
      </c>
      <c r="AT886" s="118"/>
      <c r="AU886" s="138" t="str">
        <f t="shared" si="2511"/>
        <v/>
      </c>
      <c r="AV886" s="139" t="str">
        <f t="shared" si="2512"/>
        <v/>
      </c>
      <c r="AW886" s="139" t="str">
        <f t="shared" si="2513"/>
        <v/>
      </c>
      <c r="AX886" s="139" t="str">
        <f t="shared" si="2514"/>
        <v/>
      </c>
      <c r="AY886" s="139" t="str">
        <f t="shared" si="2515"/>
        <v/>
      </c>
      <c r="AZ886" s="140" t="str">
        <f t="shared" si="2516"/>
        <v/>
      </c>
      <c r="BA886" s="141" t="str">
        <f t="shared" si="2517"/>
        <v/>
      </c>
      <c r="BB886" s="139" t="str">
        <f t="shared" si="2518"/>
        <v/>
      </c>
      <c r="BC886" s="139" t="str">
        <f t="shared" si="2519"/>
        <v/>
      </c>
      <c r="BD886" s="139" t="str">
        <f t="shared" si="2520"/>
        <v/>
      </c>
      <c r="BE886" s="140" t="str">
        <f t="shared" si="2521"/>
        <v/>
      </c>
      <c r="BF886" s="122" t="str">
        <f t="shared" si="2522"/>
        <v/>
      </c>
      <c r="BG886" s="123" t="str">
        <f t="shared" si="2523"/>
        <v/>
      </c>
      <c r="BH886" s="123" t="str">
        <f t="shared" si="2524"/>
        <v/>
      </c>
      <c r="BI886" s="123" t="str">
        <f t="shared" si="2525"/>
        <v/>
      </c>
      <c r="BJ886" s="122" t="str">
        <f t="shared" si="2526"/>
        <v/>
      </c>
      <c r="BK886" s="123" t="str">
        <f t="shared" si="2527"/>
        <v/>
      </c>
      <c r="BL886" s="123" t="str">
        <f t="shared" si="2528"/>
        <v/>
      </c>
      <c r="BM886" s="123" t="str">
        <f t="shared" si="2529"/>
        <v/>
      </c>
      <c r="BN886" s="123" t="str">
        <f t="shared" si="2530"/>
        <v/>
      </c>
      <c r="BO886" s="123" t="str">
        <f t="shared" si="2531"/>
        <v/>
      </c>
      <c r="BP886" s="123" t="str">
        <f t="shared" si="2532"/>
        <v/>
      </c>
      <c r="BQ886" s="123" t="str">
        <f t="shared" si="2533"/>
        <v/>
      </c>
      <c r="BR886" s="124" t="str">
        <f t="shared" si="2534"/>
        <v/>
      </c>
      <c r="BS886" s="142" t="str">
        <f t="shared" si="2535"/>
        <v/>
      </c>
      <c r="BT886" s="143" t="str">
        <f t="shared" si="2536"/>
        <v/>
      </c>
      <c r="BU886" s="143" t="str">
        <f t="shared" si="2537"/>
        <v/>
      </c>
      <c r="BV886" s="143" t="str">
        <f t="shared" si="2538"/>
        <v/>
      </c>
      <c r="BW886" s="143" t="str">
        <f t="shared" si="2539"/>
        <v/>
      </c>
      <c r="BX886" s="144" t="str">
        <f t="shared" si="2540"/>
        <v/>
      </c>
      <c r="BY886" s="141" t="str">
        <f t="shared" si="2541"/>
        <v/>
      </c>
      <c r="BZ886" s="139" t="str">
        <f t="shared" si="2542"/>
        <v/>
      </c>
      <c r="CA886" s="139" t="str">
        <f t="shared" si="2543"/>
        <v/>
      </c>
      <c r="CB886" s="139" t="str">
        <f t="shared" si="2544"/>
        <v/>
      </c>
      <c r="CC886" s="139" t="str">
        <f t="shared" si="2545"/>
        <v/>
      </c>
      <c r="CD886" s="139" t="str">
        <f t="shared" si="2546"/>
        <v/>
      </c>
      <c r="CE886" s="140" t="str">
        <f t="shared" si="2547"/>
        <v/>
      </c>
      <c r="CF886" s="141" t="str">
        <f t="shared" si="2548"/>
        <v/>
      </c>
      <c r="CG886" s="139" t="str">
        <f t="shared" si="2549"/>
        <v/>
      </c>
      <c r="CH886" s="139" t="str">
        <f t="shared" si="2550"/>
        <v/>
      </c>
      <c r="CI886" s="139" t="str">
        <f t="shared" si="2551"/>
        <v/>
      </c>
      <c r="CJ886" s="139" t="str">
        <f t="shared" si="2552"/>
        <v/>
      </c>
      <c r="CK886" s="139" t="str">
        <f t="shared" si="2553"/>
        <v/>
      </c>
      <c r="CL886" s="140" t="str">
        <f t="shared" si="2554"/>
        <v/>
      </c>
      <c r="CM886" s="142" t="str">
        <f t="shared" si="2555"/>
        <v/>
      </c>
      <c r="CN886" s="143" t="str">
        <f t="shared" si="2556"/>
        <v/>
      </c>
      <c r="CO886" s="143" t="str">
        <f t="shared" si="2557"/>
        <v/>
      </c>
      <c r="CP886" s="143" t="str">
        <f t="shared" si="2558"/>
        <v/>
      </c>
      <c r="CQ886" s="143" t="str">
        <f t="shared" si="2559"/>
        <v/>
      </c>
      <c r="CR886" s="145" t="str">
        <f t="shared" si="2560"/>
        <v/>
      </c>
      <c r="CS886" s="127"/>
      <c r="CT886" s="122" t="str">
        <f t="shared" si="2561"/>
        <v/>
      </c>
      <c r="CU886" s="123" t="str">
        <f t="shared" si="2562"/>
        <v/>
      </c>
      <c r="CV886" s="123" t="str">
        <f t="shared" si="2563"/>
        <v/>
      </c>
      <c r="CW886" s="123" t="str">
        <f t="shared" si="2564"/>
        <v/>
      </c>
      <c r="CX886" s="123" t="str">
        <f t="shared" si="2565"/>
        <v/>
      </c>
      <c r="CY886" s="123" t="str">
        <f t="shared" si="2566"/>
        <v/>
      </c>
      <c r="CZ886" s="123" t="str">
        <f t="shared" si="2567"/>
        <v/>
      </c>
      <c r="DA886" s="123" t="str">
        <f t="shared" si="2568"/>
        <v/>
      </c>
      <c r="DB886" s="124" t="str">
        <f t="shared" si="2569"/>
        <v/>
      </c>
      <c r="DC886" s="128" t="str">
        <f t="shared" si="2570"/>
        <v/>
      </c>
      <c r="DD886" s="123" t="str">
        <f t="shared" si="2571"/>
        <v/>
      </c>
      <c r="DE886" s="123" t="str">
        <f t="shared" si="2572"/>
        <v/>
      </c>
      <c r="DF886" s="123" t="str">
        <f t="shared" si="2573"/>
        <v/>
      </c>
      <c r="DG886" s="123" t="str">
        <f t="shared" si="2574"/>
        <v/>
      </c>
      <c r="DH886" s="123" t="str">
        <f t="shared" si="2575"/>
        <v/>
      </c>
      <c r="DI886" s="123" t="str">
        <f t="shared" si="2576"/>
        <v/>
      </c>
      <c r="DJ886" s="129" t="str">
        <f t="shared" si="2577"/>
        <v/>
      </c>
      <c r="DK886" s="98" t="s">
        <v>68</v>
      </c>
      <c r="DL886" s="130">
        <f t="shared" si="2584"/>
        <v>880</v>
      </c>
      <c r="DM886" s="56"/>
    </row>
    <row r="887" spans="2:117" ht="22.5" customHeight="1">
      <c r="B887" s="98" t="s">
        <v>68</v>
      </c>
      <c r="C887" s="130">
        <f t="shared" si="2578"/>
        <v>881</v>
      </c>
      <c r="D887" s="146">
        <v>45721</v>
      </c>
      <c r="E887" s="155" t="s">
        <v>69</v>
      </c>
      <c r="F887" s="102" t="s">
        <v>70</v>
      </c>
      <c r="G887" s="103" t="s">
        <v>20</v>
      </c>
      <c r="H887" s="131" t="s">
        <v>46</v>
      </c>
      <c r="I887" s="132">
        <v>10000</v>
      </c>
      <c r="J887" s="106"/>
      <c r="K887" s="107">
        <f t="shared" si="2579"/>
        <v>7687726</v>
      </c>
      <c r="L887" s="645"/>
      <c r="M887" s="133"/>
      <c r="N887" s="133"/>
      <c r="O887" s="134" t="str">
        <f t="shared" ref="O887:S887" si="2924">IF($H887=O$6,$I887,"")</f>
        <v/>
      </c>
      <c r="P887" s="135" t="str">
        <f t="shared" si="2924"/>
        <v/>
      </c>
      <c r="Q887" s="136">
        <f t="shared" si="2924"/>
        <v>10000</v>
      </c>
      <c r="R887" s="135" t="str">
        <f t="shared" si="2924"/>
        <v/>
      </c>
      <c r="S887" s="137" t="str">
        <f t="shared" si="2924"/>
        <v/>
      </c>
      <c r="T887" s="113" t="str">
        <f t="shared" ref="T887:AJ887" si="2925">IF($H887=T$6,$J887,"")</f>
        <v/>
      </c>
      <c r="U887" s="114" t="str">
        <f t="shared" si="2925"/>
        <v/>
      </c>
      <c r="V887" s="114" t="str">
        <f t="shared" si="2925"/>
        <v/>
      </c>
      <c r="W887" s="114" t="str">
        <f t="shared" si="2925"/>
        <v/>
      </c>
      <c r="X887" s="113" t="str">
        <f t="shared" si="2925"/>
        <v/>
      </c>
      <c r="Y887" s="114" t="str">
        <f t="shared" si="2925"/>
        <v/>
      </c>
      <c r="Z887" s="114" t="str">
        <f t="shared" si="2925"/>
        <v/>
      </c>
      <c r="AA887" s="114" t="str">
        <f t="shared" si="2925"/>
        <v/>
      </c>
      <c r="AB887" s="113" t="str">
        <f t="shared" si="2925"/>
        <v/>
      </c>
      <c r="AC887" s="114" t="str">
        <f t="shared" si="2925"/>
        <v/>
      </c>
      <c r="AD887" s="114" t="str">
        <f t="shared" si="2925"/>
        <v/>
      </c>
      <c r="AE887" s="114" t="str">
        <f t="shared" si="2925"/>
        <v/>
      </c>
      <c r="AF887" s="114" t="str">
        <f t="shared" si="2925"/>
        <v/>
      </c>
      <c r="AG887" s="114" t="str">
        <f t="shared" si="2925"/>
        <v/>
      </c>
      <c r="AH887" s="114" t="str">
        <f t="shared" si="2925"/>
        <v/>
      </c>
      <c r="AI887" s="113" t="str">
        <f t="shared" si="2925"/>
        <v/>
      </c>
      <c r="AJ887" s="115" t="str">
        <f t="shared" si="2925"/>
        <v/>
      </c>
      <c r="AK887" s="617"/>
      <c r="AL887" s="38"/>
      <c r="AM887" s="98" t="s">
        <v>68</v>
      </c>
      <c r="AN887" s="130">
        <f t="shared" si="2582"/>
        <v>881</v>
      </c>
      <c r="AO887" s="138" t="str">
        <f t="shared" ref="AO887:AS887" si="2926">IF(AND($G887=AO$4,$H887=AO$6),$I887,"")</f>
        <v/>
      </c>
      <c r="AP887" s="139" t="str">
        <f t="shared" si="2926"/>
        <v/>
      </c>
      <c r="AQ887" s="139">
        <f t="shared" si="2926"/>
        <v>10000</v>
      </c>
      <c r="AR887" s="139" t="str">
        <f t="shared" si="2926"/>
        <v/>
      </c>
      <c r="AS887" s="139" t="str">
        <f t="shared" si="2926"/>
        <v/>
      </c>
      <c r="AT887" s="118"/>
      <c r="AU887" s="138" t="str">
        <f t="shared" si="2511"/>
        <v/>
      </c>
      <c r="AV887" s="139" t="str">
        <f t="shared" si="2512"/>
        <v/>
      </c>
      <c r="AW887" s="139" t="str">
        <f t="shared" si="2513"/>
        <v/>
      </c>
      <c r="AX887" s="139" t="str">
        <f t="shared" si="2514"/>
        <v/>
      </c>
      <c r="AY887" s="139" t="str">
        <f t="shared" si="2515"/>
        <v/>
      </c>
      <c r="AZ887" s="140" t="str">
        <f t="shared" si="2516"/>
        <v/>
      </c>
      <c r="BA887" s="141" t="str">
        <f t="shared" si="2517"/>
        <v/>
      </c>
      <c r="BB887" s="139" t="str">
        <f t="shared" si="2518"/>
        <v/>
      </c>
      <c r="BC887" s="139" t="str">
        <f t="shared" si="2519"/>
        <v/>
      </c>
      <c r="BD887" s="139" t="str">
        <f t="shared" si="2520"/>
        <v/>
      </c>
      <c r="BE887" s="140" t="str">
        <f t="shared" si="2521"/>
        <v/>
      </c>
      <c r="BF887" s="122" t="str">
        <f t="shared" si="2522"/>
        <v/>
      </c>
      <c r="BG887" s="123" t="str">
        <f t="shared" si="2523"/>
        <v/>
      </c>
      <c r="BH887" s="123" t="str">
        <f t="shared" si="2524"/>
        <v/>
      </c>
      <c r="BI887" s="123" t="str">
        <f t="shared" si="2525"/>
        <v/>
      </c>
      <c r="BJ887" s="122" t="str">
        <f t="shared" si="2526"/>
        <v/>
      </c>
      <c r="BK887" s="123" t="str">
        <f t="shared" si="2527"/>
        <v/>
      </c>
      <c r="BL887" s="123" t="str">
        <f t="shared" si="2528"/>
        <v/>
      </c>
      <c r="BM887" s="123" t="str">
        <f t="shared" si="2529"/>
        <v/>
      </c>
      <c r="BN887" s="123" t="str">
        <f t="shared" si="2530"/>
        <v/>
      </c>
      <c r="BO887" s="123" t="str">
        <f t="shared" si="2531"/>
        <v/>
      </c>
      <c r="BP887" s="123" t="str">
        <f t="shared" si="2532"/>
        <v/>
      </c>
      <c r="BQ887" s="123" t="str">
        <f t="shared" si="2533"/>
        <v/>
      </c>
      <c r="BR887" s="124" t="str">
        <f t="shared" si="2534"/>
        <v/>
      </c>
      <c r="BS887" s="142" t="str">
        <f t="shared" si="2535"/>
        <v/>
      </c>
      <c r="BT887" s="143" t="str">
        <f t="shared" si="2536"/>
        <v/>
      </c>
      <c r="BU887" s="143" t="str">
        <f t="shared" si="2537"/>
        <v/>
      </c>
      <c r="BV887" s="143" t="str">
        <f t="shared" si="2538"/>
        <v/>
      </c>
      <c r="BW887" s="143" t="str">
        <f t="shared" si="2539"/>
        <v/>
      </c>
      <c r="BX887" s="144" t="str">
        <f t="shared" si="2540"/>
        <v/>
      </c>
      <c r="BY887" s="141" t="str">
        <f t="shared" si="2541"/>
        <v/>
      </c>
      <c r="BZ887" s="139" t="str">
        <f t="shared" si="2542"/>
        <v/>
      </c>
      <c r="CA887" s="139" t="str">
        <f t="shared" si="2543"/>
        <v/>
      </c>
      <c r="CB887" s="139" t="str">
        <f t="shared" si="2544"/>
        <v/>
      </c>
      <c r="CC887" s="139" t="str">
        <f t="shared" si="2545"/>
        <v/>
      </c>
      <c r="CD887" s="139" t="str">
        <f t="shared" si="2546"/>
        <v/>
      </c>
      <c r="CE887" s="140" t="str">
        <f t="shared" si="2547"/>
        <v/>
      </c>
      <c r="CF887" s="141" t="str">
        <f t="shared" si="2548"/>
        <v/>
      </c>
      <c r="CG887" s="139" t="str">
        <f t="shared" si="2549"/>
        <v/>
      </c>
      <c r="CH887" s="139" t="str">
        <f t="shared" si="2550"/>
        <v/>
      </c>
      <c r="CI887" s="139" t="str">
        <f t="shared" si="2551"/>
        <v/>
      </c>
      <c r="CJ887" s="139" t="str">
        <f t="shared" si="2552"/>
        <v/>
      </c>
      <c r="CK887" s="139" t="str">
        <f t="shared" si="2553"/>
        <v/>
      </c>
      <c r="CL887" s="140" t="str">
        <f t="shared" si="2554"/>
        <v/>
      </c>
      <c r="CM887" s="142" t="str">
        <f t="shared" si="2555"/>
        <v/>
      </c>
      <c r="CN887" s="143" t="str">
        <f t="shared" si="2556"/>
        <v/>
      </c>
      <c r="CO887" s="143" t="str">
        <f t="shared" si="2557"/>
        <v/>
      </c>
      <c r="CP887" s="143" t="str">
        <f t="shared" si="2558"/>
        <v/>
      </c>
      <c r="CQ887" s="143" t="str">
        <f t="shared" si="2559"/>
        <v/>
      </c>
      <c r="CR887" s="145" t="str">
        <f t="shared" si="2560"/>
        <v/>
      </c>
      <c r="CS887" s="127"/>
      <c r="CT887" s="122" t="str">
        <f t="shared" si="2561"/>
        <v/>
      </c>
      <c r="CU887" s="123" t="str">
        <f t="shared" si="2562"/>
        <v/>
      </c>
      <c r="CV887" s="123" t="str">
        <f t="shared" si="2563"/>
        <v/>
      </c>
      <c r="CW887" s="123" t="str">
        <f t="shared" si="2564"/>
        <v/>
      </c>
      <c r="CX887" s="123" t="str">
        <f t="shared" si="2565"/>
        <v/>
      </c>
      <c r="CY887" s="123" t="str">
        <f t="shared" si="2566"/>
        <v/>
      </c>
      <c r="CZ887" s="123" t="str">
        <f t="shared" si="2567"/>
        <v/>
      </c>
      <c r="DA887" s="123" t="str">
        <f t="shared" si="2568"/>
        <v/>
      </c>
      <c r="DB887" s="124" t="str">
        <f t="shared" si="2569"/>
        <v/>
      </c>
      <c r="DC887" s="128" t="str">
        <f t="shared" si="2570"/>
        <v/>
      </c>
      <c r="DD887" s="123" t="str">
        <f t="shared" si="2571"/>
        <v/>
      </c>
      <c r="DE887" s="123" t="str">
        <f t="shared" si="2572"/>
        <v/>
      </c>
      <c r="DF887" s="123" t="str">
        <f t="shared" si="2573"/>
        <v/>
      </c>
      <c r="DG887" s="123" t="str">
        <f t="shared" si="2574"/>
        <v/>
      </c>
      <c r="DH887" s="123" t="str">
        <f t="shared" si="2575"/>
        <v/>
      </c>
      <c r="DI887" s="123" t="str">
        <f t="shared" si="2576"/>
        <v/>
      </c>
      <c r="DJ887" s="129" t="str">
        <f t="shared" si="2577"/>
        <v/>
      </c>
      <c r="DK887" s="98" t="s">
        <v>68</v>
      </c>
      <c r="DL887" s="130">
        <f t="shared" si="2584"/>
        <v>881</v>
      </c>
      <c r="DM887" s="56"/>
    </row>
    <row r="888" spans="2:117" ht="22.5" customHeight="1">
      <c r="B888" s="98" t="s">
        <v>68</v>
      </c>
      <c r="C888" s="130">
        <f t="shared" si="2578"/>
        <v>882</v>
      </c>
      <c r="D888" s="146">
        <v>45722</v>
      </c>
      <c r="E888" s="155" t="s">
        <v>69</v>
      </c>
      <c r="F888" s="102" t="s">
        <v>70</v>
      </c>
      <c r="G888" s="156" t="s">
        <v>20</v>
      </c>
      <c r="H888" s="131" t="s">
        <v>46</v>
      </c>
      <c r="I888" s="132">
        <v>30000</v>
      </c>
      <c r="J888" s="106"/>
      <c r="K888" s="107">
        <f t="shared" si="2579"/>
        <v>7717726</v>
      </c>
      <c r="L888" s="645"/>
      <c r="M888" s="133"/>
      <c r="N888" s="133"/>
      <c r="O888" s="134" t="str">
        <f t="shared" ref="O888:S888" si="2927">IF($H888=O$6,$I888,"")</f>
        <v/>
      </c>
      <c r="P888" s="135" t="str">
        <f t="shared" si="2927"/>
        <v/>
      </c>
      <c r="Q888" s="136">
        <f t="shared" si="2927"/>
        <v>30000</v>
      </c>
      <c r="R888" s="135" t="str">
        <f t="shared" si="2927"/>
        <v/>
      </c>
      <c r="S888" s="137" t="str">
        <f t="shared" si="2927"/>
        <v/>
      </c>
      <c r="T888" s="113" t="str">
        <f t="shared" ref="T888:AJ888" si="2928">IF($H888=T$6,$J888,"")</f>
        <v/>
      </c>
      <c r="U888" s="114" t="str">
        <f t="shared" si="2928"/>
        <v/>
      </c>
      <c r="V888" s="114" t="str">
        <f t="shared" si="2928"/>
        <v/>
      </c>
      <c r="W888" s="114" t="str">
        <f t="shared" si="2928"/>
        <v/>
      </c>
      <c r="X888" s="113" t="str">
        <f t="shared" si="2928"/>
        <v/>
      </c>
      <c r="Y888" s="114" t="str">
        <f t="shared" si="2928"/>
        <v/>
      </c>
      <c r="Z888" s="114" t="str">
        <f t="shared" si="2928"/>
        <v/>
      </c>
      <c r="AA888" s="114" t="str">
        <f t="shared" si="2928"/>
        <v/>
      </c>
      <c r="AB888" s="113" t="str">
        <f t="shared" si="2928"/>
        <v/>
      </c>
      <c r="AC888" s="114" t="str">
        <f t="shared" si="2928"/>
        <v/>
      </c>
      <c r="AD888" s="114" t="str">
        <f t="shared" si="2928"/>
        <v/>
      </c>
      <c r="AE888" s="114" t="str">
        <f t="shared" si="2928"/>
        <v/>
      </c>
      <c r="AF888" s="114" t="str">
        <f t="shared" si="2928"/>
        <v/>
      </c>
      <c r="AG888" s="114" t="str">
        <f t="shared" si="2928"/>
        <v/>
      </c>
      <c r="AH888" s="114" t="str">
        <f t="shared" si="2928"/>
        <v/>
      </c>
      <c r="AI888" s="113" t="str">
        <f t="shared" si="2928"/>
        <v/>
      </c>
      <c r="AJ888" s="115" t="str">
        <f t="shared" si="2928"/>
        <v/>
      </c>
      <c r="AK888" s="617"/>
      <c r="AL888" s="38"/>
      <c r="AM888" s="98" t="s">
        <v>68</v>
      </c>
      <c r="AN888" s="130">
        <f t="shared" si="2582"/>
        <v>882</v>
      </c>
      <c r="AO888" s="138" t="str">
        <f t="shared" ref="AO888:AS888" si="2929">IF(AND($G888=AO$4,$H888=AO$6),$I888,"")</f>
        <v/>
      </c>
      <c r="AP888" s="139" t="str">
        <f t="shared" si="2929"/>
        <v/>
      </c>
      <c r="AQ888" s="139">
        <f t="shared" si="2929"/>
        <v>30000</v>
      </c>
      <c r="AR888" s="139" t="str">
        <f t="shared" si="2929"/>
        <v/>
      </c>
      <c r="AS888" s="139" t="str">
        <f t="shared" si="2929"/>
        <v/>
      </c>
      <c r="AT888" s="118"/>
      <c r="AU888" s="138" t="str">
        <f t="shared" si="2511"/>
        <v/>
      </c>
      <c r="AV888" s="139" t="str">
        <f t="shared" si="2512"/>
        <v/>
      </c>
      <c r="AW888" s="139" t="str">
        <f t="shared" si="2513"/>
        <v/>
      </c>
      <c r="AX888" s="139" t="str">
        <f t="shared" si="2514"/>
        <v/>
      </c>
      <c r="AY888" s="139" t="str">
        <f t="shared" si="2515"/>
        <v/>
      </c>
      <c r="AZ888" s="140" t="str">
        <f t="shared" si="2516"/>
        <v/>
      </c>
      <c r="BA888" s="141" t="str">
        <f t="shared" si="2517"/>
        <v/>
      </c>
      <c r="BB888" s="139" t="str">
        <f t="shared" si="2518"/>
        <v/>
      </c>
      <c r="BC888" s="139" t="str">
        <f t="shared" si="2519"/>
        <v/>
      </c>
      <c r="BD888" s="139" t="str">
        <f t="shared" si="2520"/>
        <v/>
      </c>
      <c r="BE888" s="140" t="str">
        <f t="shared" si="2521"/>
        <v/>
      </c>
      <c r="BF888" s="122" t="str">
        <f t="shared" si="2522"/>
        <v/>
      </c>
      <c r="BG888" s="123" t="str">
        <f t="shared" si="2523"/>
        <v/>
      </c>
      <c r="BH888" s="123" t="str">
        <f t="shared" si="2524"/>
        <v/>
      </c>
      <c r="BI888" s="123" t="str">
        <f t="shared" si="2525"/>
        <v/>
      </c>
      <c r="BJ888" s="122" t="str">
        <f t="shared" si="2526"/>
        <v/>
      </c>
      <c r="BK888" s="123" t="str">
        <f t="shared" si="2527"/>
        <v/>
      </c>
      <c r="BL888" s="123" t="str">
        <f t="shared" si="2528"/>
        <v/>
      </c>
      <c r="BM888" s="123" t="str">
        <f t="shared" si="2529"/>
        <v/>
      </c>
      <c r="BN888" s="123" t="str">
        <f t="shared" si="2530"/>
        <v/>
      </c>
      <c r="BO888" s="123" t="str">
        <f t="shared" si="2531"/>
        <v/>
      </c>
      <c r="BP888" s="123" t="str">
        <f t="shared" si="2532"/>
        <v/>
      </c>
      <c r="BQ888" s="123" t="str">
        <f t="shared" si="2533"/>
        <v/>
      </c>
      <c r="BR888" s="124" t="str">
        <f t="shared" si="2534"/>
        <v/>
      </c>
      <c r="BS888" s="142" t="str">
        <f t="shared" si="2535"/>
        <v/>
      </c>
      <c r="BT888" s="143" t="str">
        <f t="shared" si="2536"/>
        <v/>
      </c>
      <c r="BU888" s="143" t="str">
        <f t="shared" si="2537"/>
        <v/>
      </c>
      <c r="BV888" s="143" t="str">
        <f t="shared" si="2538"/>
        <v/>
      </c>
      <c r="BW888" s="143" t="str">
        <f t="shared" si="2539"/>
        <v/>
      </c>
      <c r="BX888" s="144" t="str">
        <f t="shared" si="2540"/>
        <v/>
      </c>
      <c r="BY888" s="141" t="str">
        <f t="shared" si="2541"/>
        <v/>
      </c>
      <c r="BZ888" s="139" t="str">
        <f t="shared" si="2542"/>
        <v/>
      </c>
      <c r="CA888" s="139" t="str">
        <f t="shared" si="2543"/>
        <v/>
      </c>
      <c r="CB888" s="139" t="str">
        <f t="shared" si="2544"/>
        <v/>
      </c>
      <c r="CC888" s="139" t="str">
        <f t="shared" si="2545"/>
        <v/>
      </c>
      <c r="CD888" s="139" t="str">
        <f t="shared" si="2546"/>
        <v/>
      </c>
      <c r="CE888" s="140" t="str">
        <f t="shared" si="2547"/>
        <v/>
      </c>
      <c r="CF888" s="141" t="str">
        <f t="shared" si="2548"/>
        <v/>
      </c>
      <c r="CG888" s="139" t="str">
        <f t="shared" si="2549"/>
        <v/>
      </c>
      <c r="CH888" s="139" t="str">
        <f t="shared" si="2550"/>
        <v/>
      </c>
      <c r="CI888" s="139" t="str">
        <f t="shared" si="2551"/>
        <v/>
      </c>
      <c r="CJ888" s="139" t="str">
        <f t="shared" si="2552"/>
        <v/>
      </c>
      <c r="CK888" s="139" t="str">
        <f t="shared" si="2553"/>
        <v/>
      </c>
      <c r="CL888" s="140" t="str">
        <f t="shared" si="2554"/>
        <v/>
      </c>
      <c r="CM888" s="142" t="str">
        <f t="shared" si="2555"/>
        <v/>
      </c>
      <c r="CN888" s="143" t="str">
        <f t="shared" si="2556"/>
        <v/>
      </c>
      <c r="CO888" s="143" t="str">
        <f t="shared" si="2557"/>
        <v/>
      </c>
      <c r="CP888" s="143" t="str">
        <f t="shared" si="2558"/>
        <v/>
      </c>
      <c r="CQ888" s="143" t="str">
        <f t="shared" si="2559"/>
        <v/>
      </c>
      <c r="CR888" s="145" t="str">
        <f t="shared" si="2560"/>
        <v/>
      </c>
      <c r="CS888" s="127"/>
      <c r="CT888" s="122" t="str">
        <f t="shared" si="2561"/>
        <v/>
      </c>
      <c r="CU888" s="123" t="str">
        <f t="shared" si="2562"/>
        <v/>
      </c>
      <c r="CV888" s="123" t="str">
        <f t="shared" si="2563"/>
        <v/>
      </c>
      <c r="CW888" s="123" t="str">
        <f t="shared" si="2564"/>
        <v/>
      </c>
      <c r="CX888" s="123" t="str">
        <f t="shared" si="2565"/>
        <v/>
      </c>
      <c r="CY888" s="123" t="str">
        <f t="shared" si="2566"/>
        <v/>
      </c>
      <c r="CZ888" s="123" t="str">
        <f t="shared" si="2567"/>
        <v/>
      </c>
      <c r="DA888" s="123" t="str">
        <f t="shared" si="2568"/>
        <v/>
      </c>
      <c r="DB888" s="124" t="str">
        <f t="shared" si="2569"/>
        <v/>
      </c>
      <c r="DC888" s="128" t="str">
        <f t="shared" si="2570"/>
        <v/>
      </c>
      <c r="DD888" s="123" t="str">
        <f t="shared" si="2571"/>
        <v/>
      </c>
      <c r="DE888" s="123" t="str">
        <f t="shared" si="2572"/>
        <v/>
      </c>
      <c r="DF888" s="123" t="str">
        <f t="shared" si="2573"/>
        <v/>
      </c>
      <c r="DG888" s="123" t="str">
        <f t="shared" si="2574"/>
        <v/>
      </c>
      <c r="DH888" s="123" t="str">
        <f t="shared" si="2575"/>
        <v/>
      </c>
      <c r="DI888" s="123" t="str">
        <f t="shared" si="2576"/>
        <v/>
      </c>
      <c r="DJ888" s="129" t="str">
        <f t="shared" si="2577"/>
        <v/>
      </c>
      <c r="DK888" s="98" t="s">
        <v>68</v>
      </c>
      <c r="DL888" s="130">
        <f t="shared" si="2584"/>
        <v>882</v>
      </c>
      <c r="DM888" s="56"/>
    </row>
    <row r="889" spans="2:117" ht="22.5" customHeight="1">
      <c r="B889" s="98" t="s">
        <v>68</v>
      </c>
      <c r="C889" s="130">
        <f t="shared" si="2578"/>
        <v>883</v>
      </c>
      <c r="D889" s="146">
        <v>45722</v>
      </c>
      <c r="E889" s="155" t="s">
        <v>69</v>
      </c>
      <c r="F889" s="102" t="s">
        <v>70</v>
      </c>
      <c r="G889" s="103" t="s">
        <v>20</v>
      </c>
      <c r="H889" s="131" t="s">
        <v>46</v>
      </c>
      <c r="I889" s="132">
        <v>100000</v>
      </c>
      <c r="J889" s="106"/>
      <c r="K889" s="107">
        <f t="shared" si="2579"/>
        <v>7817726</v>
      </c>
      <c r="L889" s="645"/>
      <c r="M889" s="133"/>
      <c r="N889" s="133"/>
      <c r="O889" s="134" t="str">
        <f t="shared" ref="O889:S889" si="2930">IF($H889=O$6,$I889,"")</f>
        <v/>
      </c>
      <c r="P889" s="135" t="str">
        <f t="shared" si="2930"/>
        <v/>
      </c>
      <c r="Q889" s="136">
        <f t="shared" si="2930"/>
        <v>100000</v>
      </c>
      <c r="R889" s="135" t="str">
        <f t="shared" si="2930"/>
        <v/>
      </c>
      <c r="S889" s="137" t="str">
        <f t="shared" si="2930"/>
        <v/>
      </c>
      <c r="T889" s="113" t="str">
        <f t="shared" ref="T889:AJ889" si="2931">IF($H889=T$6,$J889,"")</f>
        <v/>
      </c>
      <c r="U889" s="114" t="str">
        <f t="shared" si="2931"/>
        <v/>
      </c>
      <c r="V889" s="114" t="str">
        <f t="shared" si="2931"/>
        <v/>
      </c>
      <c r="W889" s="114" t="str">
        <f t="shared" si="2931"/>
        <v/>
      </c>
      <c r="X889" s="113" t="str">
        <f t="shared" si="2931"/>
        <v/>
      </c>
      <c r="Y889" s="114" t="str">
        <f t="shared" si="2931"/>
        <v/>
      </c>
      <c r="Z889" s="114" t="str">
        <f t="shared" si="2931"/>
        <v/>
      </c>
      <c r="AA889" s="114" t="str">
        <f t="shared" si="2931"/>
        <v/>
      </c>
      <c r="AB889" s="113" t="str">
        <f t="shared" si="2931"/>
        <v/>
      </c>
      <c r="AC889" s="114" t="str">
        <f t="shared" si="2931"/>
        <v/>
      </c>
      <c r="AD889" s="114" t="str">
        <f t="shared" si="2931"/>
        <v/>
      </c>
      <c r="AE889" s="114" t="str">
        <f t="shared" si="2931"/>
        <v/>
      </c>
      <c r="AF889" s="114" t="str">
        <f t="shared" si="2931"/>
        <v/>
      </c>
      <c r="AG889" s="114" t="str">
        <f t="shared" si="2931"/>
        <v/>
      </c>
      <c r="AH889" s="114" t="str">
        <f t="shared" si="2931"/>
        <v/>
      </c>
      <c r="AI889" s="113" t="str">
        <f t="shared" si="2931"/>
        <v/>
      </c>
      <c r="AJ889" s="115" t="str">
        <f t="shared" si="2931"/>
        <v/>
      </c>
      <c r="AK889" s="617"/>
      <c r="AL889" s="38"/>
      <c r="AM889" s="98" t="s">
        <v>68</v>
      </c>
      <c r="AN889" s="130">
        <f t="shared" si="2582"/>
        <v>883</v>
      </c>
      <c r="AO889" s="138" t="str">
        <f t="shared" ref="AO889:AS889" si="2932">IF(AND($G889=AO$4,$H889=AO$6),$I889,"")</f>
        <v/>
      </c>
      <c r="AP889" s="139" t="str">
        <f t="shared" si="2932"/>
        <v/>
      </c>
      <c r="AQ889" s="139">
        <f t="shared" si="2932"/>
        <v>100000</v>
      </c>
      <c r="AR889" s="139" t="str">
        <f t="shared" si="2932"/>
        <v/>
      </c>
      <c r="AS889" s="139" t="str">
        <f t="shared" si="2932"/>
        <v/>
      </c>
      <c r="AT889" s="118"/>
      <c r="AU889" s="138" t="str">
        <f t="shared" si="2511"/>
        <v/>
      </c>
      <c r="AV889" s="139" t="str">
        <f t="shared" si="2512"/>
        <v/>
      </c>
      <c r="AW889" s="139" t="str">
        <f t="shared" si="2513"/>
        <v/>
      </c>
      <c r="AX889" s="139" t="str">
        <f t="shared" si="2514"/>
        <v/>
      </c>
      <c r="AY889" s="139" t="str">
        <f t="shared" si="2515"/>
        <v/>
      </c>
      <c r="AZ889" s="140" t="str">
        <f t="shared" si="2516"/>
        <v/>
      </c>
      <c r="BA889" s="141" t="str">
        <f t="shared" si="2517"/>
        <v/>
      </c>
      <c r="BB889" s="139" t="str">
        <f t="shared" si="2518"/>
        <v/>
      </c>
      <c r="BC889" s="139" t="str">
        <f t="shared" si="2519"/>
        <v/>
      </c>
      <c r="BD889" s="139" t="str">
        <f t="shared" si="2520"/>
        <v/>
      </c>
      <c r="BE889" s="140" t="str">
        <f t="shared" si="2521"/>
        <v/>
      </c>
      <c r="BF889" s="122" t="str">
        <f t="shared" si="2522"/>
        <v/>
      </c>
      <c r="BG889" s="123" t="str">
        <f t="shared" si="2523"/>
        <v/>
      </c>
      <c r="BH889" s="123" t="str">
        <f t="shared" si="2524"/>
        <v/>
      </c>
      <c r="BI889" s="123" t="str">
        <f t="shared" si="2525"/>
        <v/>
      </c>
      <c r="BJ889" s="122" t="str">
        <f t="shared" si="2526"/>
        <v/>
      </c>
      <c r="BK889" s="123" t="str">
        <f t="shared" si="2527"/>
        <v/>
      </c>
      <c r="BL889" s="123" t="str">
        <f t="shared" si="2528"/>
        <v/>
      </c>
      <c r="BM889" s="123" t="str">
        <f t="shared" si="2529"/>
        <v/>
      </c>
      <c r="BN889" s="123" t="str">
        <f t="shared" si="2530"/>
        <v/>
      </c>
      <c r="BO889" s="123" t="str">
        <f t="shared" si="2531"/>
        <v/>
      </c>
      <c r="BP889" s="123" t="str">
        <f t="shared" si="2532"/>
        <v/>
      </c>
      <c r="BQ889" s="123" t="str">
        <f t="shared" si="2533"/>
        <v/>
      </c>
      <c r="BR889" s="124" t="str">
        <f t="shared" si="2534"/>
        <v/>
      </c>
      <c r="BS889" s="142" t="str">
        <f t="shared" si="2535"/>
        <v/>
      </c>
      <c r="BT889" s="143" t="str">
        <f t="shared" si="2536"/>
        <v/>
      </c>
      <c r="BU889" s="143" t="str">
        <f t="shared" si="2537"/>
        <v/>
      </c>
      <c r="BV889" s="143" t="str">
        <f t="shared" si="2538"/>
        <v/>
      </c>
      <c r="BW889" s="143" t="str">
        <f t="shared" si="2539"/>
        <v/>
      </c>
      <c r="BX889" s="144" t="str">
        <f t="shared" si="2540"/>
        <v/>
      </c>
      <c r="BY889" s="141" t="str">
        <f t="shared" si="2541"/>
        <v/>
      </c>
      <c r="BZ889" s="139" t="str">
        <f t="shared" si="2542"/>
        <v/>
      </c>
      <c r="CA889" s="139" t="str">
        <f t="shared" si="2543"/>
        <v/>
      </c>
      <c r="CB889" s="139" t="str">
        <f t="shared" si="2544"/>
        <v/>
      </c>
      <c r="CC889" s="139" t="str">
        <f t="shared" si="2545"/>
        <v/>
      </c>
      <c r="CD889" s="139" t="str">
        <f t="shared" si="2546"/>
        <v/>
      </c>
      <c r="CE889" s="140" t="str">
        <f t="shared" si="2547"/>
        <v/>
      </c>
      <c r="CF889" s="141" t="str">
        <f t="shared" si="2548"/>
        <v/>
      </c>
      <c r="CG889" s="139" t="str">
        <f t="shared" si="2549"/>
        <v/>
      </c>
      <c r="CH889" s="139" t="str">
        <f t="shared" si="2550"/>
        <v/>
      </c>
      <c r="CI889" s="139" t="str">
        <f t="shared" si="2551"/>
        <v/>
      </c>
      <c r="CJ889" s="139" t="str">
        <f t="shared" si="2552"/>
        <v/>
      </c>
      <c r="CK889" s="139" t="str">
        <f t="shared" si="2553"/>
        <v/>
      </c>
      <c r="CL889" s="140" t="str">
        <f t="shared" si="2554"/>
        <v/>
      </c>
      <c r="CM889" s="142" t="str">
        <f t="shared" si="2555"/>
        <v/>
      </c>
      <c r="CN889" s="143" t="str">
        <f t="shared" si="2556"/>
        <v/>
      </c>
      <c r="CO889" s="143" t="str">
        <f t="shared" si="2557"/>
        <v/>
      </c>
      <c r="CP889" s="143" t="str">
        <f t="shared" si="2558"/>
        <v/>
      </c>
      <c r="CQ889" s="143" t="str">
        <f t="shared" si="2559"/>
        <v/>
      </c>
      <c r="CR889" s="145" t="str">
        <f t="shared" si="2560"/>
        <v/>
      </c>
      <c r="CS889" s="127"/>
      <c r="CT889" s="122" t="str">
        <f t="shared" si="2561"/>
        <v/>
      </c>
      <c r="CU889" s="123" t="str">
        <f t="shared" si="2562"/>
        <v/>
      </c>
      <c r="CV889" s="123" t="str">
        <f t="shared" si="2563"/>
        <v/>
      </c>
      <c r="CW889" s="123" t="str">
        <f t="shared" si="2564"/>
        <v/>
      </c>
      <c r="CX889" s="123" t="str">
        <f t="shared" si="2565"/>
        <v/>
      </c>
      <c r="CY889" s="123" t="str">
        <f t="shared" si="2566"/>
        <v/>
      </c>
      <c r="CZ889" s="123" t="str">
        <f t="shared" si="2567"/>
        <v/>
      </c>
      <c r="DA889" s="123" t="str">
        <f t="shared" si="2568"/>
        <v/>
      </c>
      <c r="DB889" s="124" t="str">
        <f t="shared" si="2569"/>
        <v/>
      </c>
      <c r="DC889" s="128" t="str">
        <f t="shared" si="2570"/>
        <v/>
      </c>
      <c r="DD889" s="123" t="str">
        <f t="shared" si="2571"/>
        <v/>
      </c>
      <c r="DE889" s="123" t="str">
        <f t="shared" si="2572"/>
        <v/>
      </c>
      <c r="DF889" s="123" t="str">
        <f t="shared" si="2573"/>
        <v/>
      </c>
      <c r="DG889" s="123" t="str">
        <f t="shared" si="2574"/>
        <v/>
      </c>
      <c r="DH889" s="123" t="str">
        <f t="shared" si="2575"/>
        <v/>
      </c>
      <c r="DI889" s="123" t="str">
        <f t="shared" si="2576"/>
        <v/>
      </c>
      <c r="DJ889" s="129" t="str">
        <f t="shared" si="2577"/>
        <v/>
      </c>
      <c r="DK889" s="98" t="s">
        <v>68</v>
      </c>
      <c r="DL889" s="130">
        <f t="shared" si="2584"/>
        <v>883</v>
      </c>
      <c r="DM889" s="56"/>
    </row>
    <row r="890" spans="2:117" ht="22.5" customHeight="1">
      <c r="B890" s="98" t="s">
        <v>68</v>
      </c>
      <c r="C890" s="130">
        <f t="shared" si="2578"/>
        <v>884</v>
      </c>
      <c r="D890" s="146">
        <v>45722</v>
      </c>
      <c r="E890" s="155" t="s">
        <v>69</v>
      </c>
      <c r="F890" s="102" t="s">
        <v>70</v>
      </c>
      <c r="G890" s="156" t="s">
        <v>20</v>
      </c>
      <c r="H890" s="131" t="s">
        <v>46</v>
      </c>
      <c r="I890" s="132">
        <v>5000</v>
      </c>
      <c r="J890" s="106"/>
      <c r="K890" s="107">
        <f t="shared" si="2579"/>
        <v>7822726</v>
      </c>
      <c r="L890" s="645"/>
      <c r="M890" s="133"/>
      <c r="N890" s="133"/>
      <c r="O890" s="134" t="str">
        <f t="shared" ref="O890:S890" si="2933">IF($H890=O$6,$I890,"")</f>
        <v/>
      </c>
      <c r="P890" s="135" t="str">
        <f t="shared" si="2933"/>
        <v/>
      </c>
      <c r="Q890" s="136">
        <f t="shared" si="2933"/>
        <v>5000</v>
      </c>
      <c r="R890" s="135" t="str">
        <f t="shared" si="2933"/>
        <v/>
      </c>
      <c r="S890" s="137" t="str">
        <f t="shared" si="2933"/>
        <v/>
      </c>
      <c r="T890" s="113" t="str">
        <f t="shared" ref="T890:AJ890" si="2934">IF($H890=T$6,$J890,"")</f>
        <v/>
      </c>
      <c r="U890" s="114" t="str">
        <f t="shared" si="2934"/>
        <v/>
      </c>
      <c r="V890" s="114" t="str">
        <f t="shared" si="2934"/>
        <v/>
      </c>
      <c r="W890" s="114" t="str">
        <f t="shared" si="2934"/>
        <v/>
      </c>
      <c r="X890" s="113" t="str">
        <f t="shared" si="2934"/>
        <v/>
      </c>
      <c r="Y890" s="114" t="str">
        <f t="shared" si="2934"/>
        <v/>
      </c>
      <c r="Z890" s="114" t="str">
        <f t="shared" si="2934"/>
        <v/>
      </c>
      <c r="AA890" s="114" t="str">
        <f t="shared" si="2934"/>
        <v/>
      </c>
      <c r="AB890" s="113" t="str">
        <f t="shared" si="2934"/>
        <v/>
      </c>
      <c r="AC890" s="114" t="str">
        <f t="shared" si="2934"/>
        <v/>
      </c>
      <c r="AD890" s="114" t="str">
        <f t="shared" si="2934"/>
        <v/>
      </c>
      <c r="AE890" s="114" t="str">
        <f t="shared" si="2934"/>
        <v/>
      </c>
      <c r="AF890" s="114" t="str">
        <f t="shared" si="2934"/>
        <v/>
      </c>
      <c r="AG890" s="114" t="str">
        <f t="shared" si="2934"/>
        <v/>
      </c>
      <c r="AH890" s="114" t="str">
        <f t="shared" si="2934"/>
        <v/>
      </c>
      <c r="AI890" s="113" t="str">
        <f t="shared" si="2934"/>
        <v/>
      </c>
      <c r="AJ890" s="115" t="str">
        <f t="shared" si="2934"/>
        <v/>
      </c>
      <c r="AK890" s="617"/>
      <c r="AL890" s="38"/>
      <c r="AM890" s="98" t="s">
        <v>68</v>
      </c>
      <c r="AN890" s="130">
        <f t="shared" si="2582"/>
        <v>884</v>
      </c>
      <c r="AO890" s="138" t="str">
        <f t="shared" ref="AO890:AS890" si="2935">IF(AND($G890=AO$4,$H890=AO$6),$I890,"")</f>
        <v/>
      </c>
      <c r="AP890" s="139" t="str">
        <f t="shared" si="2935"/>
        <v/>
      </c>
      <c r="AQ890" s="139">
        <f t="shared" si="2935"/>
        <v>5000</v>
      </c>
      <c r="AR890" s="139" t="str">
        <f t="shared" si="2935"/>
        <v/>
      </c>
      <c r="AS890" s="139" t="str">
        <f t="shared" si="2935"/>
        <v/>
      </c>
      <c r="AT890" s="118"/>
      <c r="AU890" s="138" t="str">
        <f t="shared" si="2511"/>
        <v/>
      </c>
      <c r="AV890" s="139" t="str">
        <f t="shared" si="2512"/>
        <v/>
      </c>
      <c r="AW890" s="139" t="str">
        <f t="shared" si="2513"/>
        <v/>
      </c>
      <c r="AX890" s="139" t="str">
        <f t="shared" si="2514"/>
        <v/>
      </c>
      <c r="AY890" s="139" t="str">
        <f t="shared" si="2515"/>
        <v/>
      </c>
      <c r="AZ890" s="140" t="str">
        <f t="shared" si="2516"/>
        <v/>
      </c>
      <c r="BA890" s="141" t="str">
        <f t="shared" si="2517"/>
        <v/>
      </c>
      <c r="BB890" s="139" t="str">
        <f t="shared" si="2518"/>
        <v/>
      </c>
      <c r="BC890" s="139" t="str">
        <f t="shared" si="2519"/>
        <v/>
      </c>
      <c r="BD890" s="139" t="str">
        <f t="shared" si="2520"/>
        <v/>
      </c>
      <c r="BE890" s="140" t="str">
        <f t="shared" si="2521"/>
        <v/>
      </c>
      <c r="BF890" s="122" t="str">
        <f t="shared" si="2522"/>
        <v/>
      </c>
      <c r="BG890" s="123" t="str">
        <f t="shared" si="2523"/>
        <v/>
      </c>
      <c r="BH890" s="123" t="str">
        <f t="shared" si="2524"/>
        <v/>
      </c>
      <c r="BI890" s="123" t="str">
        <f t="shared" si="2525"/>
        <v/>
      </c>
      <c r="BJ890" s="122" t="str">
        <f t="shared" si="2526"/>
        <v/>
      </c>
      <c r="BK890" s="123" t="str">
        <f t="shared" si="2527"/>
        <v/>
      </c>
      <c r="BL890" s="123" t="str">
        <f t="shared" si="2528"/>
        <v/>
      </c>
      <c r="BM890" s="123" t="str">
        <f t="shared" si="2529"/>
        <v/>
      </c>
      <c r="BN890" s="123" t="str">
        <f t="shared" si="2530"/>
        <v/>
      </c>
      <c r="BO890" s="123" t="str">
        <f t="shared" si="2531"/>
        <v/>
      </c>
      <c r="BP890" s="123" t="str">
        <f t="shared" si="2532"/>
        <v/>
      </c>
      <c r="BQ890" s="123" t="str">
        <f t="shared" si="2533"/>
        <v/>
      </c>
      <c r="BR890" s="124" t="str">
        <f t="shared" si="2534"/>
        <v/>
      </c>
      <c r="BS890" s="142" t="str">
        <f t="shared" si="2535"/>
        <v/>
      </c>
      <c r="BT890" s="143" t="str">
        <f t="shared" si="2536"/>
        <v/>
      </c>
      <c r="BU890" s="143" t="str">
        <f t="shared" si="2537"/>
        <v/>
      </c>
      <c r="BV890" s="143" t="str">
        <f t="shared" si="2538"/>
        <v/>
      </c>
      <c r="BW890" s="143" t="str">
        <f t="shared" si="2539"/>
        <v/>
      </c>
      <c r="BX890" s="144" t="str">
        <f t="shared" si="2540"/>
        <v/>
      </c>
      <c r="BY890" s="141" t="str">
        <f t="shared" si="2541"/>
        <v/>
      </c>
      <c r="BZ890" s="139" t="str">
        <f t="shared" si="2542"/>
        <v/>
      </c>
      <c r="CA890" s="139" t="str">
        <f t="shared" si="2543"/>
        <v/>
      </c>
      <c r="CB890" s="139" t="str">
        <f t="shared" si="2544"/>
        <v/>
      </c>
      <c r="CC890" s="139" t="str">
        <f t="shared" si="2545"/>
        <v/>
      </c>
      <c r="CD890" s="139" t="str">
        <f t="shared" si="2546"/>
        <v/>
      </c>
      <c r="CE890" s="140" t="str">
        <f t="shared" si="2547"/>
        <v/>
      </c>
      <c r="CF890" s="141" t="str">
        <f t="shared" si="2548"/>
        <v/>
      </c>
      <c r="CG890" s="139" t="str">
        <f t="shared" si="2549"/>
        <v/>
      </c>
      <c r="CH890" s="139" t="str">
        <f t="shared" si="2550"/>
        <v/>
      </c>
      <c r="CI890" s="139" t="str">
        <f t="shared" si="2551"/>
        <v/>
      </c>
      <c r="CJ890" s="139" t="str">
        <f t="shared" si="2552"/>
        <v/>
      </c>
      <c r="CK890" s="139" t="str">
        <f t="shared" si="2553"/>
        <v/>
      </c>
      <c r="CL890" s="140" t="str">
        <f t="shared" si="2554"/>
        <v/>
      </c>
      <c r="CM890" s="142" t="str">
        <f t="shared" si="2555"/>
        <v/>
      </c>
      <c r="CN890" s="143" t="str">
        <f t="shared" si="2556"/>
        <v/>
      </c>
      <c r="CO890" s="143" t="str">
        <f t="shared" si="2557"/>
        <v/>
      </c>
      <c r="CP890" s="143" t="str">
        <f t="shared" si="2558"/>
        <v/>
      </c>
      <c r="CQ890" s="143" t="str">
        <f t="shared" si="2559"/>
        <v/>
      </c>
      <c r="CR890" s="145" t="str">
        <f t="shared" si="2560"/>
        <v/>
      </c>
      <c r="CS890" s="127"/>
      <c r="CT890" s="122" t="str">
        <f t="shared" si="2561"/>
        <v/>
      </c>
      <c r="CU890" s="123" t="str">
        <f t="shared" si="2562"/>
        <v/>
      </c>
      <c r="CV890" s="123" t="str">
        <f t="shared" si="2563"/>
        <v/>
      </c>
      <c r="CW890" s="123" t="str">
        <f t="shared" si="2564"/>
        <v/>
      </c>
      <c r="CX890" s="123" t="str">
        <f t="shared" si="2565"/>
        <v/>
      </c>
      <c r="CY890" s="123" t="str">
        <f t="shared" si="2566"/>
        <v/>
      </c>
      <c r="CZ890" s="123" t="str">
        <f t="shared" si="2567"/>
        <v/>
      </c>
      <c r="DA890" s="123" t="str">
        <f t="shared" si="2568"/>
        <v/>
      </c>
      <c r="DB890" s="124" t="str">
        <f t="shared" si="2569"/>
        <v/>
      </c>
      <c r="DC890" s="128" t="str">
        <f t="shared" si="2570"/>
        <v/>
      </c>
      <c r="DD890" s="123" t="str">
        <f t="shared" si="2571"/>
        <v/>
      </c>
      <c r="DE890" s="123" t="str">
        <f t="shared" si="2572"/>
        <v/>
      </c>
      <c r="DF890" s="123" t="str">
        <f t="shared" si="2573"/>
        <v/>
      </c>
      <c r="DG890" s="123" t="str">
        <f t="shared" si="2574"/>
        <v/>
      </c>
      <c r="DH890" s="123" t="str">
        <f t="shared" si="2575"/>
        <v/>
      </c>
      <c r="DI890" s="123" t="str">
        <f t="shared" si="2576"/>
        <v/>
      </c>
      <c r="DJ890" s="129" t="str">
        <f t="shared" si="2577"/>
        <v/>
      </c>
      <c r="DK890" s="98" t="s">
        <v>68</v>
      </c>
      <c r="DL890" s="130">
        <f t="shared" si="2584"/>
        <v>884</v>
      </c>
      <c r="DM890" s="56"/>
    </row>
    <row r="891" spans="2:117" ht="22.5" customHeight="1">
      <c r="B891" s="98" t="s">
        <v>68</v>
      </c>
      <c r="C891" s="130">
        <f t="shared" si="2578"/>
        <v>885</v>
      </c>
      <c r="D891" s="146">
        <v>45722</v>
      </c>
      <c r="E891" s="155" t="s">
        <v>69</v>
      </c>
      <c r="F891" s="102" t="s">
        <v>70</v>
      </c>
      <c r="G891" s="103" t="s">
        <v>20</v>
      </c>
      <c r="H891" s="131" t="s">
        <v>46</v>
      </c>
      <c r="I891" s="132">
        <v>1000</v>
      </c>
      <c r="J891" s="106"/>
      <c r="K891" s="107">
        <f t="shared" si="2579"/>
        <v>7823726</v>
      </c>
      <c r="L891" s="645"/>
      <c r="M891" s="133"/>
      <c r="N891" s="133"/>
      <c r="O891" s="134" t="str">
        <f t="shared" ref="O891:S891" si="2936">IF($H891=O$6,$I891,"")</f>
        <v/>
      </c>
      <c r="P891" s="135" t="str">
        <f t="shared" si="2936"/>
        <v/>
      </c>
      <c r="Q891" s="136">
        <f t="shared" si="2936"/>
        <v>1000</v>
      </c>
      <c r="R891" s="135" t="str">
        <f t="shared" si="2936"/>
        <v/>
      </c>
      <c r="S891" s="137" t="str">
        <f t="shared" si="2936"/>
        <v/>
      </c>
      <c r="T891" s="113" t="str">
        <f t="shared" ref="T891:AJ891" si="2937">IF($H891=T$6,$J891,"")</f>
        <v/>
      </c>
      <c r="U891" s="114" t="str">
        <f t="shared" si="2937"/>
        <v/>
      </c>
      <c r="V891" s="114" t="str">
        <f t="shared" si="2937"/>
        <v/>
      </c>
      <c r="W891" s="114" t="str">
        <f t="shared" si="2937"/>
        <v/>
      </c>
      <c r="X891" s="113" t="str">
        <f t="shared" si="2937"/>
        <v/>
      </c>
      <c r="Y891" s="114" t="str">
        <f t="shared" si="2937"/>
        <v/>
      </c>
      <c r="Z891" s="114" t="str">
        <f t="shared" si="2937"/>
        <v/>
      </c>
      <c r="AA891" s="114" t="str">
        <f t="shared" si="2937"/>
        <v/>
      </c>
      <c r="AB891" s="113" t="str">
        <f t="shared" si="2937"/>
        <v/>
      </c>
      <c r="AC891" s="114" t="str">
        <f t="shared" si="2937"/>
        <v/>
      </c>
      <c r="AD891" s="114" t="str">
        <f t="shared" si="2937"/>
        <v/>
      </c>
      <c r="AE891" s="114" t="str">
        <f t="shared" si="2937"/>
        <v/>
      </c>
      <c r="AF891" s="114" t="str">
        <f t="shared" si="2937"/>
        <v/>
      </c>
      <c r="AG891" s="114" t="str">
        <f t="shared" si="2937"/>
        <v/>
      </c>
      <c r="AH891" s="114" t="str">
        <f t="shared" si="2937"/>
        <v/>
      </c>
      <c r="AI891" s="113" t="str">
        <f t="shared" si="2937"/>
        <v/>
      </c>
      <c r="AJ891" s="115" t="str">
        <f t="shared" si="2937"/>
        <v/>
      </c>
      <c r="AK891" s="617"/>
      <c r="AL891" s="38"/>
      <c r="AM891" s="98" t="s">
        <v>68</v>
      </c>
      <c r="AN891" s="130">
        <f t="shared" si="2582"/>
        <v>885</v>
      </c>
      <c r="AO891" s="138" t="str">
        <f t="shared" ref="AO891:AS891" si="2938">IF(AND($G891=AO$4,$H891=AO$6),$I891,"")</f>
        <v/>
      </c>
      <c r="AP891" s="139" t="str">
        <f t="shared" si="2938"/>
        <v/>
      </c>
      <c r="AQ891" s="139">
        <f t="shared" si="2938"/>
        <v>1000</v>
      </c>
      <c r="AR891" s="139" t="str">
        <f t="shared" si="2938"/>
        <v/>
      </c>
      <c r="AS891" s="139" t="str">
        <f t="shared" si="2938"/>
        <v/>
      </c>
      <c r="AT891" s="118"/>
      <c r="AU891" s="138" t="str">
        <f t="shared" si="2511"/>
        <v/>
      </c>
      <c r="AV891" s="139" t="str">
        <f t="shared" si="2512"/>
        <v/>
      </c>
      <c r="AW891" s="139" t="str">
        <f t="shared" si="2513"/>
        <v/>
      </c>
      <c r="AX891" s="139" t="str">
        <f t="shared" si="2514"/>
        <v/>
      </c>
      <c r="AY891" s="139" t="str">
        <f t="shared" si="2515"/>
        <v/>
      </c>
      <c r="AZ891" s="140" t="str">
        <f t="shared" si="2516"/>
        <v/>
      </c>
      <c r="BA891" s="141" t="str">
        <f t="shared" si="2517"/>
        <v/>
      </c>
      <c r="BB891" s="139" t="str">
        <f t="shared" si="2518"/>
        <v/>
      </c>
      <c r="BC891" s="139" t="str">
        <f t="shared" si="2519"/>
        <v/>
      </c>
      <c r="BD891" s="139" t="str">
        <f t="shared" si="2520"/>
        <v/>
      </c>
      <c r="BE891" s="140" t="str">
        <f t="shared" si="2521"/>
        <v/>
      </c>
      <c r="BF891" s="122" t="str">
        <f t="shared" si="2522"/>
        <v/>
      </c>
      <c r="BG891" s="123" t="str">
        <f t="shared" si="2523"/>
        <v/>
      </c>
      <c r="BH891" s="123" t="str">
        <f t="shared" si="2524"/>
        <v/>
      </c>
      <c r="BI891" s="123" t="str">
        <f t="shared" si="2525"/>
        <v/>
      </c>
      <c r="BJ891" s="122" t="str">
        <f t="shared" si="2526"/>
        <v/>
      </c>
      <c r="BK891" s="123" t="str">
        <f t="shared" si="2527"/>
        <v/>
      </c>
      <c r="BL891" s="123" t="str">
        <f t="shared" si="2528"/>
        <v/>
      </c>
      <c r="BM891" s="123" t="str">
        <f t="shared" si="2529"/>
        <v/>
      </c>
      <c r="BN891" s="123" t="str">
        <f t="shared" si="2530"/>
        <v/>
      </c>
      <c r="BO891" s="123" t="str">
        <f t="shared" si="2531"/>
        <v/>
      </c>
      <c r="BP891" s="123" t="str">
        <f t="shared" si="2532"/>
        <v/>
      </c>
      <c r="BQ891" s="123" t="str">
        <f t="shared" si="2533"/>
        <v/>
      </c>
      <c r="BR891" s="124" t="str">
        <f t="shared" si="2534"/>
        <v/>
      </c>
      <c r="BS891" s="142" t="str">
        <f t="shared" si="2535"/>
        <v/>
      </c>
      <c r="BT891" s="143" t="str">
        <f t="shared" si="2536"/>
        <v/>
      </c>
      <c r="BU891" s="143" t="str">
        <f t="shared" si="2537"/>
        <v/>
      </c>
      <c r="BV891" s="143" t="str">
        <f t="shared" si="2538"/>
        <v/>
      </c>
      <c r="BW891" s="143" t="str">
        <f t="shared" si="2539"/>
        <v/>
      </c>
      <c r="BX891" s="144" t="str">
        <f t="shared" si="2540"/>
        <v/>
      </c>
      <c r="BY891" s="141" t="str">
        <f t="shared" si="2541"/>
        <v/>
      </c>
      <c r="BZ891" s="139" t="str">
        <f t="shared" si="2542"/>
        <v/>
      </c>
      <c r="CA891" s="139" t="str">
        <f t="shared" si="2543"/>
        <v/>
      </c>
      <c r="CB891" s="139" t="str">
        <f t="shared" si="2544"/>
        <v/>
      </c>
      <c r="CC891" s="139" t="str">
        <f t="shared" si="2545"/>
        <v/>
      </c>
      <c r="CD891" s="139" t="str">
        <f t="shared" si="2546"/>
        <v/>
      </c>
      <c r="CE891" s="140" t="str">
        <f t="shared" si="2547"/>
        <v/>
      </c>
      <c r="CF891" s="141" t="str">
        <f t="shared" si="2548"/>
        <v/>
      </c>
      <c r="CG891" s="139" t="str">
        <f t="shared" si="2549"/>
        <v/>
      </c>
      <c r="CH891" s="139" t="str">
        <f t="shared" si="2550"/>
        <v/>
      </c>
      <c r="CI891" s="139" t="str">
        <f t="shared" si="2551"/>
        <v/>
      </c>
      <c r="CJ891" s="139" t="str">
        <f t="shared" si="2552"/>
        <v/>
      </c>
      <c r="CK891" s="139" t="str">
        <f t="shared" si="2553"/>
        <v/>
      </c>
      <c r="CL891" s="140" t="str">
        <f t="shared" si="2554"/>
        <v/>
      </c>
      <c r="CM891" s="142" t="str">
        <f t="shared" si="2555"/>
        <v/>
      </c>
      <c r="CN891" s="143" t="str">
        <f t="shared" si="2556"/>
        <v/>
      </c>
      <c r="CO891" s="143" t="str">
        <f t="shared" si="2557"/>
        <v/>
      </c>
      <c r="CP891" s="143" t="str">
        <f t="shared" si="2558"/>
        <v/>
      </c>
      <c r="CQ891" s="143" t="str">
        <f t="shared" si="2559"/>
        <v/>
      </c>
      <c r="CR891" s="145" t="str">
        <f t="shared" si="2560"/>
        <v/>
      </c>
      <c r="CS891" s="127"/>
      <c r="CT891" s="122" t="str">
        <f t="shared" si="2561"/>
        <v/>
      </c>
      <c r="CU891" s="123" t="str">
        <f t="shared" si="2562"/>
        <v/>
      </c>
      <c r="CV891" s="123" t="str">
        <f t="shared" si="2563"/>
        <v/>
      </c>
      <c r="CW891" s="123" t="str">
        <f t="shared" si="2564"/>
        <v/>
      </c>
      <c r="CX891" s="123" t="str">
        <f t="shared" si="2565"/>
        <v/>
      </c>
      <c r="CY891" s="123" t="str">
        <f t="shared" si="2566"/>
        <v/>
      </c>
      <c r="CZ891" s="123" t="str">
        <f t="shared" si="2567"/>
        <v/>
      </c>
      <c r="DA891" s="123" t="str">
        <f t="shared" si="2568"/>
        <v/>
      </c>
      <c r="DB891" s="124" t="str">
        <f t="shared" si="2569"/>
        <v/>
      </c>
      <c r="DC891" s="128" t="str">
        <f t="shared" si="2570"/>
        <v/>
      </c>
      <c r="DD891" s="123" t="str">
        <f t="shared" si="2571"/>
        <v/>
      </c>
      <c r="DE891" s="123" t="str">
        <f t="shared" si="2572"/>
        <v/>
      </c>
      <c r="DF891" s="123" t="str">
        <f t="shared" si="2573"/>
        <v/>
      </c>
      <c r="DG891" s="123" t="str">
        <f t="shared" si="2574"/>
        <v/>
      </c>
      <c r="DH891" s="123" t="str">
        <f t="shared" si="2575"/>
        <v/>
      </c>
      <c r="DI891" s="123" t="str">
        <f t="shared" si="2576"/>
        <v/>
      </c>
      <c r="DJ891" s="129" t="str">
        <f t="shared" si="2577"/>
        <v/>
      </c>
      <c r="DK891" s="98" t="s">
        <v>68</v>
      </c>
      <c r="DL891" s="130">
        <f t="shared" si="2584"/>
        <v>885</v>
      </c>
      <c r="DM891" s="56"/>
    </row>
    <row r="892" spans="2:117" ht="22.5" customHeight="1">
      <c r="B892" s="98" t="s">
        <v>68</v>
      </c>
      <c r="C892" s="130">
        <f t="shared" si="2578"/>
        <v>886</v>
      </c>
      <c r="D892" s="146">
        <v>45722</v>
      </c>
      <c r="E892" s="155" t="s">
        <v>69</v>
      </c>
      <c r="F892" s="102" t="s">
        <v>70</v>
      </c>
      <c r="G892" s="156" t="s">
        <v>20</v>
      </c>
      <c r="H892" s="131" t="s">
        <v>46</v>
      </c>
      <c r="I892" s="132">
        <v>5000</v>
      </c>
      <c r="J892" s="106"/>
      <c r="K892" s="107">
        <f t="shared" si="2579"/>
        <v>7828726</v>
      </c>
      <c r="L892" s="645"/>
      <c r="M892" s="133"/>
      <c r="N892" s="133"/>
      <c r="O892" s="134" t="str">
        <f t="shared" ref="O892:S892" si="2939">IF($H892=O$6,$I892,"")</f>
        <v/>
      </c>
      <c r="P892" s="135" t="str">
        <f t="shared" si="2939"/>
        <v/>
      </c>
      <c r="Q892" s="136">
        <f t="shared" si="2939"/>
        <v>5000</v>
      </c>
      <c r="R892" s="135" t="str">
        <f t="shared" si="2939"/>
        <v/>
      </c>
      <c r="S892" s="137" t="str">
        <f t="shared" si="2939"/>
        <v/>
      </c>
      <c r="T892" s="113" t="str">
        <f t="shared" ref="T892:AJ892" si="2940">IF($H892=T$6,$J892,"")</f>
        <v/>
      </c>
      <c r="U892" s="114" t="str">
        <f t="shared" si="2940"/>
        <v/>
      </c>
      <c r="V892" s="114" t="str">
        <f t="shared" si="2940"/>
        <v/>
      </c>
      <c r="W892" s="114" t="str">
        <f t="shared" si="2940"/>
        <v/>
      </c>
      <c r="X892" s="113" t="str">
        <f t="shared" si="2940"/>
        <v/>
      </c>
      <c r="Y892" s="114" t="str">
        <f t="shared" si="2940"/>
        <v/>
      </c>
      <c r="Z892" s="114" t="str">
        <f t="shared" si="2940"/>
        <v/>
      </c>
      <c r="AA892" s="114" t="str">
        <f t="shared" si="2940"/>
        <v/>
      </c>
      <c r="AB892" s="113" t="str">
        <f t="shared" si="2940"/>
        <v/>
      </c>
      <c r="AC892" s="114" t="str">
        <f t="shared" si="2940"/>
        <v/>
      </c>
      <c r="AD892" s="114" t="str">
        <f t="shared" si="2940"/>
        <v/>
      </c>
      <c r="AE892" s="114" t="str">
        <f t="shared" si="2940"/>
        <v/>
      </c>
      <c r="AF892" s="114" t="str">
        <f t="shared" si="2940"/>
        <v/>
      </c>
      <c r="AG892" s="114" t="str">
        <f t="shared" si="2940"/>
        <v/>
      </c>
      <c r="AH892" s="114" t="str">
        <f t="shared" si="2940"/>
        <v/>
      </c>
      <c r="AI892" s="113" t="str">
        <f t="shared" si="2940"/>
        <v/>
      </c>
      <c r="AJ892" s="115" t="str">
        <f t="shared" si="2940"/>
        <v/>
      </c>
      <c r="AK892" s="617"/>
      <c r="AL892" s="38"/>
      <c r="AM892" s="98" t="s">
        <v>68</v>
      </c>
      <c r="AN892" s="130">
        <f t="shared" si="2582"/>
        <v>886</v>
      </c>
      <c r="AO892" s="138" t="str">
        <f t="shared" ref="AO892:AS892" si="2941">IF(AND($G892=AO$4,$H892=AO$6),$I892,"")</f>
        <v/>
      </c>
      <c r="AP892" s="139" t="str">
        <f t="shared" si="2941"/>
        <v/>
      </c>
      <c r="AQ892" s="139">
        <f t="shared" si="2941"/>
        <v>5000</v>
      </c>
      <c r="AR892" s="139" t="str">
        <f t="shared" si="2941"/>
        <v/>
      </c>
      <c r="AS892" s="139" t="str">
        <f t="shared" si="2941"/>
        <v/>
      </c>
      <c r="AT892" s="118"/>
      <c r="AU892" s="138" t="str">
        <f t="shared" si="2511"/>
        <v/>
      </c>
      <c r="AV892" s="139" t="str">
        <f t="shared" si="2512"/>
        <v/>
      </c>
      <c r="AW892" s="139" t="str">
        <f t="shared" si="2513"/>
        <v/>
      </c>
      <c r="AX892" s="139" t="str">
        <f t="shared" si="2514"/>
        <v/>
      </c>
      <c r="AY892" s="139" t="str">
        <f t="shared" si="2515"/>
        <v/>
      </c>
      <c r="AZ892" s="140" t="str">
        <f t="shared" si="2516"/>
        <v/>
      </c>
      <c r="BA892" s="141" t="str">
        <f t="shared" si="2517"/>
        <v/>
      </c>
      <c r="BB892" s="139" t="str">
        <f t="shared" si="2518"/>
        <v/>
      </c>
      <c r="BC892" s="139" t="str">
        <f t="shared" si="2519"/>
        <v/>
      </c>
      <c r="BD892" s="139" t="str">
        <f t="shared" si="2520"/>
        <v/>
      </c>
      <c r="BE892" s="140" t="str">
        <f t="shared" si="2521"/>
        <v/>
      </c>
      <c r="BF892" s="122" t="str">
        <f t="shared" si="2522"/>
        <v/>
      </c>
      <c r="BG892" s="123" t="str">
        <f t="shared" si="2523"/>
        <v/>
      </c>
      <c r="BH892" s="123" t="str">
        <f t="shared" si="2524"/>
        <v/>
      </c>
      <c r="BI892" s="123" t="str">
        <f t="shared" si="2525"/>
        <v/>
      </c>
      <c r="BJ892" s="122" t="str">
        <f t="shared" si="2526"/>
        <v/>
      </c>
      <c r="BK892" s="123" t="str">
        <f t="shared" si="2527"/>
        <v/>
      </c>
      <c r="BL892" s="123" t="str">
        <f t="shared" si="2528"/>
        <v/>
      </c>
      <c r="BM892" s="123" t="str">
        <f t="shared" si="2529"/>
        <v/>
      </c>
      <c r="BN892" s="123" t="str">
        <f t="shared" si="2530"/>
        <v/>
      </c>
      <c r="BO892" s="123" t="str">
        <f t="shared" si="2531"/>
        <v/>
      </c>
      <c r="BP892" s="123" t="str">
        <f t="shared" si="2532"/>
        <v/>
      </c>
      <c r="BQ892" s="123" t="str">
        <f t="shared" si="2533"/>
        <v/>
      </c>
      <c r="BR892" s="124" t="str">
        <f t="shared" si="2534"/>
        <v/>
      </c>
      <c r="BS892" s="142" t="str">
        <f t="shared" si="2535"/>
        <v/>
      </c>
      <c r="BT892" s="143" t="str">
        <f t="shared" si="2536"/>
        <v/>
      </c>
      <c r="BU892" s="143" t="str">
        <f t="shared" si="2537"/>
        <v/>
      </c>
      <c r="BV892" s="143" t="str">
        <f t="shared" si="2538"/>
        <v/>
      </c>
      <c r="BW892" s="143" t="str">
        <f t="shared" si="2539"/>
        <v/>
      </c>
      <c r="BX892" s="144" t="str">
        <f t="shared" si="2540"/>
        <v/>
      </c>
      <c r="BY892" s="141" t="str">
        <f t="shared" si="2541"/>
        <v/>
      </c>
      <c r="BZ892" s="139" t="str">
        <f t="shared" si="2542"/>
        <v/>
      </c>
      <c r="CA892" s="139" t="str">
        <f t="shared" si="2543"/>
        <v/>
      </c>
      <c r="CB892" s="139" t="str">
        <f t="shared" si="2544"/>
        <v/>
      </c>
      <c r="CC892" s="139" t="str">
        <f t="shared" si="2545"/>
        <v/>
      </c>
      <c r="CD892" s="139" t="str">
        <f t="shared" si="2546"/>
        <v/>
      </c>
      <c r="CE892" s="140" t="str">
        <f t="shared" si="2547"/>
        <v/>
      </c>
      <c r="CF892" s="141" t="str">
        <f t="shared" si="2548"/>
        <v/>
      </c>
      <c r="CG892" s="139" t="str">
        <f t="shared" si="2549"/>
        <v/>
      </c>
      <c r="CH892" s="139" t="str">
        <f t="shared" si="2550"/>
        <v/>
      </c>
      <c r="CI892" s="139" t="str">
        <f t="shared" si="2551"/>
        <v/>
      </c>
      <c r="CJ892" s="139" t="str">
        <f t="shared" si="2552"/>
        <v/>
      </c>
      <c r="CK892" s="139" t="str">
        <f t="shared" si="2553"/>
        <v/>
      </c>
      <c r="CL892" s="140" t="str">
        <f t="shared" si="2554"/>
        <v/>
      </c>
      <c r="CM892" s="142" t="str">
        <f t="shared" si="2555"/>
        <v/>
      </c>
      <c r="CN892" s="143" t="str">
        <f t="shared" si="2556"/>
        <v/>
      </c>
      <c r="CO892" s="143" t="str">
        <f t="shared" si="2557"/>
        <v/>
      </c>
      <c r="CP892" s="143" t="str">
        <f t="shared" si="2558"/>
        <v/>
      </c>
      <c r="CQ892" s="143" t="str">
        <f t="shared" si="2559"/>
        <v/>
      </c>
      <c r="CR892" s="145" t="str">
        <f t="shared" si="2560"/>
        <v/>
      </c>
      <c r="CS892" s="127"/>
      <c r="CT892" s="122" t="str">
        <f t="shared" si="2561"/>
        <v/>
      </c>
      <c r="CU892" s="123" t="str">
        <f t="shared" si="2562"/>
        <v/>
      </c>
      <c r="CV892" s="123" t="str">
        <f t="shared" si="2563"/>
        <v/>
      </c>
      <c r="CW892" s="123" t="str">
        <f t="shared" si="2564"/>
        <v/>
      </c>
      <c r="CX892" s="123" t="str">
        <f t="shared" si="2565"/>
        <v/>
      </c>
      <c r="CY892" s="123" t="str">
        <f t="shared" si="2566"/>
        <v/>
      </c>
      <c r="CZ892" s="123" t="str">
        <f t="shared" si="2567"/>
        <v/>
      </c>
      <c r="DA892" s="123" t="str">
        <f t="shared" si="2568"/>
        <v/>
      </c>
      <c r="DB892" s="124" t="str">
        <f t="shared" si="2569"/>
        <v/>
      </c>
      <c r="DC892" s="128" t="str">
        <f t="shared" si="2570"/>
        <v/>
      </c>
      <c r="DD892" s="123" t="str">
        <f t="shared" si="2571"/>
        <v/>
      </c>
      <c r="DE892" s="123" t="str">
        <f t="shared" si="2572"/>
        <v/>
      </c>
      <c r="DF892" s="123" t="str">
        <f t="shared" si="2573"/>
        <v/>
      </c>
      <c r="DG892" s="123" t="str">
        <f t="shared" si="2574"/>
        <v/>
      </c>
      <c r="DH892" s="123" t="str">
        <f t="shared" si="2575"/>
        <v/>
      </c>
      <c r="DI892" s="123" t="str">
        <f t="shared" si="2576"/>
        <v/>
      </c>
      <c r="DJ892" s="129" t="str">
        <f t="shared" si="2577"/>
        <v/>
      </c>
      <c r="DK892" s="98" t="s">
        <v>68</v>
      </c>
      <c r="DL892" s="130">
        <f t="shared" si="2584"/>
        <v>886</v>
      </c>
      <c r="DM892" s="56"/>
    </row>
    <row r="893" spans="2:117" ht="22.5" customHeight="1">
      <c r="B893" s="98" t="s">
        <v>68</v>
      </c>
      <c r="C893" s="130">
        <f t="shared" si="2578"/>
        <v>887</v>
      </c>
      <c r="D893" s="146">
        <v>45722</v>
      </c>
      <c r="E893" s="155" t="s">
        <v>69</v>
      </c>
      <c r="F893" s="102" t="s">
        <v>70</v>
      </c>
      <c r="G893" s="103" t="s">
        <v>20</v>
      </c>
      <c r="H893" s="131" t="s">
        <v>46</v>
      </c>
      <c r="I893" s="132">
        <v>10000</v>
      </c>
      <c r="J893" s="106"/>
      <c r="K893" s="107">
        <f t="shared" si="2579"/>
        <v>7838726</v>
      </c>
      <c r="L893" s="645"/>
      <c r="M893" s="133"/>
      <c r="N893" s="133"/>
      <c r="O893" s="134" t="str">
        <f t="shared" ref="O893:S893" si="2942">IF($H893=O$6,$I893,"")</f>
        <v/>
      </c>
      <c r="P893" s="135" t="str">
        <f t="shared" si="2942"/>
        <v/>
      </c>
      <c r="Q893" s="136">
        <f t="shared" si="2942"/>
        <v>10000</v>
      </c>
      <c r="R893" s="135" t="str">
        <f t="shared" si="2942"/>
        <v/>
      </c>
      <c r="S893" s="137" t="str">
        <f t="shared" si="2942"/>
        <v/>
      </c>
      <c r="T893" s="113" t="str">
        <f t="shared" ref="T893:AJ893" si="2943">IF($H893=T$6,$J893,"")</f>
        <v/>
      </c>
      <c r="U893" s="114" t="str">
        <f t="shared" si="2943"/>
        <v/>
      </c>
      <c r="V893" s="114" t="str">
        <f t="shared" si="2943"/>
        <v/>
      </c>
      <c r="W893" s="114" t="str">
        <f t="shared" si="2943"/>
        <v/>
      </c>
      <c r="X893" s="113" t="str">
        <f t="shared" si="2943"/>
        <v/>
      </c>
      <c r="Y893" s="114" t="str">
        <f t="shared" si="2943"/>
        <v/>
      </c>
      <c r="Z893" s="114" t="str">
        <f t="shared" si="2943"/>
        <v/>
      </c>
      <c r="AA893" s="114" t="str">
        <f t="shared" si="2943"/>
        <v/>
      </c>
      <c r="AB893" s="113" t="str">
        <f t="shared" si="2943"/>
        <v/>
      </c>
      <c r="AC893" s="114" t="str">
        <f t="shared" si="2943"/>
        <v/>
      </c>
      <c r="AD893" s="114" t="str">
        <f t="shared" si="2943"/>
        <v/>
      </c>
      <c r="AE893" s="114" t="str">
        <f t="shared" si="2943"/>
        <v/>
      </c>
      <c r="AF893" s="114" t="str">
        <f t="shared" si="2943"/>
        <v/>
      </c>
      <c r="AG893" s="114" t="str">
        <f t="shared" si="2943"/>
        <v/>
      </c>
      <c r="AH893" s="114" t="str">
        <f t="shared" si="2943"/>
        <v/>
      </c>
      <c r="AI893" s="113" t="str">
        <f t="shared" si="2943"/>
        <v/>
      </c>
      <c r="AJ893" s="115" t="str">
        <f t="shared" si="2943"/>
        <v/>
      </c>
      <c r="AK893" s="617"/>
      <c r="AL893" s="38"/>
      <c r="AM893" s="98" t="s">
        <v>68</v>
      </c>
      <c r="AN893" s="130">
        <f t="shared" si="2582"/>
        <v>887</v>
      </c>
      <c r="AO893" s="138" t="str">
        <f t="shared" ref="AO893:AS893" si="2944">IF(AND($G893=AO$4,$H893=AO$6),$I893,"")</f>
        <v/>
      </c>
      <c r="AP893" s="139" t="str">
        <f t="shared" si="2944"/>
        <v/>
      </c>
      <c r="AQ893" s="139">
        <f t="shared" si="2944"/>
        <v>10000</v>
      </c>
      <c r="AR893" s="139" t="str">
        <f t="shared" si="2944"/>
        <v/>
      </c>
      <c r="AS893" s="139" t="str">
        <f t="shared" si="2944"/>
        <v/>
      </c>
      <c r="AT893" s="118"/>
      <c r="AU893" s="138" t="str">
        <f t="shared" si="2511"/>
        <v/>
      </c>
      <c r="AV893" s="139" t="str">
        <f t="shared" si="2512"/>
        <v/>
      </c>
      <c r="AW893" s="139" t="str">
        <f t="shared" si="2513"/>
        <v/>
      </c>
      <c r="AX893" s="139" t="str">
        <f t="shared" si="2514"/>
        <v/>
      </c>
      <c r="AY893" s="139" t="str">
        <f t="shared" si="2515"/>
        <v/>
      </c>
      <c r="AZ893" s="140" t="str">
        <f t="shared" si="2516"/>
        <v/>
      </c>
      <c r="BA893" s="141" t="str">
        <f t="shared" si="2517"/>
        <v/>
      </c>
      <c r="BB893" s="139" t="str">
        <f t="shared" si="2518"/>
        <v/>
      </c>
      <c r="BC893" s="139" t="str">
        <f t="shared" si="2519"/>
        <v/>
      </c>
      <c r="BD893" s="139" t="str">
        <f t="shared" si="2520"/>
        <v/>
      </c>
      <c r="BE893" s="140" t="str">
        <f t="shared" si="2521"/>
        <v/>
      </c>
      <c r="BF893" s="122" t="str">
        <f t="shared" si="2522"/>
        <v/>
      </c>
      <c r="BG893" s="123" t="str">
        <f t="shared" si="2523"/>
        <v/>
      </c>
      <c r="BH893" s="123" t="str">
        <f t="shared" si="2524"/>
        <v/>
      </c>
      <c r="BI893" s="123" t="str">
        <f t="shared" si="2525"/>
        <v/>
      </c>
      <c r="BJ893" s="122" t="str">
        <f t="shared" si="2526"/>
        <v/>
      </c>
      <c r="BK893" s="123" t="str">
        <f t="shared" si="2527"/>
        <v/>
      </c>
      <c r="BL893" s="123" t="str">
        <f t="shared" si="2528"/>
        <v/>
      </c>
      <c r="BM893" s="123" t="str">
        <f t="shared" si="2529"/>
        <v/>
      </c>
      <c r="BN893" s="123" t="str">
        <f t="shared" si="2530"/>
        <v/>
      </c>
      <c r="BO893" s="123" t="str">
        <f t="shared" si="2531"/>
        <v/>
      </c>
      <c r="BP893" s="123" t="str">
        <f t="shared" si="2532"/>
        <v/>
      </c>
      <c r="BQ893" s="123" t="str">
        <f t="shared" si="2533"/>
        <v/>
      </c>
      <c r="BR893" s="124" t="str">
        <f t="shared" si="2534"/>
        <v/>
      </c>
      <c r="BS893" s="142" t="str">
        <f t="shared" si="2535"/>
        <v/>
      </c>
      <c r="BT893" s="143" t="str">
        <f t="shared" si="2536"/>
        <v/>
      </c>
      <c r="BU893" s="143" t="str">
        <f t="shared" si="2537"/>
        <v/>
      </c>
      <c r="BV893" s="143" t="str">
        <f t="shared" si="2538"/>
        <v/>
      </c>
      <c r="BW893" s="143" t="str">
        <f t="shared" si="2539"/>
        <v/>
      </c>
      <c r="BX893" s="144" t="str">
        <f t="shared" si="2540"/>
        <v/>
      </c>
      <c r="BY893" s="141" t="str">
        <f t="shared" si="2541"/>
        <v/>
      </c>
      <c r="BZ893" s="139" t="str">
        <f t="shared" si="2542"/>
        <v/>
      </c>
      <c r="CA893" s="139" t="str">
        <f t="shared" si="2543"/>
        <v/>
      </c>
      <c r="CB893" s="139" t="str">
        <f t="shared" si="2544"/>
        <v/>
      </c>
      <c r="CC893" s="139" t="str">
        <f t="shared" si="2545"/>
        <v/>
      </c>
      <c r="CD893" s="139" t="str">
        <f t="shared" si="2546"/>
        <v/>
      </c>
      <c r="CE893" s="140" t="str">
        <f t="shared" si="2547"/>
        <v/>
      </c>
      <c r="CF893" s="141" t="str">
        <f t="shared" si="2548"/>
        <v/>
      </c>
      <c r="CG893" s="139" t="str">
        <f t="shared" si="2549"/>
        <v/>
      </c>
      <c r="CH893" s="139" t="str">
        <f t="shared" si="2550"/>
        <v/>
      </c>
      <c r="CI893" s="139" t="str">
        <f t="shared" si="2551"/>
        <v/>
      </c>
      <c r="CJ893" s="139" t="str">
        <f t="shared" si="2552"/>
        <v/>
      </c>
      <c r="CK893" s="139" t="str">
        <f t="shared" si="2553"/>
        <v/>
      </c>
      <c r="CL893" s="140" t="str">
        <f t="shared" si="2554"/>
        <v/>
      </c>
      <c r="CM893" s="142" t="str">
        <f t="shared" si="2555"/>
        <v/>
      </c>
      <c r="CN893" s="143" t="str">
        <f t="shared" si="2556"/>
        <v/>
      </c>
      <c r="CO893" s="143" t="str">
        <f t="shared" si="2557"/>
        <v/>
      </c>
      <c r="CP893" s="143" t="str">
        <f t="shared" si="2558"/>
        <v/>
      </c>
      <c r="CQ893" s="143" t="str">
        <f t="shared" si="2559"/>
        <v/>
      </c>
      <c r="CR893" s="145" t="str">
        <f t="shared" si="2560"/>
        <v/>
      </c>
      <c r="CS893" s="127"/>
      <c r="CT893" s="122" t="str">
        <f t="shared" si="2561"/>
        <v/>
      </c>
      <c r="CU893" s="123" t="str">
        <f t="shared" si="2562"/>
        <v/>
      </c>
      <c r="CV893" s="123" t="str">
        <f t="shared" si="2563"/>
        <v/>
      </c>
      <c r="CW893" s="123" t="str">
        <f t="shared" si="2564"/>
        <v/>
      </c>
      <c r="CX893" s="123" t="str">
        <f t="shared" si="2565"/>
        <v/>
      </c>
      <c r="CY893" s="123" t="str">
        <f t="shared" si="2566"/>
        <v/>
      </c>
      <c r="CZ893" s="123" t="str">
        <f t="shared" si="2567"/>
        <v/>
      </c>
      <c r="DA893" s="123" t="str">
        <f t="shared" si="2568"/>
        <v/>
      </c>
      <c r="DB893" s="124" t="str">
        <f t="shared" si="2569"/>
        <v/>
      </c>
      <c r="DC893" s="128" t="str">
        <f t="shared" si="2570"/>
        <v/>
      </c>
      <c r="DD893" s="123" t="str">
        <f t="shared" si="2571"/>
        <v/>
      </c>
      <c r="DE893" s="123" t="str">
        <f t="shared" si="2572"/>
        <v/>
      </c>
      <c r="DF893" s="123" t="str">
        <f t="shared" si="2573"/>
        <v/>
      </c>
      <c r="DG893" s="123" t="str">
        <f t="shared" si="2574"/>
        <v/>
      </c>
      <c r="DH893" s="123" t="str">
        <f t="shared" si="2575"/>
        <v/>
      </c>
      <c r="DI893" s="123" t="str">
        <f t="shared" si="2576"/>
        <v/>
      </c>
      <c r="DJ893" s="129" t="str">
        <f t="shared" si="2577"/>
        <v/>
      </c>
      <c r="DK893" s="98" t="s">
        <v>68</v>
      </c>
      <c r="DL893" s="130">
        <f t="shared" si="2584"/>
        <v>887</v>
      </c>
      <c r="DM893" s="56"/>
    </row>
    <row r="894" spans="2:117" ht="22.5" customHeight="1">
      <c r="B894" s="98" t="s">
        <v>68</v>
      </c>
      <c r="C894" s="130">
        <f t="shared" si="2578"/>
        <v>888</v>
      </c>
      <c r="D894" s="146">
        <v>45722</v>
      </c>
      <c r="E894" s="155" t="s">
        <v>69</v>
      </c>
      <c r="F894" s="102" t="s">
        <v>70</v>
      </c>
      <c r="G894" s="156" t="s">
        <v>20</v>
      </c>
      <c r="H894" s="131" t="s">
        <v>46</v>
      </c>
      <c r="I894" s="132">
        <v>1000</v>
      </c>
      <c r="J894" s="106"/>
      <c r="K894" s="107">
        <f t="shared" si="2579"/>
        <v>7839726</v>
      </c>
      <c r="L894" s="645"/>
      <c r="M894" s="133"/>
      <c r="N894" s="133"/>
      <c r="O894" s="134" t="str">
        <f t="shared" ref="O894:S894" si="2945">IF($H894=O$6,$I894,"")</f>
        <v/>
      </c>
      <c r="P894" s="135" t="str">
        <f t="shared" si="2945"/>
        <v/>
      </c>
      <c r="Q894" s="136">
        <f t="shared" si="2945"/>
        <v>1000</v>
      </c>
      <c r="R894" s="135" t="str">
        <f t="shared" si="2945"/>
        <v/>
      </c>
      <c r="S894" s="137" t="str">
        <f t="shared" si="2945"/>
        <v/>
      </c>
      <c r="T894" s="113" t="str">
        <f t="shared" ref="T894:AJ894" si="2946">IF($H894=T$6,$J894,"")</f>
        <v/>
      </c>
      <c r="U894" s="114" t="str">
        <f t="shared" si="2946"/>
        <v/>
      </c>
      <c r="V894" s="114" t="str">
        <f t="shared" si="2946"/>
        <v/>
      </c>
      <c r="W894" s="114" t="str">
        <f t="shared" si="2946"/>
        <v/>
      </c>
      <c r="X894" s="113" t="str">
        <f t="shared" si="2946"/>
        <v/>
      </c>
      <c r="Y894" s="114" t="str">
        <f t="shared" si="2946"/>
        <v/>
      </c>
      <c r="Z894" s="114" t="str">
        <f t="shared" si="2946"/>
        <v/>
      </c>
      <c r="AA894" s="114" t="str">
        <f t="shared" si="2946"/>
        <v/>
      </c>
      <c r="AB894" s="113" t="str">
        <f t="shared" si="2946"/>
        <v/>
      </c>
      <c r="AC894" s="114" t="str">
        <f t="shared" si="2946"/>
        <v/>
      </c>
      <c r="AD894" s="114" t="str">
        <f t="shared" si="2946"/>
        <v/>
      </c>
      <c r="AE894" s="114" t="str">
        <f t="shared" si="2946"/>
        <v/>
      </c>
      <c r="AF894" s="114" t="str">
        <f t="shared" si="2946"/>
        <v/>
      </c>
      <c r="AG894" s="114" t="str">
        <f t="shared" si="2946"/>
        <v/>
      </c>
      <c r="AH894" s="114" t="str">
        <f t="shared" si="2946"/>
        <v/>
      </c>
      <c r="AI894" s="113" t="str">
        <f t="shared" si="2946"/>
        <v/>
      </c>
      <c r="AJ894" s="115" t="str">
        <f t="shared" si="2946"/>
        <v/>
      </c>
      <c r="AK894" s="617"/>
      <c r="AL894" s="38"/>
      <c r="AM894" s="98" t="s">
        <v>68</v>
      </c>
      <c r="AN894" s="130">
        <f t="shared" si="2582"/>
        <v>888</v>
      </c>
      <c r="AO894" s="138" t="str">
        <f t="shared" ref="AO894:AS894" si="2947">IF(AND($G894=AO$4,$H894=AO$6),$I894,"")</f>
        <v/>
      </c>
      <c r="AP894" s="139" t="str">
        <f t="shared" si="2947"/>
        <v/>
      </c>
      <c r="AQ894" s="139">
        <f t="shared" si="2947"/>
        <v>1000</v>
      </c>
      <c r="AR894" s="139" t="str">
        <f t="shared" si="2947"/>
        <v/>
      </c>
      <c r="AS894" s="139" t="str">
        <f t="shared" si="2947"/>
        <v/>
      </c>
      <c r="AT894" s="118"/>
      <c r="AU894" s="138" t="str">
        <f t="shared" si="2511"/>
        <v/>
      </c>
      <c r="AV894" s="139" t="str">
        <f t="shared" si="2512"/>
        <v/>
      </c>
      <c r="AW894" s="139" t="str">
        <f t="shared" si="2513"/>
        <v/>
      </c>
      <c r="AX894" s="139" t="str">
        <f t="shared" si="2514"/>
        <v/>
      </c>
      <c r="AY894" s="139" t="str">
        <f t="shared" si="2515"/>
        <v/>
      </c>
      <c r="AZ894" s="140" t="str">
        <f t="shared" si="2516"/>
        <v/>
      </c>
      <c r="BA894" s="141" t="str">
        <f t="shared" si="2517"/>
        <v/>
      </c>
      <c r="BB894" s="139" t="str">
        <f t="shared" si="2518"/>
        <v/>
      </c>
      <c r="BC894" s="139" t="str">
        <f t="shared" si="2519"/>
        <v/>
      </c>
      <c r="BD894" s="139" t="str">
        <f t="shared" si="2520"/>
        <v/>
      </c>
      <c r="BE894" s="140" t="str">
        <f t="shared" si="2521"/>
        <v/>
      </c>
      <c r="BF894" s="122" t="str">
        <f t="shared" si="2522"/>
        <v/>
      </c>
      <c r="BG894" s="123" t="str">
        <f t="shared" si="2523"/>
        <v/>
      </c>
      <c r="BH894" s="123" t="str">
        <f t="shared" si="2524"/>
        <v/>
      </c>
      <c r="BI894" s="123" t="str">
        <f t="shared" si="2525"/>
        <v/>
      </c>
      <c r="BJ894" s="122" t="str">
        <f t="shared" si="2526"/>
        <v/>
      </c>
      <c r="BK894" s="123" t="str">
        <f t="shared" si="2527"/>
        <v/>
      </c>
      <c r="BL894" s="123" t="str">
        <f t="shared" si="2528"/>
        <v/>
      </c>
      <c r="BM894" s="123" t="str">
        <f t="shared" si="2529"/>
        <v/>
      </c>
      <c r="BN894" s="123" t="str">
        <f t="shared" si="2530"/>
        <v/>
      </c>
      <c r="BO894" s="123" t="str">
        <f t="shared" si="2531"/>
        <v/>
      </c>
      <c r="BP894" s="123" t="str">
        <f t="shared" si="2532"/>
        <v/>
      </c>
      <c r="BQ894" s="123" t="str">
        <f t="shared" si="2533"/>
        <v/>
      </c>
      <c r="BR894" s="124" t="str">
        <f t="shared" si="2534"/>
        <v/>
      </c>
      <c r="BS894" s="142" t="str">
        <f t="shared" si="2535"/>
        <v/>
      </c>
      <c r="BT894" s="143" t="str">
        <f t="shared" si="2536"/>
        <v/>
      </c>
      <c r="BU894" s="143" t="str">
        <f t="shared" si="2537"/>
        <v/>
      </c>
      <c r="BV894" s="143" t="str">
        <f t="shared" si="2538"/>
        <v/>
      </c>
      <c r="BW894" s="143" t="str">
        <f t="shared" si="2539"/>
        <v/>
      </c>
      <c r="BX894" s="144" t="str">
        <f t="shared" si="2540"/>
        <v/>
      </c>
      <c r="BY894" s="141" t="str">
        <f t="shared" si="2541"/>
        <v/>
      </c>
      <c r="BZ894" s="139" t="str">
        <f t="shared" si="2542"/>
        <v/>
      </c>
      <c r="CA894" s="139" t="str">
        <f t="shared" si="2543"/>
        <v/>
      </c>
      <c r="CB894" s="139" t="str">
        <f t="shared" si="2544"/>
        <v/>
      </c>
      <c r="CC894" s="139" t="str">
        <f t="shared" si="2545"/>
        <v/>
      </c>
      <c r="CD894" s="139" t="str">
        <f t="shared" si="2546"/>
        <v/>
      </c>
      <c r="CE894" s="140" t="str">
        <f t="shared" si="2547"/>
        <v/>
      </c>
      <c r="CF894" s="141" t="str">
        <f t="shared" si="2548"/>
        <v/>
      </c>
      <c r="CG894" s="139" t="str">
        <f t="shared" si="2549"/>
        <v/>
      </c>
      <c r="CH894" s="139" t="str">
        <f t="shared" si="2550"/>
        <v/>
      </c>
      <c r="CI894" s="139" t="str">
        <f t="shared" si="2551"/>
        <v/>
      </c>
      <c r="CJ894" s="139" t="str">
        <f t="shared" si="2552"/>
        <v/>
      </c>
      <c r="CK894" s="139" t="str">
        <f t="shared" si="2553"/>
        <v/>
      </c>
      <c r="CL894" s="140" t="str">
        <f t="shared" si="2554"/>
        <v/>
      </c>
      <c r="CM894" s="142" t="str">
        <f t="shared" si="2555"/>
        <v/>
      </c>
      <c r="CN894" s="143" t="str">
        <f t="shared" si="2556"/>
        <v/>
      </c>
      <c r="CO894" s="143" t="str">
        <f t="shared" si="2557"/>
        <v/>
      </c>
      <c r="CP894" s="143" t="str">
        <f t="shared" si="2558"/>
        <v/>
      </c>
      <c r="CQ894" s="143" t="str">
        <f t="shared" si="2559"/>
        <v/>
      </c>
      <c r="CR894" s="145" t="str">
        <f t="shared" si="2560"/>
        <v/>
      </c>
      <c r="CS894" s="127"/>
      <c r="CT894" s="122" t="str">
        <f t="shared" si="2561"/>
        <v/>
      </c>
      <c r="CU894" s="123" t="str">
        <f t="shared" si="2562"/>
        <v/>
      </c>
      <c r="CV894" s="123" t="str">
        <f t="shared" si="2563"/>
        <v/>
      </c>
      <c r="CW894" s="123" t="str">
        <f t="shared" si="2564"/>
        <v/>
      </c>
      <c r="CX894" s="123" t="str">
        <f t="shared" si="2565"/>
        <v/>
      </c>
      <c r="CY894" s="123" t="str">
        <f t="shared" si="2566"/>
        <v/>
      </c>
      <c r="CZ894" s="123" t="str">
        <f t="shared" si="2567"/>
        <v/>
      </c>
      <c r="DA894" s="123" t="str">
        <f t="shared" si="2568"/>
        <v/>
      </c>
      <c r="DB894" s="124" t="str">
        <f t="shared" si="2569"/>
        <v/>
      </c>
      <c r="DC894" s="128" t="str">
        <f t="shared" si="2570"/>
        <v/>
      </c>
      <c r="DD894" s="123" t="str">
        <f t="shared" si="2571"/>
        <v/>
      </c>
      <c r="DE894" s="123" t="str">
        <f t="shared" si="2572"/>
        <v/>
      </c>
      <c r="DF894" s="123" t="str">
        <f t="shared" si="2573"/>
        <v/>
      </c>
      <c r="DG894" s="123" t="str">
        <f t="shared" si="2574"/>
        <v/>
      </c>
      <c r="DH894" s="123" t="str">
        <f t="shared" si="2575"/>
        <v/>
      </c>
      <c r="DI894" s="123" t="str">
        <f t="shared" si="2576"/>
        <v/>
      </c>
      <c r="DJ894" s="129" t="str">
        <f t="shared" si="2577"/>
        <v/>
      </c>
      <c r="DK894" s="98" t="s">
        <v>68</v>
      </c>
      <c r="DL894" s="130">
        <f t="shared" si="2584"/>
        <v>888</v>
      </c>
      <c r="DM894" s="56"/>
    </row>
    <row r="895" spans="2:117" ht="22.5" customHeight="1">
      <c r="B895" s="98" t="s">
        <v>68</v>
      </c>
      <c r="C895" s="130">
        <f t="shared" si="2578"/>
        <v>889</v>
      </c>
      <c r="D895" s="146">
        <v>45722</v>
      </c>
      <c r="E895" s="155" t="s">
        <v>69</v>
      </c>
      <c r="F895" s="102" t="s">
        <v>70</v>
      </c>
      <c r="G895" s="103" t="s">
        <v>20</v>
      </c>
      <c r="H895" s="131" t="s">
        <v>46</v>
      </c>
      <c r="I895" s="132">
        <v>10000</v>
      </c>
      <c r="J895" s="106"/>
      <c r="K895" s="107">
        <f t="shared" si="2579"/>
        <v>7849726</v>
      </c>
      <c r="L895" s="645"/>
      <c r="M895" s="133"/>
      <c r="N895" s="133"/>
      <c r="O895" s="134" t="str">
        <f t="shared" ref="O895:S895" si="2948">IF($H895=O$6,$I895,"")</f>
        <v/>
      </c>
      <c r="P895" s="135" t="str">
        <f t="shared" si="2948"/>
        <v/>
      </c>
      <c r="Q895" s="136">
        <f t="shared" si="2948"/>
        <v>10000</v>
      </c>
      <c r="R895" s="135" t="str">
        <f t="shared" si="2948"/>
        <v/>
      </c>
      <c r="S895" s="137" t="str">
        <f t="shared" si="2948"/>
        <v/>
      </c>
      <c r="T895" s="113" t="str">
        <f t="shared" ref="T895:AJ895" si="2949">IF($H895=T$6,$J895,"")</f>
        <v/>
      </c>
      <c r="U895" s="114" t="str">
        <f t="shared" si="2949"/>
        <v/>
      </c>
      <c r="V895" s="114" t="str">
        <f t="shared" si="2949"/>
        <v/>
      </c>
      <c r="W895" s="114" t="str">
        <f t="shared" si="2949"/>
        <v/>
      </c>
      <c r="X895" s="113" t="str">
        <f t="shared" si="2949"/>
        <v/>
      </c>
      <c r="Y895" s="114" t="str">
        <f t="shared" si="2949"/>
        <v/>
      </c>
      <c r="Z895" s="114" t="str">
        <f t="shared" si="2949"/>
        <v/>
      </c>
      <c r="AA895" s="114" t="str">
        <f t="shared" si="2949"/>
        <v/>
      </c>
      <c r="AB895" s="113" t="str">
        <f t="shared" si="2949"/>
        <v/>
      </c>
      <c r="AC895" s="114" t="str">
        <f t="shared" si="2949"/>
        <v/>
      </c>
      <c r="AD895" s="114" t="str">
        <f t="shared" si="2949"/>
        <v/>
      </c>
      <c r="AE895" s="114" t="str">
        <f t="shared" si="2949"/>
        <v/>
      </c>
      <c r="AF895" s="114" t="str">
        <f t="shared" si="2949"/>
        <v/>
      </c>
      <c r="AG895" s="114" t="str">
        <f t="shared" si="2949"/>
        <v/>
      </c>
      <c r="AH895" s="114" t="str">
        <f t="shared" si="2949"/>
        <v/>
      </c>
      <c r="AI895" s="113" t="str">
        <f t="shared" si="2949"/>
        <v/>
      </c>
      <c r="AJ895" s="115" t="str">
        <f t="shared" si="2949"/>
        <v/>
      </c>
      <c r="AK895" s="617"/>
      <c r="AL895" s="38"/>
      <c r="AM895" s="98" t="s">
        <v>68</v>
      </c>
      <c r="AN895" s="130">
        <f t="shared" si="2582"/>
        <v>889</v>
      </c>
      <c r="AO895" s="138" t="str">
        <f t="shared" ref="AO895:AS895" si="2950">IF(AND($G895=AO$4,$H895=AO$6),$I895,"")</f>
        <v/>
      </c>
      <c r="AP895" s="139" t="str">
        <f t="shared" si="2950"/>
        <v/>
      </c>
      <c r="AQ895" s="139">
        <f t="shared" si="2950"/>
        <v>10000</v>
      </c>
      <c r="AR895" s="139" t="str">
        <f t="shared" si="2950"/>
        <v/>
      </c>
      <c r="AS895" s="139" t="str">
        <f t="shared" si="2950"/>
        <v/>
      </c>
      <c r="AT895" s="118"/>
      <c r="AU895" s="138" t="str">
        <f t="shared" si="2511"/>
        <v/>
      </c>
      <c r="AV895" s="139" t="str">
        <f t="shared" si="2512"/>
        <v/>
      </c>
      <c r="AW895" s="139" t="str">
        <f t="shared" si="2513"/>
        <v/>
      </c>
      <c r="AX895" s="139" t="str">
        <f t="shared" si="2514"/>
        <v/>
      </c>
      <c r="AY895" s="139" t="str">
        <f t="shared" si="2515"/>
        <v/>
      </c>
      <c r="AZ895" s="140" t="str">
        <f t="shared" si="2516"/>
        <v/>
      </c>
      <c r="BA895" s="141" t="str">
        <f t="shared" si="2517"/>
        <v/>
      </c>
      <c r="BB895" s="139" t="str">
        <f t="shared" si="2518"/>
        <v/>
      </c>
      <c r="BC895" s="139" t="str">
        <f t="shared" si="2519"/>
        <v/>
      </c>
      <c r="BD895" s="139" t="str">
        <f t="shared" si="2520"/>
        <v/>
      </c>
      <c r="BE895" s="140" t="str">
        <f t="shared" si="2521"/>
        <v/>
      </c>
      <c r="BF895" s="122" t="str">
        <f t="shared" si="2522"/>
        <v/>
      </c>
      <c r="BG895" s="123" t="str">
        <f t="shared" si="2523"/>
        <v/>
      </c>
      <c r="BH895" s="123" t="str">
        <f t="shared" si="2524"/>
        <v/>
      </c>
      <c r="BI895" s="123" t="str">
        <f t="shared" si="2525"/>
        <v/>
      </c>
      <c r="BJ895" s="122" t="str">
        <f t="shared" si="2526"/>
        <v/>
      </c>
      <c r="BK895" s="123" t="str">
        <f t="shared" si="2527"/>
        <v/>
      </c>
      <c r="BL895" s="123" t="str">
        <f t="shared" si="2528"/>
        <v/>
      </c>
      <c r="BM895" s="123" t="str">
        <f t="shared" si="2529"/>
        <v/>
      </c>
      <c r="BN895" s="123" t="str">
        <f t="shared" si="2530"/>
        <v/>
      </c>
      <c r="BO895" s="123" t="str">
        <f t="shared" si="2531"/>
        <v/>
      </c>
      <c r="BP895" s="123" t="str">
        <f t="shared" si="2532"/>
        <v/>
      </c>
      <c r="BQ895" s="123" t="str">
        <f t="shared" si="2533"/>
        <v/>
      </c>
      <c r="BR895" s="124" t="str">
        <f t="shared" si="2534"/>
        <v/>
      </c>
      <c r="BS895" s="142" t="str">
        <f t="shared" si="2535"/>
        <v/>
      </c>
      <c r="BT895" s="143" t="str">
        <f t="shared" si="2536"/>
        <v/>
      </c>
      <c r="BU895" s="143" t="str">
        <f t="shared" si="2537"/>
        <v/>
      </c>
      <c r="BV895" s="143" t="str">
        <f t="shared" si="2538"/>
        <v/>
      </c>
      <c r="BW895" s="143" t="str">
        <f t="shared" si="2539"/>
        <v/>
      </c>
      <c r="BX895" s="144" t="str">
        <f t="shared" si="2540"/>
        <v/>
      </c>
      <c r="BY895" s="141" t="str">
        <f t="shared" si="2541"/>
        <v/>
      </c>
      <c r="BZ895" s="139" t="str">
        <f t="shared" si="2542"/>
        <v/>
      </c>
      <c r="CA895" s="139" t="str">
        <f t="shared" si="2543"/>
        <v/>
      </c>
      <c r="CB895" s="139" t="str">
        <f t="shared" si="2544"/>
        <v/>
      </c>
      <c r="CC895" s="139" t="str">
        <f t="shared" si="2545"/>
        <v/>
      </c>
      <c r="CD895" s="139" t="str">
        <f t="shared" si="2546"/>
        <v/>
      </c>
      <c r="CE895" s="140" t="str">
        <f t="shared" si="2547"/>
        <v/>
      </c>
      <c r="CF895" s="141" t="str">
        <f t="shared" si="2548"/>
        <v/>
      </c>
      <c r="CG895" s="139" t="str">
        <f t="shared" si="2549"/>
        <v/>
      </c>
      <c r="CH895" s="139" t="str">
        <f t="shared" si="2550"/>
        <v/>
      </c>
      <c r="CI895" s="139" t="str">
        <f t="shared" si="2551"/>
        <v/>
      </c>
      <c r="CJ895" s="139" t="str">
        <f t="shared" si="2552"/>
        <v/>
      </c>
      <c r="CK895" s="139" t="str">
        <f t="shared" si="2553"/>
        <v/>
      </c>
      <c r="CL895" s="140" t="str">
        <f t="shared" si="2554"/>
        <v/>
      </c>
      <c r="CM895" s="142" t="str">
        <f t="shared" si="2555"/>
        <v/>
      </c>
      <c r="CN895" s="143" t="str">
        <f t="shared" si="2556"/>
        <v/>
      </c>
      <c r="CO895" s="143" t="str">
        <f t="shared" si="2557"/>
        <v/>
      </c>
      <c r="CP895" s="143" t="str">
        <f t="shared" si="2558"/>
        <v/>
      </c>
      <c r="CQ895" s="143" t="str">
        <f t="shared" si="2559"/>
        <v/>
      </c>
      <c r="CR895" s="145" t="str">
        <f t="shared" si="2560"/>
        <v/>
      </c>
      <c r="CS895" s="127"/>
      <c r="CT895" s="122" t="str">
        <f t="shared" si="2561"/>
        <v/>
      </c>
      <c r="CU895" s="123" t="str">
        <f t="shared" si="2562"/>
        <v/>
      </c>
      <c r="CV895" s="123" t="str">
        <f t="shared" si="2563"/>
        <v/>
      </c>
      <c r="CW895" s="123" t="str">
        <f t="shared" si="2564"/>
        <v/>
      </c>
      <c r="CX895" s="123" t="str">
        <f t="shared" si="2565"/>
        <v/>
      </c>
      <c r="CY895" s="123" t="str">
        <f t="shared" si="2566"/>
        <v/>
      </c>
      <c r="CZ895" s="123" t="str">
        <f t="shared" si="2567"/>
        <v/>
      </c>
      <c r="DA895" s="123" t="str">
        <f t="shared" si="2568"/>
        <v/>
      </c>
      <c r="DB895" s="124" t="str">
        <f t="shared" si="2569"/>
        <v/>
      </c>
      <c r="DC895" s="128" t="str">
        <f t="shared" si="2570"/>
        <v/>
      </c>
      <c r="DD895" s="123" t="str">
        <f t="shared" si="2571"/>
        <v/>
      </c>
      <c r="DE895" s="123" t="str">
        <f t="shared" si="2572"/>
        <v/>
      </c>
      <c r="DF895" s="123" t="str">
        <f t="shared" si="2573"/>
        <v/>
      </c>
      <c r="DG895" s="123" t="str">
        <f t="shared" si="2574"/>
        <v/>
      </c>
      <c r="DH895" s="123" t="str">
        <f t="shared" si="2575"/>
        <v/>
      </c>
      <c r="DI895" s="123" t="str">
        <f t="shared" si="2576"/>
        <v/>
      </c>
      <c r="DJ895" s="129" t="str">
        <f t="shared" si="2577"/>
        <v/>
      </c>
      <c r="DK895" s="98" t="s">
        <v>68</v>
      </c>
      <c r="DL895" s="130">
        <f t="shared" si="2584"/>
        <v>889</v>
      </c>
      <c r="DM895" s="56"/>
    </row>
    <row r="896" spans="2:117" ht="22.5" customHeight="1">
      <c r="B896" s="98" t="s">
        <v>68</v>
      </c>
      <c r="C896" s="130">
        <f t="shared" si="2578"/>
        <v>890</v>
      </c>
      <c r="D896" s="146">
        <v>45723</v>
      </c>
      <c r="E896" s="155" t="s">
        <v>69</v>
      </c>
      <c r="F896" s="102" t="s">
        <v>70</v>
      </c>
      <c r="G896" s="156" t="s">
        <v>20</v>
      </c>
      <c r="H896" s="131" t="s">
        <v>46</v>
      </c>
      <c r="I896" s="132">
        <v>10000</v>
      </c>
      <c r="J896" s="106"/>
      <c r="K896" s="107">
        <f t="shared" si="2579"/>
        <v>7859726</v>
      </c>
      <c r="L896" s="646"/>
      <c r="M896" s="133"/>
      <c r="N896" s="133"/>
      <c r="O896" s="134" t="str">
        <f t="shared" ref="O896:S896" si="2951">IF($H896=O$6,$I896,"")</f>
        <v/>
      </c>
      <c r="P896" s="135" t="str">
        <f t="shared" si="2951"/>
        <v/>
      </c>
      <c r="Q896" s="136">
        <f t="shared" si="2951"/>
        <v>10000</v>
      </c>
      <c r="R896" s="135" t="str">
        <f t="shared" si="2951"/>
        <v/>
      </c>
      <c r="S896" s="137" t="str">
        <f t="shared" si="2951"/>
        <v/>
      </c>
      <c r="T896" s="113" t="str">
        <f t="shared" ref="T896:AJ896" si="2952">IF($H896=T$6,$J896,"")</f>
        <v/>
      </c>
      <c r="U896" s="114" t="str">
        <f t="shared" si="2952"/>
        <v/>
      </c>
      <c r="V896" s="114" t="str">
        <f t="shared" si="2952"/>
        <v/>
      </c>
      <c r="W896" s="114" t="str">
        <f t="shared" si="2952"/>
        <v/>
      </c>
      <c r="X896" s="113" t="str">
        <f t="shared" si="2952"/>
        <v/>
      </c>
      <c r="Y896" s="114" t="str">
        <f t="shared" si="2952"/>
        <v/>
      </c>
      <c r="Z896" s="114" t="str">
        <f t="shared" si="2952"/>
        <v/>
      </c>
      <c r="AA896" s="114" t="str">
        <f t="shared" si="2952"/>
        <v/>
      </c>
      <c r="AB896" s="113" t="str">
        <f t="shared" si="2952"/>
        <v/>
      </c>
      <c r="AC896" s="114" t="str">
        <f t="shared" si="2952"/>
        <v/>
      </c>
      <c r="AD896" s="114" t="str">
        <f t="shared" si="2952"/>
        <v/>
      </c>
      <c r="AE896" s="114" t="str">
        <f t="shared" si="2952"/>
        <v/>
      </c>
      <c r="AF896" s="114" t="str">
        <f t="shared" si="2952"/>
        <v/>
      </c>
      <c r="AG896" s="114" t="str">
        <f t="shared" si="2952"/>
        <v/>
      </c>
      <c r="AH896" s="114" t="str">
        <f t="shared" si="2952"/>
        <v/>
      </c>
      <c r="AI896" s="113" t="str">
        <f t="shared" si="2952"/>
        <v/>
      </c>
      <c r="AJ896" s="115" t="str">
        <f t="shared" si="2952"/>
        <v/>
      </c>
      <c r="AK896" s="617"/>
      <c r="AL896" s="38"/>
      <c r="AM896" s="98" t="s">
        <v>68</v>
      </c>
      <c r="AN896" s="130">
        <f t="shared" si="2582"/>
        <v>890</v>
      </c>
      <c r="AO896" s="138" t="str">
        <f t="shared" ref="AO896:AS896" si="2953">IF(AND($G896=AO$4,$H896=AO$6),$I896,"")</f>
        <v/>
      </c>
      <c r="AP896" s="139" t="str">
        <f t="shared" si="2953"/>
        <v/>
      </c>
      <c r="AQ896" s="139">
        <f t="shared" si="2953"/>
        <v>10000</v>
      </c>
      <c r="AR896" s="139" t="str">
        <f t="shared" si="2953"/>
        <v/>
      </c>
      <c r="AS896" s="139" t="str">
        <f t="shared" si="2953"/>
        <v/>
      </c>
      <c r="AT896" s="118"/>
      <c r="AU896" s="138" t="str">
        <f t="shared" si="2511"/>
        <v/>
      </c>
      <c r="AV896" s="139" t="str">
        <f t="shared" si="2512"/>
        <v/>
      </c>
      <c r="AW896" s="139" t="str">
        <f t="shared" si="2513"/>
        <v/>
      </c>
      <c r="AX896" s="139" t="str">
        <f t="shared" si="2514"/>
        <v/>
      </c>
      <c r="AY896" s="139" t="str">
        <f t="shared" si="2515"/>
        <v/>
      </c>
      <c r="AZ896" s="140" t="str">
        <f t="shared" si="2516"/>
        <v/>
      </c>
      <c r="BA896" s="141" t="str">
        <f t="shared" si="2517"/>
        <v/>
      </c>
      <c r="BB896" s="139" t="str">
        <f t="shared" si="2518"/>
        <v/>
      </c>
      <c r="BC896" s="139" t="str">
        <f t="shared" si="2519"/>
        <v/>
      </c>
      <c r="BD896" s="139" t="str">
        <f t="shared" si="2520"/>
        <v/>
      </c>
      <c r="BE896" s="140" t="str">
        <f t="shared" si="2521"/>
        <v/>
      </c>
      <c r="BF896" s="122" t="str">
        <f t="shared" si="2522"/>
        <v/>
      </c>
      <c r="BG896" s="123" t="str">
        <f t="shared" si="2523"/>
        <v/>
      </c>
      <c r="BH896" s="123" t="str">
        <f t="shared" si="2524"/>
        <v/>
      </c>
      <c r="BI896" s="123" t="str">
        <f t="shared" si="2525"/>
        <v/>
      </c>
      <c r="BJ896" s="122" t="str">
        <f t="shared" si="2526"/>
        <v/>
      </c>
      <c r="BK896" s="123" t="str">
        <f t="shared" si="2527"/>
        <v/>
      </c>
      <c r="BL896" s="123" t="str">
        <f t="shared" si="2528"/>
        <v/>
      </c>
      <c r="BM896" s="123" t="str">
        <f t="shared" si="2529"/>
        <v/>
      </c>
      <c r="BN896" s="123" t="str">
        <f t="shared" si="2530"/>
        <v/>
      </c>
      <c r="BO896" s="123" t="str">
        <f t="shared" si="2531"/>
        <v/>
      </c>
      <c r="BP896" s="123" t="str">
        <f t="shared" si="2532"/>
        <v/>
      </c>
      <c r="BQ896" s="123" t="str">
        <f t="shared" si="2533"/>
        <v/>
      </c>
      <c r="BR896" s="124" t="str">
        <f t="shared" si="2534"/>
        <v/>
      </c>
      <c r="BS896" s="142" t="str">
        <f t="shared" si="2535"/>
        <v/>
      </c>
      <c r="BT896" s="143" t="str">
        <f t="shared" si="2536"/>
        <v/>
      </c>
      <c r="BU896" s="143" t="str">
        <f t="shared" si="2537"/>
        <v/>
      </c>
      <c r="BV896" s="143" t="str">
        <f t="shared" si="2538"/>
        <v/>
      </c>
      <c r="BW896" s="143" t="str">
        <f t="shared" si="2539"/>
        <v/>
      </c>
      <c r="BX896" s="144" t="str">
        <f t="shared" si="2540"/>
        <v/>
      </c>
      <c r="BY896" s="141" t="str">
        <f t="shared" si="2541"/>
        <v/>
      </c>
      <c r="BZ896" s="139" t="str">
        <f t="shared" si="2542"/>
        <v/>
      </c>
      <c r="CA896" s="139" t="str">
        <f t="shared" si="2543"/>
        <v/>
      </c>
      <c r="CB896" s="139" t="str">
        <f t="shared" si="2544"/>
        <v/>
      </c>
      <c r="CC896" s="139" t="str">
        <f t="shared" si="2545"/>
        <v/>
      </c>
      <c r="CD896" s="139" t="str">
        <f t="shared" si="2546"/>
        <v/>
      </c>
      <c r="CE896" s="140" t="str">
        <f t="shared" si="2547"/>
        <v/>
      </c>
      <c r="CF896" s="141" t="str">
        <f t="shared" si="2548"/>
        <v/>
      </c>
      <c r="CG896" s="139" t="str">
        <f t="shared" si="2549"/>
        <v/>
      </c>
      <c r="CH896" s="139" t="str">
        <f t="shared" si="2550"/>
        <v/>
      </c>
      <c r="CI896" s="139" t="str">
        <f t="shared" si="2551"/>
        <v/>
      </c>
      <c r="CJ896" s="139" t="str">
        <f t="shared" si="2552"/>
        <v/>
      </c>
      <c r="CK896" s="139" t="str">
        <f t="shared" si="2553"/>
        <v/>
      </c>
      <c r="CL896" s="140" t="str">
        <f t="shared" si="2554"/>
        <v/>
      </c>
      <c r="CM896" s="142" t="str">
        <f t="shared" si="2555"/>
        <v/>
      </c>
      <c r="CN896" s="143" t="str">
        <f t="shared" si="2556"/>
        <v/>
      </c>
      <c r="CO896" s="143" t="str">
        <f t="shared" si="2557"/>
        <v/>
      </c>
      <c r="CP896" s="143" t="str">
        <f t="shared" si="2558"/>
        <v/>
      </c>
      <c r="CQ896" s="143" t="str">
        <f t="shared" si="2559"/>
        <v/>
      </c>
      <c r="CR896" s="145" t="str">
        <f t="shared" si="2560"/>
        <v/>
      </c>
      <c r="CS896" s="127"/>
      <c r="CT896" s="122" t="str">
        <f t="shared" si="2561"/>
        <v/>
      </c>
      <c r="CU896" s="123" t="str">
        <f t="shared" si="2562"/>
        <v/>
      </c>
      <c r="CV896" s="123" t="str">
        <f t="shared" si="2563"/>
        <v/>
      </c>
      <c r="CW896" s="123" t="str">
        <f t="shared" si="2564"/>
        <v/>
      </c>
      <c r="CX896" s="123" t="str">
        <f t="shared" si="2565"/>
        <v/>
      </c>
      <c r="CY896" s="123" t="str">
        <f t="shared" si="2566"/>
        <v/>
      </c>
      <c r="CZ896" s="123" t="str">
        <f t="shared" si="2567"/>
        <v/>
      </c>
      <c r="DA896" s="123" t="str">
        <f t="shared" si="2568"/>
        <v/>
      </c>
      <c r="DB896" s="124" t="str">
        <f t="shared" si="2569"/>
        <v/>
      </c>
      <c r="DC896" s="128" t="str">
        <f t="shared" si="2570"/>
        <v/>
      </c>
      <c r="DD896" s="123" t="str">
        <f t="shared" si="2571"/>
        <v/>
      </c>
      <c r="DE896" s="123" t="str">
        <f t="shared" si="2572"/>
        <v/>
      </c>
      <c r="DF896" s="123" t="str">
        <f t="shared" si="2573"/>
        <v/>
      </c>
      <c r="DG896" s="123" t="str">
        <f t="shared" si="2574"/>
        <v/>
      </c>
      <c r="DH896" s="123" t="str">
        <f t="shared" si="2575"/>
        <v/>
      </c>
      <c r="DI896" s="123" t="str">
        <f t="shared" si="2576"/>
        <v/>
      </c>
      <c r="DJ896" s="129" t="str">
        <f t="shared" si="2577"/>
        <v/>
      </c>
      <c r="DK896" s="98" t="s">
        <v>68</v>
      </c>
      <c r="DL896" s="130">
        <f t="shared" si="2584"/>
        <v>890</v>
      </c>
      <c r="DM896" s="56"/>
    </row>
    <row r="897" spans="2:117" ht="22.5" customHeight="1">
      <c r="B897" s="98" t="s">
        <v>68</v>
      </c>
      <c r="C897" s="130">
        <f t="shared" si="2578"/>
        <v>891</v>
      </c>
      <c r="D897" s="146">
        <v>45723</v>
      </c>
      <c r="E897" s="155" t="s">
        <v>69</v>
      </c>
      <c r="F897" s="102" t="s">
        <v>70</v>
      </c>
      <c r="G897" s="103" t="s">
        <v>20</v>
      </c>
      <c r="H897" s="131" t="s">
        <v>46</v>
      </c>
      <c r="I897" s="132">
        <v>20000</v>
      </c>
      <c r="J897" s="106"/>
      <c r="K897" s="107">
        <f t="shared" si="2579"/>
        <v>7879726</v>
      </c>
      <c r="L897" s="647" t="str">
        <f>HYPERLINK("./通帳_公開用/外通帳Y891-913.pdf","通帳Y891-Y913")</f>
        <v>通帳Y891-Y913</v>
      </c>
      <c r="M897" s="133"/>
      <c r="N897" s="133"/>
      <c r="O897" s="134" t="str">
        <f t="shared" ref="O897:S897" si="2954">IF($H897=O$6,$I897,"")</f>
        <v/>
      </c>
      <c r="P897" s="135" t="str">
        <f t="shared" si="2954"/>
        <v/>
      </c>
      <c r="Q897" s="136">
        <f t="shared" si="2954"/>
        <v>20000</v>
      </c>
      <c r="R897" s="135" t="str">
        <f t="shared" si="2954"/>
        <v/>
      </c>
      <c r="S897" s="137" t="str">
        <f t="shared" si="2954"/>
        <v/>
      </c>
      <c r="T897" s="113" t="str">
        <f t="shared" ref="T897:AJ897" si="2955">IF($H897=T$6,$J897,"")</f>
        <v/>
      </c>
      <c r="U897" s="114" t="str">
        <f t="shared" si="2955"/>
        <v/>
      </c>
      <c r="V897" s="114" t="str">
        <f t="shared" si="2955"/>
        <v/>
      </c>
      <c r="W897" s="114" t="str">
        <f t="shared" si="2955"/>
        <v/>
      </c>
      <c r="X897" s="113" t="str">
        <f t="shared" si="2955"/>
        <v/>
      </c>
      <c r="Y897" s="114" t="str">
        <f t="shared" si="2955"/>
        <v/>
      </c>
      <c r="Z897" s="114" t="str">
        <f t="shared" si="2955"/>
        <v/>
      </c>
      <c r="AA897" s="114" t="str">
        <f t="shared" si="2955"/>
        <v/>
      </c>
      <c r="AB897" s="113" t="str">
        <f t="shared" si="2955"/>
        <v/>
      </c>
      <c r="AC897" s="114" t="str">
        <f t="shared" si="2955"/>
        <v/>
      </c>
      <c r="AD897" s="114" t="str">
        <f t="shared" si="2955"/>
        <v/>
      </c>
      <c r="AE897" s="114" t="str">
        <f t="shared" si="2955"/>
        <v/>
      </c>
      <c r="AF897" s="114" t="str">
        <f t="shared" si="2955"/>
        <v/>
      </c>
      <c r="AG897" s="114" t="str">
        <f t="shared" si="2955"/>
        <v/>
      </c>
      <c r="AH897" s="114" t="str">
        <f t="shared" si="2955"/>
        <v/>
      </c>
      <c r="AI897" s="113" t="str">
        <f t="shared" si="2955"/>
        <v/>
      </c>
      <c r="AJ897" s="115" t="str">
        <f t="shared" si="2955"/>
        <v/>
      </c>
      <c r="AK897" s="617"/>
      <c r="AL897" s="38"/>
      <c r="AM897" s="98" t="s">
        <v>68</v>
      </c>
      <c r="AN897" s="130">
        <f t="shared" si="2582"/>
        <v>891</v>
      </c>
      <c r="AO897" s="138" t="str">
        <f t="shared" ref="AO897:AS897" si="2956">IF(AND($G897=AO$4,$H897=AO$6),$I897,"")</f>
        <v/>
      </c>
      <c r="AP897" s="139" t="str">
        <f t="shared" si="2956"/>
        <v/>
      </c>
      <c r="AQ897" s="139">
        <f t="shared" si="2956"/>
        <v>20000</v>
      </c>
      <c r="AR897" s="139" t="str">
        <f t="shared" si="2956"/>
        <v/>
      </c>
      <c r="AS897" s="139" t="str">
        <f t="shared" si="2956"/>
        <v/>
      </c>
      <c r="AT897" s="118"/>
      <c r="AU897" s="138" t="str">
        <f t="shared" si="2511"/>
        <v/>
      </c>
      <c r="AV897" s="139" t="str">
        <f t="shared" si="2512"/>
        <v/>
      </c>
      <c r="AW897" s="139" t="str">
        <f t="shared" si="2513"/>
        <v/>
      </c>
      <c r="AX897" s="139" t="str">
        <f t="shared" si="2514"/>
        <v/>
      </c>
      <c r="AY897" s="139" t="str">
        <f t="shared" si="2515"/>
        <v/>
      </c>
      <c r="AZ897" s="140" t="str">
        <f t="shared" si="2516"/>
        <v/>
      </c>
      <c r="BA897" s="141" t="str">
        <f t="shared" si="2517"/>
        <v/>
      </c>
      <c r="BB897" s="139" t="str">
        <f t="shared" si="2518"/>
        <v/>
      </c>
      <c r="BC897" s="139" t="str">
        <f t="shared" si="2519"/>
        <v/>
      </c>
      <c r="BD897" s="139" t="str">
        <f t="shared" si="2520"/>
        <v/>
      </c>
      <c r="BE897" s="140" t="str">
        <f t="shared" si="2521"/>
        <v/>
      </c>
      <c r="BF897" s="122" t="str">
        <f t="shared" si="2522"/>
        <v/>
      </c>
      <c r="BG897" s="123" t="str">
        <f t="shared" si="2523"/>
        <v/>
      </c>
      <c r="BH897" s="123" t="str">
        <f t="shared" si="2524"/>
        <v/>
      </c>
      <c r="BI897" s="123" t="str">
        <f t="shared" si="2525"/>
        <v/>
      </c>
      <c r="BJ897" s="122" t="str">
        <f t="shared" si="2526"/>
        <v/>
      </c>
      <c r="BK897" s="123" t="str">
        <f t="shared" si="2527"/>
        <v/>
      </c>
      <c r="BL897" s="123" t="str">
        <f t="shared" si="2528"/>
        <v/>
      </c>
      <c r="BM897" s="123" t="str">
        <f t="shared" si="2529"/>
        <v/>
      </c>
      <c r="BN897" s="123" t="str">
        <f t="shared" si="2530"/>
        <v/>
      </c>
      <c r="BO897" s="123" t="str">
        <f t="shared" si="2531"/>
        <v/>
      </c>
      <c r="BP897" s="123" t="str">
        <f t="shared" si="2532"/>
        <v/>
      </c>
      <c r="BQ897" s="123" t="str">
        <f t="shared" si="2533"/>
        <v/>
      </c>
      <c r="BR897" s="124" t="str">
        <f t="shared" si="2534"/>
        <v/>
      </c>
      <c r="BS897" s="142" t="str">
        <f t="shared" si="2535"/>
        <v/>
      </c>
      <c r="BT897" s="143" t="str">
        <f t="shared" si="2536"/>
        <v/>
      </c>
      <c r="BU897" s="143" t="str">
        <f t="shared" si="2537"/>
        <v/>
      </c>
      <c r="BV897" s="143" t="str">
        <f t="shared" si="2538"/>
        <v/>
      </c>
      <c r="BW897" s="143" t="str">
        <f t="shared" si="2539"/>
        <v/>
      </c>
      <c r="BX897" s="144" t="str">
        <f t="shared" si="2540"/>
        <v/>
      </c>
      <c r="BY897" s="141" t="str">
        <f t="shared" si="2541"/>
        <v/>
      </c>
      <c r="BZ897" s="139" t="str">
        <f t="shared" si="2542"/>
        <v/>
      </c>
      <c r="CA897" s="139" t="str">
        <f t="shared" si="2543"/>
        <v/>
      </c>
      <c r="CB897" s="139" t="str">
        <f t="shared" si="2544"/>
        <v/>
      </c>
      <c r="CC897" s="139" t="str">
        <f t="shared" si="2545"/>
        <v/>
      </c>
      <c r="CD897" s="139" t="str">
        <f t="shared" si="2546"/>
        <v/>
      </c>
      <c r="CE897" s="140" t="str">
        <f t="shared" si="2547"/>
        <v/>
      </c>
      <c r="CF897" s="141" t="str">
        <f t="shared" si="2548"/>
        <v/>
      </c>
      <c r="CG897" s="139" t="str">
        <f t="shared" si="2549"/>
        <v/>
      </c>
      <c r="CH897" s="139" t="str">
        <f t="shared" si="2550"/>
        <v/>
      </c>
      <c r="CI897" s="139" t="str">
        <f t="shared" si="2551"/>
        <v/>
      </c>
      <c r="CJ897" s="139" t="str">
        <f t="shared" si="2552"/>
        <v/>
      </c>
      <c r="CK897" s="139" t="str">
        <f t="shared" si="2553"/>
        <v/>
      </c>
      <c r="CL897" s="140" t="str">
        <f t="shared" si="2554"/>
        <v/>
      </c>
      <c r="CM897" s="142" t="str">
        <f t="shared" si="2555"/>
        <v/>
      </c>
      <c r="CN897" s="143" t="str">
        <f t="shared" si="2556"/>
        <v/>
      </c>
      <c r="CO897" s="143" t="str">
        <f t="shared" si="2557"/>
        <v/>
      </c>
      <c r="CP897" s="143" t="str">
        <f t="shared" si="2558"/>
        <v/>
      </c>
      <c r="CQ897" s="143" t="str">
        <f t="shared" si="2559"/>
        <v/>
      </c>
      <c r="CR897" s="145" t="str">
        <f t="shared" si="2560"/>
        <v/>
      </c>
      <c r="CS897" s="127"/>
      <c r="CT897" s="122" t="str">
        <f t="shared" si="2561"/>
        <v/>
      </c>
      <c r="CU897" s="123" t="str">
        <f t="shared" si="2562"/>
        <v/>
      </c>
      <c r="CV897" s="123" t="str">
        <f t="shared" si="2563"/>
        <v/>
      </c>
      <c r="CW897" s="123" t="str">
        <f t="shared" si="2564"/>
        <v/>
      </c>
      <c r="CX897" s="123" t="str">
        <f t="shared" si="2565"/>
        <v/>
      </c>
      <c r="CY897" s="123" t="str">
        <f t="shared" si="2566"/>
        <v/>
      </c>
      <c r="CZ897" s="123" t="str">
        <f t="shared" si="2567"/>
        <v/>
      </c>
      <c r="DA897" s="123" t="str">
        <f t="shared" si="2568"/>
        <v/>
      </c>
      <c r="DB897" s="124" t="str">
        <f t="shared" si="2569"/>
        <v/>
      </c>
      <c r="DC897" s="128" t="str">
        <f t="shared" si="2570"/>
        <v/>
      </c>
      <c r="DD897" s="123" t="str">
        <f t="shared" si="2571"/>
        <v/>
      </c>
      <c r="DE897" s="123" t="str">
        <f t="shared" si="2572"/>
        <v/>
      </c>
      <c r="DF897" s="123" t="str">
        <f t="shared" si="2573"/>
        <v/>
      </c>
      <c r="DG897" s="123" t="str">
        <f t="shared" si="2574"/>
        <v/>
      </c>
      <c r="DH897" s="123" t="str">
        <f t="shared" si="2575"/>
        <v/>
      </c>
      <c r="DI897" s="123" t="str">
        <f t="shared" si="2576"/>
        <v/>
      </c>
      <c r="DJ897" s="129" t="str">
        <f t="shared" si="2577"/>
        <v/>
      </c>
      <c r="DK897" s="98" t="s">
        <v>68</v>
      </c>
      <c r="DL897" s="130">
        <f t="shared" si="2584"/>
        <v>891</v>
      </c>
      <c r="DM897" s="56"/>
    </row>
    <row r="898" spans="2:117" ht="22.5" customHeight="1">
      <c r="B898" s="98" t="s">
        <v>68</v>
      </c>
      <c r="C898" s="130">
        <f t="shared" si="2578"/>
        <v>892</v>
      </c>
      <c r="D898" s="160">
        <v>45724</v>
      </c>
      <c r="E898" s="161" t="s">
        <v>69</v>
      </c>
      <c r="F898" s="102" t="s">
        <v>70</v>
      </c>
      <c r="G898" s="156" t="s">
        <v>20</v>
      </c>
      <c r="H898" s="131" t="s">
        <v>46</v>
      </c>
      <c r="I898" s="162">
        <v>5000</v>
      </c>
      <c r="J898" s="106"/>
      <c r="K898" s="107">
        <f t="shared" si="2579"/>
        <v>7884726</v>
      </c>
      <c r="L898" s="645"/>
      <c r="M898" s="133"/>
      <c r="N898" s="133"/>
      <c r="O898" s="134" t="str">
        <f t="shared" ref="O898:S898" si="2957">IF($H898=O$6,$I898,"")</f>
        <v/>
      </c>
      <c r="P898" s="135" t="str">
        <f t="shared" si="2957"/>
        <v/>
      </c>
      <c r="Q898" s="136">
        <f t="shared" si="2957"/>
        <v>5000</v>
      </c>
      <c r="R898" s="135" t="str">
        <f t="shared" si="2957"/>
        <v/>
      </c>
      <c r="S898" s="137" t="str">
        <f t="shared" si="2957"/>
        <v/>
      </c>
      <c r="T898" s="113" t="str">
        <f t="shared" ref="T898:AJ898" si="2958">IF($H898=T$6,$J898,"")</f>
        <v/>
      </c>
      <c r="U898" s="114" t="str">
        <f t="shared" si="2958"/>
        <v/>
      </c>
      <c r="V898" s="114" t="str">
        <f t="shared" si="2958"/>
        <v/>
      </c>
      <c r="W898" s="114" t="str">
        <f t="shared" si="2958"/>
        <v/>
      </c>
      <c r="X898" s="113" t="str">
        <f t="shared" si="2958"/>
        <v/>
      </c>
      <c r="Y898" s="114" t="str">
        <f t="shared" si="2958"/>
        <v/>
      </c>
      <c r="Z898" s="114" t="str">
        <f t="shared" si="2958"/>
        <v/>
      </c>
      <c r="AA898" s="114" t="str">
        <f t="shared" si="2958"/>
        <v/>
      </c>
      <c r="AB898" s="113" t="str">
        <f t="shared" si="2958"/>
        <v/>
      </c>
      <c r="AC898" s="114" t="str">
        <f t="shared" si="2958"/>
        <v/>
      </c>
      <c r="AD898" s="114" t="str">
        <f t="shared" si="2958"/>
        <v/>
      </c>
      <c r="AE898" s="114" t="str">
        <f t="shared" si="2958"/>
        <v/>
      </c>
      <c r="AF898" s="114" t="str">
        <f t="shared" si="2958"/>
        <v/>
      </c>
      <c r="AG898" s="114" t="str">
        <f t="shared" si="2958"/>
        <v/>
      </c>
      <c r="AH898" s="114" t="str">
        <f t="shared" si="2958"/>
        <v/>
      </c>
      <c r="AI898" s="113" t="str">
        <f t="shared" si="2958"/>
        <v/>
      </c>
      <c r="AJ898" s="115" t="str">
        <f t="shared" si="2958"/>
        <v/>
      </c>
      <c r="AK898" s="617"/>
      <c r="AL898" s="38"/>
      <c r="AM898" s="98" t="s">
        <v>68</v>
      </c>
      <c r="AN898" s="130">
        <f t="shared" si="2582"/>
        <v>892</v>
      </c>
      <c r="AO898" s="138" t="str">
        <f t="shared" ref="AO898:AS898" si="2959">IF(AND($G898=AO$4,$H898=AO$6),$I898,"")</f>
        <v/>
      </c>
      <c r="AP898" s="139" t="str">
        <f t="shared" si="2959"/>
        <v/>
      </c>
      <c r="AQ898" s="139">
        <f t="shared" si="2959"/>
        <v>5000</v>
      </c>
      <c r="AR898" s="139" t="str">
        <f t="shared" si="2959"/>
        <v/>
      </c>
      <c r="AS898" s="139" t="str">
        <f t="shared" si="2959"/>
        <v/>
      </c>
      <c r="AT898" s="118"/>
      <c r="AU898" s="138" t="str">
        <f t="shared" si="2511"/>
        <v/>
      </c>
      <c r="AV898" s="139" t="str">
        <f t="shared" si="2512"/>
        <v/>
      </c>
      <c r="AW898" s="139" t="str">
        <f t="shared" si="2513"/>
        <v/>
      </c>
      <c r="AX898" s="139" t="str">
        <f t="shared" si="2514"/>
        <v/>
      </c>
      <c r="AY898" s="139" t="str">
        <f t="shared" si="2515"/>
        <v/>
      </c>
      <c r="AZ898" s="140" t="str">
        <f t="shared" si="2516"/>
        <v/>
      </c>
      <c r="BA898" s="141" t="str">
        <f t="shared" si="2517"/>
        <v/>
      </c>
      <c r="BB898" s="139" t="str">
        <f t="shared" si="2518"/>
        <v/>
      </c>
      <c r="BC898" s="139" t="str">
        <f t="shared" si="2519"/>
        <v/>
      </c>
      <c r="BD898" s="139" t="str">
        <f t="shared" si="2520"/>
        <v/>
      </c>
      <c r="BE898" s="140" t="str">
        <f t="shared" si="2521"/>
        <v/>
      </c>
      <c r="BF898" s="122" t="str">
        <f t="shared" si="2522"/>
        <v/>
      </c>
      <c r="BG898" s="123" t="str">
        <f t="shared" si="2523"/>
        <v/>
      </c>
      <c r="BH898" s="123" t="str">
        <f t="shared" si="2524"/>
        <v/>
      </c>
      <c r="BI898" s="123" t="str">
        <f t="shared" si="2525"/>
        <v/>
      </c>
      <c r="BJ898" s="122" t="str">
        <f t="shared" si="2526"/>
        <v/>
      </c>
      <c r="BK898" s="123" t="str">
        <f t="shared" si="2527"/>
        <v/>
      </c>
      <c r="BL898" s="123" t="str">
        <f t="shared" si="2528"/>
        <v/>
      </c>
      <c r="BM898" s="123" t="str">
        <f t="shared" si="2529"/>
        <v/>
      </c>
      <c r="BN898" s="123" t="str">
        <f t="shared" si="2530"/>
        <v/>
      </c>
      <c r="BO898" s="123" t="str">
        <f t="shared" si="2531"/>
        <v/>
      </c>
      <c r="BP898" s="123" t="str">
        <f t="shared" si="2532"/>
        <v/>
      </c>
      <c r="BQ898" s="123" t="str">
        <f t="shared" si="2533"/>
        <v/>
      </c>
      <c r="BR898" s="124" t="str">
        <f t="shared" si="2534"/>
        <v/>
      </c>
      <c r="BS898" s="142" t="str">
        <f t="shared" si="2535"/>
        <v/>
      </c>
      <c r="BT898" s="143" t="str">
        <f t="shared" si="2536"/>
        <v/>
      </c>
      <c r="BU898" s="143" t="str">
        <f t="shared" si="2537"/>
        <v/>
      </c>
      <c r="BV898" s="143" t="str">
        <f t="shared" si="2538"/>
        <v/>
      </c>
      <c r="BW898" s="143" t="str">
        <f t="shared" si="2539"/>
        <v/>
      </c>
      <c r="BX898" s="144" t="str">
        <f t="shared" si="2540"/>
        <v/>
      </c>
      <c r="BY898" s="141" t="str">
        <f t="shared" si="2541"/>
        <v/>
      </c>
      <c r="BZ898" s="139" t="str">
        <f t="shared" si="2542"/>
        <v/>
      </c>
      <c r="CA898" s="139" t="str">
        <f t="shared" si="2543"/>
        <v/>
      </c>
      <c r="CB898" s="139" t="str">
        <f t="shared" si="2544"/>
        <v/>
      </c>
      <c r="CC898" s="139" t="str">
        <f t="shared" si="2545"/>
        <v/>
      </c>
      <c r="CD898" s="139" t="str">
        <f t="shared" si="2546"/>
        <v/>
      </c>
      <c r="CE898" s="140" t="str">
        <f t="shared" si="2547"/>
        <v/>
      </c>
      <c r="CF898" s="141" t="str">
        <f t="shared" si="2548"/>
        <v/>
      </c>
      <c r="CG898" s="139" t="str">
        <f t="shared" si="2549"/>
        <v/>
      </c>
      <c r="CH898" s="139" t="str">
        <f t="shared" si="2550"/>
        <v/>
      </c>
      <c r="CI898" s="139" t="str">
        <f t="shared" si="2551"/>
        <v/>
      </c>
      <c r="CJ898" s="139" t="str">
        <f t="shared" si="2552"/>
        <v/>
      </c>
      <c r="CK898" s="139" t="str">
        <f t="shared" si="2553"/>
        <v/>
      </c>
      <c r="CL898" s="140" t="str">
        <f t="shared" si="2554"/>
        <v/>
      </c>
      <c r="CM898" s="142" t="str">
        <f t="shared" si="2555"/>
        <v/>
      </c>
      <c r="CN898" s="143" t="str">
        <f t="shared" si="2556"/>
        <v/>
      </c>
      <c r="CO898" s="143" t="str">
        <f t="shared" si="2557"/>
        <v/>
      </c>
      <c r="CP898" s="143" t="str">
        <f t="shared" si="2558"/>
        <v/>
      </c>
      <c r="CQ898" s="143" t="str">
        <f t="shared" si="2559"/>
        <v/>
      </c>
      <c r="CR898" s="145" t="str">
        <f t="shared" si="2560"/>
        <v/>
      </c>
      <c r="CS898" s="127"/>
      <c r="CT898" s="122" t="str">
        <f t="shared" si="2561"/>
        <v/>
      </c>
      <c r="CU898" s="123" t="str">
        <f t="shared" si="2562"/>
        <v/>
      </c>
      <c r="CV898" s="123" t="str">
        <f t="shared" si="2563"/>
        <v/>
      </c>
      <c r="CW898" s="123" t="str">
        <f t="shared" si="2564"/>
        <v/>
      </c>
      <c r="CX898" s="123" t="str">
        <f t="shared" si="2565"/>
        <v/>
      </c>
      <c r="CY898" s="123" t="str">
        <f t="shared" si="2566"/>
        <v/>
      </c>
      <c r="CZ898" s="123" t="str">
        <f t="shared" si="2567"/>
        <v/>
      </c>
      <c r="DA898" s="123" t="str">
        <f t="shared" si="2568"/>
        <v/>
      </c>
      <c r="DB898" s="124" t="str">
        <f t="shared" si="2569"/>
        <v/>
      </c>
      <c r="DC898" s="128" t="str">
        <f t="shared" si="2570"/>
        <v/>
      </c>
      <c r="DD898" s="123" t="str">
        <f t="shared" si="2571"/>
        <v/>
      </c>
      <c r="DE898" s="123" t="str">
        <f t="shared" si="2572"/>
        <v/>
      </c>
      <c r="DF898" s="123" t="str">
        <f t="shared" si="2573"/>
        <v/>
      </c>
      <c r="DG898" s="123" t="str">
        <f t="shared" si="2574"/>
        <v/>
      </c>
      <c r="DH898" s="123" t="str">
        <f t="shared" si="2575"/>
        <v/>
      </c>
      <c r="DI898" s="123" t="str">
        <f t="shared" si="2576"/>
        <v/>
      </c>
      <c r="DJ898" s="129" t="str">
        <f t="shared" si="2577"/>
        <v/>
      </c>
      <c r="DK898" s="98" t="s">
        <v>68</v>
      </c>
      <c r="DL898" s="130">
        <f t="shared" si="2584"/>
        <v>892</v>
      </c>
      <c r="DM898" s="56"/>
    </row>
    <row r="899" spans="2:117" ht="22.5" customHeight="1">
      <c r="B899" s="98" t="s">
        <v>68</v>
      </c>
      <c r="C899" s="130">
        <f t="shared" si="2578"/>
        <v>893</v>
      </c>
      <c r="D899" s="160">
        <v>45725</v>
      </c>
      <c r="E899" s="161" t="s">
        <v>69</v>
      </c>
      <c r="F899" s="102" t="s">
        <v>70</v>
      </c>
      <c r="G899" s="103" t="s">
        <v>20</v>
      </c>
      <c r="H899" s="131" t="s">
        <v>46</v>
      </c>
      <c r="I899" s="162">
        <v>10000</v>
      </c>
      <c r="J899" s="106"/>
      <c r="K899" s="107">
        <f t="shared" si="2579"/>
        <v>7894726</v>
      </c>
      <c r="L899" s="645"/>
      <c r="M899" s="133"/>
      <c r="N899" s="163"/>
      <c r="O899" s="134" t="str">
        <f t="shared" ref="O899:S899" si="2960">IF($H899=O$6,$I899,"")</f>
        <v/>
      </c>
      <c r="P899" s="135" t="str">
        <f t="shared" si="2960"/>
        <v/>
      </c>
      <c r="Q899" s="136">
        <f t="shared" si="2960"/>
        <v>10000</v>
      </c>
      <c r="R899" s="135" t="str">
        <f t="shared" si="2960"/>
        <v/>
      </c>
      <c r="S899" s="137" t="str">
        <f t="shared" si="2960"/>
        <v/>
      </c>
      <c r="T899" s="113" t="str">
        <f t="shared" ref="T899:AJ899" si="2961">IF($H899=T$6,$J899,"")</f>
        <v/>
      </c>
      <c r="U899" s="114" t="str">
        <f t="shared" si="2961"/>
        <v/>
      </c>
      <c r="V899" s="114" t="str">
        <f t="shared" si="2961"/>
        <v/>
      </c>
      <c r="W899" s="114" t="str">
        <f t="shared" si="2961"/>
        <v/>
      </c>
      <c r="X899" s="113" t="str">
        <f t="shared" si="2961"/>
        <v/>
      </c>
      <c r="Y899" s="114" t="str">
        <f t="shared" si="2961"/>
        <v/>
      </c>
      <c r="Z899" s="114" t="str">
        <f t="shared" si="2961"/>
        <v/>
      </c>
      <c r="AA899" s="114" t="str">
        <f t="shared" si="2961"/>
        <v/>
      </c>
      <c r="AB899" s="113" t="str">
        <f t="shared" si="2961"/>
        <v/>
      </c>
      <c r="AC899" s="114" t="str">
        <f t="shared" si="2961"/>
        <v/>
      </c>
      <c r="AD899" s="114" t="str">
        <f t="shared" si="2961"/>
        <v/>
      </c>
      <c r="AE899" s="114" t="str">
        <f t="shared" si="2961"/>
        <v/>
      </c>
      <c r="AF899" s="114" t="str">
        <f t="shared" si="2961"/>
        <v/>
      </c>
      <c r="AG899" s="114" t="str">
        <f t="shared" si="2961"/>
        <v/>
      </c>
      <c r="AH899" s="114" t="str">
        <f t="shared" si="2961"/>
        <v/>
      </c>
      <c r="AI899" s="113" t="str">
        <f t="shared" si="2961"/>
        <v/>
      </c>
      <c r="AJ899" s="115" t="str">
        <f t="shared" si="2961"/>
        <v/>
      </c>
      <c r="AK899" s="617"/>
      <c r="AL899" s="38"/>
      <c r="AM899" s="98" t="s">
        <v>68</v>
      </c>
      <c r="AN899" s="130">
        <f t="shared" si="2582"/>
        <v>893</v>
      </c>
      <c r="AO899" s="138" t="str">
        <f t="shared" ref="AO899:AS899" si="2962">IF(AND($G899=AO$4,$H899=AO$6),$I899,"")</f>
        <v/>
      </c>
      <c r="AP899" s="139" t="str">
        <f t="shared" si="2962"/>
        <v/>
      </c>
      <c r="AQ899" s="139">
        <f t="shared" si="2962"/>
        <v>10000</v>
      </c>
      <c r="AR899" s="139" t="str">
        <f t="shared" si="2962"/>
        <v/>
      </c>
      <c r="AS899" s="139" t="str">
        <f t="shared" si="2962"/>
        <v/>
      </c>
      <c r="AT899" s="118"/>
      <c r="AU899" s="138" t="str">
        <f t="shared" si="2511"/>
        <v/>
      </c>
      <c r="AV899" s="139" t="str">
        <f t="shared" si="2512"/>
        <v/>
      </c>
      <c r="AW899" s="139" t="str">
        <f t="shared" si="2513"/>
        <v/>
      </c>
      <c r="AX899" s="139" t="str">
        <f t="shared" si="2514"/>
        <v/>
      </c>
      <c r="AY899" s="139" t="str">
        <f t="shared" si="2515"/>
        <v/>
      </c>
      <c r="AZ899" s="140" t="str">
        <f t="shared" si="2516"/>
        <v/>
      </c>
      <c r="BA899" s="141" t="str">
        <f t="shared" si="2517"/>
        <v/>
      </c>
      <c r="BB899" s="139" t="str">
        <f t="shared" si="2518"/>
        <v/>
      </c>
      <c r="BC899" s="139" t="str">
        <f t="shared" si="2519"/>
        <v/>
      </c>
      <c r="BD899" s="139" t="str">
        <f t="shared" si="2520"/>
        <v/>
      </c>
      <c r="BE899" s="140" t="str">
        <f t="shared" si="2521"/>
        <v/>
      </c>
      <c r="BF899" s="122" t="str">
        <f t="shared" si="2522"/>
        <v/>
      </c>
      <c r="BG899" s="123" t="str">
        <f t="shared" si="2523"/>
        <v/>
      </c>
      <c r="BH899" s="123" t="str">
        <f t="shared" si="2524"/>
        <v/>
      </c>
      <c r="BI899" s="123" t="str">
        <f t="shared" si="2525"/>
        <v/>
      </c>
      <c r="BJ899" s="122" t="str">
        <f t="shared" si="2526"/>
        <v/>
      </c>
      <c r="BK899" s="123" t="str">
        <f t="shared" si="2527"/>
        <v/>
      </c>
      <c r="BL899" s="123" t="str">
        <f t="shared" si="2528"/>
        <v/>
      </c>
      <c r="BM899" s="123" t="str">
        <f t="shared" si="2529"/>
        <v/>
      </c>
      <c r="BN899" s="123" t="str">
        <f t="shared" si="2530"/>
        <v/>
      </c>
      <c r="BO899" s="123" t="str">
        <f t="shared" si="2531"/>
        <v/>
      </c>
      <c r="BP899" s="123" t="str">
        <f t="shared" si="2532"/>
        <v/>
      </c>
      <c r="BQ899" s="123" t="str">
        <f t="shared" si="2533"/>
        <v/>
      </c>
      <c r="BR899" s="124" t="str">
        <f t="shared" si="2534"/>
        <v/>
      </c>
      <c r="BS899" s="142" t="str">
        <f t="shared" si="2535"/>
        <v/>
      </c>
      <c r="BT899" s="143" t="str">
        <f t="shared" si="2536"/>
        <v/>
      </c>
      <c r="BU899" s="143" t="str">
        <f t="shared" si="2537"/>
        <v/>
      </c>
      <c r="BV899" s="143" t="str">
        <f t="shared" si="2538"/>
        <v/>
      </c>
      <c r="BW899" s="143" t="str">
        <f t="shared" si="2539"/>
        <v/>
      </c>
      <c r="BX899" s="144" t="str">
        <f t="shared" si="2540"/>
        <v/>
      </c>
      <c r="BY899" s="141" t="str">
        <f t="shared" si="2541"/>
        <v/>
      </c>
      <c r="BZ899" s="139" t="str">
        <f t="shared" si="2542"/>
        <v/>
      </c>
      <c r="CA899" s="139" t="str">
        <f t="shared" si="2543"/>
        <v/>
      </c>
      <c r="CB899" s="139" t="str">
        <f t="shared" si="2544"/>
        <v/>
      </c>
      <c r="CC899" s="139" t="str">
        <f t="shared" si="2545"/>
        <v/>
      </c>
      <c r="CD899" s="139" t="str">
        <f t="shared" si="2546"/>
        <v/>
      </c>
      <c r="CE899" s="140" t="str">
        <f t="shared" si="2547"/>
        <v/>
      </c>
      <c r="CF899" s="141" t="str">
        <f t="shared" si="2548"/>
        <v/>
      </c>
      <c r="CG899" s="139" t="str">
        <f t="shared" si="2549"/>
        <v/>
      </c>
      <c r="CH899" s="139" t="str">
        <f t="shared" si="2550"/>
        <v/>
      </c>
      <c r="CI899" s="139" t="str">
        <f t="shared" si="2551"/>
        <v/>
      </c>
      <c r="CJ899" s="139" t="str">
        <f t="shared" si="2552"/>
        <v/>
      </c>
      <c r="CK899" s="139" t="str">
        <f t="shared" si="2553"/>
        <v/>
      </c>
      <c r="CL899" s="140" t="str">
        <f t="shared" si="2554"/>
        <v/>
      </c>
      <c r="CM899" s="142" t="str">
        <f t="shared" si="2555"/>
        <v/>
      </c>
      <c r="CN899" s="143" t="str">
        <f t="shared" si="2556"/>
        <v/>
      </c>
      <c r="CO899" s="143" t="str">
        <f t="shared" si="2557"/>
        <v/>
      </c>
      <c r="CP899" s="143" t="str">
        <f t="shared" si="2558"/>
        <v/>
      </c>
      <c r="CQ899" s="143" t="str">
        <f t="shared" si="2559"/>
        <v/>
      </c>
      <c r="CR899" s="145" t="str">
        <f t="shared" si="2560"/>
        <v/>
      </c>
      <c r="CS899" s="127"/>
      <c r="CT899" s="122" t="str">
        <f t="shared" si="2561"/>
        <v/>
      </c>
      <c r="CU899" s="123" t="str">
        <f t="shared" si="2562"/>
        <v/>
      </c>
      <c r="CV899" s="123" t="str">
        <f t="shared" si="2563"/>
        <v/>
      </c>
      <c r="CW899" s="123" t="str">
        <f t="shared" si="2564"/>
        <v/>
      </c>
      <c r="CX899" s="123" t="str">
        <f t="shared" si="2565"/>
        <v/>
      </c>
      <c r="CY899" s="123" t="str">
        <f t="shared" si="2566"/>
        <v/>
      </c>
      <c r="CZ899" s="123" t="str">
        <f t="shared" si="2567"/>
        <v/>
      </c>
      <c r="DA899" s="123" t="str">
        <f t="shared" si="2568"/>
        <v/>
      </c>
      <c r="DB899" s="124" t="str">
        <f t="shared" si="2569"/>
        <v/>
      </c>
      <c r="DC899" s="128" t="str">
        <f t="shared" si="2570"/>
        <v/>
      </c>
      <c r="DD899" s="123" t="str">
        <f t="shared" si="2571"/>
        <v/>
      </c>
      <c r="DE899" s="123" t="str">
        <f t="shared" si="2572"/>
        <v/>
      </c>
      <c r="DF899" s="123" t="str">
        <f t="shared" si="2573"/>
        <v/>
      </c>
      <c r="DG899" s="123" t="str">
        <f t="shared" si="2574"/>
        <v/>
      </c>
      <c r="DH899" s="123" t="str">
        <f t="shared" si="2575"/>
        <v/>
      </c>
      <c r="DI899" s="123" t="str">
        <f t="shared" si="2576"/>
        <v/>
      </c>
      <c r="DJ899" s="129" t="str">
        <f t="shared" si="2577"/>
        <v/>
      </c>
      <c r="DK899" s="98" t="s">
        <v>68</v>
      </c>
      <c r="DL899" s="130">
        <f t="shared" si="2584"/>
        <v>893</v>
      </c>
      <c r="DM899" s="56"/>
    </row>
    <row r="900" spans="2:117" ht="22.5" customHeight="1">
      <c r="B900" s="98" t="s">
        <v>68</v>
      </c>
      <c r="C900" s="130">
        <f t="shared" si="2578"/>
        <v>894</v>
      </c>
      <c r="D900" s="146">
        <v>45726</v>
      </c>
      <c r="E900" s="155" t="s">
        <v>69</v>
      </c>
      <c r="F900" s="102" t="s">
        <v>70</v>
      </c>
      <c r="G900" s="103" t="s">
        <v>20</v>
      </c>
      <c r="H900" s="131" t="s">
        <v>46</v>
      </c>
      <c r="I900" s="132">
        <v>3000</v>
      </c>
      <c r="J900" s="106"/>
      <c r="K900" s="107">
        <f t="shared" si="2579"/>
        <v>7897726</v>
      </c>
      <c r="L900" s="645"/>
      <c r="M900" s="133"/>
      <c r="N900" s="163"/>
      <c r="O900" s="134" t="str">
        <f t="shared" ref="O900:S900" si="2963">IF($H900=O$6,$I900,"")</f>
        <v/>
      </c>
      <c r="P900" s="135" t="str">
        <f t="shared" si="2963"/>
        <v/>
      </c>
      <c r="Q900" s="136">
        <f t="shared" si="2963"/>
        <v>3000</v>
      </c>
      <c r="R900" s="135" t="str">
        <f t="shared" si="2963"/>
        <v/>
      </c>
      <c r="S900" s="137" t="str">
        <f t="shared" si="2963"/>
        <v/>
      </c>
      <c r="T900" s="113" t="str">
        <f t="shared" ref="T900:AJ900" si="2964">IF($H900=T$6,$J900,"")</f>
        <v/>
      </c>
      <c r="U900" s="114" t="str">
        <f t="shared" si="2964"/>
        <v/>
      </c>
      <c r="V900" s="114" t="str">
        <f t="shared" si="2964"/>
        <v/>
      </c>
      <c r="W900" s="114" t="str">
        <f t="shared" si="2964"/>
        <v/>
      </c>
      <c r="X900" s="113" t="str">
        <f t="shared" si="2964"/>
        <v/>
      </c>
      <c r="Y900" s="114" t="str">
        <f t="shared" si="2964"/>
        <v/>
      </c>
      <c r="Z900" s="114" t="str">
        <f t="shared" si="2964"/>
        <v/>
      </c>
      <c r="AA900" s="114" t="str">
        <f t="shared" si="2964"/>
        <v/>
      </c>
      <c r="AB900" s="113" t="str">
        <f t="shared" si="2964"/>
        <v/>
      </c>
      <c r="AC900" s="114" t="str">
        <f t="shared" si="2964"/>
        <v/>
      </c>
      <c r="AD900" s="114" t="str">
        <f t="shared" si="2964"/>
        <v/>
      </c>
      <c r="AE900" s="114" t="str">
        <f t="shared" si="2964"/>
        <v/>
      </c>
      <c r="AF900" s="114" t="str">
        <f t="shared" si="2964"/>
        <v/>
      </c>
      <c r="AG900" s="114" t="str">
        <f t="shared" si="2964"/>
        <v/>
      </c>
      <c r="AH900" s="114" t="str">
        <f t="shared" si="2964"/>
        <v/>
      </c>
      <c r="AI900" s="113" t="str">
        <f t="shared" si="2964"/>
        <v/>
      </c>
      <c r="AJ900" s="115" t="str">
        <f t="shared" si="2964"/>
        <v/>
      </c>
      <c r="AK900" s="617"/>
      <c r="AL900" s="38"/>
      <c r="AM900" s="98" t="s">
        <v>68</v>
      </c>
      <c r="AN900" s="130">
        <f t="shared" si="2582"/>
        <v>894</v>
      </c>
      <c r="AO900" s="138" t="str">
        <f t="shared" ref="AO900:AS900" si="2965">IF(AND($G900=AO$4,$H900=AO$6),$I900,"")</f>
        <v/>
      </c>
      <c r="AP900" s="139" t="str">
        <f t="shared" si="2965"/>
        <v/>
      </c>
      <c r="AQ900" s="139">
        <f t="shared" si="2965"/>
        <v>3000</v>
      </c>
      <c r="AR900" s="139" t="str">
        <f t="shared" si="2965"/>
        <v/>
      </c>
      <c r="AS900" s="139" t="str">
        <f t="shared" si="2965"/>
        <v/>
      </c>
      <c r="AT900" s="118"/>
      <c r="AU900" s="138" t="str">
        <f t="shared" si="2511"/>
        <v/>
      </c>
      <c r="AV900" s="139" t="str">
        <f t="shared" si="2512"/>
        <v/>
      </c>
      <c r="AW900" s="139" t="str">
        <f t="shared" si="2513"/>
        <v/>
      </c>
      <c r="AX900" s="139" t="str">
        <f t="shared" si="2514"/>
        <v/>
      </c>
      <c r="AY900" s="139" t="str">
        <f t="shared" si="2515"/>
        <v/>
      </c>
      <c r="AZ900" s="140" t="str">
        <f t="shared" si="2516"/>
        <v/>
      </c>
      <c r="BA900" s="141" t="str">
        <f t="shared" si="2517"/>
        <v/>
      </c>
      <c r="BB900" s="139" t="str">
        <f t="shared" si="2518"/>
        <v/>
      </c>
      <c r="BC900" s="139" t="str">
        <f t="shared" si="2519"/>
        <v/>
      </c>
      <c r="BD900" s="139" t="str">
        <f t="shared" si="2520"/>
        <v/>
      </c>
      <c r="BE900" s="140" t="str">
        <f t="shared" si="2521"/>
        <v/>
      </c>
      <c r="BF900" s="122" t="str">
        <f t="shared" si="2522"/>
        <v/>
      </c>
      <c r="BG900" s="123" t="str">
        <f t="shared" si="2523"/>
        <v/>
      </c>
      <c r="BH900" s="123" t="str">
        <f t="shared" si="2524"/>
        <v/>
      </c>
      <c r="BI900" s="123" t="str">
        <f t="shared" si="2525"/>
        <v/>
      </c>
      <c r="BJ900" s="122" t="str">
        <f t="shared" si="2526"/>
        <v/>
      </c>
      <c r="BK900" s="123" t="str">
        <f t="shared" si="2527"/>
        <v/>
      </c>
      <c r="BL900" s="123" t="str">
        <f t="shared" si="2528"/>
        <v/>
      </c>
      <c r="BM900" s="123" t="str">
        <f t="shared" si="2529"/>
        <v/>
      </c>
      <c r="BN900" s="123" t="str">
        <f t="shared" si="2530"/>
        <v/>
      </c>
      <c r="BO900" s="123" t="str">
        <f t="shared" si="2531"/>
        <v/>
      </c>
      <c r="BP900" s="123" t="str">
        <f t="shared" si="2532"/>
        <v/>
      </c>
      <c r="BQ900" s="123" t="str">
        <f t="shared" si="2533"/>
        <v/>
      </c>
      <c r="BR900" s="124" t="str">
        <f t="shared" si="2534"/>
        <v/>
      </c>
      <c r="BS900" s="142" t="str">
        <f t="shared" si="2535"/>
        <v/>
      </c>
      <c r="BT900" s="143" t="str">
        <f t="shared" si="2536"/>
        <v/>
      </c>
      <c r="BU900" s="143" t="str">
        <f t="shared" si="2537"/>
        <v/>
      </c>
      <c r="BV900" s="143" t="str">
        <f t="shared" si="2538"/>
        <v/>
      </c>
      <c r="BW900" s="143" t="str">
        <f t="shared" si="2539"/>
        <v/>
      </c>
      <c r="BX900" s="144" t="str">
        <f t="shared" si="2540"/>
        <v/>
      </c>
      <c r="BY900" s="141" t="str">
        <f t="shared" si="2541"/>
        <v/>
      </c>
      <c r="BZ900" s="139" t="str">
        <f t="shared" si="2542"/>
        <v/>
      </c>
      <c r="CA900" s="139" t="str">
        <f t="shared" si="2543"/>
        <v/>
      </c>
      <c r="CB900" s="139" t="str">
        <f t="shared" si="2544"/>
        <v/>
      </c>
      <c r="CC900" s="139" t="str">
        <f t="shared" si="2545"/>
        <v/>
      </c>
      <c r="CD900" s="139" t="str">
        <f t="shared" si="2546"/>
        <v/>
      </c>
      <c r="CE900" s="140" t="str">
        <f t="shared" si="2547"/>
        <v/>
      </c>
      <c r="CF900" s="141" t="str">
        <f t="shared" si="2548"/>
        <v/>
      </c>
      <c r="CG900" s="139" t="str">
        <f t="shared" si="2549"/>
        <v/>
      </c>
      <c r="CH900" s="139" t="str">
        <f t="shared" si="2550"/>
        <v/>
      </c>
      <c r="CI900" s="139" t="str">
        <f t="shared" si="2551"/>
        <v/>
      </c>
      <c r="CJ900" s="139" t="str">
        <f t="shared" si="2552"/>
        <v/>
      </c>
      <c r="CK900" s="139" t="str">
        <f t="shared" si="2553"/>
        <v/>
      </c>
      <c r="CL900" s="140" t="str">
        <f t="shared" si="2554"/>
        <v/>
      </c>
      <c r="CM900" s="142" t="str">
        <f t="shared" si="2555"/>
        <v/>
      </c>
      <c r="CN900" s="143" t="str">
        <f t="shared" si="2556"/>
        <v/>
      </c>
      <c r="CO900" s="143" t="str">
        <f t="shared" si="2557"/>
        <v/>
      </c>
      <c r="CP900" s="143" t="str">
        <f t="shared" si="2558"/>
        <v/>
      </c>
      <c r="CQ900" s="143" t="str">
        <f t="shared" si="2559"/>
        <v/>
      </c>
      <c r="CR900" s="145" t="str">
        <f t="shared" si="2560"/>
        <v/>
      </c>
      <c r="CS900" s="127"/>
      <c r="CT900" s="122" t="str">
        <f t="shared" si="2561"/>
        <v/>
      </c>
      <c r="CU900" s="123" t="str">
        <f t="shared" si="2562"/>
        <v/>
      </c>
      <c r="CV900" s="123" t="str">
        <f t="shared" si="2563"/>
        <v/>
      </c>
      <c r="CW900" s="123" t="str">
        <f t="shared" si="2564"/>
        <v/>
      </c>
      <c r="CX900" s="123" t="str">
        <f t="shared" si="2565"/>
        <v/>
      </c>
      <c r="CY900" s="123" t="str">
        <f t="shared" si="2566"/>
        <v/>
      </c>
      <c r="CZ900" s="123" t="str">
        <f t="shared" si="2567"/>
        <v/>
      </c>
      <c r="DA900" s="123" t="str">
        <f t="shared" si="2568"/>
        <v/>
      </c>
      <c r="DB900" s="124" t="str">
        <f t="shared" si="2569"/>
        <v/>
      </c>
      <c r="DC900" s="128" t="str">
        <f t="shared" si="2570"/>
        <v/>
      </c>
      <c r="DD900" s="123" t="str">
        <f t="shared" si="2571"/>
        <v/>
      </c>
      <c r="DE900" s="123" t="str">
        <f t="shared" si="2572"/>
        <v/>
      </c>
      <c r="DF900" s="123" t="str">
        <f t="shared" si="2573"/>
        <v/>
      </c>
      <c r="DG900" s="123" t="str">
        <f t="shared" si="2574"/>
        <v/>
      </c>
      <c r="DH900" s="123" t="str">
        <f t="shared" si="2575"/>
        <v/>
      </c>
      <c r="DI900" s="123" t="str">
        <f t="shared" si="2576"/>
        <v/>
      </c>
      <c r="DJ900" s="129" t="str">
        <f t="shared" si="2577"/>
        <v/>
      </c>
      <c r="DK900" s="98" t="s">
        <v>68</v>
      </c>
      <c r="DL900" s="130">
        <f t="shared" si="2584"/>
        <v>894</v>
      </c>
      <c r="DM900" s="56"/>
    </row>
    <row r="901" spans="2:117" ht="22.5" customHeight="1">
      <c r="B901" s="98" t="s">
        <v>68</v>
      </c>
      <c r="C901" s="130">
        <f t="shared" si="2578"/>
        <v>895</v>
      </c>
      <c r="D901" s="146">
        <v>45726</v>
      </c>
      <c r="E901" s="155" t="s">
        <v>88</v>
      </c>
      <c r="F901" s="170" t="s">
        <v>89</v>
      </c>
      <c r="G901" s="103" t="s">
        <v>20</v>
      </c>
      <c r="H901" s="131" t="s">
        <v>46</v>
      </c>
      <c r="I901" s="132">
        <v>-500000</v>
      </c>
      <c r="J901" s="106"/>
      <c r="K901" s="107">
        <f t="shared" si="2579"/>
        <v>7397726</v>
      </c>
      <c r="L901" s="645"/>
      <c r="M901" s="172" t="s">
        <v>91</v>
      </c>
      <c r="N901" s="133"/>
      <c r="O901" s="134" t="str">
        <f t="shared" ref="O901:S901" si="2966">IF($H901=O$6,$I901,"")</f>
        <v/>
      </c>
      <c r="P901" s="135" t="str">
        <f t="shared" si="2966"/>
        <v/>
      </c>
      <c r="Q901" s="136">
        <f t="shared" si="2966"/>
        <v>-500000</v>
      </c>
      <c r="R901" s="135" t="str">
        <f t="shared" si="2966"/>
        <v/>
      </c>
      <c r="S901" s="137" t="str">
        <f t="shared" si="2966"/>
        <v/>
      </c>
      <c r="T901" s="113" t="str">
        <f t="shared" ref="T901:AJ901" si="2967">IF($H901=T$6,$J901,"")</f>
        <v/>
      </c>
      <c r="U901" s="114" t="str">
        <f t="shared" si="2967"/>
        <v/>
      </c>
      <c r="V901" s="114" t="str">
        <f t="shared" si="2967"/>
        <v/>
      </c>
      <c r="W901" s="114" t="str">
        <f t="shared" si="2967"/>
        <v/>
      </c>
      <c r="X901" s="113" t="str">
        <f t="shared" si="2967"/>
        <v/>
      </c>
      <c r="Y901" s="114" t="str">
        <f t="shared" si="2967"/>
        <v/>
      </c>
      <c r="Z901" s="114" t="str">
        <f t="shared" si="2967"/>
        <v/>
      </c>
      <c r="AA901" s="114" t="str">
        <f t="shared" si="2967"/>
        <v/>
      </c>
      <c r="AB901" s="113" t="str">
        <f t="shared" si="2967"/>
        <v/>
      </c>
      <c r="AC901" s="114" t="str">
        <f t="shared" si="2967"/>
        <v/>
      </c>
      <c r="AD901" s="114" t="str">
        <f t="shared" si="2967"/>
        <v/>
      </c>
      <c r="AE901" s="114" t="str">
        <f t="shared" si="2967"/>
        <v/>
      </c>
      <c r="AF901" s="114" t="str">
        <f t="shared" si="2967"/>
        <v/>
      </c>
      <c r="AG901" s="114" t="str">
        <f t="shared" si="2967"/>
        <v/>
      </c>
      <c r="AH901" s="114" t="str">
        <f t="shared" si="2967"/>
        <v/>
      </c>
      <c r="AI901" s="113" t="str">
        <f t="shared" si="2967"/>
        <v/>
      </c>
      <c r="AJ901" s="115" t="str">
        <f t="shared" si="2967"/>
        <v/>
      </c>
      <c r="AK901" s="617"/>
      <c r="AL901" s="38"/>
      <c r="AM901" s="98" t="s">
        <v>68</v>
      </c>
      <c r="AN901" s="130">
        <f t="shared" si="2582"/>
        <v>895</v>
      </c>
      <c r="AO901" s="138" t="str">
        <f t="shared" ref="AO901:AS901" si="2968">IF(AND($G901=AO$4,$H901=AO$6),$I901,"")</f>
        <v/>
      </c>
      <c r="AP901" s="139" t="str">
        <f t="shared" si="2968"/>
        <v/>
      </c>
      <c r="AQ901" s="139">
        <f t="shared" si="2968"/>
        <v>-500000</v>
      </c>
      <c r="AR901" s="139" t="str">
        <f t="shared" si="2968"/>
        <v/>
      </c>
      <c r="AS901" s="139" t="str">
        <f t="shared" si="2968"/>
        <v/>
      </c>
      <c r="AT901" s="118"/>
      <c r="AU901" s="138" t="str">
        <f t="shared" si="2511"/>
        <v/>
      </c>
      <c r="AV901" s="139" t="str">
        <f t="shared" si="2512"/>
        <v/>
      </c>
      <c r="AW901" s="139" t="str">
        <f t="shared" si="2513"/>
        <v/>
      </c>
      <c r="AX901" s="139" t="str">
        <f t="shared" si="2514"/>
        <v/>
      </c>
      <c r="AY901" s="139" t="str">
        <f t="shared" si="2515"/>
        <v/>
      </c>
      <c r="AZ901" s="140" t="str">
        <f t="shared" si="2516"/>
        <v/>
      </c>
      <c r="BA901" s="141" t="str">
        <f t="shared" si="2517"/>
        <v/>
      </c>
      <c r="BB901" s="139" t="str">
        <f t="shared" si="2518"/>
        <v/>
      </c>
      <c r="BC901" s="139" t="str">
        <f t="shared" si="2519"/>
        <v/>
      </c>
      <c r="BD901" s="139" t="str">
        <f t="shared" si="2520"/>
        <v/>
      </c>
      <c r="BE901" s="140" t="str">
        <f t="shared" si="2521"/>
        <v/>
      </c>
      <c r="BF901" s="122" t="str">
        <f t="shared" si="2522"/>
        <v/>
      </c>
      <c r="BG901" s="123" t="str">
        <f t="shared" si="2523"/>
        <v/>
      </c>
      <c r="BH901" s="123" t="str">
        <f t="shared" si="2524"/>
        <v/>
      </c>
      <c r="BI901" s="123" t="str">
        <f t="shared" si="2525"/>
        <v/>
      </c>
      <c r="BJ901" s="122" t="str">
        <f t="shared" si="2526"/>
        <v/>
      </c>
      <c r="BK901" s="123" t="str">
        <f t="shared" si="2527"/>
        <v/>
      </c>
      <c r="BL901" s="123" t="str">
        <f t="shared" si="2528"/>
        <v/>
      </c>
      <c r="BM901" s="123" t="str">
        <f t="shared" si="2529"/>
        <v/>
      </c>
      <c r="BN901" s="123" t="str">
        <f t="shared" si="2530"/>
        <v/>
      </c>
      <c r="BO901" s="123" t="str">
        <f t="shared" si="2531"/>
        <v/>
      </c>
      <c r="BP901" s="123" t="str">
        <f t="shared" si="2532"/>
        <v/>
      </c>
      <c r="BQ901" s="123" t="str">
        <f t="shared" si="2533"/>
        <v/>
      </c>
      <c r="BR901" s="124" t="str">
        <f t="shared" si="2534"/>
        <v/>
      </c>
      <c r="BS901" s="142" t="str">
        <f t="shared" si="2535"/>
        <v/>
      </c>
      <c r="BT901" s="143" t="str">
        <f t="shared" si="2536"/>
        <v/>
      </c>
      <c r="BU901" s="143" t="str">
        <f t="shared" si="2537"/>
        <v/>
      </c>
      <c r="BV901" s="143" t="str">
        <f t="shared" si="2538"/>
        <v/>
      </c>
      <c r="BW901" s="143" t="str">
        <f t="shared" si="2539"/>
        <v/>
      </c>
      <c r="BX901" s="144" t="str">
        <f t="shared" si="2540"/>
        <v/>
      </c>
      <c r="BY901" s="141" t="str">
        <f t="shared" si="2541"/>
        <v/>
      </c>
      <c r="BZ901" s="139" t="str">
        <f t="shared" si="2542"/>
        <v/>
      </c>
      <c r="CA901" s="139" t="str">
        <f t="shared" si="2543"/>
        <v/>
      </c>
      <c r="CB901" s="139" t="str">
        <f t="shared" si="2544"/>
        <v/>
      </c>
      <c r="CC901" s="139" t="str">
        <f t="shared" si="2545"/>
        <v/>
      </c>
      <c r="CD901" s="139" t="str">
        <f t="shared" si="2546"/>
        <v/>
      </c>
      <c r="CE901" s="140" t="str">
        <f t="shared" si="2547"/>
        <v/>
      </c>
      <c r="CF901" s="141" t="str">
        <f t="shared" si="2548"/>
        <v/>
      </c>
      <c r="CG901" s="139" t="str">
        <f t="shared" si="2549"/>
        <v/>
      </c>
      <c r="CH901" s="139" t="str">
        <f t="shared" si="2550"/>
        <v/>
      </c>
      <c r="CI901" s="139" t="str">
        <f t="shared" si="2551"/>
        <v/>
      </c>
      <c r="CJ901" s="139" t="str">
        <f t="shared" si="2552"/>
        <v/>
      </c>
      <c r="CK901" s="139" t="str">
        <f t="shared" si="2553"/>
        <v/>
      </c>
      <c r="CL901" s="140" t="str">
        <f t="shared" si="2554"/>
        <v/>
      </c>
      <c r="CM901" s="142" t="str">
        <f t="shared" si="2555"/>
        <v/>
      </c>
      <c r="CN901" s="143" t="str">
        <f t="shared" si="2556"/>
        <v/>
      </c>
      <c r="CO901" s="143" t="str">
        <f t="shared" si="2557"/>
        <v/>
      </c>
      <c r="CP901" s="143" t="str">
        <f t="shared" si="2558"/>
        <v/>
      </c>
      <c r="CQ901" s="143" t="str">
        <f t="shared" si="2559"/>
        <v/>
      </c>
      <c r="CR901" s="145" t="str">
        <f t="shared" si="2560"/>
        <v/>
      </c>
      <c r="CS901" s="127"/>
      <c r="CT901" s="122" t="str">
        <f t="shared" si="2561"/>
        <v/>
      </c>
      <c r="CU901" s="123" t="str">
        <f t="shared" si="2562"/>
        <v/>
      </c>
      <c r="CV901" s="123" t="str">
        <f t="shared" si="2563"/>
        <v/>
      </c>
      <c r="CW901" s="123" t="str">
        <f t="shared" si="2564"/>
        <v/>
      </c>
      <c r="CX901" s="123" t="str">
        <f t="shared" si="2565"/>
        <v/>
      </c>
      <c r="CY901" s="123" t="str">
        <f t="shared" si="2566"/>
        <v/>
      </c>
      <c r="CZ901" s="123" t="str">
        <f t="shared" si="2567"/>
        <v/>
      </c>
      <c r="DA901" s="123" t="str">
        <f t="shared" si="2568"/>
        <v/>
      </c>
      <c r="DB901" s="124" t="str">
        <f t="shared" si="2569"/>
        <v/>
      </c>
      <c r="DC901" s="128" t="str">
        <f t="shared" si="2570"/>
        <v/>
      </c>
      <c r="DD901" s="123" t="str">
        <f t="shared" si="2571"/>
        <v/>
      </c>
      <c r="DE901" s="123" t="str">
        <f t="shared" si="2572"/>
        <v/>
      </c>
      <c r="DF901" s="123" t="str">
        <f t="shared" si="2573"/>
        <v/>
      </c>
      <c r="DG901" s="123" t="str">
        <f t="shared" si="2574"/>
        <v/>
      </c>
      <c r="DH901" s="123" t="str">
        <f t="shared" si="2575"/>
        <v/>
      </c>
      <c r="DI901" s="123" t="str">
        <f t="shared" si="2576"/>
        <v/>
      </c>
      <c r="DJ901" s="129" t="str">
        <f t="shared" si="2577"/>
        <v/>
      </c>
      <c r="DK901" s="98" t="s">
        <v>68</v>
      </c>
      <c r="DL901" s="130">
        <f t="shared" si="2584"/>
        <v>895</v>
      </c>
      <c r="DM901" s="56"/>
    </row>
    <row r="902" spans="2:117" ht="22.5" customHeight="1">
      <c r="B902" s="98" t="s">
        <v>68</v>
      </c>
      <c r="C902" s="130">
        <f t="shared" si="2578"/>
        <v>896</v>
      </c>
      <c r="D902" s="146">
        <v>45726</v>
      </c>
      <c r="E902" s="155" t="s">
        <v>69</v>
      </c>
      <c r="F902" s="102" t="s">
        <v>70</v>
      </c>
      <c r="G902" s="103" t="s">
        <v>20</v>
      </c>
      <c r="H902" s="131" t="s">
        <v>46</v>
      </c>
      <c r="I902" s="132">
        <v>50000</v>
      </c>
      <c r="J902" s="106"/>
      <c r="K902" s="107">
        <f t="shared" si="2579"/>
        <v>7447726</v>
      </c>
      <c r="L902" s="645"/>
      <c r="M902" s="133"/>
      <c r="N902" s="133"/>
      <c r="O902" s="134" t="str">
        <f t="shared" ref="O902:S902" si="2969">IF($H902=O$6,$I902,"")</f>
        <v/>
      </c>
      <c r="P902" s="135" t="str">
        <f t="shared" si="2969"/>
        <v/>
      </c>
      <c r="Q902" s="136">
        <f t="shared" si="2969"/>
        <v>50000</v>
      </c>
      <c r="R902" s="135" t="str">
        <f t="shared" si="2969"/>
        <v/>
      </c>
      <c r="S902" s="137" t="str">
        <f t="shared" si="2969"/>
        <v/>
      </c>
      <c r="T902" s="113" t="str">
        <f t="shared" ref="T902:AJ902" si="2970">IF($H902=T$6,$J902,"")</f>
        <v/>
      </c>
      <c r="U902" s="114" t="str">
        <f t="shared" si="2970"/>
        <v/>
      </c>
      <c r="V902" s="114" t="str">
        <f t="shared" si="2970"/>
        <v/>
      </c>
      <c r="W902" s="114" t="str">
        <f t="shared" si="2970"/>
        <v/>
      </c>
      <c r="X902" s="113" t="str">
        <f t="shared" si="2970"/>
        <v/>
      </c>
      <c r="Y902" s="114" t="str">
        <f t="shared" si="2970"/>
        <v/>
      </c>
      <c r="Z902" s="114" t="str">
        <f t="shared" si="2970"/>
        <v/>
      </c>
      <c r="AA902" s="114" t="str">
        <f t="shared" si="2970"/>
        <v/>
      </c>
      <c r="AB902" s="113" t="str">
        <f t="shared" si="2970"/>
        <v/>
      </c>
      <c r="AC902" s="114" t="str">
        <f t="shared" si="2970"/>
        <v/>
      </c>
      <c r="AD902" s="114" t="str">
        <f t="shared" si="2970"/>
        <v/>
      </c>
      <c r="AE902" s="114" t="str">
        <f t="shared" si="2970"/>
        <v/>
      </c>
      <c r="AF902" s="114" t="str">
        <f t="shared" si="2970"/>
        <v/>
      </c>
      <c r="AG902" s="114" t="str">
        <f t="shared" si="2970"/>
        <v/>
      </c>
      <c r="AH902" s="114" t="str">
        <f t="shared" si="2970"/>
        <v/>
      </c>
      <c r="AI902" s="113" t="str">
        <f t="shared" si="2970"/>
        <v/>
      </c>
      <c r="AJ902" s="115" t="str">
        <f t="shared" si="2970"/>
        <v/>
      </c>
      <c r="AK902" s="617"/>
      <c r="AL902" s="38"/>
      <c r="AM902" s="98" t="s">
        <v>68</v>
      </c>
      <c r="AN902" s="130">
        <f t="shared" si="2582"/>
        <v>896</v>
      </c>
      <c r="AO902" s="138" t="str">
        <f t="shared" ref="AO902:AS902" si="2971">IF(AND($G902=AO$4,$H902=AO$6),$I902,"")</f>
        <v/>
      </c>
      <c r="AP902" s="139" t="str">
        <f t="shared" si="2971"/>
        <v/>
      </c>
      <c r="AQ902" s="139">
        <f t="shared" si="2971"/>
        <v>50000</v>
      </c>
      <c r="AR902" s="139" t="str">
        <f t="shared" si="2971"/>
        <v/>
      </c>
      <c r="AS902" s="139" t="str">
        <f t="shared" si="2971"/>
        <v/>
      </c>
      <c r="AT902" s="118"/>
      <c r="AU902" s="138" t="str">
        <f t="shared" si="2511"/>
        <v/>
      </c>
      <c r="AV902" s="139" t="str">
        <f t="shared" si="2512"/>
        <v/>
      </c>
      <c r="AW902" s="139" t="str">
        <f t="shared" si="2513"/>
        <v/>
      </c>
      <c r="AX902" s="139" t="str">
        <f t="shared" si="2514"/>
        <v/>
      </c>
      <c r="AY902" s="139" t="str">
        <f t="shared" si="2515"/>
        <v/>
      </c>
      <c r="AZ902" s="140" t="str">
        <f t="shared" si="2516"/>
        <v/>
      </c>
      <c r="BA902" s="141" t="str">
        <f t="shared" si="2517"/>
        <v/>
      </c>
      <c r="BB902" s="139" t="str">
        <f t="shared" si="2518"/>
        <v/>
      </c>
      <c r="BC902" s="139" t="str">
        <f t="shared" si="2519"/>
        <v/>
      </c>
      <c r="BD902" s="139" t="str">
        <f t="shared" si="2520"/>
        <v/>
      </c>
      <c r="BE902" s="140" t="str">
        <f t="shared" si="2521"/>
        <v/>
      </c>
      <c r="BF902" s="122" t="str">
        <f t="shared" si="2522"/>
        <v/>
      </c>
      <c r="BG902" s="123" t="str">
        <f t="shared" si="2523"/>
        <v/>
      </c>
      <c r="BH902" s="123" t="str">
        <f t="shared" si="2524"/>
        <v/>
      </c>
      <c r="BI902" s="123" t="str">
        <f t="shared" si="2525"/>
        <v/>
      </c>
      <c r="BJ902" s="122" t="str">
        <f t="shared" si="2526"/>
        <v/>
      </c>
      <c r="BK902" s="123" t="str">
        <f t="shared" si="2527"/>
        <v/>
      </c>
      <c r="BL902" s="123" t="str">
        <f t="shared" si="2528"/>
        <v/>
      </c>
      <c r="BM902" s="123" t="str">
        <f t="shared" si="2529"/>
        <v/>
      </c>
      <c r="BN902" s="123" t="str">
        <f t="shared" si="2530"/>
        <v/>
      </c>
      <c r="BO902" s="123" t="str">
        <f t="shared" si="2531"/>
        <v/>
      </c>
      <c r="BP902" s="123" t="str">
        <f t="shared" si="2532"/>
        <v/>
      </c>
      <c r="BQ902" s="123" t="str">
        <f t="shared" si="2533"/>
        <v/>
      </c>
      <c r="BR902" s="124" t="str">
        <f t="shared" si="2534"/>
        <v/>
      </c>
      <c r="BS902" s="142" t="str">
        <f t="shared" si="2535"/>
        <v/>
      </c>
      <c r="BT902" s="143" t="str">
        <f t="shared" si="2536"/>
        <v/>
      </c>
      <c r="BU902" s="143" t="str">
        <f t="shared" si="2537"/>
        <v/>
      </c>
      <c r="BV902" s="143" t="str">
        <f t="shared" si="2538"/>
        <v/>
      </c>
      <c r="BW902" s="143" t="str">
        <f t="shared" si="2539"/>
        <v/>
      </c>
      <c r="BX902" s="144" t="str">
        <f t="shared" si="2540"/>
        <v/>
      </c>
      <c r="BY902" s="141" t="str">
        <f t="shared" si="2541"/>
        <v/>
      </c>
      <c r="BZ902" s="139" t="str">
        <f t="shared" si="2542"/>
        <v/>
      </c>
      <c r="CA902" s="139" t="str">
        <f t="shared" si="2543"/>
        <v/>
      </c>
      <c r="CB902" s="139" t="str">
        <f t="shared" si="2544"/>
        <v/>
      </c>
      <c r="CC902" s="139" t="str">
        <f t="shared" si="2545"/>
        <v/>
      </c>
      <c r="CD902" s="139" t="str">
        <f t="shared" si="2546"/>
        <v/>
      </c>
      <c r="CE902" s="140" t="str">
        <f t="shared" si="2547"/>
        <v/>
      </c>
      <c r="CF902" s="141" t="str">
        <f t="shared" si="2548"/>
        <v/>
      </c>
      <c r="CG902" s="139" t="str">
        <f t="shared" si="2549"/>
        <v/>
      </c>
      <c r="CH902" s="139" t="str">
        <f t="shared" si="2550"/>
        <v/>
      </c>
      <c r="CI902" s="139" t="str">
        <f t="shared" si="2551"/>
        <v/>
      </c>
      <c r="CJ902" s="139" t="str">
        <f t="shared" si="2552"/>
        <v/>
      </c>
      <c r="CK902" s="139" t="str">
        <f t="shared" si="2553"/>
        <v/>
      </c>
      <c r="CL902" s="140" t="str">
        <f t="shared" si="2554"/>
        <v/>
      </c>
      <c r="CM902" s="142" t="str">
        <f t="shared" si="2555"/>
        <v/>
      </c>
      <c r="CN902" s="143" t="str">
        <f t="shared" si="2556"/>
        <v/>
      </c>
      <c r="CO902" s="143" t="str">
        <f t="shared" si="2557"/>
        <v/>
      </c>
      <c r="CP902" s="143" t="str">
        <f t="shared" si="2558"/>
        <v/>
      </c>
      <c r="CQ902" s="143" t="str">
        <f t="shared" si="2559"/>
        <v/>
      </c>
      <c r="CR902" s="145" t="str">
        <f t="shared" si="2560"/>
        <v/>
      </c>
      <c r="CS902" s="127"/>
      <c r="CT902" s="122" t="str">
        <f t="shared" si="2561"/>
        <v/>
      </c>
      <c r="CU902" s="123" t="str">
        <f t="shared" si="2562"/>
        <v/>
      </c>
      <c r="CV902" s="123" t="str">
        <f t="shared" si="2563"/>
        <v/>
      </c>
      <c r="CW902" s="123" t="str">
        <f t="shared" si="2564"/>
        <v/>
      </c>
      <c r="CX902" s="123" t="str">
        <f t="shared" si="2565"/>
        <v/>
      </c>
      <c r="CY902" s="123" t="str">
        <f t="shared" si="2566"/>
        <v/>
      </c>
      <c r="CZ902" s="123" t="str">
        <f t="shared" si="2567"/>
        <v/>
      </c>
      <c r="DA902" s="123" t="str">
        <f t="shared" si="2568"/>
        <v/>
      </c>
      <c r="DB902" s="124" t="str">
        <f t="shared" si="2569"/>
        <v/>
      </c>
      <c r="DC902" s="128" t="str">
        <f t="shared" si="2570"/>
        <v/>
      </c>
      <c r="DD902" s="123" t="str">
        <f t="shared" si="2571"/>
        <v/>
      </c>
      <c r="DE902" s="123" t="str">
        <f t="shared" si="2572"/>
        <v/>
      </c>
      <c r="DF902" s="123" t="str">
        <f t="shared" si="2573"/>
        <v/>
      </c>
      <c r="DG902" s="123" t="str">
        <f t="shared" si="2574"/>
        <v/>
      </c>
      <c r="DH902" s="123" t="str">
        <f t="shared" si="2575"/>
        <v/>
      </c>
      <c r="DI902" s="123" t="str">
        <f t="shared" si="2576"/>
        <v/>
      </c>
      <c r="DJ902" s="129" t="str">
        <f t="shared" si="2577"/>
        <v/>
      </c>
      <c r="DK902" s="98" t="s">
        <v>68</v>
      </c>
      <c r="DL902" s="130">
        <f t="shared" si="2584"/>
        <v>896</v>
      </c>
      <c r="DM902" s="56"/>
    </row>
    <row r="903" spans="2:117" ht="22.5" customHeight="1">
      <c r="B903" s="98" t="s">
        <v>68</v>
      </c>
      <c r="C903" s="130">
        <f t="shared" si="2578"/>
        <v>897</v>
      </c>
      <c r="D903" s="146">
        <v>45728</v>
      </c>
      <c r="E903" s="155" t="s">
        <v>69</v>
      </c>
      <c r="F903" s="102" t="s">
        <v>70</v>
      </c>
      <c r="G903" s="156" t="s">
        <v>20</v>
      </c>
      <c r="H903" s="131" t="s">
        <v>46</v>
      </c>
      <c r="I903" s="132">
        <v>2000</v>
      </c>
      <c r="J903" s="106"/>
      <c r="K903" s="107">
        <f t="shared" si="2579"/>
        <v>7449726</v>
      </c>
      <c r="L903" s="645"/>
      <c r="M903" s="133"/>
      <c r="N903" s="133"/>
      <c r="O903" s="134" t="str">
        <f t="shared" ref="O903:S903" si="2972">IF($H903=O$6,$I903,"")</f>
        <v/>
      </c>
      <c r="P903" s="135" t="str">
        <f t="shared" si="2972"/>
        <v/>
      </c>
      <c r="Q903" s="136">
        <f t="shared" si="2972"/>
        <v>2000</v>
      </c>
      <c r="R903" s="135" t="str">
        <f t="shared" si="2972"/>
        <v/>
      </c>
      <c r="S903" s="137" t="str">
        <f t="shared" si="2972"/>
        <v/>
      </c>
      <c r="T903" s="113" t="str">
        <f t="shared" ref="T903:AJ903" si="2973">IF($H903=T$6,$J903,"")</f>
        <v/>
      </c>
      <c r="U903" s="114" t="str">
        <f t="shared" si="2973"/>
        <v/>
      </c>
      <c r="V903" s="114" t="str">
        <f t="shared" si="2973"/>
        <v/>
      </c>
      <c r="W903" s="114" t="str">
        <f t="shared" si="2973"/>
        <v/>
      </c>
      <c r="X903" s="113" t="str">
        <f t="shared" si="2973"/>
        <v/>
      </c>
      <c r="Y903" s="114" t="str">
        <f t="shared" si="2973"/>
        <v/>
      </c>
      <c r="Z903" s="114" t="str">
        <f t="shared" si="2973"/>
        <v/>
      </c>
      <c r="AA903" s="114" t="str">
        <f t="shared" si="2973"/>
        <v/>
      </c>
      <c r="AB903" s="113" t="str">
        <f t="shared" si="2973"/>
        <v/>
      </c>
      <c r="AC903" s="114" t="str">
        <f t="shared" si="2973"/>
        <v/>
      </c>
      <c r="AD903" s="114" t="str">
        <f t="shared" si="2973"/>
        <v/>
      </c>
      <c r="AE903" s="114" t="str">
        <f t="shared" si="2973"/>
        <v/>
      </c>
      <c r="AF903" s="114" t="str">
        <f t="shared" si="2973"/>
        <v/>
      </c>
      <c r="AG903" s="114" t="str">
        <f t="shared" si="2973"/>
        <v/>
      </c>
      <c r="AH903" s="114" t="str">
        <f t="shared" si="2973"/>
        <v/>
      </c>
      <c r="AI903" s="113" t="str">
        <f t="shared" si="2973"/>
        <v/>
      </c>
      <c r="AJ903" s="115" t="str">
        <f t="shared" si="2973"/>
        <v/>
      </c>
      <c r="AK903" s="617"/>
      <c r="AL903" s="38"/>
      <c r="AM903" s="98" t="s">
        <v>68</v>
      </c>
      <c r="AN903" s="130">
        <f t="shared" si="2582"/>
        <v>897</v>
      </c>
      <c r="AO903" s="138" t="str">
        <f t="shared" ref="AO903:AS903" si="2974">IF(AND($G903=AO$4,$H903=AO$6),$I903,"")</f>
        <v/>
      </c>
      <c r="AP903" s="139" t="str">
        <f t="shared" si="2974"/>
        <v/>
      </c>
      <c r="AQ903" s="139">
        <f t="shared" si="2974"/>
        <v>2000</v>
      </c>
      <c r="AR903" s="139" t="str">
        <f t="shared" si="2974"/>
        <v/>
      </c>
      <c r="AS903" s="139" t="str">
        <f t="shared" si="2974"/>
        <v/>
      </c>
      <c r="AT903" s="118"/>
      <c r="AU903" s="138" t="str">
        <f t="shared" si="2511"/>
        <v/>
      </c>
      <c r="AV903" s="139" t="str">
        <f t="shared" si="2512"/>
        <v/>
      </c>
      <c r="AW903" s="139" t="str">
        <f t="shared" si="2513"/>
        <v/>
      </c>
      <c r="AX903" s="139" t="str">
        <f t="shared" si="2514"/>
        <v/>
      </c>
      <c r="AY903" s="139" t="str">
        <f t="shared" si="2515"/>
        <v/>
      </c>
      <c r="AZ903" s="140" t="str">
        <f t="shared" si="2516"/>
        <v/>
      </c>
      <c r="BA903" s="141" t="str">
        <f t="shared" si="2517"/>
        <v/>
      </c>
      <c r="BB903" s="139" t="str">
        <f t="shared" si="2518"/>
        <v/>
      </c>
      <c r="BC903" s="139" t="str">
        <f t="shared" si="2519"/>
        <v/>
      </c>
      <c r="BD903" s="139" t="str">
        <f t="shared" si="2520"/>
        <v/>
      </c>
      <c r="BE903" s="140" t="str">
        <f t="shared" si="2521"/>
        <v/>
      </c>
      <c r="BF903" s="122" t="str">
        <f t="shared" si="2522"/>
        <v/>
      </c>
      <c r="BG903" s="123" t="str">
        <f t="shared" si="2523"/>
        <v/>
      </c>
      <c r="BH903" s="123" t="str">
        <f t="shared" si="2524"/>
        <v/>
      </c>
      <c r="BI903" s="123" t="str">
        <f t="shared" si="2525"/>
        <v/>
      </c>
      <c r="BJ903" s="122" t="str">
        <f t="shared" si="2526"/>
        <v/>
      </c>
      <c r="BK903" s="123" t="str">
        <f t="shared" si="2527"/>
        <v/>
      </c>
      <c r="BL903" s="123" t="str">
        <f t="shared" si="2528"/>
        <v/>
      </c>
      <c r="BM903" s="123" t="str">
        <f t="shared" si="2529"/>
        <v/>
      </c>
      <c r="BN903" s="123" t="str">
        <f t="shared" si="2530"/>
        <v/>
      </c>
      <c r="BO903" s="123" t="str">
        <f t="shared" si="2531"/>
        <v/>
      </c>
      <c r="BP903" s="123" t="str">
        <f t="shared" si="2532"/>
        <v/>
      </c>
      <c r="BQ903" s="123" t="str">
        <f t="shared" si="2533"/>
        <v/>
      </c>
      <c r="BR903" s="124" t="str">
        <f t="shared" si="2534"/>
        <v/>
      </c>
      <c r="BS903" s="142" t="str">
        <f t="shared" si="2535"/>
        <v/>
      </c>
      <c r="BT903" s="143" t="str">
        <f t="shared" si="2536"/>
        <v/>
      </c>
      <c r="BU903" s="143" t="str">
        <f t="shared" si="2537"/>
        <v/>
      </c>
      <c r="BV903" s="143" t="str">
        <f t="shared" si="2538"/>
        <v/>
      </c>
      <c r="BW903" s="143" t="str">
        <f t="shared" si="2539"/>
        <v/>
      </c>
      <c r="BX903" s="144" t="str">
        <f t="shared" si="2540"/>
        <v/>
      </c>
      <c r="BY903" s="141" t="str">
        <f t="shared" si="2541"/>
        <v/>
      </c>
      <c r="BZ903" s="139" t="str">
        <f t="shared" si="2542"/>
        <v/>
      </c>
      <c r="CA903" s="139" t="str">
        <f t="shared" si="2543"/>
        <v/>
      </c>
      <c r="CB903" s="139" t="str">
        <f t="shared" si="2544"/>
        <v/>
      </c>
      <c r="CC903" s="139" t="str">
        <f t="shared" si="2545"/>
        <v/>
      </c>
      <c r="CD903" s="139" t="str">
        <f t="shared" si="2546"/>
        <v/>
      </c>
      <c r="CE903" s="140" t="str">
        <f t="shared" si="2547"/>
        <v/>
      </c>
      <c r="CF903" s="141" t="str">
        <f t="shared" si="2548"/>
        <v/>
      </c>
      <c r="CG903" s="139" t="str">
        <f t="shared" si="2549"/>
        <v/>
      </c>
      <c r="CH903" s="139" t="str">
        <f t="shared" si="2550"/>
        <v/>
      </c>
      <c r="CI903" s="139" t="str">
        <f t="shared" si="2551"/>
        <v/>
      </c>
      <c r="CJ903" s="139" t="str">
        <f t="shared" si="2552"/>
        <v/>
      </c>
      <c r="CK903" s="139" t="str">
        <f t="shared" si="2553"/>
        <v/>
      </c>
      <c r="CL903" s="140" t="str">
        <f t="shared" si="2554"/>
        <v/>
      </c>
      <c r="CM903" s="142" t="str">
        <f t="shared" si="2555"/>
        <v/>
      </c>
      <c r="CN903" s="143" t="str">
        <f t="shared" si="2556"/>
        <v/>
      </c>
      <c r="CO903" s="143" t="str">
        <f t="shared" si="2557"/>
        <v/>
      </c>
      <c r="CP903" s="143" t="str">
        <f t="shared" si="2558"/>
        <v/>
      </c>
      <c r="CQ903" s="143" t="str">
        <f t="shared" si="2559"/>
        <v/>
      </c>
      <c r="CR903" s="145" t="str">
        <f t="shared" si="2560"/>
        <v/>
      </c>
      <c r="CS903" s="127"/>
      <c r="CT903" s="122" t="str">
        <f t="shared" si="2561"/>
        <v/>
      </c>
      <c r="CU903" s="123" t="str">
        <f t="shared" si="2562"/>
        <v/>
      </c>
      <c r="CV903" s="123" t="str">
        <f t="shared" si="2563"/>
        <v/>
      </c>
      <c r="CW903" s="123" t="str">
        <f t="shared" si="2564"/>
        <v/>
      </c>
      <c r="CX903" s="123" t="str">
        <f t="shared" si="2565"/>
        <v/>
      </c>
      <c r="CY903" s="123" t="str">
        <f t="shared" si="2566"/>
        <v/>
      </c>
      <c r="CZ903" s="123" t="str">
        <f t="shared" si="2567"/>
        <v/>
      </c>
      <c r="DA903" s="123" t="str">
        <f t="shared" si="2568"/>
        <v/>
      </c>
      <c r="DB903" s="124" t="str">
        <f t="shared" si="2569"/>
        <v/>
      </c>
      <c r="DC903" s="128" t="str">
        <f t="shared" si="2570"/>
        <v/>
      </c>
      <c r="DD903" s="123" t="str">
        <f t="shared" si="2571"/>
        <v/>
      </c>
      <c r="DE903" s="123" t="str">
        <f t="shared" si="2572"/>
        <v/>
      </c>
      <c r="DF903" s="123" t="str">
        <f t="shared" si="2573"/>
        <v/>
      </c>
      <c r="DG903" s="123" t="str">
        <f t="shared" si="2574"/>
        <v/>
      </c>
      <c r="DH903" s="123" t="str">
        <f t="shared" si="2575"/>
        <v/>
      </c>
      <c r="DI903" s="123" t="str">
        <f t="shared" si="2576"/>
        <v/>
      </c>
      <c r="DJ903" s="129" t="str">
        <f t="shared" si="2577"/>
        <v/>
      </c>
      <c r="DK903" s="98" t="s">
        <v>68</v>
      </c>
      <c r="DL903" s="130">
        <f t="shared" si="2584"/>
        <v>897</v>
      </c>
      <c r="DM903" s="56"/>
    </row>
    <row r="904" spans="2:117" ht="22.5" customHeight="1">
      <c r="B904" s="98" t="s">
        <v>68</v>
      </c>
      <c r="C904" s="130">
        <f t="shared" si="2578"/>
        <v>898</v>
      </c>
      <c r="D904" s="146">
        <v>45728</v>
      </c>
      <c r="E904" s="155" t="s">
        <v>69</v>
      </c>
      <c r="F904" s="102" t="s">
        <v>70</v>
      </c>
      <c r="G904" s="103" t="s">
        <v>20</v>
      </c>
      <c r="H904" s="131" t="s">
        <v>46</v>
      </c>
      <c r="I904" s="132">
        <v>10000</v>
      </c>
      <c r="J904" s="106"/>
      <c r="K904" s="107">
        <f t="shared" si="2579"/>
        <v>7459726</v>
      </c>
      <c r="L904" s="645"/>
      <c r="M904" s="133"/>
      <c r="N904" s="133"/>
      <c r="O904" s="134" t="str">
        <f t="shared" ref="O904:S904" si="2975">IF($H904=O$6,$I904,"")</f>
        <v/>
      </c>
      <c r="P904" s="135" t="str">
        <f t="shared" si="2975"/>
        <v/>
      </c>
      <c r="Q904" s="136">
        <f t="shared" si="2975"/>
        <v>10000</v>
      </c>
      <c r="R904" s="135" t="str">
        <f t="shared" si="2975"/>
        <v/>
      </c>
      <c r="S904" s="137" t="str">
        <f t="shared" si="2975"/>
        <v/>
      </c>
      <c r="T904" s="113" t="str">
        <f t="shared" ref="T904:AJ904" si="2976">IF($H904=T$6,$J904,"")</f>
        <v/>
      </c>
      <c r="U904" s="114" t="str">
        <f t="shared" si="2976"/>
        <v/>
      </c>
      <c r="V904" s="114" t="str">
        <f t="shared" si="2976"/>
        <v/>
      </c>
      <c r="W904" s="114" t="str">
        <f t="shared" si="2976"/>
        <v/>
      </c>
      <c r="X904" s="113" t="str">
        <f t="shared" si="2976"/>
        <v/>
      </c>
      <c r="Y904" s="114" t="str">
        <f t="shared" si="2976"/>
        <v/>
      </c>
      <c r="Z904" s="114" t="str">
        <f t="shared" si="2976"/>
        <v/>
      </c>
      <c r="AA904" s="114" t="str">
        <f t="shared" si="2976"/>
        <v/>
      </c>
      <c r="AB904" s="113" t="str">
        <f t="shared" si="2976"/>
        <v/>
      </c>
      <c r="AC904" s="114" t="str">
        <f t="shared" si="2976"/>
        <v/>
      </c>
      <c r="AD904" s="114" t="str">
        <f t="shared" si="2976"/>
        <v/>
      </c>
      <c r="AE904" s="114" t="str">
        <f t="shared" si="2976"/>
        <v/>
      </c>
      <c r="AF904" s="114" t="str">
        <f t="shared" si="2976"/>
        <v/>
      </c>
      <c r="AG904" s="114" t="str">
        <f t="shared" si="2976"/>
        <v/>
      </c>
      <c r="AH904" s="114" t="str">
        <f t="shared" si="2976"/>
        <v/>
      </c>
      <c r="AI904" s="113" t="str">
        <f t="shared" si="2976"/>
        <v/>
      </c>
      <c r="AJ904" s="115" t="str">
        <f t="shared" si="2976"/>
        <v/>
      </c>
      <c r="AK904" s="617"/>
      <c r="AL904" s="38"/>
      <c r="AM904" s="98" t="s">
        <v>68</v>
      </c>
      <c r="AN904" s="130">
        <f t="shared" si="2582"/>
        <v>898</v>
      </c>
      <c r="AO904" s="138" t="str">
        <f t="shared" ref="AO904:AS904" si="2977">IF(AND($G904=AO$4,$H904=AO$6),$I904,"")</f>
        <v/>
      </c>
      <c r="AP904" s="139" t="str">
        <f t="shared" si="2977"/>
        <v/>
      </c>
      <c r="AQ904" s="139">
        <f t="shared" si="2977"/>
        <v>10000</v>
      </c>
      <c r="AR904" s="139" t="str">
        <f t="shared" si="2977"/>
        <v/>
      </c>
      <c r="AS904" s="139" t="str">
        <f t="shared" si="2977"/>
        <v/>
      </c>
      <c r="AT904" s="118"/>
      <c r="AU904" s="138" t="str">
        <f t="shared" si="2511"/>
        <v/>
      </c>
      <c r="AV904" s="139" t="str">
        <f t="shared" si="2512"/>
        <v/>
      </c>
      <c r="AW904" s="139" t="str">
        <f t="shared" si="2513"/>
        <v/>
      </c>
      <c r="AX904" s="139" t="str">
        <f t="shared" si="2514"/>
        <v/>
      </c>
      <c r="AY904" s="139" t="str">
        <f t="shared" si="2515"/>
        <v/>
      </c>
      <c r="AZ904" s="140" t="str">
        <f t="shared" si="2516"/>
        <v/>
      </c>
      <c r="BA904" s="141" t="str">
        <f t="shared" si="2517"/>
        <v/>
      </c>
      <c r="BB904" s="139" t="str">
        <f t="shared" si="2518"/>
        <v/>
      </c>
      <c r="BC904" s="139" t="str">
        <f t="shared" si="2519"/>
        <v/>
      </c>
      <c r="BD904" s="139" t="str">
        <f t="shared" si="2520"/>
        <v/>
      </c>
      <c r="BE904" s="140" t="str">
        <f t="shared" si="2521"/>
        <v/>
      </c>
      <c r="BF904" s="122" t="str">
        <f t="shared" si="2522"/>
        <v/>
      </c>
      <c r="BG904" s="123" t="str">
        <f t="shared" si="2523"/>
        <v/>
      </c>
      <c r="BH904" s="123" t="str">
        <f t="shared" si="2524"/>
        <v/>
      </c>
      <c r="BI904" s="123" t="str">
        <f t="shared" si="2525"/>
        <v/>
      </c>
      <c r="BJ904" s="122" t="str">
        <f t="shared" si="2526"/>
        <v/>
      </c>
      <c r="BK904" s="123" t="str">
        <f t="shared" si="2527"/>
        <v/>
      </c>
      <c r="BL904" s="123" t="str">
        <f t="shared" si="2528"/>
        <v/>
      </c>
      <c r="BM904" s="123" t="str">
        <f t="shared" si="2529"/>
        <v/>
      </c>
      <c r="BN904" s="123" t="str">
        <f t="shared" si="2530"/>
        <v/>
      </c>
      <c r="BO904" s="123" t="str">
        <f t="shared" si="2531"/>
        <v/>
      </c>
      <c r="BP904" s="123" t="str">
        <f t="shared" si="2532"/>
        <v/>
      </c>
      <c r="BQ904" s="123" t="str">
        <f t="shared" si="2533"/>
        <v/>
      </c>
      <c r="BR904" s="124" t="str">
        <f t="shared" si="2534"/>
        <v/>
      </c>
      <c r="BS904" s="142" t="str">
        <f t="shared" si="2535"/>
        <v/>
      </c>
      <c r="BT904" s="143" t="str">
        <f t="shared" si="2536"/>
        <v/>
      </c>
      <c r="BU904" s="143" t="str">
        <f t="shared" si="2537"/>
        <v/>
      </c>
      <c r="BV904" s="143" t="str">
        <f t="shared" si="2538"/>
        <v/>
      </c>
      <c r="BW904" s="143" t="str">
        <f t="shared" si="2539"/>
        <v/>
      </c>
      <c r="BX904" s="144" t="str">
        <f t="shared" si="2540"/>
        <v/>
      </c>
      <c r="BY904" s="141" t="str">
        <f t="shared" si="2541"/>
        <v/>
      </c>
      <c r="BZ904" s="139" t="str">
        <f t="shared" si="2542"/>
        <v/>
      </c>
      <c r="CA904" s="139" t="str">
        <f t="shared" si="2543"/>
        <v/>
      </c>
      <c r="CB904" s="139" t="str">
        <f t="shared" si="2544"/>
        <v/>
      </c>
      <c r="CC904" s="139" t="str">
        <f t="shared" si="2545"/>
        <v/>
      </c>
      <c r="CD904" s="139" t="str">
        <f t="shared" si="2546"/>
        <v/>
      </c>
      <c r="CE904" s="140" t="str">
        <f t="shared" si="2547"/>
        <v/>
      </c>
      <c r="CF904" s="141" t="str">
        <f t="shared" si="2548"/>
        <v/>
      </c>
      <c r="CG904" s="139" t="str">
        <f t="shared" si="2549"/>
        <v/>
      </c>
      <c r="CH904" s="139" t="str">
        <f t="shared" si="2550"/>
        <v/>
      </c>
      <c r="CI904" s="139" t="str">
        <f t="shared" si="2551"/>
        <v/>
      </c>
      <c r="CJ904" s="139" t="str">
        <f t="shared" si="2552"/>
        <v/>
      </c>
      <c r="CK904" s="139" t="str">
        <f t="shared" si="2553"/>
        <v/>
      </c>
      <c r="CL904" s="140" t="str">
        <f t="shared" si="2554"/>
        <v/>
      </c>
      <c r="CM904" s="142" t="str">
        <f t="shared" si="2555"/>
        <v/>
      </c>
      <c r="CN904" s="143" t="str">
        <f t="shared" si="2556"/>
        <v/>
      </c>
      <c r="CO904" s="143" t="str">
        <f t="shared" si="2557"/>
        <v/>
      </c>
      <c r="CP904" s="143" t="str">
        <f t="shared" si="2558"/>
        <v/>
      </c>
      <c r="CQ904" s="143" t="str">
        <f t="shared" si="2559"/>
        <v/>
      </c>
      <c r="CR904" s="145" t="str">
        <f t="shared" si="2560"/>
        <v/>
      </c>
      <c r="CS904" s="127"/>
      <c r="CT904" s="122" t="str">
        <f t="shared" si="2561"/>
        <v/>
      </c>
      <c r="CU904" s="123" t="str">
        <f t="shared" si="2562"/>
        <v/>
      </c>
      <c r="CV904" s="123" t="str">
        <f t="shared" si="2563"/>
        <v/>
      </c>
      <c r="CW904" s="123" t="str">
        <f t="shared" si="2564"/>
        <v/>
      </c>
      <c r="CX904" s="123" t="str">
        <f t="shared" si="2565"/>
        <v/>
      </c>
      <c r="CY904" s="123" t="str">
        <f t="shared" si="2566"/>
        <v/>
      </c>
      <c r="CZ904" s="123" t="str">
        <f t="shared" si="2567"/>
        <v/>
      </c>
      <c r="DA904" s="123" t="str">
        <f t="shared" si="2568"/>
        <v/>
      </c>
      <c r="DB904" s="124" t="str">
        <f t="shared" si="2569"/>
        <v/>
      </c>
      <c r="DC904" s="128" t="str">
        <f t="shared" si="2570"/>
        <v/>
      </c>
      <c r="DD904" s="123" t="str">
        <f t="shared" si="2571"/>
        <v/>
      </c>
      <c r="DE904" s="123" t="str">
        <f t="shared" si="2572"/>
        <v/>
      </c>
      <c r="DF904" s="123" t="str">
        <f t="shared" si="2573"/>
        <v/>
      </c>
      <c r="DG904" s="123" t="str">
        <f t="shared" si="2574"/>
        <v/>
      </c>
      <c r="DH904" s="123" t="str">
        <f t="shared" si="2575"/>
        <v/>
      </c>
      <c r="DI904" s="123" t="str">
        <f t="shared" si="2576"/>
        <v/>
      </c>
      <c r="DJ904" s="129" t="str">
        <f t="shared" si="2577"/>
        <v/>
      </c>
      <c r="DK904" s="98" t="s">
        <v>68</v>
      </c>
      <c r="DL904" s="130">
        <f t="shared" si="2584"/>
        <v>898</v>
      </c>
      <c r="DM904" s="56"/>
    </row>
    <row r="905" spans="2:117" ht="22.5" customHeight="1">
      <c r="B905" s="98" t="s">
        <v>68</v>
      </c>
      <c r="C905" s="130">
        <f t="shared" si="2578"/>
        <v>899</v>
      </c>
      <c r="D905" s="146">
        <v>45730</v>
      </c>
      <c r="E905" s="155" t="s">
        <v>69</v>
      </c>
      <c r="F905" s="102" t="s">
        <v>70</v>
      </c>
      <c r="G905" s="156" t="s">
        <v>20</v>
      </c>
      <c r="H905" s="131" t="s">
        <v>46</v>
      </c>
      <c r="I905" s="132">
        <v>1000</v>
      </c>
      <c r="J905" s="106"/>
      <c r="K905" s="107">
        <f t="shared" si="2579"/>
        <v>7460726</v>
      </c>
      <c r="L905" s="645"/>
      <c r="M905" s="133"/>
      <c r="N905" s="133"/>
      <c r="O905" s="134" t="str">
        <f t="shared" ref="O905:S905" si="2978">IF($H905=O$6,$I905,"")</f>
        <v/>
      </c>
      <c r="P905" s="135" t="str">
        <f t="shared" si="2978"/>
        <v/>
      </c>
      <c r="Q905" s="136">
        <f t="shared" si="2978"/>
        <v>1000</v>
      </c>
      <c r="R905" s="135" t="str">
        <f t="shared" si="2978"/>
        <v/>
      </c>
      <c r="S905" s="137" t="str">
        <f t="shared" si="2978"/>
        <v/>
      </c>
      <c r="T905" s="113" t="str">
        <f t="shared" ref="T905:AJ905" si="2979">IF($H905=T$6,$J905,"")</f>
        <v/>
      </c>
      <c r="U905" s="114" t="str">
        <f t="shared" si="2979"/>
        <v/>
      </c>
      <c r="V905" s="114" t="str">
        <f t="shared" si="2979"/>
        <v/>
      </c>
      <c r="W905" s="114" t="str">
        <f t="shared" si="2979"/>
        <v/>
      </c>
      <c r="X905" s="113" t="str">
        <f t="shared" si="2979"/>
        <v/>
      </c>
      <c r="Y905" s="114" t="str">
        <f t="shared" si="2979"/>
        <v/>
      </c>
      <c r="Z905" s="114" t="str">
        <f t="shared" si="2979"/>
        <v/>
      </c>
      <c r="AA905" s="114" t="str">
        <f t="shared" si="2979"/>
        <v/>
      </c>
      <c r="AB905" s="113" t="str">
        <f t="shared" si="2979"/>
        <v/>
      </c>
      <c r="AC905" s="114" t="str">
        <f t="shared" si="2979"/>
        <v/>
      </c>
      <c r="AD905" s="114" t="str">
        <f t="shared" si="2979"/>
        <v/>
      </c>
      <c r="AE905" s="114" t="str">
        <f t="shared" si="2979"/>
        <v/>
      </c>
      <c r="AF905" s="114" t="str">
        <f t="shared" si="2979"/>
        <v/>
      </c>
      <c r="AG905" s="114" t="str">
        <f t="shared" si="2979"/>
        <v/>
      </c>
      <c r="AH905" s="114" t="str">
        <f t="shared" si="2979"/>
        <v/>
      </c>
      <c r="AI905" s="113" t="str">
        <f t="shared" si="2979"/>
        <v/>
      </c>
      <c r="AJ905" s="115" t="str">
        <f t="shared" si="2979"/>
        <v/>
      </c>
      <c r="AK905" s="617"/>
      <c r="AL905" s="38"/>
      <c r="AM905" s="98" t="s">
        <v>68</v>
      </c>
      <c r="AN905" s="130">
        <f t="shared" si="2582"/>
        <v>899</v>
      </c>
      <c r="AO905" s="138" t="str">
        <f t="shared" ref="AO905:AS905" si="2980">IF(AND($G905=AO$4,$H905=AO$6),$I905,"")</f>
        <v/>
      </c>
      <c r="AP905" s="139" t="str">
        <f t="shared" si="2980"/>
        <v/>
      </c>
      <c r="AQ905" s="139">
        <f t="shared" si="2980"/>
        <v>1000</v>
      </c>
      <c r="AR905" s="139" t="str">
        <f t="shared" si="2980"/>
        <v/>
      </c>
      <c r="AS905" s="139" t="str">
        <f t="shared" si="2980"/>
        <v/>
      </c>
      <c r="AT905" s="118"/>
      <c r="AU905" s="138" t="str">
        <f t="shared" si="2511"/>
        <v/>
      </c>
      <c r="AV905" s="139" t="str">
        <f t="shared" si="2512"/>
        <v/>
      </c>
      <c r="AW905" s="139" t="str">
        <f t="shared" si="2513"/>
        <v/>
      </c>
      <c r="AX905" s="139" t="str">
        <f t="shared" si="2514"/>
        <v/>
      </c>
      <c r="AY905" s="139" t="str">
        <f t="shared" si="2515"/>
        <v/>
      </c>
      <c r="AZ905" s="140" t="str">
        <f t="shared" si="2516"/>
        <v/>
      </c>
      <c r="BA905" s="141" t="str">
        <f t="shared" si="2517"/>
        <v/>
      </c>
      <c r="BB905" s="139" t="str">
        <f t="shared" si="2518"/>
        <v/>
      </c>
      <c r="BC905" s="139" t="str">
        <f t="shared" si="2519"/>
        <v/>
      </c>
      <c r="BD905" s="139" t="str">
        <f t="shared" si="2520"/>
        <v/>
      </c>
      <c r="BE905" s="140" t="str">
        <f t="shared" si="2521"/>
        <v/>
      </c>
      <c r="BF905" s="122" t="str">
        <f t="shared" si="2522"/>
        <v/>
      </c>
      <c r="BG905" s="123" t="str">
        <f t="shared" si="2523"/>
        <v/>
      </c>
      <c r="BH905" s="123" t="str">
        <f t="shared" si="2524"/>
        <v/>
      </c>
      <c r="BI905" s="123" t="str">
        <f t="shared" si="2525"/>
        <v/>
      </c>
      <c r="BJ905" s="122" t="str">
        <f t="shared" si="2526"/>
        <v/>
      </c>
      <c r="BK905" s="123" t="str">
        <f t="shared" si="2527"/>
        <v/>
      </c>
      <c r="BL905" s="123" t="str">
        <f t="shared" si="2528"/>
        <v/>
      </c>
      <c r="BM905" s="123" t="str">
        <f t="shared" si="2529"/>
        <v/>
      </c>
      <c r="BN905" s="123" t="str">
        <f t="shared" si="2530"/>
        <v/>
      </c>
      <c r="BO905" s="123" t="str">
        <f t="shared" si="2531"/>
        <v/>
      </c>
      <c r="BP905" s="123" t="str">
        <f t="shared" si="2532"/>
        <v/>
      </c>
      <c r="BQ905" s="123" t="str">
        <f t="shared" si="2533"/>
        <v/>
      </c>
      <c r="BR905" s="124" t="str">
        <f t="shared" si="2534"/>
        <v/>
      </c>
      <c r="BS905" s="142" t="str">
        <f t="shared" si="2535"/>
        <v/>
      </c>
      <c r="BT905" s="143" t="str">
        <f t="shared" si="2536"/>
        <v/>
      </c>
      <c r="BU905" s="143" t="str">
        <f t="shared" si="2537"/>
        <v/>
      </c>
      <c r="BV905" s="143" t="str">
        <f t="shared" si="2538"/>
        <v/>
      </c>
      <c r="BW905" s="143" t="str">
        <f t="shared" si="2539"/>
        <v/>
      </c>
      <c r="BX905" s="144" t="str">
        <f t="shared" si="2540"/>
        <v/>
      </c>
      <c r="BY905" s="141" t="str">
        <f t="shared" si="2541"/>
        <v/>
      </c>
      <c r="BZ905" s="139" t="str">
        <f t="shared" si="2542"/>
        <v/>
      </c>
      <c r="CA905" s="139" t="str">
        <f t="shared" si="2543"/>
        <v/>
      </c>
      <c r="CB905" s="139" t="str">
        <f t="shared" si="2544"/>
        <v/>
      </c>
      <c r="CC905" s="139" t="str">
        <f t="shared" si="2545"/>
        <v/>
      </c>
      <c r="CD905" s="139" t="str">
        <f t="shared" si="2546"/>
        <v/>
      </c>
      <c r="CE905" s="140" t="str">
        <f t="shared" si="2547"/>
        <v/>
      </c>
      <c r="CF905" s="141" t="str">
        <f t="shared" si="2548"/>
        <v/>
      </c>
      <c r="CG905" s="139" t="str">
        <f t="shared" si="2549"/>
        <v/>
      </c>
      <c r="CH905" s="139" t="str">
        <f t="shared" si="2550"/>
        <v/>
      </c>
      <c r="CI905" s="139" t="str">
        <f t="shared" si="2551"/>
        <v/>
      </c>
      <c r="CJ905" s="139" t="str">
        <f t="shared" si="2552"/>
        <v/>
      </c>
      <c r="CK905" s="139" t="str">
        <f t="shared" si="2553"/>
        <v/>
      </c>
      <c r="CL905" s="140" t="str">
        <f t="shared" si="2554"/>
        <v/>
      </c>
      <c r="CM905" s="142" t="str">
        <f t="shared" si="2555"/>
        <v/>
      </c>
      <c r="CN905" s="143" t="str">
        <f t="shared" si="2556"/>
        <v/>
      </c>
      <c r="CO905" s="143" t="str">
        <f t="shared" si="2557"/>
        <v/>
      </c>
      <c r="CP905" s="143" t="str">
        <f t="shared" si="2558"/>
        <v/>
      </c>
      <c r="CQ905" s="143" t="str">
        <f t="shared" si="2559"/>
        <v/>
      </c>
      <c r="CR905" s="145" t="str">
        <f t="shared" si="2560"/>
        <v/>
      </c>
      <c r="CS905" s="127"/>
      <c r="CT905" s="122" t="str">
        <f t="shared" si="2561"/>
        <v/>
      </c>
      <c r="CU905" s="123" t="str">
        <f t="shared" si="2562"/>
        <v/>
      </c>
      <c r="CV905" s="123" t="str">
        <f t="shared" si="2563"/>
        <v/>
      </c>
      <c r="CW905" s="123" t="str">
        <f t="shared" si="2564"/>
        <v/>
      </c>
      <c r="CX905" s="123" t="str">
        <f t="shared" si="2565"/>
        <v/>
      </c>
      <c r="CY905" s="123" t="str">
        <f t="shared" si="2566"/>
        <v/>
      </c>
      <c r="CZ905" s="123" t="str">
        <f t="shared" si="2567"/>
        <v/>
      </c>
      <c r="DA905" s="123" t="str">
        <f t="shared" si="2568"/>
        <v/>
      </c>
      <c r="DB905" s="124" t="str">
        <f t="shared" si="2569"/>
        <v/>
      </c>
      <c r="DC905" s="128" t="str">
        <f t="shared" si="2570"/>
        <v/>
      </c>
      <c r="DD905" s="123" t="str">
        <f t="shared" si="2571"/>
        <v/>
      </c>
      <c r="DE905" s="123" t="str">
        <f t="shared" si="2572"/>
        <v/>
      </c>
      <c r="DF905" s="123" t="str">
        <f t="shared" si="2573"/>
        <v/>
      </c>
      <c r="DG905" s="123" t="str">
        <f t="shared" si="2574"/>
        <v/>
      </c>
      <c r="DH905" s="123" t="str">
        <f t="shared" si="2575"/>
        <v/>
      </c>
      <c r="DI905" s="123" t="str">
        <f t="shared" si="2576"/>
        <v/>
      </c>
      <c r="DJ905" s="129" t="str">
        <f t="shared" si="2577"/>
        <v/>
      </c>
      <c r="DK905" s="98" t="s">
        <v>68</v>
      </c>
      <c r="DL905" s="130">
        <f t="shared" si="2584"/>
        <v>899</v>
      </c>
      <c r="DM905" s="56"/>
    </row>
    <row r="906" spans="2:117" ht="22.5" customHeight="1">
      <c r="B906" s="98" t="s">
        <v>68</v>
      </c>
      <c r="C906" s="130">
        <f t="shared" si="2578"/>
        <v>900</v>
      </c>
      <c r="D906" s="146">
        <v>45733</v>
      </c>
      <c r="E906" s="155" t="s">
        <v>88</v>
      </c>
      <c r="F906" s="170" t="s">
        <v>89</v>
      </c>
      <c r="G906" s="103" t="s">
        <v>20</v>
      </c>
      <c r="H906" s="131" t="s">
        <v>46</v>
      </c>
      <c r="I906" s="132">
        <v>-300000</v>
      </c>
      <c r="J906" s="106"/>
      <c r="K906" s="107">
        <f t="shared" si="2579"/>
        <v>7160726</v>
      </c>
      <c r="L906" s="645"/>
      <c r="M906" s="172" t="s">
        <v>92</v>
      </c>
      <c r="N906" s="133"/>
      <c r="O906" s="134" t="str">
        <f t="shared" ref="O906:S906" si="2981">IF($H906=O$6,$I906,"")</f>
        <v/>
      </c>
      <c r="P906" s="135" t="str">
        <f t="shared" si="2981"/>
        <v/>
      </c>
      <c r="Q906" s="136">
        <f t="shared" si="2981"/>
        <v>-300000</v>
      </c>
      <c r="R906" s="135" t="str">
        <f t="shared" si="2981"/>
        <v/>
      </c>
      <c r="S906" s="137" t="str">
        <f t="shared" si="2981"/>
        <v/>
      </c>
      <c r="T906" s="113" t="str">
        <f t="shared" ref="T906:AJ906" si="2982">IF($H906=T$6,$J906,"")</f>
        <v/>
      </c>
      <c r="U906" s="114" t="str">
        <f t="shared" si="2982"/>
        <v/>
      </c>
      <c r="V906" s="114" t="str">
        <f t="shared" si="2982"/>
        <v/>
      </c>
      <c r="W906" s="114" t="str">
        <f t="shared" si="2982"/>
        <v/>
      </c>
      <c r="X906" s="113" t="str">
        <f t="shared" si="2982"/>
        <v/>
      </c>
      <c r="Y906" s="114" t="str">
        <f t="shared" si="2982"/>
        <v/>
      </c>
      <c r="Z906" s="114" t="str">
        <f t="shared" si="2982"/>
        <v/>
      </c>
      <c r="AA906" s="114" t="str">
        <f t="shared" si="2982"/>
        <v/>
      </c>
      <c r="AB906" s="113" t="str">
        <f t="shared" si="2982"/>
        <v/>
      </c>
      <c r="AC906" s="114" t="str">
        <f t="shared" si="2982"/>
        <v/>
      </c>
      <c r="AD906" s="114" t="str">
        <f t="shared" si="2982"/>
        <v/>
      </c>
      <c r="AE906" s="114" t="str">
        <f t="shared" si="2982"/>
        <v/>
      </c>
      <c r="AF906" s="114" t="str">
        <f t="shared" si="2982"/>
        <v/>
      </c>
      <c r="AG906" s="114" t="str">
        <f t="shared" si="2982"/>
        <v/>
      </c>
      <c r="AH906" s="114" t="str">
        <f t="shared" si="2982"/>
        <v/>
      </c>
      <c r="AI906" s="113" t="str">
        <f t="shared" si="2982"/>
        <v/>
      </c>
      <c r="AJ906" s="115" t="str">
        <f t="shared" si="2982"/>
        <v/>
      </c>
      <c r="AK906" s="617"/>
      <c r="AL906" s="38"/>
      <c r="AM906" s="98" t="s">
        <v>68</v>
      </c>
      <c r="AN906" s="130">
        <f t="shared" si="2582"/>
        <v>900</v>
      </c>
      <c r="AO906" s="138" t="str">
        <f t="shared" ref="AO906:AS906" si="2983">IF(AND($G906=AO$4,$H906=AO$6),$I906,"")</f>
        <v/>
      </c>
      <c r="AP906" s="139" t="str">
        <f t="shared" si="2983"/>
        <v/>
      </c>
      <c r="AQ906" s="139">
        <f t="shared" si="2983"/>
        <v>-300000</v>
      </c>
      <c r="AR906" s="139" t="str">
        <f t="shared" si="2983"/>
        <v/>
      </c>
      <c r="AS906" s="139" t="str">
        <f t="shared" si="2983"/>
        <v/>
      </c>
      <c r="AT906" s="118"/>
      <c r="AU906" s="138" t="str">
        <f t="shared" si="2511"/>
        <v/>
      </c>
      <c r="AV906" s="139" t="str">
        <f t="shared" si="2512"/>
        <v/>
      </c>
      <c r="AW906" s="139" t="str">
        <f t="shared" si="2513"/>
        <v/>
      </c>
      <c r="AX906" s="139" t="str">
        <f t="shared" si="2514"/>
        <v/>
      </c>
      <c r="AY906" s="139" t="str">
        <f t="shared" si="2515"/>
        <v/>
      </c>
      <c r="AZ906" s="140" t="str">
        <f t="shared" si="2516"/>
        <v/>
      </c>
      <c r="BA906" s="141" t="str">
        <f t="shared" si="2517"/>
        <v/>
      </c>
      <c r="BB906" s="139" t="str">
        <f t="shared" si="2518"/>
        <v/>
      </c>
      <c r="BC906" s="139" t="str">
        <f t="shared" si="2519"/>
        <v/>
      </c>
      <c r="BD906" s="139" t="str">
        <f t="shared" si="2520"/>
        <v/>
      </c>
      <c r="BE906" s="140" t="str">
        <f t="shared" si="2521"/>
        <v/>
      </c>
      <c r="BF906" s="122" t="str">
        <f t="shared" si="2522"/>
        <v/>
      </c>
      <c r="BG906" s="123" t="str">
        <f t="shared" si="2523"/>
        <v/>
      </c>
      <c r="BH906" s="123" t="str">
        <f t="shared" si="2524"/>
        <v/>
      </c>
      <c r="BI906" s="123" t="str">
        <f t="shared" si="2525"/>
        <v/>
      </c>
      <c r="BJ906" s="122" t="str">
        <f t="shared" si="2526"/>
        <v/>
      </c>
      <c r="BK906" s="123" t="str">
        <f t="shared" si="2527"/>
        <v/>
      </c>
      <c r="BL906" s="123" t="str">
        <f t="shared" si="2528"/>
        <v/>
      </c>
      <c r="BM906" s="123" t="str">
        <f t="shared" si="2529"/>
        <v/>
      </c>
      <c r="BN906" s="123" t="str">
        <f t="shared" si="2530"/>
        <v/>
      </c>
      <c r="BO906" s="123" t="str">
        <f t="shared" si="2531"/>
        <v/>
      </c>
      <c r="BP906" s="123" t="str">
        <f t="shared" si="2532"/>
        <v/>
      </c>
      <c r="BQ906" s="123" t="str">
        <f t="shared" si="2533"/>
        <v/>
      </c>
      <c r="BR906" s="124" t="str">
        <f t="shared" si="2534"/>
        <v/>
      </c>
      <c r="BS906" s="142" t="str">
        <f t="shared" si="2535"/>
        <v/>
      </c>
      <c r="BT906" s="143" t="str">
        <f t="shared" si="2536"/>
        <v/>
      </c>
      <c r="BU906" s="143" t="str">
        <f t="shared" si="2537"/>
        <v/>
      </c>
      <c r="BV906" s="143" t="str">
        <f t="shared" si="2538"/>
        <v/>
      </c>
      <c r="BW906" s="143" t="str">
        <f t="shared" si="2539"/>
        <v/>
      </c>
      <c r="BX906" s="144" t="str">
        <f t="shared" si="2540"/>
        <v/>
      </c>
      <c r="BY906" s="141" t="str">
        <f t="shared" si="2541"/>
        <v/>
      </c>
      <c r="BZ906" s="139" t="str">
        <f t="shared" si="2542"/>
        <v/>
      </c>
      <c r="CA906" s="139" t="str">
        <f t="shared" si="2543"/>
        <v/>
      </c>
      <c r="CB906" s="139" t="str">
        <f t="shared" si="2544"/>
        <v/>
      </c>
      <c r="CC906" s="139" t="str">
        <f t="shared" si="2545"/>
        <v/>
      </c>
      <c r="CD906" s="139" t="str">
        <f t="shared" si="2546"/>
        <v/>
      </c>
      <c r="CE906" s="140" t="str">
        <f t="shared" si="2547"/>
        <v/>
      </c>
      <c r="CF906" s="141" t="str">
        <f t="shared" si="2548"/>
        <v/>
      </c>
      <c r="CG906" s="139" t="str">
        <f t="shared" si="2549"/>
        <v/>
      </c>
      <c r="CH906" s="139" t="str">
        <f t="shared" si="2550"/>
        <v/>
      </c>
      <c r="CI906" s="139" t="str">
        <f t="shared" si="2551"/>
        <v/>
      </c>
      <c r="CJ906" s="139" t="str">
        <f t="shared" si="2552"/>
        <v/>
      </c>
      <c r="CK906" s="139" t="str">
        <f t="shared" si="2553"/>
        <v/>
      </c>
      <c r="CL906" s="140" t="str">
        <f t="shared" si="2554"/>
        <v/>
      </c>
      <c r="CM906" s="142" t="str">
        <f t="shared" si="2555"/>
        <v/>
      </c>
      <c r="CN906" s="143" t="str">
        <f t="shared" si="2556"/>
        <v/>
      </c>
      <c r="CO906" s="143" t="str">
        <f t="shared" si="2557"/>
        <v/>
      </c>
      <c r="CP906" s="143" t="str">
        <f t="shared" si="2558"/>
        <v/>
      </c>
      <c r="CQ906" s="143" t="str">
        <f t="shared" si="2559"/>
        <v/>
      </c>
      <c r="CR906" s="145" t="str">
        <f t="shared" si="2560"/>
        <v/>
      </c>
      <c r="CS906" s="127"/>
      <c r="CT906" s="122" t="str">
        <f t="shared" si="2561"/>
        <v/>
      </c>
      <c r="CU906" s="123" t="str">
        <f t="shared" si="2562"/>
        <v/>
      </c>
      <c r="CV906" s="123" t="str">
        <f t="shared" si="2563"/>
        <v/>
      </c>
      <c r="CW906" s="123" t="str">
        <f t="shared" si="2564"/>
        <v/>
      </c>
      <c r="CX906" s="123" t="str">
        <f t="shared" si="2565"/>
        <v/>
      </c>
      <c r="CY906" s="123" t="str">
        <f t="shared" si="2566"/>
        <v/>
      </c>
      <c r="CZ906" s="123" t="str">
        <f t="shared" si="2567"/>
        <v/>
      </c>
      <c r="DA906" s="123" t="str">
        <f t="shared" si="2568"/>
        <v/>
      </c>
      <c r="DB906" s="124" t="str">
        <f t="shared" si="2569"/>
        <v/>
      </c>
      <c r="DC906" s="128" t="str">
        <f t="shared" si="2570"/>
        <v/>
      </c>
      <c r="DD906" s="123" t="str">
        <f t="shared" si="2571"/>
        <v/>
      </c>
      <c r="DE906" s="123" t="str">
        <f t="shared" si="2572"/>
        <v/>
      </c>
      <c r="DF906" s="123" t="str">
        <f t="shared" si="2573"/>
        <v/>
      </c>
      <c r="DG906" s="123" t="str">
        <f t="shared" si="2574"/>
        <v/>
      </c>
      <c r="DH906" s="123" t="str">
        <f t="shared" si="2575"/>
        <v/>
      </c>
      <c r="DI906" s="123" t="str">
        <f t="shared" si="2576"/>
        <v/>
      </c>
      <c r="DJ906" s="129" t="str">
        <f t="shared" si="2577"/>
        <v/>
      </c>
      <c r="DK906" s="98" t="s">
        <v>68</v>
      </c>
      <c r="DL906" s="130">
        <f t="shared" si="2584"/>
        <v>900</v>
      </c>
      <c r="DM906" s="56"/>
    </row>
    <row r="907" spans="2:117" ht="22.5" customHeight="1">
      <c r="B907" s="98" t="s">
        <v>68</v>
      </c>
      <c r="C907" s="130">
        <f t="shared" si="2578"/>
        <v>901</v>
      </c>
      <c r="D907" s="146">
        <v>45733</v>
      </c>
      <c r="E907" s="155" t="s">
        <v>69</v>
      </c>
      <c r="F907" s="102" t="s">
        <v>70</v>
      </c>
      <c r="G907" s="156" t="s">
        <v>20</v>
      </c>
      <c r="H907" s="131" t="s">
        <v>46</v>
      </c>
      <c r="I907" s="132">
        <v>2000</v>
      </c>
      <c r="J907" s="106"/>
      <c r="K907" s="107">
        <f t="shared" si="2579"/>
        <v>7162726</v>
      </c>
      <c r="L907" s="645"/>
      <c r="M907" s="133"/>
      <c r="N907" s="133"/>
      <c r="O907" s="134" t="str">
        <f t="shared" ref="O907:S907" si="2984">IF($H907=O$6,$I907,"")</f>
        <v/>
      </c>
      <c r="P907" s="135" t="str">
        <f t="shared" si="2984"/>
        <v/>
      </c>
      <c r="Q907" s="136">
        <f t="shared" si="2984"/>
        <v>2000</v>
      </c>
      <c r="R907" s="135" t="str">
        <f t="shared" si="2984"/>
        <v/>
      </c>
      <c r="S907" s="137" t="str">
        <f t="shared" si="2984"/>
        <v/>
      </c>
      <c r="T907" s="113" t="str">
        <f t="shared" ref="T907:AJ907" si="2985">IF($H907=T$6,$J907,"")</f>
        <v/>
      </c>
      <c r="U907" s="114" t="str">
        <f t="shared" si="2985"/>
        <v/>
      </c>
      <c r="V907" s="114" t="str">
        <f t="shared" si="2985"/>
        <v/>
      </c>
      <c r="W907" s="114" t="str">
        <f t="shared" si="2985"/>
        <v/>
      </c>
      <c r="X907" s="113" t="str">
        <f t="shared" si="2985"/>
        <v/>
      </c>
      <c r="Y907" s="114" t="str">
        <f t="shared" si="2985"/>
        <v/>
      </c>
      <c r="Z907" s="114" t="str">
        <f t="shared" si="2985"/>
        <v/>
      </c>
      <c r="AA907" s="114" t="str">
        <f t="shared" si="2985"/>
        <v/>
      </c>
      <c r="AB907" s="113" t="str">
        <f t="shared" si="2985"/>
        <v/>
      </c>
      <c r="AC907" s="114" t="str">
        <f t="shared" si="2985"/>
        <v/>
      </c>
      <c r="AD907" s="114" t="str">
        <f t="shared" si="2985"/>
        <v/>
      </c>
      <c r="AE907" s="114" t="str">
        <f t="shared" si="2985"/>
        <v/>
      </c>
      <c r="AF907" s="114" t="str">
        <f t="shared" si="2985"/>
        <v/>
      </c>
      <c r="AG907" s="114" t="str">
        <f t="shared" si="2985"/>
        <v/>
      </c>
      <c r="AH907" s="114" t="str">
        <f t="shared" si="2985"/>
        <v/>
      </c>
      <c r="AI907" s="113" t="str">
        <f t="shared" si="2985"/>
        <v/>
      </c>
      <c r="AJ907" s="115" t="str">
        <f t="shared" si="2985"/>
        <v/>
      </c>
      <c r="AK907" s="617"/>
      <c r="AL907" s="38"/>
      <c r="AM907" s="98" t="s">
        <v>68</v>
      </c>
      <c r="AN907" s="130">
        <f t="shared" si="2582"/>
        <v>901</v>
      </c>
      <c r="AO907" s="138" t="str">
        <f t="shared" ref="AO907:AS907" si="2986">IF(AND($G907=AO$4,$H907=AO$6),$I907,"")</f>
        <v/>
      </c>
      <c r="AP907" s="139" t="str">
        <f t="shared" si="2986"/>
        <v/>
      </c>
      <c r="AQ907" s="139">
        <f t="shared" si="2986"/>
        <v>2000</v>
      </c>
      <c r="AR907" s="139" t="str">
        <f t="shared" si="2986"/>
        <v/>
      </c>
      <c r="AS907" s="139" t="str">
        <f t="shared" si="2986"/>
        <v/>
      </c>
      <c r="AT907" s="118"/>
      <c r="AU907" s="138" t="str">
        <f t="shared" si="2511"/>
        <v/>
      </c>
      <c r="AV907" s="139" t="str">
        <f t="shared" si="2512"/>
        <v/>
      </c>
      <c r="AW907" s="139" t="str">
        <f t="shared" si="2513"/>
        <v/>
      </c>
      <c r="AX907" s="139" t="str">
        <f t="shared" si="2514"/>
        <v/>
      </c>
      <c r="AY907" s="139" t="str">
        <f t="shared" si="2515"/>
        <v/>
      </c>
      <c r="AZ907" s="140" t="str">
        <f t="shared" si="2516"/>
        <v/>
      </c>
      <c r="BA907" s="141" t="str">
        <f t="shared" si="2517"/>
        <v/>
      </c>
      <c r="BB907" s="139" t="str">
        <f t="shared" si="2518"/>
        <v/>
      </c>
      <c r="BC907" s="139" t="str">
        <f t="shared" si="2519"/>
        <v/>
      </c>
      <c r="BD907" s="139" t="str">
        <f t="shared" si="2520"/>
        <v/>
      </c>
      <c r="BE907" s="140" t="str">
        <f t="shared" si="2521"/>
        <v/>
      </c>
      <c r="BF907" s="122" t="str">
        <f t="shared" si="2522"/>
        <v/>
      </c>
      <c r="BG907" s="123" t="str">
        <f t="shared" si="2523"/>
        <v/>
      </c>
      <c r="BH907" s="123" t="str">
        <f t="shared" si="2524"/>
        <v/>
      </c>
      <c r="BI907" s="123" t="str">
        <f t="shared" si="2525"/>
        <v/>
      </c>
      <c r="BJ907" s="122" t="str">
        <f t="shared" si="2526"/>
        <v/>
      </c>
      <c r="BK907" s="123" t="str">
        <f t="shared" si="2527"/>
        <v/>
      </c>
      <c r="BL907" s="123" t="str">
        <f t="shared" si="2528"/>
        <v/>
      </c>
      <c r="BM907" s="123" t="str">
        <f t="shared" si="2529"/>
        <v/>
      </c>
      <c r="BN907" s="123" t="str">
        <f t="shared" si="2530"/>
        <v/>
      </c>
      <c r="BO907" s="123" t="str">
        <f t="shared" si="2531"/>
        <v/>
      </c>
      <c r="BP907" s="123" t="str">
        <f t="shared" si="2532"/>
        <v/>
      </c>
      <c r="BQ907" s="123" t="str">
        <f t="shared" si="2533"/>
        <v/>
      </c>
      <c r="BR907" s="124" t="str">
        <f t="shared" si="2534"/>
        <v/>
      </c>
      <c r="BS907" s="142" t="str">
        <f t="shared" si="2535"/>
        <v/>
      </c>
      <c r="BT907" s="143" t="str">
        <f t="shared" si="2536"/>
        <v/>
      </c>
      <c r="BU907" s="143" t="str">
        <f t="shared" si="2537"/>
        <v/>
      </c>
      <c r="BV907" s="143" t="str">
        <f t="shared" si="2538"/>
        <v/>
      </c>
      <c r="BW907" s="143" t="str">
        <f t="shared" si="2539"/>
        <v/>
      </c>
      <c r="BX907" s="144" t="str">
        <f t="shared" si="2540"/>
        <v/>
      </c>
      <c r="BY907" s="141" t="str">
        <f t="shared" si="2541"/>
        <v/>
      </c>
      <c r="BZ907" s="139" t="str">
        <f t="shared" si="2542"/>
        <v/>
      </c>
      <c r="CA907" s="139" t="str">
        <f t="shared" si="2543"/>
        <v/>
      </c>
      <c r="CB907" s="139" t="str">
        <f t="shared" si="2544"/>
        <v/>
      </c>
      <c r="CC907" s="139" t="str">
        <f t="shared" si="2545"/>
        <v/>
      </c>
      <c r="CD907" s="139" t="str">
        <f t="shared" si="2546"/>
        <v/>
      </c>
      <c r="CE907" s="140" t="str">
        <f t="shared" si="2547"/>
        <v/>
      </c>
      <c r="CF907" s="141" t="str">
        <f t="shared" si="2548"/>
        <v/>
      </c>
      <c r="CG907" s="139" t="str">
        <f t="shared" si="2549"/>
        <v/>
      </c>
      <c r="CH907" s="139" t="str">
        <f t="shared" si="2550"/>
        <v/>
      </c>
      <c r="CI907" s="139" t="str">
        <f t="shared" si="2551"/>
        <v/>
      </c>
      <c r="CJ907" s="139" t="str">
        <f t="shared" si="2552"/>
        <v/>
      </c>
      <c r="CK907" s="139" t="str">
        <f t="shared" si="2553"/>
        <v/>
      </c>
      <c r="CL907" s="140" t="str">
        <f t="shared" si="2554"/>
        <v/>
      </c>
      <c r="CM907" s="142" t="str">
        <f t="shared" si="2555"/>
        <v/>
      </c>
      <c r="CN907" s="143" t="str">
        <f t="shared" si="2556"/>
        <v/>
      </c>
      <c r="CO907" s="143" t="str">
        <f t="shared" si="2557"/>
        <v/>
      </c>
      <c r="CP907" s="143" t="str">
        <f t="shared" si="2558"/>
        <v/>
      </c>
      <c r="CQ907" s="143" t="str">
        <f t="shared" si="2559"/>
        <v/>
      </c>
      <c r="CR907" s="145" t="str">
        <f t="shared" si="2560"/>
        <v/>
      </c>
      <c r="CS907" s="127"/>
      <c r="CT907" s="122" t="str">
        <f t="shared" si="2561"/>
        <v/>
      </c>
      <c r="CU907" s="123" t="str">
        <f t="shared" si="2562"/>
        <v/>
      </c>
      <c r="CV907" s="123" t="str">
        <f t="shared" si="2563"/>
        <v/>
      </c>
      <c r="CW907" s="123" t="str">
        <f t="shared" si="2564"/>
        <v/>
      </c>
      <c r="CX907" s="123" t="str">
        <f t="shared" si="2565"/>
        <v/>
      </c>
      <c r="CY907" s="123" t="str">
        <f t="shared" si="2566"/>
        <v/>
      </c>
      <c r="CZ907" s="123" t="str">
        <f t="shared" si="2567"/>
        <v/>
      </c>
      <c r="DA907" s="123" t="str">
        <f t="shared" si="2568"/>
        <v/>
      </c>
      <c r="DB907" s="124" t="str">
        <f t="shared" si="2569"/>
        <v/>
      </c>
      <c r="DC907" s="128" t="str">
        <f t="shared" si="2570"/>
        <v/>
      </c>
      <c r="DD907" s="123" t="str">
        <f t="shared" si="2571"/>
        <v/>
      </c>
      <c r="DE907" s="123" t="str">
        <f t="shared" si="2572"/>
        <v/>
      </c>
      <c r="DF907" s="123" t="str">
        <f t="shared" si="2573"/>
        <v/>
      </c>
      <c r="DG907" s="123" t="str">
        <f t="shared" si="2574"/>
        <v/>
      </c>
      <c r="DH907" s="123" t="str">
        <f t="shared" si="2575"/>
        <v/>
      </c>
      <c r="DI907" s="123" t="str">
        <f t="shared" si="2576"/>
        <v/>
      </c>
      <c r="DJ907" s="129" t="str">
        <f t="shared" si="2577"/>
        <v/>
      </c>
      <c r="DK907" s="98" t="s">
        <v>68</v>
      </c>
      <c r="DL907" s="130">
        <f t="shared" si="2584"/>
        <v>901</v>
      </c>
      <c r="DM907" s="56"/>
    </row>
    <row r="908" spans="2:117" ht="22.5" customHeight="1">
      <c r="B908" s="98" t="s">
        <v>68</v>
      </c>
      <c r="C908" s="130">
        <f t="shared" si="2578"/>
        <v>902</v>
      </c>
      <c r="D908" s="146">
        <v>45733</v>
      </c>
      <c r="E908" s="155" t="s">
        <v>69</v>
      </c>
      <c r="F908" s="102" t="s">
        <v>70</v>
      </c>
      <c r="G908" s="103" t="s">
        <v>20</v>
      </c>
      <c r="H908" s="131" t="s">
        <v>46</v>
      </c>
      <c r="I908" s="132">
        <v>10000</v>
      </c>
      <c r="J908" s="106"/>
      <c r="K908" s="107">
        <f t="shared" si="2579"/>
        <v>7172726</v>
      </c>
      <c r="L908" s="645"/>
      <c r="M908" s="133"/>
      <c r="N908" s="133"/>
      <c r="O908" s="134" t="str">
        <f t="shared" ref="O908:S908" si="2987">IF($H908=O$6,$I908,"")</f>
        <v/>
      </c>
      <c r="P908" s="135" t="str">
        <f t="shared" si="2987"/>
        <v/>
      </c>
      <c r="Q908" s="136">
        <f t="shared" si="2987"/>
        <v>10000</v>
      </c>
      <c r="R908" s="135" t="str">
        <f t="shared" si="2987"/>
        <v/>
      </c>
      <c r="S908" s="137" t="str">
        <f t="shared" si="2987"/>
        <v/>
      </c>
      <c r="T908" s="113" t="str">
        <f t="shared" ref="T908:AJ908" si="2988">IF($H908=T$6,$J908,"")</f>
        <v/>
      </c>
      <c r="U908" s="114" t="str">
        <f t="shared" si="2988"/>
        <v/>
      </c>
      <c r="V908" s="114" t="str">
        <f t="shared" si="2988"/>
        <v/>
      </c>
      <c r="W908" s="114" t="str">
        <f t="shared" si="2988"/>
        <v/>
      </c>
      <c r="X908" s="113" t="str">
        <f t="shared" si="2988"/>
        <v/>
      </c>
      <c r="Y908" s="114" t="str">
        <f t="shared" si="2988"/>
        <v/>
      </c>
      <c r="Z908" s="114" t="str">
        <f t="shared" si="2988"/>
        <v/>
      </c>
      <c r="AA908" s="114" t="str">
        <f t="shared" si="2988"/>
        <v/>
      </c>
      <c r="AB908" s="113" t="str">
        <f t="shared" si="2988"/>
        <v/>
      </c>
      <c r="AC908" s="114" t="str">
        <f t="shared" si="2988"/>
        <v/>
      </c>
      <c r="AD908" s="114" t="str">
        <f t="shared" si="2988"/>
        <v/>
      </c>
      <c r="AE908" s="114" t="str">
        <f t="shared" si="2988"/>
        <v/>
      </c>
      <c r="AF908" s="114" t="str">
        <f t="shared" si="2988"/>
        <v/>
      </c>
      <c r="AG908" s="114" t="str">
        <f t="shared" si="2988"/>
        <v/>
      </c>
      <c r="AH908" s="114" t="str">
        <f t="shared" si="2988"/>
        <v/>
      </c>
      <c r="AI908" s="113" t="str">
        <f t="shared" si="2988"/>
        <v/>
      </c>
      <c r="AJ908" s="115" t="str">
        <f t="shared" si="2988"/>
        <v/>
      </c>
      <c r="AK908" s="617"/>
      <c r="AL908" s="38"/>
      <c r="AM908" s="98" t="s">
        <v>68</v>
      </c>
      <c r="AN908" s="130">
        <f t="shared" si="2582"/>
        <v>902</v>
      </c>
      <c r="AO908" s="138" t="str">
        <f t="shared" ref="AO908:AS908" si="2989">IF(AND($G908=AO$4,$H908=AO$6),$I908,"")</f>
        <v/>
      </c>
      <c r="AP908" s="139" t="str">
        <f t="shared" si="2989"/>
        <v/>
      </c>
      <c r="AQ908" s="139">
        <f t="shared" si="2989"/>
        <v>10000</v>
      </c>
      <c r="AR908" s="139" t="str">
        <f t="shared" si="2989"/>
        <v/>
      </c>
      <c r="AS908" s="139" t="str">
        <f t="shared" si="2989"/>
        <v/>
      </c>
      <c r="AT908" s="118"/>
      <c r="AU908" s="138" t="str">
        <f t="shared" si="2511"/>
        <v/>
      </c>
      <c r="AV908" s="139" t="str">
        <f t="shared" si="2512"/>
        <v/>
      </c>
      <c r="AW908" s="139" t="str">
        <f t="shared" si="2513"/>
        <v/>
      </c>
      <c r="AX908" s="139" t="str">
        <f t="shared" si="2514"/>
        <v/>
      </c>
      <c r="AY908" s="139" t="str">
        <f t="shared" si="2515"/>
        <v/>
      </c>
      <c r="AZ908" s="140" t="str">
        <f t="shared" si="2516"/>
        <v/>
      </c>
      <c r="BA908" s="141" t="str">
        <f t="shared" si="2517"/>
        <v/>
      </c>
      <c r="BB908" s="139" t="str">
        <f t="shared" si="2518"/>
        <v/>
      </c>
      <c r="BC908" s="139" t="str">
        <f t="shared" si="2519"/>
        <v/>
      </c>
      <c r="BD908" s="139" t="str">
        <f t="shared" si="2520"/>
        <v/>
      </c>
      <c r="BE908" s="140" t="str">
        <f t="shared" si="2521"/>
        <v/>
      </c>
      <c r="BF908" s="122" t="str">
        <f t="shared" si="2522"/>
        <v/>
      </c>
      <c r="BG908" s="123" t="str">
        <f t="shared" si="2523"/>
        <v/>
      </c>
      <c r="BH908" s="123" t="str">
        <f t="shared" si="2524"/>
        <v/>
      </c>
      <c r="BI908" s="123" t="str">
        <f t="shared" si="2525"/>
        <v/>
      </c>
      <c r="BJ908" s="122" t="str">
        <f t="shared" si="2526"/>
        <v/>
      </c>
      <c r="BK908" s="123" t="str">
        <f t="shared" si="2527"/>
        <v/>
      </c>
      <c r="BL908" s="123" t="str">
        <f t="shared" si="2528"/>
        <v/>
      </c>
      <c r="BM908" s="123" t="str">
        <f t="shared" si="2529"/>
        <v/>
      </c>
      <c r="BN908" s="123" t="str">
        <f t="shared" si="2530"/>
        <v/>
      </c>
      <c r="BO908" s="123" t="str">
        <f t="shared" si="2531"/>
        <v/>
      </c>
      <c r="BP908" s="123" t="str">
        <f t="shared" si="2532"/>
        <v/>
      </c>
      <c r="BQ908" s="123" t="str">
        <f t="shared" si="2533"/>
        <v/>
      </c>
      <c r="BR908" s="124" t="str">
        <f t="shared" si="2534"/>
        <v/>
      </c>
      <c r="BS908" s="142" t="str">
        <f t="shared" si="2535"/>
        <v/>
      </c>
      <c r="BT908" s="143" t="str">
        <f t="shared" si="2536"/>
        <v/>
      </c>
      <c r="BU908" s="143" t="str">
        <f t="shared" si="2537"/>
        <v/>
      </c>
      <c r="BV908" s="143" t="str">
        <f t="shared" si="2538"/>
        <v/>
      </c>
      <c r="BW908" s="143" t="str">
        <f t="shared" si="2539"/>
        <v/>
      </c>
      <c r="BX908" s="144" t="str">
        <f t="shared" si="2540"/>
        <v/>
      </c>
      <c r="BY908" s="141" t="str">
        <f t="shared" si="2541"/>
        <v/>
      </c>
      <c r="BZ908" s="139" t="str">
        <f t="shared" si="2542"/>
        <v/>
      </c>
      <c r="CA908" s="139" t="str">
        <f t="shared" si="2543"/>
        <v/>
      </c>
      <c r="CB908" s="139" t="str">
        <f t="shared" si="2544"/>
        <v/>
      </c>
      <c r="CC908" s="139" t="str">
        <f t="shared" si="2545"/>
        <v/>
      </c>
      <c r="CD908" s="139" t="str">
        <f t="shared" si="2546"/>
        <v/>
      </c>
      <c r="CE908" s="140" t="str">
        <f t="shared" si="2547"/>
        <v/>
      </c>
      <c r="CF908" s="141" t="str">
        <f t="shared" si="2548"/>
        <v/>
      </c>
      <c r="CG908" s="139" t="str">
        <f t="shared" si="2549"/>
        <v/>
      </c>
      <c r="CH908" s="139" t="str">
        <f t="shared" si="2550"/>
        <v/>
      </c>
      <c r="CI908" s="139" t="str">
        <f t="shared" si="2551"/>
        <v/>
      </c>
      <c r="CJ908" s="139" t="str">
        <f t="shared" si="2552"/>
        <v/>
      </c>
      <c r="CK908" s="139" t="str">
        <f t="shared" si="2553"/>
        <v/>
      </c>
      <c r="CL908" s="140" t="str">
        <f t="shared" si="2554"/>
        <v/>
      </c>
      <c r="CM908" s="142" t="str">
        <f t="shared" si="2555"/>
        <v/>
      </c>
      <c r="CN908" s="143" t="str">
        <f t="shared" si="2556"/>
        <v/>
      </c>
      <c r="CO908" s="143" t="str">
        <f t="shared" si="2557"/>
        <v/>
      </c>
      <c r="CP908" s="143" t="str">
        <f t="shared" si="2558"/>
        <v/>
      </c>
      <c r="CQ908" s="143" t="str">
        <f t="shared" si="2559"/>
        <v/>
      </c>
      <c r="CR908" s="145" t="str">
        <f t="shared" si="2560"/>
        <v/>
      </c>
      <c r="CS908" s="127"/>
      <c r="CT908" s="122" t="str">
        <f t="shared" si="2561"/>
        <v/>
      </c>
      <c r="CU908" s="123" t="str">
        <f t="shared" si="2562"/>
        <v/>
      </c>
      <c r="CV908" s="123" t="str">
        <f t="shared" si="2563"/>
        <v/>
      </c>
      <c r="CW908" s="123" t="str">
        <f t="shared" si="2564"/>
        <v/>
      </c>
      <c r="CX908" s="123" t="str">
        <f t="shared" si="2565"/>
        <v/>
      </c>
      <c r="CY908" s="123" t="str">
        <f t="shared" si="2566"/>
        <v/>
      </c>
      <c r="CZ908" s="123" t="str">
        <f t="shared" si="2567"/>
        <v/>
      </c>
      <c r="DA908" s="123" t="str">
        <f t="shared" si="2568"/>
        <v/>
      </c>
      <c r="DB908" s="124" t="str">
        <f t="shared" si="2569"/>
        <v/>
      </c>
      <c r="DC908" s="128" t="str">
        <f t="shared" si="2570"/>
        <v/>
      </c>
      <c r="DD908" s="123" t="str">
        <f t="shared" si="2571"/>
        <v/>
      </c>
      <c r="DE908" s="123" t="str">
        <f t="shared" si="2572"/>
        <v/>
      </c>
      <c r="DF908" s="123" t="str">
        <f t="shared" si="2573"/>
        <v/>
      </c>
      <c r="DG908" s="123" t="str">
        <f t="shared" si="2574"/>
        <v/>
      </c>
      <c r="DH908" s="123" t="str">
        <f t="shared" si="2575"/>
        <v/>
      </c>
      <c r="DI908" s="123" t="str">
        <f t="shared" si="2576"/>
        <v/>
      </c>
      <c r="DJ908" s="129" t="str">
        <f t="shared" si="2577"/>
        <v/>
      </c>
      <c r="DK908" s="98" t="s">
        <v>68</v>
      </c>
      <c r="DL908" s="130">
        <f t="shared" si="2584"/>
        <v>902</v>
      </c>
      <c r="DM908" s="56"/>
    </row>
    <row r="909" spans="2:117" ht="22.5" customHeight="1">
      <c r="B909" s="98" t="s">
        <v>68</v>
      </c>
      <c r="C909" s="130">
        <f t="shared" si="2578"/>
        <v>903</v>
      </c>
      <c r="D909" s="146">
        <v>45733</v>
      </c>
      <c r="E909" s="155" t="s">
        <v>69</v>
      </c>
      <c r="F909" s="102" t="s">
        <v>70</v>
      </c>
      <c r="G909" s="103" t="s">
        <v>20</v>
      </c>
      <c r="H909" s="131" t="s">
        <v>46</v>
      </c>
      <c r="I909" s="132">
        <v>5000</v>
      </c>
      <c r="J909" s="106"/>
      <c r="K909" s="107">
        <f t="shared" si="2579"/>
        <v>7177726</v>
      </c>
      <c r="L909" s="645"/>
      <c r="M909" s="133"/>
      <c r="N909" s="133"/>
      <c r="O909" s="134" t="str">
        <f t="shared" ref="O909:S909" si="2990">IF($H909=O$6,$I909,"")</f>
        <v/>
      </c>
      <c r="P909" s="135" t="str">
        <f t="shared" si="2990"/>
        <v/>
      </c>
      <c r="Q909" s="136">
        <f t="shared" si="2990"/>
        <v>5000</v>
      </c>
      <c r="R909" s="135" t="str">
        <f t="shared" si="2990"/>
        <v/>
      </c>
      <c r="S909" s="137" t="str">
        <f t="shared" si="2990"/>
        <v/>
      </c>
      <c r="T909" s="113" t="str">
        <f t="shared" ref="T909:AJ909" si="2991">IF($H909=T$6,$J909,"")</f>
        <v/>
      </c>
      <c r="U909" s="114" t="str">
        <f t="shared" si="2991"/>
        <v/>
      </c>
      <c r="V909" s="114" t="str">
        <f t="shared" si="2991"/>
        <v/>
      </c>
      <c r="W909" s="114" t="str">
        <f t="shared" si="2991"/>
        <v/>
      </c>
      <c r="X909" s="113" t="str">
        <f t="shared" si="2991"/>
        <v/>
      </c>
      <c r="Y909" s="114" t="str">
        <f t="shared" si="2991"/>
        <v/>
      </c>
      <c r="Z909" s="114" t="str">
        <f t="shared" si="2991"/>
        <v/>
      </c>
      <c r="AA909" s="114" t="str">
        <f t="shared" si="2991"/>
        <v/>
      </c>
      <c r="AB909" s="113" t="str">
        <f t="shared" si="2991"/>
        <v/>
      </c>
      <c r="AC909" s="114" t="str">
        <f t="shared" si="2991"/>
        <v/>
      </c>
      <c r="AD909" s="114" t="str">
        <f t="shared" si="2991"/>
        <v/>
      </c>
      <c r="AE909" s="114" t="str">
        <f t="shared" si="2991"/>
        <v/>
      </c>
      <c r="AF909" s="114" t="str">
        <f t="shared" si="2991"/>
        <v/>
      </c>
      <c r="AG909" s="114" t="str">
        <f t="shared" si="2991"/>
        <v/>
      </c>
      <c r="AH909" s="114" t="str">
        <f t="shared" si="2991"/>
        <v/>
      </c>
      <c r="AI909" s="113" t="str">
        <f t="shared" si="2991"/>
        <v/>
      </c>
      <c r="AJ909" s="115" t="str">
        <f t="shared" si="2991"/>
        <v/>
      </c>
      <c r="AK909" s="617"/>
      <c r="AL909" s="38"/>
      <c r="AM909" s="98" t="s">
        <v>68</v>
      </c>
      <c r="AN909" s="130">
        <f t="shared" si="2582"/>
        <v>903</v>
      </c>
      <c r="AO909" s="138" t="str">
        <f t="shared" ref="AO909:AS909" si="2992">IF(AND($G909=AO$4,$H909=AO$6),$I909,"")</f>
        <v/>
      </c>
      <c r="AP909" s="139" t="str">
        <f t="shared" si="2992"/>
        <v/>
      </c>
      <c r="AQ909" s="139">
        <f t="shared" si="2992"/>
        <v>5000</v>
      </c>
      <c r="AR909" s="139" t="str">
        <f t="shared" si="2992"/>
        <v/>
      </c>
      <c r="AS909" s="139" t="str">
        <f t="shared" si="2992"/>
        <v/>
      </c>
      <c r="AT909" s="118"/>
      <c r="AU909" s="138" t="str">
        <f t="shared" si="2511"/>
        <v/>
      </c>
      <c r="AV909" s="139" t="str">
        <f t="shared" si="2512"/>
        <v/>
      </c>
      <c r="AW909" s="139" t="str">
        <f t="shared" si="2513"/>
        <v/>
      </c>
      <c r="AX909" s="139" t="str">
        <f t="shared" si="2514"/>
        <v/>
      </c>
      <c r="AY909" s="139" t="str">
        <f t="shared" si="2515"/>
        <v/>
      </c>
      <c r="AZ909" s="140" t="str">
        <f t="shared" si="2516"/>
        <v/>
      </c>
      <c r="BA909" s="141" t="str">
        <f t="shared" si="2517"/>
        <v/>
      </c>
      <c r="BB909" s="139" t="str">
        <f t="shared" si="2518"/>
        <v/>
      </c>
      <c r="BC909" s="139" t="str">
        <f t="shared" si="2519"/>
        <v/>
      </c>
      <c r="BD909" s="139" t="str">
        <f t="shared" si="2520"/>
        <v/>
      </c>
      <c r="BE909" s="140" t="str">
        <f t="shared" si="2521"/>
        <v/>
      </c>
      <c r="BF909" s="122" t="str">
        <f t="shared" si="2522"/>
        <v/>
      </c>
      <c r="BG909" s="123" t="str">
        <f t="shared" si="2523"/>
        <v/>
      </c>
      <c r="BH909" s="123" t="str">
        <f t="shared" si="2524"/>
        <v/>
      </c>
      <c r="BI909" s="123" t="str">
        <f t="shared" si="2525"/>
        <v/>
      </c>
      <c r="BJ909" s="122" t="str">
        <f t="shared" si="2526"/>
        <v/>
      </c>
      <c r="BK909" s="123" t="str">
        <f t="shared" si="2527"/>
        <v/>
      </c>
      <c r="BL909" s="123" t="str">
        <f t="shared" si="2528"/>
        <v/>
      </c>
      <c r="BM909" s="123" t="str">
        <f t="shared" si="2529"/>
        <v/>
      </c>
      <c r="BN909" s="123" t="str">
        <f t="shared" si="2530"/>
        <v/>
      </c>
      <c r="BO909" s="123" t="str">
        <f t="shared" si="2531"/>
        <v/>
      </c>
      <c r="BP909" s="123" t="str">
        <f t="shared" si="2532"/>
        <v/>
      </c>
      <c r="BQ909" s="123" t="str">
        <f t="shared" si="2533"/>
        <v/>
      </c>
      <c r="BR909" s="124" t="str">
        <f t="shared" si="2534"/>
        <v/>
      </c>
      <c r="BS909" s="142" t="str">
        <f t="shared" si="2535"/>
        <v/>
      </c>
      <c r="BT909" s="143" t="str">
        <f t="shared" si="2536"/>
        <v/>
      </c>
      <c r="BU909" s="143" t="str">
        <f t="shared" si="2537"/>
        <v/>
      </c>
      <c r="BV909" s="143" t="str">
        <f t="shared" si="2538"/>
        <v/>
      </c>
      <c r="BW909" s="143" t="str">
        <f t="shared" si="2539"/>
        <v/>
      </c>
      <c r="BX909" s="144" t="str">
        <f t="shared" si="2540"/>
        <v/>
      </c>
      <c r="BY909" s="141" t="str">
        <f t="shared" si="2541"/>
        <v/>
      </c>
      <c r="BZ909" s="139" t="str">
        <f t="shared" si="2542"/>
        <v/>
      </c>
      <c r="CA909" s="139" t="str">
        <f t="shared" si="2543"/>
        <v/>
      </c>
      <c r="CB909" s="139" t="str">
        <f t="shared" si="2544"/>
        <v/>
      </c>
      <c r="CC909" s="139" t="str">
        <f t="shared" si="2545"/>
        <v/>
      </c>
      <c r="CD909" s="139" t="str">
        <f t="shared" si="2546"/>
        <v/>
      </c>
      <c r="CE909" s="140" t="str">
        <f t="shared" si="2547"/>
        <v/>
      </c>
      <c r="CF909" s="141" t="str">
        <f t="shared" si="2548"/>
        <v/>
      </c>
      <c r="CG909" s="139" t="str">
        <f t="shared" si="2549"/>
        <v/>
      </c>
      <c r="CH909" s="139" t="str">
        <f t="shared" si="2550"/>
        <v/>
      </c>
      <c r="CI909" s="139" t="str">
        <f t="shared" si="2551"/>
        <v/>
      </c>
      <c r="CJ909" s="139" t="str">
        <f t="shared" si="2552"/>
        <v/>
      </c>
      <c r="CK909" s="139" t="str">
        <f t="shared" si="2553"/>
        <v/>
      </c>
      <c r="CL909" s="140" t="str">
        <f t="shared" si="2554"/>
        <v/>
      </c>
      <c r="CM909" s="142" t="str">
        <f t="shared" si="2555"/>
        <v/>
      </c>
      <c r="CN909" s="143" t="str">
        <f t="shared" si="2556"/>
        <v/>
      </c>
      <c r="CO909" s="143" t="str">
        <f t="shared" si="2557"/>
        <v/>
      </c>
      <c r="CP909" s="143" t="str">
        <f t="shared" si="2558"/>
        <v/>
      </c>
      <c r="CQ909" s="143" t="str">
        <f t="shared" si="2559"/>
        <v/>
      </c>
      <c r="CR909" s="145" t="str">
        <f t="shared" si="2560"/>
        <v/>
      </c>
      <c r="CS909" s="127"/>
      <c r="CT909" s="122" t="str">
        <f t="shared" si="2561"/>
        <v/>
      </c>
      <c r="CU909" s="123" t="str">
        <f t="shared" si="2562"/>
        <v/>
      </c>
      <c r="CV909" s="123" t="str">
        <f t="shared" si="2563"/>
        <v/>
      </c>
      <c r="CW909" s="123" t="str">
        <f t="shared" si="2564"/>
        <v/>
      </c>
      <c r="CX909" s="123" t="str">
        <f t="shared" si="2565"/>
        <v/>
      </c>
      <c r="CY909" s="123" t="str">
        <f t="shared" si="2566"/>
        <v/>
      </c>
      <c r="CZ909" s="123" t="str">
        <f t="shared" si="2567"/>
        <v/>
      </c>
      <c r="DA909" s="123" t="str">
        <f t="shared" si="2568"/>
        <v/>
      </c>
      <c r="DB909" s="124" t="str">
        <f t="shared" si="2569"/>
        <v/>
      </c>
      <c r="DC909" s="128" t="str">
        <f t="shared" si="2570"/>
        <v/>
      </c>
      <c r="DD909" s="123" t="str">
        <f t="shared" si="2571"/>
        <v/>
      </c>
      <c r="DE909" s="123" t="str">
        <f t="shared" si="2572"/>
        <v/>
      </c>
      <c r="DF909" s="123" t="str">
        <f t="shared" si="2573"/>
        <v/>
      </c>
      <c r="DG909" s="123" t="str">
        <f t="shared" si="2574"/>
        <v/>
      </c>
      <c r="DH909" s="123" t="str">
        <f t="shared" si="2575"/>
        <v/>
      </c>
      <c r="DI909" s="123" t="str">
        <f t="shared" si="2576"/>
        <v/>
      </c>
      <c r="DJ909" s="129" t="str">
        <f t="shared" si="2577"/>
        <v/>
      </c>
      <c r="DK909" s="98" t="s">
        <v>68</v>
      </c>
      <c r="DL909" s="130">
        <f t="shared" si="2584"/>
        <v>903</v>
      </c>
      <c r="DM909" s="56"/>
    </row>
    <row r="910" spans="2:117" ht="22.5" customHeight="1">
      <c r="B910" s="98" t="s">
        <v>68</v>
      </c>
      <c r="C910" s="130">
        <f t="shared" si="2578"/>
        <v>904</v>
      </c>
      <c r="D910" s="146">
        <v>45734</v>
      </c>
      <c r="E910" s="155" t="s">
        <v>69</v>
      </c>
      <c r="F910" s="102" t="s">
        <v>70</v>
      </c>
      <c r="G910" s="156" t="s">
        <v>20</v>
      </c>
      <c r="H910" s="131" t="s">
        <v>46</v>
      </c>
      <c r="I910" s="132">
        <v>1000</v>
      </c>
      <c r="J910" s="106"/>
      <c r="K910" s="107">
        <f t="shared" si="2579"/>
        <v>7178726</v>
      </c>
      <c r="L910" s="645"/>
      <c r="M910" s="133"/>
      <c r="N910" s="133"/>
      <c r="O910" s="134" t="str">
        <f t="shared" ref="O910:S910" si="2993">IF($H910=O$6,$I910,"")</f>
        <v/>
      </c>
      <c r="P910" s="135" t="str">
        <f t="shared" si="2993"/>
        <v/>
      </c>
      <c r="Q910" s="136">
        <f t="shared" si="2993"/>
        <v>1000</v>
      </c>
      <c r="R910" s="135" t="str">
        <f t="shared" si="2993"/>
        <v/>
      </c>
      <c r="S910" s="137" t="str">
        <f t="shared" si="2993"/>
        <v/>
      </c>
      <c r="T910" s="113" t="str">
        <f t="shared" ref="T910:AJ910" si="2994">IF($H910=T$6,$J910,"")</f>
        <v/>
      </c>
      <c r="U910" s="114" t="str">
        <f t="shared" si="2994"/>
        <v/>
      </c>
      <c r="V910" s="114" t="str">
        <f t="shared" si="2994"/>
        <v/>
      </c>
      <c r="W910" s="114" t="str">
        <f t="shared" si="2994"/>
        <v/>
      </c>
      <c r="X910" s="113" t="str">
        <f t="shared" si="2994"/>
        <v/>
      </c>
      <c r="Y910" s="114" t="str">
        <f t="shared" si="2994"/>
        <v/>
      </c>
      <c r="Z910" s="114" t="str">
        <f t="shared" si="2994"/>
        <v/>
      </c>
      <c r="AA910" s="114" t="str">
        <f t="shared" si="2994"/>
        <v/>
      </c>
      <c r="AB910" s="113" t="str">
        <f t="shared" si="2994"/>
        <v/>
      </c>
      <c r="AC910" s="114" t="str">
        <f t="shared" si="2994"/>
        <v/>
      </c>
      <c r="AD910" s="114" t="str">
        <f t="shared" si="2994"/>
        <v/>
      </c>
      <c r="AE910" s="114" t="str">
        <f t="shared" si="2994"/>
        <v/>
      </c>
      <c r="AF910" s="114" t="str">
        <f t="shared" si="2994"/>
        <v/>
      </c>
      <c r="AG910" s="114" t="str">
        <f t="shared" si="2994"/>
        <v/>
      </c>
      <c r="AH910" s="114" t="str">
        <f t="shared" si="2994"/>
        <v/>
      </c>
      <c r="AI910" s="113" t="str">
        <f t="shared" si="2994"/>
        <v/>
      </c>
      <c r="AJ910" s="115" t="str">
        <f t="shared" si="2994"/>
        <v/>
      </c>
      <c r="AK910" s="617"/>
      <c r="AL910" s="38"/>
      <c r="AM910" s="98" t="s">
        <v>68</v>
      </c>
      <c r="AN910" s="130">
        <f t="shared" si="2582"/>
        <v>904</v>
      </c>
      <c r="AO910" s="138" t="str">
        <f t="shared" ref="AO910:AS910" si="2995">IF(AND($G910=AO$4,$H910=AO$6),$I910,"")</f>
        <v/>
      </c>
      <c r="AP910" s="139" t="str">
        <f t="shared" si="2995"/>
        <v/>
      </c>
      <c r="AQ910" s="139">
        <f t="shared" si="2995"/>
        <v>1000</v>
      </c>
      <c r="AR910" s="139" t="str">
        <f t="shared" si="2995"/>
        <v/>
      </c>
      <c r="AS910" s="139" t="str">
        <f t="shared" si="2995"/>
        <v/>
      </c>
      <c r="AT910" s="118"/>
      <c r="AU910" s="138" t="str">
        <f t="shared" si="2511"/>
        <v/>
      </c>
      <c r="AV910" s="139" t="str">
        <f t="shared" si="2512"/>
        <v/>
      </c>
      <c r="AW910" s="139" t="str">
        <f t="shared" si="2513"/>
        <v/>
      </c>
      <c r="AX910" s="139" t="str">
        <f t="shared" si="2514"/>
        <v/>
      </c>
      <c r="AY910" s="139" t="str">
        <f t="shared" si="2515"/>
        <v/>
      </c>
      <c r="AZ910" s="140" t="str">
        <f t="shared" si="2516"/>
        <v/>
      </c>
      <c r="BA910" s="141" t="str">
        <f t="shared" si="2517"/>
        <v/>
      </c>
      <c r="BB910" s="139" t="str">
        <f t="shared" si="2518"/>
        <v/>
      </c>
      <c r="BC910" s="139" t="str">
        <f t="shared" si="2519"/>
        <v/>
      </c>
      <c r="BD910" s="139" t="str">
        <f t="shared" si="2520"/>
        <v/>
      </c>
      <c r="BE910" s="140" t="str">
        <f t="shared" si="2521"/>
        <v/>
      </c>
      <c r="BF910" s="122" t="str">
        <f t="shared" si="2522"/>
        <v/>
      </c>
      <c r="BG910" s="123" t="str">
        <f t="shared" si="2523"/>
        <v/>
      </c>
      <c r="BH910" s="123" t="str">
        <f t="shared" si="2524"/>
        <v/>
      </c>
      <c r="BI910" s="123" t="str">
        <f t="shared" si="2525"/>
        <v/>
      </c>
      <c r="BJ910" s="122" t="str">
        <f t="shared" si="2526"/>
        <v/>
      </c>
      <c r="BK910" s="123" t="str">
        <f t="shared" si="2527"/>
        <v/>
      </c>
      <c r="BL910" s="123" t="str">
        <f t="shared" si="2528"/>
        <v/>
      </c>
      <c r="BM910" s="123" t="str">
        <f t="shared" si="2529"/>
        <v/>
      </c>
      <c r="BN910" s="123" t="str">
        <f t="shared" si="2530"/>
        <v/>
      </c>
      <c r="BO910" s="123" t="str">
        <f t="shared" si="2531"/>
        <v/>
      </c>
      <c r="BP910" s="123" t="str">
        <f t="shared" si="2532"/>
        <v/>
      </c>
      <c r="BQ910" s="123" t="str">
        <f t="shared" si="2533"/>
        <v/>
      </c>
      <c r="BR910" s="124" t="str">
        <f t="shared" si="2534"/>
        <v/>
      </c>
      <c r="BS910" s="142" t="str">
        <f t="shared" si="2535"/>
        <v/>
      </c>
      <c r="BT910" s="143" t="str">
        <f t="shared" si="2536"/>
        <v/>
      </c>
      <c r="BU910" s="143" t="str">
        <f t="shared" si="2537"/>
        <v/>
      </c>
      <c r="BV910" s="143" t="str">
        <f t="shared" si="2538"/>
        <v/>
      </c>
      <c r="BW910" s="143" t="str">
        <f t="shared" si="2539"/>
        <v/>
      </c>
      <c r="BX910" s="144" t="str">
        <f t="shared" si="2540"/>
        <v/>
      </c>
      <c r="BY910" s="141" t="str">
        <f t="shared" si="2541"/>
        <v/>
      </c>
      <c r="BZ910" s="139" t="str">
        <f t="shared" si="2542"/>
        <v/>
      </c>
      <c r="CA910" s="139" t="str">
        <f t="shared" si="2543"/>
        <v/>
      </c>
      <c r="CB910" s="139" t="str">
        <f t="shared" si="2544"/>
        <v/>
      </c>
      <c r="CC910" s="139" t="str">
        <f t="shared" si="2545"/>
        <v/>
      </c>
      <c r="CD910" s="139" t="str">
        <f t="shared" si="2546"/>
        <v/>
      </c>
      <c r="CE910" s="140" t="str">
        <f t="shared" si="2547"/>
        <v/>
      </c>
      <c r="CF910" s="141" t="str">
        <f t="shared" si="2548"/>
        <v/>
      </c>
      <c r="CG910" s="139" t="str">
        <f t="shared" si="2549"/>
        <v/>
      </c>
      <c r="CH910" s="139" t="str">
        <f t="shared" si="2550"/>
        <v/>
      </c>
      <c r="CI910" s="139" t="str">
        <f t="shared" si="2551"/>
        <v/>
      </c>
      <c r="CJ910" s="139" t="str">
        <f t="shared" si="2552"/>
        <v/>
      </c>
      <c r="CK910" s="139" t="str">
        <f t="shared" si="2553"/>
        <v/>
      </c>
      <c r="CL910" s="140" t="str">
        <f t="shared" si="2554"/>
        <v/>
      </c>
      <c r="CM910" s="142" t="str">
        <f t="shared" si="2555"/>
        <v/>
      </c>
      <c r="CN910" s="143" t="str">
        <f t="shared" si="2556"/>
        <v/>
      </c>
      <c r="CO910" s="143" t="str">
        <f t="shared" si="2557"/>
        <v/>
      </c>
      <c r="CP910" s="143" t="str">
        <f t="shared" si="2558"/>
        <v/>
      </c>
      <c r="CQ910" s="143" t="str">
        <f t="shared" si="2559"/>
        <v/>
      </c>
      <c r="CR910" s="145" t="str">
        <f t="shared" si="2560"/>
        <v/>
      </c>
      <c r="CS910" s="127"/>
      <c r="CT910" s="122" t="str">
        <f t="shared" si="2561"/>
        <v/>
      </c>
      <c r="CU910" s="123" t="str">
        <f t="shared" si="2562"/>
        <v/>
      </c>
      <c r="CV910" s="123" t="str">
        <f t="shared" si="2563"/>
        <v/>
      </c>
      <c r="CW910" s="123" t="str">
        <f t="shared" si="2564"/>
        <v/>
      </c>
      <c r="CX910" s="123" t="str">
        <f t="shared" si="2565"/>
        <v/>
      </c>
      <c r="CY910" s="123" t="str">
        <f t="shared" si="2566"/>
        <v/>
      </c>
      <c r="CZ910" s="123" t="str">
        <f t="shared" si="2567"/>
        <v/>
      </c>
      <c r="DA910" s="123" t="str">
        <f t="shared" si="2568"/>
        <v/>
      </c>
      <c r="DB910" s="124" t="str">
        <f t="shared" si="2569"/>
        <v/>
      </c>
      <c r="DC910" s="128" t="str">
        <f t="shared" si="2570"/>
        <v/>
      </c>
      <c r="DD910" s="123" t="str">
        <f t="shared" si="2571"/>
        <v/>
      </c>
      <c r="DE910" s="123" t="str">
        <f t="shared" si="2572"/>
        <v/>
      </c>
      <c r="DF910" s="123" t="str">
        <f t="shared" si="2573"/>
        <v/>
      </c>
      <c r="DG910" s="123" t="str">
        <f t="shared" si="2574"/>
        <v/>
      </c>
      <c r="DH910" s="123" t="str">
        <f t="shared" si="2575"/>
        <v/>
      </c>
      <c r="DI910" s="123" t="str">
        <f t="shared" si="2576"/>
        <v/>
      </c>
      <c r="DJ910" s="129" t="str">
        <f t="shared" si="2577"/>
        <v/>
      </c>
      <c r="DK910" s="98" t="s">
        <v>68</v>
      </c>
      <c r="DL910" s="130">
        <f t="shared" si="2584"/>
        <v>904</v>
      </c>
      <c r="DM910" s="56"/>
    </row>
    <row r="911" spans="2:117" ht="22.5" customHeight="1">
      <c r="B911" s="98" t="s">
        <v>68</v>
      </c>
      <c r="C911" s="130">
        <f t="shared" si="2578"/>
        <v>905</v>
      </c>
      <c r="D911" s="146">
        <v>45737</v>
      </c>
      <c r="E911" s="155" t="s">
        <v>69</v>
      </c>
      <c r="F911" s="102" t="s">
        <v>70</v>
      </c>
      <c r="G911" s="103" t="s">
        <v>20</v>
      </c>
      <c r="H911" s="131" t="s">
        <v>46</v>
      </c>
      <c r="I911" s="132">
        <v>5000</v>
      </c>
      <c r="J911" s="106"/>
      <c r="K911" s="107">
        <f t="shared" si="2579"/>
        <v>7183726</v>
      </c>
      <c r="L911" s="645"/>
      <c r="M911" s="133"/>
      <c r="N911" s="133"/>
      <c r="O911" s="134" t="str">
        <f t="shared" ref="O911:S911" si="2996">IF($H911=O$6,$I911,"")</f>
        <v/>
      </c>
      <c r="P911" s="135" t="str">
        <f t="shared" si="2996"/>
        <v/>
      </c>
      <c r="Q911" s="136">
        <f t="shared" si="2996"/>
        <v>5000</v>
      </c>
      <c r="R911" s="135" t="str">
        <f t="shared" si="2996"/>
        <v/>
      </c>
      <c r="S911" s="137" t="str">
        <f t="shared" si="2996"/>
        <v/>
      </c>
      <c r="T911" s="113" t="str">
        <f t="shared" ref="T911:AJ911" si="2997">IF($H911=T$6,$J911,"")</f>
        <v/>
      </c>
      <c r="U911" s="114" t="str">
        <f t="shared" si="2997"/>
        <v/>
      </c>
      <c r="V911" s="114" t="str">
        <f t="shared" si="2997"/>
        <v/>
      </c>
      <c r="W911" s="114" t="str">
        <f t="shared" si="2997"/>
        <v/>
      </c>
      <c r="X911" s="113" t="str">
        <f t="shared" si="2997"/>
        <v/>
      </c>
      <c r="Y911" s="114" t="str">
        <f t="shared" si="2997"/>
        <v/>
      </c>
      <c r="Z911" s="114" t="str">
        <f t="shared" si="2997"/>
        <v/>
      </c>
      <c r="AA911" s="114" t="str">
        <f t="shared" si="2997"/>
        <v/>
      </c>
      <c r="AB911" s="113" t="str">
        <f t="shared" si="2997"/>
        <v/>
      </c>
      <c r="AC911" s="114" t="str">
        <f t="shared" si="2997"/>
        <v/>
      </c>
      <c r="AD911" s="114" t="str">
        <f t="shared" si="2997"/>
        <v/>
      </c>
      <c r="AE911" s="114" t="str">
        <f t="shared" si="2997"/>
        <v/>
      </c>
      <c r="AF911" s="114" t="str">
        <f t="shared" si="2997"/>
        <v/>
      </c>
      <c r="AG911" s="114" t="str">
        <f t="shared" si="2997"/>
        <v/>
      </c>
      <c r="AH911" s="114" t="str">
        <f t="shared" si="2997"/>
        <v/>
      </c>
      <c r="AI911" s="113" t="str">
        <f t="shared" si="2997"/>
        <v/>
      </c>
      <c r="AJ911" s="115" t="str">
        <f t="shared" si="2997"/>
        <v/>
      </c>
      <c r="AK911" s="617"/>
      <c r="AL911" s="38"/>
      <c r="AM911" s="98" t="s">
        <v>68</v>
      </c>
      <c r="AN911" s="130">
        <f t="shared" si="2582"/>
        <v>905</v>
      </c>
      <c r="AO911" s="138" t="str">
        <f t="shared" ref="AO911:AS911" si="2998">IF(AND($G911=AO$4,$H911=AO$6),$I911,"")</f>
        <v/>
      </c>
      <c r="AP911" s="139" t="str">
        <f t="shared" si="2998"/>
        <v/>
      </c>
      <c r="AQ911" s="139">
        <f t="shared" si="2998"/>
        <v>5000</v>
      </c>
      <c r="AR911" s="139" t="str">
        <f t="shared" si="2998"/>
        <v/>
      </c>
      <c r="AS911" s="139" t="str">
        <f t="shared" si="2998"/>
        <v/>
      </c>
      <c r="AT911" s="118"/>
      <c r="AU911" s="138" t="str">
        <f t="shared" si="2511"/>
        <v/>
      </c>
      <c r="AV911" s="139" t="str">
        <f t="shared" si="2512"/>
        <v/>
      </c>
      <c r="AW911" s="139" t="str">
        <f t="shared" si="2513"/>
        <v/>
      </c>
      <c r="AX911" s="139" t="str">
        <f t="shared" si="2514"/>
        <v/>
      </c>
      <c r="AY911" s="139" t="str">
        <f t="shared" si="2515"/>
        <v/>
      </c>
      <c r="AZ911" s="140" t="str">
        <f t="shared" si="2516"/>
        <v/>
      </c>
      <c r="BA911" s="141" t="str">
        <f t="shared" si="2517"/>
        <v/>
      </c>
      <c r="BB911" s="139" t="str">
        <f t="shared" si="2518"/>
        <v/>
      </c>
      <c r="BC911" s="139" t="str">
        <f t="shared" si="2519"/>
        <v/>
      </c>
      <c r="BD911" s="139" t="str">
        <f t="shared" si="2520"/>
        <v/>
      </c>
      <c r="BE911" s="140" t="str">
        <f t="shared" si="2521"/>
        <v/>
      </c>
      <c r="BF911" s="122" t="str">
        <f t="shared" si="2522"/>
        <v/>
      </c>
      <c r="BG911" s="123" t="str">
        <f t="shared" si="2523"/>
        <v/>
      </c>
      <c r="BH911" s="123" t="str">
        <f t="shared" si="2524"/>
        <v/>
      </c>
      <c r="BI911" s="123" t="str">
        <f t="shared" si="2525"/>
        <v/>
      </c>
      <c r="BJ911" s="122" t="str">
        <f t="shared" si="2526"/>
        <v/>
      </c>
      <c r="BK911" s="123" t="str">
        <f t="shared" si="2527"/>
        <v/>
      </c>
      <c r="BL911" s="123" t="str">
        <f t="shared" si="2528"/>
        <v/>
      </c>
      <c r="BM911" s="123" t="str">
        <f t="shared" si="2529"/>
        <v/>
      </c>
      <c r="BN911" s="123" t="str">
        <f t="shared" si="2530"/>
        <v/>
      </c>
      <c r="BO911" s="123" t="str">
        <f t="shared" si="2531"/>
        <v/>
      </c>
      <c r="BP911" s="123" t="str">
        <f t="shared" si="2532"/>
        <v/>
      </c>
      <c r="BQ911" s="123" t="str">
        <f t="shared" si="2533"/>
        <v/>
      </c>
      <c r="BR911" s="124" t="str">
        <f t="shared" si="2534"/>
        <v/>
      </c>
      <c r="BS911" s="142" t="str">
        <f t="shared" si="2535"/>
        <v/>
      </c>
      <c r="BT911" s="143" t="str">
        <f t="shared" si="2536"/>
        <v/>
      </c>
      <c r="BU911" s="143" t="str">
        <f t="shared" si="2537"/>
        <v/>
      </c>
      <c r="BV911" s="143" t="str">
        <f t="shared" si="2538"/>
        <v/>
      </c>
      <c r="BW911" s="143" t="str">
        <f t="shared" si="2539"/>
        <v/>
      </c>
      <c r="BX911" s="144" t="str">
        <f t="shared" si="2540"/>
        <v/>
      </c>
      <c r="BY911" s="141" t="str">
        <f t="shared" si="2541"/>
        <v/>
      </c>
      <c r="BZ911" s="139" t="str">
        <f t="shared" si="2542"/>
        <v/>
      </c>
      <c r="CA911" s="139" t="str">
        <f t="shared" si="2543"/>
        <v/>
      </c>
      <c r="CB911" s="139" t="str">
        <f t="shared" si="2544"/>
        <v/>
      </c>
      <c r="CC911" s="139" t="str">
        <f t="shared" si="2545"/>
        <v/>
      </c>
      <c r="CD911" s="139" t="str">
        <f t="shared" si="2546"/>
        <v/>
      </c>
      <c r="CE911" s="140" t="str">
        <f t="shared" si="2547"/>
        <v/>
      </c>
      <c r="CF911" s="141" t="str">
        <f t="shared" si="2548"/>
        <v/>
      </c>
      <c r="CG911" s="139" t="str">
        <f t="shared" si="2549"/>
        <v/>
      </c>
      <c r="CH911" s="139" t="str">
        <f t="shared" si="2550"/>
        <v/>
      </c>
      <c r="CI911" s="139" t="str">
        <f t="shared" si="2551"/>
        <v/>
      </c>
      <c r="CJ911" s="139" t="str">
        <f t="shared" si="2552"/>
        <v/>
      </c>
      <c r="CK911" s="139" t="str">
        <f t="shared" si="2553"/>
        <v/>
      </c>
      <c r="CL911" s="140" t="str">
        <f t="shared" si="2554"/>
        <v/>
      </c>
      <c r="CM911" s="142" t="str">
        <f t="shared" si="2555"/>
        <v/>
      </c>
      <c r="CN911" s="143" t="str">
        <f t="shared" si="2556"/>
        <v/>
      </c>
      <c r="CO911" s="143" t="str">
        <f t="shared" si="2557"/>
        <v/>
      </c>
      <c r="CP911" s="143" t="str">
        <f t="shared" si="2558"/>
        <v/>
      </c>
      <c r="CQ911" s="143" t="str">
        <f t="shared" si="2559"/>
        <v/>
      </c>
      <c r="CR911" s="145" t="str">
        <f t="shared" si="2560"/>
        <v/>
      </c>
      <c r="CS911" s="127"/>
      <c r="CT911" s="122" t="str">
        <f t="shared" si="2561"/>
        <v/>
      </c>
      <c r="CU911" s="123" t="str">
        <f t="shared" si="2562"/>
        <v/>
      </c>
      <c r="CV911" s="123" t="str">
        <f t="shared" si="2563"/>
        <v/>
      </c>
      <c r="CW911" s="123" t="str">
        <f t="shared" si="2564"/>
        <v/>
      </c>
      <c r="CX911" s="123" t="str">
        <f t="shared" si="2565"/>
        <v/>
      </c>
      <c r="CY911" s="123" t="str">
        <f t="shared" si="2566"/>
        <v/>
      </c>
      <c r="CZ911" s="123" t="str">
        <f t="shared" si="2567"/>
        <v/>
      </c>
      <c r="DA911" s="123" t="str">
        <f t="shared" si="2568"/>
        <v/>
      </c>
      <c r="DB911" s="124" t="str">
        <f t="shared" si="2569"/>
        <v/>
      </c>
      <c r="DC911" s="128" t="str">
        <f t="shared" si="2570"/>
        <v/>
      </c>
      <c r="DD911" s="123" t="str">
        <f t="shared" si="2571"/>
        <v/>
      </c>
      <c r="DE911" s="123" t="str">
        <f t="shared" si="2572"/>
        <v/>
      </c>
      <c r="DF911" s="123" t="str">
        <f t="shared" si="2573"/>
        <v/>
      </c>
      <c r="DG911" s="123" t="str">
        <f t="shared" si="2574"/>
        <v/>
      </c>
      <c r="DH911" s="123" t="str">
        <f t="shared" si="2575"/>
        <v/>
      </c>
      <c r="DI911" s="123" t="str">
        <f t="shared" si="2576"/>
        <v/>
      </c>
      <c r="DJ911" s="129" t="str">
        <f t="shared" si="2577"/>
        <v/>
      </c>
      <c r="DK911" s="98" t="s">
        <v>68</v>
      </c>
      <c r="DL911" s="130">
        <f t="shared" si="2584"/>
        <v>905</v>
      </c>
      <c r="DM911" s="56"/>
    </row>
    <row r="912" spans="2:117" ht="22.5" customHeight="1">
      <c r="B912" s="98" t="s">
        <v>68</v>
      </c>
      <c r="C912" s="130">
        <f t="shared" si="2578"/>
        <v>906</v>
      </c>
      <c r="D912" s="146">
        <v>45737</v>
      </c>
      <c r="E912" s="155" t="s">
        <v>69</v>
      </c>
      <c r="F912" s="102" t="s">
        <v>70</v>
      </c>
      <c r="G912" s="156" t="s">
        <v>20</v>
      </c>
      <c r="H912" s="131" t="s">
        <v>46</v>
      </c>
      <c r="I912" s="132">
        <v>10000</v>
      </c>
      <c r="J912" s="106"/>
      <c r="K912" s="107">
        <f t="shared" si="2579"/>
        <v>7193726</v>
      </c>
      <c r="L912" s="645"/>
      <c r="M912" s="133"/>
      <c r="N912" s="133"/>
      <c r="O912" s="134" t="str">
        <f t="shared" ref="O912:S912" si="2999">IF($H912=O$6,$I912,"")</f>
        <v/>
      </c>
      <c r="P912" s="135" t="str">
        <f t="shared" si="2999"/>
        <v/>
      </c>
      <c r="Q912" s="136">
        <f t="shared" si="2999"/>
        <v>10000</v>
      </c>
      <c r="R912" s="135" t="str">
        <f t="shared" si="2999"/>
        <v/>
      </c>
      <c r="S912" s="137" t="str">
        <f t="shared" si="2999"/>
        <v/>
      </c>
      <c r="T912" s="113" t="str">
        <f t="shared" ref="T912:AJ912" si="3000">IF($H912=T$6,$J912,"")</f>
        <v/>
      </c>
      <c r="U912" s="114" t="str">
        <f t="shared" si="3000"/>
        <v/>
      </c>
      <c r="V912" s="114" t="str">
        <f t="shared" si="3000"/>
        <v/>
      </c>
      <c r="W912" s="114" t="str">
        <f t="shared" si="3000"/>
        <v/>
      </c>
      <c r="X912" s="113" t="str">
        <f t="shared" si="3000"/>
        <v/>
      </c>
      <c r="Y912" s="114" t="str">
        <f t="shared" si="3000"/>
        <v/>
      </c>
      <c r="Z912" s="114" t="str">
        <f t="shared" si="3000"/>
        <v/>
      </c>
      <c r="AA912" s="114" t="str">
        <f t="shared" si="3000"/>
        <v/>
      </c>
      <c r="AB912" s="113" t="str">
        <f t="shared" si="3000"/>
        <v/>
      </c>
      <c r="AC912" s="114" t="str">
        <f t="shared" si="3000"/>
        <v/>
      </c>
      <c r="AD912" s="114" t="str">
        <f t="shared" si="3000"/>
        <v/>
      </c>
      <c r="AE912" s="114" t="str">
        <f t="shared" si="3000"/>
        <v/>
      </c>
      <c r="AF912" s="114" t="str">
        <f t="shared" si="3000"/>
        <v/>
      </c>
      <c r="AG912" s="114" t="str">
        <f t="shared" si="3000"/>
        <v/>
      </c>
      <c r="AH912" s="114" t="str">
        <f t="shared" si="3000"/>
        <v/>
      </c>
      <c r="AI912" s="113" t="str">
        <f t="shared" si="3000"/>
        <v/>
      </c>
      <c r="AJ912" s="115" t="str">
        <f t="shared" si="3000"/>
        <v/>
      </c>
      <c r="AK912" s="617"/>
      <c r="AL912" s="38"/>
      <c r="AM912" s="98" t="s">
        <v>68</v>
      </c>
      <c r="AN912" s="130">
        <f t="shared" si="2582"/>
        <v>906</v>
      </c>
      <c r="AO912" s="138" t="str">
        <f t="shared" ref="AO912:AS912" si="3001">IF(AND($G912=AO$4,$H912=AO$6),$I912,"")</f>
        <v/>
      </c>
      <c r="AP912" s="139" t="str">
        <f t="shared" si="3001"/>
        <v/>
      </c>
      <c r="AQ912" s="139">
        <f t="shared" si="3001"/>
        <v>10000</v>
      </c>
      <c r="AR912" s="139" t="str">
        <f t="shared" si="3001"/>
        <v/>
      </c>
      <c r="AS912" s="139" t="str">
        <f t="shared" si="3001"/>
        <v/>
      </c>
      <c r="AT912" s="118"/>
      <c r="AU912" s="138" t="str">
        <f t="shared" si="2511"/>
        <v/>
      </c>
      <c r="AV912" s="139" t="str">
        <f t="shared" si="2512"/>
        <v/>
      </c>
      <c r="AW912" s="139" t="str">
        <f t="shared" si="2513"/>
        <v/>
      </c>
      <c r="AX912" s="139" t="str">
        <f t="shared" si="2514"/>
        <v/>
      </c>
      <c r="AY912" s="139" t="str">
        <f t="shared" si="2515"/>
        <v/>
      </c>
      <c r="AZ912" s="140" t="str">
        <f t="shared" si="2516"/>
        <v/>
      </c>
      <c r="BA912" s="141" t="str">
        <f t="shared" si="2517"/>
        <v/>
      </c>
      <c r="BB912" s="139" t="str">
        <f t="shared" si="2518"/>
        <v/>
      </c>
      <c r="BC912" s="139" t="str">
        <f t="shared" si="2519"/>
        <v/>
      </c>
      <c r="BD912" s="139" t="str">
        <f t="shared" si="2520"/>
        <v/>
      </c>
      <c r="BE912" s="140" t="str">
        <f t="shared" si="2521"/>
        <v/>
      </c>
      <c r="BF912" s="122" t="str">
        <f t="shared" si="2522"/>
        <v/>
      </c>
      <c r="BG912" s="123" t="str">
        <f t="shared" si="2523"/>
        <v/>
      </c>
      <c r="BH912" s="123" t="str">
        <f t="shared" si="2524"/>
        <v/>
      </c>
      <c r="BI912" s="123" t="str">
        <f t="shared" si="2525"/>
        <v/>
      </c>
      <c r="BJ912" s="122" t="str">
        <f t="shared" si="2526"/>
        <v/>
      </c>
      <c r="BK912" s="123" t="str">
        <f t="shared" si="2527"/>
        <v/>
      </c>
      <c r="BL912" s="123" t="str">
        <f t="shared" si="2528"/>
        <v/>
      </c>
      <c r="BM912" s="123" t="str">
        <f t="shared" si="2529"/>
        <v/>
      </c>
      <c r="BN912" s="123" t="str">
        <f t="shared" si="2530"/>
        <v/>
      </c>
      <c r="BO912" s="123" t="str">
        <f t="shared" si="2531"/>
        <v/>
      </c>
      <c r="BP912" s="123" t="str">
        <f t="shared" si="2532"/>
        <v/>
      </c>
      <c r="BQ912" s="123" t="str">
        <f t="shared" si="2533"/>
        <v/>
      </c>
      <c r="BR912" s="124" t="str">
        <f t="shared" si="2534"/>
        <v/>
      </c>
      <c r="BS912" s="142" t="str">
        <f t="shared" si="2535"/>
        <v/>
      </c>
      <c r="BT912" s="143" t="str">
        <f t="shared" si="2536"/>
        <v/>
      </c>
      <c r="BU912" s="143" t="str">
        <f t="shared" si="2537"/>
        <v/>
      </c>
      <c r="BV912" s="143" t="str">
        <f t="shared" si="2538"/>
        <v/>
      </c>
      <c r="BW912" s="143" t="str">
        <f t="shared" si="2539"/>
        <v/>
      </c>
      <c r="BX912" s="144" t="str">
        <f t="shared" si="2540"/>
        <v/>
      </c>
      <c r="BY912" s="141" t="str">
        <f t="shared" si="2541"/>
        <v/>
      </c>
      <c r="BZ912" s="139" t="str">
        <f t="shared" si="2542"/>
        <v/>
      </c>
      <c r="CA912" s="139" t="str">
        <f t="shared" si="2543"/>
        <v/>
      </c>
      <c r="CB912" s="139" t="str">
        <f t="shared" si="2544"/>
        <v/>
      </c>
      <c r="CC912" s="139" t="str">
        <f t="shared" si="2545"/>
        <v/>
      </c>
      <c r="CD912" s="139" t="str">
        <f t="shared" si="2546"/>
        <v/>
      </c>
      <c r="CE912" s="140" t="str">
        <f t="shared" si="2547"/>
        <v/>
      </c>
      <c r="CF912" s="141" t="str">
        <f t="shared" si="2548"/>
        <v/>
      </c>
      <c r="CG912" s="139" t="str">
        <f t="shared" si="2549"/>
        <v/>
      </c>
      <c r="CH912" s="139" t="str">
        <f t="shared" si="2550"/>
        <v/>
      </c>
      <c r="CI912" s="139" t="str">
        <f t="shared" si="2551"/>
        <v/>
      </c>
      <c r="CJ912" s="139" t="str">
        <f t="shared" si="2552"/>
        <v/>
      </c>
      <c r="CK912" s="139" t="str">
        <f t="shared" si="2553"/>
        <v/>
      </c>
      <c r="CL912" s="140" t="str">
        <f t="shared" si="2554"/>
        <v/>
      </c>
      <c r="CM912" s="142" t="str">
        <f t="shared" si="2555"/>
        <v/>
      </c>
      <c r="CN912" s="143" t="str">
        <f t="shared" si="2556"/>
        <v/>
      </c>
      <c r="CO912" s="143" t="str">
        <f t="shared" si="2557"/>
        <v/>
      </c>
      <c r="CP912" s="143" t="str">
        <f t="shared" si="2558"/>
        <v/>
      </c>
      <c r="CQ912" s="143" t="str">
        <f t="shared" si="2559"/>
        <v/>
      </c>
      <c r="CR912" s="145" t="str">
        <f t="shared" si="2560"/>
        <v/>
      </c>
      <c r="CS912" s="127"/>
      <c r="CT912" s="122" t="str">
        <f t="shared" si="2561"/>
        <v/>
      </c>
      <c r="CU912" s="123" t="str">
        <f t="shared" si="2562"/>
        <v/>
      </c>
      <c r="CV912" s="123" t="str">
        <f t="shared" si="2563"/>
        <v/>
      </c>
      <c r="CW912" s="123" t="str">
        <f t="shared" si="2564"/>
        <v/>
      </c>
      <c r="CX912" s="123" t="str">
        <f t="shared" si="2565"/>
        <v/>
      </c>
      <c r="CY912" s="123" t="str">
        <f t="shared" si="2566"/>
        <v/>
      </c>
      <c r="CZ912" s="123" t="str">
        <f t="shared" si="2567"/>
        <v/>
      </c>
      <c r="DA912" s="123" t="str">
        <f t="shared" si="2568"/>
        <v/>
      </c>
      <c r="DB912" s="124" t="str">
        <f t="shared" si="2569"/>
        <v/>
      </c>
      <c r="DC912" s="128" t="str">
        <f t="shared" si="2570"/>
        <v/>
      </c>
      <c r="DD912" s="123" t="str">
        <f t="shared" si="2571"/>
        <v/>
      </c>
      <c r="DE912" s="123" t="str">
        <f t="shared" si="2572"/>
        <v/>
      </c>
      <c r="DF912" s="123" t="str">
        <f t="shared" si="2573"/>
        <v/>
      </c>
      <c r="DG912" s="123" t="str">
        <f t="shared" si="2574"/>
        <v/>
      </c>
      <c r="DH912" s="123" t="str">
        <f t="shared" si="2575"/>
        <v/>
      </c>
      <c r="DI912" s="123" t="str">
        <f t="shared" si="2576"/>
        <v/>
      </c>
      <c r="DJ912" s="129" t="str">
        <f t="shared" si="2577"/>
        <v/>
      </c>
      <c r="DK912" s="98" t="s">
        <v>68</v>
      </c>
      <c r="DL912" s="130">
        <f t="shared" si="2584"/>
        <v>906</v>
      </c>
      <c r="DM912" s="56"/>
    </row>
    <row r="913" spans="2:117" ht="22.5" customHeight="1">
      <c r="B913" s="98" t="s">
        <v>68</v>
      </c>
      <c r="C913" s="130">
        <f t="shared" si="2578"/>
        <v>907</v>
      </c>
      <c r="D913" s="146">
        <v>45740</v>
      </c>
      <c r="E913" s="155" t="s">
        <v>69</v>
      </c>
      <c r="F913" s="102" t="s">
        <v>70</v>
      </c>
      <c r="G913" s="103" t="s">
        <v>20</v>
      </c>
      <c r="H913" s="131" t="s">
        <v>46</v>
      </c>
      <c r="I913" s="132">
        <v>3000</v>
      </c>
      <c r="J913" s="106"/>
      <c r="K913" s="107">
        <f t="shared" si="2579"/>
        <v>7196726</v>
      </c>
      <c r="L913" s="645"/>
      <c r="M913" s="133"/>
      <c r="N913" s="133"/>
      <c r="O913" s="134" t="str">
        <f t="shared" ref="O913:S913" si="3002">IF($H913=O$6,$I913,"")</f>
        <v/>
      </c>
      <c r="P913" s="135" t="str">
        <f t="shared" si="3002"/>
        <v/>
      </c>
      <c r="Q913" s="136">
        <f t="shared" si="3002"/>
        <v>3000</v>
      </c>
      <c r="R913" s="135" t="str">
        <f t="shared" si="3002"/>
        <v/>
      </c>
      <c r="S913" s="137" t="str">
        <f t="shared" si="3002"/>
        <v/>
      </c>
      <c r="T913" s="113" t="str">
        <f t="shared" ref="T913:AJ913" si="3003">IF($H913=T$6,$J913,"")</f>
        <v/>
      </c>
      <c r="U913" s="114" t="str">
        <f t="shared" si="3003"/>
        <v/>
      </c>
      <c r="V913" s="114" t="str">
        <f t="shared" si="3003"/>
        <v/>
      </c>
      <c r="W913" s="114" t="str">
        <f t="shared" si="3003"/>
        <v/>
      </c>
      <c r="X913" s="113" t="str">
        <f t="shared" si="3003"/>
        <v/>
      </c>
      <c r="Y913" s="114" t="str">
        <f t="shared" si="3003"/>
        <v/>
      </c>
      <c r="Z913" s="114" t="str">
        <f t="shared" si="3003"/>
        <v/>
      </c>
      <c r="AA913" s="114" t="str">
        <f t="shared" si="3003"/>
        <v/>
      </c>
      <c r="AB913" s="113" t="str">
        <f t="shared" si="3003"/>
        <v/>
      </c>
      <c r="AC913" s="114" t="str">
        <f t="shared" si="3003"/>
        <v/>
      </c>
      <c r="AD913" s="114" t="str">
        <f t="shared" si="3003"/>
        <v/>
      </c>
      <c r="AE913" s="114" t="str">
        <f t="shared" si="3003"/>
        <v/>
      </c>
      <c r="AF913" s="114" t="str">
        <f t="shared" si="3003"/>
        <v/>
      </c>
      <c r="AG913" s="114" t="str">
        <f t="shared" si="3003"/>
        <v/>
      </c>
      <c r="AH913" s="114" t="str">
        <f t="shared" si="3003"/>
        <v/>
      </c>
      <c r="AI913" s="113" t="str">
        <f t="shared" si="3003"/>
        <v/>
      </c>
      <c r="AJ913" s="115" t="str">
        <f t="shared" si="3003"/>
        <v/>
      </c>
      <c r="AK913" s="617"/>
      <c r="AL913" s="38"/>
      <c r="AM913" s="98" t="s">
        <v>68</v>
      </c>
      <c r="AN913" s="130">
        <f t="shared" si="2582"/>
        <v>907</v>
      </c>
      <c r="AO913" s="138" t="str">
        <f t="shared" ref="AO913:AS913" si="3004">IF(AND($G913=AO$4,$H913=AO$6),$I913,"")</f>
        <v/>
      </c>
      <c r="AP913" s="139" t="str">
        <f t="shared" si="3004"/>
        <v/>
      </c>
      <c r="AQ913" s="139">
        <f t="shared" si="3004"/>
        <v>3000</v>
      </c>
      <c r="AR913" s="139" t="str">
        <f t="shared" si="3004"/>
        <v/>
      </c>
      <c r="AS913" s="139" t="str">
        <f t="shared" si="3004"/>
        <v/>
      </c>
      <c r="AT913" s="118"/>
      <c r="AU913" s="138" t="str">
        <f t="shared" si="2511"/>
        <v/>
      </c>
      <c r="AV913" s="139" t="str">
        <f t="shared" si="2512"/>
        <v/>
      </c>
      <c r="AW913" s="139" t="str">
        <f t="shared" si="2513"/>
        <v/>
      </c>
      <c r="AX913" s="139" t="str">
        <f t="shared" si="2514"/>
        <v/>
      </c>
      <c r="AY913" s="139" t="str">
        <f t="shared" si="2515"/>
        <v/>
      </c>
      <c r="AZ913" s="140" t="str">
        <f t="shared" si="2516"/>
        <v/>
      </c>
      <c r="BA913" s="141" t="str">
        <f t="shared" si="2517"/>
        <v/>
      </c>
      <c r="BB913" s="139" t="str">
        <f t="shared" si="2518"/>
        <v/>
      </c>
      <c r="BC913" s="139" t="str">
        <f t="shared" si="2519"/>
        <v/>
      </c>
      <c r="BD913" s="139" t="str">
        <f t="shared" si="2520"/>
        <v/>
      </c>
      <c r="BE913" s="140" t="str">
        <f t="shared" si="2521"/>
        <v/>
      </c>
      <c r="BF913" s="122" t="str">
        <f t="shared" si="2522"/>
        <v/>
      </c>
      <c r="BG913" s="123" t="str">
        <f t="shared" si="2523"/>
        <v/>
      </c>
      <c r="BH913" s="123" t="str">
        <f t="shared" si="2524"/>
        <v/>
      </c>
      <c r="BI913" s="123" t="str">
        <f t="shared" si="2525"/>
        <v/>
      </c>
      <c r="BJ913" s="122" t="str">
        <f t="shared" si="2526"/>
        <v/>
      </c>
      <c r="BK913" s="123" t="str">
        <f t="shared" si="2527"/>
        <v/>
      </c>
      <c r="BL913" s="123" t="str">
        <f t="shared" si="2528"/>
        <v/>
      </c>
      <c r="BM913" s="123" t="str">
        <f t="shared" si="2529"/>
        <v/>
      </c>
      <c r="BN913" s="123" t="str">
        <f t="shared" si="2530"/>
        <v/>
      </c>
      <c r="BO913" s="123" t="str">
        <f t="shared" si="2531"/>
        <v/>
      </c>
      <c r="BP913" s="123" t="str">
        <f t="shared" si="2532"/>
        <v/>
      </c>
      <c r="BQ913" s="123" t="str">
        <f t="shared" si="2533"/>
        <v/>
      </c>
      <c r="BR913" s="124" t="str">
        <f t="shared" si="2534"/>
        <v/>
      </c>
      <c r="BS913" s="142" t="str">
        <f t="shared" si="2535"/>
        <v/>
      </c>
      <c r="BT913" s="143" t="str">
        <f t="shared" si="2536"/>
        <v/>
      </c>
      <c r="BU913" s="143" t="str">
        <f t="shared" si="2537"/>
        <v/>
      </c>
      <c r="BV913" s="143" t="str">
        <f t="shared" si="2538"/>
        <v/>
      </c>
      <c r="BW913" s="143" t="str">
        <f t="shared" si="2539"/>
        <v/>
      </c>
      <c r="BX913" s="144" t="str">
        <f t="shared" si="2540"/>
        <v/>
      </c>
      <c r="BY913" s="141" t="str">
        <f t="shared" si="2541"/>
        <v/>
      </c>
      <c r="BZ913" s="139" t="str">
        <f t="shared" si="2542"/>
        <v/>
      </c>
      <c r="CA913" s="139" t="str">
        <f t="shared" si="2543"/>
        <v/>
      </c>
      <c r="CB913" s="139" t="str">
        <f t="shared" si="2544"/>
        <v/>
      </c>
      <c r="CC913" s="139" t="str">
        <f t="shared" si="2545"/>
        <v/>
      </c>
      <c r="CD913" s="139" t="str">
        <f t="shared" si="2546"/>
        <v/>
      </c>
      <c r="CE913" s="140" t="str">
        <f t="shared" si="2547"/>
        <v/>
      </c>
      <c r="CF913" s="141" t="str">
        <f t="shared" si="2548"/>
        <v/>
      </c>
      <c r="CG913" s="139" t="str">
        <f t="shared" si="2549"/>
        <v/>
      </c>
      <c r="CH913" s="139" t="str">
        <f t="shared" si="2550"/>
        <v/>
      </c>
      <c r="CI913" s="139" t="str">
        <f t="shared" si="2551"/>
        <v/>
      </c>
      <c r="CJ913" s="139" t="str">
        <f t="shared" si="2552"/>
        <v/>
      </c>
      <c r="CK913" s="139" t="str">
        <f t="shared" si="2553"/>
        <v/>
      </c>
      <c r="CL913" s="140" t="str">
        <f t="shared" si="2554"/>
        <v/>
      </c>
      <c r="CM913" s="142" t="str">
        <f t="shared" si="2555"/>
        <v/>
      </c>
      <c r="CN913" s="143" t="str">
        <f t="shared" si="2556"/>
        <v/>
      </c>
      <c r="CO913" s="143" t="str">
        <f t="shared" si="2557"/>
        <v/>
      </c>
      <c r="CP913" s="143" t="str">
        <f t="shared" si="2558"/>
        <v/>
      </c>
      <c r="CQ913" s="143" t="str">
        <f t="shared" si="2559"/>
        <v/>
      </c>
      <c r="CR913" s="145" t="str">
        <f t="shared" si="2560"/>
        <v/>
      </c>
      <c r="CS913" s="127"/>
      <c r="CT913" s="122" t="str">
        <f t="shared" si="2561"/>
        <v/>
      </c>
      <c r="CU913" s="123" t="str">
        <f t="shared" si="2562"/>
        <v/>
      </c>
      <c r="CV913" s="123" t="str">
        <f t="shared" si="2563"/>
        <v/>
      </c>
      <c r="CW913" s="123" t="str">
        <f t="shared" si="2564"/>
        <v/>
      </c>
      <c r="CX913" s="123" t="str">
        <f t="shared" si="2565"/>
        <v/>
      </c>
      <c r="CY913" s="123" t="str">
        <f t="shared" si="2566"/>
        <v/>
      </c>
      <c r="CZ913" s="123" t="str">
        <f t="shared" si="2567"/>
        <v/>
      </c>
      <c r="DA913" s="123" t="str">
        <f t="shared" si="2568"/>
        <v/>
      </c>
      <c r="DB913" s="124" t="str">
        <f t="shared" si="2569"/>
        <v/>
      </c>
      <c r="DC913" s="128" t="str">
        <f t="shared" si="2570"/>
        <v/>
      </c>
      <c r="DD913" s="123" t="str">
        <f t="shared" si="2571"/>
        <v/>
      </c>
      <c r="DE913" s="123" t="str">
        <f t="shared" si="2572"/>
        <v/>
      </c>
      <c r="DF913" s="123" t="str">
        <f t="shared" si="2573"/>
        <v/>
      </c>
      <c r="DG913" s="123" t="str">
        <f t="shared" si="2574"/>
        <v/>
      </c>
      <c r="DH913" s="123" t="str">
        <f t="shared" si="2575"/>
        <v/>
      </c>
      <c r="DI913" s="123" t="str">
        <f t="shared" si="2576"/>
        <v/>
      </c>
      <c r="DJ913" s="129" t="str">
        <f t="shared" si="2577"/>
        <v/>
      </c>
      <c r="DK913" s="98" t="s">
        <v>68</v>
      </c>
      <c r="DL913" s="130">
        <f t="shared" si="2584"/>
        <v>907</v>
      </c>
      <c r="DM913" s="56"/>
    </row>
    <row r="914" spans="2:117" ht="22.5" customHeight="1">
      <c r="B914" s="98" t="s">
        <v>68</v>
      </c>
      <c r="C914" s="130">
        <f t="shared" si="2578"/>
        <v>908</v>
      </c>
      <c r="D914" s="146">
        <v>45740</v>
      </c>
      <c r="E914" s="155" t="s">
        <v>69</v>
      </c>
      <c r="F914" s="102" t="s">
        <v>70</v>
      </c>
      <c r="G914" s="156" t="s">
        <v>20</v>
      </c>
      <c r="H914" s="131" t="s">
        <v>46</v>
      </c>
      <c r="I914" s="132">
        <v>10000</v>
      </c>
      <c r="J914" s="106"/>
      <c r="K914" s="107">
        <f t="shared" si="2579"/>
        <v>7206726</v>
      </c>
      <c r="L914" s="645"/>
      <c r="M914" s="133"/>
      <c r="N914" s="133"/>
      <c r="O914" s="134" t="str">
        <f t="shared" ref="O914:S914" si="3005">IF($H914=O$6,$I914,"")</f>
        <v/>
      </c>
      <c r="P914" s="135" t="str">
        <f t="shared" si="3005"/>
        <v/>
      </c>
      <c r="Q914" s="136">
        <f t="shared" si="3005"/>
        <v>10000</v>
      </c>
      <c r="R914" s="135" t="str">
        <f t="shared" si="3005"/>
        <v/>
      </c>
      <c r="S914" s="137" t="str">
        <f t="shared" si="3005"/>
        <v/>
      </c>
      <c r="T914" s="113" t="str">
        <f t="shared" ref="T914:AJ914" si="3006">IF($H914=T$6,$J914,"")</f>
        <v/>
      </c>
      <c r="U914" s="114" t="str">
        <f t="shared" si="3006"/>
        <v/>
      </c>
      <c r="V914" s="114" t="str">
        <f t="shared" si="3006"/>
        <v/>
      </c>
      <c r="W914" s="114" t="str">
        <f t="shared" si="3006"/>
        <v/>
      </c>
      <c r="X914" s="113" t="str">
        <f t="shared" si="3006"/>
        <v/>
      </c>
      <c r="Y914" s="114" t="str">
        <f t="shared" si="3006"/>
        <v/>
      </c>
      <c r="Z914" s="114" t="str">
        <f t="shared" si="3006"/>
        <v/>
      </c>
      <c r="AA914" s="114" t="str">
        <f t="shared" si="3006"/>
        <v/>
      </c>
      <c r="AB914" s="113" t="str">
        <f t="shared" si="3006"/>
        <v/>
      </c>
      <c r="AC914" s="114" t="str">
        <f t="shared" si="3006"/>
        <v/>
      </c>
      <c r="AD914" s="114" t="str">
        <f t="shared" si="3006"/>
        <v/>
      </c>
      <c r="AE914" s="114" t="str">
        <f t="shared" si="3006"/>
        <v/>
      </c>
      <c r="AF914" s="114" t="str">
        <f t="shared" si="3006"/>
        <v/>
      </c>
      <c r="AG914" s="114" t="str">
        <f t="shared" si="3006"/>
        <v/>
      </c>
      <c r="AH914" s="114" t="str">
        <f t="shared" si="3006"/>
        <v/>
      </c>
      <c r="AI914" s="113" t="str">
        <f t="shared" si="3006"/>
        <v/>
      </c>
      <c r="AJ914" s="115" t="str">
        <f t="shared" si="3006"/>
        <v/>
      </c>
      <c r="AK914" s="617"/>
      <c r="AL914" s="38"/>
      <c r="AM914" s="98" t="s">
        <v>68</v>
      </c>
      <c r="AN914" s="130">
        <f t="shared" si="2582"/>
        <v>908</v>
      </c>
      <c r="AO914" s="138" t="str">
        <f t="shared" ref="AO914:AS914" si="3007">IF(AND($G914=AO$4,$H914=AO$6),$I914,"")</f>
        <v/>
      </c>
      <c r="AP914" s="139" t="str">
        <f t="shared" si="3007"/>
        <v/>
      </c>
      <c r="AQ914" s="139">
        <f t="shared" si="3007"/>
        <v>10000</v>
      </c>
      <c r="AR914" s="139" t="str">
        <f t="shared" si="3007"/>
        <v/>
      </c>
      <c r="AS914" s="139" t="str">
        <f t="shared" si="3007"/>
        <v/>
      </c>
      <c r="AT914" s="118"/>
      <c r="AU914" s="138" t="str">
        <f t="shared" si="2511"/>
        <v/>
      </c>
      <c r="AV914" s="139" t="str">
        <f t="shared" si="2512"/>
        <v/>
      </c>
      <c r="AW914" s="139" t="str">
        <f t="shared" si="2513"/>
        <v/>
      </c>
      <c r="AX914" s="139" t="str">
        <f t="shared" si="2514"/>
        <v/>
      </c>
      <c r="AY914" s="139" t="str">
        <f t="shared" si="2515"/>
        <v/>
      </c>
      <c r="AZ914" s="140" t="str">
        <f t="shared" si="2516"/>
        <v/>
      </c>
      <c r="BA914" s="141" t="str">
        <f t="shared" si="2517"/>
        <v/>
      </c>
      <c r="BB914" s="139" t="str">
        <f t="shared" si="2518"/>
        <v/>
      </c>
      <c r="BC914" s="139" t="str">
        <f t="shared" si="2519"/>
        <v/>
      </c>
      <c r="BD914" s="139" t="str">
        <f t="shared" si="2520"/>
        <v/>
      </c>
      <c r="BE914" s="140" t="str">
        <f t="shared" si="2521"/>
        <v/>
      </c>
      <c r="BF914" s="122" t="str">
        <f t="shared" si="2522"/>
        <v/>
      </c>
      <c r="BG914" s="123" t="str">
        <f t="shared" si="2523"/>
        <v/>
      </c>
      <c r="BH914" s="123" t="str">
        <f t="shared" si="2524"/>
        <v/>
      </c>
      <c r="BI914" s="123" t="str">
        <f t="shared" si="2525"/>
        <v/>
      </c>
      <c r="BJ914" s="122" t="str">
        <f t="shared" si="2526"/>
        <v/>
      </c>
      <c r="BK914" s="123" t="str">
        <f t="shared" si="2527"/>
        <v/>
      </c>
      <c r="BL914" s="123" t="str">
        <f t="shared" si="2528"/>
        <v/>
      </c>
      <c r="BM914" s="123" t="str">
        <f t="shared" si="2529"/>
        <v/>
      </c>
      <c r="BN914" s="123" t="str">
        <f t="shared" si="2530"/>
        <v/>
      </c>
      <c r="BO914" s="123" t="str">
        <f t="shared" si="2531"/>
        <v/>
      </c>
      <c r="BP914" s="123" t="str">
        <f t="shared" si="2532"/>
        <v/>
      </c>
      <c r="BQ914" s="123" t="str">
        <f t="shared" si="2533"/>
        <v/>
      </c>
      <c r="BR914" s="124" t="str">
        <f t="shared" si="2534"/>
        <v/>
      </c>
      <c r="BS914" s="142" t="str">
        <f t="shared" si="2535"/>
        <v/>
      </c>
      <c r="BT914" s="143" t="str">
        <f t="shared" si="2536"/>
        <v/>
      </c>
      <c r="BU914" s="143" t="str">
        <f t="shared" si="2537"/>
        <v/>
      </c>
      <c r="BV914" s="143" t="str">
        <f t="shared" si="2538"/>
        <v/>
      </c>
      <c r="BW914" s="143" t="str">
        <f t="shared" si="2539"/>
        <v/>
      </c>
      <c r="BX914" s="144" t="str">
        <f t="shared" si="2540"/>
        <v/>
      </c>
      <c r="BY914" s="141" t="str">
        <f t="shared" si="2541"/>
        <v/>
      </c>
      <c r="BZ914" s="139" t="str">
        <f t="shared" si="2542"/>
        <v/>
      </c>
      <c r="CA914" s="139" t="str">
        <f t="shared" si="2543"/>
        <v/>
      </c>
      <c r="CB914" s="139" t="str">
        <f t="shared" si="2544"/>
        <v/>
      </c>
      <c r="CC914" s="139" t="str">
        <f t="shared" si="2545"/>
        <v/>
      </c>
      <c r="CD914" s="139" t="str">
        <f t="shared" si="2546"/>
        <v/>
      </c>
      <c r="CE914" s="140" t="str">
        <f t="shared" si="2547"/>
        <v/>
      </c>
      <c r="CF914" s="141" t="str">
        <f t="shared" si="2548"/>
        <v/>
      </c>
      <c r="CG914" s="139" t="str">
        <f t="shared" si="2549"/>
        <v/>
      </c>
      <c r="CH914" s="139" t="str">
        <f t="shared" si="2550"/>
        <v/>
      </c>
      <c r="CI914" s="139" t="str">
        <f t="shared" si="2551"/>
        <v/>
      </c>
      <c r="CJ914" s="139" t="str">
        <f t="shared" si="2552"/>
        <v/>
      </c>
      <c r="CK914" s="139" t="str">
        <f t="shared" si="2553"/>
        <v/>
      </c>
      <c r="CL914" s="140" t="str">
        <f t="shared" si="2554"/>
        <v/>
      </c>
      <c r="CM914" s="142" t="str">
        <f t="shared" si="2555"/>
        <v/>
      </c>
      <c r="CN914" s="143" t="str">
        <f t="shared" si="2556"/>
        <v/>
      </c>
      <c r="CO914" s="143" t="str">
        <f t="shared" si="2557"/>
        <v/>
      </c>
      <c r="CP914" s="143" t="str">
        <f t="shared" si="2558"/>
        <v/>
      </c>
      <c r="CQ914" s="143" t="str">
        <f t="shared" si="2559"/>
        <v/>
      </c>
      <c r="CR914" s="145" t="str">
        <f t="shared" si="2560"/>
        <v/>
      </c>
      <c r="CS914" s="127"/>
      <c r="CT914" s="122" t="str">
        <f t="shared" si="2561"/>
        <v/>
      </c>
      <c r="CU914" s="123" t="str">
        <f t="shared" si="2562"/>
        <v/>
      </c>
      <c r="CV914" s="123" t="str">
        <f t="shared" si="2563"/>
        <v/>
      </c>
      <c r="CW914" s="123" t="str">
        <f t="shared" si="2564"/>
        <v/>
      </c>
      <c r="CX914" s="123" t="str">
        <f t="shared" si="2565"/>
        <v/>
      </c>
      <c r="CY914" s="123" t="str">
        <f t="shared" si="2566"/>
        <v/>
      </c>
      <c r="CZ914" s="123" t="str">
        <f t="shared" si="2567"/>
        <v/>
      </c>
      <c r="DA914" s="123" t="str">
        <f t="shared" si="2568"/>
        <v/>
      </c>
      <c r="DB914" s="124" t="str">
        <f t="shared" si="2569"/>
        <v/>
      </c>
      <c r="DC914" s="128" t="str">
        <f t="shared" si="2570"/>
        <v/>
      </c>
      <c r="DD914" s="123" t="str">
        <f t="shared" si="2571"/>
        <v/>
      </c>
      <c r="DE914" s="123" t="str">
        <f t="shared" si="2572"/>
        <v/>
      </c>
      <c r="DF914" s="123" t="str">
        <f t="shared" si="2573"/>
        <v/>
      </c>
      <c r="DG914" s="123" t="str">
        <f t="shared" si="2574"/>
        <v/>
      </c>
      <c r="DH914" s="123" t="str">
        <f t="shared" si="2575"/>
        <v/>
      </c>
      <c r="DI914" s="123" t="str">
        <f t="shared" si="2576"/>
        <v/>
      </c>
      <c r="DJ914" s="129" t="str">
        <f t="shared" si="2577"/>
        <v/>
      </c>
      <c r="DK914" s="98" t="s">
        <v>68</v>
      </c>
      <c r="DL914" s="130">
        <f t="shared" si="2584"/>
        <v>908</v>
      </c>
      <c r="DM914" s="56"/>
    </row>
    <row r="915" spans="2:117" ht="22.5" customHeight="1">
      <c r="B915" s="98" t="s">
        <v>68</v>
      </c>
      <c r="C915" s="130">
        <f t="shared" si="2578"/>
        <v>909</v>
      </c>
      <c r="D915" s="146">
        <v>45741</v>
      </c>
      <c r="E915" s="155" t="s">
        <v>69</v>
      </c>
      <c r="F915" s="102" t="s">
        <v>70</v>
      </c>
      <c r="G915" s="103" t="s">
        <v>20</v>
      </c>
      <c r="H915" s="131" t="s">
        <v>46</v>
      </c>
      <c r="I915" s="132">
        <v>70000</v>
      </c>
      <c r="J915" s="106"/>
      <c r="K915" s="107">
        <f t="shared" si="2579"/>
        <v>7276726</v>
      </c>
      <c r="L915" s="645"/>
      <c r="M915" s="133"/>
      <c r="N915" s="133"/>
      <c r="O915" s="134" t="str">
        <f t="shared" ref="O915:S915" si="3008">IF($H915=O$6,$I915,"")</f>
        <v/>
      </c>
      <c r="P915" s="135" t="str">
        <f t="shared" si="3008"/>
        <v/>
      </c>
      <c r="Q915" s="136">
        <f t="shared" si="3008"/>
        <v>70000</v>
      </c>
      <c r="R915" s="135" t="str">
        <f t="shared" si="3008"/>
        <v/>
      </c>
      <c r="S915" s="137" t="str">
        <f t="shared" si="3008"/>
        <v/>
      </c>
      <c r="T915" s="113" t="str">
        <f t="shared" ref="T915:AJ915" si="3009">IF($H915=T$6,$J915,"")</f>
        <v/>
      </c>
      <c r="U915" s="114" t="str">
        <f t="shared" si="3009"/>
        <v/>
      </c>
      <c r="V915" s="114" t="str">
        <f t="shared" si="3009"/>
        <v/>
      </c>
      <c r="W915" s="114" t="str">
        <f t="shared" si="3009"/>
        <v/>
      </c>
      <c r="X915" s="113" t="str">
        <f t="shared" si="3009"/>
        <v/>
      </c>
      <c r="Y915" s="114" t="str">
        <f t="shared" si="3009"/>
        <v/>
      </c>
      <c r="Z915" s="114" t="str">
        <f t="shared" si="3009"/>
        <v/>
      </c>
      <c r="AA915" s="114" t="str">
        <f t="shared" si="3009"/>
        <v/>
      </c>
      <c r="AB915" s="113" t="str">
        <f t="shared" si="3009"/>
        <v/>
      </c>
      <c r="AC915" s="114" t="str">
        <f t="shared" si="3009"/>
        <v/>
      </c>
      <c r="AD915" s="114" t="str">
        <f t="shared" si="3009"/>
        <v/>
      </c>
      <c r="AE915" s="114" t="str">
        <f t="shared" si="3009"/>
        <v/>
      </c>
      <c r="AF915" s="114" t="str">
        <f t="shared" si="3009"/>
        <v/>
      </c>
      <c r="AG915" s="114" t="str">
        <f t="shared" si="3009"/>
        <v/>
      </c>
      <c r="AH915" s="114" t="str">
        <f t="shared" si="3009"/>
        <v/>
      </c>
      <c r="AI915" s="113" t="str">
        <f t="shared" si="3009"/>
        <v/>
      </c>
      <c r="AJ915" s="115" t="str">
        <f t="shared" si="3009"/>
        <v/>
      </c>
      <c r="AK915" s="617"/>
      <c r="AL915" s="38"/>
      <c r="AM915" s="98" t="s">
        <v>68</v>
      </c>
      <c r="AN915" s="130">
        <f t="shared" si="2582"/>
        <v>909</v>
      </c>
      <c r="AO915" s="138" t="str">
        <f t="shared" ref="AO915:AS915" si="3010">IF(AND($G915=AO$4,$H915=AO$6),$I915,"")</f>
        <v/>
      </c>
      <c r="AP915" s="139" t="str">
        <f t="shared" si="3010"/>
        <v/>
      </c>
      <c r="AQ915" s="139">
        <f t="shared" si="3010"/>
        <v>70000</v>
      </c>
      <c r="AR915" s="139" t="str">
        <f t="shared" si="3010"/>
        <v/>
      </c>
      <c r="AS915" s="139" t="str">
        <f t="shared" si="3010"/>
        <v/>
      </c>
      <c r="AT915" s="118"/>
      <c r="AU915" s="138" t="str">
        <f t="shared" si="2511"/>
        <v/>
      </c>
      <c r="AV915" s="139" t="str">
        <f t="shared" si="2512"/>
        <v/>
      </c>
      <c r="AW915" s="139" t="str">
        <f t="shared" si="2513"/>
        <v/>
      </c>
      <c r="AX915" s="139" t="str">
        <f t="shared" si="2514"/>
        <v/>
      </c>
      <c r="AY915" s="139" t="str">
        <f t="shared" si="2515"/>
        <v/>
      </c>
      <c r="AZ915" s="140" t="str">
        <f t="shared" si="2516"/>
        <v/>
      </c>
      <c r="BA915" s="141" t="str">
        <f t="shared" si="2517"/>
        <v/>
      </c>
      <c r="BB915" s="139" t="str">
        <f t="shared" si="2518"/>
        <v/>
      </c>
      <c r="BC915" s="139" t="str">
        <f t="shared" si="2519"/>
        <v/>
      </c>
      <c r="BD915" s="139" t="str">
        <f t="shared" si="2520"/>
        <v/>
      </c>
      <c r="BE915" s="140" t="str">
        <f t="shared" si="2521"/>
        <v/>
      </c>
      <c r="BF915" s="122" t="str">
        <f t="shared" si="2522"/>
        <v/>
      </c>
      <c r="BG915" s="123" t="str">
        <f t="shared" si="2523"/>
        <v/>
      </c>
      <c r="BH915" s="123" t="str">
        <f t="shared" si="2524"/>
        <v/>
      </c>
      <c r="BI915" s="123" t="str">
        <f t="shared" si="2525"/>
        <v/>
      </c>
      <c r="BJ915" s="122" t="str">
        <f t="shared" si="2526"/>
        <v/>
      </c>
      <c r="BK915" s="123" t="str">
        <f t="shared" si="2527"/>
        <v/>
      </c>
      <c r="BL915" s="123" t="str">
        <f t="shared" si="2528"/>
        <v/>
      </c>
      <c r="BM915" s="123" t="str">
        <f t="shared" si="2529"/>
        <v/>
      </c>
      <c r="BN915" s="123" t="str">
        <f t="shared" si="2530"/>
        <v/>
      </c>
      <c r="BO915" s="123" t="str">
        <f t="shared" si="2531"/>
        <v/>
      </c>
      <c r="BP915" s="123" t="str">
        <f t="shared" si="2532"/>
        <v/>
      </c>
      <c r="BQ915" s="123" t="str">
        <f t="shared" si="2533"/>
        <v/>
      </c>
      <c r="BR915" s="124" t="str">
        <f t="shared" si="2534"/>
        <v/>
      </c>
      <c r="BS915" s="142" t="str">
        <f t="shared" si="2535"/>
        <v/>
      </c>
      <c r="BT915" s="143" t="str">
        <f t="shared" si="2536"/>
        <v/>
      </c>
      <c r="BU915" s="143" t="str">
        <f t="shared" si="2537"/>
        <v/>
      </c>
      <c r="BV915" s="143" t="str">
        <f t="shared" si="2538"/>
        <v/>
      </c>
      <c r="BW915" s="143" t="str">
        <f t="shared" si="2539"/>
        <v/>
      </c>
      <c r="BX915" s="144" t="str">
        <f t="shared" si="2540"/>
        <v/>
      </c>
      <c r="BY915" s="141" t="str">
        <f t="shared" si="2541"/>
        <v/>
      </c>
      <c r="BZ915" s="139" t="str">
        <f t="shared" si="2542"/>
        <v/>
      </c>
      <c r="CA915" s="139" t="str">
        <f t="shared" si="2543"/>
        <v/>
      </c>
      <c r="CB915" s="139" t="str">
        <f t="shared" si="2544"/>
        <v/>
      </c>
      <c r="CC915" s="139" t="str">
        <f t="shared" si="2545"/>
        <v/>
      </c>
      <c r="CD915" s="139" t="str">
        <f t="shared" si="2546"/>
        <v/>
      </c>
      <c r="CE915" s="140" t="str">
        <f t="shared" si="2547"/>
        <v/>
      </c>
      <c r="CF915" s="141" t="str">
        <f t="shared" si="2548"/>
        <v/>
      </c>
      <c r="CG915" s="139" t="str">
        <f t="shared" si="2549"/>
        <v/>
      </c>
      <c r="CH915" s="139" t="str">
        <f t="shared" si="2550"/>
        <v/>
      </c>
      <c r="CI915" s="139" t="str">
        <f t="shared" si="2551"/>
        <v/>
      </c>
      <c r="CJ915" s="139" t="str">
        <f t="shared" si="2552"/>
        <v/>
      </c>
      <c r="CK915" s="139" t="str">
        <f t="shared" si="2553"/>
        <v/>
      </c>
      <c r="CL915" s="140" t="str">
        <f t="shared" si="2554"/>
        <v/>
      </c>
      <c r="CM915" s="142" t="str">
        <f t="shared" si="2555"/>
        <v/>
      </c>
      <c r="CN915" s="143" t="str">
        <f t="shared" si="2556"/>
        <v/>
      </c>
      <c r="CO915" s="143" t="str">
        <f t="shared" si="2557"/>
        <v/>
      </c>
      <c r="CP915" s="143" t="str">
        <f t="shared" si="2558"/>
        <v/>
      </c>
      <c r="CQ915" s="143" t="str">
        <f t="shared" si="2559"/>
        <v/>
      </c>
      <c r="CR915" s="145" t="str">
        <f t="shared" si="2560"/>
        <v/>
      </c>
      <c r="CS915" s="127"/>
      <c r="CT915" s="122" t="str">
        <f t="shared" si="2561"/>
        <v/>
      </c>
      <c r="CU915" s="123" t="str">
        <f t="shared" si="2562"/>
        <v/>
      </c>
      <c r="CV915" s="123" t="str">
        <f t="shared" si="2563"/>
        <v/>
      </c>
      <c r="CW915" s="123" t="str">
        <f t="shared" si="2564"/>
        <v/>
      </c>
      <c r="CX915" s="123" t="str">
        <f t="shared" si="2565"/>
        <v/>
      </c>
      <c r="CY915" s="123" t="str">
        <f t="shared" si="2566"/>
        <v/>
      </c>
      <c r="CZ915" s="123" t="str">
        <f t="shared" si="2567"/>
        <v/>
      </c>
      <c r="DA915" s="123" t="str">
        <f t="shared" si="2568"/>
        <v/>
      </c>
      <c r="DB915" s="124" t="str">
        <f t="shared" si="2569"/>
        <v/>
      </c>
      <c r="DC915" s="128" t="str">
        <f t="shared" si="2570"/>
        <v/>
      </c>
      <c r="DD915" s="123" t="str">
        <f t="shared" si="2571"/>
        <v/>
      </c>
      <c r="DE915" s="123" t="str">
        <f t="shared" si="2572"/>
        <v/>
      </c>
      <c r="DF915" s="123" t="str">
        <f t="shared" si="2573"/>
        <v/>
      </c>
      <c r="DG915" s="123" t="str">
        <f t="shared" si="2574"/>
        <v/>
      </c>
      <c r="DH915" s="123" t="str">
        <f t="shared" si="2575"/>
        <v/>
      </c>
      <c r="DI915" s="123" t="str">
        <f t="shared" si="2576"/>
        <v/>
      </c>
      <c r="DJ915" s="129" t="str">
        <f t="shared" si="2577"/>
        <v/>
      </c>
      <c r="DK915" s="98" t="s">
        <v>68</v>
      </c>
      <c r="DL915" s="130">
        <f t="shared" si="2584"/>
        <v>909</v>
      </c>
      <c r="DM915" s="56"/>
    </row>
    <row r="916" spans="2:117" ht="22.5" customHeight="1">
      <c r="B916" s="98" t="s">
        <v>68</v>
      </c>
      <c r="C916" s="130">
        <f t="shared" si="2578"/>
        <v>910</v>
      </c>
      <c r="D916" s="146">
        <v>45741</v>
      </c>
      <c r="E916" s="155" t="s">
        <v>69</v>
      </c>
      <c r="F916" s="102" t="s">
        <v>70</v>
      </c>
      <c r="G916" s="103" t="s">
        <v>20</v>
      </c>
      <c r="H916" s="131" t="s">
        <v>46</v>
      </c>
      <c r="I916" s="132">
        <v>10000</v>
      </c>
      <c r="J916" s="106"/>
      <c r="K916" s="107">
        <f t="shared" si="2579"/>
        <v>7286726</v>
      </c>
      <c r="L916" s="645"/>
      <c r="M916" s="133"/>
      <c r="N916" s="133"/>
      <c r="O916" s="134" t="str">
        <f t="shared" ref="O916:S916" si="3011">IF($H916=O$6,$I916,"")</f>
        <v/>
      </c>
      <c r="P916" s="135" t="str">
        <f t="shared" si="3011"/>
        <v/>
      </c>
      <c r="Q916" s="136">
        <f t="shared" si="3011"/>
        <v>10000</v>
      </c>
      <c r="R916" s="135" t="str">
        <f t="shared" si="3011"/>
        <v/>
      </c>
      <c r="S916" s="137" t="str">
        <f t="shared" si="3011"/>
        <v/>
      </c>
      <c r="T916" s="113" t="str">
        <f t="shared" ref="T916:AJ916" si="3012">IF($H916=T$6,$J916,"")</f>
        <v/>
      </c>
      <c r="U916" s="114" t="str">
        <f t="shared" si="3012"/>
        <v/>
      </c>
      <c r="V916" s="114" t="str">
        <f t="shared" si="3012"/>
        <v/>
      </c>
      <c r="W916" s="114" t="str">
        <f t="shared" si="3012"/>
        <v/>
      </c>
      <c r="X916" s="113" t="str">
        <f t="shared" si="3012"/>
        <v/>
      </c>
      <c r="Y916" s="114" t="str">
        <f t="shared" si="3012"/>
        <v/>
      </c>
      <c r="Z916" s="114" t="str">
        <f t="shared" si="3012"/>
        <v/>
      </c>
      <c r="AA916" s="114" t="str">
        <f t="shared" si="3012"/>
        <v/>
      </c>
      <c r="AB916" s="113" t="str">
        <f t="shared" si="3012"/>
        <v/>
      </c>
      <c r="AC916" s="114" t="str">
        <f t="shared" si="3012"/>
        <v/>
      </c>
      <c r="AD916" s="114" t="str">
        <f t="shared" si="3012"/>
        <v/>
      </c>
      <c r="AE916" s="114" t="str">
        <f t="shared" si="3012"/>
        <v/>
      </c>
      <c r="AF916" s="114" t="str">
        <f t="shared" si="3012"/>
        <v/>
      </c>
      <c r="AG916" s="114" t="str">
        <f t="shared" si="3012"/>
        <v/>
      </c>
      <c r="AH916" s="114" t="str">
        <f t="shared" si="3012"/>
        <v/>
      </c>
      <c r="AI916" s="113" t="str">
        <f t="shared" si="3012"/>
        <v/>
      </c>
      <c r="AJ916" s="115" t="str">
        <f t="shared" si="3012"/>
        <v/>
      </c>
      <c r="AK916" s="617"/>
      <c r="AL916" s="38"/>
      <c r="AM916" s="98" t="s">
        <v>68</v>
      </c>
      <c r="AN916" s="130">
        <f t="shared" si="2582"/>
        <v>910</v>
      </c>
      <c r="AO916" s="138" t="str">
        <f t="shared" ref="AO916:AS916" si="3013">IF(AND($G916=AO$4,$H916=AO$6),$I916,"")</f>
        <v/>
      </c>
      <c r="AP916" s="139" t="str">
        <f t="shared" si="3013"/>
        <v/>
      </c>
      <c r="AQ916" s="139">
        <f t="shared" si="3013"/>
        <v>10000</v>
      </c>
      <c r="AR916" s="139" t="str">
        <f t="shared" si="3013"/>
        <v/>
      </c>
      <c r="AS916" s="139" t="str">
        <f t="shared" si="3013"/>
        <v/>
      </c>
      <c r="AT916" s="118"/>
      <c r="AU916" s="138" t="str">
        <f t="shared" si="2511"/>
        <v/>
      </c>
      <c r="AV916" s="139" t="str">
        <f t="shared" si="2512"/>
        <v/>
      </c>
      <c r="AW916" s="139" t="str">
        <f t="shared" si="2513"/>
        <v/>
      </c>
      <c r="AX916" s="139" t="str">
        <f t="shared" si="2514"/>
        <v/>
      </c>
      <c r="AY916" s="139" t="str">
        <f t="shared" si="2515"/>
        <v/>
      </c>
      <c r="AZ916" s="140" t="str">
        <f t="shared" si="2516"/>
        <v/>
      </c>
      <c r="BA916" s="141" t="str">
        <f t="shared" si="2517"/>
        <v/>
      </c>
      <c r="BB916" s="139" t="str">
        <f t="shared" si="2518"/>
        <v/>
      </c>
      <c r="BC916" s="139" t="str">
        <f t="shared" si="2519"/>
        <v/>
      </c>
      <c r="BD916" s="139" t="str">
        <f t="shared" si="2520"/>
        <v/>
      </c>
      <c r="BE916" s="140" t="str">
        <f t="shared" si="2521"/>
        <v/>
      </c>
      <c r="BF916" s="122" t="str">
        <f t="shared" si="2522"/>
        <v/>
      </c>
      <c r="BG916" s="123" t="str">
        <f t="shared" si="2523"/>
        <v/>
      </c>
      <c r="BH916" s="123" t="str">
        <f t="shared" si="2524"/>
        <v/>
      </c>
      <c r="BI916" s="123" t="str">
        <f t="shared" si="2525"/>
        <v/>
      </c>
      <c r="BJ916" s="122" t="str">
        <f t="shared" si="2526"/>
        <v/>
      </c>
      <c r="BK916" s="123" t="str">
        <f t="shared" si="2527"/>
        <v/>
      </c>
      <c r="BL916" s="123" t="str">
        <f t="shared" si="2528"/>
        <v/>
      </c>
      <c r="BM916" s="123" t="str">
        <f t="shared" si="2529"/>
        <v/>
      </c>
      <c r="BN916" s="123" t="str">
        <f t="shared" si="2530"/>
        <v/>
      </c>
      <c r="BO916" s="123" t="str">
        <f t="shared" si="2531"/>
        <v/>
      </c>
      <c r="BP916" s="123" t="str">
        <f t="shared" si="2532"/>
        <v/>
      </c>
      <c r="BQ916" s="123" t="str">
        <f t="shared" si="2533"/>
        <v/>
      </c>
      <c r="BR916" s="124" t="str">
        <f t="shared" si="2534"/>
        <v/>
      </c>
      <c r="BS916" s="142" t="str">
        <f t="shared" si="2535"/>
        <v/>
      </c>
      <c r="BT916" s="143" t="str">
        <f t="shared" si="2536"/>
        <v/>
      </c>
      <c r="BU916" s="143" t="str">
        <f t="shared" si="2537"/>
        <v/>
      </c>
      <c r="BV916" s="143" t="str">
        <f t="shared" si="2538"/>
        <v/>
      </c>
      <c r="BW916" s="143" t="str">
        <f t="shared" si="2539"/>
        <v/>
      </c>
      <c r="BX916" s="144" t="str">
        <f t="shared" si="2540"/>
        <v/>
      </c>
      <c r="BY916" s="141" t="str">
        <f t="shared" si="2541"/>
        <v/>
      </c>
      <c r="BZ916" s="139" t="str">
        <f t="shared" si="2542"/>
        <v/>
      </c>
      <c r="CA916" s="139" t="str">
        <f t="shared" si="2543"/>
        <v/>
      </c>
      <c r="CB916" s="139" t="str">
        <f t="shared" si="2544"/>
        <v/>
      </c>
      <c r="CC916" s="139" t="str">
        <f t="shared" si="2545"/>
        <v/>
      </c>
      <c r="CD916" s="139" t="str">
        <f t="shared" si="2546"/>
        <v/>
      </c>
      <c r="CE916" s="140" t="str">
        <f t="shared" si="2547"/>
        <v/>
      </c>
      <c r="CF916" s="141" t="str">
        <f t="shared" si="2548"/>
        <v/>
      </c>
      <c r="CG916" s="139" t="str">
        <f t="shared" si="2549"/>
        <v/>
      </c>
      <c r="CH916" s="139" t="str">
        <f t="shared" si="2550"/>
        <v/>
      </c>
      <c r="CI916" s="139" t="str">
        <f t="shared" si="2551"/>
        <v/>
      </c>
      <c r="CJ916" s="139" t="str">
        <f t="shared" si="2552"/>
        <v/>
      </c>
      <c r="CK916" s="139" t="str">
        <f t="shared" si="2553"/>
        <v/>
      </c>
      <c r="CL916" s="140" t="str">
        <f t="shared" si="2554"/>
        <v/>
      </c>
      <c r="CM916" s="142" t="str">
        <f t="shared" si="2555"/>
        <v/>
      </c>
      <c r="CN916" s="143" t="str">
        <f t="shared" si="2556"/>
        <v/>
      </c>
      <c r="CO916" s="143" t="str">
        <f t="shared" si="2557"/>
        <v/>
      </c>
      <c r="CP916" s="143" t="str">
        <f t="shared" si="2558"/>
        <v/>
      </c>
      <c r="CQ916" s="143" t="str">
        <f t="shared" si="2559"/>
        <v/>
      </c>
      <c r="CR916" s="145" t="str">
        <f t="shared" si="2560"/>
        <v/>
      </c>
      <c r="CS916" s="127"/>
      <c r="CT916" s="122" t="str">
        <f t="shared" si="2561"/>
        <v/>
      </c>
      <c r="CU916" s="123" t="str">
        <f t="shared" si="2562"/>
        <v/>
      </c>
      <c r="CV916" s="123" t="str">
        <f t="shared" si="2563"/>
        <v/>
      </c>
      <c r="CW916" s="123" t="str">
        <f t="shared" si="2564"/>
        <v/>
      </c>
      <c r="CX916" s="123" t="str">
        <f t="shared" si="2565"/>
        <v/>
      </c>
      <c r="CY916" s="123" t="str">
        <f t="shared" si="2566"/>
        <v/>
      </c>
      <c r="CZ916" s="123" t="str">
        <f t="shared" si="2567"/>
        <v/>
      </c>
      <c r="DA916" s="123" t="str">
        <f t="shared" si="2568"/>
        <v/>
      </c>
      <c r="DB916" s="124" t="str">
        <f t="shared" si="2569"/>
        <v/>
      </c>
      <c r="DC916" s="128" t="str">
        <f t="shared" si="2570"/>
        <v/>
      </c>
      <c r="DD916" s="123" t="str">
        <f t="shared" si="2571"/>
        <v/>
      </c>
      <c r="DE916" s="123" t="str">
        <f t="shared" si="2572"/>
        <v/>
      </c>
      <c r="DF916" s="123" t="str">
        <f t="shared" si="2573"/>
        <v/>
      </c>
      <c r="DG916" s="123" t="str">
        <f t="shared" si="2574"/>
        <v/>
      </c>
      <c r="DH916" s="123" t="str">
        <f t="shared" si="2575"/>
        <v/>
      </c>
      <c r="DI916" s="123" t="str">
        <f t="shared" si="2576"/>
        <v/>
      </c>
      <c r="DJ916" s="129" t="str">
        <f t="shared" si="2577"/>
        <v/>
      </c>
      <c r="DK916" s="98" t="s">
        <v>68</v>
      </c>
      <c r="DL916" s="130">
        <f t="shared" si="2584"/>
        <v>910</v>
      </c>
      <c r="DM916" s="56"/>
    </row>
    <row r="917" spans="2:117" ht="22.5" customHeight="1">
      <c r="B917" s="98" t="s">
        <v>68</v>
      </c>
      <c r="C917" s="130">
        <f t="shared" si="2578"/>
        <v>911</v>
      </c>
      <c r="D917" s="146">
        <v>45742</v>
      </c>
      <c r="E917" s="155" t="s">
        <v>93</v>
      </c>
      <c r="F917" s="168" t="s">
        <v>94</v>
      </c>
      <c r="G917" s="158" t="s">
        <v>26</v>
      </c>
      <c r="H917" s="131" t="s">
        <v>64</v>
      </c>
      <c r="I917" s="132"/>
      <c r="J917" s="106">
        <v>60000</v>
      </c>
      <c r="K917" s="107">
        <f t="shared" si="2579"/>
        <v>7226726</v>
      </c>
      <c r="L917" s="645"/>
      <c r="M917" s="172" t="s">
        <v>95</v>
      </c>
      <c r="N917" s="173"/>
      <c r="O917" s="134" t="str">
        <f t="shared" ref="O917:S917" si="3014">IF($H917=O$6,$I917,"")</f>
        <v/>
      </c>
      <c r="P917" s="135" t="str">
        <f t="shared" si="3014"/>
        <v/>
      </c>
      <c r="Q917" s="136" t="str">
        <f t="shared" si="3014"/>
        <v/>
      </c>
      <c r="R917" s="135" t="str">
        <f t="shared" si="3014"/>
        <v/>
      </c>
      <c r="S917" s="137" t="str">
        <f t="shared" si="3014"/>
        <v/>
      </c>
      <c r="T917" s="113" t="str">
        <f t="shared" ref="T917:AJ917" si="3015">IF($H917=T$6,$J917,"")</f>
        <v/>
      </c>
      <c r="U917" s="114" t="str">
        <f t="shared" si="3015"/>
        <v/>
      </c>
      <c r="V917" s="114" t="str">
        <f t="shared" si="3015"/>
        <v/>
      </c>
      <c r="W917" s="114" t="str">
        <f t="shared" si="3015"/>
        <v/>
      </c>
      <c r="X917" s="113" t="str">
        <f t="shared" si="3015"/>
        <v/>
      </c>
      <c r="Y917" s="114" t="str">
        <f t="shared" si="3015"/>
        <v/>
      </c>
      <c r="Z917" s="114" t="str">
        <f t="shared" si="3015"/>
        <v/>
      </c>
      <c r="AA917" s="114" t="str">
        <f t="shared" si="3015"/>
        <v/>
      </c>
      <c r="AB917" s="113" t="str">
        <f t="shared" si="3015"/>
        <v/>
      </c>
      <c r="AC917" s="114" t="str">
        <f t="shared" si="3015"/>
        <v/>
      </c>
      <c r="AD917" s="114" t="str">
        <f t="shared" si="3015"/>
        <v/>
      </c>
      <c r="AE917" s="114" t="str">
        <f t="shared" si="3015"/>
        <v/>
      </c>
      <c r="AF917" s="114" t="str">
        <f t="shared" si="3015"/>
        <v/>
      </c>
      <c r="AG917" s="114" t="str">
        <f t="shared" si="3015"/>
        <v/>
      </c>
      <c r="AH917" s="114" t="str">
        <f t="shared" si="3015"/>
        <v/>
      </c>
      <c r="AI917" s="113">
        <f t="shared" si="3015"/>
        <v>60000</v>
      </c>
      <c r="AJ917" s="115" t="str">
        <f t="shared" si="3015"/>
        <v/>
      </c>
      <c r="AK917" s="617"/>
      <c r="AL917" s="38"/>
      <c r="AM917" s="98" t="s">
        <v>68</v>
      </c>
      <c r="AN917" s="130">
        <f t="shared" si="2582"/>
        <v>911</v>
      </c>
      <c r="AO917" s="138" t="str">
        <f t="shared" ref="AO917:AS917" si="3016">IF(AND($G917=AO$4,$H917=AO$6),$I917,"")</f>
        <v/>
      </c>
      <c r="AP917" s="139" t="str">
        <f t="shared" si="3016"/>
        <v/>
      </c>
      <c r="AQ917" s="139" t="str">
        <f t="shared" si="3016"/>
        <v/>
      </c>
      <c r="AR917" s="139" t="str">
        <f t="shared" si="3016"/>
        <v/>
      </c>
      <c r="AS917" s="139" t="str">
        <f t="shared" si="3016"/>
        <v/>
      </c>
      <c r="AT917" s="118"/>
      <c r="AU917" s="138" t="str">
        <f t="shared" si="2511"/>
        <v/>
      </c>
      <c r="AV917" s="139" t="str">
        <f t="shared" si="2512"/>
        <v/>
      </c>
      <c r="AW917" s="139" t="str">
        <f t="shared" si="2513"/>
        <v/>
      </c>
      <c r="AX917" s="139" t="str">
        <f t="shared" si="2514"/>
        <v/>
      </c>
      <c r="AY917" s="139" t="str">
        <f t="shared" si="2515"/>
        <v/>
      </c>
      <c r="AZ917" s="140" t="str">
        <f t="shared" si="2516"/>
        <v/>
      </c>
      <c r="BA917" s="141" t="str">
        <f t="shared" si="2517"/>
        <v/>
      </c>
      <c r="BB917" s="139" t="str">
        <f t="shared" si="2518"/>
        <v/>
      </c>
      <c r="BC917" s="139" t="str">
        <f t="shared" si="2519"/>
        <v/>
      </c>
      <c r="BD917" s="139" t="str">
        <f t="shared" si="2520"/>
        <v/>
      </c>
      <c r="BE917" s="140" t="str">
        <f t="shared" si="2521"/>
        <v/>
      </c>
      <c r="BF917" s="122" t="str">
        <f t="shared" si="2522"/>
        <v/>
      </c>
      <c r="BG917" s="123" t="str">
        <f t="shared" si="2523"/>
        <v/>
      </c>
      <c r="BH917" s="123" t="str">
        <f t="shared" si="2524"/>
        <v/>
      </c>
      <c r="BI917" s="123" t="str">
        <f t="shared" si="2525"/>
        <v/>
      </c>
      <c r="BJ917" s="122" t="str">
        <f t="shared" si="2526"/>
        <v/>
      </c>
      <c r="BK917" s="123" t="str">
        <f t="shared" si="2527"/>
        <v/>
      </c>
      <c r="BL917" s="123" t="str">
        <f t="shared" si="2528"/>
        <v/>
      </c>
      <c r="BM917" s="123" t="str">
        <f t="shared" si="2529"/>
        <v/>
      </c>
      <c r="BN917" s="123" t="str">
        <f t="shared" si="2530"/>
        <v/>
      </c>
      <c r="BO917" s="123" t="str">
        <f t="shared" si="2531"/>
        <v/>
      </c>
      <c r="BP917" s="123" t="str">
        <f t="shared" si="2532"/>
        <v/>
      </c>
      <c r="BQ917" s="123" t="str">
        <f t="shared" si="2533"/>
        <v/>
      </c>
      <c r="BR917" s="124" t="str">
        <f t="shared" si="2534"/>
        <v/>
      </c>
      <c r="BS917" s="142" t="str">
        <f t="shared" si="2535"/>
        <v/>
      </c>
      <c r="BT917" s="143" t="str">
        <f t="shared" si="2536"/>
        <v/>
      </c>
      <c r="BU917" s="143" t="str">
        <f t="shared" si="2537"/>
        <v/>
      </c>
      <c r="BV917" s="143" t="str">
        <f t="shared" si="2538"/>
        <v/>
      </c>
      <c r="BW917" s="143" t="str">
        <f t="shared" si="2539"/>
        <v/>
      </c>
      <c r="BX917" s="144">
        <f t="shared" si="2540"/>
        <v>60000</v>
      </c>
      <c r="BY917" s="141" t="str">
        <f t="shared" si="2541"/>
        <v/>
      </c>
      <c r="BZ917" s="139" t="str">
        <f t="shared" si="2542"/>
        <v/>
      </c>
      <c r="CA917" s="139" t="str">
        <f t="shared" si="2543"/>
        <v/>
      </c>
      <c r="CB917" s="139" t="str">
        <f t="shared" si="2544"/>
        <v/>
      </c>
      <c r="CC917" s="139" t="str">
        <f t="shared" si="2545"/>
        <v/>
      </c>
      <c r="CD917" s="139" t="str">
        <f t="shared" si="2546"/>
        <v/>
      </c>
      <c r="CE917" s="140" t="str">
        <f t="shared" si="2547"/>
        <v/>
      </c>
      <c r="CF917" s="141" t="str">
        <f t="shared" si="2548"/>
        <v/>
      </c>
      <c r="CG917" s="139" t="str">
        <f t="shared" si="2549"/>
        <v/>
      </c>
      <c r="CH917" s="139" t="str">
        <f t="shared" si="2550"/>
        <v/>
      </c>
      <c r="CI917" s="139" t="str">
        <f t="shared" si="2551"/>
        <v/>
      </c>
      <c r="CJ917" s="139" t="str">
        <f t="shared" si="2552"/>
        <v/>
      </c>
      <c r="CK917" s="139" t="str">
        <f t="shared" si="2553"/>
        <v/>
      </c>
      <c r="CL917" s="140" t="str">
        <f t="shared" si="2554"/>
        <v/>
      </c>
      <c r="CM917" s="142" t="str">
        <f t="shared" si="2555"/>
        <v/>
      </c>
      <c r="CN917" s="143" t="str">
        <f t="shared" si="2556"/>
        <v/>
      </c>
      <c r="CO917" s="143" t="str">
        <f t="shared" si="2557"/>
        <v/>
      </c>
      <c r="CP917" s="143" t="str">
        <f t="shared" si="2558"/>
        <v/>
      </c>
      <c r="CQ917" s="143" t="str">
        <f t="shared" si="2559"/>
        <v/>
      </c>
      <c r="CR917" s="145" t="str">
        <f t="shared" si="2560"/>
        <v/>
      </c>
      <c r="CS917" s="127"/>
      <c r="CT917" s="122" t="str">
        <f t="shared" si="2561"/>
        <v/>
      </c>
      <c r="CU917" s="123" t="str">
        <f t="shared" si="2562"/>
        <v/>
      </c>
      <c r="CV917" s="123" t="str">
        <f t="shared" si="2563"/>
        <v/>
      </c>
      <c r="CW917" s="123" t="str">
        <f t="shared" si="2564"/>
        <v/>
      </c>
      <c r="CX917" s="123" t="str">
        <f t="shared" si="2565"/>
        <v/>
      </c>
      <c r="CY917" s="123" t="str">
        <f t="shared" si="2566"/>
        <v/>
      </c>
      <c r="CZ917" s="123" t="str">
        <f t="shared" si="2567"/>
        <v/>
      </c>
      <c r="DA917" s="123" t="str">
        <f t="shared" si="2568"/>
        <v/>
      </c>
      <c r="DB917" s="124" t="str">
        <f t="shared" si="2569"/>
        <v/>
      </c>
      <c r="DC917" s="128" t="str">
        <f t="shared" si="2570"/>
        <v/>
      </c>
      <c r="DD917" s="123" t="str">
        <f t="shared" si="2571"/>
        <v/>
      </c>
      <c r="DE917" s="123" t="str">
        <f t="shared" si="2572"/>
        <v/>
      </c>
      <c r="DF917" s="123" t="str">
        <f t="shared" si="2573"/>
        <v/>
      </c>
      <c r="DG917" s="123" t="str">
        <f t="shared" si="2574"/>
        <v/>
      </c>
      <c r="DH917" s="123" t="str">
        <f t="shared" si="2575"/>
        <v/>
      </c>
      <c r="DI917" s="123" t="str">
        <f t="shared" si="2576"/>
        <v/>
      </c>
      <c r="DJ917" s="129" t="str">
        <f t="shared" si="2577"/>
        <v/>
      </c>
      <c r="DK917" s="98" t="s">
        <v>68</v>
      </c>
      <c r="DL917" s="130">
        <f t="shared" si="2584"/>
        <v>911</v>
      </c>
      <c r="DM917" s="56"/>
    </row>
    <row r="918" spans="2:117" ht="22.5" customHeight="1">
      <c r="B918" s="98" t="s">
        <v>68</v>
      </c>
      <c r="C918" s="130">
        <f t="shared" si="2578"/>
        <v>912</v>
      </c>
      <c r="D918" s="146">
        <v>45742</v>
      </c>
      <c r="E918" s="155" t="s">
        <v>73</v>
      </c>
      <c r="F918" s="168" t="s">
        <v>74</v>
      </c>
      <c r="G918" s="158" t="s">
        <v>26</v>
      </c>
      <c r="H918" s="131" t="s">
        <v>55</v>
      </c>
      <c r="I918" s="132"/>
      <c r="J918" s="106">
        <v>770</v>
      </c>
      <c r="K918" s="107">
        <f t="shared" si="2579"/>
        <v>7225956</v>
      </c>
      <c r="L918" s="645"/>
      <c r="M918" s="166"/>
      <c r="N918" s="133"/>
      <c r="O918" s="134" t="str">
        <f t="shared" ref="O918:S918" si="3017">IF($H918=O$6,$I918,"")</f>
        <v/>
      </c>
      <c r="P918" s="135" t="str">
        <f t="shared" si="3017"/>
        <v/>
      </c>
      <c r="Q918" s="136" t="str">
        <f t="shared" si="3017"/>
        <v/>
      </c>
      <c r="R918" s="135" t="str">
        <f t="shared" si="3017"/>
        <v/>
      </c>
      <c r="S918" s="137" t="str">
        <f t="shared" si="3017"/>
        <v/>
      </c>
      <c r="T918" s="113" t="str">
        <f t="shared" ref="T918:AJ918" si="3018">IF($H918=T$6,$J918,"")</f>
        <v/>
      </c>
      <c r="U918" s="114" t="str">
        <f t="shared" si="3018"/>
        <v/>
      </c>
      <c r="V918" s="114" t="str">
        <f t="shared" si="3018"/>
        <v/>
      </c>
      <c r="W918" s="114" t="str">
        <f t="shared" si="3018"/>
        <v/>
      </c>
      <c r="X918" s="113" t="str">
        <f t="shared" si="3018"/>
        <v/>
      </c>
      <c r="Y918" s="114" t="str">
        <f t="shared" si="3018"/>
        <v/>
      </c>
      <c r="Z918" s="114">
        <f t="shared" si="3018"/>
        <v>770</v>
      </c>
      <c r="AA918" s="114" t="str">
        <f t="shared" si="3018"/>
        <v/>
      </c>
      <c r="AB918" s="113" t="str">
        <f t="shared" si="3018"/>
        <v/>
      </c>
      <c r="AC918" s="114" t="str">
        <f t="shared" si="3018"/>
        <v/>
      </c>
      <c r="AD918" s="114" t="str">
        <f t="shared" si="3018"/>
        <v/>
      </c>
      <c r="AE918" s="114" t="str">
        <f t="shared" si="3018"/>
        <v/>
      </c>
      <c r="AF918" s="114" t="str">
        <f t="shared" si="3018"/>
        <v/>
      </c>
      <c r="AG918" s="114" t="str">
        <f t="shared" si="3018"/>
        <v/>
      </c>
      <c r="AH918" s="114" t="str">
        <f t="shared" si="3018"/>
        <v/>
      </c>
      <c r="AI918" s="113" t="str">
        <f t="shared" si="3018"/>
        <v/>
      </c>
      <c r="AJ918" s="115" t="str">
        <f t="shared" si="3018"/>
        <v/>
      </c>
      <c r="AK918" s="617"/>
      <c r="AL918" s="38"/>
      <c r="AM918" s="98" t="s">
        <v>68</v>
      </c>
      <c r="AN918" s="130">
        <f t="shared" si="2582"/>
        <v>912</v>
      </c>
      <c r="AO918" s="138" t="str">
        <f t="shared" ref="AO918:AS918" si="3019">IF(AND($G918=AO$4,$H918=AO$6),$I918,"")</f>
        <v/>
      </c>
      <c r="AP918" s="139" t="str">
        <f t="shared" si="3019"/>
        <v/>
      </c>
      <c r="AQ918" s="139" t="str">
        <f t="shared" si="3019"/>
        <v/>
      </c>
      <c r="AR918" s="139" t="str">
        <f t="shared" si="3019"/>
        <v/>
      </c>
      <c r="AS918" s="139" t="str">
        <f t="shared" si="3019"/>
        <v/>
      </c>
      <c r="AT918" s="118"/>
      <c r="AU918" s="138" t="str">
        <f t="shared" si="2511"/>
        <v/>
      </c>
      <c r="AV918" s="139" t="str">
        <f t="shared" si="2512"/>
        <v/>
      </c>
      <c r="AW918" s="139" t="str">
        <f t="shared" si="2513"/>
        <v/>
      </c>
      <c r="AX918" s="139" t="str">
        <f t="shared" si="2514"/>
        <v/>
      </c>
      <c r="AY918" s="139" t="str">
        <f t="shared" si="2515"/>
        <v/>
      </c>
      <c r="AZ918" s="140" t="str">
        <f t="shared" si="2516"/>
        <v/>
      </c>
      <c r="BA918" s="141" t="str">
        <f t="shared" si="2517"/>
        <v/>
      </c>
      <c r="BB918" s="139" t="str">
        <f t="shared" si="2518"/>
        <v/>
      </c>
      <c r="BC918" s="139" t="str">
        <f t="shared" si="2519"/>
        <v/>
      </c>
      <c r="BD918" s="139" t="str">
        <f t="shared" si="2520"/>
        <v/>
      </c>
      <c r="BE918" s="140" t="str">
        <f t="shared" si="2521"/>
        <v/>
      </c>
      <c r="BF918" s="122" t="str">
        <f t="shared" si="2522"/>
        <v/>
      </c>
      <c r="BG918" s="123" t="str">
        <f t="shared" si="2523"/>
        <v/>
      </c>
      <c r="BH918" s="123" t="str">
        <f t="shared" si="2524"/>
        <v/>
      </c>
      <c r="BI918" s="123" t="str">
        <f t="shared" si="2525"/>
        <v/>
      </c>
      <c r="BJ918" s="122" t="str">
        <f t="shared" si="2526"/>
        <v/>
      </c>
      <c r="BK918" s="123" t="str">
        <f t="shared" si="2527"/>
        <v/>
      </c>
      <c r="BL918" s="123" t="str">
        <f t="shared" si="2528"/>
        <v/>
      </c>
      <c r="BM918" s="123" t="str">
        <f t="shared" si="2529"/>
        <v/>
      </c>
      <c r="BN918" s="123" t="str">
        <f t="shared" si="2530"/>
        <v/>
      </c>
      <c r="BO918" s="123" t="str">
        <f t="shared" si="2531"/>
        <v/>
      </c>
      <c r="BP918" s="123" t="str">
        <f t="shared" si="2532"/>
        <v/>
      </c>
      <c r="BQ918" s="123" t="str">
        <f t="shared" si="2533"/>
        <v/>
      </c>
      <c r="BR918" s="124" t="str">
        <f t="shared" si="2534"/>
        <v/>
      </c>
      <c r="BS918" s="142" t="str">
        <f t="shared" si="2535"/>
        <v/>
      </c>
      <c r="BT918" s="143" t="str">
        <f t="shared" si="2536"/>
        <v/>
      </c>
      <c r="BU918" s="143" t="str">
        <f t="shared" si="2537"/>
        <v/>
      </c>
      <c r="BV918" s="143" t="str">
        <f t="shared" si="2538"/>
        <v/>
      </c>
      <c r="BW918" s="143">
        <f t="shared" si="2539"/>
        <v>770</v>
      </c>
      <c r="BX918" s="144" t="str">
        <f t="shared" si="2540"/>
        <v/>
      </c>
      <c r="BY918" s="141" t="str">
        <f t="shared" si="2541"/>
        <v/>
      </c>
      <c r="BZ918" s="139" t="str">
        <f t="shared" si="2542"/>
        <v/>
      </c>
      <c r="CA918" s="139" t="str">
        <f t="shared" si="2543"/>
        <v/>
      </c>
      <c r="CB918" s="139" t="str">
        <f t="shared" si="2544"/>
        <v/>
      </c>
      <c r="CC918" s="139" t="str">
        <f t="shared" si="2545"/>
        <v/>
      </c>
      <c r="CD918" s="139" t="str">
        <f t="shared" si="2546"/>
        <v/>
      </c>
      <c r="CE918" s="140" t="str">
        <f t="shared" si="2547"/>
        <v/>
      </c>
      <c r="CF918" s="141" t="str">
        <f t="shared" si="2548"/>
        <v/>
      </c>
      <c r="CG918" s="139" t="str">
        <f t="shared" si="2549"/>
        <v/>
      </c>
      <c r="CH918" s="139" t="str">
        <f t="shared" si="2550"/>
        <v/>
      </c>
      <c r="CI918" s="139" t="str">
        <f t="shared" si="2551"/>
        <v/>
      </c>
      <c r="CJ918" s="139" t="str">
        <f t="shared" si="2552"/>
        <v/>
      </c>
      <c r="CK918" s="139" t="str">
        <f t="shared" si="2553"/>
        <v/>
      </c>
      <c r="CL918" s="140" t="str">
        <f t="shared" si="2554"/>
        <v/>
      </c>
      <c r="CM918" s="142" t="str">
        <f t="shared" si="2555"/>
        <v/>
      </c>
      <c r="CN918" s="143" t="str">
        <f t="shared" si="2556"/>
        <v/>
      </c>
      <c r="CO918" s="143" t="str">
        <f t="shared" si="2557"/>
        <v/>
      </c>
      <c r="CP918" s="143" t="str">
        <f t="shared" si="2558"/>
        <v/>
      </c>
      <c r="CQ918" s="143" t="str">
        <f t="shared" si="2559"/>
        <v/>
      </c>
      <c r="CR918" s="145" t="str">
        <f t="shared" si="2560"/>
        <v/>
      </c>
      <c r="CS918" s="127"/>
      <c r="CT918" s="122" t="str">
        <f t="shared" si="2561"/>
        <v/>
      </c>
      <c r="CU918" s="123" t="str">
        <f t="shared" si="2562"/>
        <v/>
      </c>
      <c r="CV918" s="123" t="str">
        <f t="shared" si="2563"/>
        <v/>
      </c>
      <c r="CW918" s="123" t="str">
        <f t="shared" si="2564"/>
        <v/>
      </c>
      <c r="CX918" s="123" t="str">
        <f t="shared" si="2565"/>
        <v/>
      </c>
      <c r="CY918" s="123" t="str">
        <f t="shared" si="2566"/>
        <v/>
      </c>
      <c r="CZ918" s="123" t="str">
        <f t="shared" si="2567"/>
        <v/>
      </c>
      <c r="DA918" s="123" t="str">
        <f t="shared" si="2568"/>
        <v/>
      </c>
      <c r="DB918" s="124" t="str">
        <f t="shared" si="2569"/>
        <v/>
      </c>
      <c r="DC918" s="128" t="str">
        <f t="shared" si="2570"/>
        <v/>
      </c>
      <c r="DD918" s="123" t="str">
        <f t="shared" si="2571"/>
        <v/>
      </c>
      <c r="DE918" s="123" t="str">
        <f t="shared" si="2572"/>
        <v/>
      </c>
      <c r="DF918" s="123" t="str">
        <f t="shared" si="2573"/>
        <v/>
      </c>
      <c r="DG918" s="123" t="str">
        <f t="shared" si="2574"/>
        <v/>
      </c>
      <c r="DH918" s="123" t="str">
        <f t="shared" si="2575"/>
        <v/>
      </c>
      <c r="DI918" s="123" t="str">
        <f t="shared" si="2576"/>
        <v/>
      </c>
      <c r="DJ918" s="129" t="str">
        <f t="shared" si="2577"/>
        <v/>
      </c>
      <c r="DK918" s="98" t="s">
        <v>68</v>
      </c>
      <c r="DL918" s="130">
        <f t="shared" si="2584"/>
        <v>912</v>
      </c>
      <c r="DM918" s="56"/>
    </row>
    <row r="919" spans="2:117" ht="22.5" customHeight="1">
      <c r="B919" s="98" t="s">
        <v>68</v>
      </c>
      <c r="C919" s="130">
        <f t="shared" si="2578"/>
        <v>913</v>
      </c>
      <c r="D919" s="146">
        <v>45742</v>
      </c>
      <c r="E919" s="155" t="s">
        <v>69</v>
      </c>
      <c r="F919" s="102" t="s">
        <v>70</v>
      </c>
      <c r="G919" s="103" t="s">
        <v>20</v>
      </c>
      <c r="H919" s="131" t="s">
        <v>46</v>
      </c>
      <c r="I919" s="132">
        <v>10000</v>
      </c>
      <c r="J919" s="106"/>
      <c r="K919" s="107">
        <f t="shared" si="2579"/>
        <v>7235956</v>
      </c>
      <c r="L919" s="646"/>
      <c r="M919" s="133"/>
      <c r="N919" s="133"/>
      <c r="O919" s="134" t="str">
        <f t="shared" ref="O919:S919" si="3020">IF($H919=O$6,$I919,"")</f>
        <v/>
      </c>
      <c r="P919" s="135" t="str">
        <f t="shared" si="3020"/>
        <v/>
      </c>
      <c r="Q919" s="136">
        <f t="shared" si="3020"/>
        <v>10000</v>
      </c>
      <c r="R919" s="135" t="str">
        <f t="shared" si="3020"/>
        <v/>
      </c>
      <c r="S919" s="137" t="str">
        <f t="shared" si="3020"/>
        <v/>
      </c>
      <c r="T919" s="113" t="str">
        <f t="shared" ref="T919:AJ919" si="3021">IF($H919=T$6,$J919,"")</f>
        <v/>
      </c>
      <c r="U919" s="114" t="str">
        <f t="shared" si="3021"/>
        <v/>
      </c>
      <c r="V919" s="114" t="str">
        <f t="shared" si="3021"/>
        <v/>
      </c>
      <c r="W919" s="114" t="str">
        <f t="shared" si="3021"/>
        <v/>
      </c>
      <c r="X919" s="113" t="str">
        <f t="shared" si="3021"/>
        <v/>
      </c>
      <c r="Y919" s="114" t="str">
        <f t="shared" si="3021"/>
        <v/>
      </c>
      <c r="Z919" s="114" t="str">
        <f t="shared" si="3021"/>
        <v/>
      </c>
      <c r="AA919" s="114" t="str">
        <f t="shared" si="3021"/>
        <v/>
      </c>
      <c r="AB919" s="113" t="str">
        <f t="shared" si="3021"/>
        <v/>
      </c>
      <c r="AC919" s="114" t="str">
        <f t="shared" si="3021"/>
        <v/>
      </c>
      <c r="AD919" s="114" t="str">
        <f t="shared" si="3021"/>
        <v/>
      </c>
      <c r="AE919" s="114" t="str">
        <f t="shared" si="3021"/>
        <v/>
      </c>
      <c r="AF919" s="114" t="str">
        <f t="shared" si="3021"/>
        <v/>
      </c>
      <c r="AG919" s="114" t="str">
        <f t="shared" si="3021"/>
        <v/>
      </c>
      <c r="AH919" s="114" t="str">
        <f t="shared" si="3021"/>
        <v/>
      </c>
      <c r="AI919" s="113" t="str">
        <f t="shared" si="3021"/>
        <v/>
      </c>
      <c r="AJ919" s="115" t="str">
        <f t="shared" si="3021"/>
        <v/>
      </c>
      <c r="AK919" s="617"/>
      <c r="AL919" s="38"/>
      <c r="AM919" s="98" t="s">
        <v>68</v>
      </c>
      <c r="AN919" s="130">
        <f t="shared" si="2582"/>
        <v>913</v>
      </c>
      <c r="AO919" s="138" t="str">
        <f t="shared" ref="AO919:AS919" si="3022">IF(AND($G919=AO$4,$H919=AO$6),$I919,"")</f>
        <v/>
      </c>
      <c r="AP919" s="139" t="str">
        <f t="shared" si="3022"/>
        <v/>
      </c>
      <c r="AQ919" s="139">
        <f t="shared" si="3022"/>
        <v>10000</v>
      </c>
      <c r="AR919" s="139" t="str">
        <f t="shared" si="3022"/>
        <v/>
      </c>
      <c r="AS919" s="139" t="str">
        <f t="shared" si="3022"/>
        <v/>
      </c>
      <c r="AT919" s="118"/>
      <c r="AU919" s="138" t="str">
        <f t="shared" si="2511"/>
        <v/>
      </c>
      <c r="AV919" s="139" t="str">
        <f t="shared" si="2512"/>
        <v/>
      </c>
      <c r="AW919" s="139" t="str">
        <f t="shared" si="2513"/>
        <v/>
      </c>
      <c r="AX919" s="139" t="str">
        <f t="shared" si="2514"/>
        <v/>
      </c>
      <c r="AY919" s="139" t="str">
        <f t="shared" si="2515"/>
        <v/>
      </c>
      <c r="AZ919" s="140" t="str">
        <f t="shared" si="2516"/>
        <v/>
      </c>
      <c r="BA919" s="141" t="str">
        <f t="shared" si="2517"/>
        <v/>
      </c>
      <c r="BB919" s="139" t="str">
        <f t="shared" si="2518"/>
        <v/>
      </c>
      <c r="BC919" s="139" t="str">
        <f t="shared" si="2519"/>
        <v/>
      </c>
      <c r="BD919" s="139" t="str">
        <f t="shared" si="2520"/>
        <v/>
      </c>
      <c r="BE919" s="140" t="str">
        <f t="shared" si="2521"/>
        <v/>
      </c>
      <c r="BF919" s="122" t="str">
        <f t="shared" si="2522"/>
        <v/>
      </c>
      <c r="BG919" s="123" t="str">
        <f t="shared" si="2523"/>
        <v/>
      </c>
      <c r="BH919" s="123" t="str">
        <f t="shared" si="2524"/>
        <v/>
      </c>
      <c r="BI919" s="123" t="str">
        <f t="shared" si="2525"/>
        <v/>
      </c>
      <c r="BJ919" s="122" t="str">
        <f t="shared" si="2526"/>
        <v/>
      </c>
      <c r="BK919" s="123" t="str">
        <f t="shared" si="2527"/>
        <v/>
      </c>
      <c r="BL919" s="123" t="str">
        <f t="shared" si="2528"/>
        <v/>
      </c>
      <c r="BM919" s="123" t="str">
        <f t="shared" si="2529"/>
        <v/>
      </c>
      <c r="BN919" s="123" t="str">
        <f t="shared" si="2530"/>
        <v/>
      </c>
      <c r="BO919" s="123" t="str">
        <f t="shared" si="2531"/>
        <v/>
      </c>
      <c r="BP919" s="123" t="str">
        <f t="shared" si="2532"/>
        <v/>
      </c>
      <c r="BQ919" s="123" t="str">
        <f t="shared" si="2533"/>
        <v/>
      </c>
      <c r="BR919" s="124" t="str">
        <f t="shared" si="2534"/>
        <v/>
      </c>
      <c r="BS919" s="142" t="str">
        <f t="shared" si="2535"/>
        <v/>
      </c>
      <c r="BT919" s="143" t="str">
        <f t="shared" si="2536"/>
        <v/>
      </c>
      <c r="BU919" s="143" t="str">
        <f t="shared" si="2537"/>
        <v/>
      </c>
      <c r="BV919" s="143" t="str">
        <f t="shared" si="2538"/>
        <v/>
      </c>
      <c r="BW919" s="143" t="str">
        <f t="shared" si="2539"/>
        <v/>
      </c>
      <c r="BX919" s="144" t="str">
        <f t="shared" si="2540"/>
        <v/>
      </c>
      <c r="BY919" s="141" t="str">
        <f t="shared" si="2541"/>
        <v/>
      </c>
      <c r="BZ919" s="139" t="str">
        <f t="shared" si="2542"/>
        <v/>
      </c>
      <c r="CA919" s="139" t="str">
        <f t="shared" si="2543"/>
        <v/>
      </c>
      <c r="CB919" s="139" t="str">
        <f t="shared" si="2544"/>
        <v/>
      </c>
      <c r="CC919" s="139" t="str">
        <f t="shared" si="2545"/>
        <v/>
      </c>
      <c r="CD919" s="139" t="str">
        <f t="shared" si="2546"/>
        <v/>
      </c>
      <c r="CE919" s="140" t="str">
        <f t="shared" si="2547"/>
        <v/>
      </c>
      <c r="CF919" s="141" t="str">
        <f t="shared" si="2548"/>
        <v/>
      </c>
      <c r="CG919" s="139" t="str">
        <f t="shared" si="2549"/>
        <v/>
      </c>
      <c r="CH919" s="139" t="str">
        <f t="shared" si="2550"/>
        <v/>
      </c>
      <c r="CI919" s="139" t="str">
        <f t="shared" si="2551"/>
        <v/>
      </c>
      <c r="CJ919" s="139" t="str">
        <f t="shared" si="2552"/>
        <v/>
      </c>
      <c r="CK919" s="139" t="str">
        <f t="shared" si="2553"/>
        <v/>
      </c>
      <c r="CL919" s="140" t="str">
        <f t="shared" si="2554"/>
        <v/>
      </c>
      <c r="CM919" s="142" t="str">
        <f t="shared" si="2555"/>
        <v/>
      </c>
      <c r="CN919" s="143" t="str">
        <f t="shared" si="2556"/>
        <v/>
      </c>
      <c r="CO919" s="143" t="str">
        <f t="shared" si="2557"/>
        <v/>
      </c>
      <c r="CP919" s="143" t="str">
        <f t="shared" si="2558"/>
        <v/>
      </c>
      <c r="CQ919" s="143" t="str">
        <f t="shared" si="2559"/>
        <v/>
      </c>
      <c r="CR919" s="145" t="str">
        <f t="shared" si="2560"/>
        <v/>
      </c>
      <c r="CS919" s="127"/>
      <c r="CT919" s="122" t="str">
        <f t="shared" si="2561"/>
        <v/>
      </c>
      <c r="CU919" s="123" t="str">
        <f t="shared" si="2562"/>
        <v/>
      </c>
      <c r="CV919" s="123" t="str">
        <f t="shared" si="2563"/>
        <v/>
      </c>
      <c r="CW919" s="123" t="str">
        <f t="shared" si="2564"/>
        <v/>
      </c>
      <c r="CX919" s="123" t="str">
        <f t="shared" si="2565"/>
        <v/>
      </c>
      <c r="CY919" s="123" t="str">
        <f t="shared" si="2566"/>
        <v/>
      </c>
      <c r="CZ919" s="123" t="str">
        <f t="shared" si="2567"/>
        <v/>
      </c>
      <c r="DA919" s="123" t="str">
        <f t="shared" si="2568"/>
        <v/>
      </c>
      <c r="DB919" s="124" t="str">
        <f t="shared" si="2569"/>
        <v/>
      </c>
      <c r="DC919" s="128" t="str">
        <f t="shared" si="2570"/>
        <v/>
      </c>
      <c r="DD919" s="123" t="str">
        <f t="shared" si="2571"/>
        <v/>
      </c>
      <c r="DE919" s="123" t="str">
        <f t="shared" si="2572"/>
        <v/>
      </c>
      <c r="DF919" s="123" t="str">
        <f t="shared" si="2573"/>
        <v/>
      </c>
      <c r="DG919" s="123" t="str">
        <f t="shared" si="2574"/>
        <v/>
      </c>
      <c r="DH919" s="123" t="str">
        <f t="shared" si="2575"/>
        <v/>
      </c>
      <c r="DI919" s="123" t="str">
        <f t="shared" si="2576"/>
        <v/>
      </c>
      <c r="DJ919" s="129" t="str">
        <f t="shared" si="2577"/>
        <v/>
      </c>
      <c r="DK919" s="98" t="s">
        <v>68</v>
      </c>
      <c r="DL919" s="130">
        <f t="shared" si="2584"/>
        <v>913</v>
      </c>
      <c r="DM919" s="56"/>
    </row>
    <row r="920" spans="2:117" ht="22.5" customHeight="1">
      <c r="B920" s="98" t="s">
        <v>68</v>
      </c>
      <c r="C920" s="130">
        <f t="shared" si="2578"/>
        <v>914</v>
      </c>
      <c r="D920" s="146">
        <v>45743</v>
      </c>
      <c r="E920" s="155" t="s">
        <v>96</v>
      </c>
      <c r="F920" s="168" t="s">
        <v>97</v>
      </c>
      <c r="G920" s="158" t="s">
        <v>25</v>
      </c>
      <c r="H920" s="131" t="s">
        <v>49</v>
      </c>
      <c r="I920" s="132"/>
      <c r="J920" s="106">
        <v>69300</v>
      </c>
      <c r="K920" s="107">
        <f t="shared" si="2579"/>
        <v>7166656</v>
      </c>
      <c r="L920" s="647" t="str">
        <f>HYPERLINK("./通帳_公開用/外通帳Y914-936.pdf","通帳Y914-Y936")</f>
        <v>通帳Y914-Y936</v>
      </c>
      <c r="M920" s="166"/>
      <c r="N920" s="167" t="str">
        <f>HYPERLINK("./領収書_公開用/外領収書Y1契約決済金明細書.pdf","契約決済金明細書")</f>
        <v>契約決済金明細書</v>
      </c>
      <c r="O920" s="134" t="str">
        <f t="shared" ref="O920:S920" si="3023">IF($H920=O$6,$I920,"")</f>
        <v/>
      </c>
      <c r="P920" s="135" t="str">
        <f t="shared" si="3023"/>
        <v/>
      </c>
      <c r="Q920" s="136" t="str">
        <f t="shared" si="3023"/>
        <v/>
      </c>
      <c r="R920" s="135" t="str">
        <f t="shared" si="3023"/>
        <v/>
      </c>
      <c r="S920" s="137" t="str">
        <f t="shared" si="3023"/>
        <v/>
      </c>
      <c r="T920" s="113">
        <f t="shared" ref="T920:AJ920" si="3024">IF($H920=T$6,$J920,"")</f>
        <v>69300</v>
      </c>
      <c r="U920" s="114" t="str">
        <f t="shared" si="3024"/>
        <v/>
      </c>
      <c r="V920" s="114" t="str">
        <f t="shared" si="3024"/>
        <v/>
      </c>
      <c r="W920" s="114" t="str">
        <f t="shared" si="3024"/>
        <v/>
      </c>
      <c r="X920" s="113" t="str">
        <f t="shared" si="3024"/>
        <v/>
      </c>
      <c r="Y920" s="114" t="str">
        <f t="shared" si="3024"/>
        <v/>
      </c>
      <c r="Z920" s="114" t="str">
        <f t="shared" si="3024"/>
        <v/>
      </c>
      <c r="AA920" s="114" t="str">
        <f t="shared" si="3024"/>
        <v/>
      </c>
      <c r="AB920" s="113" t="str">
        <f t="shared" si="3024"/>
        <v/>
      </c>
      <c r="AC920" s="114" t="str">
        <f t="shared" si="3024"/>
        <v/>
      </c>
      <c r="AD920" s="114" t="str">
        <f t="shared" si="3024"/>
        <v/>
      </c>
      <c r="AE920" s="114" t="str">
        <f t="shared" si="3024"/>
        <v/>
      </c>
      <c r="AF920" s="114" t="str">
        <f t="shared" si="3024"/>
        <v/>
      </c>
      <c r="AG920" s="114" t="str">
        <f t="shared" si="3024"/>
        <v/>
      </c>
      <c r="AH920" s="114" t="str">
        <f t="shared" si="3024"/>
        <v/>
      </c>
      <c r="AI920" s="113" t="str">
        <f t="shared" si="3024"/>
        <v/>
      </c>
      <c r="AJ920" s="115" t="str">
        <f t="shared" si="3024"/>
        <v/>
      </c>
      <c r="AK920" s="617"/>
      <c r="AL920" s="38"/>
      <c r="AM920" s="98" t="s">
        <v>68</v>
      </c>
      <c r="AN920" s="130">
        <f t="shared" si="2582"/>
        <v>914</v>
      </c>
      <c r="AO920" s="138" t="str">
        <f t="shared" ref="AO920:AS920" si="3025">IF(AND($G920=AO$4,$H920=AO$6),$I920,"")</f>
        <v/>
      </c>
      <c r="AP920" s="139" t="str">
        <f t="shared" si="3025"/>
        <v/>
      </c>
      <c r="AQ920" s="139" t="str">
        <f t="shared" si="3025"/>
        <v/>
      </c>
      <c r="AR920" s="139" t="str">
        <f t="shared" si="3025"/>
        <v/>
      </c>
      <c r="AS920" s="139" t="str">
        <f t="shared" si="3025"/>
        <v/>
      </c>
      <c r="AT920" s="118"/>
      <c r="AU920" s="138" t="str">
        <f t="shared" si="2511"/>
        <v/>
      </c>
      <c r="AV920" s="139" t="str">
        <f t="shared" si="2512"/>
        <v/>
      </c>
      <c r="AW920" s="139" t="str">
        <f t="shared" si="2513"/>
        <v/>
      </c>
      <c r="AX920" s="139" t="str">
        <f t="shared" si="2514"/>
        <v/>
      </c>
      <c r="AY920" s="139" t="str">
        <f t="shared" si="2515"/>
        <v/>
      </c>
      <c r="AZ920" s="140" t="str">
        <f t="shared" si="2516"/>
        <v/>
      </c>
      <c r="BA920" s="141" t="str">
        <f t="shared" si="2517"/>
        <v/>
      </c>
      <c r="BB920" s="139" t="str">
        <f t="shared" si="2518"/>
        <v/>
      </c>
      <c r="BC920" s="139" t="str">
        <f t="shared" si="2519"/>
        <v/>
      </c>
      <c r="BD920" s="139" t="str">
        <f t="shared" si="2520"/>
        <v/>
      </c>
      <c r="BE920" s="140" t="str">
        <f t="shared" si="2521"/>
        <v/>
      </c>
      <c r="BF920" s="122">
        <f t="shared" si="2522"/>
        <v>69300</v>
      </c>
      <c r="BG920" s="123" t="str">
        <f t="shared" si="2523"/>
        <v/>
      </c>
      <c r="BH920" s="123" t="str">
        <f t="shared" si="2524"/>
        <v/>
      </c>
      <c r="BI920" s="123" t="str">
        <f t="shared" si="2525"/>
        <v/>
      </c>
      <c r="BJ920" s="122" t="str">
        <f t="shared" si="2526"/>
        <v/>
      </c>
      <c r="BK920" s="123" t="str">
        <f t="shared" si="2527"/>
        <v/>
      </c>
      <c r="BL920" s="123" t="str">
        <f t="shared" si="2528"/>
        <v/>
      </c>
      <c r="BM920" s="123" t="str">
        <f t="shared" si="2529"/>
        <v/>
      </c>
      <c r="BN920" s="123" t="str">
        <f t="shared" si="2530"/>
        <v/>
      </c>
      <c r="BO920" s="123" t="str">
        <f t="shared" si="2531"/>
        <v/>
      </c>
      <c r="BP920" s="123" t="str">
        <f t="shared" si="2532"/>
        <v/>
      </c>
      <c r="BQ920" s="123" t="str">
        <f t="shared" si="2533"/>
        <v/>
      </c>
      <c r="BR920" s="124" t="str">
        <f t="shared" si="2534"/>
        <v/>
      </c>
      <c r="BS920" s="142" t="str">
        <f t="shared" si="2535"/>
        <v/>
      </c>
      <c r="BT920" s="143" t="str">
        <f t="shared" si="2536"/>
        <v/>
      </c>
      <c r="BU920" s="143" t="str">
        <f t="shared" si="2537"/>
        <v/>
      </c>
      <c r="BV920" s="143" t="str">
        <f t="shared" si="2538"/>
        <v/>
      </c>
      <c r="BW920" s="143" t="str">
        <f t="shared" si="2539"/>
        <v/>
      </c>
      <c r="BX920" s="144" t="str">
        <f t="shared" si="2540"/>
        <v/>
      </c>
      <c r="BY920" s="141" t="str">
        <f t="shared" si="2541"/>
        <v/>
      </c>
      <c r="BZ920" s="139" t="str">
        <f t="shared" si="2542"/>
        <v/>
      </c>
      <c r="CA920" s="139" t="str">
        <f t="shared" si="2543"/>
        <v/>
      </c>
      <c r="CB920" s="139" t="str">
        <f t="shared" si="2544"/>
        <v/>
      </c>
      <c r="CC920" s="139" t="str">
        <f t="shared" si="2545"/>
        <v/>
      </c>
      <c r="CD920" s="139" t="str">
        <f t="shared" si="2546"/>
        <v/>
      </c>
      <c r="CE920" s="140" t="str">
        <f t="shared" si="2547"/>
        <v/>
      </c>
      <c r="CF920" s="141" t="str">
        <f t="shared" si="2548"/>
        <v/>
      </c>
      <c r="CG920" s="139" t="str">
        <f t="shared" si="2549"/>
        <v/>
      </c>
      <c r="CH920" s="139" t="str">
        <f t="shared" si="2550"/>
        <v/>
      </c>
      <c r="CI920" s="139" t="str">
        <f t="shared" si="2551"/>
        <v/>
      </c>
      <c r="CJ920" s="139" t="str">
        <f t="shared" si="2552"/>
        <v/>
      </c>
      <c r="CK920" s="139" t="str">
        <f t="shared" si="2553"/>
        <v/>
      </c>
      <c r="CL920" s="140" t="str">
        <f t="shared" si="2554"/>
        <v/>
      </c>
      <c r="CM920" s="142" t="str">
        <f t="shared" si="2555"/>
        <v/>
      </c>
      <c r="CN920" s="143" t="str">
        <f t="shared" si="2556"/>
        <v/>
      </c>
      <c r="CO920" s="143" t="str">
        <f t="shared" si="2557"/>
        <v/>
      </c>
      <c r="CP920" s="143" t="str">
        <f t="shared" si="2558"/>
        <v/>
      </c>
      <c r="CQ920" s="143" t="str">
        <f t="shared" si="2559"/>
        <v/>
      </c>
      <c r="CR920" s="145" t="str">
        <f t="shared" si="2560"/>
        <v/>
      </c>
      <c r="CS920" s="127"/>
      <c r="CT920" s="122" t="str">
        <f t="shared" si="2561"/>
        <v/>
      </c>
      <c r="CU920" s="123" t="str">
        <f t="shared" si="2562"/>
        <v/>
      </c>
      <c r="CV920" s="123" t="str">
        <f t="shared" si="2563"/>
        <v/>
      </c>
      <c r="CW920" s="123" t="str">
        <f t="shared" si="2564"/>
        <v/>
      </c>
      <c r="CX920" s="123" t="str">
        <f t="shared" si="2565"/>
        <v/>
      </c>
      <c r="CY920" s="123" t="str">
        <f t="shared" si="2566"/>
        <v/>
      </c>
      <c r="CZ920" s="123" t="str">
        <f t="shared" si="2567"/>
        <v/>
      </c>
      <c r="DA920" s="123" t="str">
        <f t="shared" si="2568"/>
        <v/>
      </c>
      <c r="DB920" s="124" t="str">
        <f t="shared" si="2569"/>
        <v/>
      </c>
      <c r="DC920" s="128" t="str">
        <f t="shared" si="2570"/>
        <v/>
      </c>
      <c r="DD920" s="123" t="str">
        <f t="shared" si="2571"/>
        <v/>
      </c>
      <c r="DE920" s="123" t="str">
        <f t="shared" si="2572"/>
        <v/>
      </c>
      <c r="DF920" s="123" t="str">
        <f t="shared" si="2573"/>
        <v/>
      </c>
      <c r="DG920" s="123" t="str">
        <f t="shared" si="2574"/>
        <v/>
      </c>
      <c r="DH920" s="123" t="str">
        <f t="shared" si="2575"/>
        <v/>
      </c>
      <c r="DI920" s="123" t="str">
        <f t="shared" si="2576"/>
        <v/>
      </c>
      <c r="DJ920" s="129" t="str">
        <f t="shared" si="2577"/>
        <v/>
      </c>
      <c r="DK920" s="98" t="s">
        <v>68</v>
      </c>
      <c r="DL920" s="130">
        <f t="shared" si="2584"/>
        <v>914</v>
      </c>
      <c r="DM920" s="56"/>
    </row>
    <row r="921" spans="2:117" ht="22.5" customHeight="1">
      <c r="B921" s="98" t="s">
        <v>68</v>
      </c>
      <c r="C921" s="130">
        <f t="shared" si="2578"/>
        <v>915</v>
      </c>
      <c r="D921" s="146">
        <v>45743</v>
      </c>
      <c r="E921" s="155" t="s">
        <v>73</v>
      </c>
      <c r="F921" s="168" t="s">
        <v>74</v>
      </c>
      <c r="G921" s="158" t="s">
        <v>25</v>
      </c>
      <c r="H921" s="131" t="s">
        <v>55</v>
      </c>
      <c r="I921" s="132"/>
      <c r="J921" s="106">
        <v>770</v>
      </c>
      <c r="K921" s="107">
        <f t="shared" si="2579"/>
        <v>7165886</v>
      </c>
      <c r="L921" s="645"/>
      <c r="M921" s="166"/>
      <c r="N921" s="133"/>
      <c r="O921" s="134" t="str">
        <f t="shared" ref="O921:S921" si="3026">IF($H921=O$6,$I921,"")</f>
        <v/>
      </c>
      <c r="P921" s="135" t="str">
        <f t="shared" si="3026"/>
        <v/>
      </c>
      <c r="Q921" s="136" t="str">
        <f t="shared" si="3026"/>
        <v/>
      </c>
      <c r="R921" s="135" t="str">
        <f t="shared" si="3026"/>
        <v/>
      </c>
      <c r="S921" s="137" t="str">
        <f t="shared" si="3026"/>
        <v/>
      </c>
      <c r="T921" s="113" t="str">
        <f t="shared" ref="T921:AJ921" si="3027">IF($H921=T$6,$J921,"")</f>
        <v/>
      </c>
      <c r="U921" s="114" t="str">
        <f t="shared" si="3027"/>
        <v/>
      </c>
      <c r="V921" s="114" t="str">
        <f t="shared" si="3027"/>
        <v/>
      </c>
      <c r="W921" s="114" t="str">
        <f t="shared" si="3027"/>
        <v/>
      </c>
      <c r="X921" s="113" t="str">
        <f t="shared" si="3027"/>
        <v/>
      </c>
      <c r="Y921" s="114" t="str">
        <f t="shared" si="3027"/>
        <v/>
      </c>
      <c r="Z921" s="114">
        <f t="shared" si="3027"/>
        <v>770</v>
      </c>
      <c r="AA921" s="114" t="str">
        <f t="shared" si="3027"/>
        <v/>
      </c>
      <c r="AB921" s="113" t="str">
        <f t="shared" si="3027"/>
        <v/>
      </c>
      <c r="AC921" s="114" t="str">
        <f t="shared" si="3027"/>
        <v/>
      </c>
      <c r="AD921" s="114" t="str">
        <f t="shared" si="3027"/>
        <v/>
      </c>
      <c r="AE921" s="114" t="str">
        <f t="shared" si="3027"/>
        <v/>
      </c>
      <c r="AF921" s="114" t="str">
        <f t="shared" si="3027"/>
        <v/>
      </c>
      <c r="AG921" s="114" t="str">
        <f t="shared" si="3027"/>
        <v/>
      </c>
      <c r="AH921" s="114" t="str">
        <f t="shared" si="3027"/>
        <v/>
      </c>
      <c r="AI921" s="113" t="str">
        <f t="shared" si="3027"/>
        <v/>
      </c>
      <c r="AJ921" s="115" t="str">
        <f t="shared" si="3027"/>
        <v/>
      </c>
      <c r="AK921" s="617"/>
      <c r="AL921" s="38"/>
      <c r="AM921" s="98" t="s">
        <v>68</v>
      </c>
      <c r="AN921" s="130">
        <f t="shared" si="2582"/>
        <v>915</v>
      </c>
      <c r="AO921" s="138" t="str">
        <f t="shared" ref="AO921:AS921" si="3028">IF(AND($G921=AO$4,$H921=AO$6),$I921,"")</f>
        <v/>
      </c>
      <c r="AP921" s="139" t="str">
        <f t="shared" si="3028"/>
        <v/>
      </c>
      <c r="AQ921" s="139" t="str">
        <f t="shared" si="3028"/>
        <v/>
      </c>
      <c r="AR921" s="139" t="str">
        <f t="shared" si="3028"/>
        <v/>
      </c>
      <c r="AS921" s="139" t="str">
        <f t="shared" si="3028"/>
        <v/>
      </c>
      <c r="AT921" s="118"/>
      <c r="AU921" s="138" t="str">
        <f t="shared" si="2511"/>
        <v/>
      </c>
      <c r="AV921" s="139" t="str">
        <f t="shared" si="2512"/>
        <v/>
      </c>
      <c r="AW921" s="139" t="str">
        <f t="shared" si="2513"/>
        <v/>
      </c>
      <c r="AX921" s="139" t="str">
        <f t="shared" si="2514"/>
        <v/>
      </c>
      <c r="AY921" s="139" t="str">
        <f t="shared" si="2515"/>
        <v/>
      </c>
      <c r="AZ921" s="140" t="str">
        <f t="shared" si="2516"/>
        <v/>
      </c>
      <c r="BA921" s="141" t="str">
        <f t="shared" si="2517"/>
        <v/>
      </c>
      <c r="BB921" s="139" t="str">
        <f t="shared" si="2518"/>
        <v/>
      </c>
      <c r="BC921" s="139" t="str">
        <f t="shared" si="2519"/>
        <v/>
      </c>
      <c r="BD921" s="139" t="str">
        <f t="shared" si="2520"/>
        <v/>
      </c>
      <c r="BE921" s="140" t="str">
        <f t="shared" si="2521"/>
        <v/>
      </c>
      <c r="BF921" s="122" t="str">
        <f t="shared" si="2522"/>
        <v/>
      </c>
      <c r="BG921" s="123" t="str">
        <f t="shared" si="2523"/>
        <v/>
      </c>
      <c r="BH921" s="123" t="str">
        <f t="shared" si="2524"/>
        <v/>
      </c>
      <c r="BI921" s="123" t="str">
        <f t="shared" si="2525"/>
        <v/>
      </c>
      <c r="BJ921" s="122">
        <f t="shared" si="2526"/>
        <v>770</v>
      </c>
      <c r="BK921" s="123" t="str">
        <f t="shared" si="2527"/>
        <v/>
      </c>
      <c r="BL921" s="123" t="str">
        <f t="shared" si="2528"/>
        <v/>
      </c>
      <c r="BM921" s="123" t="str">
        <f t="shared" si="2529"/>
        <v/>
      </c>
      <c r="BN921" s="123" t="str">
        <f t="shared" si="2530"/>
        <v/>
      </c>
      <c r="BO921" s="123" t="str">
        <f t="shared" si="2531"/>
        <v/>
      </c>
      <c r="BP921" s="123" t="str">
        <f t="shared" si="2532"/>
        <v/>
      </c>
      <c r="BQ921" s="123" t="str">
        <f t="shared" si="2533"/>
        <v/>
      </c>
      <c r="BR921" s="124" t="str">
        <f t="shared" si="2534"/>
        <v/>
      </c>
      <c r="BS921" s="142" t="str">
        <f t="shared" si="2535"/>
        <v/>
      </c>
      <c r="BT921" s="143" t="str">
        <f t="shared" si="2536"/>
        <v/>
      </c>
      <c r="BU921" s="143" t="str">
        <f t="shared" si="2537"/>
        <v/>
      </c>
      <c r="BV921" s="143" t="str">
        <f t="shared" si="2538"/>
        <v/>
      </c>
      <c r="BW921" s="143" t="str">
        <f t="shared" si="2539"/>
        <v/>
      </c>
      <c r="BX921" s="144" t="str">
        <f t="shared" si="2540"/>
        <v/>
      </c>
      <c r="BY921" s="141" t="str">
        <f t="shared" si="2541"/>
        <v/>
      </c>
      <c r="BZ921" s="139" t="str">
        <f t="shared" si="2542"/>
        <v/>
      </c>
      <c r="CA921" s="139" t="str">
        <f t="shared" si="2543"/>
        <v/>
      </c>
      <c r="CB921" s="139" t="str">
        <f t="shared" si="2544"/>
        <v/>
      </c>
      <c r="CC921" s="139" t="str">
        <f t="shared" si="2545"/>
        <v/>
      </c>
      <c r="CD921" s="139" t="str">
        <f t="shared" si="2546"/>
        <v/>
      </c>
      <c r="CE921" s="140" t="str">
        <f t="shared" si="2547"/>
        <v/>
      </c>
      <c r="CF921" s="141" t="str">
        <f t="shared" si="2548"/>
        <v/>
      </c>
      <c r="CG921" s="139" t="str">
        <f t="shared" si="2549"/>
        <v/>
      </c>
      <c r="CH921" s="139" t="str">
        <f t="shared" si="2550"/>
        <v/>
      </c>
      <c r="CI921" s="139" t="str">
        <f t="shared" si="2551"/>
        <v/>
      </c>
      <c r="CJ921" s="139" t="str">
        <f t="shared" si="2552"/>
        <v/>
      </c>
      <c r="CK921" s="139" t="str">
        <f t="shared" si="2553"/>
        <v/>
      </c>
      <c r="CL921" s="140" t="str">
        <f t="shared" si="2554"/>
        <v/>
      </c>
      <c r="CM921" s="142" t="str">
        <f t="shared" si="2555"/>
        <v/>
      </c>
      <c r="CN921" s="143" t="str">
        <f t="shared" si="2556"/>
        <v/>
      </c>
      <c r="CO921" s="143" t="str">
        <f t="shared" si="2557"/>
        <v/>
      </c>
      <c r="CP921" s="143" t="str">
        <f t="shared" si="2558"/>
        <v/>
      </c>
      <c r="CQ921" s="143" t="str">
        <f t="shared" si="2559"/>
        <v/>
      </c>
      <c r="CR921" s="145" t="str">
        <f t="shared" si="2560"/>
        <v/>
      </c>
      <c r="CS921" s="127"/>
      <c r="CT921" s="122" t="str">
        <f t="shared" si="2561"/>
        <v/>
      </c>
      <c r="CU921" s="123" t="str">
        <f t="shared" si="2562"/>
        <v/>
      </c>
      <c r="CV921" s="123" t="str">
        <f t="shared" si="2563"/>
        <v/>
      </c>
      <c r="CW921" s="123" t="str">
        <f t="shared" si="2564"/>
        <v/>
      </c>
      <c r="CX921" s="123" t="str">
        <f t="shared" si="2565"/>
        <v/>
      </c>
      <c r="CY921" s="123" t="str">
        <f t="shared" si="2566"/>
        <v/>
      </c>
      <c r="CZ921" s="123" t="str">
        <f t="shared" si="2567"/>
        <v/>
      </c>
      <c r="DA921" s="123" t="str">
        <f t="shared" si="2568"/>
        <v/>
      </c>
      <c r="DB921" s="124" t="str">
        <f t="shared" si="2569"/>
        <v/>
      </c>
      <c r="DC921" s="128" t="str">
        <f t="shared" si="2570"/>
        <v/>
      </c>
      <c r="DD921" s="123" t="str">
        <f t="shared" si="2571"/>
        <v/>
      </c>
      <c r="DE921" s="123" t="str">
        <f t="shared" si="2572"/>
        <v/>
      </c>
      <c r="DF921" s="123" t="str">
        <f t="shared" si="2573"/>
        <v/>
      </c>
      <c r="DG921" s="123" t="str">
        <f t="shared" si="2574"/>
        <v/>
      </c>
      <c r="DH921" s="123" t="str">
        <f t="shared" si="2575"/>
        <v/>
      </c>
      <c r="DI921" s="123" t="str">
        <f t="shared" si="2576"/>
        <v/>
      </c>
      <c r="DJ921" s="129" t="str">
        <f t="shared" si="2577"/>
        <v/>
      </c>
      <c r="DK921" s="98" t="s">
        <v>68</v>
      </c>
      <c r="DL921" s="130">
        <f t="shared" si="2584"/>
        <v>915</v>
      </c>
      <c r="DM921" s="56"/>
    </row>
    <row r="922" spans="2:117" ht="22.5" customHeight="1">
      <c r="B922" s="98" t="s">
        <v>68</v>
      </c>
      <c r="C922" s="130">
        <f t="shared" si="2578"/>
        <v>916</v>
      </c>
      <c r="D922" s="146">
        <v>45744</v>
      </c>
      <c r="E922" s="155" t="s">
        <v>69</v>
      </c>
      <c r="F922" s="102" t="s">
        <v>70</v>
      </c>
      <c r="G922" s="103" t="s">
        <v>20</v>
      </c>
      <c r="H922" s="131" t="s">
        <v>46</v>
      </c>
      <c r="I922" s="132">
        <v>7777</v>
      </c>
      <c r="J922" s="106"/>
      <c r="K922" s="107">
        <f t="shared" si="2579"/>
        <v>7173663</v>
      </c>
      <c r="L922" s="645"/>
      <c r="M922" s="133"/>
      <c r="N922" s="133"/>
      <c r="O922" s="134" t="str">
        <f t="shared" ref="O922:S922" si="3029">IF($H922=O$6,$I922,"")</f>
        <v/>
      </c>
      <c r="P922" s="135" t="str">
        <f t="shared" si="3029"/>
        <v/>
      </c>
      <c r="Q922" s="136">
        <f t="shared" si="3029"/>
        <v>7777</v>
      </c>
      <c r="R922" s="135" t="str">
        <f t="shared" si="3029"/>
        <v/>
      </c>
      <c r="S922" s="137" t="str">
        <f t="shared" si="3029"/>
        <v/>
      </c>
      <c r="T922" s="113" t="str">
        <f t="shared" ref="T922:AJ922" si="3030">IF($H922=T$6,$J922,"")</f>
        <v/>
      </c>
      <c r="U922" s="114" t="str">
        <f t="shared" si="3030"/>
        <v/>
      </c>
      <c r="V922" s="114" t="str">
        <f t="shared" si="3030"/>
        <v/>
      </c>
      <c r="W922" s="114" t="str">
        <f t="shared" si="3030"/>
        <v/>
      </c>
      <c r="X922" s="113" t="str">
        <f t="shared" si="3030"/>
        <v/>
      </c>
      <c r="Y922" s="114" t="str">
        <f t="shared" si="3030"/>
        <v/>
      </c>
      <c r="Z922" s="114" t="str">
        <f t="shared" si="3030"/>
        <v/>
      </c>
      <c r="AA922" s="114" t="str">
        <f t="shared" si="3030"/>
        <v/>
      </c>
      <c r="AB922" s="113" t="str">
        <f t="shared" si="3030"/>
        <v/>
      </c>
      <c r="AC922" s="114" t="str">
        <f t="shared" si="3030"/>
        <v/>
      </c>
      <c r="AD922" s="114" t="str">
        <f t="shared" si="3030"/>
        <v/>
      </c>
      <c r="AE922" s="114" t="str">
        <f t="shared" si="3030"/>
        <v/>
      </c>
      <c r="AF922" s="114" t="str">
        <f t="shared" si="3030"/>
        <v/>
      </c>
      <c r="AG922" s="114" t="str">
        <f t="shared" si="3030"/>
        <v/>
      </c>
      <c r="AH922" s="114" t="str">
        <f t="shared" si="3030"/>
        <v/>
      </c>
      <c r="AI922" s="113" t="str">
        <f t="shared" si="3030"/>
        <v/>
      </c>
      <c r="AJ922" s="115" t="str">
        <f t="shared" si="3030"/>
        <v/>
      </c>
      <c r="AK922" s="617"/>
      <c r="AL922" s="38"/>
      <c r="AM922" s="98" t="s">
        <v>68</v>
      </c>
      <c r="AN922" s="130">
        <f t="shared" si="2582"/>
        <v>916</v>
      </c>
      <c r="AO922" s="138" t="str">
        <f t="shared" ref="AO922:AS922" si="3031">IF(AND($G922=AO$4,$H922=AO$6),$I922,"")</f>
        <v/>
      </c>
      <c r="AP922" s="139" t="str">
        <f t="shared" si="3031"/>
        <v/>
      </c>
      <c r="AQ922" s="139">
        <f t="shared" si="3031"/>
        <v>7777</v>
      </c>
      <c r="AR922" s="139" t="str">
        <f t="shared" si="3031"/>
        <v/>
      </c>
      <c r="AS922" s="139" t="str">
        <f t="shared" si="3031"/>
        <v/>
      </c>
      <c r="AT922" s="118"/>
      <c r="AU922" s="138" t="str">
        <f t="shared" si="2511"/>
        <v/>
      </c>
      <c r="AV922" s="139" t="str">
        <f t="shared" si="2512"/>
        <v/>
      </c>
      <c r="AW922" s="139" t="str">
        <f t="shared" si="2513"/>
        <v/>
      </c>
      <c r="AX922" s="139" t="str">
        <f t="shared" si="2514"/>
        <v/>
      </c>
      <c r="AY922" s="139" t="str">
        <f t="shared" si="2515"/>
        <v/>
      </c>
      <c r="AZ922" s="140" t="str">
        <f t="shared" si="2516"/>
        <v/>
      </c>
      <c r="BA922" s="141" t="str">
        <f t="shared" si="2517"/>
        <v/>
      </c>
      <c r="BB922" s="139" t="str">
        <f t="shared" si="2518"/>
        <v/>
      </c>
      <c r="BC922" s="139" t="str">
        <f t="shared" si="2519"/>
        <v/>
      </c>
      <c r="BD922" s="139" t="str">
        <f t="shared" si="2520"/>
        <v/>
      </c>
      <c r="BE922" s="140" t="str">
        <f t="shared" si="2521"/>
        <v/>
      </c>
      <c r="BF922" s="122" t="str">
        <f t="shared" si="2522"/>
        <v/>
      </c>
      <c r="BG922" s="123" t="str">
        <f t="shared" si="2523"/>
        <v/>
      </c>
      <c r="BH922" s="123" t="str">
        <f t="shared" si="2524"/>
        <v/>
      </c>
      <c r="BI922" s="123" t="str">
        <f t="shared" si="2525"/>
        <v/>
      </c>
      <c r="BJ922" s="122" t="str">
        <f t="shared" si="2526"/>
        <v/>
      </c>
      <c r="BK922" s="123" t="str">
        <f t="shared" si="2527"/>
        <v/>
      </c>
      <c r="BL922" s="123" t="str">
        <f t="shared" si="2528"/>
        <v/>
      </c>
      <c r="BM922" s="123" t="str">
        <f t="shared" si="2529"/>
        <v/>
      </c>
      <c r="BN922" s="123" t="str">
        <f t="shared" si="2530"/>
        <v/>
      </c>
      <c r="BO922" s="123" t="str">
        <f t="shared" si="2531"/>
        <v/>
      </c>
      <c r="BP922" s="123" t="str">
        <f t="shared" si="2532"/>
        <v/>
      </c>
      <c r="BQ922" s="123" t="str">
        <f t="shared" si="2533"/>
        <v/>
      </c>
      <c r="BR922" s="124" t="str">
        <f t="shared" si="2534"/>
        <v/>
      </c>
      <c r="BS922" s="142" t="str">
        <f t="shared" si="2535"/>
        <v/>
      </c>
      <c r="BT922" s="143" t="str">
        <f t="shared" si="2536"/>
        <v/>
      </c>
      <c r="BU922" s="143" t="str">
        <f t="shared" si="2537"/>
        <v/>
      </c>
      <c r="BV922" s="143" t="str">
        <f t="shared" si="2538"/>
        <v/>
      </c>
      <c r="BW922" s="143" t="str">
        <f t="shared" si="2539"/>
        <v/>
      </c>
      <c r="BX922" s="144" t="str">
        <f t="shared" si="2540"/>
        <v/>
      </c>
      <c r="BY922" s="141" t="str">
        <f t="shared" si="2541"/>
        <v/>
      </c>
      <c r="BZ922" s="139" t="str">
        <f t="shared" si="2542"/>
        <v/>
      </c>
      <c r="CA922" s="139" t="str">
        <f t="shared" si="2543"/>
        <v/>
      </c>
      <c r="CB922" s="139" t="str">
        <f t="shared" si="2544"/>
        <v/>
      </c>
      <c r="CC922" s="139" t="str">
        <f t="shared" si="2545"/>
        <v/>
      </c>
      <c r="CD922" s="139" t="str">
        <f t="shared" si="2546"/>
        <v/>
      </c>
      <c r="CE922" s="140" t="str">
        <f t="shared" si="2547"/>
        <v/>
      </c>
      <c r="CF922" s="141" t="str">
        <f t="shared" si="2548"/>
        <v/>
      </c>
      <c r="CG922" s="139" t="str">
        <f t="shared" si="2549"/>
        <v/>
      </c>
      <c r="CH922" s="139" t="str">
        <f t="shared" si="2550"/>
        <v/>
      </c>
      <c r="CI922" s="139" t="str">
        <f t="shared" si="2551"/>
        <v/>
      </c>
      <c r="CJ922" s="139" t="str">
        <f t="shared" si="2552"/>
        <v/>
      </c>
      <c r="CK922" s="139" t="str">
        <f t="shared" si="2553"/>
        <v/>
      </c>
      <c r="CL922" s="140" t="str">
        <f t="shared" si="2554"/>
        <v/>
      </c>
      <c r="CM922" s="142" t="str">
        <f t="shared" si="2555"/>
        <v/>
      </c>
      <c r="CN922" s="143" t="str">
        <f t="shared" si="2556"/>
        <v/>
      </c>
      <c r="CO922" s="143" t="str">
        <f t="shared" si="2557"/>
        <v/>
      </c>
      <c r="CP922" s="143" t="str">
        <f t="shared" si="2558"/>
        <v/>
      </c>
      <c r="CQ922" s="143" t="str">
        <f t="shared" si="2559"/>
        <v/>
      </c>
      <c r="CR922" s="145" t="str">
        <f t="shared" si="2560"/>
        <v/>
      </c>
      <c r="CS922" s="127"/>
      <c r="CT922" s="122" t="str">
        <f t="shared" si="2561"/>
        <v/>
      </c>
      <c r="CU922" s="123" t="str">
        <f t="shared" si="2562"/>
        <v/>
      </c>
      <c r="CV922" s="123" t="str">
        <f t="shared" si="2563"/>
        <v/>
      </c>
      <c r="CW922" s="123" t="str">
        <f t="shared" si="2564"/>
        <v/>
      </c>
      <c r="CX922" s="123" t="str">
        <f t="shared" si="2565"/>
        <v/>
      </c>
      <c r="CY922" s="123" t="str">
        <f t="shared" si="2566"/>
        <v/>
      </c>
      <c r="CZ922" s="123" t="str">
        <f t="shared" si="2567"/>
        <v/>
      </c>
      <c r="DA922" s="123" t="str">
        <f t="shared" si="2568"/>
        <v/>
      </c>
      <c r="DB922" s="124" t="str">
        <f t="shared" si="2569"/>
        <v/>
      </c>
      <c r="DC922" s="128" t="str">
        <f t="shared" si="2570"/>
        <v/>
      </c>
      <c r="DD922" s="123" t="str">
        <f t="shared" si="2571"/>
        <v/>
      </c>
      <c r="DE922" s="123" t="str">
        <f t="shared" si="2572"/>
        <v/>
      </c>
      <c r="DF922" s="123" t="str">
        <f t="shared" si="2573"/>
        <v/>
      </c>
      <c r="DG922" s="123" t="str">
        <f t="shared" si="2574"/>
        <v/>
      </c>
      <c r="DH922" s="123" t="str">
        <f t="shared" si="2575"/>
        <v/>
      </c>
      <c r="DI922" s="123" t="str">
        <f t="shared" si="2576"/>
        <v/>
      </c>
      <c r="DJ922" s="129" t="str">
        <f t="shared" si="2577"/>
        <v/>
      </c>
      <c r="DK922" s="98" t="s">
        <v>68</v>
      </c>
      <c r="DL922" s="130">
        <f t="shared" si="2584"/>
        <v>916</v>
      </c>
      <c r="DM922" s="56"/>
    </row>
    <row r="923" spans="2:117" ht="22.5" customHeight="1">
      <c r="B923" s="98" t="s">
        <v>68</v>
      </c>
      <c r="C923" s="130">
        <f t="shared" si="2578"/>
        <v>917</v>
      </c>
      <c r="D923" s="146">
        <v>45747</v>
      </c>
      <c r="E923" s="155" t="s">
        <v>69</v>
      </c>
      <c r="F923" s="102" t="s">
        <v>70</v>
      </c>
      <c r="G923" s="103" t="s">
        <v>20</v>
      </c>
      <c r="H923" s="131" t="s">
        <v>46</v>
      </c>
      <c r="I923" s="132">
        <v>10000</v>
      </c>
      <c r="J923" s="106"/>
      <c r="K923" s="107">
        <f t="shared" si="2579"/>
        <v>7183663</v>
      </c>
      <c r="L923" s="645"/>
      <c r="M923" s="133"/>
      <c r="N923" s="133"/>
      <c r="O923" s="134" t="str">
        <f t="shared" ref="O923:S923" si="3032">IF($H923=O$6,$I923,"")</f>
        <v/>
      </c>
      <c r="P923" s="135" t="str">
        <f t="shared" si="3032"/>
        <v/>
      </c>
      <c r="Q923" s="136">
        <f t="shared" si="3032"/>
        <v>10000</v>
      </c>
      <c r="R923" s="135" t="str">
        <f t="shared" si="3032"/>
        <v/>
      </c>
      <c r="S923" s="137" t="str">
        <f t="shared" si="3032"/>
        <v/>
      </c>
      <c r="T923" s="113" t="str">
        <f t="shared" ref="T923:AJ923" si="3033">IF($H923=T$6,$J923,"")</f>
        <v/>
      </c>
      <c r="U923" s="114" t="str">
        <f t="shared" si="3033"/>
        <v/>
      </c>
      <c r="V923" s="114" t="str">
        <f t="shared" si="3033"/>
        <v/>
      </c>
      <c r="W923" s="114" t="str">
        <f t="shared" si="3033"/>
        <v/>
      </c>
      <c r="X923" s="113" t="str">
        <f t="shared" si="3033"/>
        <v/>
      </c>
      <c r="Y923" s="114" t="str">
        <f t="shared" si="3033"/>
        <v/>
      </c>
      <c r="Z923" s="114" t="str">
        <f t="shared" si="3033"/>
        <v/>
      </c>
      <c r="AA923" s="114" t="str">
        <f t="shared" si="3033"/>
        <v/>
      </c>
      <c r="AB923" s="113" t="str">
        <f t="shared" si="3033"/>
        <v/>
      </c>
      <c r="AC923" s="114" t="str">
        <f t="shared" si="3033"/>
        <v/>
      </c>
      <c r="AD923" s="114" t="str">
        <f t="shared" si="3033"/>
        <v/>
      </c>
      <c r="AE923" s="114" t="str">
        <f t="shared" si="3033"/>
        <v/>
      </c>
      <c r="AF923" s="114" t="str">
        <f t="shared" si="3033"/>
        <v/>
      </c>
      <c r="AG923" s="114" t="str">
        <f t="shared" si="3033"/>
        <v/>
      </c>
      <c r="AH923" s="114" t="str">
        <f t="shared" si="3033"/>
        <v/>
      </c>
      <c r="AI923" s="113" t="str">
        <f t="shared" si="3033"/>
        <v/>
      </c>
      <c r="AJ923" s="115" t="str">
        <f t="shared" si="3033"/>
        <v/>
      </c>
      <c r="AK923" s="617"/>
      <c r="AL923" s="38"/>
      <c r="AM923" s="98" t="s">
        <v>68</v>
      </c>
      <c r="AN923" s="130">
        <f t="shared" si="2582"/>
        <v>917</v>
      </c>
      <c r="AO923" s="138" t="str">
        <f t="shared" ref="AO923:AS923" si="3034">IF(AND($G923=AO$4,$H923=AO$6),$I923,"")</f>
        <v/>
      </c>
      <c r="AP923" s="139" t="str">
        <f t="shared" si="3034"/>
        <v/>
      </c>
      <c r="AQ923" s="139">
        <f t="shared" si="3034"/>
        <v>10000</v>
      </c>
      <c r="AR923" s="139" t="str">
        <f t="shared" si="3034"/>
        <v/>
      </c>
      <c r="AS923" s="139" t="str">
        <f t="shared" si="3034"/>
        <v/>
      </c>
      <c r="AT923" s="118"/>
      <c r="AU923" s="138" t="str">
        <f t="shared" si="2511"/>
        <v/>
      </c>
      <c r="AV923" s="139" t="str">
        <f t="shared" si="2512"/>
        <v/>
      </c>
      <c r="AW923" s="139" t="str">
        <f t="shared" si="2513"/>
        <v/>
      </c>
      <c r="AX923" s="139" t="str">
        <f t="shared" si="2514"/>
        <v/>
      </c>
      <c r="AY923" s="139" t="str">
        <f t="shared" si="2515"/>
        <v/>
      </c>
      <c r="AZ923" s="140" t="str">
        <f t="shared" si="2516"/>
        <v/>
      </c>
      <c r="BA923" s="141" t="str">
        <f t="shared" si="2517"/>
        <v/>
      </c>
      <c r="BB923" s="139" t="str">
        <f t="shared" si="2518"/>
        <v/>
      </c>
      <c r="BC923" s="139" t="str">
        <f t="shared" si="2519"/>
        <v/>
      </c>
      <c r="BD923" s="139" t="str">
        <f t="shared" si="2520"/>
        <v/>
      </c>
      <c r="BE923" s="140" t="str">
        <f t="shared" si="2521"/>
        <v/>
      </c>
      <c r="BF923" s="122" t="str">
        <f t="shared" si="2522"/>
        <v/>
      </c>
      <c r="BG923" s="123" t="str">
        <f t="shared" si="2523"/>
        <v/>
      </c>
      <c r="BH923" s="123" t="str">
        <f t="shared" si="2524"/>
        <v/>
      </c>
      <c r="BI923" s="123" t="str">
        <f t="shared" si="2525"/>
        <v/>
      </c>
      <c r="BJ923" s="122" t="str">
        <f t="shared" si="2526"/>
        <v/>
      </c>
      <c r="BK923" s="123" t="str">
        <f t="shared" si="2527"/>
        <v/>
      </c>
      <c r="BL923" s="123" t="str">
        <f t="shared" si="2528"/>
        <v/>
      </c>
      <c r="BM923" s="123" t="str">
        <f t="shared" si="2529"/>
        <v/>
      </c>
      <c r="BN923" s="123" t="str">
        <f t="shared" si="2530"/>
        <v/>
      </c>
      <c r="BO923" s="123" t="str">
        <f t="shared" si="2531"/>
        <v/>
      </c>
      <c r="BP923" s="123" t="str">
        <f t="shared" si="2532"/>
        <v/>
      </c>
      <c r="BQ923" s="123" t="str">
        <f t="shared" si="2533"/>
        <v/>
      </c>
      <c r="BR923" s="124" t="str">
        <f t="shared" si="2534"/>
        <v/>
      </c>
      <c r="BS923" s="142" t="str">
        <f t="shared" si="2535"/>
        <v/>
      </c>
      <c r="BT923" s="143" t="str">
        <f t="shared" si="2536"/>
        <v/>
      </c>
      <c r="BU923" s="143" t="str">
        <f t="shared" si="2537"/>
        <v/>
      </c>
      <c r="BV923" s="143" t="str">
        <f t="shared" si="2538"/>
        <v/>
      </c>
      <c r="BW923" s="143" t="str">
        <f t="shared" si="2539"/>
        <v/>
      </c>
      <c r="BX923" s="144" t="str">
        <f t="shared" si="2540"/>
        <v/>
      </c>
      <c r="BY923" s="141" t="str">
        <f t="shared" si="2541"/>
        <v/>
      </c>
      <c r="BZ923" s="139" t="str">
        <f t="shared" si="2542"/>
        <v/>
      </c>
      <c r="CA923" s="139" t="str">
        <f t="shared" si="2543"/>
        <v/>
      </c>
      <c r="CB923" s="139" t="str">
        <f t="shared" si="2544"/>
        <v/>
      </c>
      <c r="CC923" s="139" t="str">
        <f t="shared" si="2545"/>
        <v/>
      </c>
      <c r="CD923" s="139" t="str">
        <f t="shared" si="2546"/>
        <v/>
      </c>
      <c r="CE923" s="140" t="str">
        <f t="shared" si="2547"/>
        <v/>
      </c>
      <c r="CF923" s="141" t="str">
        <f t="shared" si="2548"/>
        <v/>
      </c>
      <c r="CG923" s="139" t="str">
        <f t="shared" si="2549"/>
        <v/>
      </c>
      <c r="CH923" s="139" t="str">
        <f t="shared" si="2550"/>
        <v/>
      </c>
      <c r="CI923" s="139" t="str">
        <f t="shared" si="2551"/>
        <v/>
      </c>
      <c r="CJ923" s="139" t="str">
        <f t="shared" si="2552"/>
        <v/>
      </c>
      <c r="CK923" s="139" t="str">
        <f t="shared" si="2553"/>
        <v/>
      </c>
      <c r="CL923" s="140" t="str">
        <f t="shared" si="2554"/>
        <v/>
      </c>
      <c r="CM923" s="142" t="str">
        <f t="shared" si="2555"/>
        <v/>
      </c>
      <c r="CN923" s="143" t="str">
        <f t="shared" si="2556"/>
        <v/>
      </c>
      <c r="CO923" s="143" t="str">
        <f t="shared" si="2557"/>
        <v/>
      </c>
      <c r="CP923" s="143" t="str">
        <f t="shared" si="2558"/>
        <v/>
      </c>
      <c r="CQ923" s="143" t="str">
        <f t="shared" si="2559"/>
        <v/>
      </c>
      <c r="CR923" s="145" t="str">
        <f t="shared" si="2560"/>
        <v/>
      </c>
      <c r="CS923" s="127"/>
      <c r="CT923" s="122" t="str">
        <f t="shared" si="2561"/>
        <v/>
      </c>
      <c r="CU923" s="123" t="str">
        <f t="shared" si="2562"/>
        <v/>
      </c>
      <c r="CV923" s="123" t="str">
        <f t="shared" si="2563"/>
        <v/>
      </c>
      <c r="CW923" s="123" t="str">
        <f t="shared" si="2564"/>
        <v/>
      </c>
      <c r="CX923" s="123" t="str">
        <f t="shared" si="2565"/>
        <v/>
      </c>
      <c r="CY923" s="123" t="str">
        <f t="shared" si="2566"/>
        <v/>
      </c>
      <c r="CZ923" s="123" t="str">
        <f t="shared" si="2567"/>
        <v/>
      </c>
      <c r="DA923" s="123" t="str">
        <f t="shared" si="2568"/>
        <v/>
      </c>
      <c r="DB923" s="124" t="str">
        <f t="shared" si="2569"/>
        <v/>
      </c>
      <c r="DC923" s="128" t="str">
        <f t="shared" si="2570"/>
        <v/>
      </c>
      <c r="DD923" s="123" t="str">
        <f t="shared" si="2571"/>
        <v/>
      </c>
      <c r="DE923" s="123" t="str">
        <f t="shared" si="2572"/>
        <v/>
      </c>
      <c r="DF923" s="123" t="str">
        <f t="shared" si="2573"/>
        <v/>
      </c>
      <c r="DG923" s="123" t="str">
        <f t="shared" si="2574"/>
        <v/>
      </c>
      <c r="DH923" s="123" t="str">
        <f t="shared" si="2575"/>
        <v/>
      </c>
      <c r="DI923" s="123" t="str">
        <f t="shared" si="2576"/>
        <v/>
      </c>
      <c r="DJ923" s="129" t="str">
        <f t="shared" si="2577"/>
        <v/>
      </c>
      <c r="DK923" s="98" t="s">
        <v>68</v>
      </c>
      <c r="DL923" s="130">
        <f t="shared" si="2584"/>
        <v>917</v>
      </c>
      <c r="DM923" s="56"/>
    </row>
    <row r="924" spans="2:117" ht="22.5" customHeight="1">
      <c r="B924" s="98" t="s">
        <v>68</v>
      </c>
      <c r="C924" s="130">
        <f t="shared" si="2578"/>
        <v>918</v>
      </c>
      <c r="D924" s="100">
        <v>45748</v>
      </c>
      <c r="E924" s="101" t="s">
        <v>79</v>
      </c>
      <c r="F924" s="174" t="s">
        <v>98</v>
      </c>
      <c r="G924" s="103" t="s">
        <v>30</v>
      </c>
      <c r="H924" s="131" t="s">
        <v>64</v>
      </c>
      <c r="I924" s="132"/>
      <c r="J924" s="106">
        <v>7350</v>
      </c>
      <c r="K924" s="107">
        <f t="shared" si="2579"/>
        <v>7176313</v>
      </c>
      <c r="L924" s="645"/>
      <c r="M924" s="166"/>
      <c r="N924" s="167" t="str">
        <f>HYPERLINK("./領収書_公開用/外領収書Y10請求書Y10.pdf","請求書Y10")</f>
        <v>請求書Y10</v>
      </c>
      <c r="O924" s="134" t="str">
        <f t="shared" ref="O924:S924" si="3035">IF($H924=O$6,$I924,"")</f>
        <v/>
      </c>
      <c r="P924" s="135" t="str">
        <f t="shared" si="3035"/>
        <v/>
      </c>
      <c r="Q924" s="136" t="str">
        <f t="shared" si="3035"/>
        <v/>
      </c>
      <c r="R924" s="135" t="str">
        <f t="shared" si="3035"/>
        <v/>
      </c>
      <c r="S924" s="137" t="str">
        <f t="shared" si="3035"/>
        <v/>
      </c>
      <c r="T924" s="113" t="str">
        <f t="shared" ref="T924:AJ924" si="3036">IF($H924=T$6,$J924,"")</f>
        <v/>
      </c>
      <c r="U924" s="114" t="str">
        <f t="shared" si="3036"/>
        <v/>
      </c>
      <c r="V924" s="114" t="str">
        <f t="shared" si="3036"/>
        <v/>
      </c>
      <c r="W924" s="114" t="str">
        <f t="shared" si="3036"/>
        <v/>
      </c>
      <c r="X924" s="113" t="str">
        <f t="shared" si="3036"/>
        <v/>
      </c>
      <c r="Y924" s="114" t="str">
        <f t="shared" si="3036"/>
        <v/>
      </c>
      <c r="Z924" s="114" t="str">
        <f t="shared" si="3036"/>
        <v/>
      </c>
      <c r="AA924" s="114" t="str">
        <f t="shared" si="3036"/>
        <v/>
      </c>
      <c r="AB924" s="113" t="str">
        <f t="shared" si="3036"/>
        <v/>
      </c>
      <c r="AC924" s="114" t="str">
        <f t="shared" si="3036"/>
        <v/>
      </c>
      <c r="AD924" s="114" t="str">
        <f t="shared" si="3036"/>
        <v/>
      </c>
      <c r="AE924" s="114" t="str">
        <f t="shared" si="3036"/>
        <v/>
      </c>
      <c r="AF924" s="114" t="str">
        <f t="shared" si="3036"/>
        <v/>
      </c>
      <c r="AG924" s="114" t="str">
        <f t="shared" si="3036"/>
        <v/>
      </c>
      <c r="AH924" s="114" t="str">
        <f t="shared" si="3036"/>
        <v/>
      </c>
      <c r="AI924" s="113">
        <f t="shared" si="3036"/>
        <v>7350</v>
      </c>
      <c r="AJ924" s="115" t="str">
        <f t="shared" si="3036"/>
        <v/>
      </c>
      <c r="AK924" s="617"/>
      <c r="AL924" s="38"/>
      <c r="AM924" s="98" t="s">
        <v>68</v>
      </c>
      <c r="AN924" s="130">
        <f t="shared" si="2582"/>
        <v>918</v>
      </c>
      <c r="AO924" s="138" t="str">
        <f t="shared" ref="AO924:AS924" si="3037">IF(AND($G924=AO$4,$H924=AO$6),$I924,"")</f>
        <v/>
      </c>
      <c r="AP924" s="139" t="str">
        <f t="shared" si="3037"/>
        <v/>
      </c>
      <c r="AQ924" s="139" t="str">
        <f t="shared" si="3037"/>
        <v/>
      </c>
      <c r="AR924" s="139" t="str">
        <f t="shared" si="3037"/>
        <v/>
      </c>
      <c r="AS924" s="139" t="str">
        <f t="shared" si="3037"/>
        <v/>
      </c>
      <c r="AT924" s="118"/>
      <c r="AU924" s="138" t="str">
        <f t="shared" si="2511"/>
        <v/>
      </c>
      <c r="AV924" s="139" t="str">
        <f t="shared" si="2512"/>
        <v/>
      </c>
      <c r="AW924" s="139" t="str">
        <f t="shared" si="2513"/>
        <v/>
      </c>
      <c r="AX924" s="139" t="str">
        <f t="shared" si="2514"/>
        <v/>
      </c>
      <c r="AY924" s="139" t="str">
        <f t="shared" si="2515"/>
        <v/>
      </c>
      <c r="AZ924" s="140" t="str">
        <f t="shared" si="2516"/>
        <v/>
      </c>
      <c r="BA924" s="141" t="str">
        <f t="shared" si="2517"/>
        <v/>
      </c>
      <c r="BB924" s="139" t="str">
        <f t="shared" si="2518"/>
        <v/>
      </c>
      <c r="BC924" s="139" t="str">
        <f t="shared" si="2519"/>
        <v/>
      </c>
      <c r="BD924" s="139" t="str">
        <f t="shared" si="2520"/>
        <v/>
      </c>
      <c r="BE924" s="140" t="str">
        <f t="shared" si="2521"/>
        <v/>
      </c>
      <c r="BF924" s="122" t="str">
        <f t="shared" si="2522"/>
        <v/>
      </c>
      <c r="BG924" s="123" t="str">
        <f t="shared" si="2523"/>
        <v/>
      </c>
      <c r="BH924" s="123" t="str">
        <f t="shared" si="2524"/>
        <v/>
      </c>
      <c r="BI924" s="123" t="str">
        <f t="shared" si="2525"/>
        <v/>
      </c>
      <c r="BJ924" s="122" t="str">
        <f t="shared" si="2526"/>
        <v/>
      </c>
      <c r="BK924" s="123" t="str">
        <f t="shared" si="2527"/>
        <v/>
      </c>
      <c r="BL924" s="123" t="str">
        <f t="shared" si="2528"/>
        <v/>
      </c>
      <c r="BM924" s="123" t="str">
        <f t="shared" si="2529"/>
        <v/>
      </c>
      <c r="BN924" s="123" t="str">
        <f t="shared" si="2530"/>
        <v/>
      </c>
      <c r="BO924" s="123" t="str">
        <f t="shared" si="2531"/>
        <v/>
      </c>
      <c r="BP924" s="123" t="str">
        <f t="shared" si="2532"/>
        <v/>
      </c>
      <c r="BQ924" s="123" t="str">
        <f t="shared" si="2533"/>
        <v/>
      </c>
      <c r="BR924" s="124" t="str">
        <f t="shared" si="2534"/>
        <v/>
      </c>
      <c r="BS924" s="142" t="str">
        <f t="shared" si="2535"/>
        <v/>
      </c>
      <c r="BT924" s="143" t="str">
        <f t="shared" si="2536"/>
        <v/>
      </c>
      <c r="BU924" s="143" t="str">
        <f t="shared" si="2537"/>
        <v/>
      </c>
      <c r="BV924" s="143" t="str">
        <f t="shared" si="2538"/>
        <v/>
      </c>
      <c r="BW924" s="143" t="str">
        <f t="shared" si="2539"/>
        <v/>
      </c>
      <c r="BX924" s="144" t="str">
        <f t="shared" si="2540"/>
        <v/>
      </c>
      <c r="BY924" s="141" t="str">
        <f t="shared" si="2541"/>
        <v/>
      </c>
      <c r="BZ924" s="139" t="str">
        <f t="shared" si="2542"/>
        <v/>
      </c>
      <c r="CA924" s="139" t="str">
        <f t="shared" si="2543"/>
        <v/>
      </c>
      <c r="CB924" s="139" t="str">
        <f t="shared" si="2544"/>
        <v/>
      </c>
      <c r="CC924" s="139" t="str">
        <f t="shared" si="2545"/>
        <v/>
      </c>
      <c r="CD924" s="139" t="str">
        <f t="shared" si="2546"/>
        <v/>
      </c>
      <c r="CE924" s="140" t="str">
        <f t="shared" si="2547"/>
        <v/>
      </c>
      <c r="CF924" s="141" t="str">
        <f t="shared" si="2548"/>
        <v/>
      </c>
      <c r="CG924" s="139" t="str">
        <f t="shared" si="2549"/>
        <v/>
      </c>
      <c r="CH924" s="139" t="str">
        <f t="shared" si="2550"/>
        <v/>
      </c>
      <c r="CI924" s="139" t="str">
        <f t="shared" si="2551"/>
        <v/>
      </c>
      <c r="CJ924" s="139" t="str">
        <f t="shared" si="2552"/>
        <v/>
      </c>
      <c r="CK924" s="139" t="str">
        <f t="shared" si="2553"/>
        <v/>
      </c>
      <c r="CL924" s="140" t="str">
        <f t="shared" si="2554"/>
        <v/>
      </c>
      <c r="CM924" s="142" t="str">
        <f t="shared" si="2555"/>
        <v/>
      </c>
      <c r="CN924" s="143" t="str">
        <f t="shared" si="2556"/>
        <v/>
      </c>
      <c r="CO924" s="143" t="str">
        <f t="shared" si="2557"/>
        <v/>
      </c>
      <c r="CP924" s="143" t="str">
        <f t="shared" si="2558"/>
        <v/>
      </c>
      <c r="CQ924" s="143" t="str">
        <f t="shared" si="2559"/>
        <v/>
      </c>
      <c r="CR924" s="145" t="str">
        <f t="shared" si="2560"/>
        <v/>
      </c>
      <c r="CS924" s="127"/>
      <c r="CT924" s="122" t="str">
        <f t="shared" si="2561"/>
        <v/>
      </c>
      <c r="CU924" s="123" t="str">
        <f t="shared" si="2562"/>
        <v/>
      </c>
      <c r="CV924" s="123" t="str">
        <f t="shared" si="2563"/>
        <v/>
      </c>
      <c r="CW924" s="123" t="str">
        <f t="shared" si="2564"/>
        <v/>
      </c>
      <c r="CX924" s="123" t="str">
        <f t="shared" si="2565"/>
        <v/>
      </c>
      <c r="CY924" s="123" t="str">
        <f t="shared" si="2566"/>
        <v/>
      </c>
      <c r="CZ924" s="123" t="str">
        <f t="shared" si="2567"/>
        <v/>
      </c>
      <c r="DA924" s="123" t="str">
        <f t="shared" si="2568"/>
        <v/>
      </c>
      <c r="DB924" s="124">
        <f t="shared" si="2569"/>
        <v>7350</v>
      </c>
      <c r="DC924" s="128" t="str">
        <f t="shared" si="2570"/>
        <v/>
      </c>
      <c r="DD924" s="123" t="str">
        <f t="shared" si="2571"/>
        <v/>
      </c>
      <c r="DE924" s="123" t="str">
        <f t="shared" si="2572"/>
        <v/>
      </c>
      <c r="DF924" s="123" t="str">
        <f t="shared" si="2573"/>
        <v/>
      </c>
      <c r="DG924" s="123" t="str">
        <f t="shared" si="2574"/>
        <v/>
      </c>
      <c r="DH924" s="123" t="str">
        <f t="shared" si="2575"/>
        <v/>
      </c>
      <c r="DI924" s="123" t="str">
        <f t="shared" si="2576"/>
        <v/>
      </c>
      <c r="DJ924" s="129" t="str">
        <f t="shared" si="2577"/>
        <v/>
      </c>
      <c r="DK924" s="98" t="s">
        <v>68</v>
      </c>
      <c r="DL924" s="130">
        <f t="shared" si="2584"/>
        <v>918</v>
      </c>
      <c r="DM924" s="56"/>
    </row>
    <row r="925" spans="2:117" ht="22.5" customHeight="1">
      <c r="B925" s="98" t="s">
        <v>68</v>
      </c>
      <c r="C925" s="130">
        <f t="shared" si="2578"/>
        <v>919</v>
      </c>
      <c r="D925" s="100">
        <v>45748</v>
      </c>
      <c r="E925" s="155" t="s">
        <v>99</v>
      </c>
      <c r="F925" s="170" t="s">
        <v>74</v>
      </c>
      <c r="G925" s="103" t="s">
        <v>30</v>
      </c>
      <c r="H925" s="131" t="s">
        <v>55</v>
      </c>
      <c r="I925" s="132"/>
      <c r="J925" s="106">
        <v>440</v>
      </c>
      <c r="K925" s="107">
        <f t="shared" si="2579"/>
        <v>7175873</v>
      </c>
      <c r="L925" s="645"/>
      <c r="M925" s="166"/>
      <c r="N925" s="169"/>
      <c r="O925" s="134" t="str">
        <f t="shared" ref="O925:S925" si="3038">IF($H925=O$6,$I925,"")</f>
        <v/>
      </c>
      <c r="P925" s="135" t="str">
        <f t="shared" si="3038"/>
        <v/>
      </c>
      <c r="Q925" s="136" t="str">
        <f t="shared" si="3038"/>
        <v/>
      </c>
      <c r="R925" s="135" t="str">
        <f t="shared" si="3038"/>
        <v/>
      </c>
      <c r="S925" s="137" t="str">
        <f t="shared" si="3038"/>
        <v/>
      </c>
      <c r="T925" s="113" t="str">
        <f t="shared" ref="T925:AJ925" si="3039">IF($H925=T$6,$J925,"")</f>
        <v/>
      </c>
      <c r="U925" s="114" t="str">
        <f t="shared" si="3039"/>
        <v/>
      </c>
      <c r="V925" s="114" t="str">
        <f t="shared" si="3039"/>
        <v/>
      </c>
      <c r="W925" s="114" t="str">
        <f t="shared" si="3039"/>
        <v/>
      </c>
      <c r="X925" s="113" t="str">
        <f t="shared" si="3039"/>
        <v/>
      </c>
      <c r="Y925" s="114" t="str">
        <f t="shared" si="3039"/>
        <v/>
      </c>
      <c r="Z925" s="114">
        <f t="shared" si="3039"/>
        <v>440</v>
      </c>
      <c r="AA925" s="114" t="str">
        <f t="shared" si="3039"/>
        <v/>
      </c>
      <c r="AB925" s="113" t="str">
        <f t="shared" si="3039"/>
        <v/>
      </c>
      <c r="AC925" s="114" t="str">
        <f t="shared" si="3039"/>
        <v/>
      </c>
      <c r="AD925" s="114" t="str">
        <f t="shared" si="3039"/>
        <v/>
      </c>
      <c r="AE925" s="114" t="str">
        <f t="shared" si="3039"/>
        <v/>
      </c>
      <c r="AF925" s="114" t="str">
        <f t="shared" si="3039"/>
        <v/>
      </c>
      <c r="AG925" s="114" t="str">
        <f t="shared" si="3039"/>
        <v/>
      </c>
      <c r="AH925" s="114" t="str">
        <f t="shared" si="3039"/>
        <v/>
      </c>
      <c r="AI925" s="113" t="str">
        <f t="shared" si="3039"/>
        <v/>
      </c>
      <c r="AJ925" s="115" t="str">
        <f t="shared" si="3039"/>
        <v/>
      </c>
      <c r="AK925" s="617"/>
      <c r="AL925" s="38"/>
      <c r="AM925" s="98" t="s">
        <v>68</v>
      </c>
      <c r="AN925" s="130">
        <f t="shared" si="2582"/>
        <v>919</v>
      </c>
      <c r="AO925" s="138" t="str">
        <f t="shared" ref="AO925:AS925" si="3040">IF(AND($G925=AO$4,$H925=AO$6),$I925,"")</f>
        <v/>
      </c>
      <c r="AP925" s="139" t="str">
        <f t="shared" si="3040"/>
        <v/>
      </c>
      <c r="AQ925" s="139" t="str">
        <f t="shared" si="3040"/>
        <v/>
      </c>
      <c r="AR925" s="139" t="str">
        <f t="shared" si="3040"/>
        <v/>
      </c>
      <c r="AS925" s="139" t="str">
        <f t="shared" si="3040"/>
        <v/>
      </c>
      <c r="AT925" s="118"/>
      <c r="AU925" s="138" t="str">
        <f t="shared" si="2511"/>
        <v/>
      </c>
      <c r="AV925" s="139" t="str">
        <f t="shared" si="2512"/>
        <v/>
      </c>
      <c r="AW925" s="139" t="str">
        <f t="shared" si="2513"/>
        <v/>
      </c>
      <c r="AX925" s="139" t="str">
        <f t="shared" si="2514"/>
        <v/>
      </c>
      <c r="AY925" s="139" t="str">
        <f t="shared" si="2515"/>
        <v/>
      </c>
      <c r="AZ925" s="140" t="str">
        <f t="shared" si="2516"/>
        <v/>
      </c>
      <c r="BA925" s="141" t="str">
        <f t="shared" si="2517"/>
        <v/>
      </c>
      <c r="BB925" s="139" t="str">
        <f t="shared" si="2518"/>
        <v/>
      </c>
      <c r="BC925" s="139" t="str">
        <f t="shared" si="2519"/>
        <v/>
      </c>
      <c r="BD925" s="139" t="str">
        <f t="shared" si="2520"/>
        <v/>
      </c>
      <c r="BE925" s="140" t="str">
        <f t="shared" si="2521"/>
        <v/>
      </c>
      <c r="BF925" s="122" t="str">
        <f t="shared" si="2522"/>
        <v/>
      </c>
      <c r="BG925" s="123" t="str">
        <f t="shared" si="2523"/>
        <v/>
      </c>
      <c r="BH925" s="123" t="str">
        <f t="shared" si="2524"/>
        <v/>
      </c>
      <c r="BI925" s="123" t="str">
        <f t="shared" si="2525"/>
        <v/>
      </c>
      <c r="BJ925" s="122" t="str">
        <f t="shared" si="2526"/>
        <v/>
      </c>
      <c r="BK925" s="123" t="str">
        <f t="shared" si="2527"/>
        <v/>
      </c>
      <c r="BL925" s="123" t="str">
        <f t="shared" si="2528"/>
        <v/>
      </c>
      <c r="BM925" s="123" t="str">
        <f t="shared" si="2529"/>
        <v/>
      </c>
      <c r="BN925" s="123" t="str">
        <f t="shared" si="2530"/>
        <v/>
      </c>
      <c r="BO925" s="123" t="str">
        <f t="shared" si="2531"/>
        <v/>
      </c>
      <c r="BP925" s="123" t="str">
        <f t="shared" si="2532"/>
        <v/>
      </c>
      <c r="BQ925" s="123" t="str">
        <f t="shared" si="2533"/>
        <v/>
      </c>
      <c r="BR925" s="124" t="str">
        <f t="shared" si="2534"/>
        <v/>
      </c>
      <c r="BS925" s="142" t="str">
        <f t="shared" si="2535"/>
        <v/>
      </c>
      <c r="BT925" s="143" t="str">
        <f t="shared" si="2536"/>
        <v/>
      </c>
      <c r="BU925" s="143" t="str">
        <f t="shared" si="2537"/>
        <v/>
      </c>
      <c r="BV925" s="143" t="str">
        <f t="shared" si="2538"/>
        <v/>
      </c>
      <c r="BW925" s="143" t="str">
        <f t="shared" si="2539"/>
        <v/>
      </c>
      <c r="BX925" s="144" t="str">
        <f t="shared" si="2540"/>
        <v/>
      </c>
      <c r="BY925" s="141" t="str">
        <f t="shared" si="2541"/>
        <v/>
      </c>
      <c r="BZ925" s="139" t="str">
        <f t="shared" si="2542"/>
        <v/>
      </c>
      <c r="CA925" s="139" t="str">
        <f t="shared" si="2543"/>
        <v/>
      </c>
      <c r="CB925" s="139" t="str">
        <f t="shared" si="2544"/>
        <v/>
      </c>
      <c r="CC925" s="139" t="str">
        <f t="shared" si="2545"/>
        <v/>
      </c>
      <c r="CD925" s="139" t="str">
        <f t="shared" si="2546"/>
        <v/>
      </c>
      <c r="CE925" s="140" t="str">
        <f t="shared" si="2547"/>
        <v/>
      </c>
      <c r="CF925" s="141" t="str">
        <f t="shared" si="2548"/>
        <v/>
      </c>
      <c r="CG925" s="139" t="str">
        <f t="shared" si="2549"/>
        <v/>
      </c>
      <c r="CH925" s="139" t="str">
        <f t="shared" si="2550"/>
        <v/>
      </c>
      <c r="CI925" s="139" t="str">
        <f t="shared" si="2551"/>
        <v/>
      </c>
      <c r="CJ925" s="139" t="str">
        <f t="shared" si="2552"/>
        <v/>
      </c>
      <c r="CK925" s="139" t="str">
        <f t="shared" si="2553"/>
        <v/>
      </c>
      <c r="CL925" s="140" t="str">
        <f t="shared" si="2554"/>
        <v/>
      </c>
      <c r="CM925" s="142" t="str">
        <f t="shared" si="2555"/>
        <v/>
      </c>
      <c r="CN925" s="143" t="str">
        <f t="shared" si="2556"/>
        <v/>
      </c>
      <c r="CO925" s="143" t="str">
        <f t="shared" si="2557"/>
        <v/>
      </c>
      <c r="CP925" s="143" t="str">
        <f t="shared" si="2558"/>
        <v/>
      </c>
      <c r="CQ925" s="143" t="str">
        <f t="shared" si="2559"/>
        <v/>
      </c>
      <c r="CR925" s="145" t="str">
        <f t="shared" si="2560"/>
        <v/>
      </c>
      <c r="CS925" s="127"/>
      <c r="CT925" s="122" t="str">
        <f t="shared" si="2561"/>
        <v/>
      </c>
      <c r="CU925" s="123" t="str">
        <f t="shared" si="2562"/>
        <v/>
      </c>
      <c r="CV925" s="123" t="str">
        <f t="shared" si="2563"/>
        <v/>
      </c>
      <c r="CW925" s="123" t="str">
        <f t="shared" si="2564"/>
        <v/>
      </c>
      <c r="CX925" s="123" t="str">
        <f t="shared" si="2565"/>
        <v/>
      </c>
      <c r="CY925" s="123">
        <f t="shared" si="2566"/>
        <v>440</v>
      </c>
      <c r="CZ925" s="123" t="str">
        <f t="shared" si="2567"/>
        <v/>
      </c>
      <c r="DA925" s="123" t="str">
        <f t="shared" si="2568"/>
        <v/>
      </c>
      <c r="DB925" s="124" t="str">
        <f t="shared" si="2569"/>
        <v/>
      </c>
      <c r="DC925" s="128" t="str">
        <f t="shared" si="2570"/>
        <v/>
      </c>
      <c r="DD925" s="123" t="str">
        <f t="shared" si="2571"/>
        <v/>
      </c>
      <c r="DE925" s="123" t="str">
        <f t="shared" si="2572"/>
        <v/>
      </c>
      <c r="DF925" s="123" t="str">
        <f t="shared" si="2573"/>
        <v/>
      </c>
      <c r="DG925" s="123" t="str">
        <f t="shared" si="2574"/>
        <v/>
      </c>
      <c r="DH925" s="123" t="str">
        <f t="shared" si="2575"/>
        <v/>
      </c>
      <c r="DI925" s="123" t="str">
        <f t="shared" si="2576"/>
        <v/>
      </c>
      <c r="DJ925" s="129" t="str">
        <f t="shared" si="2577"/>
        <v/>
      </c>
      <c r="DK925" s="98" t="s">
        <v>68</v>
      </c>
      <c r="DL925" s="130">
        <f t="shared" si="2584"/>
        <v>919</v>
      </c>
      <c r="DM925" s="56"/>
    </row>
    <row r="926" spans="2:117" ht="22.5" customHeight="1">
      <c r="B926" s="98" t="s">
        <v>68</v>
      </c>
      <c r="C926" s="130">
        <f t="shared" si="2578"/>
        <v>920</v>
      </c>
      <c r="D926" s="100">
        <v>45749</v>
      </c>
      <c r="E926" s="155" t="s">
        <v>69</v>
      </c>
      <c r="F926" s="102" t="s">
        <v>70</v>
      </c>
      <c r="G926" s="103" t="s">
        <v>20</v>
      </c>
      <c r="H926" s="131" t="s">
        <v>46</v>
      </c>
      <c r="I926" s="132">
        <v>1569</v>
      </c>
      <c r="J926" s="106"/>
      <c r="K926" s="107">
        <f t="shared" si="2579"/>
        <v>7177442</v>
      </c>
      <c r="L926" s="645"/>
      <c r="M926" s="133"/>
      <c r="N926" s="133"/>
      <c r="O926" s="134" t="str">
        <f t="shared" ref="O926:S926" si="3041">IF($H926=O$6,$I926,"")</f>
        <v/>
      </c>
      <c r="P926" s="135" t="str">
        <f t="shared" si="3041"/>
        <v/>
      </c>
      <c r="Q926" s="136">
        <f t="shared" si="3041"/>
        <v>1569</v>
      </c>
      <c r="R926" s="135" t="str">
        <f t="shared" si="3041"/>
        <v/>
      </c>
      <c r="S926" s="137" t="str">
        <f t="shared" si="3041"/>
        <v/>
      </c>
      <c r="T926" s="113" t="str">
        <f t="shared" ref="T926:AJ926" si="3042">IF($H926=T$6,$J926,"")</f>
        <v/>
      </c>
      <c r="U926" s="114" t="str">
        <f t="shared" si="3042"/>
        <v/>
      </c>
      <c r="V926" s="114" t="str">
        <f t="shared" si="3042"/>
        <v/>
      </c>
      <c r="W926" s="114" t="str">
        <f t="shared" si="3042"/>
        <v/>
      </c>
      <c r="X926" s="113" t="str">
        <f t="shared" si="3042"/>
        <v/>
      </c>
      <c r="Y926" s="114" t="str">
        <f t="shared" si="3042"/>
        <v/>
      </c>
      <c r="Z926" s="114" t="str">
        <f t="shared" si="3042"/>
        <v/>
      </c>
      <c r="AA926" s="114" t="str">
        <f t="shared" si="3042"/>
        <v/>
      </c>
      <c r="AB926" s="113" t="str">
        <f t="shared" si="3042"/>
        <v/>
      </c>
      <c r="AC926" s="114" t="str">
        <f t="shared" si="3042"/>
        <v/>
      </c>
      <c r="AD926" s="114" t="str">
        <f t="shared" si="3042"/>
        <v/>
      </c>
      <c r="AE926" s="114" t="str">
        <f t="shared" si="3042"/>
        <v/>
      </c>
      <c r="AF926" s="114" t="str">
        <f t="shared" si="3042"/>
        <v/>
      </c>
      <c r="AG926" s="114" t="str">
        <f t="shared" si="3042"/>
        <v/>
      </c>
      <c r="AH926" s="114" t="str">
        <f t="shared" si="3042"/>
        <v/>
      </c>
      <c r="AI926" s="113" t="str">
        <f t="shared" si="3042"/>
        <v/>
      </c>
      <c r="AJ926" s="115" t="str">
        <f t="shared" si="3042"/>
        <v/>
      </c>
      <c r="AK926" s="617"/>
      <c r="AL926" s="38"/>
      <c r="AM926" s="98" t="s">
        <v>68</v>
      </c>
      <c r="AN926" s="130">
        <f t="shared" si="2582"/>
        <v>920</v>
      </c>
      <c r="AO926" s="138" t="str">
        <f t="shared" ref="AO926:AS926" si="3043">IF(AND($G926=AO$4,$H926=AO$6),$I926,"")</f>
        <v/>
      </c>
      <c r="AP926" s="139" t="str">
        <f t="shared" si="3043"/>
        <v/>
      </c>
      <c r="AQ926" s="139">
        <f t="shared" si="3043"/>
        <v>1569</v>
      </c>
      <c r="AR926" s="139" t="str">
        <f t="shared" si="3043"/>
        <v/>
      </c>
      <c r="AS926" s="139" t="str">
        <f t="shared" si="3043"/>
        <v/>
      </c>
      <c r="AT926" s="118"/>
      <c r="AU926" s="138" t="str">
        <f t="shared" si="2511"/>
        <v/>
      </c>
      <c r="AV926" s="139" t="str">
        <f t="shared" si="2512"/>
        <v/>
      </c>
      <c r="AW926" s="139" t="str">
        <f t="shared" si="2513"/>
        <v/>
      </c>
      <c r="AX926" s="139" t="str">
        <f t="shared" si="2514"/>
        <v/>
      </c>
      <c r="AY926" s="139" t="str">
        <f t="shared" si="2515"/>
        <v/>
      </c>
      <c r="AZ926" s="140" t="str">
        <f t="shared" si="2516"/>
        <v/>
      </c>
      <c r="BA926" s="141" t="str">
        <f t="shared" si="2517"/>
        <v/>
      </c>
      <c r="BB926" s="139" t="str">
        <f t="shared" si="2518"/>
        <v/>
      </c>
      <c r="BC926" s="139" t="str">
        <f t="shared" si="2519"/>
        <v/>
      </c>
      <c r="BD926" s="139" t="str">
        <f t="shared" si="2520"/>
        <v/>
      </c>
      <c r="BE926" s="140" t="str">
        <f t="shared" si="2521"/>
        <v/>
      </c>
      <c r="BF926" s="122" t="str">
        <f t="shared" si="2522"/>
        <v/>
      </c>
      <c r="BG926" s="123" t="str">
        <f t="shared" si="2523"/>
        <v/>
      </c>
      <c r="BH926" s="123" t="str">
        <f t="shared" si="2524"/>
        <v/>
      </c>
      <c r="BI926" s="123" t="str">
        <f t="shared" si="2525"/>
        <v/>
      </c>
      <c r="BJ926" s="122" t="str">
        <f t="shared" si="2526"/>
        <v/>
      </c>
      <c r="BK926" s="123" t="str">
        <f t="shared" si="2527"/>
        <v/>
      </c>
      <c r="BL926" s="123" t="str">
        <f t="shared" si="2528"/>
        <v/>
      </c>
      <c r="BM926" s="123" t="str">
        <f t="shared" si="2529"/>
        <v/>
      </c>
      <c r="BN926" s="123" t="str">
        <f t="shared" si="2530"/>
        <v/>
      </c>
      <c r="BO926" s="123" t="str">
        <f t="shared" si="2531"/>
        <v/>
      </c>
      <c r="BP926" s="123" t="str">
        <f t="shared" si="2532"/>
        <v/>
      </c>
      <c r="BQ926" s="123" t="str">
        <f t="shared" si="2533"/>
        <v/>
      </c>
      <c r="BR926" s="124" t="str">
        <f t="shared" si="2534"/>
        <v/>
      </c>
      <c r="BS926" s="142" t="str">
        <f t="shared" si="2535"/>
        <v/>
      </c>
      <c r="BT926" s="143" t="str">
        <f t="shared" si="2536"/>
        <v/>
      </c>
      <c r="BU926" s="143" t="str">
        <f t="shared" si="2537"/>
        <v/>
      </c>
      <c r="BV926" s="143" t="str">
        <f t="shared" si="2538"/>
        <v/>
      </c>
      <c r="BW926" s="143" t="str">
        <f t="shared" si="2539"/>
        <v/>
      </c>
      <c r="BX926" s="144" t="str">
        <f t="shared" si="2540"/>
        <v/>
      </c>
      <c r="BY926" s="141" t="str">
        <f t="shared" si="2541"/>
        <v/>
      </c>
      <c r="BZ926" s="139" t="str">
        <f t="shared" si="2542"/>
        <v/>
      </c>
      <c r="CA926" s="139" t="str">
        <f t="shared" si="2543"/>
        <v/>
      </c>
      <c r="CB926" s="139" t="str">
        <f t="shared" si="2544"/>
        <v/>
      </c>
      <c r="CC926" s="139" t="str">
        <f t="shared" si="2545"/>
        <v/>
      </c>
      <c r="CD926" s="139" t="str">
        <f t="shared" si="2546"/>
        <v/>
      </c>
      <c r="CE926" s="140" t="str">
        <f t="shared" si="2547"/>
        <v/>
      </c>
      <c r="CF926" s="141" t="str">
        <f t="shared" si="2548"/>
        <v/>
      </c>
      <c r="CG926" s="139" t="str">
        <f t="shared" si="2549"/>
        <v/>
      </c>
      <c r="CH926" s="139" t="str">
        <f t="shared" si="2550"/>
        <v/>
      </c>
      <c r="CI926" s="139" t="str">
        <f t="shared" si="2551"/>
        <v/>
      </c>
      <c r="CJ926" s="139" t="str">
        <f t="shared" si="2552"/>
        <v/>
      </c>
      <c r="CK926" s="139" t="str">
        <f t="shared" si="2553"/>
        <v/>
      </c>
      <c r="CL926" s="140" t="str">
        <f t="shared" si="2554"/>
        <v/>
      </c>
      <c r="CM926" s="142" t="str">
        <f t="shared" si="2555"/>
        <v/>
      </c>
      <c r="CN926" s="143" t="str">
        <f t="shared" si="2556"/>
        <v/>
      </c>
      <c r="CO926" s="143" t="str">
        <f t="shared" si="2557"/>
        <v/>
      </c>
      <c r="CP926" s="143" t="str">
        <f t="shared" si="2558"/>
        <v/>
      </c>
      <c r="CQ926" s="143" t="str">
        <f t="shared" si="2559"/>
        <v/>
      </c>
      <c r="CR926" s="145" t="str">
        <f t="shared" si="2560"/>
        <v/>
      </c>
      <c r="CS926" s="127"/>
      <c r="CT926" s="122" t="str">
        <f t="shared" si="2561"/>
        <v/>
      </c>
      <c r="CU926" s="123" t="str">
        <f t="shared" si="2562"/>
        <v/>
      </c>
      <c r="CV926" s="123" t="str">
        <f t="shared" si="2563"/>
        <v/>
      </c>
      <c r="CW926" s="123" t="str">
        <f t="shared" si="2564"/>
        <v/>
      </c>
      <c r="CX926" s="123" t="str">
        <f t="shared" si="2565"/>
        <v/>
      </c>
      <c r="CY926" s="123" t="str">
        <f t="shared" si="2566"/>
        <v/>
      </c>
      <c r="CZ926" s="123" t="str">
        <f t="shared" si="2567"/>
        <v/>
      </c>
      <c r="DA926" s="123" t="str">
        <f t="shared" si="2568"/>
        <v/>
      </c>
      <c r="DB926" s="124" t="str">
        <f t="shared" si="2569"/>
        <v/>
      </c>
      <c r="DC926" s="128" t="str">
        <f t="shared" si="2570"/>
        <v/>
      </c>
      <c r="DD926" s="123" t="str">
        <f t="shared" si="2571"/>
        <v/>
      </c>
      <c r="DE926" s="123" t="str">
        <f t="shared" si="2572"/>
        <v/>
      </c>
      <c r="DF926" s="123" t="str">
        <f t="shared" si="2573"/>
        <v/>
      </c>
      <c r="DG926" s="123" t="str">
        <f t="shared" si="2574"/>
        <v/>
      </c>
      <c r="DH926" s="123" t="str">
        <f t="shared" si="2575"/>
        <v/>
      </c>
      <c r="DI926" s="123" t="str">
        <f t="shared" si="2576"/>
        <v/>
      </c>
      <c r="DJ926" s="129" t="str">
        <f t="shared" si="2577"/>
        <v/>
      </c>
      <c r="DK926" s="98" t="s">
        <v>68</v>
      </c>
      <c r="DL926" s="130">
        <f t="shared" si="2584"/>
        <v>920</v>
      </c>
      <c r="DM926" s="56"/>
    </row>
    <row r="927" spans="2:117" ht="22.5" customHeight="1">
      <c r="B927" s="98" t="s">
        <v>68</v>
      </c>
      <c r="C927" s="130">
        <f t="shared" si="2578"/>
        <v>921</v>
      </c>
      <c r="D927" s="100">
        <v>45756</v>
      </c>
      <c r="E927" s="155" t="s">
        <v>69</v>
      </c>
      <c r="F927" s="102" t="s">
        <v>70</v>
      </c>
      <c r="G927" s="103" t="s">
        <v>20</v>
      </c>
      <c r="H927" s="131" t="s">
        <v>46</v>
      </c>
      <c r="I927" s="132">
        <v>10000</v>
      </c>
      <c r="J927" s="106"/>
      <c r="K927" s="107">
        <f t="shared" si="2579"/>
        <v>7187442</v>
      </c>
      <c r="L927" s="645"/>
      <c r="M927" s="133"/>
      <c r="N927" s="133"/>
      <c r="O927" s="134" t="str">
        <f t="shared" ref="O927:S927" si="3044">IF($H927=O$6,$I927,"")</f>
        <v/>
      </c>
      <c r="P927" s="135" t="str">
        <f t="shared" si="3044"/>
        <v/>
      </c>
      <c r="Q927" s="136">
        <f t="shared" si="3044"/>
        <v>10000</v>
      </c>
      <c r="R927" s="135" t="str">
        <f t="shared" si="3044"/>
        <v/>
      </c>
      <c r="S927" s="137" t="str">
        <f t="shared" si="3044"/>
        <v/>
      </c>
      <c r="T927" s="113" t="str">
        <f t="shared" ref="T927:AJ927" si="3045">IF($H927=T$6,$J927,"")</f>
        <v/>
      </c>
      <c r="U927" s="114" t="str">
        <f t="shared" si="3045"/>
        <v/>
      </c>
      <c r="V927" s="114" t="str">
        <f t="shared" si="3045"/>
        <v/>
      </c>
      <c r="W927" s="114" t="str">
        <f t="shared" si="3045"/>
        <v/>
      </c>
      <c r="X927" s="113" t="str">
        <f t="shared" si="3045"/>
        <v/>
      </c>
      <c r="Y927" s="114" t="str">
        <f t="shared" si="3045"/>
        <v/>
      </c>
      <c r="Z927" s="114" t="str">
        <f t="shared" si="3045"/>
        <v/>
      </c>
      <c r="AA927" s="114" t="str">
        <f t="shared" si="3045"/>
        <v/>
      </c>
      <c r="AB927" s="113" t="str">
        <f t="shared" si="3045"/>
        <v/>
      </c>
      <c r="AC927" s="114" t="str">
        <f t="shared" si="3045"/>
        <v/>
      </c>
      <c r="AD927" s="114" t="str">
        <f t="shared" si="3045"/>
        <v/>
      </c>
      <c r="AE927" s="114" t="str">
        <f t="shared" si="3045"/>
        <v/>
      </c>
      <c r="AF927" s="114" t="str">
        <f t="shared" si="3045"/>
        <v/>
      </c>
      <c r="AG927" s="114" t="str">
        <f t="shared" si="3045"/>
        <v/>
      </c>
      <c r="AH927" s="114" t="str">
        <f t="shared" si="3045"/>
        <v/>
      </c>
      <c r="AI927" s="113" t="str">
        <f t="shared" si="3045"/>
        <v/>
      </c>
      <c r="AJ927" s="115" t="str">
        <f t="shared" si="3045"/>
        <v/>
      </c>
      <c r="AK927" s="617"/>
      <c r="AL927" s="38"/>
      <c r="AM927" s="98" t="s">
        <v>68</v>
      </c>
      <c r="AN927" s="130">
        <f t="shared" si="2582"/>
        <v>921</v>
      </c>
      <c r="AO927" s="138" t="str">
        <f t="shared" ref="AO927:AS927" si="3046">IF(AND($G927=AO$4,$H927=AO$6),$I927,"")</f>
        <v/>
      </c>
      <c r="AP927" s="139" t="str">
        <f t="shared" si="3046"/>
        <v/>
      </c>
      <c r="AQ927" s="139">
        <f t="shared" si="3046"/>
        <v>10000</v>
      </c>
      <c r="AR927" s="139" t="str">
        <f t="shared" si="3046"/>
        <v/>
      </c>
      <c r="AS927" s="139" t="str">
        <f t="shared" si="3046"/>
        <v/>
      </c>
      <c r="AT927" s="118"/>
      <c r="AU927" s="138" t="str">
        <f t="shared" si="2511"/>
        <v/>
      </c>
      <c r="AV927" s="139" t="str">
        <f t="shared" si="2512"/>
        <v/>
      </c>
      <c r="AW927" s="139" t="str">
        <f t="shared" si="2513"/>
        <v/>
      </c>
      <c r="AX927" s="139" t="str">
        <f t="shared" si="2514"/>
        <v/>
      </c>
      <c r="AY927" s="139" t="str">
        <f t="shared" si="2515"/>
        <v/>
      </c>
      <c r="AZ927" s="140" t="str">
        <f t="shared" si="2516"/>
        <v/>
      </c>
      <c r="BA927" s="141" t="str">
        <f t="shared" si="2517"/>
        <v/>
      </c>
      <c r="BB927" s="139" t="str">
        <f t="shared" si="2518"/>
        <v/>
      </c>
      <c r="BC927" s="139" t="str">
        <f t="shared" si="2519"/>
        <v/>
      </c>
      <c r="BD927" s="139" t="str">
        <f t="shared" si="2520"/>
        <v/>
      </c>
      <c r="BE927" s="140" t="str">
        <f t="shared" si="2521"/>
        <v/>
      </c>
      <c r="BF927" s="122" t="str">
        <f t="shared" si="2522"/>
        <v/>
      </c>
      <c r="BG927" s="123" t="str">
        <f t="shared" si="2523"/>
        <v/>
      </c>
      <c r="BH927" s="123" t="str">
        <f t="shared" si="2524"/>
        <v/>
      </c>
      <c r="BI927" s="123" t="str">
        <f t="shared" si="2525"/>
        <v/>
      </c>
      <c r="BJ927" s="122" t="str">
        <f t="shared" si="2526"/>
        <v/>
      </c>
      <c r="BK927" s="123" t="str">
        <f t="shared" si="2527"/>
        <v/>
      </c>
      <c r="BL927" s="123" t="str">
        <f t="shared" si="2528"/>
        <v/>
      </c>
      <c r="BM927" s="123" t="str">
        <f t="shared" si="2529"/>
        <v/>
      </c>
      <c r="BN927" s="123" t="str">
        <f t="shared" si="2530"/>
        <v/>
      </c>
      <c r="BO927" s="123" t="str">
        <f t="shared" si="2531"/>
        <v/>
      </c>
      <c r="BP927" s="123" t="str">
        <f t="shared" si="2532"/>
        <v/>
      </c>
      <c r="BQ927" s="123" t="str">
        <f t="shared" si="2533"/>
        <v/>
      </c>
      <c r="BR927" s="124" t="str">
        <f t="shared" si="2534"/>
        <v/>
      </c>
      <c r="BS927" s="142" t="str">
        <f t="shared" si="2535"/>
        <v/>
      </c>
      <c r="BT927" s="143" t="str">
        <f t="shared" si="2536"/>
        <v/>
      </c>
      <c r="BU927" s="143" t="str">
        <f t="shared" si="2537"/>
        <v/>
      </c>
      <c r="BV927" s="143" t="str">
        <f t="shared" si="2538"/>
        <v/>
      </c>
      <c r="BW927" s="143" t="str">
        <f t="shared" si="2539"/>
        <v/>
      </c>
      <c r="BX927" s="144" t="str">
        <f t="shared" si="2540"/>
        <v/>
      </c>
      <c r="BY927" s="141" t="str">
        <f t="shared" si="2541"/>
        <v/>
      </c>
      <c r="BZ927" s="139" t="str">
        <f t="shared" si="2542"/>
        <v/>
      </c>
      <c r="CA927" s="139" t="str">
        <f t="shared" si="2543"/>
        <v/>
      </c>
      <c r="CB927" s="139" t="str">
        <f t="shared" si="2544"/>
        <v/>
      </c>
      <c r="CC927" s="139" t="str">
        <f t="shared" si="2545"/>
        <v/>
      </c>
      <c r="CD927" s="139" t="str">
        <f t="shared" si="2546"/>
        <v/>
      </c>
      <c r="CE927" s="140" t="str">
        <f t="shared" si="2547"/>
        <v/>
      </c>
      <c r="CF927" s="141" t="str">
        <f t="shared" si="2548"/>
        <v/>
      </c>
      <c r="CG927" s="139" t="str">
        <f t="shared" si="2549"/>
        <v/>
      </c>
      <c r="CH927" s="139" t="str">
        <f t="shared" si="2550"/>
        <v/>
      </c>
      <c r="CI927" s="139" t="str">
        <f t="shared" si="2551"/>
        <v/>
      </c>
      <c r="CJ927" s="139" t="str">
        <f t="shared" si="2552"/>
        <v/>
      </c>
      <c r="CK927" s="139" t="str">
        <f t="shared" si="2553"/>
        <v/>
      </c>
      <c r="CL927" s="140" t="str">
        <f t="shared" si="2554"/>
        <v/>
      </c>
      <c r="CM927" s="142" t="str">
        <f t="shared" si="2555"/>
        <v/>
      </c>
      <c r="CN927" s="143" t="str">
        <f t="shared" si="2556"/>
        <v/>
      </c>
      <c r="CO927" s="143" t="str">
        <f t="shared" si="2557"/>
        <v/>
      </c>
      <c r="CP927" s="143" t="str">
        <f t="shared" si="2558"/>
        <v/>
      </c>
      <c r="CQ927" s="143" t="str">
        <f t="shared" si="2559"/>
        <v/>
      </c>
      <c r="CR927" s="145" t="str">
        <f t="shared" si="2560"/>
        <v/>
      </c>
      <c r="CS927" s="127"/>
      <c r="CT927" s="122" t="str">
        <f t="shared" si="2561"/>
        <v/>
      </c>
      <c r="CU927" s="123" t="str">
        <f t="shared" si="2562"/>
        <v/>
      </c>
      <c r="CV927" s="123" t="str">
        <f t="shared" si="2563"/>
        <v/>
      </c>
      <c r="CW927" s="123" t="str">
        <f t="shared" si="2564"/>
        <v/>
      </c>
      <c r="CX927" s="123" t="str">
        <f t="shared" si="2565"/>
        <v/>
      </c>
      <c r="CY927" s="123" t="str">
        <f t="shared" si="2566"/>
        <v/>
      </c>
      <c r="CZ927" s="123" t="str">
        <f t="shared" si="2567"/>
        <v/>
      </c>
      <c r="DA927" s="123" t="str">
        <f t="shared" si="2568"/>
        <v/>
      </c>
      <c r="DB927" s="124" t="str">
        <f t="shared" si="2569"/>
        <v/>
      </c>
      <c r="DC927" s="128" t="str">
        <f t="shared" si="2570"/>
        <v/>
      </c>
      <c r="DD927" s="123" t="str">
        <f t="shared" si="2571"/>
        <v/>
      </c>
      <c r="DE927" s="123" t="str">
        <f t="shared" si="2572"/>
        <v/>
      </c>
      <c r="DF927" s="123" t="str">
        <f t="shared" si="2573"/>
        <v/>
      </c>
      <c r="DG927" s="123" t="str">
        <f t="shared" si="2574"/>
        <v/>
      </c>
      <c r="DH927" s="123" t="str">
        <f t="shared" si="2575"/>
        <v/>
      </c>
      <c r="DI927" s="123" t="str">
        <f t="shared" si="2576"/>
        <v/>
      </c>
      <c r="DJ927" s="129" t="str">
        <f t="shared" si="2577"/>
        <v/>
      </c>
      <c r="DK927" s="98" t="s">
        <v>68</v>
      </c>
      <c r="DL927" s="130">
        <f t="shared" si="2584"/>
        <v>921</v>
      </c>
      <c r="DM927" s="56"/>
    </row>
    <row r="928" spans="2:117" ht="22.5" customHeight="1">
      <c r="B928" s="98" t="s">
        <v>68</v>
      </c>
      <c r="C928" s="130">
        <f t="shared" si="2578"/>
        <v>922</v>
      </c>
      <c r="D928" s="100">
        <v>45761</v>
      </c>
      <c r="E928" s="155" t="s">
        <v>69</v>
      </c>
      <c r="F928" s="102" t="s">
        <v>70</v>
      </c>
      <c r="G928" s="103" t="s">
        <v>20</v>
      </c>
      <c r="H928" s="131" t="s">
        <v>46</v>
      </c>
      <c r="I928" s="132">
        <v>5000</v>
      </c>
      <c r="J928" s="106"/>
      <c r="K928" s="107">
        <f t="shared" si="2579"/>
        <v>7192442</v>
      </c>
      <c r="L928" s="645"/>
      <c r="M928" s="133"/>
      <c r="N928" s="133"/>
      <c r="O928" s="134" t="str">
        <f t="shared" ref="O928:S928" si="3047">IF($H928=O$6,$I928,"")</f>
        <v/>
      </c>
      <c r="P928" s="135" t="str">
        <f t="shared" si="3047"/>
        <v/>
      </c>
      <c r="Q928" s="136">
        <f t="shared" si="3047"/>
        <v>5000</v>
      </c>
      <c r="R928" s="135" t="str">
        <f t="shared" si="3047"/>
        <v/>
      </c>
      <c r="S928" s="137" t="str">
        <f t="shared" si="3047"/>
        <v/>
      </c>
      <c r="T928" s="113" t="str">
        <f t="shared" ref="T928:AJ928" si="3048">IF($H928=T$6,$J928,"")</f>
        <v/>
      </c>
      <c r="U928" s="114" t="str">
        <f t="shared" si="3048"/>
        <v/>
      </c>
      <c r="V928" s="114" t="str">
        <f t="shared" si="3048"/>
        <v/>
      </c>
      <c r="W928" s="114" t="str">
        <f t="shared" si="3048"/>
        <v/>
      </c>
      <c r="X928" s="113" t="str">
        <f t="shared" si="3048"/>
        <v/>
      </c>
      <c r="Y928" s="114" t="str">
        <f t="shared" si="3048"/>
        <v/>
      </c>
      <c r="Z928" s="114" t="str">
        <f t="shared" si="3048"/>
        <v/>
      </c>
      <c r="AA928" s="114" t="str">
        <f t="shared" si="3048"/>
        <v/>
      </c>
      <c r="AB928" s="113" t="str">
        <f t="shared" si="3048"/>
        <v/>
      </c>
      <c r="AC928" s="114" t="str">
        <f t="shared" si="3048"/>
        <v/>
      </c>
      <c r="AD928" s="114" t="str">
        <f t="shared" si="3048"/>
        <v/>
      </c>
      <c r="AE928" s="114" t="str">
        <f t="shared" si="3048"/>
        <v/>
      </c>
      <c r="AF928" s="114" t="str">
        <f t="shared" si="3048"/>
        <v/>
      </c>
      <c r="AG928" s="114" t="str">
        <f t="shared" si="3048"/>
        <v/>
      </c>
      <c r="AH928" s="114" t="str">
        <f t="shared" si="3048"/>
        <v/>
      </c>
      <c r="AI928" s="113" t="str">
        <f t="shared" si="3048"/>
        <v/>
      </c>
      <c r="AJ928" s="115" t="str">
        <f t="shared" si="3048"/>
        <v/>
      </c>
      <c r="AK928" s="617"/>
      <c r="AL928" s="38"/>
      <c r="AM928" s="98" t="s">
        <v>68</v>
      </c>
      <c r="AN928" s="130">
        <f t="shared" si="2582"/>
        <v>922</v>
      </c>
      <c r="AO928" s="138" t="str">
        <f t="shared" ref="AO928:AS928" si="3049">IF(AND($G928=AO$4,$H928=AO$6),$I928,"")</f>
        <v/>
      </c>
      <c r="AP928" s="139" t="str">
        <f t="shared" si="3049"/>
        <v/>
      </c>
      <c r="AQ928" s="139">
        <f t="shared" si="3049"/>
        <v>5000</v>
      </c>
      <c r="AR928" s="139" t="str">
        <f t="shared" si="3049"/>
        <v/>
      </c>
      <c r="AS928" s="139" t="str">
        <f t="shared" si="3049"/>
        <v/>
      </c>
      <c r="AT928" s="118"/>
      <c r="AU928" s="138" t="str">
        <f t="shared" si="2511"/>
        <v/>
      </c>
      <c r="AV928" s="139" t="str">
        <f t="shared" si="2512"/>
        <v/>
      </c>
      <c r="AW928" s="139" t="str">
        <f t="shared" si="2513"/>
        <v/>
      </c>
      <c r="AX928" s="139" t="str">
        <f t="shared" si="2514"/>
        <v/>
      </c>
      <c r="AY928" s="139" t="str">
        <f t="shared" si="2515"/>
        <v/>
      </c>
      <c r="AZ928" s="140" t="str">
        <f t="shared" si="2516"/>
        <v/>
      </c>
      <c r="BA928" s="141" t="str">
        <f t="shared" si="2517"/>
        <v/>
      </c>
      <c r="BB928" s="139" t="str">
        <f t="shared" si="2518"/>
        <v/>
      </c>
      <c r="BC928" s="139" t="str">
        <f t="shared" si="2519"/>
        <v/>
      </c>
      <c r="BD928" s="139" t="str">
        <f t="shared" si="2520"/>
        <v/>
      </c>
      <c r="BE928" s="140" t="str">
        <f t="shared" si="2521"/>
        <v/>
      </c>
      <c r="BF928" s="122" t="str">
        <f t="shared" si="2522"/>
        <v/>
      </c>
      <c r="BG928" s="123" t="str">
        <f t="shared" si="2523"/>
        <v/>
      </c>
      <c r="BH928" s="123" t="str">
        <f t="shared" si="2524"/>
        <v/>
      </c>
      <c r="BI928" s="123" t="str">
        <f t="shared" si="2525"/>
        <v/>
      </c>
      <c r="BJ928" s="122" t="str">
        <f t="shared" si="2526"/>
        <v/>
      </c>
      <c r="BK928" s="123" t="str">
        <f t="shared" si="2527"/>
        <v/>
      </c>
      <c r="BL928" s="123" t="str">
        <f t="shared" si="2528"/>
        <v/>
      </c>
      <c r="BM928" s="123" t="str">
        <f t="shared" si="2529"/>
        <v/>
      </c>
      <c r="BN928" s="123" t="str">
        <f t="shared" si="2530"/>
        <v/>
      </c>
      <c r="BO928" s="123" t="str">
        <f t="shared" si="2531"/>
        <v/>
      </c>
      <c r="BP928" s="123" t="str">
        <f t="shared" si="2532"/>
        <v/>
      </c>
      <c r="BQ928" s="123" t="str">
        <f t="shared" si="2533"/>
        <v/>
      </c>
      <c r="BR928" s="124" t="str">
        <f t="shared" si="2534"/>
        <v/>
      </c>
      <c r="BS928" s="142" t="str">
        <f t="shared" si="2535"/>
        <v/>
      </c>
      <c r="BT928" s="143" t="str">
        <f t="shared" si="2536"/>
        <v/>
      </c>
      <c r="BU928" s="143" t="str">
        <f t="shared" si="2537"/>
        <v/>
      </c>
      <c r="BV928" s="143" t="str">
        <f t="shared" si="2538"/>
        <v/>
      </c>
      <c r="BW928" s="143" t="str">
        <f t="shared" si="2539"/>
        <v/>
      </c>
      <c r="BX928" s="144" t="str">
        <f t="shared" si="2540"/>
        <v/>
      </c>
      <c r="BY928" s="141" t="str">
        <f t="shared" si="2541"/>
        <v/>
      </c>
      <c r="BZ928" s="139" t="str">
        <f t="shared" si="2542"/>
        <v/>
      </c>
      <c r="CA928" s="139" t="str">
        <f t="shared" si="2543"/>
        <v/>
      </c>
      <c r="CB928" s="139" t="str">
        <f t="shared" si="2544"/>
        <v/>
      </c>
      <c r="CC928" s="139" t="str">
        <f t="shared" si="2545"/>
        <v/>
      </c>
      <c r="CD928" s="139" t="str">
        <f t="shared" si="2546"/>
        <v/>
      </c>
      <c r="CE928" s="140" t="str">
        <f t="shared" si="2547"/>
        <v/>
      </c>
      <c r="CF928" s="141" t="str">
        <f t="shared" si="2548"/>
        <v/>
      </c>
      <c r="CG928" s="139" t="str">
        <f t="shared" si="2549"/>
        <v/>
      </c>
      <c r="CH928" s="139" t="str">
        <f t="shared" si="2550"/>
        <v/>
      </c>
      <c r="CI928" s="139" t="str">
        <f t="shared" si="2551"/>
        <v/>
      </c>
      <c r="CJ928" s="139" t="str">
        <f t="shared" si="2552"/>
        <v/>
      </c>
      <c r="CK928" s="139" t="str">
        <f t="shared" si="2553"/>
        <v/>
      </c>
      <c r="CL928" s="140" t="str">
        <f t="shared" si="2554"/>
        <v/>
      </c>
      <c r="CM928" s="142" t="str">
        <f t="shared" si="2555"/>
        <v/>
      </c>
      <c r="CN928" s="143" t="str">
        <f t="shared" si="2556"/>
        <v/>
      </c>
      <c r="CO928" s="143" t="str">
        <f t="shared" si="2557"/>
        <v/>
      </c>
      <c r="CP928" s="143" t="str">
        <f t="shared" si="2558"/>
        <v/>
      </c>
      <c r="CQ928" s="143" t="str">
        <f t="shared" si="2559"/>
        <v/>
      </c>
      <c r="CR928" s="145" t="str">
        <f t="shared" si="2560"/>
        <v/>
      </c>
      <c r="CS928" s="127"/>
      <c r="CT928" s="122" t="str">
        <f t="shared" si="2561"/>
        <v/>
      </c>
      <c r="CU928" s="123" t="str">
        <f t="shared" si="2562"/>
        <v/>
      </c>
      <c r="CV928" s="123" t="str">
        <f t="shared" si="2563"/>
        <v/>
      </c>
      <c r="CW928" s="123" t="str">
        <f t="shared" si="2564"/>
        <v/>
      </c>
      <c r="CX928" s="123" t="str">
        <f t="shared" si="2565"/>
        <v/>
      </c>
      <c r="CY928" s="123" t="str">
        <f t="shared" si="2566"/>
        <v/>
      </c>
      <c r="CZ928" s="123" t="str">
        <f t="shared" si="2567"/>
        <v/>
      </c>
      <c r="DA928" s="123" t="str">
        <f t="shared" si="2568"/>
        <v/>
      </c>
      <c r="DB928" s="124" t="str">
        <f t="shared" si="2569"/>
        <v/>
      </c>
      <c r="DC928" s="128" t="str">
        <f t="shared" si="2570"/>
        <v/>
      </c>
      <c r="DD928" s="123" t="str">
        <f t="shared" si="2571"/>
        <v/>
      </c>
      <c r="DE928" s="123" t="str">
        <f t="shared" si="2572"/>
        <v/>
      </c>
      <c r="DF928" s="123" t="str">
        <f t="shared" si="2573"/>
        <v/>
      </c>
      <c r="DG928" s="123" t="str">
        <f t="shared" si="2574"/>
        <v/>
      </c>
      <c r="DH928" s="123" t="str">
        <f t="shared" si="2575"/>
        <v/>
      </c>
      <c r="DI928" s="123" t="str">
        <f t="shared" si="2576"/>
        <v/>
      </c>
      <c r="DJ928" s="129" t="str">
        <f t="shared" si="2577"/>
        <v/>
      </c>
      <c r="DK928" s="98" t="s">
        <v>68</v>
      </c>
      <c r="DL928" s="130">
        <f t="shared" si="2584"/>
        <v>922</v>
      </c>
      <c r="DM928" s="56"/>
    </row>
    <row r="929" spans="2:117" ht="22.5" customHeight="1">
      <c r="B929" s="98" t="s">
        <v>68</v>
      </c>
      <c r="C929" s="130">
        <f t="shared" si="2578"/>
        <v>923</v>
      </c>
      <c r="D929" s="100">
        <v>45761</v>
      </c>
      <c r="E929" s="155" t="s">
        <v>100</v>
      </c>
      <c r="F929" s="170"/>
      <c r="G929" s="103" t="s">
        <v>25</v>
      </c>
      <c r="H929" s="131" t="s">
        <v>64</v>
      </c>
      <c r="I929" s="132"/>
      <c r="J929" s="106">
        <v>100000</v>
      </c>
      <c r="K929" s="107">
        <f t="shared" si="2579"/>
        <v>7092442</v>
      </c>
      <c r="L929" s="645"/>
      <c r="M929" s="166"/>
      <c r="N929" s="167" t="str">
        <f>HYPERLINK("./領収書_公開用/外領収書Y11預り書Y11.pdf","預り書Y11")</f>
        <v>預り書Y11</v>
      </c>
      <c r="O929" s="134" t="str">
        <f t="shared" ref="O929:S929" si="3050">IF($H929=O$6,$I929,"")</f>
        <v/>
      </c>
      <c r="P929" s="135" t="str">
        <f t="shared" si="3050"/>
        <v/>
      </c>
      <c r="Q929" s="136" t="str">
        <f t="shared" si="3050"/>
        <v/>
      </c>
      <c r="R929" s="135" t="str">
        <f t="shared" si="3050"/>
        <v/>
      </c>
      <c r="S929" s="137" t="str">
        <f t="shared" si="3050"/>
        <v/>
      </c>
      <c r="T929" s="113" t="str">
        <f t="shared" ref="T929:AJ929" si="3051">IF($H929=T$6,$J929,"")</f>
        <v/>
      </c>
      <c r="U929" s="114" t="str">
        <f t="shared" si="3051"/>
        <v/>
      </c>
      <c r="V929" s="114" t="str">
        <f t="shared" si="3051"/>
        <v/>
      </c>
      <c r="W929" s="114" t="str">
        <f t="shared" si="3051"/>
        <v/>
      </c>
      <c r="X929" s="113" t="str">
        <f t="shared" si="3051"/>
        <v/>
      </c>
      <c r="Y929" s="114" t="str">
        <f t="shared" si="3051"/>
        <v/>
      </c>
      <c r="Z929" s="114" t="str">
        <f t="shared" si="3051"/>
        <v/>
      </c>
      <c r="AA929" s="114" t="str">
        <f t="shared" si="3051"/>
        <v/>
      </c>
      <c r="AB929" s="113" t="str">
        <f t="shared" si="3051"/>
        <v/>
      </c>
      <c r="AC929" s="114" t="str">
        <f t="shared" si="3051"/>
        <v/>
      </c>
      <c r="AD929" s="114" t="str">
        <f t="shared" si="3051"/>
        <v/>
      </c>
      <c r="AE929" s="114" t="str">
        <f t="shared" si="3051"/>
        <v/>
      </c>
      <c r="AF929" s="114" t="str">
        <f t="shared" si="3051"/>
        <v/>
      </c>
      <c r="AG929" s="114" t="str">
        <f t="shared" si="3051"/>
        <v/>
      </c>
      <c r="AH929" s="114" t="str">
        <f t="shared" si="3051"/>
        <v/>
      </c>
      <c r="AI929" s="113">
        <f t="shared" si="3051"/>
        <v>100000</v>
      </c>
      <c r="AJ929" s="115" t="str">
        <f t="shared" si="3051"/>
        <v/>
      </c>
      <c r="AK929" s="617"/>
      <c r="AL929" s="38"/>
      <c r="AM929" s="98" t="s">
        <v>68</v>
      </c>
      <c r="AN929" s="130">
        <f t="shared" si="2582"/>
        <v>923</v>
      </c>
      <c r="AO929" s="138" t="str">
        <f t="shared" ref="AO929:AS929" si="3052">IF(AND($G929=AO$4,$H929=AO$6),$I929,"")</f>
        <v/>
      </c>
      <c r="AP929" s="139" t="str">
        <f t="shared" si="3052"/>
        <v/>
      </c>
      <c r="AQ929" s="139" t="str">
        <f t="shared" si="3052"/>
        <v/>
      </c>
      <c r="AR929" s="139" t="str">
        <f t="shared" si="3052"/>
        <v/>
      </c>
      <c r="AS929" s="139" t="str">
        <f t="shared" si="3052"/>
        <v/>
      </c>
      <c r="AT929" s="118"/>
      <c r="AU929" s="138" t="str">
        <f t="shared" si="2511"/>
        <v/>
      </c>
      <c r="AV929" s="139" t="str">
        <f t="shared" si="2512"/>
        <v/>
      </c>
      <c r="AW929" s="139" t="str">
        <f t="shared" si="2513"/>
        <v/>
      </c>
      <c r="AX929" s="139" t="str">
        <f t="shared" si="2514"/>
        <v/>
      </c>
      <c r="AY929" s="139" t="str">
        <f t="shared" si="2515"/>
        <v/>
      </c>
      <c r="AZ929" s="140" t="str">
        <f t="shared" si="2516"/>
        <v/>
      </c>
      <c r="BA929" s="141" t="str">
        <f t="shared" si="2517"/>
        <v/>
      </c>
      <c r="BB929" s="139" t="str">
        <f t="shared" si="2518"/>
        <v/>
      </c>
      <c r="BC929" s="139" t="str">
        <f t="shared" si="2519"/>
        <v/>
      </c>
      <c r="BD929" s="139" t="str">
        <f t="shared" si="2520"/>
        <v/>
      </c>
      <c r="BE929" s="140" t="str">
        <f t="shared" si="2521"/>
        <v/>
      </c>
      <c r="BF929" s="122" t="str">
        <f t="shared" si="2522"/>
        <v/>
      </c>
      <c r="BG929" s="123" t="str">
        <f t="shared" si="2523"/>
        <v/>
      </c>
      <c r="BH929" s="123" t="str">
        <f t="shared" si="2524"/>
        <v/>
      </c>
      <c r="BI929" s="123" t="str">
        <f t="shared" si="2525"/>
        <v/>
      </c>
      <c r="BJ929" s="122" t="str">
        <f t="shared" si="2526"/>
        <v/>
      </c>
      <c r="BK929" s="123" t="str">
        <f t="shared" si="2527"/>
        <v/>
      </c>
      <c r="BL929" s="123" t="str">
        <f t="shared" si="2528"/>
        <v/>
      </c>
      <c r="BM929" s="123" t="str">
        <f t="shared" si="2529"/>
        <v/>
      </c>
      <c r="BN929" s="123" t="str">
        <f t="shared" si="2530"/>
        <v/>
      </c>
      <c r="BO929" s="123" t="str">
        <f t="shared" si="2531"/>
        <v/>
      </c>
      <c r="BP929" s="123" t="str">
        <f t="shared" si="2532"/>
        <v/>
      </c>
      <c r="BQ929" s="123">
        <f t="shared" si="2533"/>
        <v>100000</v>
      </c>
      <c r="BR929" s="124" t="str">
        <f t="shared" si="2534"/>
        <v/>
      </c>
      <c r="BS929" s="142" t="str">
        <f t="shared" si="2535"/>
        <v/>
      </c>
      <c r="BT929" s="143" t="str">
        <f t="shared" si="2536"/>
        <v/>
      </c>
      <c r="BU929" s="143" t="str">
        <f t="shared" si="2537"/>
        <v/>
      </c>
      <c r="BV929" s="143" t="str">
        <f t="shared" si="2538"/>
        <v/>
      </c>
      <c r="BW929" s="143" t="str">
        <f t="shared" si="2539"/>
        <v/>
      </c>
      <c r="BX929" s="144" t="str">
        <f t="shared" si="2540"/>
        <v/>
      </c>
      <c r="BY929" s="141" t="str">
        <f t="shared" si="2541"/>
        <v/>
      </c>
      <c r="BZ929" s="139" t="str">
        <f t="shared" si="2542"/>
        <v/>
      </c>
      <c r="CA929" s="139" t="str">
        <f t="shared" si="2543"/>
        <v/>
      </c>
      <c r="CB929" s="139" t="str">
        <f t="shared" si="2544"/>
        <v/>
      </c>
      <c r="CC929" s="139" t="str">
        <f t="shared" si="2545"/>
        <v/>
      </c>
      <c r="CD929" s="139" t="str">
        <f t="shared" si="2546"/>
        <v/>
      </c>
      <c r="CE929" s="140" t="str">
        <f t="shared" si="2547"/>
        <v/>
      </c>
      <c r="CF929" s="141" t="str">
        <f t="shared" si="2548"/>
        <v/>
      </c>
      <c r="CG929" s="139" t="str">
        <f t="shared" si="2549"/>
        <v/>
      </c>
      <c r="CH929" s="139" t="str">
        <f t="shared" si="2550"/>
        <v/>
      </c>
      <c r="CI929" s="139" t="str">
        <f t="shared" si="2551"/>
        <v/>
      </c>
      <c r="CJ929" s="139" t="str">
        <f t="shared" si="2552"/>
        <v/>
      </c>
      <c r="CK929" s="139" t="str">
        <f t="shared" si="2553"/>
        <v/>
      </c>
      <c r="CL929" s="140" t="str">
        <f t="shared" si="2554"/>
        <v/>
      </c>
      <c r="CM929" s="142" t="str">
        <f t="shared" si="2555"/>
        <v/>
      </c>
      <c r="CN929" s="143" t="str">
        <f t="shared" si="2556"/>
        <v/>
      </c>
      <c r="CO929" s="143" t="str">
        <f t="shared" si="2557"/>
        <v/>
      </c>
      <c r="CP929" s="143" t="str">
        <f t="shared" si="2558"/>
        <v/>
      </c>
      <c r="CQ929" s="143" t="str">
        <f t="shared" si="2559"/>
        <v/>
      </c>
      <c r="CR929" s="145" t="str">
        <f t="shared" si="2560"/>
        <v/>
      </c>
      <c r="CS929" s="127"/>
      <c r="CT929" s="122" t="str">
        <f t="shared" si="2561"/>
        <v/>
      </c>
      <c r="CU929" s="123" t="str">
        <f t="shared" si="2562"/>
        <v/>
      </c>
      <c r="CV929" s="123" t="str">
        <f t="shared" si="2563"/>
        <v/>
      </c>
      <c r="CW929" s="123" t="str">
        <f t="shared" si="2564"/>
        <v/>
      </c>
      <c r="CX929" s="123" t="str">
        <f t="shared" si="2565"/>
        <v/>
      </c>
      <c r="CY929" s="123" t="str">
        <f t="shared" si="2566"/>
        <v/>
      </c>
      <c r="CZ929" s="123" t="str">
        <f t="shared" si="2567"/>
        <v/>
      </c>
      <c r="DA929" s="123" t="str">
        <f t="shared" si="2568"/>
        <v/>
      </c>
      <c r="DB929" s="124" t="str">
        <f t="shared" si="2569"/>
        <v/>
      </c>
      <c r="DC929" s="128" t="str">
        <f t="shared" si="2570"/>
        <v/>
      </c>
      <c r="DD929" s="123" t="str">
        <f t="shared" si="2571"/>
        <v/>
      </c>
      <c r="DE929" s="123" t="str">
        <f t="shared" si="2572"/>
        <v/>
      </c>
      <c r="DF929" s="123" t="str">
        <f t="shared" si="2573"/>
        <v/>
      </c>
      <c r="DG929" s="123" t="str">
        <f t="shared" si="2574"/>
        <v/>
      </c>
      <c r="DH929" s="123" t="str">
        <f t="shared" si="2575"/>
        <v/>
      </c>
      <c r="DI929" s="123" t="str">
        <f t="shared" si="2576"/>
        <v/>
      </c>
      <c r="DJ929" s="129" t="str">
        <f t="shared" si="2577"/>
        <v/>
      </c>
      <c r="DK929" s="98" t="s">
        <v>68</v>
      </c>
      <c r="DL929" s="130">
        <f t="shared" si="2584"/>
        <v>923</v>
      </c>
      <c r="DM929" s="56"/>
    </row>
    <row r="930" spans="2:117" ht="22.5" customHeight="1">
      <c r="B930" s="98" t="s">
        <v>68</v>
      </c>
      <c r="C930" s="130">
        <f t="shared" si="2578"/>
        <v>924</v>
      </c>
      <c r="D930" s="100">
        <v>45761</v>
      </c>
      <c r="E930" s="155" t="s">
        <v>99</v>
      </c>
      <c r="F930" s="170" t="s">
        <v>74</v>
      </c>
      <c r="G930" s="103" t="s">
        <v>25</v>
      </c>
      <c r="H930" s="131" t="s">
        <v>55</v>
      </c>
      <c r="I930" s="132"/>
      <c r="J930" s="106">
        <v>770</v>
      </c>
      <c r="K930" s="107">
        <f t="shared" si="2579"/>
        <v>7091672</v>
      </c>
      <c r="L930" s="645"/>
      <c r="M930" s="166"/>
      <c r="N930" s="133"/>
      <c r="O930" s="134" t="str">
        <f t="shared" ref="O930:S930" si="3053">IF($H930=O$6,$I930,"")</f>
        <v/>
      </c>
      <c r="P930" s="135" t="str">
        <f t="shared" si="3053"/>
        <v/>
      </c>
      <c r="Q930" s="136" t="str">
        <f t="shared" si="3053"/>
        <v/>
      </c>
      <c r="R930" s="135" t="str">
        <f t="shared" si="3053"/>
        <v/>
      </c>
      <c r="S930" s="137" t="str">
        <f t="shared" si="3053"/>
        <v/>
      </c>
      <c r="T930" s="113" t="str">
        <f t="shared" ref="T930:AJ930" si="3054">IF($H930=T$6,$J930,"")</f>
        <v/>
      </c>
      <c r="U930" s="114" t="str">
        <f t="shared" si="3054"/>
        <v/>
      </c>
      <c r="V930" s="114" t="str">
        <f t="shared" si="3054"/>
        <v/>
      </c>
      <c r="W930" s="114" t="str">
        <f t="shared" si="3054"/>
        <v/>
      </c>
      <c r="X930" s="113" t="str">
        <f t="shared" si="3054"/>
        <v/>
      </c>
      <c r="Y930" s="114" t="str">
        <f t="shared" si="3054"/>
        <v/>
      </c>
      <c r="Z930" s="114">
        <f t="shared" si="3054"/>
        <v>770</v>
      </c>
      <c r="AA930" s="114" t="str">
        <f t="shared" si="3054"/>
        <v/>
      </c>
      <c r="AB930" s="113" t="str">
        <f t="shared" si="3054"/>
        <v/>
      </c>
      <c r="AC930" s="114" t="str">
        <f t="shared" si="3054"/>
        <v/>
      </c>
      <c r="AD930" s="114" t="str">
        <f t="shared" si="3054"/>
        <v/>
      </c>
      <c r="AE930" s="114" t="str">
        <f t="shared" si="3054"/>
        <v/>
      </c>
      <c r="AF930" s="114" t="str">
        <f t="shared" si="3054"/>
        <v/>
      </c>
      <c r="AG930" s="114" t="str">
        <f t="shared" si="3054"/>
        <v/>
      </c>
      <c r="AH930" s="114" t="str">
        <f t="shared" si="3054"/>
        <v/>
      </c>
      <c r="AI930" s="113" t="str">
        <f t="shared" si="3054"/>
        <v/>
      </c>
      <c r="AJ930" s="115" t="str">
        <f t="shared" si="3054"/>
        <v/>
      </c>
      <c r="AK930" s="617"/>
      <c r="AL930" s="38"/>
      <c r="AM930" s="98" t="s">
        <v>68</v>
      </c>
      <c r="AN930" s="130">
        <f t="shared" si="2582"/>
        <v>924</v>
      </c>
      <c r="AO930" s="138" t="str">
        <f t="shared" ref="AO930:AS930" si="3055">IF(AND($G930=AO$4,$H930=AO$6),$I930,"")</f>
        <v/>
      </c>
      <c r="AP930" s="139" t="str">
        <f t="shared" si="3055"/>
        <v/>
      </c>
      <c r="AQ930" s="139" t="str">
        <f t="shared" si="3055"/>
        <v/>
      </c>
      <c r="AR930" s="139" t="str">
        <f t="shared" si="3055"/>
        <v/>
      </c>
      <c r="AS930" s="139" t="str">
        <f t="shared" si="3055"/>
        <v/>
      </c>
      <c r="AT930" s="118"/>
      <c r="AU930" s="138" t="str">
        <f t="shared" si="2511"/>
        <v/>
      </c>
      <c r="AV930" s="139" t="str">
        <f t="shared" si="2512"/>
        <v/>
      </c>
      <c r="AW930" s="139" t="str">
        <f t="shared" si="2513"/>
        <v/>
      </c>
      <c r="AX930" s="139" t="str">
        <f t="shared" si="2514"/>
        <v/>
      </c>
      <c r="AY930" s="139" t="str">
        <f t="shared" si="2515"/>
        <v/>
      </c>
      <c r="AZ930" s="140" t="str">
        <f t="shared" si="2516"/>
        <v/>
      </c>
      <c r="BA930" s="141" t="str">
        <f t="shared" si="2517"/>
        <v/>
      </c>
      <c r="BB930" s="139" t="str">
        <f t="shared" si="2518"/>
        <v/>
      </c>
      <c r="BC930" s="139" t="str">
        <f t="shared" si="2519"/>
        <v/>
      </c>
      <c r="BD930" s="139" t="str">
        <f t="shared" si="2520"/>
        <v/>
      </c>
      <c r="BE930" s="140" t="str">
        <f t="shared" si="2521"/>
        <v/>
      </c>
      <c r="BF930" s="122" t="str">
        <f t="shared" si="2522"/>
        <v/>
      </c>
      <c r="BG930" s="123" t="str">
        <f t="shared" si="2523"/>
        <v/>
      </c>
      <c r="BH930" s="123" t="str">
        <f t="shared" si="2524"/>
        <v/>
      </c>
      <c r="BI930" s="123" t="str">
        <f t="shared" si="2525"/>
        <v/>
      </c>
      <c r="BJ930" s="122">
        <f t="shared" si="2526"/>
        <v>770</v>
      </c>
      <c r="BK930" s="123" t="str">
        <f t="shared" si="2527"/>
        <v/>
      </c>
      <c r="BL930" s="123" t="str">
        <f t="shared" si="2528"/>
        <v/>
      </c>
      <c r="BM930" s="123" t="str">
        <f t="shared" si="2529"/>
        <v/>
      </c>
      <c r="BN930" s="123" t="str">
        <f t="shared" si="2530"/>
        <v/>
      </c>
      <c r="BO930" s="123" t="str">
        <f t="shared" si="2531"/>
        <v/>
      </c>
      <c r="BP930" s="123" t="str">
        <f t="shared" si="2532"/>
        <v/>
      </c>
      <c r="BQ930" s="123" t="str">
        <f t="shared" si="2533"/>
        <v/>
      </c>
      <c r="BR930" s="124" t="str">
        <f t="shared" si="2534"/>
        <v/>
      </c>
      <c r="BS930" s="142" t="str">
        <f t="shared" si="2535"/>
        <v/>
      </c>
      <c r="BT930" s="143" t="str">
        <f t="shared" si="2536"/>
        <v/>
      </c>
      <c r="BU930" s="143" t="str">
        <f t="shared" si="2537"/>
        <v/>
      </c>
      <c r="BV930" s="143" t="str">
        <f t="shared" si="2538"/>
        <v/>
      </c>
      <c r="BW930" s="143" t="str">
        <f t="shared" si="2539"/>
        <v/>
      </c>
      <c r="BX930" s="144" t="str">
        <f t="shared" si="2540"/>
        <v/>
      </c>
      <c r="BY930" s="141" t="str">
        <f t="shared" si="2541"/>
        <v/>
      </c>
      <c r="BZ930" s="139" t="str">
        <f t="shared" si="2542"/>
        <v/>
      </c>
      <c r="CA930" s="139" t="str">
        <f t="shared" si="2543"/>
        <v/>
      </c>
      <c r="CB930" s="139" t="str">
        <f t="shared" si="2544"/>
        <v/>
      </c>
      <c r="CC930" s="139" t="str">
        <f t="shared" si="2545"/>
        <v/>
      </c>
      <c r="CD930" s="139" t="str">
        <f t="shared" si="2546"/>
        <v/>
      </c>
      <c r="CE930" s="140" t="str">
        <f t="shared" si="2547"/>
        <v/>
      </c>
      <c r="CF930" s="141" t="str">
        <f t="shared" si="2548"/>
        <v/>
      </c>
      <c r="CG930" s="139" t="str">
        <f t="shared" si="2549"/>
        <v/>
      </c>
      <c r="CH930" s="139" t="str">
        <f t="shared" si="2550"/>
        <v/>
      </c>
      <c r="CI930" s="139" t="str">
        <f t="shared" si="2551"/>
        <v/>
      </c>
      <c r="CJ930" s="139" t="str">
        <f t="shared" si="2552"/>
        <v/>
      </c>
      <c r="CK930" s="139" t="str">
        <f t="shared" si="2553"/>
        <v/>
      </c>
      <c r="CL930" s="140" t="str">
        <f t="shared" si="2554"/>
        <v/>
      </c>
      <c r="CM930" s="142" t="str">
        <f t="shared" si="2555"/>
        <v/>
      </c>
      <c r="CN930" s="143" t="str">
        <f t="shared" si="2556"/>
        <v/>
      </c>
      <c r="CO930" s="143" t="str">
        <f t="shared" si="2557"/>
        <v/>
      </c>
      <c r="CP930" s="143" t="str">
        <f t="shared" si="2558"/>
        <v/>
      </c>
      <c r="CQ930" s="143" t="str">
        <f t="shared" si="2559"/>
        <v/>
      </c>
      <c r="CR930" s="145" t="str">
        <f t="shared" si="2560"/>
        <v/>
      </c>
      <c r="CS930" s="127"/>
      <c r="CT930" s="122" t="str">
        <f t="shared" si="2561"/>
        <v/>
      </c>
      <c r="CU930" s="123" t="str">
        <f t="shared" si="2562"/>
        <v/>
      </c>
      <c r="CV930" s="123" t="str">
        <f t="shared" si="2563"/>
        <v/>
      </c>
      <c r="CW930" s="123" t="str">
        <f t="shared" si="2564"/>
        <v/>
      </c>
      <c r="CX930" s="123" t="str">
        <f t="shared" si="2565"/>
        <v/>
      </c>
      <c r="CY930" s="123" t="str">
        <f t="shared" si="2566"/>
        <v/>
      </c>
      <c r="CZ930" s="123" t="str">
        <f t="shared" si="2567"/>
        <v/>
      </c>
      <c r="DA930" s="123" t="str">
        <f t="shared" si="2568"/>
        <v/>
      </c>
      <c r="DB930" s="124" t="str">
        <f t="shared" si="2569"/>
        <v/>
      </c>
      <c r="DC930" s="128" t="str">
        <f t="shared" si="2570"/>
        <v/>
      </c>
      <c r="DD930" s="123" t="str">
        <f t="shared" si="2571"/>
        <v/>
      </c>
      <c r="DE930" s="123" t="str">
        <f t="shared" si="2572"/>
        <v/>
      </c>
      <c r="DF930" s="123" t="str">
        <f t="shared" si="2573"/>
        <v/>
      </c>
      <c r="DG930" s="123" t="str">
        <f t="shared" si="2574"/>
        <v/>
      </c>
      <c r="DH930" s="123" t="str">
        <f t="shared" si="2575"/>
        <v/>
      </c>
      <c r="DI930" s="123" t="str">
        <f t="shared" si="2576"/>
        <v/>
      </c>
      <c r="DJ930" s="129" t="str">
        <f t="shared" si="2577"/>
        <v/>
      </c>
      <c r="DK930" s="98" t="s">
        <v>68</v>
      </c>
      <c r="DL930" s="130">
        <f t="shared" si="2584"/>
        <v>924</v>
      </c>
      <c r="DM930" s="56"/>
    </row>
    <row r="931" spans="2:117" ht="22.5" customHeight="1">
      <c r="B931" s="98" t="s">
        <v>68</v>
      </c>
      <c r="C931" s="130">
        <f t="shared" si="2578"/>
        <v>925</v>
      </c>
      <c r="D931" s="100">
        <v>45761</v>
      </c>
      <c r="E931" s="155" t="s">
        <v>69</v>
      </c>
      <c r="F931" s="102" t="s">
        <v>70</v>
      </c>
      <c r="G931" s="103" t="s">
        <v>20</v>
      </c>
      <c r="H931" s="131" t="s">
        <v>46</v>
      </c>
      <c r="I931" s="132">
        <v>5000</v>
      </c>
      <c r="J931" s="106"/>
      <c r="K931" s="107">
        <f t="shared" si="2579"/>
        <v>7096672</v>
      </c>
      <c r="L931" s="645"/>
      <c r="M931" s="133"/>
      <c r="N931" s="133"/>
      <c r="O931" s="134" t="str">
        <f t="shared" ref="O931:S931" si="3056">IF($H931=O$6,$I931,"")</f>
        <v/>
      </c>
      <c r="P931" s="135" t="str">
        <f t="shared" si="3056"/>
        <v/>
      </c>
      <c r="Q931" s="136">
        <f t="shared" si="3056"/>
        <v>5000</v>
      </c>
      <c r="R931" s="135" t="str">
        <f t="shared" si="3056"/>
        <v/>
      </c>
      <c r="S931" s="137" t="str">
        <f t="shared" si="3056"/>
        <v/>
      </c>
      <c r="T931" s="113" t="str">
        <f t="shared" ref="T931:AJ931" si="3057">IF($H931=T$6,$J931,"")</f>
        <v/>
      </c>
      <c r="U931" s="114" t="str">
        <f t="shared" si="3057"/>
        <v/>
      </c>
      <c r="V931" s="114" t="str">
        <f t="shared" si="3057"/>
        <v/>
      </c>
      <c r="W931" s="114" t="str">
        <f t="shared" si="3057"/>
        <v/>
      </c>
      <c r="X931" s="113" t="str">
        <f t="shared" si="3057"/>
        <v/>
      </c>
      <c r="Y931" s="114" t="str">
        <f t="shared" si="3057"/>
        <v/>
      </c>
      <c r="Z931" s="114" t="str">
        <f t="shared" si="3057"/>
        <v/>
      </c>
      <c r="AA931" s="114" t="str">
        <f t="shared" si="3057"/>
        <v/>
      </c>
      <c r="AB931" s="113" t="str">
        <f t="shared" si="3057"/>
        <v/>
      </c>
      <c r="AC931" s="114" t="str">
        <f t="shared" si="3057"/>
        <v/>
      </c>
      <c r="AD931" s="114" t="str">
        <f t="shared" si="3057"/>
        <v/>
      </c>
      <c r="AE931" s="114" t="str">
        <f t="shared" si="3057"/>
        <v/>
      </c>
      <c r="AF931" s="114" t="str">
        <f t="shared" si="3057"/>
        <v/>
      </c>
      <c r="AG931" s="114" t="str">
        <f t="shared" si="3057"/>
        <v/>
      </c>
      <c r="AH931" s="114" t="str">
        <f t="shared" si="3057"/>
        <v/>
      </c>
      <c r="AI931" s="113" t="str">
        <f t="shared" si="3057"/>
        <v/>
      </c>
      <c r="AJ931" s="115" t="str">
        <f t="shared" si="3057"/>
        <v/>
      </c>
      <c r="AK931" s="617"/>
      <c r="AL931" s="38"/>
      <c r="AM931" s="98" t="s">
        <v>68</v>
      </c>
      <c r="AN931" s="130">
        <f t="shared" si="2582"/>
        <v>925</v>
      </c>
      <c r="AO931" s="138" t="str">
        <f t="shared" ref="AO931:AS931" si="3058">IF(AND($G931=AO$4,$H931=AO$6),$I931,"")</f>
        <v/>
      </c>
      <c r="AP931" s="139" t="str">
        <f t="shared" si="3058"/>
        <v/>
      </c>
      <c r="AQ931" s="139">
        <f t="shared" si="3058"/>
        <v>5000</v>
      </c>
      <c r="AR931" s="139" t="str">
        <f t="shared" si="3058"/>
        <v/>
      </c>
      <c r="AS931" s="139" t="str">
        <f t="shared" si="3058"/>
        <v/>
      </c>
      <c r="AT931" s="118"/>
      <c r="AU931" s="138" t="str">
        <f t="shared" si="2511"/>
        <v/>
      </c>
      <c r="AV931" s="139" t="str">
        <f t="shared" si="2512"/>
        <v/>
      </c>
      <c r="AW931" s="139" t="str">
        <f t="shared" si="2513"/>
        <v/>
      </c>
      <c r="AX931" s="139" t="str">
        <f t="shared" si="2514"/>
        <v/>
      </c>
      <c r="AY931" s="139" t="str">
        <f t="shared" si="2515"/>
        <v/>
      </c>
      <c r="AZ931" s="140" t="str">
        <f t="shared" si="2516"/>
        <v/>
      </c>
      <c r="BA931" s="141" t="str">
        <f t="shared" si="2517"/>
        <v/>
      </c>
      <c r="BB931" s="139" t="str">
        <f t="shared" si="2518"/>
        <v/>
      </c>
      <c r="BC931" s="139" t="str">
        <f t="shared" si="2519"/>
        <v/>
      </c>
      <c r="BD931" s="139" t="str">
        <f t="shared" si="2520"/>
        <v/>
      </c>
      <c r="BE931" s="140" t="str">
        <f t="shared" si="2521"/>
        <v/>
      </c>
      <c r="BF931" s="122" t="str">
        <f t="shared" si="2522"/>
        <v/>
      </c>
      <c r="BG931" s="123" t="str">
        <f t="shared" si="2523"/>
        <v/>
      </c>
      <c r="BH931" s="123" t="str">
        <f t="shared" si="2524"/>
        <v/>
      </c>
      <c r="BI931" s="123" t="str">
        <f t="shared" si="2525"/>
        <v/>
      </c>
      <c r="BJ931" s="122" t="str">
        <f t="shared" si="2526"/>
        <v/>
      </c>
      <c r="BK931" s="123" t="str">
        <f t="shared" si="2527"/>
        <v/>
      </c>
      <c r="BL931" s="123" t="str">
        <f t="shared" si="2528"/>
        <v/>
      </c>
      <c r="BM931" s="123" t="str">
        <f t="shared" si="2529"/>
        <v/>
      </c>
      <c r="BN931" s="123" t="str">
        <f t="shared" si="2530"/>
        <v/>
      </c>
      <c r="BO931" s="123" t="str">
        <f t="shared" si="2531"/>
        <v/>
      </c>
      <c r="BP931" s="123" t="str">
        <f t="shared" si="2532"/>
        <v/>
      </c>
      <c r="BQ931" s="123" t="str">
        <f t="shared" si="2533"/>
        <v/>
      </c>
      <c r="BR931" s="124" t="str">
        <f t="shared" si="2534"/>
        <v/>
      </c>
      <c r="BS931" s="142" t="str">
        <f t="shared" si="2535"/>
        <v/>
      </c>
      <c r="BT931" s="143" t="str">
        <f t="shared" si="2536"/>
        <v/>
      </c>
      <c r="BU931" s="143" t="str">
        <f t="shared" si="2537"/>
        <v/>
      </c>
      <c r="BV931" s="143" t="str">
        <f t="shared" si="2538"/>
        <v/>
      </c>
      <c r="BW931" s="143" t="str">
        <f t="shared" si="2539"/>
        <v/>
      </c>
      <c r="BX931" s="144" t="str">
        <f t="shared" si="2540"/>
        <v/>
      </c>
      <c r="BY931" s="141" t="str">
        <f t="shared" si="2541"/>
        <v/>
      </c>
      <c r="BZ931" s="139" t="str">
        <f t="shared" si="2542"/>
        <v/>
      </c>
      <c r="CA931" s="139" t="str">
        <f t="shared" si="2543"/>
        <v/>
      </c>
      <c r="CB931" s="139" t="str">
        <f t="shared" si="2544"/>
        <v/>
      </c>
      <c r="CC931" s="139" t="str">
        <f t="shared" si="2545"/>
        <v/>
      </c>
      <c r="CD931" s="139" t="str">
        <f t="shared" si="2546"/>
        <v/>
      </c>
      <c r="CE931" s="140" t="str">
        <f t="shared" si="2547"/>
        <v/>
      </c>
      <c r="CF931" s="141" t="str">
        <f t="shared" si="2548"/>
        <v/>
      </c>
      <c r="CG931" s="139" t="str">
        <f t="shared" si="2549"/>
        <v/>
      </c>
      <c r="CH931" s="139" t="str">
        <f t="shared" si="2550"/>
        <v/>
      </c>
      <c r="CI931" s="139" t="str">
        <f t="shared" si="2551"/>
        <v/>
      </c>
      <c r="CJ931" s="139" t="str">
        <f t="shared" si="2552"/>
        <v/>
      </c>
      <c r="CK931" s="139" t="str">
        <f t="shared" si="2553"/>
        <v/>
      </c>
      <c r="CL931" s="140" t="str">
        <f t="shared" si="2554"/>
        <v/>
      </c>
      <c r="CM931" s="142" t="str">
        <f t="shared" si="2555"/>
        <v/>
      </c>
      <c r="CN931" s="143" t="str">
        <f t="shared" si="2556"/>
        <v/>
      </c>
      <c r="CO931" s="143" t="str">
        <f t="shared" si="2557"/>
        <v/>
      </c>
      <c r="CP931" s="143" t="str">
        <f t="shared" si="2558"/>
        <v/>
      </c>
      <c r="CQ931" s="143" t="str">
        <f t="shared" si="2559"/>
        <v/>
      </c>
      <c r="CR931" s="145" t="str">
        <f t="shared" si="2560"/>
        <v/>
      </c>
      <c r="CS931" s="127"/>
      <c r="CT931" s="122" t="str">
        <f t="shared" si="2561"/>
        <v/>
      </c>
      <c r="CU931" s="123" t="str">
        <f t="shared" si="2562"/>
        <v/>
      </c>
      <c r="CV931" s="123" t="str">
        <f t="shared" si="2563"/>
        <v/>
      </c>
      <c r="CW931" s="123" t="str">
        <f t="shared" si="2564"/>
        <v/>
      </c>
      <c r="CX931" s="123" t="str">
        <f t="shared" si="2565"/>
        <v/>
      </c>
      <c r="CY931" s="123" t="str">
        <f t="shared" si="2566"/>
        <v/>
      </c>
      <c r="CZ931" s="123" t="str">
        <f t="shared" si="2567"/>
        <v/>
      </c>
      <c r="DA931" s="123" t="str">
        <f t="shared" si="2568"/>
        <v/>
      </c>
      <c r="DB931" s="124" t="str">
        <f t="shared" si="2569"/>
        <v/>
      </c>
      <c r="DC931" s="128" t="str">
        <f t="shared" si="2570"/>
        <v/>
      </c>
      <c r="DD931" s="123" t="str">
        <f t="shared" si="2571"/>
        <v/>
      </c>
      <c r="DE931" s="123" t="str">
        <f t="shared" si="2572"/>
        <v/>
      </c>
      <c r="DF931" s="123" t="str">
        <f t="shared" si="2573"/>
        <v/>
      </c>
      <c r="DG931" s="123" t="str">
        <f t="shared" si="2574"/>
        <v/>
      </c>
      <c r="DH931" s="123" t="str">
        <f t="shared" si="2575"/>
        <v/>
      </c>
      <c r="DI931" s="123" t="str">
        <f t="shared" si="2576"/>
        <v/>
      </c>
      <c r="DJ931" s="129" t="str">
        <f t="shared" si="2577"/>
        <v/>
      </c>
      <c r="DK931" s="98" t="s">
        <v>68</v>
      </c>
      <c r="DL931" s="130">
        <f t="shared" si="2584"/>
        <v>925</v>
      </c>
      <c r="DM931" s="56"/>
    </row>
    <row r="932" spans="2:117" ht="22.5" customHeight="1">
      <c r="B932" s="98" t="s">
        <v>68</v>
      </c>
      <c r="C932" s="130">
        <f t="shared" si="2578"/>
        <v>926</v>
      </c>
      <c r="D932" s="100">
        <v>45761</v>
      </c>
      <c r="E932" s="155" t="s">
        <v>69</v>
      </c>
      <c r="F932" s="102" t="s">
        <v>70</v>
      </c>
      <c r="G932" s="103" t="s">
        <v>20</v>
      </c>
      <c r="H932" s="131" t="s">
        <v>46</v>
      </c>
      <c r="I932" s="132">
        <v>5000</v>
      </c>
      <c r="J932" s="106"/>
      <c r="K932" s="107">
        <f t="shared" si="2579"/>
        <v>7101672</v>
      </c>
      <c r="L932" s="645"/>
      <c r="M932" s="133"/>
      <c r="N932" s="133"/>
      <c r="O932" s="134" t="str">
        <f t="shared" ref="O932:S932" si="3059">IF($H932=O$6,$I932,"")</f>
        <v/>
      </c>
      <c r="P932" s="135" t="str">
        <f t="shared" si="3059"/>
        <v/>
      </c>
      <c r="Q932" s="136">
        <f t="shared" si="3059"/>
        <v>5000</v>
      </c>
      <c r="R932" s="135" t="str">
        <f t="shared" si="3059"/>
        <v/>
      </c>
      <c r="S932" s="137" t="str">
        <f t="shared" si="3059"/>
        <v/>
      </c>
      <c r="T932" s="113" t="str">
        <f t="shared" ref="T932:AJ932" si="3060">IF($H932=T$6,$J932,"")</f>
        <v/>
      </c>
      <c r="U932" s="114" t="str">
        <f t="shared" si="3060"/>
        <v/>
      </c>
      <c r="V932" s="114" t="str">
        <f t="shared" si="3060"/>
        <v/>
      </c>
      <c r="W932" s="114" t="str">
        <f t="shared" si="3060"/>
        <v/>
      </c>
      <c r="X932" s="113" t="str">
        <f t="shared" si="3060"/>
        <v/>
      </c>
      <c r="Y932" s="114" t="str">
        <f t="shared" si="3060"/>
        <v/>
      </c>
      <c r="Z932" s="114" t="str">
        <f t="shared" si="3060"/>
        <v/>
      </c>
      <c r="AA932" s="114" t="str">
        <f t="shared" si="3060"/>
        <v/>
      </c>
      <c r="AB932" s="113" t="str">
        <f t="shared" si="3060"/>
        <v/>
      </c>
      <c r="AC932" s="114" t="str">
        <f t="shared" si="3060"/>
        <v/>
      </c>
      <c r="AD932" s="114" t="str">
        <f t="shared" si="3060"/>
        <v/>
      </c>
      <c r="AE932" s="114" t="str">
        <f t="shared" si="3060"/>
        <v/>
      </c>
      <c r="AF932" s="114" t="str">
        <f t="shared" si="3060"/>
        <v/>
      </c>
      <c r="AG932" s="114" t="str">
        <f t="shared" si="3060"/>
        <v/>
      </c>
      <c r="AH932" s="114" t="str">
        <f t="shared" si="3060"/>
        <v/>
      </c>
      <c r="AI932" s="113" t="str">
        <f t="shared" si="3060"/>
        <v/>
      </c>
      <c r="AJ932" s="115" t="str">
        <f t="shared" si="3060"/>
        <v/>
      </c>
      <c r="AK932" s="617"/>
      <c r="AL932" s="38"/>
      <c r="AM932" s="98" t="s">
        <v>68</v>
      </c>
      <c r="AN932" s="130">
        <f t="shared" si="2582"/>
        <v>926</v>
      </c>
      <c r="AO932" s="138" t="str">
        <f t="shared" ref="AO932:AS932" si="3061">IF(AND($G932=AO$4,$H932=AO$6),$I932,"")</f>
        <v/>
      </c>
      <c r="AP932" s="139" t="str">
        <f t="shared" si="3061"/>
        <v/>
      </c>
      <c r="AQ932" s="139">
        <f t="shared" si="3061"/>
        <v>5000</v>
      </c>
      <c r="AR932" s="139" t="str">
        <f t="shared" si="3061"/>
        <v/>
      </c>
      <c r="AS932" s="139" t="str">
        <f t="shared" si="3061"/>
        <v/>
      </c>
      <c r="AT932" s="118"/>
      <c r="AU932" s="138" t="str">
        <f t="shared" si="2511"/>
        <v/>
      </c>
      <c r="AV932" s="139" t="str">
        <f t="shared" si="2512"/>
        <v/>
      </c>
      <c r="AW932" s="139" t="str">
        <f t="shared" si="2513"/>
        <v/>
      </c>
      <c r="AX932" s="139" t="str">
        <f t="shared" si="2514"/>
        <v/>
      </c>
      <c r="AY932" s="139" t="str">
        <f t="shared" si="2515"/>
        <v/>
      </c>
      <c r="AZ932" s="140" t="str">
        <f t="shared" si="2516"/>
        <v/>
      </c>
      <c r="BA932" s="141" t="str">
        <f t="shared" si="2517"/>
        <v/>
      </c>
      <c r="BB932" s="139" t="str">
        <f t="shared" si="2518"/>
        <v/>
      </c>
      <c r="BC932" s="139" t="str">
        <f t="shared" si="2519"/>
        <v/>
      </c>
      <c r="BD932" s="139" t="str">
        <f t="shared" si="2520"/>
        <v/>
      </c>
      <c r="BE932" s="140" t="str">
        <f t="shared" si="2521"/>
        <v/>
      </c>
      <c r="BF932" s="122" t="str">
        <f t="shared" si="2522"/>
        <v/>
      </c>
      <c r="BG932" s="123" t="str">
        <f t="shared" si="2523"/>
        <v/>
      </c>
      <c r="BH932" s="123" t="str">
        <f t="shared" si="2524"/>
        <v/>
      </c>
      <c r="BI932" s="123" t="str">
        <f t="shared" si="2525"/>
        <v/>
      </c>
      <c r="BJ932" s="122" t="str">
        <f t="shared" si="2526"/>
        <v/>
      </c>
      <c r="BK932" s="123" t="str">
        <f t="shared" si="2527"/>
        <v/>
      </c>
      <c r="BL932" s="123" t="str">
        <f t="shared" si="2528"/>
        <v/>
      </c>
      <c r="BM932" s="123" t="str">
        <f t="shared" si="2529"/>
        <v/>
      </c>
      <c r="BN932" s="123" t="str">
        <f t="shared" si="2530"/>
        <v/>
      </c>
      <c r="BO932" s="123" t="str">
        <f t="shared" si="2531"/>
        <v/>
      </c>
      <c r="BP932" s="123" t="str">
        <f t="shared" si="2532"/>
        <v/>
      </c>
      <c r="BQ932" s="123" t="str">
        <f t="shared" si="2533"/>
        <v/>
      </c>
      <c r="BR932" s="124" t="str">
        <f t="shared" si="2534"/>
        <v/>
      </c>
      <c r="BS932" s="142" t="str">
        <f t="shared" si="2535"/>
        <v/>
      </c>
      <c r="BT932" s="143" t="str">
        <f t="shared" si="2536"/>
        <v/>
      </c>
      <c r="BU932" s="143" t="str">
        <f t="shared" si="2537"/>
        <v/>
      </c>
      <c r="BV932" s="143" t="str">
        <f t="shared" si="2538"/>
        <v/>
      </c>
      <c r="BW932" s="143" t="str">
        <f t="shared" si="2539"/>
        <v/>
      </c>
      <c r="BX932" s="144" t="str">
        <f t="shared" si="2540"/>
        <v/>
      </c>
      <c r="BY932" s="141" t="str">
        <f t="shared" si="2541"/>
        <v/>
      </c>
      <c r="BZ932" s="139" t="str">
        <f t="shared" si="2542"/>
        <v/>
      </c>
      <c r="CA932" s="139" t="str">
        <f t="shared" si="2543"/>
        <v/>
      </c>
      <c r="CB932" s="139" t="str">
        <f t="shared" si="2544"/>
        <v/>
      </c>
      <c r="CC932" s="139" t="str">
        <f t="shared" si="2545"/>
        <v/>
      </c>
      <c r="CD932" s="139" t="str">
        <f t="shared" si="2546"/>
        <v/>
      </c>
      <c r="CE932" s="140" t="str">
        <f t="shared" si="2547"/>
        <v/>
      </c>
      <c r="CF932" s="141" t="str">
        <f t="shared" si="2548"/>
        <v/>
      </c>
      <c r="CG932" s="139" t="str">
        <f t="shared" si="2549"/>
        <v/>
      </c>
      <c r="CH932" s="139" t="str">
        <f t="shared" si="2550"/>
        <v/>
      </c>
      <c r="CI932" s="139" t="str">
        <f t="shared" si="2551"/>
        <v/>
      </c>
      <c r="CJ932" s="139" t="str">
        <f t="shared" si="2552"/>
        <v/>
      </c>
      <c r="CK932" s="139" t="str">
        <f t="shared" si="2553"/>
        <v/>
      </c>
      <c r="CL932" s="140" t="str">
        <f t="shared" si="2554"/>
        <v/>
      </c>
      <c r="CM932" s="142" t="str">
        <f t="shared" si="2555"/>
        <v/>
      </c>
      <c r="CN932" s="143" t="str">
        <f t="shared" si="2556"/>
        <v/>
      </c>
      <c r="CO932" s="143" t="str">
        <f t="shared" si="2557"/>
        <v/>
      </c>
      <c r="CP932" s="143" t="str">
        <f t="shared" si="2558"/>
        <v/>
      </c>
      <c r="CQ932" s="143" t="str">
        <f t="shared" si="2559"/>
        <v/>
      </c>
      <c r="CR932" s="145" t="str">
        <f t="shared" si="2560"/>
        <v/>
      </c>
      <c r="CS932" s="127"/>
      <c r="CT932" s="122" t="str">
        <f t="shared" si="2561"/>
        <v/>
      </c>
      <c r="CU932" s="123" t="str">
        <f t="shared" si="2562"/>
        <v/>
      </c>
      <c r="CV932" s="123" t="str">
        <f t="shared" si="2563"/>
        <v/>
      </c>
      <c r="CW932" s="123" t="str">
        <f t="shared" si="2564"/>
        <v/>
      </c>
      <c r="CX932" s="123" t="str">
        <f t="shared" si="2565"/>
        <v/>
      </c>
      <c r="CY932" s="123" t="str">
        <f t="shared" si="2566"/>
        <v/>
      </c>
      <c r="CZ932" s="123" t="str">
        <f t="shared" si="2567"/>
        <v/>
      </c>
      <c r="DA932" s="123" t="str">
        <f t="shared" si="2568"/>
        <v/>
      </c>
      <c r="DB932" s="124" t="str">
        <f t="shared" si="2569"/>
        <v/>
      </c>
      <c r="DC932" s="128" t="str">
        <f t="shared" si="2570"/>
        <v/>
      </c>
      <c r="DD932" s="123" t="str">
        <f t="shared" si="2571"/>
        <v/>
      </c>
      <c r="DE932" s="123" t="str">
        <f t="shared" si="2572"/>
        <v/>
      </c>
      <c r="DF932" s="123" t="str">
        <f t="shared" si="2573"/>
        <v/>
      </c>
      <c r="DG932" s="123" t="str">
        <f t="shared" si="2574"/>
        <v/>
      </c>
      <c r="DH932" s="123" t="str">
        <f t="shared" si="2575"/>
        <v/>
      </c>
      <c r="DI932" s="123" t="str">
        <f t="shared" si="2576"/>
        <v/>
      </c>
      <c r="DJ932" s="129" t="str">
        <f t="shared" si="2577"/>
        <v/>
      </c>
      <c r="DK932" s="98" t="s">
        <v>68</v>
      </c>
      <c r="DL932" s="130">
        <f t="shared" si="2584"/>
        <v>926</v>
      </c>
      <c r="DM932" s="56"/>
    </row>
    <row r="933" spans="2:117" ht="22.5" customHeight="1">
      <c r="B933" s="98" t="s">
        <v>68</v>
      </c>
      <c r="C933" s="130">
        <f t="shared" si="2578"/>
        <v>927</v>
      </c>
      <c r="D933" s="100">
        <v>45763</v>
      </c>
      <c r="E933" s="155" t="s">
        <v>69</v>
      </c>
      <c r="F933" s="102" t="s">
        <v>70</v>
      </c>
      <c r="G933" s="103" t="s">
        <v>20</v>
      </c>
      <c r="H933" s="131" t="s">
        <v>46</v>
      </c>
      <c r="I933" s="132">
        <v>10000</v>
      </c>
      <c r="J933" s="106"/>
      <c r="K933" s="107">
        <f t="shared" si="2579"/>
        <v>7111672</v>
      </c>
      <c r="L933" s="645"/>
      <c r="M933" s="133"/>
      <c r="N933" s="133"/>
      <c r="O933" s="134" t="str">
        <f t="shared" ref="O933:S933" si="3062">IF($H933=O$6,$I933,"")</f>
        <v/>
      </c>
      <c r="P933" s="135" t="str">
        <f t="shared" si="3062"/>
        <v/>
      </c>
      <c r="Q933" s="136">
        <f t="shared" si="3062"/>
        <v>10000</v>
      </c>
      <c r="R933" s="135" t="str">
        <f t="shared" si="3062"/>
        <v/>
      </c>
      <c r="S933" s="137" t="str">
        <f t="shared" si="3062"/>
        <v/>
      </c>
      <c r="T933" s="113" t="str">
        <f t="shared" ref="T933:AJ933" si="3063">IF($H933=T$6,$J933,"")</f>
        <v/>
      </c>
      <c r="U933" s="114" t="str">
        <f t="shared" si="3063"/>
        <v/>
      </c>
      <c r="V933" s="114" t="str">
        <f t="shared" si="3063"/>
        <v/>
      </c>
      <c r="W933" s="114" t="str">
        <f t="shared" si="3063"/>
        <v/>
      </c>
      <c r="X933" s="113" t="str">
        <f t="shared" si="3063"/>
        <v/>
      </c>
      <c r="Y933" s="114" t="str">
        <f t="shared" si="3063"/>
        <v/>
      </c>
      <c r="Z933" s="114" t="str">
        <f t="shared" si="3063"/>
        <v/>
      </c>
      <c r="AA933" s="114" t="str">
        <f t="shared" si="3063"/>
        <v/>
      </c>
      <c r="AB933" s="113" t="str">
        <f t="shared" si="3063"/>
        <v/>
      </c>
      <c r="AC933" s="114" t="str">
        <f t="shared" si="3063"/>
        <v/>
      </c>
      <c r="AD933" s="114" t="str">
        <f t="shared" si="3063"/>
        <v/>
      </c>
      <c r="AE933" s="114" t="str">
        <f t="shared" si="3063"/>
        <v/>
      </c>
      <c r="AF933" s="114" t="str">
        <f t="shared" si="3063"/>
        <v/>
      </c>
      <c r="AG933" s="114" t="str">
        <f t="shared" si="3063"/>
        <v/>
      </c>
      <c r="AH933" s="114" t="str">
        <f t="shared" si="3063"/>
        <v/>
      </c>
      <c r="AI933" s="113" t="str">
        <f t="shared" si="3063"/>
        <v/>
      </c>
      <c r="AJ933" s="115" t="str">
        <f t="shared" si="3063"/>
        <v/>
      </c>
      <c r="AK933" s="617"/>
      <c r="AL933" s="38"/>
      <c r="AM933" s="98" t="s">
        <v>68</v>
      </c>
      <c r="AN933" s="130">
        <f t="shared" si="2582"/>
        <v>927</v>
      </c>
      <c r="AO933" s="138" t="str">
        <f t="shared" ref="AO933:AS933" si="3064">IF(AND($G933=AO$4,$H933=AO$6),$I933,"")</f>
        <v/>
      </c>
      <c r="AP933" s="139" t="str">
        <f t="shared" si="3064"/>
        <v/>
      </c>
      <c r="AQ933" s="139">
        <f t="shared" si="3064"/>
        <v>10000</v>
      </c>
      <c r="AR933" s="139" t="str">
        <f t="shared" si="3064"/>
        <v/>
      </c>
      <c r="AS933" s="139" t="str">
        <f t="shared" si="3064"/>
        <v/>
      </c>
      <c r="AT933" s="118"/>
      <c r="AU933" s="138" t="str">
        <f t="shared" si="2511"/>
        <v/>
      </c>
      <c r="AV933" s="139" t="str">
        <f t="shared" si="2512"/>
        <v/>
      </c>
      <c r="AW933" s="139" t="str">
        <f t="shared" si="2513"/>
        <v/>
      </c>
      <c r="AX933" s="139" t="str">
        <f t="shared" si="2514"/>
        <v/>
      </c>
      <c r="AY933" s="139" t="str">
        <f t="shared" si="2515"/>
        <v/>
      </c>
      <c r="AZ933" s="140" t="str">
        <f t="shared" si="2516"/>
        <v/>
      </c>
      <c r="BA933" s="141" t="str">
        <f t="shared" si="2517"/>
        <v/>
      </c>
      <c r="BB933" s="139" t="str">
        <f t="shared" si="2518"/>
        <v/>
      </c>
      <c r="BC933" s="139" t="str">
        <f t="shared" si="2519"/>
        <v/>
      </c>
      <c r="BD933" s="139" t="str">
        <f t="shared" si="2520"/>
        <v/>
      </c>
      <c r="BE933" s="140" t="str">
        <f t="shared" si="2521"/>
        <v/>
      </c>
      <c r="BF933" s="122" t="str">
        <f t="shared" si="2522"/>
        <v/>
      </c>
      <c r="BG933" s="123" t="str">
        <f t="shared" si="2523"/>
        <v/>
      </c>
      <c r="BH933" s="123" t="str">
        <f t="shared" si="2524"/>
        <v/>
      </c>
      <c r="BI933" s="123" t="str">
        <f t="shared" si="2525"/>
        <v/>
      </c>
      <c r="BJ933" s="122" t="str">
        <f t="shared" si="2526"/>
        <v/>
      </c>
      <c r="BK933" s="123" t="str">
        <f t="shared" si="2527"/>
        <v/>
      </c>
      <c r="BL933" s="123" t="str">
        <f t="shared" si="2528"/>
        <v/>
      </c>
      <c r="BM933" s="123" t="str">
        <f t="shared" si="2529"/>
        <v/>
      </c>
      <c r="BN933" s="123" t="str">
        <f t="shared" si="2530"/>
        <v/>
      </c>
      <c r="BO933" s="123" t="str">
        <f t="shared" si="2531"/>
        <v/>
      </c>
      <c r="BP933" s="123" t="str">
        <f t="shared" si="2532"/>
        <v/>
      </c>
      <c r="BQ933" s="123" t="str">
        <f t="shared" si="2533"/>
        <v/>
      </c>
      <c r="BR933" s="124" t="str">
        <f t="shared" si="2534"/>
        <v/>
      </c>
      <c r="BS933" s="142" t="str">
        <f t="shared" si="2535"/>
        <v/>
      </c>
      <c r="BT933" s="143" t="str">
        <f t="shared" si="2536"/>
        <v/>
      </c>
      <c r="BU933" s="143" t="str">
        <f t="shared" si="2537"/>
        <v/>
      </c>
      <c r="BV933" s="143" t="str">
        <f t="shared" si="2538"/>
        <v/>
      </c>
      <c r="BW933" s="143" t="str">
        <f t="shared" si="2539"/>
        <v/>
      </c>
      <c r="BX933" s="144" t="str">
        <f t="shared" si="2540"/>
        <v/>
      </c>
      <c r="BY933" s="141" t="str">
        <f t="shared" si="2541"/>
        <v/>
      </c>
      <c r="BZ933" s="139" t="str">
        <f t="shared" si="2542"/>
        <v/>
      </c>
      <c r="CA933" s="139" t="str">
        <f t="shared" si="2543"/>
        <v/>
      </c>
      <c r="CB933" s="139" t="str">
        <f t="shared" si="2544"/>
        <v/>
      </c>
      <c r="CC933" s="139" t="str">
        <f t="shared" si="2545"/>
        <v/>
      </c>
      <c r="CD933" s="139" t="str">
        <f t="shared" si="2546"/>
        <v/>
      </c>
      <c r="CE933" s="140" t="str">
        <f t="shared" si="2547"/>
        <v/>
      </c>
      <c r="CF933" s="141" t="str">
        <f t="shared" si="2548"/>
        <v/>
      </c>
      <c r="CG933" s="139" t="str">
        <f t="shared" si="2549"/>
        <v/>
      </c>
      <c r="CH933" s="139" t="str">
        <f t="shared" si="2550"/>
        <v/>
      </c>
      <c r="CI933" s="139" t="str">
        <f t="shared" si="2551"/>
        <v/>
      </c>
      <c r="CJ933" s="139" t="str">
        <f t="shared" si="2552"/>
        <v/>
      </c>
      <c r="CK933" s="139" t="str">
        <f t="shared" si="2553"/>
        <v/>
      </c>
      <c r="CL933" s="140" t="str">
        <f t="shared" si="2554"/>
        <v/>
      </c>
      <c r="CM933" s="142" t="str">
        <f t="shared" si="2555"/>
        <v/>
      </c>
      <c r="CN933" s="143" t="str">
        <f t="shared" si="2556"/>
        <v/>
      </c>
      <c r="CO933" s="143" t="str">
        <f t="shared" si="2557"/>
        <v/>
      </c>
      <c r="CP933" s="143" t="str">
        <f t="shared" si="2558"/>
        <v/>
      </c>
      <c r="CQ933" s="143" t="str">
        <f t="shared" si="2559"/>
        <v/>
      </c>
      <c r="CR933" s="145" t="str">
        <f t="shared" si="2560"/>
        <v/>
      </c>
      <c r="CS933" s="127"/>
      <c r="CT933" s="122" t="str">
        <f t="shared" si="2561"/>
        <v/>
      </c>
      <c r="CU933" s="123" t="str">
        <f t="shared" si="2562"/>
        <v/>
      </c>
      <c r="CV933" s="123" t="str">
        <f t="shared" si="2563"/>
        <v/>
      </c>
      <c r="CW933" s="123" t="str">
        <f t="shared" si="2564"/>
        <v/>
      </c>
      <c r="CX933" s="123" t="str">
        <f t="shared" si="2565"/>
        <v/>
      </c>
      <c r="CY933" s="123" t="str">
        <f t="shared" si="2566"/>
        <v/>
      </c>
      <c r="CZ933" s="123" t="str">
        <f t="shared" si="2567"/>
        <v/>
      </c>
      <c r="DA933" s="123" t="str">
        <f t="shared" si="2568"/>
        <v/>
      </c>
      <c r="DB933" s="124" t="str">
        <f t="shared" si="2569"/>
        <v/>
      </c>
      <c r="DC933" s="128" t="str">
        <f t="shared" si="2570"/>
        <v/>
      </c>
      <c r="DD933" s="123" t="str">
        <f t="shared" si="2571"/>
        <v/>
      </c>
      <c r="DE933" s="123" t="str">
        <f t="shared" si="2572"/>
        <v/>
      </c>
      <c r="DF933" s="123" t="str">
        <f t="shared" si="2573"/>
        <v/>
      </c>
      <c r="DG933" s="123" t="str">
        <f t="shared" si="2574"/>
        <v/>
      </c>
      <c r="DH933" s="123" t="str">
        <f t="shared" si="2575"/>
        <v/>
      </c>
      <c r="DI933" s="123" t="str">
        <f t="shared" si="2576"/>
        <v/>
      </c>
      <c r="DJ933" s="129" t="str">
        <f t="shared" si="2577"/>
        <v/>
      </c>
      <c r="DK933" s="98" t="s">
        <v>68</v>
      </c>
      <c r="DL933" s="130">
        <f t="shared" si="2584"/>
        <v>927</v>
      </c>
      <c r="DM933" s="56"/>
    </row>
    <row r="934" spans="2:117" ht="22.5" customHeight="1">
      <c r="B934" s="98" t="s">
        <v>68</v>
      </c>
      <c r="C934" s="130">
        <f t="shared" si="2578"/>
        <v>928</v>
      </c>
      <c r="D934" s="100">
        <v>45763</v>
      </c>
      <c r="E934" s="155" t="s">
        <v>69</v>
      </c>
      <c r="F934" s="102" t="s">
        <v>70</v>
      </c>
      <c r="G934" s="103" t="s">
        <v>20</v>
      </c>
      <c r="H934" s="131" t="s">
        <v>46</v>
      </c>
      <c r="I934" s="132">
        <v>20000</v>
      </c>
      <c r="J934" s="106"/>
      <c r="K934" s="107">
        <f t="shared" si="2579"/>
        <v>7131672</v>
      </c>
      <c r="L934" s="645"/>
      <c r="M934" s="133"/>
      <c r="N934" s="133"/>
      <c r="O934" s="134" t="str">
        <f t="shared" ref="O934:S934" si="3065">IF($H934=O$6,$I934,"")</f>
        <v/>
      </c>
      <c r="P934" s="135" t="str">
        <f t="shared" si="3065"/>
        <v/>
      </c>
      <c r="Q934" s="136">
        <f t="shared" si="3065"/>
        <v>20000</v>
      </c>
      <c r="R934" s="135" t="str">
        <f t="shared" si="3065"/>
        <v/>
      </c>
      <c r="S934" s="137" t="str">
        <f t="shared" si="3065"/>
        <v/>
      </c>
      <c r="T934" s="113" t="str">
        <f t="shared" ref="T934:AJ934" si="3066">IF($H934=T$6,$J934,"")</f>
        <v/>
      </c>
      <c r="U934" s="114" t="str">
        <f t="shared" si="3066"/>
        <v/>
      </c>
      <c r="V934" s="114" t="str">
        <f t="shared" si="3066"/>
        <v/>
      </c>
      <c r="W934" s="114" t="str">
        <f t="shared" si="3066"/>
        <v/>
      </c>
      <c r="X934" s="113" t="str">
        <f t="shared" si="3066"/>
        <v/>
      </c>
      <c r="Y934" s="114" t="str">
        <f t="shared" si="3066"/>
        <v/>
      </c>
      <c r="Z934" s="114" t="str">
        <f t="shared" si="3066"/>
        <v/>
      </c>
      <c r="AA934" s="114" t="str">
        <f t="shared" si="3066"/>
        <v/>
      </c>
      <c r="AB934" s="113" t="str">
        <f t="shared" si="3066"/>
        <v/>
      </c>
      <c r="AC934" s="114" t="str">
        <f t="shared" si="3066"/>
        <v/>
      </c>
      <c r="AD934" s="114" t="str">
        <f t="shared" si="3066"/>
        <v/>
      </c>
      <c r="AE934" s="114" t="str">
        <f t="shared" si="3066"/>
        <v/>
      </c>
      <c r="AF934" s="114" t="str">
        <f t="shared" si="3066"/>
        <v/>
      </c>
      <c r="AG934" s="114" t="str">
        <f t="shared" si="3066"/>
        <v/>
      </c>
      <c r="AH934" s="114" t="str">
        <f t="shared" si="3066"/>
        <v/>
      </c>
      <c r="AI934" s="113" t="str">
        <f t="shared" si="3066"/>
        <v/>
      </c>
      <c r="AJ934" s="115" t="str">
        <f t="shared" si="3066"/>
        <v/>
      </c>
      <c r="AK934" s="617"/>
      <c r="AL934" s="38"/>
      <c r="AM934" s="98" t="s">
        <v>68</v>
      </c>
      <c r="AN934" s="130">
        <f t="shared" si="2582"/>
        <v>928</v>
      </c>
      <c r="AO934" s="138" t="str">
        <f t="shared" ref="AO934:AS934" si="3067">IF(AND($G934=AO$4,$H934=AO$6),$I934,"")</f>
        <v/>
      </c>
      <c r="AP934" s="139" t="str">
        <f t="shared" si="3067"/>
        <v/>
      </c>
      <c r="AQ934" s="139">
        <f t="shared" si="3067"/>
        <v>20000</v>
      </c>
      <c r="AR934" s="139" t="str">
        <f t="shared" si="3067"/>
        <v/>
      </c>
      <c r="AS934" s="139" t="str">
        <f t="shared" si="3067"/>
        <v/>
      </c>
      <c r="AT934" s="118"/>
      <c r="AU934" s="138" t="str">
        <f t="shared" si="2511"/>
        <v/>
      </c>
      <c r="AV934" s="139" t="str">
        <f t="shared" si="2512"/>
        <v/>
      </c>
      <c r="AW934" s="139" t="str">
        <f t="shared" si="2513"/>
        <v/>
      </c>
      <c r="AX934" s="139" t="str">
        <f t="shared" si="2514"/>
        <v/>
      </c>
      <c r="AY934" s="139" t="str">
        <f t="shared" si="2515"/>
        <v/>
      </c>
      <c r="AZ934" s="140" t="str">
        <f t="shared" si="2516"/>
        <v/>
      </c>
      <c r="BA934" s="141" t="str">
        <f t="shared" si="2517"/>
        <v/>
      </c>
      <c r="BB934" s="139" t="str">
        <f t="shared" si="2518"/>
        <v/>
      </c>
      <c r="BC934" s="139" t="str">
        <f t="shared" si="2519"/>
        <v/>
      </c>
      <c r="BD934" s="139" t="str">
        <f t="shared" si="2520"/>
        <v/>
      </c>
      <c r="BE934" s="140" t="str">
        <f t="shared" si="2521"/>
        <v/>
      </c>
      <c r="BF934" s="122" t="str">
        <f t="shared" si="2522"/>
        <v/>
      </c>
      <c r="BG934" s="123" t="str">
        <f t="shared" si="2523"/>
        <v/>
      </c>
      <c r="BH934" s="123" t="str">
        <f t="shared" si="2524"/>
        <v/>
      </c>
      <c r="BI934" s="123" t="str">
        <f t="shared" si="2525"/>
        <v/>
      </c>
      <c r="BJ934" s="122" t="str">
        <f t="shared" si="2526"/>
        <v/>
      </c>
      <c r="BK934" s="123" t="str">
        <f t="shared" si="2527"/>
        <v/>
      </c>
      <c r="BL934" s="123" t="str">
        <f t="shared" si="2528"/>
        <v/>
      </c>
      <c r="BM934" s="123" t="str">
        <f t="shared" si="2529"/>
        <v/>
      </c>
      <c r="BN934" s="123" t="str">
        <f t="shared" si="2530"/>
        <v/>
      </c>
      <c r="BO934" s="123" t="str">
        <f t="shared" si="2531"/>
        <v/>
      </c>
      <c r="BP934" s="123" t="str">
        <f t="shared" si="2532"/>
        <v/>
      </c>
      <c r="BQ934" s="123" t="str">
        <f t="shared" si="2533"/>
        <v/>
      </c>
      <c r="BR934" s="124" t="str">
        <f t="shared" si="2534"/>
        <v/>
      </c>
      <c r="BS934" s="142" t="str">
        <f t="shared" si="2535"/>
        <v/>
      </c>
      <c r="BT934" s="143" t="str">
        <f t="shared" si="2536"/>
        <v/>
      </c>
      <c r="BU934" s="143" t="str">
        <f t="shared" si="2537"/>
        <v/>
      </c>
      <c r="BV934" s="143" t="str">
        <f t="shared" si="2538"/>
        <v/>
      </c>
      <c r="BW934" s="143" t="str">
        <f t="shared" si="2539"/>
        <v/>
      </c>
      <c r="BX934" s="144" t="str">
        <f t="shared" si="2540"/>
        <v/>
      </c>
      <c r="BY934" s="141" t="str">
        <f t="shared" si="2541"/>
        <v/>
      </c>
      <c r="BZ934" s="139" t="str">
        <f t="shared" si="2542"/>
        <v/>
      </c>
      <c r="CA934" s="139" t="str">
        <f t="shared" si="2543"/>
        <v/>
      </c>
      <c r="CB934" s="139" t="str">
        <f t="shared" si="2544"/>
        <v/>
      </c>
      <c r="CC934" s="139" t="str">
        <f t="shared" si="2545"/>
        <v/>
      </c>
      <c r="CD934" s="139" t="str">
        <f t="shared" si="2546"/>
        <v/>
      </c>
      <c r="CE934" s="140" t="str">
        <f t="shared" si="2547"/>
        <v/>
      </c>
      <c r="CF934" s="141" t="str">
        <f t="shared" si="2548"/>
        <v/>
      </c>
      <c r="CG934" s="139" t="str">
        <f t="shared" si="2549"/>
        <v/>
      </c>
      <c r="CH934" s="139" t="str">
        <f t="shared" si="2550"/>
        <v/>
      </c>
      <c r="CI934" s="139" t="str">
        <f t="shared" si="2551"/>
        <v/>
      </c>
      <c r="CJ934" s="139" t="str">
        <f t="shared" si="2552"/>
        <v/>
      </c>
      <c r="CK934" s="139" t="str">
        <f t="shared" si="2553"/>
        <v/>
      </c>
      <c r="CL934" s="140" t="str">
        <f t="shared" si="2554"/>
        <v/>
      </c>
      <c r="CM934" s="142" t="str">
        <f t="shared" si="2555"/>
        <v/>
      </c>
      <c r="CN934" s="143" t="str">
        <f t="shared" si="2556"/>
        <v/>
      </c>
      <c r="CO934" s="143" t="str">
        <f t="shared" si="2557"/>
        <v/>
      </c>
      <c r="CP934" s="143" t="str">
        <f t="shared" si="2558"/>
        <v/>
      </c>
      <c r="CQ934" s="143" t="str">
        <f t="shared" si="2559"/>
        <v/>
      </c>
      <c r="CR934" s="145" t="str">
        <f t="shared" si="2560"/>
        <v/>
      </c>
      <c r="CS934" s="127"/>
      <c r="CT934" s="122" t="str">
        <f t="shared" si="2561"/>
        <v/>
      </c>
      <c r="CU934" s="123" t="str">
        <f t="shared" si="2562"/>
        <v/>
      </c>
      <c r="CV934" s="123" t="str">
        <f t="shared" si="2563"/>
        <v/>
      </c>
      <c r="CW934" s="123" t="str">
        <f t="shared" si="2564"/>
        <v/>
      </c>
      <c r="CX934" s="123" t="str">
        <f t="shared" si="2565"/>
        <v/>
      </c>
      <c r="CY934" s="123" t="str">
        <f t="shared" si="2566"/>
        <v/>
      </c>
      <c r="CZ934" s="123" t="str">
        <f t="shared" si="2567"/>
        <v/>
      </c>
      <c r="DA934" s="123" t="str">
        <f t="shared" si="2568"/>
        <v/>
      </c>
      <c r="DB934" s="124" t="str">
        <f t="shared" si="2569"/>
        <v/>
      </c>
      <c r="DC934" s="128" t="str">
        <f t="shared" si="2570"/>
        <v/>
      </c>
      <c r="DD934" s="123" t="str">
        <f t="shared" si="2571"/>
        <v/>
      </c>
      <c r="DE934" s="123" t="str">
        <f t="shared" si="2572"/>
        <v/>
      </c>
      <c r="DF934" s="123" t="str">
        <f t="shared" si="2573"/>
        <v/>
      </c>
      <c r="DG934" s="123" t="str">
        <f t="shared" si="2574"/>
        <v/>
      </c>
      <c r="DH934" s="123" t="str">
        <f t="shared" si="2575"/>
        <v/>
      </c>
      <c r="DI934" s="123" t="str">
        <f t="shared" si="2576"/>
        <v/>
      </c>
      <c r="DJ934" s="129" t="str">
        <f t="shared" si="2577"/>
        <v/>
      </c>
      <c r="DK934" s="98" t="s">
        <v>68</v>
      </c>
      <c r="DL934" s="130">
        <f t="shared" si="2584"/>
        <v>928</v>
      </c>
      <c r="DM934" s="56"/>
    </row>
    <row r="935" spans="2:117" ht="22.5" customHeight="1">
      <c r="B935" s="98" t="s">
        <v>68</v>
      </c>
      <c r="C935" s="130">
        <f t="shared" si="2578"/>
        <v>929</v>
      </c>
      <c r="D935" s="100">
        <v>45764</v>
      </c>
      <c r="E935" s="155" t="s">
        <v>69</v>
      </c>
      <c r="F935" s="102" t="s">
        <v>70</v>
      </c>
      <c r="G935" s="103" t="s">
        <v>20</v>
      </c>
      <c r="H935" s="131" t="s">
        <v>46</v>
      </c>
      <c r="I935" s="132">
        <v>2000</v>
      </c>
      <c r="J935" s="106"/>
      <c r="K935" s="107">
        <f t="shared" si="2579"/>
        <v>7133672</v>
      </c>
      <c r="L935" s="645"/>
      <c r="M935" s="133"/>
      <c r="N935" s="133"/>
      <c r="O935" s="134" t="str">
        <f t="shared" ref="O935:S935" si="3068">IF($H935=O$6,$I935,"")</f>
        <v/>
      </c>
      <c r="P935" s="135" t="str">
        <f t="shared" si="3068"/>
        <v/>
      </c>
      <c r="Q935" s="136">
        <f t="shared" si="3068"/>
        <v>2000</v>
      </c>
      <c r="R935" s="135" t="str">
        <f t="shared" si="3068"/>
        <v/>
      </c>
      <c r="S935" s="137" t="str">
        <f t="shared" si="3068"/>
        <v/>
      </c>
      <c r="T935" s="113" t="str">
        <f t="shared" ref="T935:AJ935" si="3069">IF($H935=T$6,$J935,"")</f>
        <v/>
      </c>
      <c r="U935" s="114" t="str">
        <f t="shared" si="3069"/>
        <v/>
      </c>
      <c r="V935" s="114" t="str">
        <f t="shared" si="3069"/>
        <v/>
      </c>
      <c r="W935" s="114" t="str">
        <f t="shared" si="3069"/>
        <v/>
      </c>
      <c r="X935" s="113" t="str">
        <f t="shared" si="3069"/>
        <v/>
      </c>
      <c r="Y935" s="114" t="str">
        <f t="shared" si="3069"/>
        <v/>
      </c>
      <c r="Z935" s="114" t="str">
        <f t="shared" si="3069"/>
        <v/>
      </c>
      <c r="AA935" s="114" t="str">
        <f t="shared" si="3069"/>
        <v/>
      </c>
      <c r="AB935" s="113" t="str">
        <f t="shared" si="3069"/>
        <v/>
      </c>
      <c r="AC935" s="114" t="str">
        <f t="shared" si="3069"/>
        <v/>
      </c>
      <c r="AD935" s="114" t="str">
        <f t="shared" si="3069"/>
        <v/>
      </c>
      <c r="AE935" s="114" t="str">
        <f t="shared" si="3069"/>
        <v/>
      </c>
      <c r="AF935" s="114" t="str">
        <f t="shared" si="3069"/>
        <v/>
      </c>
      <c r="AG935" s="114" t="str">
        <f t="shared" si="3069"/>
        <v/>
      </c>
      <c r="AH935" s="114" t="str">
        <f t="shared" si="3069"/>
        <v/>
      </c>
      <c r="AI935" s="113" t="str">
        <f t="shared" si="3069"/>
        <v/>
      </c>
      <c r="AJ935" s="115" t="str">
        <f t="shared" si="3069"/>
        <v/>
      </c>
      <c r="AK935" s="617"/>
      <c r="AL935" s="38"/>
      <c r="AM935" s="98" t="s">
        <v>68</v>
      </c>
      <c r="AN935" s="130">
        <f t="shared" si="2582"/>
        <v>929</v>
      </c>
      <c r="AO935" s="138" t="str">
        <f t="shared" ref="AO935:AS935" si="3070">IF(AND($G935=AO$4,$H935=AO$6),$I935,"")</f>
        <v/>
      </c>
      <c r="AP935" s="139" t="str">
        <f t="shared" si="3070"/>
        <v/>
      </c>
      <c r="AQ935" s="139">
        <f t="shared" si="3070"/>
        <v>2000</v>
      </c>
      <c r="AR935" s="139" t="str">
        <f t="shared" si="3070"/>
        <v/>
      </c>
      <c r="AS935" s="139" t="str">
        <f t="shared" si="3070"/>
        <v/>
      </c>
      <c r="AT935" s="118"/>
      <c r="AU935" s="138" t="str">
        <f t="shared" si="2511"/>
        <v/>
      </c>
      <c r="AV935" s="139" t="str">
        <f t="shared" si="2512"/>
        <v/>
      </c>
      <c r="AW935" s="139" t="str">
        <f t="shared" si="2513"/>
        <v/>
      </c>
      <c r="AX935" s="139" t="str">
        <f t="shared" si="2514"/>
        <v/>
      </c>
      <c r="AY935" s="139" t="str">
        <f t="shared" si="2515"/>
        <v/>
      </c>
      <c r="AZ935" s="140" t="str">
        <f t="shared" si="2516"/>
        <v/>
      </c>
      <c r="BA935" s="141" t="str">
        <f t="shared" si="2517"/>
        <v/>
      </c>
      <c r="BB935" s="139" t="str">
        <f t="shared" si="2518"/>
        <v/>
      </c>
      <c r="BC935" s="139" t="str">
        <f t="shared" si="2519"/>
        <v/>
      </c>
      <c r="BD935" s="139" t="str">
        <f t="shared" si="2520"/>
        <v/>
      </c>
      <c r="BE935" s="140" t="str">
        <f t="shared" si="2521"/>
        <v/>
      </c>
      <c r="BF935" s="122" t="str">
        <f t="shared" si="2522"/>
        <v/>
      </c>
      <c r="BG935" s="123" t="str">
        <f t="shared" si="2523"/>
        <v/>
      </c>
      <c r="BH935" s="123" t="str">
        <f t="shared" si="2524"/>
        <v/>
      </c>
      <c r="BI935" s="123" t="str">
        <f t="shared" si="2525"/>
        <v/>
      </c>
      <c r="BJ935" s="122" t="str">
        <f t="shared" si="2526"/>
        <v/>
      </c>
      <c r="BK935" s="123" t="str">
        <f t="shared" si="2527"/>
        <v/>
      </c>
      <c r="BL935" s="123" t="str">
        <f t="shared" si="2528"/>
        <v/>
      </c>
      <c r="BM935" s="123" t="str">
        <f t="shared" si="2529"/>
        <v/>
      </c>
      <c r="BN935" s="123" t="str">
        <f t="shared" si="2530"/>
        <v/>
      </c>
      <c r="BO935" s="123" t="str">
        <f t="shared" si="2531"/>
        <v/>
      </c>
      <c r="BP935" s="123" t="str">
        <f t="shared" si="2532"/>
        <v/>
      </c>
      <c r="BQ935" s="123" t="str">
        <f t="shared" si="2533"/>
        <v/>
      </c>
      <c r="BR935" s="124" t="str">
        <f t="shared" si="2534"/>
        <v/>
      </c>
      <c r="BS935" s="142" t="str">
        <f t="shared" si="2535"/>
        <v/>
      </c>
      <c r="BT935" s="143" t="str">
        <f t="shared" si="2536"/>
        <v/>
      </c>
      <c r="BU935" s="143" t="str">
        <f t="shared" si="2537"/>
        <v/>
      </c>
      <c r="BV935" s="143" t="str">
        <f t="shared" si="2538"/>
        <v/>
      </c>
      <c r="BW935" s="143" t="str">
        <f t="shared" si="2539"/>
        <v/>
      </c>
      <c r="BX935" s="144" t="str">
        <f t="shared" si="2540"/>
        <v/>
      </c>
      <c r="BY935" s="141" t="str">
        <f t="shared" si="2541"/>
        <v/>
      </c>
      <c r="BZ935" s="139" t="str">
        <f t="shared" si="2542"/>
        <v/>
      </c>
      <c r="CA935" s="139" t="str">
        <f t="shared" si="2543"/>
        <v/>
      </c>
      <c r="CB935" s="139" t="str">
        <f t="shared" si="2544"/>
        <v/>
      </c>
      <c r="CC935" s="139" t="str">
        <f t="shared" si="2545"/>
        <v/>
      </c>
      <c r="CD935" s="139" t="str">
        <f t="shared" si="2546"/>
        <v/>
      </c>
      <c r="CE935" s="140" t="str">
        <f t="shared" si="2547"/>
        <v/>
      </c>
      <c r="CF935" s="141" t="str">
        <f t="shared" si="2548"/>
        <v/>
      </c>
      <c r="CG935" s="139" t="str">
        <f t="shared" si="2549"/>
        <v/>
      </c>
      <c r="CH935" s="139" t="str">
        <f t="shared" si="2550"/>
        <v/>
      </c>
      <c r="CI935" s="139" t="str">
        <f t="shared" si="2551"/>
        <v/>
      </c>
      <c r="CJ935" s="139" t="str">
        <f t="shared" si="2552"/>
        <v/>
      </c>
      <c r="CK935" s="139" t="str">
        <f t="shared" si="2553"/>
        <v/>
      </c>
      <c r="CL935" s="140" t="str">
        <f t="shared" si="2554"/>
        <v/>
      </c>
      <c r="CM935" s="142" t="str">
        <f t="shared" si="2555"/>
        <v/>
      </c>
      <c r="CN935" s="143" t="str">
        <f t="shared" si="2556"/>
        <v/>
      </c>
      <c r="CO935" s="143" t="str">
        <f t="shared" si="2557"/>
        <v/>
      </c>
      <c r="CP935" s="143" t="str">
        <f t="shared" si="2558"/>
        <v/>
      </c>
      <c r="CQ935" s="143" t="str">
        <f t="shared" si="2559"/>
        <v/>
      </c>
      <c r="CR935" s="145" t="str">
        <f t="shared" si="2560"/>
        <v/>
      </c>
      <c r="CS935" s="127"/>
      <c r="CT935" s="122" t="str">
        <f t="shared" si="2561"/>
        <v/>
      </c>
      <c r="CU935" s="123" t="str">
        <f t="shared" si="2562"/>
        <v/>
      </c>
      <c r="CV935" s="123" t="str">
        <f t="shared" si="2563"/>
        <v/>
      </c>
      <c r="CW935" s="123" t="str">
        <f t="shared" si="2564"/>
        <v/>
      </c>
      <c r="CX935" s="123" t="str">
        <f t="shared" si="2565"/>
        <v/>
      </c>
      <c r="CY935" s="123" t="str">
        <f t="shared" si="2566"/>
        <v/>
      </c>
      <c r="CZ935" s="123" t="str">
        <f t="shared" si="2567"/>
        <v/>
      </c>
      <c r="DA935" s="123" t="str">
        <f t="shared" si="2568"/>
        <v/>
      </c>
      <c r="DB935" s="124" t="str">
        <f t="shared" si="2569"/>
        <v/>
      </c>
      <c r="DC935" s="128" t="str">
        <f t="shared" si="2570"/>
        <v/>
      </c>
      <c r="DD935" s="123" t="str">
        <f t="shared" si="2571"/>
        <v/>
      </c>
      <c r="DE935" s="123" t="str">
        <f t="shared" si="2572"/>
        <v/>
      </c>
      <c r="DF935" s="123" t="str">
        <f t="shared" si="2573"/>
        <v/>
      </c>
      <c r="DG935" s="123" t="str">
        <f t="shared" si="2574"/>
        <v/>
      </c>
      <c r="DH935" s="123" t="str">
        <f t="shared" si="2575"/>
        <v/>
      </c>
      <c r="DI935" s="123" t="str">
        <f t="shared" si="2576"/>
        <v/>
      </c>
      <c r="DJ935" s="129" t="str">
        <f t="shared" si="2577"/>
        <v/>
      </c>
      <c r="DK935" s="98" t="s">
        <v>68</v>
      </c>
      <c r="DL935" s="130">
        <f t="shared" si="2584"/>
        <v>929</v>
      </c>
      <c r="DM935" s="56"/>
    </row>
    <row r="936" spans="2:117" ht="22.5" customHeight="1">
      <c r="B936" s="98" t="s">
        <v>68</v>
      </c>
      <c r="C936" s="130">
        <f t="shared" si="2578"/>
        <v>930</v>
      </c>
      <c r="D936" s="100">
        <v>45765</v>
      </c>
      <c r="E936" s="155" t="s">
        <v>69</v>
      </c>
      <c r="F936" s="102" t="s">
        <v>70</v>
      </c>
      <c r="G936" s="157" t="s">
        <v>20</v>
      </c>
      <c r="H936" s="131" t="s">
        <v>46</v>
      </c>
      <c r="I936" s="132">
        <v>2000</v>
      </c>
      <c r="J936" s="106"/>
      <c r="K936" s="107">
        <f t="shared" si="2579"/>
        <v>7135672</v>
      </c>
      <c r="L936" s="645"/>
      <c r="M936" s="133"/>
      <c r="N936" s="133"/>
      <c r="O936" s="134" t="str">
        <f t="shared" ref="O936:S936" si="3071">IF($H936=O$6,$I936,"")</f>
        <v/>
      </c>
      <c r="P936" s="135" t="str">
        <f t="shared" si="3071"/>
        <v/>
      </c>
      <c r="Q936" s="136">
        <f t="shared" si="3071"/>
        <v>2000</v>
      </c>
      <c r="R936" s="135" t="str">
        <f t="shared" si="3071"/>
        <v/>
      </c>
      <c r="S936" s="137" t="str">
        <f t="shared" si="3071"/>
        <v/>
      </c>
      <c r="T936" s="113" t="str">
        <f t="shared" ref="T936:AJ936" si="3072">IF($H936=T$6,$J936,"")</f>
        <v/>
      </c>
      <c r="U936" s="114" t="str">
        <f t="shared" si="3072"/>
        <v/>
      </c>
      <c r="V936" s="114" t="str">
        <f t="shared" si="3072"/>
        <v/>
      </c>
      <c r="W936" s="114" t="str">
        <f t="shared" si="3072"/>
        <v/>
      </c>
      <c r="X936" s="113" t="str">
        <f t="shared" si="3072"/>
        <v/>
      </c>
      <c r="Y936" s="114" t="str">
        <f t="shared" si="3072"/>
        <v/>
      </c>
      <c r="Z936" s="114" t="str">
        <f t="shared" si="3072"/>
        <v/>
      </c>
      <c r="AA936" s="114" t="str">
        <f t="shared" si="3072"/>
        <v/>
      </c>
      <c r="AB936" s="113" t="str">
        <f t="shared" si="3072"/>
        <v/>
      </c>
      <c r="AC936" s="114" t="str">
        <f t="shared" si="3072"/>
        <v/>
      </c>
      <c r="AD936" s="114" t="str">
        <f t="shared" si="3072"/>
        <v/>
      </c>
      <c r="AE936" s="114" t="str">
        <f t="shared" si="3072"/>
        <v/>
      </c>
      <c r="AF936" s="114" t="str">
        <f t="shared" si="3072"/>
        <v/>
      </c>
      <c r="AG936" s="114" t="str">
        <f t="shared" si="3072"/>
        <v/>
      </c>
      <c r="AH936" s="114" t="str">
        <f t="shared" si="3072"/>
        <v/>
      </c>
      <c r="AI936" s="113" t="str">
        <f t="shared" si="3072"/>
        <v/>
      </c>
      <c r="AJ936" s="115" t="str">
        <f t="shared" si="3072"/>
        <v/>
      </c>
      <c r="AK936" s="617"/>
      <c r="AL936" s="38"/>
      <c r="AM936" s="98" t="s">
        <v>68</v>
      </c>
      <c r="AN936" s="130">
        <f t="shared" si="2582"/>
        <v>930</v>
      </c>
      <c r="AO936" s="138" t="str">
        <f t="shared" ref="AO936:AS936" si="3073">IF(AND($G936=AO$4,$H936=AO$6),$I936,"")</f>
        <v/>
      </c>
      <c r="AP936" s="139" t="str">
        <f t="shared" si="3073"/>
        <v/>
      </c>
      <c r="AQ936" s="139">
        <f t="shared" si="3073"/>
        <v>2000</v>
      </c>
      <c r="AR936" s="139" t="str">
        <f t="shared" si="3073"/>
        <v/>
      </c>
      <c r="AS936" s="139" t="str">
        <f t="shared" si="3073"/>
        <v/>
      </c>
      <c r="AT936" s="118"/>
      <c r="AU936" s="138" t="str">
        <f t="shared" si="2511"/>
        <v/>
      </c>
      <c r="AV936" s="139" t="str">
        <f t="shared" si="2512"/>
        <v/>
      </c>
      <c r="AW936" s="139" t="str">
        <f t="shared" si="2513"/>
        <v/>
      </c>
      <c r="AX936" s="139" t="str">
        <f t="shared" si="2514"/>
        <v/>
      </c>
      <c r="AY936" s="139" t="str">
        <f t="shared" si="2515"/>
        <v/>
      </c>
      <c r="AZ936" s="140" t="str">
        <f t="shared" si="2516"/>
        <v/>
      </c>
      <c r="BA936" s="141" t="str">
        <f t="shared" si="2517"/>
        <v/>
      </c>
      <c r="BB936" s="139" t="str">
        <f t="shared" si="2518"/>
        <v/>
      </c>
      <c r="BC936" s="139" t="str">
        <f t="shared" si="2519"/>
        <v/>
      </c>
      <c r="BD936" s="139" t="str">
        <f t="shared" si="2520"/>
        <v/>
      </c>
      <c r="BE936" s="140" t="str">
        <f t="shared" si="2521"/>
        <v/>
      </c>
      <c r="BF936" s="122" t="str">
        <f t="shared" si="2522"/>
        <v/>
      </c>
      <c r="BG936" s="123" t="str">
        <f t="shared" si="2523"/>
        <v/>
      </c>
      <c r="BH936" s="123" t="str">
        <f t="shared" si="2524"/>
        <v/>
      </c>
      <c r="BI936" s="123" t="str">
        <f t="shared" si="2525"/>
        <v/>
      </c>
      <c r="BJ936" s="122" t="str">
        <f t="shared" si="2526"/>
        <v/>
      </c>
      <c r="BK936" s="123" t="str">
        <f t="shared" si="2527"/>
        <v/>
      </c>
      <c r="BL936" s="123" t="str">
        <f t="shared" si="2528"/>
        <v/>
      </c>
      <c r="BM936" s="123" t="str">
        <f t="shared" si="2529"/>
        <v/>
      </c>
      <c r="BN936" s="123" t="str">
        <f t="shared" si="2530"/>
        <v/>
      </c>
      <c r="BO936" s="123" t="str">
        <f t="shared" si="2531"/>
        <v/>
      </c>
      <c r="BP936" s="123" t="str">
        <f t="shared" si="2532"/>
        <v/>
      </c>
      <c r="BQ936" s="123" t="str">
        <f t="shared" si="2533"/>
        <v/>
      </c>
      <c r="BR936" s="124" t="str">
        <f t="shared" si="2534"/>
        <v/>
      </c>
      <c r="BS936" s="142" t="str">
        <f t="shared" si="2535"/>
        <v/>
      </c>
      <c r="BT936" s="143" t="str">
        <f t="shared" si="2536"/>
        <v/>
      </c>
      <c r="BU936" s="143" t="str">
        <f t="shared" si="2537"/>
        <v/>
      </c>
      <c r="BV936" s="143" t="str">
        <f t="shared" si="2538"/>
        <v/>
      </c>
      <c r="BW936" s="143" t="str">
        <f t="shared" si="2539"/>
        <v/>
      </c>
      <c r="BX936" s="144" t="str">
        <f t="shared" si="2540"/>
        <v/>
      </c>
      <c r="BY936" s="141" t="str">
        <f t="shared" si="2541"/>
        <v/>
      </c>
      <c r="BZ936" s="139" t="str">
        <f t="shared" si="2542"/>
        <v/>
      </c>
      <c r="CA936" s="139" t="str">
        <f t="shared" si="2543"/>
        <v/>
      </c>
      <c r="CB936" s="139" t="str">
        <f t="shared" si="2544"/>
        <v/>
      </c>
      <c r="CC936" s="139" t="str">
        <f t="shared" si="2545"/>
        <v/>
      </c>
      <c r="CD936" s="139" t="str">
        <f t="shared" si="2546"/>
        <v/>
      </c>
      <c r="CE936" s="140" t="str">
        <f t="shared" si="2547"/>
        <v/>
      </c>
      <c r="CF936" s="141" t="str">
        <f t="shared" si="2548"/>
        <v/>
      </c>
      <c r="CG936" s="139" t="str">
        <f t="shared" si="2549"/>
        <v/>
      </c>
      <c r="CH936" s="139" t="str">
        <f t="shared" si="2550"/>
        <v/>
      </c>
      <c r="CI936" s="139" t="str">
        <f t="shared" si="2551"/>
        <v/>
      </c>
      <c r="CJ936" s="139" t="str">
        <f t="shared" si="2552"/>
        <v/>
      </c>
      <c r="CK936" s="139" t="str">
        <f t="shared" si="2553"/>
        <v/>
      </c>
      <c r="CL936" s="140" t="str">
        <f t="shared" si="2554"/>
        <v/>
      </c>
      <c r="CM936" s="142" t="str">
        <f t="shared" si="2555"/>
        <v/>
      </c>
      <c r="CN936" s="143" t="str">
        <f t="shared" si="2556"/>
        <v/>
      </c>
      <c r="CO936" s="143" t="str">
        <f t="shared" si="2557"/>
        <v/>
      </c>
      <c r="CP936" s="143" t="str">
        <f t="shared" si="2558"/>
        <v/>
      </c>
      <c r="CQ936" s="143" t="str">
        <f t="shared" si="2559"/>
        <v/>
      </c>
      <c r="CR936" s="145" t="str">
        <f t="shared" si="2560"/>
        <v/>
      </c>
      <c r="CS936" s="127"/>
      <c r="CT936" s="122" t="str">
        <f t="shared" si="2561"/>
        <v/>
      </c>
      <c r="CU936" s="123" t="str">
        <f t="shared" si="2562"/>
        <v/>
      </c>
      <c r="CV936" s="123" t="str">
        <f t="shared" si="2563"/>
        <v/>
      </c>
      <c r="CW936" s="123" t="str">
        <f t="shared" si="2564"/>
        <v/>
      </c>
      <c r="CX936" s="123" t="str">
        <f t="shared" si="2565"/>
        <v/>
      </c>
      <c r="CY936" s="123" t="str">
        <f t="shared" si="2566"/>
        <v/>
      </c>
      <c r="CZ936" s="123" t="str">
        <f t="shared" si="2567"/>
        <v/>
      </c>
      <c r="DA936" s="123" t="str">
        <f t="shared" si="2568"/>
        <v/>
      </c>
      <c r="DB936" s="124" t="str">
        <f t="shared" si="2569"/>
        <v/>
      </c>
      <c r="DC936" s="128" t="str">
        <f t="shared" si="2570"/>
        <v/>
      </c>
      <c r="DD936" s="123" t="str">
        <f t="shared" si="2571"/>
        <v/>
      </c>
      <c r="DE936" s="123" t="str">
        <f t="shared" si="2572"/>
        <v/>
      </c>
      <c r="DF936" s="123" t="str">
        <f t="shared" si="2573"/>
        <v/>
      </c>
      <c r="DG936" s="123" t="str">
        <f t="shared" si="2574"/>
        <v/>
      </c>
      <c r="DH936" s="123" t="str">
        <f t="shared" si="2575"/>
        <v/>
      </c>
      <c r="DI936" s="123" t="str">
        <f t="shared" si="2576"/>
        <v/>
      </c>
      <c r="DJ936" s="129" t="str">
        <f t="shared" si="2577"/>
        <v/>
      </c>
      <c r="DK936" s="98" t="s">
        <v>68</v>
      </c>
      <c r="DL936" s="130">
        <f t="shared" si="2584"/>
        <v>930</v>
      </c>
      <c r="DM936" s="56"/>
    </row>
    <row r="937" spans="2:117" ht="22.5" customHeight="1">
      <c r="B937" s="98" t="s">
        <v>68</v>
      </c>
      <c r="C937" s="130">
        <f t="shared" si="2578"/>
        <v>931</v>
      </c>
      <c r="D937" s="100">
        <v>45765</v>
      </c>
      <c r="E937" s="155" t="s">
        <v>69</v>
      </c>
      <c r="F937" s="102" t="s">
        <v>70</v>
      </c>
      <c r="G937" s="158" t="s">
        <v>20</v>
      </c>
      <c r="H937" s="131" t="s">
        <v>46</v>
      </c>
      <c r="I937" s="132">
        <v>50000</v>
      </c>
      <c r="J937" s="106"/>
      <c r="K937" s="107">
        <f t="shared" si="2579"/>
        <v>7185672</v>
      </c>
      <c r="L937" s="645"/>
      <c r="M937" s="133"/>
      <c r="N937" s="133"/>
      <c r="O937" s="134" t="str">
        <f t="shared" ref="O937:S937" si="3074">IF($H937=O$6,$I937,"")</f>
        <v/>
      </c>
      <c r="P937" s="135" t="str">
        <f t="shared" si="3074"/>
        <v/>
      </c>
      <c r="Q937" s="136">
        <f t="shared" si="3074"/>
        <v>50000</v>
      </c>
      <c r="R937" s="135" t="str">
        <f t="shared" si="3074"/>
        <v/>
      </c>
      <c r="S937" s="137" t="str">
        <f t="shared" si="3074"/>
        <v/>
      </c>
      <c r="T937" s="113" t="str">
        <f t="shared" ref="T937:AJ937" si="3075">IF($H937=T$6,$J937,"")</f>
        <v/>
      </c>
      <c r="U937" s="114" t="str">
        <f t="shared" si="3075"/>
        <v/>
      </c>
      <c r="V937" s="114" t="str">
        <f t="shared" si="3075"/>
        <v/>
      </c>
      <c r="W937" s="114" t="str">
        <f t="shared" si="3075"/>
        <v/>
      </c>
      <c r="X937" s="113" t="str">
        <f t="shared" si="3075"/>
        <v/>
      </c>
      <c r="Y937" s="114" t="str">
        <f t="shared" si="3075"/>
        <v/>
      </c>
      <c r="Z937" s="114" t="str">
        <f t="shared" si="3075"/>
        <v/>
      </c>
      <c r="AA937" s="114" t="str">
        <f t="shared" si="3075"/>
        <v/>
      </c>
      <c r="AB937" s="113" t="str">
        <f t="shared" si="3075"/>
        <v/>
      </c>
      <c r="AC937" s="114" t="str">
        <f t="shared" si="3075"/>
        <v/>
      </c>
      <c r="AD937" s="114" t="str">
        <f t="shared" si="3075"/>
        <v/>
      </c>
      <c r="AE937" s="114" t="str">
        <f t="shared" si="3075"/>
        <v/>
      </c>
      <c r="AF937" s="114" t="str">
        <f t="shared" si="3075"/>
        <v/>
      </c>
      <c r="AG937" s="114" t="str">
        <f t="shared" si="3075"/>
        <v/>
      </c>
      <c r="AH937" s="114" t="str">
        <f t="shared" si="3075"/>
        <v/>
      </c>
      <c r="AI937" s="113" t="str">
        <f t="shared" si="3075"/>
        <v/>
      </c>
      <c r="AJ937" s="115" t="str">
        <f t="shared" si="3075"/>
        <v/>
      </c>
      <c r="AK937" s="617"/>
      <c r="AL937" s="38"/>
      <c r="AM937" s="98" t="s">
        <v>68</v>
      </c>
      <c r="AN937" s="130">
        <f t="shared" si="2582"/>
        <v>931</v>
      </c>
      <c r="AO937" s="138" t="str">
        <f t="shared" ref="AO937:AS937" si="3076">IF(AND($G937=AO$4,$H937=AO$6),$I937,"")</f>
        <v/>
      </c>
      <c r="AP937" s="139" t="str">
        <f t="shared" si="3076"/>
        <v/>
      </c>
      <c r="AQ937" s="139">
        <f t="shared" si="3076"/>
        <v>50000</v>
      </c>
      <c r="AR937" s="139" t="str">
        <f t="shared" si="3076"/>
        <v/>
      </c>
      <c r="AS937" s="139" t="str">
        <f t="shared" si="3076"/>
        <v/>
      </c>
      <c r="AT937" s="118"/>
      <c r="AU937" s="138" t="str">
        <f t="shared" si="2511"/>
        <v/>
      </c>
      <c r="AV937" s="139" t="str">
        <f t="shared" si="2512"/>
        <v/>
      </c>
      <c r="AW937" s="139" t="str">
        <f t="shared" si="2513"/>
        <v/>
      </c>
      <c r="AX937" s="139" t="str">
        <f t="shared" si="2514"/>
        <v/>
      </c>
      <c r="AY937" s="139" t="str">
        <f t="shared" si="2515"/>
        <v/>
      </c>
      <c r="AZ937" s="140" t="str">
        <f t="shared" si="2516"/>
        <v/>
      </c>
      <c r="BA937" s="141" t="str">
        <f t="shared" si="2517"/>
        <v/>
      </c>
      <c r="BB937" s="139" t="str">
        <f t="shared" si="2518"/>
        <v/>
      </c>
      <c r="BC937" s="139" t="str">
        <f t="shared" si="2519"/>
        <v/>
      </c>
      <c r="BD937" s="139" t="str">
        <f t="shared" si="2520"/>
        <v/>
      </c>
      <c r="BE937" s="140" t="str">
        <f t="shared" si="2521"/>
        <v/>
      </c>
      <c r="BF937" s="122" t="str">
        <f t="shared" si="2522"/>
        <v/>
      </c>
      <c r="BG937" s="123" t="str">
        <f t="shared" si="2523"/>
        <v/>
      </c>
      <c r="BH937" s="123" t="str">
        <f t="shared" si="2524"/>
        <v/>
      </c>
      <c r="BI937" s="123" t="str">
        <f t="shared" si="2525"/>
        <v/>
      </c>
      <c r="BJ937" s="122" t="str">
        <f t="shared" si="2526"/>
        <v/>
      </c>
      <c r="BK937" s="123" t="str">
        <f t="shared" si="2527"/>
        <v/>
      </c>
      <c r="BL937" s="123" t="str">
        <f t="shared" si="2528"/>
        <v/>
      </c>
      <c r="BM937" s="123" t="str">
        <f t="shared" si="2529"/>
        <v/>
      </c>
      <c r="BN937" s="123" t="str">
        <f t="shared" si="2530"/>
        <v/>
      </c>
      <c r="BO937" s="123" t="str">
        <f t="shared" si="2531"/>
        <v/>
      </c>
      <c r="BP937" s="123" t="str">
        <f t="shared" si="2532"/>
        <v/>
      </c>
      <c r="BQ937" s="123" t="str">
        <f t="shared" si="2533"/>
        <v/>
      </c>
      <c r="BR937" s="124" t="str">
        <f t="shared" si="2534"/>
        <v/>
      </c>
      <c r="BS937" s="142" t="str">
        <f t="shared" si="2535"/>
        <v/>
      </c>
      <c r="BT937" s="143" t="str">
        <f t="shared" si="2536"/>
        <v/>
      </c>
      <c r="BU937" s="143" t="str">
        <f t="shared" si="2537"/>
        <v/>
      </c>
      <c r="BV937" s="143" t="str">
        <f t="shared" si="2538"/>
        <v/>
      </c>
      <c r="BW937" s="143" t="str">
        <f t="shared" si="2539"/>
        <v/>
      </c>
      <c r="BX937" s="144" t="str">
        <f t="shared" si="2540"/>
        <v/>
      </c>
      <c r="BY937" s="141" t="str">
        <f t="shared" si="2541"/>
        <v/>
      </c>
      <c r="BZ937" s="139" t="str">
        <f t="shared" si="2542"/>
        <v/>
      </c>
      <c r="CA937" s="139" t="str">
        <f t="shared" si="2543"/>
        <v/>
      </c>
      <c r="CB937" s="139" t="str">
        <f t="shared" si="2544"/>
        <v/>
      </c>
      <c r="CC937" s="139" t="str">
        <f t="shared" si="2545"/>
        <v/>
      </c>
      <c r="CD937" s="139" t="str">
        <f t="shared" si="2546"/>
        <v/>
      </c>
      <c r="CE937" s="140" t="str">
        <f t="shared" si="2547"/>
        <v/>
      </c>
      <c r="CF937" s="141" t="str">
        <f t="shared" si="2548"/>
        <v/>
      </c>
      <c r="CG937" s="139" t="str">
        <f t="shared" si="2549"/>
        <v/>
      </c>
      <c r="CH937" s="139" t="str">
        <f t="shared" si="2550"/>
        <v/>
      </c>
      <c r="CI937" s="139" t="str">
        <f t="shared" si="2551"/>
        <v/>
      </c>
      <c r="CJ937" s="139" t="str">
        <f t="shared" si="2552"/>
        <v/>
      </c>
      <c r="CK937" s="139" t="str">
        <f t="shared" si="2553"/>
        <v/>
      </c>
      <c r="CL937" s="140" t="str">
        <f t="shared" si="2554"/>
        <v/>
      </c>
      <c r="CM937" s="142" t="str">
        <f t="shared" si="2555"/>
        <v/>
      </c>
      <c r="CN937" s="143" t="str">
        <f t="shared" si="2556"/>
        <v/>
      </c>
      <c r="CO937" s="143" t="str">
        <f t="shared" si="2557"/>
        <v/>
      </c>
      <c r="CP937" s="143" t="str">
        <f t="shared" si="2558"/>
        <v/>
      </c>
      <c r="CQ937" s="143" t="str">
        <f t="shared" si="2559"/>
        <v/>
      </c>
      <c r="CR937" s="145" t="str">
        <f t="shared" si="2560"/>
        <v/>
      </c>
      <c r="CS937" s="127"/>
      <c r="CT937" s="122" t="str">
        <f t="shared" si="2561"/>
        <v/>
      </c>
      <c r="CU937" s="123" t="str">
        <f t="shared" si="2562"/>
        <v/>
      </c>
      <c r="CV937" s="123" t="str">
        <f t="shared" si="2563"/>
        <v/>
      </c>
      <c r="CW937" s="123" t="str">
        <f t="shared" si="2564"/>
        <v/>
      </c>
      <c r="CX937" s="123" t="str">
        <f t="shared" si="2565"/>
        <v/>
      </c>
      <c r="CY937" s="123" t="str">
        <f t="shared" si="2566"/>
        <v/>
      </c>
      <c r="CZ937" s="123" t="str">
        <f t="shared" si="2567"/>
        <v/>
      </c>
      <c r="DA937" s="123" t="str">
        <f t="shared" si="2568"/>
        <v/>
      </c>
      <c r="DB937" s="124" t="str">
        <f t="shared" si="2569"/>
        <v/>
      </c>
      <c r="DC937" s="128" t="str">
        <f t="shared" si="2570"/>
        <v/>
      </c>
      <c r="DD937" s="123" t="str">
        <f t="shared" si="2571"/>
        <v/>
      </c>
      <c r="DE937" s="123" t="str">
        <f t="shared" si="2572"/>
        <v/>
      </c>
      <c r="DF937" s="123" t="str">
        <f t="shared" si="2573"/>
        <v/>
      </c>
      <c r="DG937" s="123" t="str">
        <f t="shared" si="2574"/>
        <v/>
      </c>
      <c r="DH937" s="123" t="str">
        <f t="shared" si="2575"/>
        <v/>
      </c>
      <c r="DI937" s="123" t="str">
        <f t="shared" si="2576"/>
        <v/>
      </c>
      <c r="DJ937" s="129" t="str">
        <f t="shared" si="2577"/>
        <v/>
      </c>
      <c r="DK937" s="98" t="s">
        <v>68</v>
      </c>
      <c r="DL937" s="130">
        <f t="shared" si="2584"/>
        <v>931</v>
      </c>
      <c r="DM937" s="56"/>
    </row>
    <row r="938" spans="2:117" ht="22.5" customHeight="1">
      <c r="B938" s="98" t="s">
        <v>68</v>
      </c>
      <c r="C938" s="130">
        <f t="shared" si="2578"/>
        <v>932</v>
      </c>
      <c r="D938" s="100">
        <v>45768</v>
      </c>
      <c r="E938" s="155" t="s">
        <v>69</v>
      </c>
      <c r="F938" s="102" t="s">
        <v>70</v>
      </c>
      <c r="G938" s="158" t="s">
        <v>20</v>
      </c>
      <c r="H938" s="131" t="s">
        <v>46</v>
      </c>
      <c r="I938" s="132">
        <v>10000</v>
      </c>
      <c r="J938" s="106"/>
      <c r="K938" s="107">
        <f t="shared" si="2579"/>
        <v>7195672</v>
      </c>
      <c r="L938" s="645"/>
      <c r="M938" s="133"/>
      <c r="N938" s="133"/>
      <c r="O938" s="134" t="str">
        <f t="shared" ref="O938:S938" si="3077">IF($H938=O$6,$I938,"")</f>
        <v/>
      </c>
      <c r="P938" s="135" t="str">
        <f t="shared" si="3077"/>
        <v/>
      </c>
      <c r="Q938" s="136">
        <f t="shared" si="3077"/>
        <v>10000</v>
      </c>
      <c r="R938" s="135" t="str">
        <f t="shared" si="3077"/>
        <v/>
      </c>
      <c r="S938" s="137" t="str">
        <f t="shared" si="3077"/>
        <v/>
      </c>
      <c r="T938" s="113" t="str">
        <f t="shared" ref="T938:AJ938" si="3078">IF($H938=T$6,$J938,"")</f>
        <v/>
      </c>
      <c r="U938" s="114" t="str">
        <f t="shared" si="3078"/>
        <v/>
      </c>
      <c r="V938" s="114" t="str">
        <f t="shared" si="3078"/>
        <v/>
      </c>
      <c r="W938" s="114" t="str">
        <f t="shared" si="3078"/>
        <v/>
      </c>
      <c r="X938" s="113" t="str">
        <f t="shared" si="3078"/>
        <v/>
      </c>
      <c r="Y938" s="114" t="str">
        <f t="shared" si="3078"/>
        <v/>
      </c>
      <c r="Z938" s="114" t="str">
        <f t="shared" si="3078"/>
        <v/>
      </c>
      <c r="AA938" s="114" t="str">
        <f t="shared" si="3078"/>
        <v/>
      </c>
      <c r="AB938" s="113" t="str">
        <f t="shared" si="3078"/>
        <v/>
      </c>
      <c r="AC938" s="114" t="str">
        <f t="shared" si="3078"/>
        <v/>
      </c>
      <c r="AD938" s="114" t="str">
        <f t="shared" si="3078"/>
        <v/>
      </c>
      <c r="AE938" s="114" t="str">
        <f t="shared" si="3078"/>
        <v/>
      </c>
      <c r="AF938" s="114" t="str">
        <f t="shared" si="3078"/>
        <v/>
      </c>
      <c r="AG938" s="114" t="str">
        <f t="shared" si="3078"/>
        <v/>
      </c>
      <c r="AH938" s="114" t="str">
        <f t="shared" si="3078"/>
        <v/>
      </c>
      <c r="AI938" s="113" t="str">
        <f t="shared" si="3078"/>
        <v/>
      </c>
      <c r="AJ938" s="115" t="str">
        <f t="shared" si="3078"/>
        <v/>
      </c>
      <c r="AK938" s="617"/>
      <c r="AL938" s="38"/>
      <c r="AM938" s="98" t="s">
        <v>68</v>
      </c>
      <c r="AN938" s="130">
        <f t="shared" si="2582"/>
        <v>932</v>
      </c>
      <c r="AO938" s="138" t="str">
        <f t="shared" ref="AO938:AS938" si="3079">IF(AND($G938=AO$4,$H938=AO$6),$I938,"")</f>
        <v/>
      </c>
      <c r="AP938" s="139" t="str">
        <f t="shared" si="3079"/>
        <v/>
      </c>
      <c r="AQ938" s="139">
        <f t="shared" si="3079"/>
        <v>10000</v>
      </c>
      <c r="AR938" s="139" t="str">
        <f t="shared" si="3079"/>
        <v/>
      </c>
      <c r="AS938" s="139" t="str">
        <f t="shared" si="3079"/>
        <v/>
      </c>
      <c r="AT938" s="118"/>
      <c r="AU938" s="138" t="str">
        <f t="shared" si="2511"/>
        <v/>
      </c>
      <c r="AV938" s="139" t="str">
        <f t="shared" si="2512"/>
        <v/>
      </c>
      <c r="AW938" s="139" t="str">
        <f t="shared" si="2513"/>
        <v/>
      </c>
      <c r="AX938" s="139" t="str">
        <f t="shared" si="2514"/>
        <v/>
      </c>
      <c r="AY938" s="139" t="str">
        <f t="shared" si="2515"/>
        <v/>
      </c>
      <c r="AZ938" s="140" t="str">
        <f t="shared" si="2516"/>
        <v/>
      </c>
      <c r="BA938" s="141" t="str">
        <f t="shared" si="2517"/>
        <v/>
      </c>
      <c r="BB938" s="139" t="str">
        <f t="shared" si="2518"/>
        <v/>
      </c>
      <c r="BC938" s="139" t="str">
        <f t="shared" si="2519"/>
        <v/>
      </c>
      <c r="BD938" s="139" t="str">
        <f t="shared" si="2520"/>
        <v/>
      </c>
      <c r="BE938" s="140" t="str">
        <f t="shared" si="2521"/>
        <v/>
      </c>
      <c r="BF938" s="122" t="str">
        <f t="shared" si="2522"/>
        <v/>
      </c>
      <c r="BG938" s="123" t="str">
        <f t="shared" si="2523"/>
        <v/>
      </c>
      <c r="BH938" s="123" t="str">
        <f t="shared" si="2524"/>
        <v/>
      </c>
      <c r="BI938" s="123" t="str">
        <f t="shared" si="2525"/>
        <v/>
      </c>
      <c r="BJ938" s="122" t="str">
        <f t="shared" si="2526"/>
        <v/>
      </c>
      <c r="BK938" s="123" t="str">
        <f t="shared" si="2527"/>
        <v/>
      </c>
      <c r="BL938" s="123" t="str">
        <f t="shared" si="2528"/>
        <v/>
      </c>
      <c r="BM938" s="123" t="str">
        <f t="shared" si="2529"/>
        <v/>
      </c>
      <c r="BN938" s="123" t="str">
        <f t="shared" si="2530"/>
        <v/>
      </c>
      <c r="BO938" s="123" t="str">
        <f t="shared" si="2531"/>
        <v/>
      </c>
      <c r="BP938" s="123" t="str">
        <f t="shared" si="2532"/>
        <v/>
      </c>
      <c r="BQ938" s="123" t="str">
        <f t="shared" si="2533"/>
        <v/>
      </c>
      <c r="BR938" s="124" t="str">
        <f t="shared" si="2534"/>
        <v/>
      </c>
      <c r="BS938" s="142" t="str">
        <f t="shared" si="2535"/>
        <v/>
      </c>
      <c r="BT938" s="143" t="str">
        <f t="shared" si="2536"/>
        <v/>
      </c>
      <c r="BU938" s="143" t="str">
        <f t="shared" si="2537"/>
        <v/>
      </c>
      <c r="BV938" s="143" t="str">
        <f t="shared" si="2538"/>
        <v/>
      </c>
      <c r="BW938" s="143" t="str">
        <f t="shared" si="2539"/>
        <v/>
      </c>
      <c r="BX938" s="144" t="str">
        <f t="shared" si="2540"/>
        <v/>
      </c>
      <c r="BY938" s="141" t="str">
        <f t="shared" si="2541"/>
        <v/>
      </c>
      <c r="BZ938" s="139" t="str">
        <f t="shared" si="2542"/>
        <v/>
      </c>
      <c r="CA938" s="139" t="str">
        <f t="shared" si="2543"/>
        <v/>
      </c>
      <c r="CB938" s="139" t="str">
        <f t="shared" si="2544"/>
        <v/>
      </c>
      <c r="CC938" s="139" t="str">
        <f t="shared" si="2545"/>
        <v/>
      </c>
      <c r="CD938" s="139" t="str">
        <f t="shared" si="2546"/>
        <v/>
      </c>
      <c r="CE938" s="140" t="str">
        <f t="shared" si="2547"/>
        <v/>
      </c>
      <c r="CF938" s="141" t="str">
        <f t="shared" si="2548"/>
        <v/>
      </c>
      <c r="CG938" s="139" t="str">
        <f t="shared" si="2549"/>
        <v/>
      </c>
      <c r="CH938" s="139" t="str">
        <f t="shared" si="2550"/>
        <v/>
      </c>
      <c r="CI938" s="139" t="str">
        <f t="shared" si="2551"/>
        <v/>
      </c>
      <c r="CJ938" s="139" t="str">
        <f t="shared" si="2552"/>
        <v/>
      </c>
      <c r="CK938" s="139" t="str">
        <f t="shared" si="2553"/>
        <v/>
      </c>
      <c r="CL938" s="140" t="str">
        <f t="shared" si="2554"/>
        <v/>
      </c>
      <c r="CM938" s="142" t="str">
        <f t="shared" si="2555"/>
        <v/>
      </c>
      <c r="CN938" s="143" t="str">
        <f t="shared" si="2556"/>
        <v/>
      </c>
      <c r="CO938" s="143" t="str">
        <f t="shared" si="2557"/>
        <v/>
      </c>
      <c r="CP938" s="143" t="str">
        <f t="shared" si="2558"/>
        <v/>
      </c>
      <c r="CQ938" s="143" t="str">
        <f t="shared" si="2559"/>
        <v/>
      </c>
      <c r="CR938" s="145" t="str">
        <f t="shared" si="2560"/>
        <v/>
      </c>
      <c r="CS938" s="127"/>
      <c r="CT938" s="122" t="str">
        <f t="shared" si="2561"/>
        <v/>
      </c>
      <c r="CU938" s="123" t="str">
        <f t="shared" si="2562"/>
        <v/>
      </c>
      <c r="CV938" s="123" t="str">
        <f t="shared" si="2563"/>
        <v/>
      </c>
      <c r="CW938" s="123" t="str">
        <f t="shared" si="2564"/>
        <v/>
      </c>
      <c r="CX938" s="123" t="str">
        <f t="shared" si="2565"/>
        <v/>
      </c>
      <c r="CY938" s="123" t="str">
        <f t="shared" si="2566"/>
        <v/>
      </c>
      <c r="CZ938" s="123" t="str">
        <f t="shared" si="2567"/>
        <v/>
      </c>
      <c r="DA938" s="123" t="str">
        <f t="shared" si="2568"/>
        <v/>
      </c>
      <c r="DB938" s="124" t="str">
        <f t="shared" si="2569"/>
        <v/>
      </c>
      <c r="DC938" s="128" t="str">
        <f t="shared" si="2570"/>
        <v/>
      </c>
      <c r="DD938" s="123" t="str">
        <f t="shared" si="2571"/>
        <v/>
      </c>
      <c r="DE938" s="123" t="str">
        <f t="shared" si="2572"/>
        <v/>
      </c>
      <c r="DF938" s="123" t="str">
        <f t="shared" si="2573"/>
        <v/>
      </c>
      <c r="DG938" s="123" t="str">
        <f t="shared" si="2574"/>
        <v/>
      </c>
      <c r="DH938" s="123" t="str">
        <f t="shared" si="2575"/>
        <v/>
      </c>
      <c r="DI938" s="123" t="str">
        <f t="shared" si="2576"/>
        <v/>
      </c>
      <c r="DJ938" s="129" t="str">
        <f t="shared" si="2577"/>
        <v/>
      </c>
      <c r="DK938" s="98" t="s">
        <v>68</v>
      </c>
      <c r="DL938" s="130">
        <f t="shared" si="2584"/>
        <v>932</v>
      </c>
      <c r="DM938" s="56"/>
    </row>
    <row r="939" spans="2:117" ht="22.5" customHeight="1">
      <c r="B939" s="98" t="s">
        <v>68</v>
      </c>
      <c r="C939" s="130">
        <f t="shared" si="2578"/>
        <v>933</v>
      </c>
      <c r="D939" s="100">
        <v>45769</v>
      </c>
      <c r="E939" s="155" t="s">
        <v>101</v>
      </c>
      <c r="F939" s="102" t="s">
        <v>102</v>
      </c>
      <c r="G939" s="158" t="s">
        <v>19</v>
      </c>
      <c r="H939" s="131" t="s">
        <v>45</v>
      </c>
      <c r="I939" s="132">
        <v>500</v>
      </c>
      <c r="J939" s="106"/>
      <c r="K939" s="107">
        <f t="shared" si="2579"/>
        <v>7196172</v>
      </c>
      <c r="L939" s="645"/>
      <c r="M939" s="133"/>
      <c r="N939" s="133"/>
      <c r="O939" s="134" t="str">
        <f t="shared" ref="O939:S939" si="3080">IF($H939=O$6,$I939,"")</f>
        <v/>
      </c>
      <c r="P939" s="135">
        <f t="shared" si="3080"/>
        <v>500</v>
      </c>
      <c r="Q939" s="136" t="str">
        <f t="shared" si="3080"/>
        <v/>
      </c>
      <c r="R939" s="135" t="str">
        <f t="shared" si="3080"/>
        <v/>
      </c>
      <c r="S939" s="137" t="str">
        <f t="shared" si="3080"/>
        <v/>
      </c>
      <c r="T939" s="113" t="str">
        <f t="shared" ref="T939:AJ939" si="3081">IF($H939=T$6,$J939,"")</f>
        <v/>
      </c>
      <c r="U939" s="114" t="str">
        <f t="shared" si="3081"/>
        <v/>
      </c>
      <c r="V939" s="114" t="str">
        <f t="shared" si="3081"/>
        <v/>
      </c>
      <c r="W939" s="114" t="str">
        <f t="shared" si="3081"/>
        <v/>
      </c>
      <c r="X939" s="113" t="str">
        <f t="shared" si="3081"/>
        <v/>
      </c>
      <c r="Y939" s="114" t="str">
        <f t="shared" si="3081"/>
        <v/>
      </c>
      <c r="Z939" s="114" t="str">
        <f t="shared" si="3081"/>
        <v/>
      </c>
      <c r="AA939" s="114" t="str">
        <f t="shared" si="3081"/>
        <v/>
      </c>
      <c r="AB939" s="113" t="str">
        <f t="shared" si="3081"/>
        <v/>
      </c>
      <c r="AC939" s="114" t="str">
        <f t="shared" si="3081"/>
        <v/>
      </c>
      <c r="AD939" s="114" t="str">
        <f t="shared" si="3081"/>
        <v/>
      </c>
      <c r="AE939" s="114" t="str">
        <f t="shared" si="3081"/>
        <v/>
      </c>
      <c r="AF939" s="114" t="str">
        <f t="shared" si="3081"/>
        <v/>
      </c>
      <c r="AG939" s="114" t="str">
        <f t="shared" si="3081"/>
        <v/>
      </c>
      <c r="AH939" s="114" t="str">
        <f t="shared" si="3081"/>
        <v/>
      </c>
      <c r="AI939" s="113" t="str">
        <f t="shared" si="3081"/>
        <v/>
      </c>
      <c r="AJ939" s="115" t="str">
        <f t="shared" si="3081"/>
        <v/>
      </c>
      <c r="AK939" s="617"/>
      <c r="AL939" s="38"/>
      <c r="AM939" s="98" t="s">
        <v>68</v>
      </c>
      <c r="AN939" s="130">
        <f t="shared" si="2582"/>
        <v>933</v>
      </c>
      <c r="AO939" s="138" t="str">
        <f t="shared" ref="AO939:AS939" si="3082">IF(AND($G939=AO$4,$H939=AO$6),$I939,"")</f>
        <v/>
      </c>
      <c r="AP939" s="139">
        <f t="shared" si="3082"/>
        <v>500</v>
      </c>
      <c r="AQ939" s="139" t="str">
        <f t="shared" si="3082"/>
        <v/>
      </c>
      <c r="AR939" s="139" t="str">
        <f t="shared" si="3082"/>
        <v/>
      </c>
      <c r="AS939" s="139" t="str">
        <f t="shared" si="3082"/>
        <v/>
      </c>
      <c r="AT939" s="118"/>
      <c r="AU939" s="138" t="str">
        <f t="shared" si="2511"/>
        <v/>
      </c>
      <c r="AV939" s="139" t="str">
        <f t="shared" si="2512"/>
        <v/>
      </c>
      <c r="AW939" s="139" t="str">
        <f t="shared" si="2513"/>
        <v/>
      </c>
      <c r="AX939" s="139" t="str">
        <f t="shared" si="2514"/>
        <v/>
      </c>
      <c r="AY939" s="139" t="str">
        <f t="shared" si="2515"/>
        <v/>
      </c>
      <c r="AZ939" s="140" t="str">
        <f t="shared" si="2516"/>
        <v/>
      </c>
      <c r="BA939" s="141" t="str">
        <f t="shared" si="2517"/>
        <v/>
      </c>
      <c r="BB939" s="139" t="str">
        <f t="shared" si="2518"/>
        <v/>
      </c>
      <c r="BC939" s="139" t="str">
        <f t="shared" si="2519"/>
        <v/>
      </c>
      <c r="BD939" s="139" t="str">
        <f t="shared" si="2520"/>
        <v/>
      </c>
      <c r="BE939" s="140" t="str">
        <f t="shared" si="2521"/>
        <v/>
      </c>
      <c r="BF939" s="122" t="str">
        <f t="shared" si="2522"/>
        <v/>
      </c>
      <c r="BG939" s="123" t="str">
        <f t="shared" si="2523"/>
        <v/>
      </c>
      <c r="BH939" s="123" t="str">
        <f t="shared" si="2524"/>
        <v/>
      </c>
      <c r="BI939" s="123" t="str">
        <f t="shared" si="2525"/>
        <v/>
      </c>
      <c r="BJ939" s="122" t="str">
        <f t="shared" si="2526"/>
        <v/>
      </c>
      <c r="BK939" s="123" t="str">
        <f t="shared" si="2527"/>
        <v/>
      </c>
      <c r="BL939" s="123" t="str">
        <f t="shared" si="2528"/>
        <v/>
      </c>
      <c r="BM939" s="123" t="str">
        <f t="shared" si="2529"/>
        <v/>
      </c>
      <c r="BN939" s="123" t="str">
        <f t="shared" si="2530"/>
        <v/>
      </c>
      <c r="BO939" s="123" t="str">
        <f t="shared" si="2531"/>
        <v/>
      </c>
      <c r="BP939" s="123" t="str">
        <f t="shared" si="2532"/>
        <v/>
      </c>
      <c r="BQ939" s="123" t="str">
        <f t="shared" si="2533"/>
        <v/>
      </c>
      <c r="BR939" s="124" t="str">
        <f t="shared" si="2534"/>
        <v/>
      </c>
      <c r="BS939" s="142" t="str">
        <f t="shared" si="2535"/>
        <v/>
      </c>
      <c r="BT939" s="143" t="str">
        <f t="shared" si="2536"/>
        <v/>
      </c>
      <c r="BU939" s="143" t="str">
        <f t="shared" si="2537"/>
        <v/>
      </c>
      <c r="BV939" s="143" t="str">
        <f t="shared" si="2538"/>
        <v/>
      </c>
      <c r="BW939" s="143" t="str">
        <f t="shared" si="2539"/>
        <v/>
      </c>
      <c r="BX939" s="144" t="str">
        <f t="shared" si="2540"/>
        <v/>
      </c>
      <c r="BY939" s="141" t="str">
        <f t="shared" si="2541"/>
        <v/>
      </c>
      <c r="BZ939" s="139" t="str">
        <f t="shared" si="2542"/>
        <v/>
      </c>
      <c r="CA939" s="139" t="str">
        <f t="shared" si="2543"/>
        <v/>
      </c>
      <c r="CB939" s="139" t="str">
        <f t="shared" si="2544"/>
        <v/>
      </c>
      <c r="CC939" s="139" t="str">
        <f t="shared" si="2545"/>
        <v/>
      </c>
      <c r="CD939" s="139" t="str">
        <f t="shared" si="2546"/>
        <v/>
      </c>
      <c r="CE939" s="140" t="str">
        <f t="shared" si="2547"/>
        <v/>
      </c>
      <c r="CF939" s="141" t="str">
        <f t="shared" si="2548"/>
        <v/>
      </c>
      <c r="CG939" s="139" t="str">
        <f t="shared" si="2549"/>
        <v/>
      </c>
      <c r="CH939" s="139" t="str">
        <f t="shared" si="2550"/>
        <v/>
      </c>
      <c r="CI939" s="139" t="str">
        <f t="shared" si="2551"/>
        <v/>
      </c>
      <c r="CJ939" s="139" t="str">
        <f t="shared" si="2552"/>
        <v/>
      </c>
      <c r="CK939" s="139" t="str">
        <f t="shared" si="2553"/>
        <v/>
      </c>
      <c r="CL939" s="140" t="str">
        <f t="shared" si="2554"/>
        <v/>
      </c>
      <c r="CM939" s="142" t="str">
        <f t="shared" si="2555"/>
        <v/>
      </c>
      <c r="CN939" s="143" t="str">
        <f t="shared" si="2556"/>
        <v/>
      </c>
      <c r="CO939" s="143" t="str">
        <f t="shared" si="2557"/>
        <v/>
      </c>
      <c r="CP939" s="143" t="str">
        <f t="shared" si="2558"/>
        <v/>
      </c>
      <c r="CQ939" s="143" t="str">
        <f t="shared" si="2559"/>
        <v/>
      </c>
      <c r="CR939" s="145" t="str">
        <f t="shared" si="2560"/>
        <v/>
      </c>
      <c r="CS939" s="127"/>
      <c r="CT939" s="122" t="str">
        <f t="shared" si="2561"/>
        <v/>
      </c>
      <c r="CU939" s="123" t="str">
        <f t="shared" si="2562"/>
        <v/>
      </c>
      <c r="CV939" s="123" t="str">
        <f t="shared" si="2563"/>
        <v/>
      </c>
      <c r="CW939" s="123" t="str">
        <f t="shared" si="2564"/>
        <v/>
      </c>
      <c r="CX939" s="123" t="str">
        <f t="shared" si="2565"/>
        <v/>
      </c>
      <c r="CY939" s="123" t="str">
        <f t="shared" si="2566"/>
        <v/>
      </c>
      <c r="CZ939" s="123" t="str">
        <f t="shared" si="2567"/>
        <v/>
      </c>
      <c r="DA939" s="123" t="str">
        <f t="shared" si="2568"/>
        <v/>
      </c>
      <c r="DB939" s="124" t="str">
        <f t="shared" si="2569"/>
        <v/>
      </c>
      <c r="DC939" s="128" t="str">
        <f t="shared" si="2570"/>
        <v/>
      </c>
      <c r="DD939" s="123" t="str">
        <f t="shared" si="2571"/>
        <v/>
      </c>
      <c r="DE939" s="123" t="str">
        <f t="shared" si="2572"/>
        <v/>
      </c>
      <c r="DF939" s="123" t="str">
        <f t="shared" si="2573"/>
        <v/>
      </c>
      <c r="DG939" s="123" t="str">
        <f t="shared" si="2574"/>
        <v/>
      </c>
      <c r="DH939" s="123" t="str">
        <f t="shared" si="2575"/>
        <v/>
      </c>
      <c r="DI939" s="123" t="str">
        <f t="shared" si="2576"/>
        <v/>
      </c>
      <c r="DJ939" s="129" t="str">
        <f t="shared" si="2577"/>
        <v/>
      </c>
      <c r="DK939" s="98" t="s">
        <v>68</v>
      </c>
      <c r="DL939" s="130">
        <f t="shared" si="2584"/>
        <v>933</v>
      </c>
      <c r="DM939" s="56"/>
    </row>
    <row r="940" spans="2:117" ht="22.5" customHeight="1">
      <c r="B940" s="98" t="s">
        <v>68</v>
      </c>
      <c r="C940" s="130">
        <f t="shared" si="2578"/>
        <v>934</v>
      </c>
      <c r="D940" s="100">
        <v>45769</v>
      </c>
      <c r="E940" s="155" t="s">
        <v>103</v>
      </c>
      <c r="F940" s="102" t="s">
        <v>102</v>
      </c>
      <c r="G940" s="103" t="s">
        <v>19</v>
      </c>
      <c r="H940" s="131" t="s">
        <v>45</v>
      </c>
      <c r="I940" s="132">
        <v>500</v>
      </c>
      <c r="J940" s="106"/>
      <c r="K940" s="107">
        <f t="shared" si="2579"/>
        <v>7196672</v>
      </c>
      <c r="L940" s="645"/>
      <c r="M940" s="133"/>
      <c r="N940" s="133"/>
      <c r="O940" s="134" t="str">
        <f t="shared" ref="O940:S940" si="3083">IF($H940=O$6,$I940,"")</f>
        <v/>
      </c>
      <c r="P940" s="135">
        <f t="shared" si="3083"/>
        <v>500</v>
      </c>
      <c r="Q940" s="136" t="str">
        <f t="shared" si="3083"/>
        <v/>
      </c>
      <c r="R940" s="135" t="str">
        <f t="shared" si="3083"/>
        <v/>
      </c>
      <c r="S940" s="137" t="str">
        <f t="shared" si="3083"/>
        <v/>
      </c>
      <c r="T940" s="113" t="str">
        <f t="shared" ref="T940:AJ940" si="3084">IF($H940=T$6,$J940,"")</f>
        <v/>
      </c>
      <c r="U940" s="114" t="str">
        <f t="shared" si="3084"/>
        <v/>
      </c>
      <c r="V940" s="114" t="str">
        <f t="shared" si="3084"/>
        <v/>
      </c>
      <c r="W940" s="114" t="str">
        <f t="shared" si="3084"/>
        <v/>
      </c>
      <c r="X940" s="113" t="str">
        <f t="shared" si="3084"/>
        <v/>
      </c>
      <c r="Y940" s="114" t="str">
        <f t="shared" si="3084"/>
        <v/>
      </c>
      <c r="Z940" s="114" t="str">
        <f t="shared" si="3084"/>
        <v/>
      </c>
      <c r="AA940" s="114" t="str">
        <f t="shared" si="3084"/>
        <v/>
      </c>
      <c r="AB940" s="113" t="str">
        <f t="shared" si="3084"/>
        <v/>
      </c>
      <c r="AC940" s="114" t="str">
        <f t="shared" si="3084"/>
        <v/>
      </c>
      <c r="AD940" s="114" t="str">
        <f t="shared" si="3084"/>
        <v/>
      </c>
      <c r="AE940" s="114" t="str">
        <f t="shared" si="3084"/>
        <v/>
      </c>
      <c r="AF940" s="114" t="str">
        <f t="shared" si="3084"/>
        <v/>
      </c>
      <c r="AG940" s="114" t="str">
        <f t="shared" si="3084"/>
        <v/>
      </c>
      <c r="AH940" s="114" t="str">
        <f t="shared" si="3084"/>
        <v/>
      </c>
      <c r="AI940" s="113" t="str">
        <f t="shared" si="3084"/>
        <v/>
      </c>
      <c r="AJ940" s="115" t="str">
        <f t="shared" si="3084"/>
        <v/>
      </c>
      <c r="AK940" s="617"/>
      <c r="AL940" s="38"/>
      <c r="AM940" s="98" t="s">
        <v>68</v>
      </c>
      <c r="AN940" s="130">
        <f t="shared" si="2582"/>
        <v>934</v>
      </c>
      <c r="AO940" s="138" t="str">
        <f t="shared" ref="AO940:AS940" si="3085">IF(AND($G940=AO$4,$H940=AO$6),$I940,"")</f>
        <v/>
      </c>
      <c r="AP940" s="139">
        <f t="shared" si="3085"/>
        <v>500</v>
      </c>
      <c r="AQ940" s="139" t="str">
        <f t="shared" si="3085"/>
        <v/>
      </c>
      <c r="AR940" s="139" t="str">
        <f t="shared" si="3085"/>
        <v/>
      </c>
      <c r="AS940" s="139" t="str">
        <f t="shared" si="3085"/>
        <v/>
      </c>
      <c r="AT940" s="118"/>
      <c r="AU940" s="138" t="str">
        <f t="shared" si="2511"/>
        <v/>
      </c>
      <c r="AV940" s="139" t="str">
        <f t="shared" si="2512"/>
        <v/>
      </c>
      <c r="AW940" s="139" t="str">
        <f t="shared" si="2513"/>
        <v/>
      </c>
      <c r="AX940" s="139" t="str">
        <f t="shared" si="2514"/>
        <v/>
      </c>
      <c r="AY940" s="139" t="str">
        <f t="shared" si="2515"/>
        <v/>
      </c>
      <c r="AZ940" s="140" t="str">
        <f t="shared" si="2516"/>
        <v/>
      </c>
      <c r="BA940" s="141" t="str">
        <f t="shared" si="2517"/>
        <v/>
      </c>
      <c r="BB940" s="139" t="str">
        <f t="shared" si="2518"/>
        <v/>
      </c>
      <c r="BC940" s="139" t="str">
        <f t="shared" si="2519"/>
        <v/>
      </c>
      <c r="BD940" s="139" t="str">
        <f t="shared" si="2520"/>
        <v/>
      </c>
      <c r="BE940" s="140" t="str">
        <f t="shared" si="2521"/>
        <v/>
      </c>
      <c r="BF940" s="122" t="str">
        <f t="shared" si="2522"/>
        <v/>
      </c>
      <c r="BG940" s="123" t="str">
        <f t="shared" si="2523"/>
        <v/>
      </c>
      <c r="BH940" s="123" t="str">
        <f t="shared" si="2524"/>
        <v/>
      </c>
      <c r="BI940" s="123" t="str">
        <f t="shared" si="2525"/>
        <v/>
      </c>
      <c r="BJ940" s="122" t="str">
        <f t="shared" si="2526"/>
        <v/>
      </c>
      <c r="BK940" s="123" t="str">
        <f t="shared" si="2527"/>
        <v/>
      </c>
      <c r="BL940" s="123" t="str">
        <f t="shared" si="2528"/>
        <v/>
      </c>
      <c r="BM940" s="123" t="str">
        <f t="shared" si="2529"/>
        <v/>
      </c>
      <c r="BN940" s="123" t="str">
        <f t="shared" si="2530"/>
        <v/>
      </c>
      <c r="BO940" s="123" t="str">
        <f t="shared" si="2531"/>
        <v/>
      </c>
      <c r="BP940" s="123" t="str">
        <f t="shared" si="2532"/>
        <v/>
      </c>
      <c r="BQ940" s="123" t="str">
        <f t="shared" si="2533"/>
        <v/>
      </c>
      <c r="BR940" s="124" t="str">
        <f t="shared" si="2534"/>
        <v/>
      </c>
      <c r="BS940" s="142" t="str">
        <f t="shared" si="2535"/>
        <v/>
      </c>
      <c r="BT940" s="143" t="str">
        <f t="shared" si="2536"/>
        <v/>
      </c>
      <c r="BU940" s="143" t="str">
        <f t="shared" si="2537"/>
        <v/>
      </c>
      <c r="BV940" s="143" t="str">
        <f t="shared" si="2538"/>
        <v/>
      </c>
      <c r="BW940" s="143" t="str">
        <f t="shared" si="2539"/>
        <v/>
      </c>
      <c r="BX940" s="144" t="str">
        <f t="shared" si="2540"/>
        <v/>
      </c>
      <c r="BY940" s="141" t="str">
        <f t="shared" si="2541"/>
        <v/>
      </c>
      <c r="BZ940" s="139" t="str">
        <f t="shared" si="2542"/>
        <v/>
      </c>
      <c r="CA940" s="139" t="str">
        <f t="shared" si="2543"/>
        <v/>
      </c>
      <c r="CB940" s="139" t="str">
        <f t="shared" si="2544"/>
        <v/>
      </c>
      <c r="CC940" s="139" t="str">
        <f t="shared" si="2545"/>
        <v/>
      </c>
      <c r="CD940" s="139" t="str">
        <f t="shared" si="2546"/>
        <v/>
      </c>
      <c r="CE940" s="140" t="str">
        <f t="shared" si="2547"/>
        <v/>
      </c>
      <c r="CF940" s="141" t="str">
        <f t="shared" si="2548"/>
        <v/>
      </c>
      <c r="CG940" s="139" t="str">
        <f t="shared" si="2549"/>
        <v/>
      </c>
      <c r="CH940" s="139" t="str">
        <f t="shared" si="2550"/>
        <v/>
      </c>
      <c r="CI940" s="139" t="str">
        <f t="shared" si="2551"/>
        <v/>
      </c>
      <c r="CJ940" s="139" t="str">
        <f t="shared" si="2552"/>
        <v/>
      </c>
      <c r="CK940" s="139" t="str">
        <f t="shared" si="2553"/>
        <v/>
      </c>
      <c r="CL940" s="140" t="str">
        <f t="shared" si="2554"/>
        <v/>
      </c>
      <c r="CM940" s="142" t="str">
        <f t="shared" si="2555"/>
        <v/>
      </c>
      <c r="CN940" s="143" t="str">
        <f t="shared" si="2556"/>
        <v/>
      </c>
      <c r="CO940" s="143" t="str">
        <f t="shared" si="2557"/>
        <v/>
      </c>
      <c r="CP940" s="143" t="str">
        <f t="shared" si="2558"/>
        <v/>
      </c>
      <c r="CQ940" s="143" t="str">
        <f t="shared" si="2559"/>
        <v/>
      </c>
      <c r="CR940" s="145" t="str">
        <f t="shared" si="2560"/>
        <v/>
      </c>
      <c r="CS940" s="127"/>
      <c r="CT940" s="122" t="str">
        <f t="shared" si="2561"/>
        <v/>
      </c>
      <c r="CU940" s="123" t="str">
        <f t="shared" si="2562"/>
        <v/>
      </c>
      <c r="CV940" s="123" t="str">
        <f t="shared" si="2563"/>
        <v/>
      </c>
      <c r="CW940" s="123" t="str">
        <f t="shared" si="2564"/>
        <v/>
      </c>
      <c r="CX940" s="123" t="str">
        <f t="shared" si="2565"/>
        <v/>
      </c>
      <c r="CY940" s="123" t="str">
        <f t="shared" si="2566"/>
        <v/>
      </c>
      <c r="CZ940" s="123" t="str">
        <f t="shared" si="2567"/>
        <v/>
      </c>
      <c r="DA940" s="123" t="str">
        <f t="shared" si="2568"/>
        <v/>
      </c>
      <c r="DB940" s="124" t="str">
        <f t="shared" si="2569"/>
        <v/>
      </c>
      <c r="DC940" s="128" t="str">
        <f t="shared" si="2570"/>
        <v/>
      </c>
      <c r="DD940" s="123" t="str">
        <f t="shared" si="2571"/>
        <v/>
      </c>
      <c r="DE940" s="123" t="str">
        <f t="shared" si="2572"/>
        <v/>
      </c>
      <c r="DF940" s="123" t="str">
        <f t="shared" si="2573"/>
        <v/>
      </c>
      <c r="DG940" s="123" t="str">
        <f t="shared" si="2574"/>
        <v/>
      </c>
      <c r="DH940" s="123" t="str">
        <f t="shared" si="2575"/>
        <v/>
      </c>
      <c r="DI940" s="123" t="str">
        <f t="shared" si="2576"/>
        <v/>
      </c>
      <c r="DJ940" s="129" t="str">
        <f t="shared" si="2577"/>
        <v/>
      </c>
      <c r="DK940" s="98" t="s">
        <v>68</v>
      </c>
      <c r="DL940" s="130">
        <f t="shared" si="2584"/>
        <v>934</v>
      </c>
      <c r="DM940" s="56"/>
    </row>
    <row r="941" spans="2:117" ht="22.5" customHeight="1">
      <c r="B941" s="98" t="s">
        <v>68</v>
      </c>
      <c r="C941" s="130">
        <f t="shared" si="2578"/>
        <v>935</v>
      </c>
      <c r="D941" s="100">
        <v>45771</v>
      </c>
      <c r="E941" s="155" t="s">
        <v>69</v>
      </c>
      <c r="F941" s="102" t="s">
        <v>70</v>
      </c>
      <c r="G941" s="103" t="s">
        <v>20</v>
      </c>
      <c r="H941" s="131" t="s">
        <v>46</v>
      </c>
      <c r="I941" s="132">
        <v>500</v>
      </c>
      <c r="J941" s="106"/>
      <c r="K941" s="107">
        <f t="shared" si="2579"/>
        <v>7197172</v>
      </c>
      <c r="L941" s="645"/>
      <c r="M941" s="133"/>
      <c r="N941" s="133"/>
      <c r="O941" s="134" t="str">
        <f t="shared" ref="O941:S941" si="3086">IF($H941=O$6,$I941,"")</f>
        <v/>
      </c>
      <c r="P941" s="135" t="str">
        <f t="shared" si="3086"/>
        <v/>
      </c>
      <c r="Q941" s="136">
        <f t="shared" si="3086"/>
        <v>500</v>
      </c>
      <c r="R941" s="135" t="str">
        <f t="shared" si="3086"/>
        <v/>
      </c>
      <c r="S941" s="137" t="str">
        <f t="shared" si="3086"/>
        <v/>
      </c>
      <c r="T941" s="113" t="str">
        <f t="shared" ref="T941:AJ941" si="3087">IF($H941=T$6,$J941,"")</f>
        <v/>
      </c>
      <c r="U941" s="114" t="str">
        <f t="shared" si="3087"/>
        <v/>
      </c>
      <c r="V941" s="114" t="str">
        <f t="shared" si="3087"/>
        <v/>
      </c>
      <c r="W941" s="114" t="str">
        <f t="shared" si="3087"/>
        <v/>
      </c>
      <c r="X941" s="113" t="str">
        <f t="shared" si="3087"/>
        <v/>
      </c>
      <c r="Y941" s="114" t="str">
        <f t="shared" si="3087"/>
        <v/>
      </c>
      <c r="Z941" s="114" t="str">
        <f t="shared" si="3087"/>
        <v/>
      </c>
      <c r="AA941" s="114" t="str">
        <f t="shared" si="3087"/>
        <v/>
      </c>
      <c r="AB941" s="113" t="str">
        <f t="shared" si="3087"/>
        <v/>
      </c>
      <c r="AC941" s="114" t="str">
        <f t="shared" si="3087"/>
        <v/>
      </c>
      <c r="AD941" s="114" t="str">
        <f t="shared" si="3087"/>
        <v/>
      </c>
      <c r="AE941" s="114" t="str">
        <f t="shared" si="3087"/>
        <v/>
      </c>
      <c r="AF941" s="114" t="str">
        <f t="shared" si="3087"/>
        <v/>
      </c>
      <c r="AG941" s="114" t="str">
        <f t="shared" si="3087"/>
        <v/>
      </c>
      <c r="AH941" s="114" t="str">
        <f t="shared" si="3087"/>
        <v/>
      </c>
      <c r="AI941" s="113" t="str">
        <f t="shared" si="3087"/>
        <v/>
      </c>
      <c r="AJ941" s="115" t="str">
        <f t="shared" si="3087"/>
        <v/>
      </c>
      <c r="AK941" s="617"/>
      <c r="AL941" s="38"/>
      <c r="AM941" s="98" t="s">
        <v>68</v>
      </c>
      <c r="AN941" s="130">
        <f t="shared" si="2582"/>
        <v>935</v>
      </c>
      <c r="AO941" s="138" t="str">
        <f t="shared" ref="AO941:AS941" si="3088">IF(AND($G941=AO$4,$H941=AO$6),$I941,"")</f>
        <v/>
      </c>
      <c r="AP941" s="139" t="str">
        <f t="shared" si="3088"/>
        <v/>
      </c>
      <c r="AQ941" s="139">
        <f t="shared" si="3088"/>
        <v>500</v>
      </c>
      <c r="AR941" s="139" t="str">
        <f t="shared" si="3088"/>
        <v/>
      </c>
      <c r="AS941" s="139" t="str">
        <f t="shared" si="3088"/>
        <v/>
      </c>
      <c r="AT941" s="118"/>
      <c r="AU941" s="138" t="str">
        <f t="shared" si="2511"/>
        <v/>
      </c>
      <c r="AV941" s="139" t="str">
        <f t="shared" si="2512"/>
        <v/>
      </c>
      <c r="AW941" s="139" t="str">
        <f t="shared" si="2513"/>
        <v/>
      </c>
      <c r="AX941" s="139" t="str">
        <f t="shared" si="2514"/>
        <v/>
      </c>
      <c r="AY941" s="139" t="str">
        <f t="shared" si="2515"/>
        <v/>
      </c>
      <c r="AZ941" s="140" t="str">
        <f t="shared" si="2516"/>
        <v/>
      </c>
      <c r="BA941" s="141" t="str">
        <f t="shared" si="2517"/>
        <v/>
      </c>
      <c r="BB941" s="139" t="str">
        <f t="shared" si="2518"/>
        <v/>
      </c>
      <c r="BC941" s="139" t="str">
        <f t="shared" si="2519"/>
        <v/>
      </c>
      <c r="BD941" s="139" t="str">
        <f t="shared" si="2520"/>
        <v/>
      </c>
      <c r="BE941" s="140" t="str">
        <f t="shared" si="2521"/>
        <v/>
      </c>
      <c r="BF941" s="122" t="str">
        <f t="shared" si="2522"/>
        <v/>
      </c>
      <c r="BG941" s="123" t="str">
        <f t="shared" si="2523"/>
        <v/>
      </c>
      <c r="BH941" s="123" t="str">
        <f t="shared" si="2524"/>
        <v/>
      </c>
      <c r="BI941" s="123" t="str">
        <f t="shared" si="2525"/>
        <v/>
      </c>
      <c r="BJ941" s="122" t="str">
        <f t="shared" si="2526"/>
        <v/>
      </c>
      <c r="BK941" s="123" t="str">
        <f t="shared" si="2527"/>
        <v/>
      </c>
      <c r="BL941" s="123" t="str">
        <f t="shared" si="2528"/>
        <v/>
      </c>
      <c r="BM941" s="123" t="str">
        <f t="shared" si="2529"/>
        <v/>
      </c>
      <c r="BN941" s="123" t="str">
        <f t="shared" si="2530"/>
        <v/>
      </c>
      <c r="BO941" s="123" t="str">
        <f t="shared" si="2531"/>
        <v/>
      </c>
      <c r="BP941" s="123" t="str">
        <f t="shared" si="2532"/>
        <v/>
      </c>
      <c r="BQ941" s="123" t="str">
        <f t="shared" si="2533"/>
        <v/>
      </c>
      <c r="BR941" s="124" t="str">
        <f t="shared" si="2534"/>
        <v/>
      </c>
      <c r="BS941" s="142" t="str">
        <f t="shared" si="2535"/>
        <v/>
      </c>
      <c r="BT941" s="143" t="str">
        <f t="shared" si="2536"/>
        <v/>
      </c>
      <c r="BU941" s="143" t="str">
        <f t="shared" si="2537"/>
        <v/>
      </c>
      <c r="BV941" s="143" t="str">
        <f t="shared" si="2538"/>
        <v/>
      </c>
      <c r="BW941" s="143" t="str">
        <f t="shared" si="2539"/>
        <v/>
      </c>
      <c r="BX941" s="144" t="str">
        <f t="shared" si="2540"/>
        <v/>
      </c>
      <c r="BY941" s="141" t="str">
        <f t="shared" si="2541"/>
        <v/>
      </c>
      <c r="BZ941" s="139" t="str">
        <f t="shared" si="2542"/>
        <v/>
      </c>
      <c r="CA941" s="139" t="str">
        <f t="shared" si="2543"/>
        <v/>
      </c>
      <c r="CB941" s="139" t="str">
        <f t="shared" si="2544"/>
        <v/>
      </c>
      <c r="CC941" s="139" t="str">
        <f t="shared" si="2545"/>
        <v/>
      </c>
      <c r="CD941" s="139" t="str">
        <f t="shared" si="2546"/>
        <v/>
      </c>
      <c r="CE941" s="140" t="str">
        <f t="shared" si="2547"/>
        <v/>
      </c>
      <c r="CF941" s="141" t="str">
        <f t="shared" si="2548"/>
        <v/>
      </c>
      <c r="CG941" s="139" t="str">
        <f t="shared" si="2549"/>
        <v/>
      </c>
      <c r="CH941" s="139" t="str">
        <f t="shared" si="2550"/>
        <v/>
      </c>
      <c r="CI941" s="139" t="str">
        <f t="shared" si="2551"/>
        <v/>
      </c>
      <c r="CJ941" s="139" t="str">
        <f t="shared" si="2552"/>
        <v/>
      </c>
      <c r="CK941" s="139" t="str">
        <f t="shared" si="2553"/>
        <v/>
      </c>
      <c r="CL941" s="140" t="str">
        <f t="shared" si="2554"/>
        <v/>
      </c>
      <c r="CM941" s="142" t="str">
        <f t="shared" si="2555"/>
        <v/>
      </c>
      <c r="CN941" s="143" t="str">
        <f t="shared" si="2556"/>
        <v/>
      </c>
      <c r="CO941" s="143" t="str">
        <f t="shared" si="2557"/>
        <v/>
      </c>
      <c r="CP941" s="143" t="str">
        <f t="shared" si="2558"/>
        <v/>
      </c>
      <c r="CQ941" s="143" t="str">
        <f t="shared" si="2559"/>
        <v/>
      </c>
      <c r="CR941" s="145" t="str">
        <f t="shared" si="2560"/>
        <v/>
      </c>
      <c r="CS941" s="127"/>
      <c r="CT941" s="122" t="str">
        <f t="shared" si="2561"/>
        <v/>
      </c>
      <c r="CU941" s="123" t="str">
        <f t="shared" si="2562"/>
        <v/>
      </c>
      <c r="CV941" s="123" t="str">
        <f t="shared" si="2563"/>
        <v/>
      </c>
      <c r="CW941" s="123" t="str">
        <f t="shared" si="2564"/>
        <v/>
      </c>
      <c r="CX941" s="123" t="str">
        <f t="shared" si="2565"/>
        <v/>
      </c>
      <c r="CY941" s="123" t="str">
        <f t="shared" si="2566"/>
        <v/>
      </c>
      <c r="CZ941" s="123" t="str">
        <f t="shared" si="2567"/>
        <v/>
      </c>
      <c r="DA941" s="123" t="str">
        <f t="shared" si="2568"/>
        <v/>
      </c>
      <c r="DB941" s="124" t="str">
        <f t="shared" si="2569"/>
        <v/>
      </c>
      <c r="DC941" s="128" t="str">
        <f t="shared" si="2570"/>
        <v/>
      </c>
      <c r="DD941" s="123" t="str">
        <f t="shared" si="2571"/>
        <v/>
      </c>
      <c r="DE941" s="123" t="str">
        <f t="shared" si="2572"/>
        <v/>
      </c>
      <c r="DF941" s="123" t="str">
        <f t="shared" si="2573"/>
        <v/>
      </c>
      <c r="DG941" s="123" t="str">
        <f t="shared" si="2574"/>
        <v/>
      </c>
      <c r="DH941" s="123" t="str">
        <f t="shared" si="2575"/>
        <v/>
      </c>
      <c r="DI941" s="123" t="str">
        <f t="shared" si="2576"/>
        <v/>
      </c>
      <c r="DJ941" s="129" t="str">
        <f t="shared" si="2577"/>
        <v/>
      </c>
      <c r="DK941" s="98" t="s">
        <v>68</v>
      </c>
      <c r="DL941" s="130">
        <f t="shared" si="2584"/>
        <v>935</v>
      </c>
      <c r="DM941" s="56"/>
    </row>
    <row r="942" spans="2:117" ht="22.5" customHeight="1">
      <c r="B942" s="98" t="s">
        <v>68</v>
      </c>
      <c r="C942" s="130">
        <f t="shared" si="2578"/>
        <v>936</v>
      </c>
      <c r="D942" s="100">
        <v>45772</v>
      </c>
      <c r="E942" s="155" t="s">
        <v>96</v>
      </c>
      <c r="F942" s="168" t="s">
        <v>97</v>
      </c>
      <c r="G942" s="103" t="s">
        <v>25</v>
      </c>
      <c r="H942" s="131" t="s">
        <v>49</v>
      </c>
      <c r="I942" s="132"/>
      <c r="J942" s="106">
        <v>69300</v>
      </c>
      <c r="K942" s="107">
        <f t="shared" si="2579"/>
        <v>7127872</v>
      </c>
      <c r="L942" s="646"/>
      <c r="M942" s="166"/>
      <c r="N942" s="167" t="str">
        <f>HYPERLINK("./領収書_公開用/外領収書Y1契約決済金明細書.pdf","契約決済金明細書")</f>
        <v>契約決済金明細書</v>
      </c>
      <c r="O942" s="134" t="str">
        <f t="shared" ref="O942:S942" si="3089">IF($H942=O$6,$I942,"")</f>
        <v/>
      </c>
      <c r="P942" s="135" t="str">
        <f t="shared" si="3089"/>
        <v/>
      </c>
      <c r="Q942" s="136" t="str">
        <f t="shared" si="3089"/>
        <v/>
      </c>
      <c r="R942" s="135" t="str">
        <f t="shared" si="3089"/>
        <v/>
      </c>
      <c r="S942" s="137" t="str">
        <f t="shared" si="3089"/>
        <v/>
      </c>
      <c r="T942" s="113">
        <f t="shared" ref="T942:AJ942" si="3090">IF($H942=T$6,$J942,"")</f>
        <v>69300</v>
      </c>
      <c r="U942" s="114" t="str">
        <f t="shared" si="3090"/>
        <v/>
      </c>
      <c r="V942" s="114" t="str">
        <f t="shared" si="3090"/>
        <v/>
      </c>
      <c r="W942" s="114" t="str">
        <f t="shared" si="3090"/>
        <v/>
      </c>
      <c r="X942" s="113" t="str">
        <f t="shared" si="3090"/>
        <v/>
      </c>
      <c r="Y942" s="114" t="str">
        <f t="shared" si="3090"/>
        <v/>
      </c>
      <c r="Z942" s="114" t="str">
        <f t="shared" si="3090"/>
        <v/>
      </c>
      <c r="AA942" s="114" t="str">
        <f t="shared" si="3090"/>
        <v/>
      </c>
      <c r="AB942" s="113" t="str">
        <f t="shared" si="3090"/>
        <v/>
      </c>
      <c r="AC942" s="114" t="str">
        <f t="shared" si="3090"/>
        <v/>
      </c>
      <c r="AD942" s="114" t="str">
        <f t="shared" si="3090"/>
        <v/>
      </c>
      <c r="AE942" s="114" t="str">
        <f t="shared" si="3090"/>
        <v/>
      </c>
      <c r="AF942" s="114" t="str">
        <f t="shared" si="3090"/>
        <v/>
      </c>
      <c r="AG942" s="114" t="str">
        <f t="shared" si="3090"/>
        <v/>
      </c>
      <c r="AH942" s="114" t="str">
        <f t="shared" si="3090"/>
        <v/>
      </c>
      <c r="AI942" s="113" t="str">
        <f t="shared" si="3090"/>
        <v/>
      </c>
      <c r="AJ942" s="115" t="str">
        <f t="shared" si="3090"/>
        <v/>
      </c>
      <c r="AK942" s="617"/>
      <c r="AL942" s="38"/>
      <c r="AM942" s="98" t="s">
        <v>68</v>
      </c>
      <c r="AN942" s="130">
        <f t="shared" si="2582"/>
        <v>936</v>
      </c>
      <c r="AO942" s="138" t="str">
        <f t="shared" ref="AO942:AS942" si="3091">IF(AND($G942=AO$4,$H942=AO$6),$I942,"")</f>
        <v/>
      </c>
      <c r="AP942" s="139" t="str">
        <f t="shared" si="3091"/>
        <v/>
      </c>
      <c r="AQ942" s="139" t="str">
        <f t="shared" si="3091"/>
        <v/>
      </c>
      <c r="AR942" s="139" t="str">
        <f t="shared" si="3091"/>
        <v/>
      </c>
      <c r="AS942" s="139" t="str">
        <f t="shared" si="3091"/>
        <v/>
      </c>
      <c r="AT942" s="118"/>
      <c r="AU942" s="138" t="str">
        <f t="shared" si="2511"/>
        <v/>
      </c>
      <c r="AV942" s="139" t="str">
        <f t="shared" si="2512"/>
        <v/>
      </c>
      <c r="AW942" s="139" t="str">
        <f t="shared" si="2513"/>
        <v/>
      </c>
      <c r="AX942" s="139" t="str">
        <f t="shared" si="2514"/>
        <v/>
      </c>
      <c r="AY942" s="139" t="str">
        <f t="shared" si="2515"/>
        <v/>
      </c>
      <c r="AZ942" s="140" t="str">
        <f t="shared" si="2516"/>
        <v/>
      </c>
      <c r="BA942" s="141" t="str">
        <f t="shared" si="2517"/>
        <v/>
      </c>
      <c r="BB942" s="139" t="str">
        <f t="shared" si="2518"/>
        <v/>
      </c>
      <c r="BC942" s="139" t="str">
        <f t="shared" si="2519"/>
        <v/>
      </c>
      <c r="BD942" s="139" t="str">
        <f t="shared" si="2520"/>
        <v/>
      </c>
      <c r="BE942" s="140" t="str">
        <f t="shared" si="2521"/>
        <v/>
      </c>
      <c r="BF942" s="122">
        <f t="shared" si="2522"/>
        <v>69300</v>
      </c>
      <c r="BG942" s="123" t="str">
        <f t="shared" si="2523"/>
        <v/>
      </c>
      <c r="BH942" s="123" t="str">
        <f t="shared" si="2524"/>
        <v/>
      </c>
      <c r="BI942" s="123" t="str">
        <f t="shared" si="2525"/>
        <v/>
      </c>
      <c r="BJ942" s="122" t="str">
        <f t="shared" si="2526"/>
        <v/>
      </c>
      <c r="BK942" s="123" t="str">
        <f t="shared" si="2527"/>
        <v/>
      </c>
      <c r="BL942" s="123" t="str">
        <f t="shared" si="2528"/>
        <v/>
      </c>
      <c r="BM942" s="123" t="str">
        <f t="shared" si="2529"/>
        <v/>
      </c>
      <c r="BN942" s="123" t="str">
        <f t="shared" si="2530"/>
        <v/>
      </c>
      <c r="BO942" s="123" t="str">
        <f t="shared" si="2531"/>
        <v/>
      </c>
      <c r="BP942" s="123" t="str">
        <f t="shared" si="2532"/>
        <v/>
      </c>
      <c r="BQ942" s="123" t="str">
        <f t="shared" si="2533"/>
        <v/>
      </c>
      <c r="BR942" s="124" t="str">
        <f t="shared" si="2534"/>
        <v/>
      </c>
      <c r="BS942" s="142" t="str">
        <f t="shared" si="2535"/>
        <v/>
      </c>
      <c r="BT942" s="143" t="str">
        <f t="shared" si="2536"/>
        <v/>
      </c>
      <c r="BU942" s="143" t="str">
        <f t="shared" si="2537"/>
        <v/>
      </c>
      <c r="BV942" s="143" t="str">
        <f t="shared" si="2538"/>
        <v/>
      </c>
      <c r="BW942" s="143" t="str">
        <f t="shared" si="2539"/>
        <v/>
      </c>
      <c r="BX942" s="144" t="str">
        <f t="shared" si="2540"/>
        <v/>
      </c>
      <c r="BY942" s="141" t="str">
        <f t="shared" si="2541"/>
        <v/>
      </c>
      <c r="BZ942" s="139" t="str">
        <f t="shared" si="2542"/>
        <v/>
      </c>
      <c r="CA942" s="139" t="str">
        <f t="shared" si="2543"/>
        <v/>
      </c>
      <c r="CB942" s="139" t="str">
        <f t="shared" si="2544"/>
        <v/>
      </c>
      <c r="CC942" s="139" t="str">
        <f t="shared" si="2545"/>
        <v/>
      </c>
      <c r="CD942" s="139" t="str">
        <f t="shared" si="2546"/>
        <v/>
      </c>
      <c r="CE942" s="140" t="str">
        <f t="shared" si="2547"/>
        <v/>
      </c>
      <c r="CF942" s="141" t="str">
        <f t="shared" si="2548"/>
        <v/>
      </c>
      <c r="CG942" s="139" t="str">
        <f t="shared" si="2549"/>
        <v/>
      </c>
      <c r="CH942" s="139" t="str">
        <f t="shared" si="2550"/>
        <v/>
      </c>
      <c r="CI942" s="139" t="str">
        <f t="shared" si="2551"/>
        <v/>
      </c>
      <c r="CJ942" s="139" t="str">
        <f t="shared" si="2552"/>
        <v/>
      </c>
      <c r="CK942" s="139" t="str">
        <f t="shared" si="2553"/>
        <v/>
      </c>
      <c r="CL942" s="140" t="str">
        <f t="shared" si="2554"/>
        <v/>
      </c>
      <c r="CM942" s="142" t="str">
        <f t="shared" si="2555"/>
        <v/>
      </c>
      <c r="CN942" s="143" t="str">
        <f t="shared" si="2556"/>
        <v/>
      </c>
      <c r="CO942" s="143" t="str">
        <f t="shared" si="2557"/>
        <v/>
      </c>
      <c r="CP942" s="143" t="str">
        <f t="shared" si="2558"/>
        <v/>
      </c>
      <c r="CQ942" s="143" t="str">
        <f t="shared" si="2559"/>
        <v/>
      </c>
      <c r="CR942" s="145" t="str">
        <f t="shared" si="2560"/>
        <v/>
      </c>
      <c r="CS942" s="127"/>
      <c r="CT942" s="122" t="str">
        <f t="shared" si="2561"/>
        <v/>
      </c>
      <c r="CU942" s="123" t="str">
        <f t="shared" si="2562"/>
        <v/>
      </c>
      <c r="CV942" s="123" t="str">
        <f t="shared" si="2563"/>
        <v/>
      </c>
      <c r="CW942" s="123" t="str">
        <f t="shared" si="2564"/>
        <v/>
      </c>
      <c r="CX942" s="123" t="str">
        <f t="shared" si="2565"/>
        <v/>
      </c>
      <c r="CY942" s="123" t="str">
        <f t="shared" si="2566"/>
        <v/>
      </c>
      <c r="CZ942" s="123" t="str">
        <f t="shared" si="2567"/>
        <v/>
      </c>
      <c r="DA942" s="123" t="str">
        <f t="shared" si="2568"/>
        <v/>
      </c>
      <c r="DB942" s="124" t="str">
        <f t="shared" si="2569"/>
        <v/>
      </c>
      <c r="DC942" s="128" t="str">
        <f t="shared" si="2570"/>
        <v/>
      </c>
      <c r="DD942" s="123" t="str">
        <f t="shared" si="2571"/>
        <v/>
      </c>
      <c r="DE942" s="123" t="str">
        <f t="shared" si="2572"/>
        <v/>
      </c>
      <c r="DF942" s="123" t="str">
        <f t="shared" si="2573"/>
        <v/>
      </c>
      <c r="DG942" s="123" t="str">
        <f t="shared" si="2574"/>
        <v/>
      </c>
      <c r="DH942" s="123" t="str">
        <f t="shared" si="2575"/>
        <v/>
      </c>
      <c r="DI942" s="123" t="str">
        <f t="shared" si="2576"/>
        <v/>
      </c>
      <c r="DJ942" s="129" t="str">
        <f t="shared" si="2577"/>
        <v/>
      </c>
      <c r="DK942" s="98" t="s">
        <v>68</v>
      </c>
      <c r="DL942" s="130">
        <f t="shared" si="2584"/>
        <v>936</v>
      </c>
      <c r="DM942" s="56"/>
    </row>
    <row r="943" spans="2:117" ht="22.5" customHeight="1">
      <c r="B943" s="98" t="s">
        <v>68</v>
      </c>
      <c r="C943" s="130">
        <f t="shared" si="2578"/>
        <v>937</v>
      </c>
      <c r="D943" s="100">
        <v>45772</v>
      </c>
      <c r="E943" s="155" t="s">
        <v>99</v>
      </c>
      <c r="F943" s="168" t="s">
        <v>74</v>
      </c>
      <c r="G943" s="103" t="s">
        <v>25</v>
      </c>
      <c r="H943" s="131" t="s">
        <v>55</v>
      </c>
      <c r="I943" s="132"/>
      <c r="J943" s="106">
        <v>770</v>
      </c>
      <c r="K943" s="107">
        <f t="shared" si="2579"/>
        <v>7127102</v>
      </c>
      <c r="L943" s="647" t="str">
        <f>HYPERLINK("./通帳_公開用/外通帳Y937-938.pdf","通帳Y937-Y938")</f>
        <v>通帳Y937-Y938</v>
      </c>
      <c r="M943" s="166"/>
      <c r="N943" s="169"/>
      <c r="O943" s="134" t="str">
        <f t="shared" ref="O943:S943" si="3092">IF($H943=O$6,$I943,"")</f>
        <v/>
      </c>
      <c r="P943" s="135" t="str">
        <f t="shared" si="3092"/>
        <v/>
      </c>
      <c r="Q943" s="136" t="str">
        <f t="shared" si="3092"/>
        <v/>
      </c>
      <c r="R943" s="135" t="str">
        <f t="shared" si="3092"/>
        <v/>
      </c>
      <c r="S943" s="137" t="str">
        <f t="shared" si="3092"/>
        <v/>
      </c>
      <c r="T943" s="113" t="str">
        <f t="shared" ref="T943:AJ943" si="3093">IF($H943=T$6,$J943,"")</f>
        <v/>
      </c>
      <c r="U943" s="114" t="str">
        <f t="shared" si="3093"/>
        <v/>
      </c>
      <c r="V943" s="114" t="str">
        <f t="shared" si="3093"/>
        <v/>
      </c>
      <c r="W943" s="114" t="str">
        <f t="shared" si="3093"/>
        <v/>
      </c>
      <c r="X943" s="113" t="str">
        <f t="shared" si="3093"/>
        <v/>
      </c>
      <c r="Y943" s="114" t="str">
        <f t="shared" si="3093"/>
        <v/>
      </c>
      <c r="Z943" s="114">
        <f t="shared" si="3093"/>
        <v>770</v>
      </c>
      <c r="AA943" s="114" t="str">
        <f t="shared" si="3093"/>
        <v/>
      </c>
      <c r="AB943" s="113" t="str">
        <f t="shared" si="3093"/>
        <v/>
      </c>
      <c r="AC943" s="114" t="str">
        <f t="shared" si="3093"/>
        <v/>
      </c>
      <c r="AD943" s="114" t="str">
        <f t="shared" si="3093"/>
        <v/>
      </c>
      <c r="AE943" s="114" t="str">
        <f t="shared" si="3093"/>
        <v/>
      </c>
      <c r="AF943" s="114" t="str">
        <f t="shared" si="3093"/>
        <v/>
      </c>
      <c r="AG943" s="114" t="str">
        <f t="shared" si="3093"/>
        <v/>
      </c>
      <c r="AH943" s="114" t="str">
        <f t="shared" si="3093"/>
        <v/>
      </c>
      <c r="AI943" s="113" t="str">
        <f t="shared" si="3093"/>
        <v/>
      </c>
      <c r="AJ943" s="115" t="str">
        <f t="shared" si="3093"/>
        <v/>
      </c>
      <c r="AK943" s="617"/>
      <c r="AL943" s="38"/>
      <c r="AM943" s="98" t="s">
        <v>68</v>
      </c>
      <c r="AN943" s="130">
        <f t="shared" si="2582"/>
        <v>937</v>
      </c>
      <c r="AO943" s="138" t="str">
        <f t="shared" ref="AO943:AS943" si="3094">IF(AND($G943=AO$4,$H943=AO$6),$I943,"")</f>
        <v/>
      </c>
      <c r="AP943" s="139" t="str">
        <f t="shared" si="3094"/>
        <v/>
      </c>
      <c r="AQ943" s="139" t="str">
        <f t="shared" si="3094"/>
        <v/>
      </c>
      <c r="AR943" s="139" t="str">
        <f t="shared" si="3094"/>
        <v/>
      </c>
      <c r="AS943" s="139" t="str">
        <f t="shared" si="3094"/>
        <v/>
      </c>
      <c r="AT943" s="118"/>
      <c r="AU943" s="138" t="str">
        <f t="shared" si="2511"/>
        <v/>
      </c>
      <c r="AV943" s="139" t="str">
        <f t="shared" si="2512"/>
        <v/>
      </c>
      <c r="AW943" s="139" t="str">
        <f t="shared" si="2513"/>
        <v/>
      </c>
      <c r="AX943" s="139" t="str">
        <f t="shared" si="2514"/>
        <v/>
      </c>
      <c r="AY943" s="139" t="str">
        <f t="shared" si="2515"/>
        <v/>
      </c>
      <c r="AZ943" s="140" t="str">
        <f t="shared" si="2516"/>
        <v/>
      </c>
      <c r="BA943" s="141" t="str">
        <f t="shared" si="2517"/>
        <v/>
      </c>
      <c r="BB943" s="139" t="str">
        <f t="shared" si="2518"/>
        <v/>
      </c>
      <c r="BC943" s="139" t="str">
        <f t="shared" si="2519"/>
        <v/>
      </c>
      <c r="BD943" s="139" t="str">
        <f t="shared" si="2520"/>
        <v/>
      </c>
      <c r="BE943" s="140" t="str">
        <f t="shared" si="2521"/>
        <v/>
      </c>
      <c r="BF943" s="122" t="str">
        <f t="shared" si="2522"/>
        <v/>
      </c>
      <c r="BG943" s="123" t="str">
        <f t="shared" si="2523"/>
        <v/>
      </c>
      <c r="BH943" s="123" t="str">
        <f t="shared" si="2524"/>
        <v/>
      </c>
      <c r="BI943" s="123" t="str">
        <f t="shared" si="2525"/>
        <v/>
      </c>
      <c r="BJ943" s="122">
        <f t="shared" si="2526"/>
        <v>770</v>
      </c>
      <c r="BK943" s="123" t="str">
        <f t="shared" si="2527"/>
        <v/>
      </c>
      <c r="BL943" s="123" t="str">
        <f t="shared" si="2528"/>
        <v/>
      </c>
      <c r="BM943" s="123" t="str">
        <f t="shared" si="2529"/>
        <v/>
      </c>
      <c r="BN943" s="123" t="str">
        <f t="shared" si="2530"/>
        <v/>
      </c>
      <c r="BO943" s="123" t="str">
        <f t="shared" si="2531"/>
        <v/>
      </c>
      <c r="BP943" s="123" t="str">
        <f t="shared" si="2532"/>
        <v/>
      </c>
      <c r="BQ943" s="123" t="str">
        <f t="shared" si="2533"/>
        <v/>
      </c>
      <c r="BR943" s="124" t="str">
        <f t="shared" si="2534"/>
        <v/>
      </c>
      <c r="BS943" s="142" t="str">
        <f t="shared" si="2535"/>
        <v/>
      </c>
      <c r="BT943" s="143" t="str">
        <f t="shared" si="2536"/>
        <v/>
      </c>
      <c r="BU943" s="143" t="str">
        <f t="shared" si="2537"/>
        <v/>
      </c>
      <c r="BV943" s="143" t="str">
        <f t="shared" si="2538"/>
        <v/>
      </c>
      <c r="BW943" s="143" t="str">
        <f t="shared" si="2539"/>
        <v/>
      </c>
      <c r="BX943" s="144" t="str">
        <f t="shared" si="2540"/>
        <v/>
      </c>
      <c r="BY943" s="141" t="str">
        <f t="shared" si="2541"/>
        <v/>
      </c>
      <c r="BZ943" s="139" t="str">
        <f t="shared" si="2542"/>
        <v/>
      </c>
      <c r="CA943" s="139" t="str">
        <f t="shared" si="2543"/>
        <v/>
      </c>
      <c r="CB943" s="139" t="str">
        <f t="shared" si="2544"/>
        <v/>
      </c>
      <c r="CC943" s="139" t="str">
        <f t="shared" si="2545"/>
        <v/>
      </c>
      <c r="CD943" s="139" t="str">
        <f t="shared" si="2546"/>
        <v/>
      </c>
      <c r="CE943" s="140" t="str">
        <f t="shared" si="2547"/>
        <v/>
      </c>
      <c r="CF943" s="141" t="str">
        <f t="shared" si="2548"/>
        <v/>
      </c>
      <c r="CG943" s="139" t="str">
        <f t="shared" si="2549"/>
        <v/>
      </c>
      <c r="CH943" s="139" t="str">
        <f t="shared" si="2550"/>
        <v/>
      </c>
      <c r="CI943" s="139" t="str">
        <f t="shared" si="2551"/>
        <v/>
      </c>
      <c r="CJ943" s="139" t="str">
        <f t="shared" si="2552"/>
        <v/>
      </c>
      <c r="CK943" s="139" t="str">
        <f t="shared" si="2553"/>
        <v/>
      </c>
      <c r="CL943" s="140" t="str">
        <f t="shared" si="2554"/>
        <v/>
      </c>
      <c r="CM943" s="142" t="str">
        <f t="shared" si="2555"/>
        <v/>
      </c>
      <c r="CN943" s="143" t="str">
        <f t="shared" si="2556"/>
        <v/>
      </c>
      <c r="CO943" s="143" t="str">
        <f t="shared" si="2557"/>
        <v/>
      </c>
      <c r="CP943" s="143" t="str">
        <f t="shared" si="2558"/>
        <v/>
      </c>
      <c r="CQ943" s="143" t="str">
        <f t="shared" si="2559"/>
        <v/>
      </c>
      <c r="CR943" s="145" t="str">
        <f t="shared" si="2560"/>
        <v/>
      </c>
      <c r="CS943" s="127"/>
      <c r="CT943" s="122" t="str">
        <f t="shared" si="2561"/>
        <v/>
      </c>
      <c r="CU943" s="123" t="str">
        <f t="shared" si="2562"/>
        <v/>
      </c>
      <c r="CV943" s="123" t="str">
        <f t="shared" si="2563"/>
        <v/>
      </c>
      <c r="CW943" s="123" t="str">
        <f t="shared" si="2564"/>
        <v/>
      </c>
      <c r="CX943" s="123" t="str">
        <f t="shared" si="2565"/>
        <v/>
      </c>
      <c r="CY943" s="123" t="str">
        <f t="shared" si="2566"/>
        <v/>
      </c>
      <c r="CZ943" s="123" t="str">
        <f t="shared" si="2567"/>
        <v/>
      </c>
      <c r="DA943" s="123" t="str">
        <f t="shared" si="2568"/>
        <v/>
      </c>
      <c r="DB943" s="124" t="str">
        <f t="shared" si="2569"/>
        <v/>
      </c>
      <c r="DC943" s="128" t="str">
        <f t="shared" si="2570"/>
        <v/>
      </c>
      <c r="DD943" s="123" t="str">
        <f t="shared" si="2571"/>
        <v/>
      </c>
      <c r="DE943" s="123" t="str">
        <f t="shared" si="2572"/>
        <v/>
      </c>
      <c r="DF943" s="123" t="str">
        <f t="shared" si="2573"/>
        <v/>
      </c>
      <c r="DG943" s="123" t="str">
        <f t="shared" si="2574"/>
        <v/>
      </c>
      <c r="DH943" s="123" t="str">
        <f t="shared" si="2575"/>
        <v/>
      </c>
      <c r="DI943" s="123" t="str">
        <f t="shared" si="2576"/>
        <v/>
      </c>
      <c r="DJ943" s="129" t="str">
        <f t="shared" si="2577"/>
        <v/>
      </c>
      <c r="DK943" s="98" t="s">
        <v>68</v>
      </c>
      <c r="DL943" s="130">
        <f t="shared" si="2584"/>
        <v>937</v>
      </c>
      <c r="DM943" s="56"/>
    </row>
    <row r="944" spans="2:117" ht="22.5" customHeight="1">
      <c r="B944" s="98" t="s">
        <v>68</v>
      </c>
      <c r="C944" s="130">
        <f t="shared" si="2578"/>
        <v>938</v>
      </c>
      <c r="D944" s="100">
        <v>45777</v>
      </c>
      <c r="E944" s="155" t="s">
        <v>104</v>
      </c>
      <c r="F944" s="102" t="s">
        <v>102</v>
      </c>
      <c r="G944" s="103" t="s">
        <v>19</v>
      </c>
      <c r="H944" s="131" t="s">
        <v>45</v>
      </c>
      <c r="I944" s="132">
        <v>5000</v>
      </c>
      <c r="J944" s="106"/>
      <c r="K944" s="107">
        <f t="shared" si="2579"/>
        <v>7132102</v>
      </c>
      <c r="L944" s="646"/>
      <c r="M944" s="133"/>
      <c r="N944" s="133"/>
      <c r="O944" s="134" t="str">
        <f t="shared" ref="O944:S944" si="3095">IF($H944=O$6,$I944,"")</f>
        <v/>
      </c>
      <c r="P944" s="135">
        <f t="shared" si="3095"/>
        <v>5000</v>
      </c>
      <c r="Q944" s="136" t="str">
        <f t="shared" si="3095"/>
        <v/>
      </c>
      <c r="R944" s="135" t="str">
        <f t="shared" si="3095"/>
        <v/>
      </c>
      <c r="S944" s="137" t="str">
        <f t="shared" si="3095"/>
        <v/>
      </c>
      <c r="T944" s="113" t="str">
        <f t="shared" ref="T944:AJ944" si="3096">IF($H944=T$6,$J944,"")</f>
        <v/>
      </c>
      <c r="U944" s="114" t="str">
        <f t="shared" si="3096"/>
        <v/>
      </c>
      <c r="V944" s="114" t="str">
        <f t="shared" si="3096"/>
        <v/>
      </c>
      <c r="W944" s="114" t="str">
        <f t="shared" si="3096"/>
        <v/>
      </c>
      <c r="X944" s="113" t="str">
        <f t="shared" si="3096"/>
        <v/>
      </c>
      <c r="Y944" s="114" t="str">
        <f t="shared" si="3096"/>
        <v/>
      </c>
      <c r="Z944" s="114" t="str">
        <f t="shared" si="3096"/>
        <v/>
      </c>
      <c r="AA944" s="114" t="str">
        <f t="shared" si="3096"/>
        <v/>
      </c>
      <c r="AB944" s="113" t="str">
        <f t="shared" si="3096"/>
        <v/>
      </c>
      <c r="AC944" s="114" t="str">
        <f t="shared" si="3096"/>
        <v/>
      </c>
      <c r="AD944" s="114" t="str">
        <f t="shared" si="3096"/>
        <v/>
      </c>
      <c r="AE944" s="114" t="str">
        <f t="shared" si="3096"/>
        <v/>
      </c>
      <c r="AF944" s="114" t="str">
        <f t="shared" si="3096"/>
        <v/>
      </c>
      <c r="AG944" s="114" t="str">
        <f t="shared" si="3096"/>
        <v/>
      </c>
      <c r="AH944" s="114" t="str">
        <f t="shared" si="3096"/>
        <v/>
      </c>
      <c r="AI944" s="113" t="str">
        <f t="shared" si="3096"/>
        <v/>
      </c>
      <c r="AJ944" s="115" t="str">
        <f t="shared" si="3096"/>
        <v/>
      </c>
      <c r="AK944" s="617"/>
      <c r="AL944" s="38"/>
      <c r="AM944" s="98" t="s">
        <v>68</v>
      </c>
      <c r="AN944" s="130">
        <f t="shared" si="2582"/>
        <v>938</v>
      </c>
      <c r="AO944" s="138" t="str">
        <f t="shared" ref="AO944:AS944" si="3097">IF(AND($G944=AO$4,$H944=AO$6),$I944,"")</f>
        <v/>
      </c>
      <c r="AP944" s="139">
        <f t="shared" si="3097"/>
        <v>5000</v>
      </c>
      <c r="AQ944" s="139" t="str">
        <f t="shared" si="3097"/>
        <v/>
      </c>
      <c r="AR944" s="139" t="str">
        <f t="shared" si="3097"/>
        <v/>
      </c>
      <c r="AS944" s="139" t="str">
        <f t="shared" si="3097"/>
        <v/>
      </c>
      <c r="AT944" s="118"/>
      <c r="AU944" s="138" t="str">
        <f t="shared" si="2511"/>
        <v/>
      </c>
      <c r="AV944" s="139" t="str">
        <f t="shared" si="2512"/>
        <v/>
      </c>
      <c r="AW944" s="139" t="str">
        <f t="shared" si="2513"/>
        <v/>
      </c>
      <c r="AX944" s="139" t="str">
        <f t="shared" si="2514"/>
        <v/>
      </c>
      <c r="AY944" s="139" t="str">
        <f t="shared" si="2515"/>
        <v/>
      </c>
      <c r="AZ944" s="140" t="str">
        <f t="shared" si="2516"/>
        <v/>
      </c>
      <c r="BA944" s="141" t="str">
        <f t="shared" si="2517"/>
        <v/>
      </c>
      <c r="BB944" s="139" t="str">
        <f t="shared" si="2518"/>
        <v/>
      </c>
      <c r="BC944" s="139" t="str">
        <f t="shared" si="2519"/>
        <v/>
      </c>
      <c r="BD944" s="139" t="str">
        <f t="shared" si="2520"/>
        <v/>
      </c>
      <c r="BE944" s="140" t="str">
        <f t="shared" si="2521"/>
        <v/>
      </c>
      <c r="BF944" s="122" t="str">
        <f t="shared" si="2522"/>
        <v/>
      </c>
      <c r="BG944" s="123" t="str">
        <f t="shared" si="2523"/>
        <v/>
      </c>
      <c r="BH944" s="123" t="str">
        <f t="shared" si="2524"/>
        <v/>
      </c>
      <c r="BI944" s="123" t="str">
        <f t="shared" si="2525"/>
        <v/>
      </c>
      <c r="BJ944" s="122" t="str">
        <f t="shared" si="2526"/>
        <v/>
      </c>
      <c r="BK944" s="123" t="str">
        <f t="shared" si="2527"/>
        <v/>
      </c>
      <c r="BL944" s="123" t="str">
        <f t="shared" si="2528"/>
        <v/>
      </c>
      <c r="BM944" s="123" t="str">
        <f t="shared" si="2529"/>
        <v/>
      </c>
      <c r="BN944" s="123" t="str">
        <f t="shared" si="2530"/>
        <v/>
      </c>
      <c r="BO944" s="123" t="str">
        <f t="shared" si="2531"/>
        <v/>
      </c>
      <c r="BP944" s="123" t="str">
        <f t="shared" si="2532"/>
        <v/>
      </c>
      <c r="BQ944" s="123" t="str">
        <f t="shared" si="2533"/>
        <v/>
      </c>
      <c r="BR944" s="124" t="str">
        <f t="shared" si="2534"/>
        <v/>
      </c>
      <c r="BS944" s="142" t="str">
        <f t="shared" si="2535"/>
        <v/>
      </c>
      <c r="BT944" s="143" t="str">
        <f t="shared" si="2536"/>
        <v/>
      </c>
      <c r="BU944" s="143" t="str">
        <f t="shared" si="2537"/>
        <v/>
      </c>
      <c r="BV944" s="143" t="str">
        <f t="shared" si="2538"/>
        <v/>
      </c>
      <c r="BW944" s="143" t="str">
        <f t="shared" si="2539"/>
        <v/>
      </c>
      <c r="BX944" s="144" t="str">
        <f t="shared" si="2540"/>
        <v/>
      </c>
      <c r="BY944" s="141" t="str">
        <f t="shared" si="2541"/>
        <v/>
      </c>
      <c r="BZ944" s="139" t="str">
        <f t="shared" si="2542"/>
        <v/>
      </c>
      <c r="CA944" s="139" t="str">
        <f t="shared" si="2543"/>
        <v/>
      </c>
      <c r="CB944" s="139" t="str">
        <f t="shared" si="2544"/>
        <v/>
      </c>
      <c r="CC944" s="139" t="str">
        <f t="shared" si="2545"/>
        <v/>
      </c>
      <c r="CD944" s="139" t="str">
        <f t="shared" si="2546"/>
        <v/>
      </c>
      <c r="CE944" s="140" t="str">
        <f t="shared" si="2547"/>
        <v/>
      </c>
      <c r="CF944" s="141" t="str">
        <f t="shared" si="2548"/>
        <v/>
      </c>
      <c r="CG944" s="139" t="str">
        <f t="shared" si="2549"/>
        <v/>
      </c>
      <c r="CH944" s="139" t="str">
        <f t="shared" si="2550"/>
        <v/>
      </c>
      <c r="CI944" s="139" t="str">
        <f t="shared" si="2551"/>
        <v/>
      </c>
      <c r="CJ944" s="139" t="str">
        <f t="shared" si="2552"/>
        <v/>
      </c>
      <c r="CK944" s="139" t="str">
        <f t="shared" si="2553"/>
        <v/>
      </c>
      <c r="CL944" s="140" t="str">
        <f t="shared" si="2554"/>
        <v/>
      </c>
      <c r="CM944" s="142" t="str">
        <f t="shared" si="2555"/>
        <v/>
      </c>
      <c r="CN944" s="143" t="str">
        <f t="shared" si="2556"/>
        <v/>
      </c>
      <c r="CO944" s="143" t="str">
        <f t="shared" si="2557"/>
        <v/>
      </c>
      <c r="CP944" s="143" t="str">
        <f t="shared" si="2558"/>
        <v/>
      </c>
      <c r="CQ944" s="143" t="str">
        <f t="shared" si="2559"/>
        <v/>
      </c>
      <c r="CR944" s="145" t="str">
        <f t="shared" si="2560"/>
        <v/>
      </c>
      <c r="CS944" s="127"/>
      <c r="CT944" s="122" t="str">
        <f t="shared" si="2561"/>
        <v/>
      </c>
      <c r="CU944" s="123" t="str">
        <f t="shared" si="2562"/>
        <v/>
      </c>
      <c r="CV944" s="123" t="str">
        <f t="shared" si="2563"/>
        <v/>
      </c>
      <c r="CW944" s="123" t="str">
        <f t="shared" si="2564"/>
        <v/>
      </c>
      <c r="CX944" s="123" t="str">
        <f t="shared" si="2565"/>
        <v/>
      </c>
      <c r="CY944" s="123" t="str">
        <f t="shared" si="2566"/>
        <v/>
      </c>
      <c r="CZ944" s="123" t="str">
        <f t="shared" si="2567"/>
        <v/>
      </c>
      <c r="DA944" s="123" t="str">
        <f t="shared" si="2568"/>
        <v/>
      </c>
      <c r="DB944" s="124" t="str">
        <f t="shared" si="2569"/>
        <v/>
      </c>
      <c r="DC944" s="128" t="str">
        <f t="shared" si="2570"/>
        <v/>
      </c>
      <c r="DD944" s="123" t="str">
        <f t="shared" si="2571"/>
        <v/>
      </c>
      <c r="DE944" s="123" t="str">
        <f t="shared" si="2572"/>
        <v/>
      </c>
      <c r="DF944" s="123" t="str">
        <f t="shared" si="2573"/>
        <v/>
      </c>
      <c r="DG944" s="123" t="str">
        <f t="shared" si="2574"/>
        <v/>
      </c>
      <c r="DH944" s="123" t="str">
        <f t="shared" si="2575"/>
        <v/>
      </c>
      <c r="DI944" s="123" t="str">
        <f t="shared" si="2576"/>
        <v/>
      </c>
      <c r="DJ944" s="129" t="str">
        <f t="shared" si="2577"/>
        <v/>
      </c>
      <c r="DK944" s="98" t="s">
        <v>68</v>
      </c>
      <c r="DL944" s="130">
        <f t="shared" si="2584"/>
        <v>938</v>
      </c>
      <c r="DM944" s="56"/>
    </row>
    <row r="945" spans="2:117" ht="22.5" customHeight="1">
      <c r="B945" s="98" t="s">
        <v>68</v>
      </c>
      <c r="C945" s="130">
        <f t="shared" si="2578"/>
        <v>939</v>
      </c>
      <c r="D945" s="160"/>
      <c r="E945" s="161"/>
      <c r="F945" s="175"/>
      <c r="G945" s="176"/>
      <c r="H945" s="131"/>
      <c r="I945" s="162"/>
      <c r="J945" s="106"/>
      <c r="K945" s="107">
        <f t="shared" si="2579"/>
        <v>7132102</v>
      </c>
      <c r="L945" s="177"/>
      <c r="M945" s="133"/>
      <c r="N945" s="133"/>
      <c r="O945" s="134" t="str">
        <f t="shared" ref="O945:S945" si="3098">IF($H945=O$6,$I945,"")</f>
        <v/>
      </c>
      <c r="P945" s="135" t="str">
        <f t="shared" si="3098"/>
        <v/>
      </c>
      <c r="Q945" s="136" t="str">
        <f t="shared" si="3098"/>
        <v/>
      </c>
      <c r="R945" s="135" t="str">
        <f t="shared" si="3098"/>
        <v/>
      </c>
      <c r="S945" s="137" t="str">
        <f t="shared" si="3098"/>
        <v/>
      </c>
      <c r="T945" s="113" t="str">
        <f t="shared" ref="T945:AJ945" si="3099">IF($H945=T$6,$J945,"")</f>
        <v/>
      </c>
      <c r="U945" s="114" t="str">
        <f t="shared" si="3099"/>
        <v/>
      </c>
      <c r="V945" s="114" t="str">
        <f t="shared" si="3099"/>
        <v/>
      </c>
      <c r="W945" s="114" t="str">
        <f t="shared" si="3099"/>
        <v/>
      </c>
      <c r="X945" s="113" t="str">
        <f t="shared" si="3099"/>
        <v/>
      </c>
      <c r="Y945" s="114" t="str">
        <f t="shared" si="3099"/>
        <v/>
      </c>
      <c r="Z945" s="114" t="str">
        <f t="shared" si="3099"/>
        <v/>
      </c>
      <c r="AA945" s="114" t="str">
        <f t="shared" si="3099"/>
        <v/>
      </c>
      <c r="AB945" s="113" t="str">
        <f t="shared" si="3099"/>
        <v/>
      </c>
      <c r="AC945" s="114" t="str">
        <f t="shared" si="3099"/>
        <v/>
      </c>
      <c r="AD945" s="114" t="str">
        <f t="shared" si="3099"/>
        <v/>
      </c>
      <c r="AE945" s="114" t="str">
        <f t="shared" si="3099"/>
        <v/>
      </c>
      <c r="AF945" s="114" t="str">
        <f t="shared" si="3099"/>
        <v/>
      </c>
      <c r="AG945" s="114" t="str">
        <f t="shared" si="3099"/>
        <v/>
      </c>
      <c r="AH945" s="114" t="str">
        <f t="shared" si="3099"/>
        <v/>
      </c>
      <c r="AI945" s="113" t="str">
        <f t="shared" si="3099"/>
        <v/>
      </c>
      <c r="AJ945" s="115" t="str">
        <f t="shared" si="3099"/>
        <v/>
      </c>
      <c r="AK945" s="56"/>
      <c r="AL945" s="38"/>
      <c r="AM945" s="98" t="s">
        <v>68</v>
      </c>
      <c r="AN945" s="130">
        <f t="shared" si="2582"/>
        <v>939</v>
      </c>
      <c r="AO945" s="138" t="str">
        <f t="shared" ref="AO945:AS945" si="3100">IF(AND($G945=AO$4,$H945=AO$6),$I945,"")</f>
        <v/>
      </c>
      <c r="AP945" s="139" t="str">
        <f t="shared" si="3100"/>
        <v/>
      </c>
      <c r="AQ945" s="139" t="str">
        <f t="shared" si="3100"/>
        <v/>
      </c>
      <c r="AR945" s="139" t="str">
        <f t="shared" si="3100"/>
        <v/>
      </c>
      <c r="AS945" s="139" t="str">
        <f t="shared" si="3100"/>
        <v/>
      </c>
      <c r="AT945" s="118"/>
      <c r="AU945" s="138" t="str">
        <f t="shared" si="2511"/>
        <v/>
      </c>
      <c r="AV945" s="139" t="str">
        <f t="shared" si="2512"/>
        <v/>
      </c>
      <c r="AW945" s="139" t="str">
        <f t="shared" si="2513"/>
        <v/>
      </c>
      <c r="AX945" s="139" t="str">
        <f t="shared" si="2514"/>
        <v/>
      </c>
      <c r="AY945" s="139" t="str">
        <f t="shared" si="2515"/>
        <v/>
      </c>
      <c r="AZ945" s="140" t="str">
        <f t="shared" si="2516"/>
        <v/>
      </c>
      <c r="BA945" s="139" t="str">
        <f t="shared" si="2517"/>
        <v/>
      </c>
      <c r="BB945" s="139" t="str">
        <f t="shared" si="2518"/>
        <v/>
      </c>
      <c r="BC945" s="139" t="str">
        <f t="shared" si="2519"/>
        <v/>
      </c>
      <c r="BD945" s="139" t="str">
        <f t="shared" si="2520"/>
        <v/>
      </c>
      <c r="BE945" s="140" t="str">
        <f t="shared" si="2521"/>
        <v/>
      </c>
      <c r="BF945" s="122" t="str">
        <f t="shared" si="2522"/>
        <v/>
      </c>
      <c r="BG945" s="123" t="str">
        <f t="shared" si="2523"/>
        <v/>
      </c>
      <c r="BH945" s="123" t="str">
        <f t="shared" si="2524"/>
        <v/>
      </c>
      <c r="BI945" s="123" t="str">
        <f t="shared" si="2525"/>
        <v/>
      </c>
      <c r="BJ945" s="122" t="str">
        <f t="shared" si="2526"/>
        <v/>
      </c>
      <c r="BK945" s="123" t="str">
        <f t="shared" si="2527"/>
        <v/>
      </c>
      <c r="BL945" s="123" t="str">
        <f t="shared" si="2528"/>
        <v/>
      </c>
      <c r="BM945" s="123" t="str">
        <f t="shared" si="2529"/>
        <v/>
      </c>
      <c r="BN945" s="123" t="str">
        <f t="shared" si="2530"/>
        <v/>
      </c>
      <c r="BO945" s="123" t="str">
        <f t="shared" si="2531"/>
        <v/>
      </c>
      <c r="BP945" s="123" t="str">
        <f t="shared" si="2532"/>
        <v/>
      </c>
      <c r="BQ945" s="123" t="str">
        <f t="shared" si="2533"/>
        <v/>
      </c>
      <c r="BR945" s="124" t="str">
        <f t="shared" si="2534"/>
        <v/>
      </c>
      <c r="BS945" s="141" t="str">
        <f t="shared" si="2535"/>
        <v/>
      </c>
      <c r="BT945" s="139" t="str">
        <f t="shared" si="2536"/>
        <v/>
      </c>
      <c r="BU945" s="139" t="str">
        <f t="shared" si="2537"/>
        <v/>
      </c>
      <c r="BV945" s="139" t="str">
        <f t="shared" si="2538"/>
        <v/>
      </c>
      <c r="BW945" s="139" t="str">
        <f t="shared" si="2539"/>
        <v/>
      </c>
      <c r="BX945" s="140" t="str">
        <f t="shared" si="2540"/>
        <v/>
      </c>
      <c r="BY945" s="178" t="str">
        <f t="shared" si="2541"/>
        <v/>
      </c>
      <c r="BZ945" s="179" t="str">
        <f t="shared" si="2542"/>
        <v/>
      </c>
      <c r="CA945" s="179" t="str">
        <f t="shared" si="2543"/>
        <v/>
      </c>
      <c r="CB945" s="179" t="str">
        <f t="shared" si="2544"/>
        <v/>
      </c>
      <c r="CC945" s="179" t="str">
        <f t="shared" si="2545"/>
        <v/>
      </c>
      <c r="CD945" s="179" t="str">
        <f t="shared" si="2546"/>
        <v/>
      </c>
      <c r="CE945" s="180" t="str">
        <f t="shared" si="2547"/>
        <v/>
      </c>
      <c r="CF945" s="178" t="str">
        <f t="shared" si="2548"/>
        <v/>
      </c>
      <c r="CG945" s="179" t="str">
        <f t="shared" si="2549"/>
        <v/>
      </c>
      <c r="CH945" s="179" t="str">
        <f t="shared" si="2550"/>
        <v/>
      </c>
      <c r="CI945" s="179" t="str">
        <f t="shared" si="2551"/>
        <v/>
      </c>
      <c r="CJ945" s="179" t="str">
        <f t="shared" si="2552"/>
        <v/>
      </c>
      <c r="CK945" s="179" t="str">
        <f t="shared" si="2553"/>
        <v/>
      </c>
      <c r="CL945" s="180" t="str">
        <f t="shared" si="2554"/>
        <v/>
      </c>
      <c r="CM945" s="141" t="str">
        <f t="shared" si="2555"/>
        <v/>
      </c>
      <c r="CN945" s="139" t="str">
        <f t="shared" si="2556"/>
        <v/>
      </c>
      <c r="CO945" s="139" t="str">
        <f t="shared" si="2557"/>
        <v/>
      </c>
      <c r="CP945" s="139" t="str">
        <f t="shared" si="2558"/>
        <v/>
      </c>
      <c r="CQ945" s="139" t="str">
        <f t="shared" si="2559"/>
        <v/>
      </c>
      <c r="CR945" s="154" t="str">
        <f t="shared" si="2560"/>
        <v/>
      </c>
      <c r="CS945" s="127"/>
      <c r="CT945" s="122" t="str">
        <f t="shared" si="2561"/>
        <v/>
      </c>
      <c r="CU945" s="123" t="str">
        <f t="shared" si="2562"/>
        <v/>
      </c>
      <c r="CV945" s="123" t="str">
        <f t="shared" si="2563"/>
        <v/>
      </c>
      <c r="CW945" s="123" t="str">
        <f t="shared" si="2564"/>
        <v/>
      </c>
      <c r="CX945" s="123" t="str">
        <f t="shared" si="2565"/>
        <v/>
      </c>
      <c r="CY945" s="123" t="str">
        <f t="shared" si="2566"/>
        <v/>
      </c>
      <c r="CZ945" s="123" t="str">
        <f t="shared" si="2567"/>
        <v/>
      </c>
      <c r="DA945" s="123" t="str">
        <f t="shared" si="2568"/>
        <v/>
      </c>
      <c r="DB945" s="124" t="str">
        <f t="shared" si="2569"/>
        <v/>
      </c>
      <c r="DC945" s="128" t="str">
        <f t="shared" si="2570"/>
        <v/>
      </c>
      <c r="DD945" s="123" t="str">
        <f t="shared" si="2571"/>
        <v/>
      </c>
      <c r="DE945" s="123" t="str">
        <f t="shared" si="2572"/>
        <v/>
      </c>
      <c r="DF945" s="123" t="str">
        <f t="shared" si="2573"/>
        <v/>
      </c>
      <c r="DG945" s="123" t="str">
        <f t="shared" si="2574"/>
        <v/>
      </c>
      <c r="DH945" s="123" t="str">
        <f t="shared" si="2575"/>
        <v/>
      </c>
      <c r="DI945" s="123" t="str">
        <f t="shared" si="2576"/>
        <v/>
      </c>
      <c r="DJ945" s="129" t="str">
        <f t="shared" si="2577"/>
        <v/>
      </c>
      <c r="DK945" s="98" t="s">
        <v>68</v>
      </c>
      <c r="DL945" s="130">
        <f t="shared" si="2584"/>
        <v>939</v>
      </c>
      <c r="DM945" s="56"/>
    </row>
    <row r="946" spans="2:117" ht="27.75" customHeight="1">
      <c r="B946" s="648"/>
      <c r="C946" s="649"/>
      <c r="D946" s="649"/>
      <c r="E946" s="649"/>
      <c r="F946" s="649"/>
      <c r="G946" s="650" t="s">
        <v>105</v>
      </c>
      <c r="H946" s="651"/>
      <c r="I946" s="182">
        <f>SUM(I7:I945)</f>
        <v>8561547</v>
      </c>
      <c r="J946" s="183">
        <f>SUM(J8:J945)</f>
        <v>1429445</v>
      </c>
      <c r="K946" s="184">
        <f>K945</f>
        <v>7132102</v>
      </c>
      <c r="L946" s="185"/>
      <c r="M946" s="186"/>
      <c r="N946" s="186"/>
      <c r="O946" s="187">
        <f t="shared" ref="O946:AJ946" si="3101">SUM(O7:O945)</f>
        <v>0</v>
      </c>
      <c r="P946" s="188">
        <f t="shared" si="3101"/>
        <v>6000</v>
      </c>
      <c r="Q946" s="183">
        <f t="shared" si="3101"/>
        <v>8555491</v>
      </c>
      <c r="R946" s="188">
        <f t="shared" si="3101"/>
        <v>56</v>
      </c>
      <c r="S946" s="189">
        <f t="shared" si="3101"/>
        <v>0</v>
      </c>
      <c r="T946" s="190">
        <f t="shared" si="3101"/>
        <v>612325</v>
      </c>
      <c r="U946" s="191">
        <f t="shared" si="3101"/>
        <v>0</v>
      </c>
      <c r="V946" s="191">
        <f t="shared" si="3101"/>
        <v>422550</v>
      </c>
      <c r="W946" s="191">
        <f t="shared" si="3101"/>
        <v>0</v>
      </c>
      <c r="X946" s="191">
        <f t="shared" si="3101"/>
        <v>0</v>
      </c>
      <c r="Y946" s="191">
        <f t="shared" si="3101"/>
        <v>0</v>
      </c>
      <c r="Z946" s="191">
        <f t="shared" si="3101"/>
        <v>8470</v>
      </c>
      <c r="AA946" s="191">
        <f t="shared" si="3101"/>
        <v>0</v>
      </c>
      <c r="AB946" s="191">
        <f t="shared" si="3101"/>
        <v>0</v>
      </c>
      <c r="AC946" s="191">
        <f t="shared" si="3101"/>
        <v>0</v>
      </c>
      <c r="AD946" s="191">
        <f t="shared" si="3101"/>
        <v>0</v>
      </c>
      <c r="AE946" s="191">
        <f t="shared" si="3101"/>
        <v>0</v>
      </c>
      <c r="AF946" s="191">
        <f t="shared" si="3101"/>
        <v>0</v>
      </c>
      <c r="AG946" s="191">
        <f t="shared" si="3101"/>
        <v>0</v>
      </c>
      <c r="AH946" s="191">
        <f t="shared" si="3101"/>
        <v>0</v>
      </c>
      <c r="AI946" s="190">
        <f t="shared" si="3101"/>
        <v>386100</v>
      </c>
      <c r="AJ946" s="192">
        <f t="shared" si="3101"/>
        <v>0</v>
      </c>
      <c r="AK946" s="56"/>
      <c r="AL946" s="38"/>
      <c r="AM946" s="181"/>
      <c r="AO946" s="193">
        <f t="shared" ref="AO946:AS946" si="3102">SUM(AO7:AO945)</f>
        <v>0</v>
      </c>
      <c r="AP946" s="183">
        <f t="shared" si="3102"/>
        <v>6000</v>
      </c>
      <c r="AQ946" s="183">
        <f t="shared" si="3102"/>
        <v>8555491</v>
      </c>
      <c r="AR946" s="183">
        <f t="shared" si="3102"/>
        <v>56</v>
      </c>
      <c r="AS946" s="184">
        <f t="shared" si="3102"/>
        <v>0</v>
      </c>
      <c r="AT946" s="118"/>
      <c r="AU946" s="194">
        <f t="shared" ref="AU946:CR946" si="3103">SUM(AU7:AU945)</f>
        <v>0</v>
      </c>
      <c r="AV946" s="183">
        <f t="shared" si="3103"/>
        <v>0</v>
      </c>
      <c r="AW946" s="183">
        <f t="shared" si="3103"/>
        <v>0</v>
      </c>
      <c r="AX946" s="183">
        <f t="shared" si="3103"/>
        <v>0</v>
      </c>
      <c r="AY946" s="183">
        <f t="shared" si="3103"/>
        <v>0</v>
      </c>
      <c r="AZ946" s="195">
        <f t="shared" si="3103"/>
        <v>0</v>
      </c>
      <c r="BA946" s="183">
        <f t="shared" si="3103"/>
        <v>0</v>
      </c>
      <c r="BB946" s="183">
        <f t="shared" si="3103"/>
        <v>0</v>
      </c>
      <c r="BC946" s="183">
        <f t="shared" si="3103"/>
        <v>0</v>
      </c>
      <c r="BD946" s="183">
        <f t="shared" si="3103"/>
        <v>0</v>
      </c>
      <c r="BE946" s="195">
        <f t="shared" si="3103"/>
        <v>0</v>
      </c>
      <c r="BF946" s="182">
        <f t="shared" si="3103"/>
        <v>612325</v>
      </c>
      <c r="BG946" s="183">
        <f t="shared" si="3103"/>
        <v>0</v>
      </c>
      <c r="BH946" s="183">
        <f t="shared" si="3103"/>
        <v>0</v>
      </c>
      <c r="BI946" s="183">
        <f t="shared" si="3103"/>
        <v>0</v>
      </c>
      <c r="BJ946" s="182">
        <f t="shared" si="3103"/>
        <v>3080</v>
      </c>
      <c r="BK946" s="183">
        <f t="shared" si="3103"/>
        <v>0</v>
      </c>
      <c r="BL946" s="183">
        <f t="shared" si="3103"/>
        <v>0</v>
      </c>
      <c r="BM946" s="183">
        <f t="shared" si="3103"/>
        <v>0</v>
      </c>
      <c r="BN946" s="183">
        <f t="shared" si="3103"/>
        <v>0</v>
      </c>
      <c r="BO946" s="183">
        <f t="shared" si="3103"/>
        <v>0</v>
      </c>
      <c r="BP946" s="183">
        <f t="shared" si="3103"/>
        <v>0</v>
      </c>
      <c r="BQ946" s="183">
        <f t="shared" si="3103"/>
        <v>100000</v>
      </c>
      <c r="BR946" s="195">
        <f t="shared" si="3103"/>
        <v>0</v>
      </c>
      <c r="BS946" s="183">
        <f t="shared" si="3103"/>
        <v>0</v>
      </c>
      <c r="BT946" s="183">
        <f t="shared" si="3103"/>
        <v>0</v>
      </c>
      <c r="BU946" s="183">
        <f t="shared" si="3103"/>
        <v>0</v>
      </c>
      <c r="BV946" s="183">
        <f t="shared" si="3103"/>
        <v>0</v>
      </c>
      <c r="BW946" s="183">
        <f t="shared" si="3103"/>
        <v>770</v>
      </c>
      <c r="BX946" s="195">
        <f t="shared" si="3103"/>
        <v>60000</v>
      </c>
      <c r="BY946" s="183">
        <f t="shared" si="3103"/>
        <v>0</v>
      </c>
      <c r="BZ946" s="183">
        <f t="shared" si="3103"/>
        <v>0</v>
      </c>
      <c r="CA946" s="183">
        <f t="shared" si="3103"/>
        <v>0</v>
      </c>
      <c r="CB946" s="183">
        <f t="shared" si="3103"/>
        <v>0</v>
      </c>
      <c r="CC946" s="183">
        <f t="shared" si="3103"/>
        <v>0</v>
      </c>
      <c r="CD946" s="183">
        <f t="shared" si="3103"/>
        <v>0</v>
      </c>
      <c r="CE946" s="195">
        <f t="shared" si="3103"/>
        <v>0</v>
      </c>
      <c r="CF946" s="183">
        <f t="shared" si="3103"/>
        <v>0</v>
      </c>
      <c r="CG946" s="183">
        <f t="shared" si="3103"/>
        <v>0</v>
      </c>
      <c r="CH946" s="183">
        <f t="shared" si="3103"/>
        <v>0</v>
      </c>
      <c r="CI946" s="183">
        <f t="shared" si="3103"/>
        <v>0</v>
      </c>
      <c r="CJ946" s="183">
        <f t="shared" si="3103"/>
        <v>440</v>
      </c>
      <c r="CK946" s="183">
        <f t="shared" si="3103"/>
        <v>0</v>
      </c>
      <c r="CL946" s="195">
        <f t="shared" si="3103"/>
        <v>55100</v>
      </c>
      <c r="CM946" s="183">
        <f t="shared" si="3103"/>
        <v>0</v>
      </c>
      <c r="CN946" s="183">
        <f t="shared" si="3103"/>
        <v>0</v>
      </c>
      <c r="CO946" s="183">
        <f t="shared" si="3103"/>
        <v>0</v>
      </c>
      <c r="CP946" s="183">
        <f t="shared" si="3103"/>
        <v>0</v>
      </c>
      <c r="CQ946" s="183">
        <f t="shared" si="3103"/>
        <v>0</v>
      </c>
      <c r="CR946" s="196">
        <f t="shared" si="3103"/>
        <v>0</v>
      </c>
      <c r="CS946" s="127"/>
      <c r="CT946" s="182">
        <f t="shared" ref="CT946:DJ946" si="3104">SUM(CT7:CT945)</f>
        <v>0</v>
      </c>
      <c r="CU946" s="183">
        <f t="shared" si="3104"/>
        <v>422550</v>
      </c>
      <c r="CV946" s="183">
        <f t="shared" si="3104"/>
        <v>0</v>
      </c>
      <c r="CW946" s="183">
        <f t="shared" si="3104"/>
        <v>0</v>
      </c>
      <c r="CX946" s="183">
        <f t="shared" si="3104"/>
        <v>0</v>
      </c>
      <c r="CY946" s="183">
        <f t="shared" si="3104"/>
        <v>4180</v>
      </c>
      <c r="CZ946" s="183">
        <f t="shared" si="3104"/>
        <v>0</v>
      </c>
      <c r="DA946" s="183">
        <f t="shared" si="3104"/>
        <v>0</v>
      </c>
      <c r="DB946" s="195">
        <f t="shared" si="3104"/>
        <v>171000</v>
      </c>
      <c r="DC946" s="197">
        <f t="shared" si="3104"/>
        <v>0</v>
      </c>
      <c r="DD946" s="183">
        <f t="shared" si="3104"/>
        <v>0</v>
      </c>
      <c r="DE946" s="183">
        <f t="shared" si="3104"/>
        <v>0</v>
      </c>
      <c r="DF946" s="183">
        <f t="shared" si="3104"/>
        <v>0</v>
      </c>
      <c r="DG946" s="183">
        <f t="shared" si="3104"/>
        <v>0</v>
      </c>
      <c r="DH946" s="183">
        <f t="shared" si="3104"/>
        <v>0</v>
      </c>
      <c r="DI946" s="183">
        <f t="shared" si="3104"/>
        <v>0</v>
      </c>
      <c r="DJ946" s="184">
        <f t="shared" si="3104"/>
        <v>0</v>
      </c>
      <c r="DK946" s="181"/>
      <c r="DM946" s="56"/>
    </row>
    <row r="947" spans="2:117" ht="6" customHeight="1">
      <c r="B947" s="56"/>
      <c r="C947" s="65"/>
      <c r="D947" s="198"/>
      <c r="E947" s="199"/>
      <c r="F947" s="199"/>
      <c r="G947" s="199"/>
      <c r="H947" s="200"/>
      <c r="I947" s="199"/>
      <c r="J947" s="199"/>
      <c r="K947" s="199"/>
      <c r="L947" s="64"/>
      <c r="M947" s="65"/>
      <c r="N947" s="65"/>
      <c r="O947" s="199"/>
      <c r="P947" s="199"/>
      <c r="Q947" s="199"/>
      <c r="R947" s="199"/>
      <c r="S947" s="199"/>
      <c r="T947" s="199"/>
      <c r="U947" s="199"/>
      <c r="V947" s="199"/>
      <c r="W947" s="199"/>
      <c r="X947" s="199"/>
      <c r="Y947" s="199"/>
      <c r="Z947" s="199"/>
      <c r="AA947" s="199"/>
      <c r="AB947" s="199"/>
      <c r="AC947" s="199"/>
      <c r="AD947" s="199"/>
      <c r="AE947" s="199"/>
      <c r="AF947" s="199"/>
      <c r="AG947" s="199"/>
      <c r="AH947" s="199"/>
      <c r="AI947" s="199"/>
      <c r="AJ947" s="199"/>
      <c r="AK947" s="56"/>
      <c r="AL947" s="38"/>
      <c r="AM947" s="56"/>
      <c r="AN947" s="65"/>
      <c r="AO947" s="56" t="str">
        <f t="shared" ref="AO947:AS947" si="3105">IF(AND($G947=AO$4,$H947=AO$6),$I947,"")</f>
        <v/>
      </c>
      <c r="AP947" s="56" t="str">
        <f t="shared" si="3105"/>
        <v/>
      </c>
      <c r="AQ947" s="56" t="str">
        <f t="shared" si="3105"/>
        <v/>
      </c>
      <c r="AR947" s="56" t="str">
        <f t="shared" si="3105"/>
        <v/>
      </c>
      <c r="AS947" s="56" t="str">
        <f t="shared" si="3105"/>
        <v/>
      </c>
      <c r="AT947" s="56"/>
      <c r="AU947" s="56" t="str">
        <f t="shared" ref="AU947:AU955" si="3106">IF(AND($G947=AU$4,$H947=AU$6),$J947,"")</f>
        <v/>
      </c>
      <c r="AV947" s="67" t="str">
        <f t="shared" ref="AV947:AV955" si="3107">IF(AND($G947=AU$4,$H947=AV$6),$J947,"")</f>
        <v/>
      </c>
      <c r="AW947" s="67" t="str">
        <f t="shared" ref="AW947:AW955" si="3108">IF(AND($G947=AU$4,$H947=AW$6),$J947,"")</f>
        <v/>
      </c>
      <c r="AX947" s="67" t="str">
        <f t="shared" ref="AX947:AX955" si="3109">IF(AND($G947=AU$4,$H947=AX$6),$J947,"")</f>
        <v/>
      </c>
      <c r="AY947" s="67" t="str">
        <f t="shared" ref="AY947:AY955" si="3110">IF(AND($G947=AU$4,$H947=AY$6),$J947,"")</f>
        <v/>
      </c>
      <c r="AZ947" s="67" t="str">
        <f t="shared" ref="AZ947:AZ955" si="3111">IF(AND($G947=AU$4,$H947=AZ$6),$J947,"")</f>
        <v/>
      </c>
      <c r="BA947" s="67" t="str">
        <f t="shared" ref="BA947:BA955" si="3112">IF(AND($G947=BA$4,$H947=BA$6),$J947,"")</f>
        <v/>
      </c>
      <c r="BB947" s="67" t="str">
        <f t="shared" ref="BB947:BB955" si="3113">IF(AND($G947=BA$4,$H947=BB$6),$J947,"")</f>
        <v/>
      </c>
      <c r="BC947" s="67" t="str">
        <f t="shared" ref="BC947:BC955" si="3114">IF(AND($G947=BA$4,$H947=BC$6),$J947,"")</f>
        <v/>
      </c>
      <c r="BD947" s="67" t="str">
        <f t="shared" ref="BD947:BD955" si="3115">IF(AND($G947=BA$4,$H947=BD$6),$J947,"")</f>
        <v/>
      </c>
      <c r="BE947" s="67" t="str">
        <f t="shared" ref="BE947:BE955" si="3116">IF(AND($G947=BA$4,$H947=BE$6),$J947,"")</f>
        <v/>
      </c>
      <c r="BF947" s="67" t="str">
        <f t="shared" ref="BF947:BF955" si="3117">IF(AND($G947=BF$4,$H947=BF$6),$J947,"")</f>
        <v/>
      </c>
      <c r="BG947" s="67" t="str">
        <f t="shared" ref="BG947:BG955" si="3118">IF(AND($G947=BF$4,$H947=BG$6),$J947,"")</f>
        <v/>
      </c>
      <c r="BH947" s="67" t="str">
        <f t="shared" ref="BH947:BH955" si="3119">IF(AND($G947=BF$4,$H947=BH$6),$J947,"")</f>
        <v/>
      </c>
      <c r="BI947" s="67" t="str">
        <f t="shared" ref="BI947:BI955" si="3120">IF(AND($G947=BF$4,$H947=BI$6),$J947,"")</f>
        <v/>
      </c>
      <c r="BJ947" s="67" t="str">
        <f t="shared" ref="BJ947:BJ955" si="3121">IF(AND($G947=BF$4,$H947=BJ$6),$J947,"")</f>
        <v/>
      </c>
      <c r="BK947" s="67" t="str">
        <f t="shared" ref="BK947:BK955" si="3122">IF(AND($G947=BF$4,$H947=BK$6),$J947,"")</f>
        <v/>
      </c>
      <c r="BL947" s="67" t="str">
        <f t="shared" ref="BL947:BL955" si="3123">IF(AND($G947=BF$4,$H947=BL$6),$J947,"")</f>
        <v/>
      </c>
      <c r="BM947" s="67" t="str">
        <f t="shared" ref="BM947:BM955" si="3124">IF(AND($G947=BF$4,$H947=BM$6),$J947,"")</f>
        <v/>
      </c>
      <c r="BN947" s="67" t="str">
        <f t="shared" ref="BN947:BN955" si="3125">IF(AND($G947=BF$4,$H947=BN$6),$J947,"")</f>
        <v/>
      </c>
      <c r="BO947" s="67" t="str">
        <f t="shared" ref="BO947:BO955" si="3126">IF(AND($G947=BF$4,$H947=BO$6),$J947,"")</f>
        <v/>
      </c>
      <c r="BP947" s="67" t="str">
        <f t="shared" ref="BP947:BP955" si="3127">IF(AND($G947=BF$4,$H947=BP$6),$J947,"")</f>
        <v/>
      </c>
      <c r="BQ947" s="67" t="str">
        <f t="shared" ref="BQ947:BQ955" si="3128">IF(AND($G947=BF$4,$H947=BQ$6),$J947,"")</f>
        <v/>
      </c>
      <c r="BR947" s="67" t="str">
        <f t="shared" ref="BR947:BR955" si="3129">IF(AND($G947=BF$4,$H947=BR$6),$J947,"")</f>
        <v/>
      </c>
      <c r="BS947" s="67" t="str">
        <f t="shared" ref="BS947:BS955" si="3130">IF(AND($G947=BS$4,$H947=BS$6),$J947,"")</f>
        <v/>
      </c>
      <c r="BT947" s="67" t="str">
        <f t="shared" ref="BT947:BT955" si="3131">IF(AND($G947=BS$4,$H947=BT$6),$J947,"")</f>
        <v/>
      </c>
      <c r="BU947" s="67" t="str">
        <f t="shared" ref="BU947:BU955" si="3132">IF(AND($G947=BS$4,$H947=BU$6),$J947,"")</f>
        <v/>
      </c>
      <c r="BV947" s="67" t="str">
        <f t="shared" ref="BV947:BV955" si="3133">IF(AND($G947=BS$4,$H947=BV$6),$J947,"")</f>
        <v/>
      </c>
      <c r="BW947" s="67" t="str">
        <f t="shared" ref="BW947:BW955" si="3134">IF(AND($G947=BS$4,$H947=BW$6),$J947,"")</f>
        <v/>
      </c>
      <c r="BX947" s="67" t="str">
        <f t="shared" ref="BX947:BX955" si="3135">IF(AND($G947=BS$4,$H947=BX$6),$J947,"")</f>
        <v/>
      </c>
      <c r="BY947" s="67" t="str">
        <f t="shared" ref="BY947:BY955" si="3136">IF(AND($G947=BY$4,$H947=BY$6),$J947,"")</f>
        <v/>
      </c>
      <c r="BZ947" s="67" t="str">
        <f t="shared" ref="BZ947:BZ955" si="3137">IF(AND($G947=BY$4,$H947=BZ$6),$J947,"")</f>
        <v/>
      </c>
      <c r="CA947" s="67" t="str">
        <f t="shared" ref="CA947:CA955" si="3138">IF(AND($G947=BY$4,$H947=CA$6),$J947,"")</f>
        <v/>
      </c>
      <c r="CB947" s="67" t="str">
        <f t="shared" ref="CB947:CB955" si="3139">IF(AND($G947=BY$4,$H947=CB$6),$J947,"")</f>
        <v/>
      </c>
      <c r="CC947" s="67" t="str">
        <f t="shared" ref="CC947:CC955" si="3140">IF(AND($G947=BY$4,$H947=CC$6),$J947,"")</f>
        <v/>
      </c>
      <c r="CD947" s="67" t="str">
        <f t="shared" ref="CD947:CD955" si="3141">IF(AND($G947=BY$4,$H947=CD$6),$J947,"")</f>
        <v/>
      </c>
      <c r="CE947" s="67" t="str">
        <f t="shared" ref="CE947:CE955" si="3142">IF(AND($G947=BY$4,$H947=CE$6),$J947,"")</f>
        <v/>
      </c>
      <c r="CF947" s="67" t="str">
        <f t="shared" ref="CF947:CF955" si="3143">IF(AND($G947=CF$4,$H947=CF$6),$J947,"")</f>
        <v/>
      </c>
      <c r="CG947" s="67" t="str">
        <f t="shared" ref="CG947:CG955" si="3144">IF(AND($G947=CF$4,$H947=CG$6),$J947,"")</f>
        <v/>
      </c>
      <c r="CH947" s="67" t="str">
        <f t="shared" ref="CH947:CH955" si="3145">IF(AND($G947=CF$4,$H947=CH$6),$J947,"")</f>
        <v/>
      </c>
      <c r="CI947" s="67" t="str">
        <f t="shared" ref="CI947:CI955" si="3146">IF(AND($G947=CF$4,$H947=CI$6),$J947,"")</f>
        <v/>
      </c>
      <c r="CJ947" s="67" t="str">
        <f t="shared" ref="CJ947:CJ955" si="3147">IF(AND($G947=CF$4,$H947=CJ$6),$J947,"")</f>
        <v/>
      </c>
      <c r="CK947" s="67" t="str">
        <f t="shared" ref="CK947:CK955" si="3148">IF(AND($G947=CF$4,$H947=CK$6),$J947,"")</f>
        <v/>
      </c>
      <c r="CL947" s="67" t="str">
        <f t="shared" ref="CL947:CL955" si="3149">IF(AND($G947=CF$4,$H947=CL$6),$J947,"")</f>
        <v/>
      </c>
      <c r="CM947" s="67" t="str">
        <f t="shared" ref="CM947:CM955" si="3150">IF(AND($G947=CM$4,$H947=CM$6),$J947,"")</f>
        <v/>
      </c>
      <c r="CN947" s="67" t="str">
        <f t="shared" ref="CN947:CN955" si="3151">IF(AND($G947=CM$4,$H947=CN$6),$J947,"")</f>
        <v/>
      </c>
      <c r="CO947" s="67" t="str">
        <f t="shared" ref="CO947:CO955" si="3152">IF(AND($G947=CM$4,$H947=CO$6),$J947,"")</f>
        <v/>
      </c>
      <c r="CP947" s="67" t="str">
        <f t="shared" ref="CP947:CP955" si="3153">IF(AND($G947=CM$4,$H947=CP$6),$J947,"")</f>
        <v/>
      </c>
      <c r="CQ947" s="67" t="str">
        <f t="shared" ref="CQ947:CQ955" si="3154">IF(AND($G947=CM$4,$H947=CQ$6),$J947,"")</f>
        <v/>
      </c>
      <c r="CR947" s="67" t="str">
        <f t="shared" ref="CR947:CR955" si="3155">IF(AND($G947=CM$4,$H947=CR$6),$J947,"")</f>
        <v/>
      </c>
      <c r="CS947" s="16"/>
      <c r="CT947" s="67" t="str">
        <f t="shared" ref="CT947:CT955" si="3156">IF(AND($G947=CT$4,$H947=CT$6),$J947,"")</f>
        <v/>
      </c>
      <c r="CU947" s="67" t="str">
        <f t="shared" ref="CU947:CU955" si="3157">IF(AND($G947=CT$4,$H947=CU$6),$J947,"")</f>
        <v/>
      </c>
      <c r="CV947" s="67" t="str">
        <f t="shared" ref="CV947:CV955" si="3158">IF(AND($G947=CT$4,$H947=CV$6),$J947,"")</f>
        <v/>
      </c>
      <c r="CW947" s="67" t="str">
        <f t="shared" ref="CW947:CW955" si="3159">IF(AND($G947=CT$4,$H947=CW$6),$J947,"")</f>
        <v/>
      </c>
      <c r="CX947" s="67" t="str">
        <f t="shared" ref="CX947:CX955" si="3160">IF(AND($G947=CT$4,$H947=CX$6),$J947,"")</f>
        <v/>
      </c>
      <c r="CY947" s="67" t="str">
        <f t="shared" ref="CY947:CY955" si="3161">IF(AND($G947=CT$4,$H947=CY$6),$J947,"")</f>
        <v/>
      </c>
      <c r="CZ947" s="67" t="str">
        <f t="shared" ref="CZ947:CZ955" si="3162">IF(AND($G947=CT$4,$H947=CZ$6),$J947,"")</f>
        <v/>
      </c>
      <c r="DA947" s="67" t="str">
        <f t="shared" ref="DA947:DA955" si="3163">IF(AND($G947=CT$4,$H947=DA$6),$J947,"")</f>
        <v/>
      </c>
      <c r="DB947" s="67" t="str">
        <f t="shared" ref="DB947:DB955" si="3164">IF(AND($G947=CT$4,$H947=DB$6),$J947,"")</f>
        <v/>
      </c>
      <c r="DC947" s="67" t="str">
        <f t="shared" ref="DC947:DC955" si="3165">IF(AND($G947=DC$4,$H947=DC$6),$J947,"")</f>
        <v/>
      </c>
      <c r="DD947" s="67" t="str">
        <f t="shared" ref="DD947:DD955" si="3166">IF(AND($G947=DC$4,$H947=DD$6),$J947,"")</f>
        <v/>
      </c>
      <c r="DE947" s="67" t="str">
        <f t="shared" ref="DE947:DE955" si="3167">IF(AND($G947=DC$4,$H947=DE$6),$J947,"")</f>
        <v/>
      </c>
      <c r="DF947" s="67" t="str">
        <f t="shared" ref="DF947:DF955" si="3168">IF(AND($G947=DC$4,$H947=DF$6),$J947,"")</f>
        <v/>
      </c>
      <c r="DG947" s="67" t="str">
        <f t="shared" ref="DG947:DG955" si="3169">IF(AND($G947=DC$4,$H947=DG$6),$J947,"")</f>
        <v/>
      </c>
      <c r="DH947" s="67" t="str">
        <f t="shared" ref="DH947:DH955" si="3170">IF(AND($G947=DC$4,$H947=DH$6),$J947,"")</f>
        <v/>
      </c>
      <c r="DI947" s="67" t="str">
        <f t="shared" ref="DI947:DI955" si="3171">IF(AND($G947=DC$4,$H947=DI$6),$J947,"")</f>
        <v/>
      </c>
      <c r="DJ947" s="67" t="str">
        <f t="shared" ref="DJ947:DJ955" si="3172">IF(AND($G947=DC$4,$H947=DJ$6),$J947,"")</f>
        <v/>
      </c>
      <c r="DK947" s="56"/>
      <c r="DL947" s="65"/>
      <c r="DM947" s="56"/>
    </row>
    <row r="948" spans="2:117" ht="27.75" customHeight="1">
      <c r="B948" s="56"/>
      <c r="C948" s="65"/>
      <c r="D948" s="198"/>
      <c r="E948" s="199"/>
      <c r="F948" s="199"/>
      <c r="G948" s="199"/>
      <c r="H948" s="200"/>
      <c r="I948" s="201">
        <f>SUM(O946:S946)</f>
        <v>8561547</v>
      </c>
      <c r="J948" s="201">
        <f>SUM(T946:AJ946)</f>
        <v>1429445</v>
      </c>
      <c r="K948" s="199"/>
      <c r="L948" s="64"/>
      <c r="M948" s="65"/>
      <c r="N948" s="65"/>
      <c r="O948" s="199"/>
      <c r="P948" s="199"/>
      <c r="Q948" s="199"/>
      <c r="R948" s="199"/>
      <c r="S948" s="199"/>
      <c r="T948" s="199"/>
      <c r="U948" s="199"/>
      <c r="V948" s="199"/>
      <c r="W948" s="199"/>
      <c r="X948" s="199"/>
      <c r="Y948" s="199"/>
      <c r="Z948" s="199"/>
      <c r="AA948" s="199"/>
      <c r="AB948" s="199"/>
      <c r="AC948" s="199"/>
      <c r="AD948" s="199"/>
      <c r="AE948" s="199"/>
      <c r="AF948" s="199"/>
      <c r="AG948" s="199"/>
      <c r="AH948" s="199"/>
      <c r="AI948" s="199"/>
      <c r="AJ948" s="199"/>
      <c r="AK948" s="56"/>
      <c r="AL948" s="38"/>
      <c r="AM948" s="56"/>
      <c r="AN948" s="65"/>
      <c r="AO948" s="56" t="str">
        <f t="shared" ref="AO948:AS948" si="3173">IF(AND($G948=AO$4,$H948=AO$6),$I948,"")</f>
        <v/>
      </c>
      <c r="AP948" s="56" t="str">
        <f t="shared" si="3173"/>
        <v/>
      </c>
      <c r="AQ948" s="56" t="str">
        <f t="shared" si="3173"/>
        <v/>
      </c>
      <c r="AR948" s="56" t="str">
        <f t="shared" si="3173"/>
        <v/>
      </c>
      <c r="AS948" s="56" t="str">
        <f t="shared" si="3173"/>
        <v/>
      </c>
      <c r="AT948" s="56"/>
      <c r="AU948" s="56" t="str">
        <f t="shared" si="3106"/>
        <v/>
      </c>
      <c r="AV948" s="67" t="str">
        <f t="shared" si="3107"/>
        <v/>
      </c>
      <c r="AW948" s="67" t="str">
        <f t="shared" si="3108"/>
        <v/>
      </c>
      <c r="AX948" s="67" t="str">
        <f t="shared" si="3109"/>
        <v/>
      </c>
      <c r="AY948" s="67" t="str">
        <f t="shared" si="3110"/>
        <v/>
      </c>
      <c r="AZ948" s="67" t="str">
        <f t="shared" si="3111"/>
        <v/>
      </c>
      <c r="BA948" s="67" t="str">
        <f t="shared" si="3112"/>
        <v/>
      </c>
      <c r="BB948" s="67" t="str">
        <f t="shared" si="3113"/>
        <v/>
      </c>
      <c r="BC948" s="67" t="str">
        <f t="shared" si="3114"/>
        <v/>
      </c>
      <c r="BD948" s="67" t="str">
        <f t="shared" si="3115"/>
        <v/>
      </c>
      <c r="BE948" s="67" t="str">
        <f t="shared" si="3116"/>
        <v/>
      </c>
      <c r="BF948" s="67" t="str">
        <f t="shared" si="3117"/>
        <v/>
      </c>
      <c r="BG948" s="67" t="str">
        <f t="shared" si="3118"/>
        <v/>
      </c>
      <c r="BH948" s="67" t="str">
        <f t="shared" si="3119"/>
        <v/>
      </c>
      <c r="BI948" s="67" t="str">
        <f t="shared" si="3120"/>
        <v/>
      </c>
      <c r="BJ948" s="67" t="str">
        <f t="shared" si="3121"/>
        <v/>
      </c>
      <c r="BK948" s="67" t="str">
        <f t="shared" si="3122"/>
        <v/>
      </c>
      <c r="BL948" s="67" t="str">
        <f t="shared" si="3123"/>
        <v/>
      </c>
      <c r="BM948" s="67" t="str">
        <f t="shared" si="3124"/>
        <v/>
      </c>
      <c r="BN948" s="67" t="str">
        <f t="shared" si="3125"/>
        <v/>
      </c>
      <c r="BO948" s="67" t="str">
        <f t="shared" si="3126"/>
        <v/>
      </c>
      <c r="BP948" s="67" t="str">
        <f t="shared" si="3127"/>
        <v/>
      </c>
      <c r="BQ948" s="67" t="str">
        <f t="shared" si="3128"/>
        <v/>
      </c>
      <c r="BR948" s="67" t="str">
        <f t="shared" si="3129"/>
        <v/>
      </c>
      <c r="BS948" s="67" t="str">
        <f t="shared" si="3130"/>
        <v/>
      </c>
      <c r="BT948" s="67" t="str">
        <f t="shared" si="3131"/>
        <v/>
      </c>
      <c r="BU948" s="67" t="str">
        <f t="shared" si="3132"/>
        <v/>
      </c>
      <c r="BV948" s="67" t="str">
        <f t="shared" si="3133"/>
        <v/>
      </c>
      <c r="BW948" s="67" t="str">
        <f t="shared" si="3134"/>
        <v/>
      </c>
      <c r="BX948" s="67" t="str">
        <f t="shared" si="3135"/>
        <v/>
      </c>
      <c r="BY948" s="67" t="str">
        <f t="shared" si="3136"/>
        <v/>
      </c>
      <c r="BZ948" s="67" t="str">
        <f t="shared" si="3137"/>
        <v/>
      </c>
      <c r="CA948" s="67" t="str">
        <f t="shared" si="3138"/>
        <v/>
      </c>
      <c r="CB948" s="67" t="str">
        <f t="shared" si="3139"/>
        <v/>
      </c>
      <c r="CC948" s="67" t="str">
        <f t="shared" si="3140"/>
        <v/>
      </c>
      <c r="CD948" s="67" t="str">
        <f t="shared" si="3141"/>
        <v/>
      </c>
      <c r="CE948" s="67" t="str">
        <f t="shared" si="3142"/>
        <v/>
      </c>
      <c r="CF948" s="67" t="str">
        <f t="shared" si="3143"/>
        <v/>
      </c>
      <c r="CG948" s="67" t="str">
        <f t="shared" si="3144"/>
        <v/>
      </c>
      <c r="CH948" s="67" t="str">
        <f t="shared" si="3145"/>
        <v/>
      </c>
      <c r="CI948" s="67" t="str">
        <f t="shared" si="3146"/>
        <v/>
      </c>
      <c r="CJ948" s="67" t="str">
        <f t="shared" si="3147"/>
        <v/>
      </c>
      <c r="CK948" s="67" t="str">
        <f t="shared" si="3148"/>
        <v/>
      </c>
      <c r="CL948" s="67" t="str">
        <f t="shared" si="3149"/>
        <v/>
      </c>
      <c r="CM948" s="67" t="str">
        <f t="shared" si="3150"/>
        <v/>
      </c>
      <c r="CN948" s="67" t="str">
        <f t="shared" si="3151"/>
        <v/>
      </c>
      <c r="CO948" s="67" t="str">
        <f t="shared" si="3152"/>
        <v/>
      </c>
      <c r="CP948" s="67" t="str">
        <f t="shared" si="3153"/>
        <v/>
      </c>
      <c r="CQ948" s="67" t="str">
        <f t="shared" si="3154"/>
        <v/>
      </c>
      <c r="CR948" s="67" t="str">
        <f t="shared" si="3155"/>
        <v/>
      </c>
      <c r="CS948" s="16"/>
      <c r="CT948" s="67" t="str">
        <f t="shared" si="3156"/>
        <v/>
      </c>
      <c r="CU948" s="67" t="str">
        <f t="shared" si="3157"/>
        <v/>
      </c>
      <c r="CV948" s="67" t="str">
        <f t="shared" si="3158"/>
        <v/>
      </c>
      <c r="CW948" s="67" t="str">
        <f t="shared" si="3159"/>
        <v/>
      </c>
      <c r="CX948" s="67" t="str">
        <f t="shared" si="3160"/>
        <v/>
      </c>
      <c r="CY948" s="67" t="str">
        <f t="shared" si="3161"/>
        <v/>
      </c>
      <c r="CZ948" s="67" t="str">
        <f t="shared" si="3162"/>
        <v/>
      </c>
      <c r="DA948" s="67" t="str">
        <f t="shared" si="3163"/>
        <v/>
      </c>
      <c r="DB948" s="67" t="str">
        <f t="shared" si="3164"/>
        <v/>
      </c>
      <c r="DC948" s="67" t="str">
        <f t="shared" si="3165"/>
        <v/>
      </c>
      <c r="DD948" s="67" t="str">
        <f t="shared" si="3166"/>
        <v/>
      </c>
      <c r="DE948" s="67" t="str">
        <f t="shared" si="3167"/>
        <v/>
      </c>
      <c r="DF948" s="67" t="str">
        <f t="shared" si="3168"/>
        <v/>
      </c>
      <c r="DG948" s="67" t="str">
        <f t="shared" si="3169"/>
        <v/>
      </c>
      <c r="DH948" s="67" t="str">
        <f t="shared" si="3170"/>
        <v/>
      </c>
      <c r="DI948" s="67" t="str">
        <f t="shared" si="3171"/>
        <v/>
      </c>
      <c r="DJ948" s="67" t="str">
        <f t="shared" si="3172"/>
        <v/>
      </c>
      <c r="DK948" s="56"/>
      <c r="DL948" s="65"/>
      <c r="DM948" s="16"/>
    </row>
    <row r="949" spans="2:117" ht="24" customHeight="1">
      <c r="B949" s="56"/>
      <c r="C949" s="65"/>
      <c r="D949" s="198"/>
      <c r="E949" s="199"/>
      <c r="F949" s="199"/>
      <c r="G949" s="199"/>
      <c r="H949" s="200"/>
      <c r="I949" s="202" t="str">
        <f t="shared" ref="I949:J949" si="3174">IF(I946=I948,"OK","NG")</f>
        <v>OK</v>
      </c>
      <c r="J949" s="202" t="str">
        <f t="shared" si="3174"/>
        <v>OK</v>
      </c>
      <c r="K949" s="203" t="s">
        <v>106</v>
      </c>
      <c r="L949" s="64"/>
      <c r="M949" s="65"/>
      <c r="N949" s="65"/>
      <c r="O949" s="199"/>
      <c r="P949" s="199"/>
      <c r="Q949" s="199"/>
      <c r="R949" s="199"/>
      <c r="S949" s="199"/>
      <c r="T949" s="199"/>
      <c r="U949" s="199"/>
      <c r="V949" s="199"/>
      <c r="W949" s="199"/>
      <c r="X949" s="199"/>
      <c r="Y949" s="199"/>
      <c r="Z949" s="199"/>
      <c r="AA949" s="199"/>
      <c r="AB949" s="199"/>
      <c r="AC949" s="199"/>
      <c r="AD949" s="199"/>
      <c r="AE949" s="199"/>
      <c r="AF949" s="199"/>
      <c r="AG949" s="199"/>
      <c r="AH949" s="199"/>
      <c r="AI949" s="199"/>
      <c r="AJ949" s="199"/>
      <c r="AK949" s="56"/>
      <c r="AL949" s="56"/>
      <c r="AM949" s="56"/>
      <c r="AN949" s="65"/>
      <c r="AO949" s="56" t="str">
        <f t="shared" ref="AO949:AS949" si="3175">IF(AND($G949=AO$4,$H949=AO$6),$I949,"")</f>
        <v/>
      </c>
      <c r="AP949" s="56" t="str">
        <f t="shared" si="3175"/>
        <v/>
      </c>
      <c r="AQ949" s="56" t="str">
        <f t="shared" si="3175"/>
        <v/>
      </c>
      <c r="AR949" s="56" t="str">
        <f t="shared" si="3175"/>
        <v/>
      </c>
      <c r="AS949" s="56" t="str">
        <f t="shared" si="3175"/>
        <v/>
      </c>
      <c r="AT949" s="56"/>
      <c r="AU949" s="56" t="str">
        <f t="shared" si="3106"/>
        <v/>
      </c>
      <c r="AV949" s="67" t="str">
        <f t="shared" si="3107"/>
        <v/>
      </c>
      <c r="AW949" s="67" t="str">
        <f t="shared" si="3108"/>
        <v/>
      </c>
      <c r="AX949" s="67" t="str">
        <f t="shared" si="3109"/>
        <v/>
      </c>
      <c r="AY949" s="67" t="str">
        <f t="shared" si="3110"/>
        <v/>
      </c>
      <c r="AZ949" s="67" t="str">
        <f t="shared" si="3111"/>
        <v/>
      </c>
      <c r="BA949" s="67" t="str">
        <f t="shared" si="3112"/>
        <v/>
      </c>
      <c r="BB949" s="67" t="str">
        <f t="shared" si="3113"/>
        <v/>
      </c>
      <c r="BC949" s="67" t="str">
        <f t="shared" si="3114"/>
        <v/>
      </c>
      <c r="BD949" s="67" t="str">
        <f t="shared" si="3115"/>
        <v/>
      </c>
      <c r="BE949" s="67" t="str">
        <f t="shared" si="3116"/>
        <v/>
      </c>
      <c r="BF949" s="67" t="str">
        <f t="shared" si="3117"/>
        <v/>
      </c>
      <c r="BG949" s="67" t="str">
        <f t="shared" si="3118"/>
        <v/>
      </c>
      <c r="BH949" s="67" t="str">
        <f t="shared" si="3119"/>
        <v/>
      </c>
      <c r="BI949" s="67" t="str">
        <f t="shared" si="3120"/>
        <v/>
      </c>
      <c r="BJ949" s="67" t="str">
        <f t="shared" si="3121"/>
        <v/>
      </c>
      <c r="BK949" s="67" t="str">
        <f t="shared" si="3122"/>
        <v/>
      </c>
      <c r="BL949" s="67" t="str">
        <f t="shared" si="3123"/>
        <v/>
      </c>
      <c r="BM949" s="67" t="str">
        <f t="shared" si="3124"/>
        <v/>
      </c>
      <c r="BN949" s="67" t="str">
        <f t="shared" si="3125"/>
        <v/>
      </c>
      <c r="BO949" s="67" t="str">
        <f t="shared" si="3126"/>
        <v/>
      </c>
      <c r="BP949" s="67" t="str">
        <f t="shared" si="3127"/>
        <v/>
      </c>
      <c r="BQ949" s="67" t="str">
        <f t="shared" si="3128"/>
        <v/>
      </c>
      <c r="BR949" s="67" t="str">
        <f t="shared" si="3129"/>
        <v/>
      </c>
      <c r="BS949" s="67" t="str">
        <f t="shared" si="3130"/>
        <v/>
      </c>
      <c r="BT949" s="67" t="str">
        <f t="shared" si="3131"/>
        <v/>
      </c>
      <c r="BU949" s="67" t="str">
        <f t="shared" si="3132"/>
        <v/>
      </c>
      <c r="BV949" s="67" t="str">
        <f t="shared" si="3133"/>
        <v/>
      </c>
      <c r="BW949" s="67" t="str">
        <f t="shared" si="3134"/>
        <v/>
      </c>
      <c r="BX949" s="67" t="str">
        <f t="shared" si="3135"/>
        <v/>
      </c>
      <c r="BY949" s="67" t="str">
        <f t="shared" si="3136"/>
        <v/>
      </c>
      <c r="BZ949" s="67" t="str">
        <f t="shared" si="3137"/>
        <v/>
      </c>
      <c r="CA949" s="67" t="str">
        <f t="shared" si="3138"/>
        <v/>
      </c>
      <c r="CB949" s="67" t="str">
        <f t="shared" si="3139"/>
        <v/>
      </c>
      <c r="CC949" s="67" t="str">
        <f t="shared" si="3140"/>
        <v/>
      </c>
      <c r="CD949" s="67" t="str">
        <f t="shared" si="3141"/>
        <v/>
      </c>
      <c r="CE949" s="67" t="str">
        <f t="shared" si="3142"/>
        <v/>
      </c>
      <c r="CF949" s="67" t="str">
        <f t="shared" si="3143"/>
        <v/>
      </c>
      <c r="CG949" s="67" t="str">
        <f t="shared" si="3144"/>
        <v/>
      </c>
      <c r="CH949" s="67" t="str">
        <f t="shared" si="3145"/>
        <v/>
      </c>
      <c r="CI949" s="67" t="str">
        <f t="shared" si="3146"/>
        <v/>
      </c>
      <c r="CJ949" s="67" t="str">
        <f t="shared" si="3147"/>
        <v/>
      </c>
      <c r="CK949" s="67" t="str">
        <f t="shared" si="3148"/>
        <v/>
      </c>
      <c r="CL949" s="67" t="str">
        <f t="shared" si="3149"/>
        <v/>
      </c>
      <c r="CM949" s="67" t="str">
        <f t="shared" si="3150"/>
        <v/>
      </c>
      <c r="CN949" s="67" t="str">
        <f t="shared" si="3151"/>
        <v/>
      </c>
      <c r="CO949" s="67" t="str">
        <f t="shared" si="3152"/>
        <v/>
      </c>
      <c r="CP949" s="67" t="str">
        <f t="shared" si="3153"/>
        <v/>
      </c>
      <c r="CQ949" s="67" t="str">
        <f t="shared" si="3154"/>
        <v/>
      </c>
      <c r="CR949" s="67" t="str">
        <f t="shared" si="3155"/>
        <v/>
      </c>
      <c r="CS949" s="16"/>
      <c r="CT949" s="67" t="str">
        <f t="shared" si="3156"/>
        <v/>
      </c>
      <c r="CU949" s="67" t="str">
        <f t="shared" si="3157"/>
        <v/>
      </c>
      <c r="CV949" s="67" t="str">
        <f t="shared" si="3158"/>
        <v/>
      </c>
      <c r="CW949" s="67" t="str">
        <f t="shared" si="3159"/>
        <v/>
      </c>
      <c r="CX949" s="67" t="str">
        <f t="shared" si="3160"/>
        <v/>
      </c>
      <c r="CY949" s="67" t="str">
        <f t="shared" si="3161"/>
        <v/>
      </c>
      <c r="CZ949" s="67" t="str">
        <f t="shared" si="3162"/>
        <v/>
      </c>
      <c r="DA949" s="67" t="str">
        <f t="shared" si="3163"/>
        <v/>
      </c>
      <c r="DB949" s="67" t="str">
        <f t="shared" si="3164"/>
        <v/>
      </c>
      <c r="DC949" s="67" t="str">
        <f t="shared" si="3165"/>
        <v/>
      </c>
      <c r="DD949" s="67" t="str">
        <f t="shared" si="3166"/>
        <v/>
      </c>
      <c r="DE949" s="67" t="str">
        <f t="shared" si="3167"/>
        <v/>
      </c>
      <c r="DF949" s="67" t="str">
        <f t="shared" si="3168"/>
        <v/>
      </c>
      <c r="DG949" s="67" t="str">
        <f t="shared" si="3169"/>
        <v/>
      </c>
      <c r="DH949" s="67" t="str">
        <f t="shared" si="3170"/>
        <v/>
      </c>
      <c r="DI949" s="67" t="str">
        <f t="shared" si="3171"/>
        <v/>
      </c>
      <c r="DJ949" s="67" t="str">
        <f t="shared" si="3172"/>
        <v/>
      </c>
      <c r="DK949" s="56"/>
      <c r="DL949" s="65"/>
      <c r="DM949" s="16"/>
    </row>
    <row r="950" spans="2:117" ht="12" customHeight="1">
      <c r="B950" s="56"/>
      <c r="C950" s="65"/>
      <c r="D950" s="198"/>
      <c r="E950" s="199"/>
      <c r="F950" s="199"/>
      <c r="G950" s="199"/>
      <c r="H950" s="200"/>
      <c r="I950" s="652" t="s">
        <v>107</v>
      </c>
      <c r="J950" s="653"/>
      <c r="K950" s="654"/>
      <c r="L950" s="64"/>
      <c r="M950" s="65"/>
      <c r="N950" s="65"/>
      <c r="O950" s="199"/>
      <c r="P950" s="199"/>
      <c r="Q950" s="199"/>
      <c r="R950" s="199"/>
      <c r="S950" s="199"/>
      <c r="T950" s="199"/>
      <c r="U950" s="199"/>
      <c r="V950" s="199"/>
      <c r="W950" s="199"/>
      <c r="X950" s="199"/>
      <c r="Y950" s="199"/>
      <c r="Z950" s="199"/>
      <c r="AA950" s="199"/>
      <c r="AB950" s="199"/>
      <c r="AC950" s="199"/>
      <c r="AD950" s="199"/>
      <c r="AE950" s="199"/>
      <c r="AF950" s="199"/>
      <c r="AG950" s="199"/>
      <c r="AH950" s="199"/>
      <c r="AI950" s="199"/>
      <c r="AJ950" s="199"/>
      <c r="AK950" s="56"/>
      <c r="AL950" s="56"/>
      <c r="AM950" s="56"/>
      <c r="AN950" s="65"/>
      <c r="AO950" s="56" t="str">
        <f t="shared" ref="AO950:AS950" si="3176">IF(AND($G950=AO$4,$H950=AO$6),$I950,"")</f>
        <v/>
      </c>
      <c r="AP950" s="56" t="str">
        <f t="shared" si="3176"/>
        <v/>
      </c>
      <c r="AQ950" s="56" t="str">
        <f t="shared" si="3176"/>
        <v/>
      </c>
      <c r="AR950" s="56" t="str">
        <f t="shared" si="3176"/>
        <v/>
      </c>
      <c r="AS950" s="56" t="str">
        <f t="shared" si="3176"/>
        <v/>
      </c>
      <c r="AT950" s="56"/>
      <c r="AU950" s="56" t="str">
        <f t="shared" si="3106"/>
        <v/>
      </c>
      <c r="AV950" s="67" t="str">
        <f t="shared" si="3107"/>
        <v/>
      </c>
      <c r="AW950" s="67" t="str">
        <f t="shared" si="3108"/>
        <v/>
      </c>
      <c r="AX950" s="67" t="str">
        <f t="shared" si="3109"/>
        <v/>
      </c>
      <c r="AY950" s="67" t="str">
        <f t="shared" si="3110"/>
        <v/>
      </c>
      <c r="AZ950" s="67" t="str">
        <f t="shared" si="3111"/>
        <v/>
      </c>
      <c r="BA950" s="67" t="str">
        <f t="shared" si="3112"/>
        <v/>
      </c>
      <c r="BB950" s="67" t="str">
        <f t="shared" si="3113"/>
        <v/>
      </c>
      <c r="BC950" s="67" t="str">
        <f t="shared" si="3114"/>
        <v/>
      </c>
      <c r="BD950" s="67" t="str">
        <f t="shared" si="3115"/>
        <v/>
      </c>
      <c r="BE950" s="67" t="str">
        <f t="shared" si="3116"/>
        <v/>
      </c>
      <c r="BF950" s="67" t="str">
        <f t="shared" si="3117"/>
        <v/>
      </c>
      <c r="BG950" s="67" t="str">
        <f t="shared" si="3118"/>
        <v/>
      </c>
      <c r="BH950" s="67" t="str">
        <f t="shared" si="3119"/>
        <v/>
      </c>
      <c r="BI950" s="67" t="str">
        <f t="shared" si="3120"/>
        <v/>
      </c>
      <c r="BJ950" s="67" t="str">
        <f t="shared" si="3121"/>
        <v/>
      </c>
      <c r="BK950" s="67" t="str">
        <f t="shared" si="3122"/>
        <v/>
      </c>
      <c r="BL950" s="67" t="str">
        <f t="shared" si="3123"/>
        <v/>
      </c>
      <c r="BM950" s="67" t="str">
        <f t="shared" si="3124"/>
        <v/>
      </c>
      <c r="BN950" s="67" t="str">
        <f t="shared" si="3125"/>
        <v/>
      </c>
      <c r="BO950" s="67" t="str">
        <f t="shared" si="3126"/>
        <v/>
      </c>
      <c r="BP950" s="67" t="str">
        <f t="shared" si="3127"/>
        <v/>
      </c>
      <c r="BQ950" s="67" t="str">
        <f t="shared" si="3128"/>
        <v/>
      </c>
      <c r="BR950" s="67" t="str">
        <f t="shared" si="3129"/>
        <v/>
      </c>
      <c r="BS950" s="67" t="str">
        <f t="shared" si="3130"/>
        <v/>
      </c>
      <c r="BT950" s="67" t="str">
        <f t="shared" si="3131"/>
        <v/>
      </c>
      <c r="BU950" s="67" t="str">
        <f t="shared" si="3132"/>
        <v/>
      </c>
      <c r="BV950" s="67" t="str">
        <f t="shared" si="3133"/>
        <v/>
      </c>
      <c r="BW950" s="67" t="str">
        <f t="shared" si="3134"/>
        <v/>
      </c>
      <c r="BX950" s="67" t="str">
        <f t="shared" si="3135"/>
        <v/>
      </c>
      <c r="BY950" s="67" t="str">
        <f t="shared" si="3136"/>
        <v/>
      </c>
      <c r="BZ950" s="67" t="str">
        <f t="shared" si="3137"/>
        <v/>
      </c>
      <c r="CA950" s="67" t="str">
        <f t="shared" si="3138"/>
        <v/>
      </c>
      <c r="CB950" s="67" t="str">
        <f t="shared" si="3139"/>
        <v/>
      </c>
      <c r="CC950" s="67" t="str">
        <f t="shared" si="3140"/>
        <v/>
      </c>
      <c r="CD950" s="67" t="str">
        <f t="shared" si="3141"/>
        <v/>
      </c>
      <c r="CE950" s="67" t="str">
        <f t="shared" si="3142"/>
        <v/>
      </c>
      <c r="CF950" s="67" t="str">
        <f t="shared" si="3143"/>
        <v/>
      </c>
      <c r="CG950" s="67" t="str">
        <f t="shared" si="3144"/>
        <v/>
      </c>
      <c r="CH950" s="67" t="str">
        <f t="shared" si="3145"/>
        <v/>
      </c>
      <c r="CI950" s="67" t="str">
        <f t="shared" si="3146"/>
        <v/>
      </c>
      <c r="CJ950" s="67" t="str">
        <f t="shared" si="3147"/>
        <v/>
      </c>
      <c r="CK950" s="67" t="str">
        <f t="shared" si="3148"/>
        <v/>
      </c>
      <c r="CL950" s="67" t="str">
        <f t="shared" si="3149"/>
        <v/>
      </c>
      <c r="CM950" s="67" t="str">
        <f t="shared" si="3150"/>
        <v/>
      </c>
      <c r="CN950" s="67" t="str">
        <f t="shared" si="3151"/>
        <v/>
      </c>
      <c r="CO950" s="67" t="str">
        <f t="shared" si="3152"/>
        <v/>
      </c>
      <c r="CP950" s="67" t="str">
        <f t="shared" si="3153"/>
        <v/>
      </c>
      <c r="CQ950" s="67" t="str">
        <f t="shared" si="3154"/>
        <v/>
      </c>
      <c r="CR950" s="67" t="str">
        <f t="shared" si="3155"/>
        <v/>
      </c>
      <c r="CS950" s="16"/>
      <c r="CT950" s="67" t="str">
        <f t="shared" si="3156"/>
        <v/>
      </c>
      <c r="CU950" s="67" t="str">
        <f t="shared" si="3157"/>
        <v/>
      </c>
      <c r="CV950" s="67" t="str">
        <f t="shared" si="3158"/>
        <v/>
      </c>
      <c r="CW950" s="67" t="str">
        <f t="shared" si="3159"/>
        <v/>
      </c>
      <c r="CX950" s="67" t="str">
        <f t="shared" si="3160"/>
        <v/>
      </c>
      <c r="CY950" s="67" t="str">
        <f t="shared" si="3161"/>
        <v/>
      </c>
      <c r="CZ950" s="67" t="str">
        <f t="shared" si="3162"/>
        <v/>
      </c>
      <c r="DA950" s="67" t="str">
        <f t="shared" si="3163"/>
        <v/>
      </c>
      <c r="DB950" s="67" t="str">
        <f t="shared" si="3164"/>
        <v/>
      </c>
      <c r="DC950" s="67" t="str">
        <f t="shared" si="3165"/>
        <v/>
      </c>
      <c r="DD950" s="67" t="str">
        <f t="shared" si="3166"/>
        <v/>
      </c>
      <c r="DE950" s="67" t="str">
        <f t="shared" si="3167"/>
        <v/>
      </c>
      <c r="DF950" s="67" t="str">
        <f t="shared" si="3168"/>
        <v/>
      </c>
      <c r="DG950" s="67" t="str">
        <f t="shared" si="3169"/>
        <v/>
      </c>
      <c r="DH950" s="67" t="str">
        <f t="shared" si="3170"/>
        <v/>
      </c>
      <c r="DI950" s="67" t="str">
        <f t="shared" si="3171"/>
        <v/>
      </c>
      <c r="DJ950" s="67" t="str">
        <f t="shared" si="3172"/>
        <v/>
      </c>
      <c r="DK950" s="56"/>
      <c r="DL950" s="65"/>
      <c r="DM950" s="16"/>
    </row>
    <row r="951" spans="2:117" ht="12" customHeight="1">
      <c r="B951" s="56"/>
      <c r="C951" s="65"/>
      <c r="D951" s="198"/>
      <c r="E951" s="199"/>
      <c r="F951" s="199"/>
      <c r="G951" s="199"/>
      <c r="H951" s="200"/>
      <c r="I951" s="655"/>
      <c r="J951" s="624"/>
      <c r="K951" s="656"/>
      <c r="L951" s="64"/>
      <c r="M951" s="65"/>
      <c r="N951" s="65"/>
      <c r="O951" s="199"/>
      <c r="P951" s="199"/>
      <c r="Q951" s="199"/>
      <c r="R951" s="199"/>
      <c r="S951" s="199"/>
      <c r="T951" s="199"/>
      <c r="U951" s="199"/>
      <c r="V951" s="199"/>
      <c r="W951" s="199"/>
      <c r="X951" s="199"/>
      <c r="Y951" s="199"/>
      <c r="Z951" s="199"/>
      <c r="AA951" s="199"/>
      <c r="AB951" s="199"/>
      <c r="AC951" s="199"/>
      <c r="AD951" s="199"/>
      <c r="AE951" s="199"/>
      <c r="AF951" s="199"/>
      <c r="AG951" s="199"/>
      <c r="AH951" s="199"/>
      <c r="AI951" s="199"/>
      <c r="AJ951" s="199"/>
      <c r="AK951" s="56"/>
      <c r="AL951" s="56"/>
      <c r="AM951" s="56"/>
      <c r="AN951" s="65"/>
      <c r="AO951" s="56" t="str">
        <f t="shared" ref="AO951:AS951" si="3177">IF(AND($G951=AO$4,$H951=AO$6),$I951,"")</f>
        <v/>
      </c>
      <c r="AP951" s="56" t="str">
        <f t="shared" si="3177"/>
        <v/>
      </c>
      <c r="AQ951" s="56" t="str">
        <f t="shared" si="3177"/>
        <v/>
      </c>
      <c r="AR951" s="56" t="str">
        <f t="shared" si="3177"/>
        <v/>
      </c>
      <c r="AS951" s="56" t="str">
        <f t="shared" si="3177"/>
        <v/>
      </c>
      <c r="AT951" s="56"/>
      <c r="AU951" s="56" t="str">
        <f t="shared" si="3106"/>
        <v/>
      </c>
      <c r="AV951" s="67" t="str">
        <f t="shared" si="3107"/>
        <v/>
      </c>
      <c r="AW951" s="67" t="str">
        <f t="shared" si="3108"/>
        <v/>
      </c>
      <c r="AX951" s="67" t="str">
        <f t="shared" si="3109"/>
        <v/>
      </c>
      <c r="AY951" s="67" t="str">
        <f t="shared" si="3110"/>
        <v/>
      </c>
      <c r="AZ951" s="67" t="str">
        <f t="shared" si="3111"/>
        <v/>
      </c>
      <c r="BA951" s="67" t="str">
        <f t="shared" si="3112"/>
        <v/>
      </c>
      <c r="BB951" s="67" t="str">
        <f t="shared" si="3113"/>
        <v/>
      </c>
      <c r="BC951" s="67" t="str">
        <f t="shared" si="3114"/>
        <v/>
      </c>
      <c r="BD951" s="67" t="str">
        <f t="shared" si="3115"/>
        <v/>
      </c>
      <c r="BE951" s="67" t="str">
        <f t="shared" si="3116"/>
        <v/>
      </c>
      <c r="BF951" s="67" t="str">
        <f t="shared" si="3117"/>
        <v/>
      </c>
      <c r="BG951" s="67" t="str">
        <f t="shared" si="3118"/>
        <v/>
      </c>
      <c r="BH951" s="67" t="str">
        <f t="shared" si="3119"/>
        <v/>
      </c>
      <c r="BI951" s="67" t="str">
        <f t="shared" si="3120"/>
        <v/>
      </c>
      <c r="BJ951" s="67" t="str">
        <f t="shared" si="3121"/>
        <v/>
      </c>
      <c r="BK951" s="67" t="str">
        <f t="shared" si="3122"/>
        <v/>
      </c>
      <c r="BL951" s="67" t="str">
        <f t="shared" si="3123"/>
        <v/>
      </c>
      <c r="BM951" s="67" t="str">
        <f t="shared" si="3124"/>
        <v/>
      </c>
      <c r="BN951" s="67" t="str">
        <f t="shared" si="3125"/>
        <v/>
      </c>
      <c r="BO951" s="67" t="str">
        <f t="shared" si="3126"/>
        <v/>
      </c>
      <c r="BP951" s="67" t="str">
        <f t="shared" si="3127"/>
        <v/>
      </c>
      <c r="BQ951" s="67" t="str">
        <f t="shared" si="3128"/>
        <v/>
      </c>
      <c r="BR951" s="67" t="str">
        <f t="shared" si="3129"/>
        <v/>
      </c>
      <c r="BS951" s="67" t="str">
        <f t="shared" si="3130"/>
        <v/>
      </c>
      <c r="BT951" s="67" t="str">
        <f t="shared" si="3131"/>
        <v/>
      </c>
      <c r="BU951" s="67" t="str">
        <f t="shared" si="3132"/>
        <v/>
      </c>
      <c r="BV951" s="67" t="str">
        <f t="shared" si="3133"/>
        <v/>
      </c>
      <c r="BW951" s="67" t="str">
        <f t="shared" si="3134"/>
        <v/>
      </c>
      <c r="BX951" s="67" t="str">
        <f t="shared" si="3135"/>
        <v/>
      </c>
      <c r="BY951" s="67" t="str">
        <f t="shared" si="3136"/>
        <v/>
      </c>
      <c r="BZ951" s="67" t="str">
        <f t="shared" si="3137"/>
        <v/>
      </c>
      <c r="CA951" s="67" t="str">
        <f t="shared" si="3138"/>
        <v/>
      </c>
      <c r="CB951" s="67" t="str">
        <f t="shared" si="3139"/>
        <v/>
      </c>
      <c r="CC951" s="67" t="str">
        <f t="shared" si="3140"/>
        <v/>
      </c>
      <c r="CD951" s="67" t="str">
        <f t="shared" si="3141"/>
        <v/>
      </c>
      <c r="CE951" s="67" t="str">
        <f t="shared" si="3142"/>
        <v/>
      </c>
      <c r="CF951" s="67" t="str">
        <f t="shared" si="3143"/>
        <v/>
      </c>
      <c r="CG951" s="67" t="str">
        <f t="shared" si="3144"/>
        <v/>
      </c>
      <c r="CH951" s="67" t="str">
        <f t="shared" si="3145"/>
        <v/>
      </c>
      <c r="CI951" s="67" t="str">
        <f t="shared" si="3146"/>
        <v/>
      </c>
      <c r="CJ951" s="67" t="str">
        <f t="shared" si="3147"/>
        <v/>
      </c>
      <c r="CK951" s="67" t="str">
        <f t="shared" si="3148"/>
        <v/>
      </c>
      <c r="CL951" s="67" t="str">
        <f t="shared" si="3149"/>
        <v/>
      </c>
      <c r="CM951" s="67" t="str">
        <f t="shared" si="3150"/>
        <v/>
      </c>
      <c r="CN951" s="67" t="str">
        <f t="shared" si="3151"/>
        <v/>
      </c>
      <c r="CO951" s="67" t="str">
        <f t="shared" si="3152"/>
        <v/>
      </c>
      <c r="CP951" s="67" t="str">
        <f t="shared" si="3153"/>
        <v/>
      </c>
      <c r="CQ951" s="67" t="str">
        <f t="shared" si="3154"/>
        <v/>
      </c>
      <c r="CR951" s="67" t="str">
        <f t="shared" si="3155"/>
        <v/>
      </c>
      <c r="CS951" s="16"/>
      <c r="CT951" s="67" t="str">
        <f t="shared" si="3156"/>
        <v/>
      </c>
      <c r="CU951" s="67" t="str">
        <f t="shared" si="3157"/>
        <v/>
      </c>
      <c r="CV951" s="67" t="str">
        <f t="shared" si="3158"/>
        <v/>
      </c>
      <c r="CW951" s="67" t="str">
        <f t="shared" si="3159"/>
        <v/>
      </c>
      <c r="CX951" s="67" t="str">
        <f t="shared" si="3160"/>
        <v/>
      </c>
      <c r="CY951" s="67" t="str">
        <f t="shared" si="3161"/>
        <v/>
      </c>
      <c r="CZ951" s="67" t="str">
        <f t="shared" si="3162"/>
        <v/>
      </c>
      <c r="DA951" s="67" t="str">
        <f t="shared" si="3163"/>
        <v/>
      </c>
      <c r="DB951" s="67" t="str">
        <f t="shared" si="3164"/>
        <v/>
      </c>
      <c r="DC951" s="67" t="str">
        <f t="shared" si="3165"/>
        <v/>
      </c>
      <c r="DD951" s="67" t="str">
        <f t="shared" si="3166"/>
        <v/>
      </c>
      <c r="DE951" s="67" t="str">
        <f t="shared" si="3167"/>
        <v/>
      </c>
      <c r="DF951" s="67" t="str">
        <f t="shared" si="3168"/>
        <v/>
      </c>
      <c r="DG951" s="67" t="str">
        <f t="shared" si="3169"/>
        <v/>
      </c>
      <c r="DH951" s="67" t="str">
        <f t="shared" si="3170"/>
        <v/>
      </c>
      <c r="DI951" s="67" t="str">
        <f t="shared" si="3171"/>
        <v/>
      </c>
      <c r="DJ951" s="67" t="str">
        <f t="shared" si="3172"/>
        <v/>
      </c>
      <c r="DK951" s="56"/>
      <c r="DL951" s="65"/>
      <c r="DM951" s="16"/>
    </row>
    <row r="952" spans="2:117" ht="12" customHeight="1">
      <c r="B952" s="56"/>
      <c r="C952" s="65"/>
      <c r="D952" s="198"/>
      <c r="E952" s="199"/>
      <c r="F952" s="199"/>
      <c r="G952" s="199"/>
      <c r="H952" s="200"/>
      <c r="I952" s="199"/>
      <c r="J952" s="199"/>
      <c r="K952" s="199"/>
      <c r="L952" s="64"/>
      <c r="M952" s="65"/>
      <c r="N952" s="65"/>
      <c r="O952" s="199"/>
      <c r="P952" s="199"/>
      <c r="Q952" s="199"/>
      <c r="R952" s="199"/>
      <c r="S952" s="199"/>
      <c r="T952" s="199"/>
      <c r="U952" s="199"/>
      <c r="V952" s="199"/>
      <c r="W952" s="199"/>
      <c r="X952" s="199"/>
      <c r="Y952" s="199"/>
      <c r="Z952" s="199"/>
      <c r="AA952" s="199"/>
      <c r="AB952" s="199"/>
      <c r="AC952" s="199"/>
      <c r="AD952" s="199"/>
      <c r="AE952" s="199"/>
      <c r="AF952" s="199"/>
      <c r="AG952" s="199"/>
      <c r="AH952" s="199"/>
      <c r="AI952" s="199"/>
      <c r="AJ952" s="199"/>
      <c r="AK952" s="56"/>
      <c r="AL952" s="56"/>
      <c r="AM952" s="56"/>
      <c r="AN952" s="65"/>
      <c r="AO952" s="56" t="str">
        <f t="shared" ref="AO952:AS952" si="3178">IF(AND($G952=AO$4,$H952=AO$6),$I952,"")</f>
        <v/>
      </c>
      <c r="AP952" s="56" t="str">
        <f t="shared" si="3178"/>
        <v/>
      </c>
      <c r="AQ952" s="56" t="str">
        <f t="shared" si="3178"/>
        <v/>
      </c>
      <c r="AR952" s="56" t="str">
        <f t="shared" si="3178"/>
        <v/>
      </c>
      <c r="AS952" s="56" t="str">
        <f t="shared" si="3178"/>
        <v/>
      </c>
      <c r="AT952" s="56"/>
      <c r="AU952" s="56" t="str">
        <f t="shared" si="3106"/>
        <v/>
      </c>
      <c r="AV952" s="67" t="str">
        <f t="shared" si="3107"/>
        <v/>
      </c>
      <c r="AW952" s="67" t="str">
        <f t="shared" si="3108"/>
        <v/>
      </c>
      <c r="AX952" s="67" t="str">
        <f t="shared" si="3109"/>
        <v/>
      </c>
      <c r="AY952" s="67" t="str">
        <f t="shared" si="3110"/>
        <v/>
      </c>
      <c r="AZ952" s="67" t="str">
        <f t="shared" si="3111"/>
        <v/>
      </c>
      <c r="BA952" s="67" t="str">
        <f t="shared" si="3112"/>
        <v/>
      </c>
      <c r="BB952" s="67" t="str">
        <f t="shared" si="3113"/>
        <v/>
      </c>
      <c r="BC952" s="67" t="str">
        <f t="shared" si="3114"/>
        <v/>
      </c>
      <c r="BD952" s="67" t="str">
        <f t="shared" si="3115"/>
        <v/>
      </c>
      <c r="BE952" s="67" t="str">
        <f t="shared" si="3116"/>
        <v/>
      </c>
      <c r="BF952" s="67" t="str">
        <f t="shared" si="3117"/>
        <v/>
      </c>
      <c r="BG952" s="67" t="str">
        <f t="shared" si="3118"/>
        <v/>
      </c>
      <c r="BH952" s="67" t="str">
        <f t="shared" si="3119"/>
        <v/>
      </c>
      <c r="BI952" s="67" t="str">
        <f t="shared" si="3120"/>
        <v/>
      </c>
      <c r="BJ952" s="67" t="str">
        <f t="shared" si="3121"/>
        <v/>
      </c>
      <c r="BK952" s="67" t="str">
        <f t="shared" si="3122"/>
        <v/>
      </c>
      <c r="BL952" s="67" t="str">
        <f t="shared" si="3123"/>
        <v/>
      </c>
      <c r="BM952" s="67" t="str">
        <f t="shared" si="3124"/>
        <v/>
      </c>
      <c r="BN952" s="67" t="str">
        <f t="shared" si="3125"/>
        <v/>
      </c>
      <c r="BO952" s="67" t="str">
        <f t="shared" si="3126"/>
        <v/>
      </c>
      <c r="BP952" s="67" t="str">
        <f t="shared" si="3127"/>
        <v/>
      </c>
      <c r="BQ952" s="67" t="str">
        <f t="shared" si="3128"/>
        <v/>
      </c>
      <c r="BR952" s="67" t="str">
        <f t="shared" si="3129"/>
        <v/>
      </c>
      <c r="BS952" s="67" t="str">
        <f t="shared" si="3130"/>
        <v/>
      </c>
      <c r="BT952" s="67" t="str">
        <f t="shared" si="3131"/>
        <v/>
      </c>
      <c r="BU952" s="67" t="str">
        <f t="shared" si="3132"/>
        <v/>
      </c>
      <c r="BV952" s="67" t="str">
        <f t="shared" si="3133"/>
        <v/>
      </c>
      <c r="BW952" s="67" t="str">
        <f t="shared" si="3134"/>
        <v/>
      </c>
      <c r="BX952" s="67" t="str">
        <f t="shared" si="3135"/>
        <v/>
      </c>
      <c r="BY952" s="67" t="str">
        <f t="shared" si="3136"/>
        <v/>
      </c>
      <c r="BZ952" s="67" t="str">
        <f t="shared" si="3137"/>
        <v/>
      </c>
      <c r="CA952" s="67" t="str">
        <f t="shared" si="3138"/>
        <v/>
      </c>
      <c r="CB952" s="67" t="str">
        <f t="shared" si="3139"/>
        <v/>
      </c>
      <c r="CC952" s="67" t="str">
        <f t="shared" si="3140"/>
        <v/>
      </c>
      <c r="CD952" s="67" t="str">
        <f t="shared" si="3141"/>
        <v/>
      </c>
      <c r="CE952" s="67" t="str">
        <f t="shared" si="3142"/>
        <v/>
      </c>
      <c r="CF952" s="67" t="str">
        <f t="shared" si="3143"/>
        <v/>
      </c>
      <c r="CG952" s="67" t="str">
        <f t="shared" si="3144"/>
        <v/>
      </c>
      <c r="CH952" s="67" t="str">
        <f t="shared" si="3145"/>
        <v/>
      </c>
      <c r="CI952" s="67" t="str">
        <f t="shared" si="3146"/>
        <v/>
      </c>
      <c r="CJ952" s="67" t="str">
        <f t="shared" si="3147"/>
        <v/>
      </c>
      <c r="CK952" s="67" t="str">
        <f t="shared" si="3148"/>
        <v/>
      </c>
      <c r="CL952" s="67" t="str">
        <f t="shared" si="3149"/>
        <v/>
      </c>
      <c r="CM952" s="67" t="str">
        <f t="shared" si="3150"/>
        <v/>
      </c>
      <c r="CN952" s="67" t="str">
        <f t="shared" si="3151"/>
        <v/>
      </c>
      <c r="CO952" s="67" t="str">
        <f t="shared" si="3152"/>
        <v/>
      </c>
      <c r="CP952" s="67" t="str">
        <f t="shared" si="3153"/>
        <v/>
      </c>
      <c r="CQ952" s="67" t="str">
        <f t="shared" si="3154"/>
        <v/>
      </c>
      <c r="CR952" s="67" t="str">
        <f t="shared" si="3155"/>
        <v/>
      </c>
      <c r="CS952" s="16"/>
      <c r="CT952" s="67" t="str">
        <f t="shared" si="3156"/>
        <v/>
      </c>
      <c r="CU952" s="67" t="str">
        <f t="shared" si="3157"/>
        <v/>
      </c>
      <c r="CV952" s="67" t="str">
        <f t="shared" si="3158"/>
        <v/>
      </c>
      <c r="CW952" s="67" t="str">
        <f t="shared" si="3159"/>
        <v/>
      </c>
      <c r="CX952" s="67" t="str">
        <f t="shared" si="3160"/>
        <v/>
      </c>
      <c r="CY952" s="67" t="str">
        <f t="shared" si="3161"/>
        <v/>
      </c>
      <c r="CZ952" s="67" t="str">
        <f t="shared" si="3162"/>
        <v/>
      </c>
      <c r="DA952" s="67" t="str">
        <f t="shared" si="3163"/>
        <v/>
      </c>
      <c r="DB952" s="67" t="str">
        <f t="shared" si="3164"/>
        <v/>
      </c>
      <c r="DC952" s="67" t="str">
        <f t="shared" si="3165"/>
        <v/>
      </c>
      <c r="DD952" s="67" t="str">
        <f t="shared" si="3166"/>
        <v/>
      </c>
      <c r="DE952" s="67" t="str">
        <f t="shared" si="3167"/>
        <v/>
      </c>
      <c r="DF952" s="67" t="str">
        <f t="shared" si="3168"/>
        <v/>
      </c>
      <c r="DG952" s="67" t="str">
        <f t="shared" si="3169"/>
        <v/>
      </c>
      <c r="DH952" s="67" t="str">
        <f t="shared" si="3170"/>
        <v/>
      </c>
      <c r="DI952" s="67" t="str">
        <f t="shared" si="3171"/>
        <v/>
      </c>
      <c r="DJ952" s="67" t="str">
        <f t="shared" si="3172"/>
        <v/>
      </c>
      <c r="DK952" s="56"/>
      <c r="DL952" s="65"/>
      <c r="DM952" s="16"/>
    </row>
    <row r="953" spans="2:117" ht="12" customHeight="1">
      <c r="B953" s="56"/>
      <c r="C953" s="65"/>
      <c r="D953" s="198"/>
      <c r="E953" s="199"/>
      <c r="F953" s="199"/>
      <c r="G953" s="199"/>
      <c r="H953" s="200"/>
      <c r="I953" s="652" t="s">
        <v>108</v>
      </c>
      <c r="J953" s="653"/>
      <c r="K953" s="654"/>
      <c r="L953" s="64"/>
      <c r="M953" s="65"/>
      <c r="N953" s="65"/>
      <c r="O953" s="199"/>
      <c r="P953" s="199"/>
      <c r="Q953" s="199"/>
      <c r="R953" s="199"/>
      <c r="S953" s="199"/>
      <c r="T953" s="199"/>
      <c r="U953" s="199"/>
      <c r="V953" s="199"/>
      <c r="W953" s="199"/>
      <c r="X953" s="199"/>
      <c r="Y953" s="199"/>
      <c r="Z953" s="199"/>
      <c r="AA953" s="199"/>
      <c r="AB953" s="199"/>
      <c r="AC953" s="199"/>
      <c r="AD953" s="199"/>
      <c r="AE953" s="199"/>
      <c r="AF953" s="199"/>
      <c r="AG953" s="199"/>
      <c r="AH953" s="199"/>
      <c r="AI953" s="199"/>
      <c r="AJ953" s="199"/>
      <c r="AK953" s="56"/>
      <c r="AL953" s="56"/>
      <c r="AM953" s="56"/>
      <c r="AN953" s="65"/>
      <c r="AO953" s="56" t="str">
        <f t="shared" ref="AO953:AS953" si="3179">IF(AND($G953=AO$4,$H953=AO$6),$I953,"")</f>
        <v/>
      </c>
      <c r="AP953" s="56" t="str">
        <f t="shared" si="3179"/>
        <v/>
      </c>
      <c r="AQ953" s="56" t="str">
        <f t="shared" si="3179"/>
        <v/>
      </c>
      <c r="AR953" s="56" t="str">
        <f t="shared" si="3179"/>
        <v/>
      </c>
      <c r="AS953" s="56" t="str">
        <f t="shared" si="3179"/>
        <v/>
      </c>
      <c r="AT953" s="56"/>
      <c r="AU953" s="56" t="str">
        <f t="shared" si="3106"/>
        <v/>
      </c>
      <c r="AV953" s="67" t="str">
        <f t="shared" si="3107"/>
        <v/>
      </c>
      <c r="AW953" s="67" t="str">
        <f t="shared" si="3108"/>
        <v/>
      </c>
      <c r="AX953" s="67" t="str">
        <f t="shared" si="3109"/>
        <v/>
      </c>
      <c r="AY953" s="67" t="str">
        <f t="shared" si="3110"/>
        <v/>
      </c>
      <c r="AZ953" s="67" t="str">
        <f t="shared" si="3111"/>
        <v/>
      </c>
      <c r="BA953" s="67" t="str">
        <f t="shared" si="3112"/>
        <v/>
      </c>
      <c r="BB953" s="67" t="str">
        <f t="shared" si="3113"/>
        <v/>
      </c>
      <c r="BC953" s="67" t="str">
        <f t="shared" si="3114"/>
        <v/>
      </c>
      <c r="BD953" s="67" t="str">
        <f t="shared" si="3115"/>
        <v/>
      </c>
      <c r="BE953" s="67" t="str">
        <f t="shared" si="3116"/>
        <v/>
      </c>
      <c r="BF953" s="67" t="str">
        <f t="shared" si="3117"/>
        <v/>
      </c>
      <c r="BG953" s="67" t="str">
        <f t="shared" si="3118"/>
        <v/>
      </c>
      <c r="BH953" s="67" t="str">
        <f t="shared" si="3119"/>
        <v/>
      </c>
      <c r="BI953" s="67" t="str">
        <f t="shared" si="3120"/>
        <v/>
      </c>
      <c r="BJ953" s="67" t="str">
        <f t="shared" si="3121"/>
        <v/>
      </c>
      <c r="BK953" s="67" t="str">
        <f t="shared" si="3122"/>
        <v/>
      </c>
      <c r="BL953" s="67" t="str">
        <f t="shared" si="3123"/>
        <v/>
      </c>
      <c r="BM953" s="67" t="str">
        <f t="shared" si="3124"/>
        <v/>
      </c>
      <c r="BN953" s="67" t="str">
        <f t="shared" si="3125"/>
        <v/>
      </c>
      <c r="BO953" s="67" t="str">
        <f t="shared" si="3126"/>
        <v/>
      </c>
      <c r="BP953" s="67" t="str">
        <f t="shared" si="3127"/>
        <v/>
      </c>
      <c r="BQ953" s="67" t="str">
        <f t="shared" si="3128"/>
        <v/>
      </c>
      <c r="BR953" s="67" t="str">
        <f t="shared" si="3129"/>
        <v/>
      </c>
      <c r="BS953" s="67" t="str">
        <f t="shared" si="3130"/>
        <v/>
      </c>
      <c r="BT953" s="67" t="str">
        <f t="shared" si="3131"/>
        <v/>
      </c>
      <c r="BU953" s="67" t="str">
        <f t="shared" si="3132"/>
        <v/>
      </c>
      <c r="BV953" s="67" t="str">
        <f t="shared" si="3133"/>
        <v/>
      </c>
      <c r="BW953" s="67" t="str">
        <f t="shared" si="3134"/>
        <v/>
      </c>
      <c r="BX953" s="67" t="str">
        <f t="shared" si="3135"/>
        <v/>
      </c>
      <c r="BY953" s="67" t="str">
        <f t="shared" si="3136"/>
        <v/>
      </c>
      <c r="BZ953" s="67" t="str">
        <f t="shared" si="3137"/>
        <v/>
      </c>
      <c r="CA953" s="67" t="str">
        <f t="shared" si="3138"/>
        <v/>
      </c>
      <c r="CB953" s="67" t="str">
        <f t="shared" si="3139"/>
        <v/>
      </c>
      <c r="CC953" s="67" t="str">
        <f t="shared" si="3140"/>
        <v/>
      </c>
      <c r="CD953" s="67" t="str">
        <f t="shared" si="3141"/>
        <v/>
      </c>
      <c r="CE953" s="67" t="str">
        <f t="shared" si="3142"/>
        <v/>
      </c>
      <c r="CF953" s="67" t="str">
        <f t="shared" si="3143"/>
        <v/>
      </c>
      <c r="CG953" s="67" t="str">
        <f t="shared" si="3144"/>
        <v/>
      </c>
      <c r="CH953" s="67" t="str">
        <f t="shared" si="3145"/>
        <v/>
      </c>
      <c r="CI953" s="67" t="str">
        <f t="shared" si="3146"/>
        <v/>
      </c>
      <c r="CJ953" s="67" t="str">
        <f t="shared" si="3147"/>
        <v/>
      </c>
      <c r="CK953" s="67" t="str">
        <f t="shared" si="3148"/>
        <v/>
      </c>
      <c r="CL953" s="67" t="str">
        <f t="shared" si="3149"/>
        <v/>
      </c>
      <c r="CM953" s="67" t="str">
        <f t="shared" si="3150"/>
        <v/>
      </c>
      <c r="CN953" s="67" t="str">
        <f t="shared" si="3151"/>
        <v/>
      </c>
      <c r="CO953" s="67" t="str">
        <f t="shared" si="3152"/>
        <v/>
      </c>
      <c r="CP953" s="67" t="str">
        <f t="shared" si="3153"/>
        <v/>
      </c>
      <c r="CQ953" s="67" t="str">
        <f t="shared" si="3154"/>
        <v/>
      </c>
      <c r="CR953" s="67" t="str">
        <f t="shared" si="3155"/>
        <v/>
      </c>
      <c r="CS953" s="16"/>
      <c r="CT953" s="67" t="str">
        <f t="shared" si="3156"/>
        <v/>
      </c>
      <c r="CU953" s="67" t="str">
        <f t="shared" si="3157"/>
        <v/>
      </c>
      <c r="CV953" s="67" t="str">
        <f t="shared" si="3158"/>
        <v/>
      </c>
      <c r="CW953" s="67" t="str">
        <f t="shared" si="3159"/>
        <v/>
      </c>
      <c r="CX953" s="67" t="str">
        <f t="shared" si="3160"/>
        <v/>
      </c>
      <c r="CY953" s="67" t="str">
        <f t="shared" si="3161"/>
        <v/>
      </c>
      <c r="CZ953" s="67" t="str">
        <f t="shared" si="3162"/>
        <v/>
      </c>
      <c r="DA953" s="67" t="str">
        <f t="shared" si="3163"/>
        <v/>
      </c>
      <c r="DB953" s="67" t="str">
        <f t="shared" si="3164"/>
        <v/>
      </c>
      <c r="DC953" s="67" t="str">
        <f t="shared" si="3165"/>
        <v/>
      </c>
      <c r="DD953" s="67" t="str">
        <f t="shared" si="3166"/>
        <v/>
      </c>
      <c r="DE953" s="67" t="str">
        <f t="shared" si="3167"/>
        <v/>
      </c>
      <c r="DF953" s="67" t="str">
        <f t="shared" si="3168"/>
        <v/>
      </c>
      <c r="DG953" s="67" t="str">
        <f t="shared" si="3169"/>
        <v/>
      </c>
      <c r="DH953" s="67" t="str">
        <f t="shared" si="3170"/>
        <v/>
      </c>
      <c r="DI953" s="67" t="str">
        <f t="shared" si="3171"/>
        <v/>
      </c>
      <c r="DJ953" s="67" t="str">
        <f t="shared" si="3172"/>
        <v/>
      </c>
      <c r="DK953" s="56"/>
      <c r="DL953" s="65"/>
      <c r="DM953" s="16"/>
    </row>
    <row r="954" spans="2:117" ht="12" customHeight="1">
      <c r="B954" s="56"/>
      <c r="C954" s="65"/>
      <c r="D954" s="198"/>
      <c r="E954" s="199"/>
      <c r="F954" s="199"/>
      <c r="G954" s="199"/>
      <c r="H954" s="200"/>
      <c r="I954" s="655"/>
      <c r="J954" s="624"/>
      <c r="K954" s="656"/>
      <c r="L954" s="64"/>
      <c r="M954" s="65"/>
      <c r="N954" s="65"/>
      <c r="O954" s="199"/>
      <c r="P954" s="199"/>
      <c r="Q954" s="199"/>
      <c r="R954" s="199"/>
      <c r="S954" s="199"/>
      <c r="T954" s="199"/>
      <c r="U954" s="199"/>
      <c r="V954" s="199"/>
      <c r="W954" s="199"/>
      <c r="X954" s="199"/>
      <c r="Y954" s="199"/>
      <c r="Z954" s="199"/>
      <c r="AA954" s="199"/>
      <c r="AB954" s="199"/>
      <c r="AC954" s="199"/>
      <c r="AD954" s="199"/>
      <c r="AE954" s="199"/>
      <c r="AF954" s="199"/>
      <c r="AG954" s="199"/>
      <c r="AH954" s="199"/>
      <c r="AI954" s="199"/>
      <c r="AJ954" s="199"/>
      <c r="AK954" s="56"/>
      <c r="AL954" s="56"/>
      <c r="AM954" s="56"/>
      <c r="AN954" s="65"/>
      <c r="AO954" s="56" t="str">
        <f t="shared" ref="AO954:AS954" si="3180">IF(AND($G954=AO$4,$H954=AO$6),$I954,"")</f>
        <v/>
      </c>
      <c r="AP954" s="56" t="str">
        <f t="shared" si="3180"/>
        <v/>
      </c>
      <c r="AQ954" s="56" t="str">
        <f t="shared" si="3180"/>
        <v/>
      </c>
      <c r="AR954" s="56" t="str">
        <f t="shared" si="3180"/>
        <v/>
      </c>
      <c r="AS954" s="56" t="str">
        <f t="shared" si="3180"/>
        <v/>
      </c>
      <c r="AT954" s="56"/>
      <c r="AU954" s="56" t="str">
        <f t="shared" si="3106"/>
        <v/>
      </c>
      <c r="AV954" s="67" t="str">
        <f t="shared" si="3107"/>
        <v/>
      </c>
      <c r="AW954" s="67" t="str">
        <f t="shared" si="3108"/>
        <v/>
      </c>
      <c r="AX954" s="67" t="str">
        <f t="shared" si="3109"/>
        <v/>
      </c>
      <c r="AY954" s="67" t="str">
        <f t="shared" si="3110"/>
        <v/>
      </c>
      <c r="AZ954" s="67" t="str">
        <f t="shared" si="3111"/>
        <v/>
      </c>
      <c r="BA954" s="67" t="str">
        <f t="shared" si="3112"/>
        <v/>
      </c>
      <c r="BB954" s="67" t="str">
        <f t="shared" si="3113"/>
        <v/>
      </c>
      <c r="BC954" s="67" t="str">
        <f t="shared" si="3114"/>
        <v/>
      </c>
      <c r="BD954" s="67" t="str">
        <f t="shared" si="3115"/>
        <v/>
      </c>
      <c r="BE954" s="67" t="str">
        <f t="shared" si="3116"/>
        <v/>
      </c>
      <c r="BF954" s="67" t="str">
        <f t="shared" si="3117"/>
        <v/>
      </c>
      <c r="BG954" s="67" t="str">
        <f t="shared" si="3118"/>
        <v/>
      </c>
      <c r="BH954" s="67" t="str">
        <f t="shared" si="3119"/>
        <v/>
      </c>
      <c r="BI954" s="67" t="str">
        <f t="shared" si="3120"/>
        <v/>
      </c>
      <c r="BJ954" s="67" t="str">
        <f t="shared" si="3121"/>
        <v/>
      </c>
      <c r="BK954" s="67" t="str">
        <f t="shared" si="3122"/>
        <v/>
      </c>
      <c r="BL954" s="67" t="str">
        <f t="shared" si="3123"/>
        <v/>
      </c>
      <c r="BM954" s="67" t="str">
        <f t="shared" si="3124"/>
        <v/>
      </c>
      <c r="BN954" s="67" t="str">
        <f t="shared" si="3125"/>
        <v/>
      </c>
      <c r="BO954" s="67" t="str">
        <f t="shared" si="3126"/>
        <v/>
      </c>
      <c r="BP954" s="67" t="str">
        <f t="shared" si="3127"/>
        <v/>
      </c>
      <c r="BQ954" s="67" t="str">
        <f t="shared" si="3128"/>
        <v/>
      </c>
      <c r="BR954" s="67" t="str">
        <f t="shared" si="3129"/>
        <v/>
      </c>
      <c r="BS954" s="67" t="str">
        <f t="shared" si="3130"/>
        <v/>
      </c>
      <c r="BT954" s="67" t="str">
        <f t="shared" si="3131"/>
        <v/>
      </c>
      <c r="BU954" s="67" t="str">
        <f t="shared" si="3132"/>
        <v/>
      </c>
      <c r="BV954" s="67" t="str">
        <f t="shared" si="3133"/>
        <v/>
      </c>
      <c r="BW954" s="67" t="str">
        <f t="shared" si="3134"/>
        <v/>
      </c>
      <c r="BX954" s="67" t="str">
        <f t="shared" si="3135"/>
        <v/>
      </c>
      <c r="BY954" s="67" t="str">
        <f t="shared" si="3136"/>
        <v/>
      </c>
      <c r="BZ954" s="67" t="str">
        <f t="shared" si="3137"/>
        <v/>
      </c>
      <c r="CA954" s="67" t="str">
        <f t="shared" si="3138"/>
        <v/>
      </c>
      <c r="CB954" s="67" t="str">
        <f t="shared" si="3139"/>
        <v/>
      </c>
      <c r="CC954" s="67" t="str">
        <f t="shared" si="3140"/>
        <v/>
      </c>
      <c r="CD954" s="67" t="str">
        <f t="shared" si="3141"/>
        <v/>
      </c>
      <c r="CE954" s="67" t="str">
        <f t="shared" si="3142"/>
        <v/>
      </c>
      <c r="CF954" s="67" t="str">
        <f t="shared" si="3143"/>
        <v/>
      </c>
      <c r="CG954" s="67" t="str">
        <f t="shared" si="3144"/>
        <v/>
      </c>
      <c r="CH954" s="67" t="str">
        <f t="shared" si="3145"/>
        <v/>
      </c>
      <c r="CI954" s="67" t="str">
        <f t="shared" si="3146"/>
        <v/>
      </c>
      <c r="CJ954" s="67" t="str">
        <f t="shared" si="3147"/>
        <v/>
      </c>
      <c r="CK954" s="67" t="str">
        <f t="shared" si="3148"/>
        <v/>
      </c>
      <c r="CL954" s="67" t="str">
        <f t="shared" si="3149"/>
        <v/>
      </c>
      <c r="CM954" s="67" t="str">
        <f t="shared" si="3150"/>
        <v/>
      </c>
      <c r="CN954" s="67" t="str">
        <f t="shared" si="3151"/>
        <v/>
      </c>
      <c r="CO954" s="67" t="str">
        <f t="shared" si="3152"/>
        <v/>
      </c>
      <c r="CP954" s="67" t="str">
        <f t="shared" si="3153"/>
        <v/>
      </c>
      <c r="CQ954" s="67" t="str">
        <f t="shared" si="3154"/>
        <v/>
      </c>
      <c r="CR954" s="67" t="str">
        <f t="shared" si="3155"/>
        <v/>
      </c>
      <c r="CS954" s="16"/>
      <c r="CT954" s="67" t="str">
        <f t="shared" si="3156"/>
        <v/>
      </c>
      <c r="CU954" s="67" t="str">
        <f t="shared" si="3157"/>
        <v/>
      </c>
      <c r="CV954" s="67" t="str">
        <f t="shared" si="3158"/>
        <v/>
      </c>
      <c r="CW954" s="67" t="str">
        <f t="shared" si="3159"/>
        <v/>
      </c>
      <c r="CX954" s="67" t="str">
        <f t="shared" si="3160"/>
        <v/>
      </c>
      <c r="CY954" s="67" t="str">
        <f t="shared" si="3161"/>
        <v/>
      </c>
      <c r="CZ954" s="67" t="str">
        <f t="shared" si="3162"/>
        <v/>
      </c>
      <c r="DA954" s="67" t="str">
        <f t="shared" si="3163"/>
        <v/>
      </c>
      <c r="DB954" s="67" t="str">
        <f t="shared" si="3164"/>
        <v/>
      </c>
      <c r="DC954" s="67" t="str">
        <f t="shared" si="3165"/>
        <v/>
      </c>
      <c r="DD954" s="67" t="str">
        <f t="shared" si="3166"/>
        <v/>
      </c>
      <c r="DE954" s="67" t="str">
        <f t="shared" si="3167"/>
        <v/>
      </c>
      <c r="DF954" s="67" t="str">
        <f t="shared" si="3168"/>
        <v/>
      </c>
      <c r="DG954" s="67" t="str">
        <f t="shared" si="3169"/>
        <v/>
      </c>
      <c r="DH954" s="67" t="str">
        <f t="shared" si="3170"/>
        <v/>
      </c>
      <c r="DI954" s="67" t="str">
        <f t="shared" si="3171"/>
        <v/>
      </c>
      <c r="DJ954" s="67" t="str">
        <f t="shared" si="3172"/>
        <v/>
      </c>
      <c r="DK954" s="56"/>
      <c r="DL954" s="65"/>
      <c r="DM954" s="16"/>
    </row>
    <row r="955" spans="2:117" ht="12" customHeight="1">
      <c r="B955" s="16"/>
      <c r="C955" s="34"/>
      <c r="D955" s="16"/>
      <c r="E955" s="16"/>
      <c r="F955" s="16"/>
      <c r="G955" s="16"/>
      <c r="H955" s="35"/>
      <c r="I955" s="16"/>
      <c r="J955" s="16"/>
      <c r="K955" s="16"/>
      <c r="L955" s="42"/>
      <c r="M955" s="43"/>
      <c r="N955" s="43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F955" s="38"/>
      <c r="AG955" s="38"/>
      <c r="AH955" s="38"/>
      <c r="AI955" s="38"/>
      <c r="AJ955" s="38"/>
      <c r="AK955" s="16"/>
      <c r="AL955" s="38"/>
      <c r="AM955" s="16"/>
      <c r="AN955" s="34"/>
      <c r="AO955" s="67" t="str">
        <f t="shared" ref="AO955:AS955" si="3181">IF(AND($G955=AO$4,$H955=AO$6),$I955,"")</f>
        <v/>
      </c>
      <c r="AP955" s="67" t="str">
        <f t="shared" si="3181"/>
        <v/>
      </c>
      <c r="AQ955" s="67" t="str">
        <f t="shared" si="3181"/>
        <v/>
      </c>
      <c r="AR955" s="67" t="str">
        <f t="shared" si="3181"/>
        <v/>
      </c>
      <c r="AS955" s="67" t="str">
        <f t="shared" si="3181"/>
        <v/>
      </c>
      <c r="AT955" s="16"/>
      <c r="AU955" s="67" t="str">
        <f t="shared" si="3106"/>
        <v/>
      </c>
      <c r="AV955" s="67" t="str">
        <f t="shared" si="3107"/>
        <v/>
      </c>
      <c r="AW955" s="67" t="str">
        <f t="shared" si="3108"/>
        <v/>
      </c>
      <c r="AX955" s="67" t="str">
        <f t="shared" si="3109"/>
        <v/>
      </c>
      <c r="AY955" s="67" t="str">
        <f t="shared" si="3110"/>
        <v/>
      </c>
      <c r="AZ955" s="67" t="str">
        <f t="shared" si="3111"/>
        <v/>
      </c>
      <c r="BA955" s="67" t="str">
        <f t="shared" si="3112"/>
        <v/>
      </c>
      <c r="BB955" s="67" t="str">
        <f t="shared" si="3113"/>
        <v/>
      </c>
      <c r="BC955" s="67" t="str">
        <f t="shared" si="3114"/>
        <v/>
      </c>
      <c r="BD955" s="67" t="str">
        <f t="shared" si="3115"/>
        <v/>
      </c>
      <c r="BE955" s="67" t="str">
        <f t="shared" si="3116"/>
        <v/>
      </c>
      <c r="BF955" s="67" t="str">
        <f t="shared" si="3117"/>
        <v/>
      </c>
      <c r="BG955" s="67" t="str">
        <f t="shared" si="3118"/>
        <v/>
      </c>
      <c r="BH955" s="67" t="str">
        <f t="shared" si="3119"/>
        <v/>
      </c>
      <c r="BI955" s="67" t="str">
        <f t="shared" si="3120"/>
        <v/>
      </c>
      <c r="BJ955" s="67" t="str">
        <f t="shared" si="3121"/>
        <v/>
      </c>
      <c r="BK955" s="67" t="str">
        <f t="shared" si="3122"/>
        <v/>
      </c>
      <c r="BL955" s="67" t="str">
        <f t="shared" si="3123"/>
        <v/>
      </c>
      <c r="BM955" s="67" t="str">
        <f t="shared" si="3124"/>
        <v/>
      </c>
      <c r="BN955" s="67" t="str">
        <f t="shared" si="3125"/>
        <v/>
      </c>
      <c r="BO955" s="67" t="str">
        <f t="shared" si="3126"/>
        <v/>
      </c>
      <c r="BP955" s="67" t="str">
        <f t="shared" si="3127"/>
        <v/>
      </c>
      <c r="BQ955" s="67" t="str">
        <f t="shared" si="3128"/>
        <v/>
      </c>
      <c r="BR955" s="67" t="str">
        <f t="shared" si="3129"/>
        <v/>
      </c>
      <c r="BS955" s="67" t="str">
        <f t="shared" si="3130"/>
        <v/>
      </c>
      <c r="BT955" s="67" t="str">
        <f t="shared" si="3131"/>
        <v/>
      </c>
      <c r="BU955" s="67" t="str">
        <f t="shared" si="3132"/>
        <v/>
      </c>
      <c r="BV955" s="67" t="str">
        <f t="shared" si="3133"/>
        <v/>
      </c>
      <c r="BW955" s="67" t="str">
        <f t="shared" si="3134"/>
        <v/>
      </c>
      <c r="BX955" s="67" t="str">
        <f t="shared" si="3135"/>
        <v/>
      </c>
      <c r="BY955" s="67" t="str">
        <f t="shared" si="3136"/>
        <v/>
      </c>
      <c r="BZ955" s="67" t="str">
        <f t="shared" si="3137"/>
        <v/>
      </c>
      <c r="CA955" s="67" t="str">
        <f t="shared" si="3138"/>
        <v/>
      </c>
      <c r="CB955" s="67" t="str">
        <f t="shared" si="3139"/>
        <v/>
      </c>
      <c r="CC955" s="67" t="str">
        <f t="shared" si="3140"/>
        <v/>
      </c>
      <c r="CD955" s="67" t="str">
        <f t="shared" si="3141"/>
        <v/>
      </c>
      <c r="CE955" s="67" t="str">
        <f t="shared" si="3142"/>
        <v/>
      </c>
      <c r="CF955" s="67" t="str">
        <f t="shared" si="3143"/>
        <v/>
      </c>
      <c r="CG955" s="67" t="str">
        <f t="shared" si="3144"/>
        <v/>
      </c>
      <c r="CH955" s="67" t="str">
        <f t="shared" si="3145"/>
        <v/>
      </c>
      <c r="CI955" s="67" t="str">
        <f t="shared" si="3146"/>
        <v/>
      </c>
      <c r="CJ955" s="67" t="str">
        <f t="shared" si="3147"/>
        <v/>
      </c>
      <c r="CK955" s="67" t="str">
        <f t="shared" si="3148"/>
        <v/>
      </c>
      <c r="CL955" s="67" t="str">
        <f t="shared" si="3149"/>
        <v/>
      </c>
      <c r="CM955" s="67" t="str">
        <f t="shared" si="3150"/>
        <v/>
      </c>
      <c r="CN955" s="67" t="str">
        <f t="shared" si="3151"/>
        <v/>
      </c>
      <c r="CO955" s="67" t="str">
        <f t="shared" si="3152"/>
        <v/>
      </c>
      <c r="CP955" s="67" t="str">
        <f t="shared" si="3153"/>
        <v/>
      </c>
      <c r="CQ955" s="67" t="str">
        <f t="shared" si="3154"/>
        <v/>
      </c>
      <c r="CR955" s="67" t="str">
        <f t="shared" si="3155"/>
        <v/>
      </c>
      <c r="CS955" s="16"/>
      <c r="CT955" s="67" t="str">
        <f t="shared" si="3156"/>
        <v/>
      </c>
      <c r="CU955" s="67" t="str">
        <f t="shared" si="3157"/>
        <v/>
      </c>
      <c r="CV955" s="67" t="str">
        <f t="shared" si="3158"/>
        <v/>
      </c>
      <c r="CW955" s="67" t="str">
        <f t="shared" si="3159"/>
        <v/>
      </c>
      <c r="CX955" s="67" t="str">
        <f t="shared" si="3160"/>
        <v/>
      </c>
      <c r="CY955" s="67" t="str">
        <f t="shared" si="3161"/>
        <v/>
      </c>
      <c r="CZ955" s="67" t="str">
        <f t="shared" si="3162"/>
        <v/>
      </c>
      <c r="DA955" s="67" t="str">
        <f t="shared" si="3163"/>
        <v/>
      </c>
      <c r="DB955" s="67" t="str">
        <f t="shared" si="3164"/>
        <v/>
      </c>
      <c r="DC955" s="67" t="str">
        <f t="shared" si="3165"/>
        <v/>
      </c>
      <c r="DD955" s="67" t="str">
        <f t="shared" si="3166"/>
        <v/>
      </c>
      <c r="DE955" s="67" t="str">
        <f t="shared" si="3167"/>
        <v/>
      </c>
      <c r="DF955" s="67" t="str">
        <f t="shared" si="3168"/>
        <v/>
      </c>
      <c r="DG955" s="67" t="str">
        <f t="shared" si="3169"/>
        <v/>
      </c>
      <c r="DH955" s="67" t="str">
        <f t="shared" si="3170"/>
        <v/>
      </c>
      <c r="DI955" s="67" t="str">
        <f t="shared" si="3171"/>
        <v/>
      </c>
      <c r="DJ955" s="67" t="str">
        <f t="shared" si="3172"/>
        <v/>
      </c>
      <c r="DK955" s="16"/>
      <c r="DL955" s="34"/>
      <c r="DM955" s="16"/>
    </row>
    <row r="956" spans="2:117" ht="6" customHeight="1">
      <c r="B956" s="56"/>
      <c r="C956" s="65"/>
      <c r="D956" s="198"/>
      <c r="E956" s="199"/>
      <c r="F956" s="199"/>
      <c r="G956" s="199"/>
      <c r="H956" s="200"/>
      <c r="I956" s="199"/>
      <c r="J956" s="199"/>
      <c r="K956" s="199"/>
      <c r="L956" s="64"/>
      <c r="M956" s="65"/>
      <c r="N956" s="65"/>
      <c r="O956" s="199"/>
      <c r="P956" s="199"/>
      <c r="Q956" s="199"/>
      <c r="R956" s="199"/>
      <c r="S956" s="199"/>
      <c r="T956" s="199"/>
      <c r="U956" s="199"/>
      <c r="V956" s="199"/>
      <c r="W956" s="199"/>
      <c r="X956" s="199"/>
      <c r="Y956" s="199"/>
      <c r="Z956" s="199"/>
      <c r="AA956" s="199"/>
      <c r="AB956" s="199"/>
      <c r="AC956" s="199"/>
      <c r="AD956" s="199"/>
      <c r="AE956" s="199"/>
      <c r="AF956" s="199"/>
      <c r="AG956" s="199"/>
      <c r="AH956" s="199"/>
      <c r="AI956" s="199"/>
      <c r="AJ956" s="199"/>
      <c r="AK956" s="56"/>
      <c r="AL956" s="38"/>
      <c r="AM956" s="56"/>
      <c r="AN956" s="65"/>
      <c r="AO956" s="56"/>
      <c r="AP956" s="56"/>
      <c r="AQ956" s="56"/>
      <c r="AR956" s="56"/>
      <c r="AS956" s="56"/>
      <c r="AT956" s="56"/>
      <c r="AU956" s="5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56"/>
      <c r="DL956" s="65"/>
      <c r="DM956" s="56"/>
    </row>
    <row r="957" spans="2:117" ht="27.75" customHeight="1">
      <c r="B957" s="56"/>
      <c r="C957" s="65"/>
      <c r="D957" s="198"/>
      <c r="E957" s="199"/>
      <c r="F957" s="199"/>
      <c r="G957" s="199"/>
      <c r="H957" s="200"/>
      <c r="I957" s="201"/>
      <c r="J957" s="201"/>
      <c r="K957" s="199"/>
      <c r="L957" s="64"/>
      <c r="M957" s="65"/>
      <c r="N957" s="65"/>
      <c r="O957" s="199"/>
      <c r="P957" s="199"/>
      <c r="Q957" s="199"/>
      <c r="R957" s="199"/>
      <c r="S957" s="199"/>
      <c r="T957" s="204"/>
      <c r="U957" s="199"/>
      <c r="V957" s="199"/>
      <c r="W957" s="199"/>
      <c r="X957" s="199"/>
      <c r="Y957" s="199"/>
      <c r="Z957" s="199"/>
      <c r="AA957" s="199"/>
      <c r="AB957" s="199"/>
      <c r="AC957" s="199"/>
      <c r="AD957" s="199"/>
      <c r="AE957" s="199"/>
      <c r="AF957" s="199"/>
      <c r="AG957" s="199"/>
      <c r="AH957" s="199"/>
      <c r="AI957" s="199"/>
      <c r="AJ957" s="199"/>
      <c r="AK957" s="56"/>
      <c r="AL957" s="38"/>
      <c r="AM957" s="56"/>
      <c r="AN957" s="65"/>
      <c r="AO957" s="56"/>
      <c r="AP957" s="56"/>
      <c r="AQ957" s="56"/>
      <c r="AR957" s="56"/>
      <c r="AS957" s="56"/>
      <c r="AT957" s="56"/>
      <c r="AU957" s="5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205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56"/>
      <c r="DL957" s="65"/>
      <c r="DM957" s="16"/>
    </row>
    <row r="958" spans="2:117" ht="24" customHeight="1">
      <c r="B958" s="56"/>
      <c r="C958" s="65"/>
      <c r="D958" s="198"/>
      <c r="E958" s="199"/>
      <c r="F958" s="199"/>
      <c r="G958" s="199"/>
      <c r="H958" s="200"/>
      <c r="I958" s="199"/>
      <c r="J958" s="199"/>
      <c r="K958" s="199"/>
      <c r="L958" s="64"/>
      <c r="M958" s="65"/>
      <c r="N958" s="65"/>
      <c r="O958" s="199"/>
      <c r="P958" s="199"/>
      <c r="Q958" s="199"/>
      <c r="R958" s="199"/>
      <c r="S958" s="199"/>
      <c r="T958" s="199"/>
      <c r="U958" s="199"/>
      <c r="V958" s="199"/>
      <c r="W958" s="199"/>
      <c r="X958" s="199"/>
      <c r="Y958" s="199"/>
      <c r="Z958" s="199"/>
      <c r="AA958" s="199"/>
      <c r="AB958" s="199"/>
      <c r="AC958" s="199"/>
      <c r="AD958" s="199"/>
      <c r="AE958" s="199"/>
      <c r="AF958" s="199"/>
      <c r="AG958" s="199"/>
      <c r="AH958" s="199"/>
      <c r="AI958" s="199"/>
      <c r="AJ958" s="199"/>
      <c r="AK958" s="56"/>
      <c r="AL958" s="56"/>
      <c r="AM958" s="56"/>
      <c r="AN958" s="65"/>
      <c r="AO958" s="56"/>
      <c r="AP958" s="56"/>
      <c r="AQ958" s="56"/>
      <c r="AR958" s="56"/>
      <c r="AS958" s="56"/>
      <c r="AT958" s="56"/>
      <c r="AU958" s="5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56"/>
      <c r="DL958" s="65"/>
      <c r="DM958" s="16"/>
    </row>
    <row r="959" spans="2:117" ht="12.75" customHeight="1">
      <c r="B959" s="56"/>
      <c r="C959" s="65"/>
      <c r="D959" s="198"/>
      <c r="E959" s="206" t="s">
        <v>109</v>
      </c>
      <c r="F959" s="207" t="s">
        <v>44</v>
      </c>
      <c r="G959" s="208"/>
      <c r="H959" s="200"/>
      <c r="I959" s="199"/>
      <c r="J959" s="199"/>
      <c r="K959" s="199"/>
      <c r="L959" s="64"/>
      <c r="M959" s="65"/>
      <c r="N959" s="65"/>
      <c r="O959" s="199"/>
      <c r="P959" s="199"/>
      <c r="Q959" s="199"/>
      <c r="R959" s="199"/>
      <c r="S959" s="199"/>
      <c r="T959" s="199"/>
      <c r="U959" s="206"/>
      <c r="V959" s="209"/>
      <c r="W959" s="199"/>
      <c r="X959" s="199"/>
      <c r="Y959" s="206"/>
      <c r="Z959" s="209"/>
      <c r="AA959" s="199"/>
      <c r="AB959" s="199"/>
      <c r="AC959" s="206"/>
      <c r="AD959" s="209"/>
      <c r="AE959" s="199"/>
      <c r="AF959" s="199"/>
      <c r="AG959" s="199"/>
      <c r="AH959" s="199"/>
      <c r="AI959" s="199"/>
      <c r="AJ959" s="199"/>
      <c r="AK959" s="56"/>
      <c r="AL959" s="56"/>
      <c r="AM959" s="56"/>
      <c r="AN959" s="65"/>
      <c r="AO959" s="56"/>
      <c r="AP959" s="56"/>
      <c r="AQ959" s="56"/>
      <c r="AR959" s="56"/>
      <c r="AS959" s="56"/>
      <c r="AT959" s="56"/>
      <c r="AU959" s="5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56"/>
      <c r="DL959" s="65"/>
      <c r="DM959" s="56"/>
    </row>
    <row r="960" spans="2:117" ht="12.75" customHeight="1">
      <c r="B960" s="56"/>
      <c r="C960" s="65"/>
      <c r="D960" s="198"/>
      <c r="E960" s="206"/>
      <c r="F960" s="210" t="s">
        <v>45</v>
      </c>
      <c r="G960" s="208"/>
      <c r="H960" s="200"/>
      <c r="I960" s="199"/>
      <c r="J960" s="199"/>
      <c r="K960" s="199"/>
      <c r="L960" s="64"/>
      <c r="M960" s="65"/>
      <c r="N960" s="65"/>
      <c r="O960" s="199"/>
      <c r="P960" s="199"/>
      <c r="Q960" s="199"/>
      <c r="R960" s="199"/>
      <c r="S960" s="199"/>
      <c r="T960" s="199"/>
      <c r="U960" s="206"/>
      <c r="V960" s="209"/>
      <c r="W960" s="199"/>
      <c r="X960" s="199"/>
      <c r="Y960" s="206"/>
      <c r="Z960" s="209"/>
      <c r="AA960" s="199"/>
      <c r="AB960" s="199"/>
      <c r="AC960" s="206"/>
      <c r="AD960" s="209"/>
      <c r="AE960" s="199"/>
      <c r="AF960" s="199"/>
      <c r="AG960" s="199"/>
      <c r="AH960" s="199"/>
      <c r="AI960" s="199"/>
      <c r="AJ960" s="199"/>
      <c r="AK960" s="56"/>
      <c r="AL960" s="56"/>
      <c r="AM960" s="56"/>
      <c r="AN960" s="65"/>
      <c r="AO960" s="56"/>
      <c r="AP960" s="56"/>
      <c r="AQ960" s="56"/>
      <c r="AR960" s="56"/>
      <c r="AS960" s="56"/>
      <c r="AT960" s="56"/>
      <c r="AU960" s="5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56"/>
      <c r="DL960" s="65"/>
      <c r="DM960" s="56"/>
    </row>
    <row r="961" spans="2:117" ht="12.75" customHeight="1">
      <c r="B961" s="56"/>
      <c r="C961" s="65"/>
      <c r="D961" s="198"/>
      <c r="E961" s="206"/>
      <c r="F961" s="210" t="s">
        <v>46</v>
      </c>
      <c r="G961" s="208"/>
      <c r="H961" s="200"/>
      <c r="I961" s="199"/>
      <c r="J961" s="199"/>
      <c r="K961" s="199"/>
      <c r="L961" s="64"/>
      <c r="M961" s="65"/>
      <c r="N961" s="65"/>
      <c r="O961" s="199"/>
      <c r="P961" s="199"/>
      <c r="Q961" s="199"/>
      <c r="R961" s="199"/>
      <c r="S961" s="199"/>
      <c r="T961" s="199"/>
      <c r="U961" s="206"/>
      <c r="V961" s="209"/>
      <c r="W961" s="199"/>
      <c r="X961" s="199"/>
      <c r="Y961" s="206"/>
      <c r="Z961" s="209"/>
      <c r="AA961" s="199"/>
      <c r="AB961" s="199"/>
      <c r="AC961" s="206"/>
      <c r="AD961" s="209"/>
      <c r="AE961" s="199"/>
      <c r="AF961" s="199"/>
      <c r="AG961" s="199"/>
      <c r="AH961" s="199"/>
      <c r="AI961" s="199"/>
      <c r="AJ961" s="199"/>
      <c r="AK961" s="56"/>
      <c r="AL961" s="56"/>
      <c r="AM961" s="56"/>
      <c r="AN961" s="65"/>
      <c r="AO961" s="56"/>
      <c r="AP961" s="56"/>
      <c r="AQ961" s="56"/>
      <c r="AR961" s="56"/>
      <c r="AS961" s="56"/>
      <c r="AT961" s="56"/>
      <c r="AU961" s="5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56"/>
      <c r="DL961" s="65"/>
      <c r="DM961" s="56"/>
    </row>
    <row r="962" spans="2:117" ht="12.75" customHeight="1">
      <c r="B962" s="56"/>
      <c r="C962" s="65"/>
      <c r="D962" s="198"/>
      <c r="E962" s="206"/>
      <c r="F962" s="210" t="s">
        <v>47</v>
      </c>
      <c r="G962" s="208"/>
      <c r="H962" s="200"/>
      <c r="I962" s="199"/>
      <c r="J962" s="199"/>
      <c r="K962" s="199"/>
      <c r="L962" s="64"/>
      <c r="M962" s="65"/>
      <c r="N962" s="65"/>
      <c r="O962" s="199"/>
      <c r="P962" s="199"/>
      <c r="Q962" s="199"/>
      <c r="R962" s="199"/>
      <c r="S962" s="199"/>
      <c r="T962" s="199"/>
      <c r="U962" s="206"/>
      <c r="V962" s="209"/>
      <c r="W962" s="199"/>
      <c r="X962" s="199"/>
      <c r="Y962" s="206"/>
      <c r="Z962" s="209"/>
      <c r="AA962" s="199"/>
      <c r="AB962" s="199"/>
      <c r="AC962" s="206"/>
      <c r="AD962" s="209"/>
      <c r="AE962" s="199"/>
      <c r="AF962" s="199"/>
      <c r="AG962" s="199"/>
      <c r="AH962" s="199"/>
      <c r="AI962" s="199"/>
      <c r="AJ962" s="199"/>
      <c r="AK962" s="56"/>
      <c r="AL962" s="56"/>
      <c r="AM962" s="56"/>
      <c r="AN962" s="65"/>
      <c r="AO962" s="56"/>
      <c r="AP962" s="56"/>
      <c r="AQ962" s="56"/>
      <c r="AR962" s="56"/>
      <c r="AS962" s="56"/>
      <c r="AT962" s="56"/>
      <c r="AU962" s="5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56"/>
      <c r="DL962" s="65"/>
      <c r="DM962" s="56"/>
    </row>
    <row r="963" spans="2:117" ht="12.75" customHeight="1">
      <c r="B963" s="56"/>
      <c r="C963" s="65"/>
      <c r="D963" s="198"/>
      <c r="E963" s="206"/>
      <c r="F963" s="211" t="s">
        <v>48</v>
      </c>
      <c r="G963" s="208"/>
      <c r="H963" s="200"/>
      <c r="I963" s="199"/>
      <c r="J963" s="199"/>
      <c r="K963" s="199"/>
      <c r="L963" s="64"/>
      <c r="M963" s="65"/>
      <c r="N963" s="65"/>
      <c r="O963" s="199"/>
      <c r="P963" s="199"/>
      <c r="Q963" s="199"/>
      <c r="R963" s="199"/>
      <c r="S963" s="199"/>
      <c r="T963" s="199"/>
      <c r="U963" s="206"/>
      <c r="V963" s="209"/>
      <c r="W963" s="199"/>
      <c r="X963" s="199"/>
      <c r="Y963" s="206"/>
      <c r="Z963" s="209"/>
      <c r="AA963" s="199"/>
      <c r="AB963" s="199"/>
      <c r="AC963" s="206"/>
      <c r="AD963" s="209"/>
      <c r="AE963" s="199"/>
      <c r="AF963" s="199"/>
      <c r="AG963" s="199"/>
      <c r="AH963" s="199"/>
      <c r="AI963" s="199"/>
      <c r="AJ963" s="199"/>
      <c r="AK963" s="56"/>
      <c r="AL963" s="56"/>
      <c r="AM963" s="56"/>
      <c r="AN963" s="65"/>
      <c r="AO963" s="56"/>
      <c r="AP963" s="56"/>
      <c r="AQ963" s="56"/>
      <c r="AR963" s="56"/>
      <c r="AS963" s="56"/>
      <c r="AT963" s="56"/>
      <c r="AU963" s="5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56"/>
      <c r="DL963" s="65"/>
      <c r="DM963" s="56"/>
    </row>
    <row r="964" spans="2:117" ht="12.75" customHeight="1">
      <c r="B964" s="56"/>
      <c r="C964" s="65"/>
      <c r="D964" s="198"/>
      <c r="E964" s="206" t="s">
        <v>110</v>
      </c>
      <c r="F964" s="212" t="s">
        <v>49</v>
      </c>
      <c r="G964" s="208"/>
      <c r="H964" s="200"/>
      <c r="I964" s="199"/>
      <c r="J964" s="199"/>
      <c r="K964" s="199"/>
      <c r="L964" s="64"/>
      <c r="M964" s="65"/>
      <c r="N964" s="65"/>
      <c r="O964" s="199"/>
      <c r="P964" s="199"/>
      <c r="Q964" s="199"/>
      <c r="R964" s="199"/>
      <c r="S964" s="199"/>
      <c r="T964" s="199"/>
      <c r="U964" s="206"/>
      <c r="V964" s="209"/>
      <c r="W964" s="199"/>
      <c r="X964" s="199"/>
      <c r="Y964" s="206"/>
      <c r="Z964" s="209"/>
      <c r="AA964" s="199"/>
      <c r="AB964" s="199"/>
      <c r="AC964" s="206"/>
      <c r="AD964" s="209"/>
      <c r="AE964" s="199"/>
      <c r="AF964" s="199"/>
      <c r="AG964" s="199"/>
      <c r="AH964" s="199"/>
      <c r="AI964" s="199"/>
      <c r="AJ964" s="199"/>
      <c r="AK964" s="56"/>
      <c r="AL964" s="56"/>
      <c r="AM964" s="56"/>
      <c r="AN964" s="65"/>
      <c r="AO964" s="56"/>
      <c r="AP964" s="56"/>
      <c r="AQ964" s="56"/>
      <c r="AR964" s="56"/>
      <c r="AS964" s="56"/>
      <c r="AT964" s="56"/>
      <c r="AU964" s="5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56"/>
      <c r="DL964" s="65"/>
      <c r="DM964" s="56"/>
    </row>
    <row r="965" spans="2:117" ht="12.75" customHeight="1">
      <c r="B965" s="56"/>
      <c r="C965" s="65"/>
      <c r="D965" s="198"/>
      <c r="E965" s="206"/>
      <c r="F965" s="210" t="s">
        <v>50</v>
      </c>
      <c r="G965" s="208"/>
      <c r="H965" s="200"/>
      <c r="I965" s="199"/>
      <c r="J965" s="199"/>
      <c r="K965" s="199"/>
      <c r="L965" s="64"/>
      <c r="M965" s="65"/>
      <c r="N965" s="65"/>
      <c r="O965" s="199"/>
      <c r="P965" s="199"/>
      <c r="Q965" s="199"/>
      <c r="R965" s="199"/>
      <c r="S965" s="199"/>
      <c r="T965" s="199"/>
      <c r="U965" s="206"/>
      <c r="V965" s="209"/>
      <c r="W965" s="199"/>
      <c r="X965" s="199"/>
      <c r="Y965" s="206"/>
      <c r="Z965" s="209"/>
      <c r="AA965" s="199"/>
      <c r="AB965" s="199"/>
      <c r="AC965" s="206"/>
      <c r="AD965" s="209"/>
      <c r="AE965" s="199"/>
      <c r="AF965" s="199"/>
      <c r="AG965" s="199"/>
      <c r="AH965" s="199"/>
      <c r="AI965" s="199"/>
      <c r="AJ965" s="199"/>
      <c r="AK965" s="56"/>
      <c r="AL965" s="56"/>
      <c r="AM965" s="56"/>
      <c r="AN965" s="65"/>
      <c r="AO965" s="56"/>
      <c r="AP965" s="56"/>
      <c r="AQ965" s="56"/>
      <c r="AR965" s="56"/>
      <c r="AS965" s="56"/>
      <c r="AT965" s="56"/>
      <c r="AU965" s="5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56"/>
      <c r="DL965" s="65"/>
      <c r="DM965" s="56"/>
    </row>
    <row r="966" spans="2:117" ht="12.75" customHeight="1">
      <c r="B966" s="56"/>
      <c r="C966" s="65"/>
      <c r="D966" s="198"/>
      <c r="E966" s="206"/>
      <c r="F966" s="213" t="s">
        <v>51</v>
      </c>
      <c r="G966" s="208"/>
      <c r="H966" s="200"/>
      <c r="I966" s="199"/>
      <c r="J966" s="199"/>
      <c r="K966" s="199"/>
      <c r="L966" s="64"/>
      <c r="M966" s="65"/>
      <c r="N966" s="65"/>
      <c r="O966" s="199"/>
      <c r="P966" s="199"/>
      <c r="Q966" s="199"/>
      <c r="R966" s="199"/>
      <c r="S966" s="199"/>
      <c r="T966" s="199"/>
      <c r="U966" s="206"/>
      <c r="V966" s="209"/>
      <c r="W966" s="199"/>
      <c r="X966" s="199"/>
      <c r="Y966" s="206"/>
      <c r="Z966" s="209"/>
      <c r="AA966" s="199"/>
      <c r="AB966" s="199"/>
      <c r="AC966" s="206"/>
      <c r="AD966" s="209"/>
      <c r="AE966" s="199"/>
      <c r="AF966" s="199"/>
      <c r="AG966" s="199"/>
      <c r="AH966" s="199"/>
      <c r="AI966" s="199"/>
      <c r="AJ966" s="199"/>
      <c r="AK966" s="56"/>
      <c r="AL966" s="56"/>
      <c r="AM966" s="56"/>
      <c r="AN966" s="65"/>
      <c r="AO966" s="56"/>
      <c r="AP966" s="56"/>
      <c r="AQ966" s="56"/>
      <c r="AR966" s="56"/>
      <c r="AS966" s="56"/>
      <c r="AT966" s="56"/>
      <c r="AU966" s="5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56"/>
      <c r="DL966" s="65"/>
      <c r="DM966" s="56"/>
    </row>
    <row r="967" spans="2:117" ht="12.75" customHeight="1">
      <c r="B967" s="56"/>
      <c r="C967" s="65"/>
      <c r="D967" s="198"/>
      <c r="E967" s="206"/>
      <c r="F967" s="213" t="s">
        <v>52</v>
      </c>
      <c r="G967" s="208"/>
      <c r="H967" s="200"/>
      <c r="I967" s="199"/>
      <c r="J967" s="199"/>
      <c r="K967" s="199"/>
      <c r="L967" s="64"/>
      <c r="M967" s="65"/>
      <c r="N967" s="65"/>
      <c r="O967" s="199"/>
      <c r="P967" s="199"/>
      <c r="Q967" s="199"/>
      <c r="R967" s="199"/>
      <c r="S967" s="199"/>
      <c r="T967" s="199"/>
      <c r="U967" s="206"/>
      <c r="V967" s="209"/>
      <c r="W967" s="199"/>
      <c r="X967" s="199"/>
      <c r="Y967" s="206"/>
      <c r="Z967" s="209"/>
      <c r="AA967" s="199"/>
      <c r="AB967" s="199"/>
      <c r="AC967" s="206"/>
      <c r="AD967" s="209"/>
      <c r="AE967" s="199"/>
      <c r="AF967" s="199"/>
      <c r="AG967" s="199"/>
      <c r="AH967" s="199"/>
      <c r="AI967" s="199"/>
      <c r="AJ967" s="199"/>
      <c r="AK967" s="56"/>
      <c r="AL967" s="56"/>
      <c r="AM967" s="56"/>
      <c r="AN967" s="65"/>
      <c r="AO967" s="56"/>
      <c r="AP967" s="56"/>
      <c r="AQ967" s="56"/>
      <c r="AR967" s="56"/>
      <c r="AS967" s="56"/>
      <c r="AT967" s="56"/>
      <c r="AU967" s="5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56"/>
      <c r="DL967" s="65"/>
      <c r="DM967" s="56"/>
    </row>
    <row r="968" spans="2:117" ht="12.75" customHeight="1">
      <c r="B968" s="56"/>
      <c r="C968" s="65"/>
      <c r="D968" s="198"/>
      <c r="E968" s="199"/>
      <c r="F968" s="210" t="s">
        <v>53</v>
      </c>
      <c r="G968" s="208"/>
      <c r="H968" s="200"/>
      <c r="I968" s="199"/>
      <c r="J968" s="199"/>
      <c r="K968" s="199"/>
      <c r="L968" s="64"/>
      <c r="M968" s="65"/>
      <c r="N968" s="65"/>
      <c r="O968" s="199"/>
      <c r="P968" s="199"/>
      <c r="Q968" s="199"/>
      <c r="R968" s="199"/>
      <c r="S968" s="199"/>
      <c r="T968" s="199"/>
      <c r="U968" s="206"/>
      <c r="V968" s="209"/>
      <c r="W968" s="199"/>
      <c r="X968" s="199"/>
      <c r="Y968" s="206"/>
      <c r="Z968" s="209"/>
      <c r="AA968" s="199"/>
      <c r="AB968" s="199"/>
      <c r="AC968" s="206"/>
      <c r="AD968" s="209"/>
      <c r="AE968" s="199"/>
      <c r="AF968" s="199"/>
      <c r="AG968" s="199"/>
      <c r="AH968" s="199"/>
      <c r="AI968" s="199"/>
      <c r="AJ968" s="199"/>
      <c r="AK968" s="56"/>
      <c r="AL968" s="56"/>
      <c r="AM968" s="56"/>
      <c r="AN968" s="65"/>
      <c r="AO968" s="56"/>
      <c r="AP968" s="56"/>
      <c r="AQ968" s="56"/>
      <c r="AR968" s="56"/>
      <c r="AS968" s="56"/>
      <c r="AT968" s="56"/>
      <c r="AU968" s="5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56"/>
      <c r="DL968" s="65"/>
      <c r="DM968" s="56"/>
    </row>
    <row r="969" spans="2:117" ht="12.75" customHeight="1">
      <c r="B969" s="56"/>
      <c r="C969" s="65"/>
      <c r="D969" s="198"/>
      <c r="E969" s="199"/>
      <c r="F969" s="210" t="s">
        <v>54</v>
      </c>
      <c r="G969" s="208"/>
      <c r="H969" s="200"/>
      <c r="I969" s="214"/>
      <c r="J969" s="214"/>
      <c r="K969" s="214"/>
      <c r="L969" s="215"/>
      <c r="M969" s="65"/>
      <c r="N969" s="65"/>
      <c r="O969" s="199"/>
      <c r="P969" s="199"/>
      <c r="Q969" s="199"/>
      <c r="R969" s="199"/>
      <c r="S969" s="199"/>
      <c r="T969" s="199"/>
      <c r="U969" s="206"/>
      <c r="V969" s="209"/>
      <c r="W969" s="199"/>
      <c r="X969" s="199"/>
      <c r="Y969" s="206"/>
      <c r="Z969" s="209"/>
      <c r="AA969" s="199"/>
      <c r="AB969" s="199"/>
      <c r="AC969" s="206"/>
      <c r="AD969" s="209"/>
      <c r="AE969" s="199"/>
      <c r="AF969" s="199"/>
      <c r="AG969" s="199"/>
      <c r="AH969" s="199"/>
      <c r="AI969" s="199"/>
      <c r="AJ969" s="199"/>
      <c r="AK969" s="56"/>
      <c r="AL969" s="56"/>
      <c r="AM969" s="56"/>
      <c r="AN969" s="65"/>
      <c r="AO969" s="56"/>
      <c r="AP969" s="56"/>
      <c r="AQ969" s="56"/>
      <c r="AR969" s="56"/>
      <c r="AS969" s="56"/>
      <c r="AT969" s="56"/>
      <c r="AU969" s="5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56"/>
      <c r="DL969" s="65"/>
      <c r="DM969" s="56"/>
    </row>
    <row r="970" spans="2:117" ht="12.75" customHeight="1">
      <c r="B970" s="56"/>
      <c r="C970" s="65"/>
      <c r="D970" s="198"/>
      <c r="E970" s="199"/>
      <c r="F970" s="210" t="s">
        <v>55</v>
      </c>
      <c r="G970" s="208"/>
      <c r="H970" s="200"/>
      <c r="I970" s="214"/>
      <c r="J970" s="214"/>
      <c r="K970" s="214"/>
      <c r="L970" s="215"/>
      <c r="M970" s="65"/>
      <c r="N970" s="65"/>
      <c r="O970" s="199"/>
      <c r="P970" s="199"/>
      <c r="Q970" s="199"/>
      <c r="R970" s="199"/>
      <c r="S970" s="199"/>
      <c r="T970" s="199"/>
      <c r="U970" s="206"/>
      <c r="V970" s="209"/>
      <c r="W970" s="199"/>
      <c r="X970" s="199"/>
      <c r="Y970" s="206"/>
      <c r="Z970" s="209"/>
      <c r="AA970" s="199"/>
      <c r="AB970" s="199"/>
      <c r="AC970" s="206"/>
      <c r="AD970" s="209"/>
      <c r="AE970" s="199"/>
      <c r="AF970" s="199"/>
      <c r="AG970" s="199"/>
      <c r="AH970" s="199"/>
      <c r="AI970" s="199"/>
      <c r="AJ970" s="199"/>
      <c r="AK970" s="56"/>
      <c r="AL970" s="56"/>
      <c r="AM970" s="56"/>
      <c r="AN970" s="65"/>
      <c r="AO970" s="56"/>
      <c r="AP970" s="56"/>
      <c r="AQ970" s="56"/>
      <c r="AR970" s="56"/>
      <c r="AS970" s="56"/>
      <c r="AT970" s="56"/>
      <c r="AU970" s="5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56"/>
      <c r="DL970" s="65"/>
      <c r="DM970" s="56"/>
    </row>
    <row r="971" spans="2:117" ht="12.75" customHeight="1">
      <c r="B971" s="56"/>
      <c r="C971" s="65"/>
      <c r="D971" s="198"/>
      <c r="E971" s="199"/>
      <c r="F971" s="210" t="s">
        <v>56</v>
      </c>
      <c r="G971" s="208"/>
      <c r="H971" s="200"/>
      <c r="I971" s="214"/>
      <c r="J971" s="214"/>
      <c r="K971" s="214"/>
      <c r="L971" s="215"/>
      <c r="M971" s="65"/>
      <c r="N971" s="65"/>
      <c r="O971" s="199"/>
      <c r="P971" s="199"/>
      <c r="Q971" s="199"/>
      <c r="R971" s="199"/>
      <c r="S971" s="199"/>
      <c r="T971" s="199"/>
      <c r="U971" s="199"/>
      <c r="V971" s="199"/>
      <c r="W971" s="199"/>
      <c r="X971" s="199"/>
      <c r="Y971" s="199"/>
      <c r="Z971" s="199"/>
      <c r="AA971" s="199"/>
      <c r="AB971" s="199"/>
      <c r="AC971" s="199"/>
      <c r="AD971" s="199"/>
      <c r="AE971" s="199"/>
      <c r="AF971" s="199"/>
      <c r="AG971" s="199"/>
      <c r="AH971" s="199"/>
      <c r="AI971" s="199"/>
      <c r="AJ971" s="199"/>
      <c r="AK971" s="56"/>
      <c r="AL971" s="56"/>
      <c r="AM971" s="56"/>
      <c r="AN971" s="65"/>
      <c r="AO971" s="56"/>
      <c r="AP971" s="56"/>
      <c r="AQ971" s="56"/>
      <c r="AR971" s="56"/>
      <c r="AS971" s="56"/>
      <c r="AT971" s="56"/>
      <c r="AU971" s="5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56"/>
      <c r="DL971" s="65"/>
      <c r="DM971" s="56"/>
    </row>
    <row r="972" spans="2:117" ht="12.75" customHeight="1">
      <c r="B972" s="56"/>
      <c r="C972" s="65"/>
      <c r="D972" s="198"/>
      <c r="E972" s="199"/>
      <c r="F972" s="210" t="s">
        <v>57</v>
      </c>
      <c r="G972" s="208"/>
      <c r="H972" s="200"/>
      <c r="I972" s="214"/>
      <c r="J972" s="214"/>
      <c r="K972" s="214"/>
      <c r="L972" s="215"/>
      <c r="M972" s="65"/>
      <c r="N972" s="65"/>
      <c r="O972" s="199"/>
      <c r="P972" s="199"/>
      <c r="Q972" s="199"/>
      <c r="R972" s="199"/>
      <c r="S972" s="199"/>
      <c r="T972" s="199"/>
      <c r="U972" s="199"/>
      <c r="V972" s="199"/>
      <c r="W972" s="199"/>
      <c r="X972" s="199"/>
      <c r="Y972" s="199"/>
      <c r="Z972" s="199"/>
      <c r="AA972" s="199"/>
      <c r="AB972" s="199"/>
      <c r="AC972" s="199"/>
      <c r="AD972" s="199"/>
      <c r="AE972" s="199"/>
      <c r="AF972" s="199"/>
      <c r="AG972" s="199"/>
      <c r="AH972" s="199"/>
      <c r="AI972" s="199"/>
      <c r="AJ972" s="199"/>
      <c r="AK972" s="56"/>
      <c r="AL972" s="56"/>
      <c r="AM972" s="56"/>
      <c r="AN972" s="65"/>
      <c r="AO972" s="56"/>
      <c r="AP972" s="56"/>
      <c r="AQ972" s="56"/>
      <c r="AR972" s="56"/>
      <c r="AS972" s="56"/>
      <c r="AT972" s="56"/>
      <c r="AU972" s="5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56"/>
      <c r="DL972" s="65"/>
      <c r="DM972" s="56"/>
    </row>
    <row r="973" spans="2:117" ht="12.75" customHeight="1">
      <c r="B973" s="56"/>
      <c r="C973" s="65"/>
      <c r="D973" s="198"/>
      <c r="E973" s="206"/>
      <c r="F973" s="210" t="s">
        <v>58</v>
      </c>
      <c r="G973" s="208"/>
      <c r="H973" s="200"/>
      <c r="I973" s="214"/>
      <c r="J973" s="214"/>
      <c r="K973" s="214"/>
      <c r="L973" s="215"/>
      <c r="M973" s="65"/>
      <c r="N973" s="65"/>
      <c r="O973" s="199"/>
      <c r="P973" s="199"/>
      <c r="Q973" s="199"/>
      <c r="R973" s="199"/>
      <c r="S973" s="199"/>
      <c r="T973" s="199"/>
      <c r="U973" s="199"/>
      <c r="V973" s="199"/>
      <c r="W973" s="199"/>
      <c r="X973" s="199"/>
      <c r="Y973" s="199"/>
      <c r="Z973" s="199"/>
      <c r="AA973" s="199"/>
      <c r="AB973" s="199"/>
      <c r="AC973" s="199"/>
      <c r="AD973" s="199"/>
      <c r="AE973" s="199"/>
      <c r="AF973" s="199"/>
      <c r="AG973" s="199"/>
      <c r="AH973" s="199"/>
      <c r="AI973" s="199"/>
      <c r="AJ973" s="199"/>
      <c r="AK973" s="56"/>
      <c r="AL973" s="56"/>
      <c r="AM973" s="56"/>
      <c r="AN973" s="65"/>
      <c r="AO973" s="56"/>
      <c r="AP973" s="56"/>
      <c r="AQ973" s="56"/>
      <c r="AR973" s="56"/>
      <c r="AS973" s="56"/>
      <c r="AT973" s="56"/>
      <c r="AU973" s="5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56"/>
      <c r="DL973" s="65"/>
      <c r="DM973" s="56"/>
    </row>
    <row r="974" spans="2:117" ht="12.75" customHeight="1">
      <c r="B974" s="56"/>
      <c r="C974" s="65"/>
      <c r="D974" s="198"/>
      <c r="E974" s="199"/>
      <c r="F974" s="210" t="s">
        <v>59</v>
      </c>
      <c r="G974" s="208"/>
      <c r="H974" s="200"/>
      <c r="I974" s="214"/>
      <c r="J974" s="214"/>
      <c r="K974" s="214"/>
      <c r="L974" s="216"/>
      <c r="M974" s="65"/>
      <c r="N974" s="65"/>
      <c r="O974" s="199"/>
      <c r="P974" s="199"/>
      <c r="Q974" s="199"/>
      <c r="R974" s="199"/>
      <c r="S974" s="199"/>
      <c r="T974" s="199"/>
      <c r="U974" s="199"/>
      <c r="V974" s="199"/>
      <c r="W974" s="199"/>
      <c r="X974" s="199"/>
      <c r="Y974" s="199"/>
      <c r="Z974" s="199"/>
      <c r="AA974" s="199"/>
      <c r="AB974" s="199"/>
      <c r="AC974" s="199"/>
      <c r="AD974" s="199"/>
      <c r="AE974" s="199"/>
      <c r="AF974" s="199"/>
      <c r="AG974" s="199"/>
      <c r="AH974" s="199"/>
      <c r="AI974" s="199"/>
      <c r="AJ974" s="199"/>
      <c r="AK974" s="56"/>
      <c r="AL974" s="56"/>
      <c r="AM974" s="56"/>
      <c r="AN974" s="65"/>
      <c r="AO974" s="56"/>
      <c r="AP974" s="56"/>
      <c r="AQ974" s="56"/>
      <c r="AR974" s="56"/>
      <c r="AS974" s="56"/>
      <c r="AT974" s="56"/>
      <c r="AU974" s="5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56"/>
      <c r="DL974" s="65"/>
      <c r="DM974" s="56"/>
    </row>
    <row r="975" spans="2:117" ht="12.75" customHeight="1">
      <c r="B975" s="56"/>
      <c r="C975" s="65"/>
      <c r="D975" s="198"/>
      <c r="E975" s="199"/>
      <c r="F975" s="210" t="s">
        <v>60</v>
      </c>
      <c r="G975" s="208"/>
      <c r="H975" s="200"/>
      <c r="I975" s="214"/>
      <c r="J975" s="214"/>
      <c r="K975" s="214"/>
      <c r="L975" s="216"/>
      <c r="M975" s="65"/>
      <c r="N975" s="65"/>
      <c r="O975" s="199"/>
      <c r="P975" s="199"/>
      <c r="Q975" s="199"/>
      <c r="R975" s="199"/>
      <c r="S975" s="199"/>
      <c r="T975" s="199"/>
      <c r="U975" s="199"/>
      <c r="V975" s="199"/>
      <c r="W975" s="199"/>
      <c r="X975" s="199"/>
      <c r="Y975" s="199"/>
      <c r="Z975" s="199"/>
      <c r="AA975" s="199"/>
      <c r="AB975" s="199"/>
      <c r="AC975" s="199"/>
      <c r="AD975" s="199"/>
      <c r="AE975" s="199"/>
      <c r="AF975" s="199"/>
      <c r="AG975" s="199"/>
      <c r="AH975" s="199"/>
      <c r="AI975" s="199"/>
      <c r="AJ975" s="199"/>
      <c r="AK975" s="56"/>
      <c r="AL975" s="56"/>
      <c r="AM975" s="56"/>
      <c r="AN975" s="65"/>
      <c r="AO975" s="56"/>
      <c r="AP975" s="56"/>
      <c r="AQ975" s="56"/>
      <c r="AR975" s="56"/>
      <c r="AS975" s="56"/>
      <c r="AT975" s="56"/>
      <c r="AU975" s="5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56"/>
      <c r="DL975" s="65"/>
      <c r="DM975" s="56"/>
    </row>
    <row r="976" spans="2:117" ht="12.75" customHeight="1">
      <c r="B976" s="56"/>
      <c r="C976" s="65"/>
      <c r="D976" s="198"/>
      <c r="E976" s="206"/>
      <c r="F976" s="210" t="s">
        <v>61</v>
      </c>
      <c r="G976" s="208"/>
      <c r="H976" s="35"/>
      <c r="I976" s="217"/>
      <c r="J976" s="217"/>
      <c r="K976" s="217"/>
      <c r="L976" s="216"/>
      <c r="M976" s="218"/>
      <c r="N976" s="218"/>
      <c r="O976" s="219"/>
      <c r="P976" s="219"/>
      <c r="Q976" s="219"/>
      <c r="R976" s="219"/>
      <c r="S976" s="219"/>
      <c r="T976" s="214"/>
      <c r="U976" s="199"/>
      <c r="V976" s="199"/>
      <c r="W976" s="199"/>
      <c r="X976" s="214"/>
      <c r="Y976" s="199"/>
      <c r="Z976" s="199"/>
      <c r="AA976" s="199"/>
      <c r="AB976" s="214"/>
      <c r="AC976" s="199"/>
      <c r="AD976" s="199"/>
      <c r="AE976" s="199"/>
      <c r="AF976" s="199"/>
      <c r="AG976" s="199"/>
      <c r="AH976" s="199"/>
      <c r="AI976" s="199"/>
      <c r="AJ976" s="199"/>
      <c r="AK976" s="56"/>
      <c r="AL976" s="56"/>
      <c r="AM976" s="56"/>
      <c r="AN976" s="65"/>
      <c r="AO976" s="56"/>
      <c r="AP976" s="56"/>
      <c r="AQ976" s="56"/>
      <c r="AR976" s="56"/>
      <c r="AS976" s="56"/>
      <c r="AT976" s="56"/>
      <c r="AU976" s="5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56"/>
      <c r="DL976" s="65"/>
      <c r="DM976" s="56"/>
    </row>
    <row r="977" spans="2:118" ht="12.75" customHeight="1">
      <c r="B977" s="56"/>
      <c r="C977" s="65"/>
      <c r="D977" s="198"/>
      <c r="E977" s="199"/>
      <c r="F977" s="210" t="s">
        <v>62</v>
      </c>
      <c r="G977" s="208"/>
      <c r="H977" s="200"/>
      <c r="I977" s="199"/>
      <c r="J977" s="199"/>
      <c r="K977" s="199"/>
      <c r="L977" s="64"/>
      <c r="M977" s="218"/>
      <c r="N977" s="218"/>
      <c r="O977" s="219"/>
      <c r="P977" s="219"/>
      <c r="Q977" s="219"/>
      <c r="R977" s="219"/>
      <c r="S977" s="219"/>
      <c r="T977" s="214"/>
      <c r="U977" s="199"/>
      <c r="V977" s="199"/>
      <c r="W977" s="199"/>
      <c r="X977" s="214"/>
      <c r="Y977" s="199"/>
      <c r="Z977" s="199"/>
      <c r="AA977" s="199"/>
      <c r="AB977" s="214"/>
      <c r="AC977" s="199"/>
      <c r="AD977" s="199"/>
      <c r="AE977" s="199"/>
      <c r="AF977" s="199"/>
      <c r="AG977" s="199"/>
      <c r="AH977" s="199"/>
      <c r="AI977" s="199"/>
      <c r="AJ977" s="199"/>
      <c r="AK977" s="56"/>
      <c r="AL977" s="56"/>
      <c r="AM977" s="56"/>
      <c r="AN977" s="65"/>
      <c r="AO977" s="56"/>
      <c r="AP977" s="56"/>
      <c r="AQ977" s="56"/>
      <c r="AR977" s="56"/>
      <c r="AS977" s="56"/>
      <c r="AT977" s="56"/>
      <c r="AU977" s="5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56"/>
      <c r="DL977" s="65"/>
      <c r="DM977" s="56"/>
      <c r="DN977" s="16"/>
    </row>
    <row r="978" spans="2:118" ht="12.75" customHeight="1">
      <c r="B978" s="56"/>
      <c r="C978" s="65"/>
      <c r="D978" s="198"/>
      <c r="E978" s="199"/>
      <c r="F978" s="220" t="s">
        <v>111</v>
      </c>
      <c r="G978" s="214"/>
      <c r="H978" s="200"/>
      <c r="I978" s="199"/>
      <c r="J978" s="199"/>
      <c r="K978" s="199"/>
      <c r="L978" s="64"/>
      <c r="M978" s="218"/>
      <c r="N978" s="218"/>
      <c r="O978" s="219"/>
      <c r="P978" s="219"/>
      <c r="Q978" s="219"/>
      <c r="R978" s="219"/>
      <c r="S978" s="219"/>
      <c r="T978" s="214"/>
      <c r="U978" s="199"/>
      <c r="V978" s="199"/>
      <c r="W978" s="199"/>
      <c r="X978" s="214"/>
      <c r="Y978" s="199"/>
      <c r="Z978" s="199"/>
      <c r="AA978" s="199"/>
      <c r="AB978" s="214"/>
      <c r="AC978" s="199"/>
      <c r="AD978" s="199"/>
      <c r="AE978" s="199"/>
      <c r="AF978" s="199"/>
      <c r="AG978" s="199"/>
      <c r="AH978" s="199"/>
      <c r="AI978" s="199"/>
      <c r="AJ978" s="199"/>
      <c r="AK978" s="56"/>
      <c r="AL978" s="56"/>
      <c r="AM978" s="56"/>
      <c r="AN978" s="65"/>
      <c r="AO978" s="56"/>
      <c r="AP978" s="56"/>
      <c r="AQ978" s="56"/>
      <c r="AR978" s="56"/>
      <c r="AS978" s="56"/>
      <c r="AT978" s="56"/>
      <c r="AU978" s="5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56"/>
      <c r="DL978" s="65"/>
      <c r="DM978" s="56"/>
      <c r="DN978" s="16"/>
    </row>
    <row r="979" spans="2:118" ht="12.75" customHeight="1">
      <c r="B979" s="56"/>
      <c r="C979" s="65"/>
      <c r="D979" s="198"/>
      <c r="E979" s="199"/>
      <c r="F979" s="220" t="s">
        <v>64</v>
      </c>
      <c r="G979" s="214"/>
      <c r="H979" s="200"/>
      <c r="I979" s="199"/>
      <c r="J979" s="199"/>
      <c r="K979" s="199"/>
      <c r="L979" s="64"/>
      <c r="M979" s="218"/>
      <c r="N979" s="218"/>
      <c r="O979" s="219"/>
      <c r="P979" s="219"/>
      <c r="Q979" s="219"/>
      <c r="R979" s="219"/>
      <c r="S979" s="219"/>
      <c r="T979" s="214"/>
      <c r="U979" s="199"/>
      <c r="V979" s="199"/>
      <c r="W979" s="199"/>
      <c r="X979" s="214"/>
      <c r="Y979" s="199"/>
      <c r="Z979" s="199"/>
      <c r="AA979" s="199"/>
      <c r="AB979" s="214"/>
      <c r="AC979" s="199"/>
      <c r="AD979" s="199"/>
      <c r="AE979" s="199"/>
      <c r="AF979" s="199"/>
      <c r="AG979" s="199"/>
      <c r="AH979" s="199"/>
      <c r="AI979" s="199"/>
      <c r="AJ979" s="199"/>
      <c r="AK979" s="56"/>
      <c r="AL979" s="56"/>
      <c r="AM979" s="56"/>
      <c r="AN979" s="65"/>
      <c r="AO979" s="56"/>
      <c r="AP979" s="56"/>
      <c r="AQ979" s="56"/>
      <c r="AR979" s="56"/>
      <c r="AS979" s="56"/>
      <c r="AT979" s="56"/>
      <c r="AU979" s="5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56"/>
      <c r="DL979" s="65"/>
      <c r="DM979" s="56"/>
      <c r="DN979" s="16"/>
    </row>
    <row r="980" spans="2:118" ht="12.75" customHeight="1">
      <c r="B980" s="56"/>
      <c r="C980" s="65"/>
      <c r="D980" s="198"/>
      <c r="E980" s="199"/>
      <c r="F980" s="220" t="s">
        <v>65</v>
      </c>
      <c r="G980" s="214"/>
      <c r="H980" s="200"/>
      <c r="I980" s="199"/>
      <c r="J980" s="199"/>
      <c r="K980" s="199"/>
      <c r="L980" s="64"/>
      <c r="M980" s="218"/>
      <c r="N980" s="218"/>
      <c r="O980" s="219"/>
      <c r="P980" s="219"/>
      <c r="Q980" s="219"/>
      <c r="R980" s="219"/>
      <c r="S980" s="219"/>
      <c r="T980" s="214"/>
      <c r="U980" s="199"/>
      <c r="V980" s="199"/>
      <c r="W980" s="199"/>
      <c r="X980" s="214"/>
      <c r="Y980" s="199"/>
      <c r="Z980" s="199"/>
      <c r="AA980" s="199"/>
      <c r="AB980" s="214"/>
      <c r="AC980" s="199"/>
      <c r="AD980" s="199"/>
      <c r="AE980" s="199"/>
      <c r="AF980" s="199"/>
      <c r="AG980" s="199"/>
      <c r="AH980" s="199"/>
      <c r="AI980" s="199"/>
      <c r="AJ980" s="199"/>
      <c r="AK980" s="56"/>
      <c r="AL980" s="56"/>
      <c r="AM980" s="56"/>
      <c r="AN980" s="65"/>
      <c r="AO980" s="56"/>
      <c r="AP980" s="56"/>
      <c r="AQ980" s="56"/>
      <c r="AR980" s="56"/>
      <c r="AS980" s="56"/>
      <c r="AT980" s="56"/>
      <c r="AU980" s="5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56"/>
      <c r="DL980" s="65"/>
      <c r="DM980" s="56"/>
      <c r="DN980" s="16"/>
    </row>
    <row r="981" spans="2:118" ht="12.75" customHeight="1">
      <c r="B981" s="56"/>
      <c r="C981" s="65"/>
      <c r="D981" s="198"/>
      <c r="E981" s="199"/>
      <c r="F981" s="221"/>
      <c r="G981" s="214"/>
      <c r="H981" s="200"/>
      <c r="I981" s="199"/>
      <c r="J981" s="199"/>
      <c r="K981" s="199"/>
      <c r="L981" s="64"/>
      <c r="M981" s="222"/>
      <c r="N981" s="222"/>
      <c r="O981" s="223"/>
      <c r="P981" s="223"/>
      <c r="Q981" s="223"/>
      <c r="R981" s="223"/>
      <c r="S981" s="223"/>
      <c r="T981" s="214"/>
      <c r="U981" s="199"/>
      <c r="V981" s="199"/>
      <c r="W981" s="199"/>
      <c r="X981" s="214"/>
      <c r="Y981" s="199"/>
      <c r="Z981" s="199"/>
      <c r="AA981" s="199"/>
      <c r="AB981" s="214"/>
      <c r="AC981" s="199"/>
      <c r="AD981" s="199"/>
      <c r="AE981" s="199"/>
      <c r="AF981" s="199"/>
      <c r="AG981" s="199"/>
      <c r="AH981" s="199"/>
      <c r="AI981" s="199"/>
      <c r="AJ981" s="199"/>
      <c r="AK981" s="56"/>
      <c r="AL981" s="56"/>
      <c r="AM981" s="56"/>
      <c r="AN981" s="65"/>
      <c r="AO981" s="56"/>
      <c r="AP981" s="56"/>
      <c r="AQ981" s="56"/>
      <c r="AR981" s="56"/>
      <c r="AS981" s="56"/>
      <c r="AT981" s="56"/>
      <c r="AU981" s="5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56"/>
      <c r="DL981" s="65"/>
      <c r="DM981" s="56"/>
      <c r="DN981" s="16"/>
    </row>
    <row r="982" spans="2:118" ht="12.75" customHeight="1">
      <c r="B982" s="56"/>
      <c r="C982" s="65"/>
      <c r="D982" s="198"/>
      <c r="E982" s="199"/>
      <c r="F982" s="199"/>
      <c r="G982" s="199"/>
      <c r="H982" s="35"/>
      <c r="I982" s="217"/>
      <c r="J982" s="217"/>
      <c r="K982" s="217"/>
      <c r="L982" s="216"/>
      <c r="M982" s="222"/>
      <c r="N982" s="222"/>
      <c r="O982" s="223"/>
      <c r="P982" s="223"/>
      <c r="Q982" s="223"/>
      <c r="R982" s="223"/>
      <c r="S982" s="223"/>
      <c r="T982" s="214"/>
      <c r="U982" s="199"/>
      <c r="V982" s="199"/>
      <c r="W982" s="199"/>
      <c r="X982" s="214"/>
      <c r="Y982" s="199"/>
      <c r="Z982" s="199"/>
      <c r="AA982" s="199"/>
      <c r="AB982" s="214"/>
      <c r="AC982" s="199"/>
      <c r="AD982" s="199"/>
      <c r="AE982" s="199"/>
      <c r="AF982" s="199"/>
      <c r="AG982" s="199"/>
      <c r="AH982" s="199"/>
      <c r="AI982" s="199"/>
      <c r="AJ982" s="199"/>
      <c r="AK982" s="56"/>
      <c r="AL982" s="56"/>
      <c r="AM982" s="56"/>
      <c r="AN982" s="65"/>
      <c r="AO982" s="56"/>
      <c r="AP982" s="56"/>
      <c r="AQ982" s="56"/>
      <c r="AR982" s="56"/>
      <c r="AS982" s="56"/>
      <c r="AT982" s="56"/>
      <c r="AU982" s="5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56"/>
      <c r="DL982" s="65"/>
      <c r="DM982" s="56"/>
      <c r="DN982" s="16"/>
    </row>
    <row r="983" spans="2:118" ht="12.75" customHeight="1">
      <c r="B983" s="56"/>
      <c r="C983" s="62"/>
      <c r="D983" s="63"/>
      <c r="E983" s="56"/>
      <c r="F983" s="56"/>
      <c r="G983" s="56"/>
      <c r="H983" s="35"/>
      <c r="I983" s="217"/>
      <c r="J983" s="217"/>
      <c r="K983" s="217"/>
      <c r="L983" s="216"/>
      <c r="M983" s="222"/>
      <c r="N983" s="222"/>
      <c r="O983" s="224"/>
      <c r="P983" s="224"/>
      <c r="Q983" s="224"/>
      <c r="R983" s="224"/>
      <c r="S983" s="224"/>
      <c r="T983" s="217"/>
      <c r="U983" s="56"/>
      <c r="V983" s="56"/>
      <c r="W983" s="56"/>
      <c r="X983" s="217"/>
      <c r="Y983" s="56"/>
      <c r="Z983" s="56"/>
      <c r="AA983" s="56"/>
      <c r="AB983" s="217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62"/>
      <c r="AO983" s="56"/>
      <c r="AP983" s="56"/>
      <c r="AQ983" s="56"/>
      <c r="AR983" s="56"/>
      <c r="AS983" s="56"/>
      <c r="AT983" s="56"/>
      <c r="AU983" s="5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56"/>
      <c r="DL983" s="62"/>
      <c r="DM983" s="56"/>
      <c r="DN983" s="16"/>
    </row>
    <row r="984" spans="2:118" ht="12.75" customHeight="1">
      <c r="B984" s="56"/>
      <c r="C984" s="65"/>
      <c r="D984" s="198"/>
      <c r="E984" s="206" t="s">
        <v>109</v>
      </c>
      <c r="F984" s="207" t="s">
        <v>18</v>
      </c>
      <c r="G984" s="208"/>
      <c r="H984" s="35"/>
      <c r="I984" s="56"/>
      <c r="J984" s="56"/>
      <c r="K984" s="56"/>
      <c r="L984" s="64"/>
      <c r="M984" s="65"/>
      <c r="N984" s="65"/>
      <c r="O984" s="199"/>
      <c r="P984" s="199"/>
      <c r="Q984" s="199"/>
      <c r="R984" s="199"/>
      <c r="S984" s="199"/>
      <c r="T984" s="199"/>
      <c r="U984" s="206"/>
      <c r="V984" s="209"/>
      <c r="W984" s="199"/>
      <c r="X984" s="199"/>
      <c r="Y984" s="206"/>
      <c r="Z984" s="209"/>
      <c r="AA984" s="199"/>
      <c r="AB984" s="199"/>
      <c r="AC984" s="206"/>
      <c r="AD984" s="209"/>
      <c r="AE984" s="199"/>
      <c r="AF984" s="199"/>
      <c r="AG984" s="199"/>
      <c r="AH984" s="199"/>
      <c r="AI984" s="199"/>
      <c r="AJ984" s="199"/>
      <c r="AK984" s="56"/>
      <c r="AL984" s="56"/>
      <c r="AM984" s="56"/>
      <c r="AN984" s="65"/>
      <c r="AO984" s="56"/>
      <c r="AP984" s="56"/>
      <c r="AQ984" s="56"/>
      <c r="AR984" s="56"/>
      <c r="AS984" s="56"/>
      <c r="AT984" s="56"/>
      <c r="AU984" s="5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56"/>
      <c r="DL984" s="65"/>
      <c r="DM984" s="56"/>
      <c r="DN984" s="56"/>
    </row>
    <row r="985" spans="2:118" ht="12.75" customHeight="1">
      <c r="B985" s="56"/>
      <c r="C985" s="65"/>
      <c r="D985" s="198"/>
      <c r="E985" s="206"/>
      <c r="F985" s="210" t="s">
        <v>19</v>
      </c>
      <c r="G985" s="208"/>
      <c r="H985" s="35"/>
      <c r="I985" s="56"/>
      <c r="J985" s="56"/>
      <c r="K985" s="56"/>
      <c r="L985" s="64"/>
      <c r="M985" s="65"/>
      <c r="N985" s="65"/>
      <c r="O985" s="199"/>
      <c r="P985" s="199"/>
      <c r="Q985" s="199"/>
      <c r="R985" s="199"/>
      <c r="S985" s="199"/>
      <c r="T985" s="199"/>
      <c r="U985" s="206"/>
      <c r="V985" s="209"/>
      <c r="W985" s="199"/>
      <c r="X985" s="199"/>
      <c r="Y985" s="206"/>
      <c r="Z985" s="209"/>
      <c r="AA985" s="199"/>
      <c r="AB985" s="199"/>
      <c r="AC985" s="206"/>
      <c r="AD985" s="209"/>
      <c r="AE985" s="199"/>
      <c r="AF985" s="199"/>
      <c r="AG985" s="199"/>
      <c r="AH985" s="199"/>
      <c r="AI985" s="199"/>
      <c r="AJ985" s="199"/>
      <c r="AK985" s="56"/>
      <c r="AL985" s="56"/>
      <c r="AM985" s="56"/>
      <c r="AN985" s="65"/>
      <c r="AO985" s="56"/>
      <c r="AP985" s="56"/>
      <c r="AQ985" s="56"/>
      <c r="AR985" s="56"/>
      <c r="AS985" s="56"/>
      <c r="AT985" s="56"/>
      <c r="AU985" s="5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56"/>
      <c r="DL985" s="65"/>
      <c r="DM985" s="56"/>
      <c r="DN985" s="56"/>
    </row>
    <row r="986" spans="2:118" ht="12.75" customHeight="1">
      <c r="B986" s="56"/>
      <c r="C986" s="65"/>
      <c r="D986" s="198"/>
      <c r="E986" s="206"/>
      <c r="F986" s="210" t="s">
        <v>20</v>
      </c>
      <c r="G986" s="208"/>
      <c r="H986" s="35"/>
      <c r="I986" s="56"/>
      <c r="J986" s="56"/>
      <c r="K986" s="56"/>
      <c r="L986" s="64"/>
      <c r="M986" s="65"/>
      <c r="N986" s="65"/>
      <c r="O986" s="199"/>
      <c r="P986" s="199"/>
      <c r="Q986" s="199"/>
      <c r="R986" s="199"/>
      <c r="S986" s="199"/>
      <c r="T986" s="199"/>
      <c r="U986" s="206"/>
      <c r="V986" s="209"/>
      <c r="W986" s="199"/>
      <c r="X986" s="199"/>
      <c r="Y986" s="206"/>
      <c r="Z986" s="209"/>
      <c r="AA986" s="199"/>
      <c r="AB986" s="199"/>
      <c r="AC986" s="206"/>
      <c r="AD986" s="209"/>
      <c r="AE986" s="199"/>
      <c r="AF986" s="199"/>
      <c r="AG986" s="199"/>
      <c r="AH986" s="199"/>
      <c r="AI986" s="199"/>
      <c r="AJ986" s="199"/>
      <c r="AK986" s="56"/>
      <c r="AL986" s="56"/>
      <c r="AM986" s="56"/>
      <c r="AN986" s="65"/>
      <c r="AO986" s="56"/>
      <c r="AP986" s="56"/>
      <c r="AQ986" s="56"/>
      <c r="AR986" s="56"/>
      <c r="AS986" s="56"/>
      <c r="AT986" s="56"/>
      <c r="AU986" s="5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56"/>
      <c r="DL986" s="65"/>
      <c r="DM986" s="56"/>
      <c r="DN986" s="56"/>
    </row>
    <row r="987" spans="2:118" ht="12.75" customHeight="1">
      <c r="B987" s="56"/>
      <c r="C987" s="65"/>
      <c r="D987" s="198"/>
      <c r="E987" s="206"/>
      <c r="F987" s="210" t="s">
        <v>21</v>
      </c>
      <c r="G987" s="208"/>
      <c r="H987" s="35"/>
      <c r="I987" s="56"/>
      <c r="J987" s="56"/>
      <c r="K987" s="56"/>
      <c r="L987" s="64"/>
      <c r="M987" s="65"/>
      <c r="N987" s="65"/>
      <c r="O987" s="199"/>
      <c r="P987" s="199"/>
      <c r="Q987" s="199"/>
      <c r="R987" s="199"/>
      <c r="S987" s="199"/>
      <c r="T987" s="199"/>
      <c r="U987" s="206"/>
      <c r="V987" s="209"/>
      <c r="W987" s="199"/>
      <c r="X987" s="199"/>
      <c r="Y987" s="206"/>
      <c r="Z987" s="209"/>
      <c r="AA987" s="199"/>
      <c r="AB987" s="199"/>
      <c r="AC987" s="206"/>
      <c r="AD987" s="209"/>
      <c r="AE987" s="199"/>
      <c r="AF987" s="199"/>
      <c r="AG987" s="199"/>
      <c r="AH987" s="199"/>
      <c r="AI987" s="199"/>
      <c r="AJ987" s="199"/>
      <c r="AK987" s="56"/>
      <c r="AL987" s="56"/>
      <c r="AM987" s="56"/>
      <c r="AN987" s="65"/>
      <c r="AO987" s="56"/>
      <c r="AP987" s="56"/>
      <c r="AQ987" s="56"/>
      <c r="AR987" s="56"/>
      <c r="AS987" s="56"/>
      <c r="AT987" s="56"/>
      <c r="AU987" s="5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56"/>
      <c r="DL987" s="65"/>
      <c r="DM987" s="56"/>
      <c r="DN987" s="56"/>
    </row>
    <row r="988" spans="2:118" ht="12.75" customHeight="1">
      <c r="B988" s="56"/>
      <c r="C988" s="65"/>
      <c r="D988" s="198"/>
      <c r="E988" s="206"/>
      <c r="F988" s="211" t="s">
        <v>22</v>
      </c>
      <c r="G988" s="208"/>
      <c r="H988" s="35"/>
      <c r="I988" s="56"/>
      <c r="J988" s="56"/>
      <c r="K988" s="56"/>
      <c r="L988" s="64"/>
      <c r="M988" s="65"/>
      <c r="N988" s="65"/>
      <c r="O988" s="199"/>
      <c r="P988" s="199"/>
      <c r="Q988" s="199"/>
      <c r="R988" s="199"/>
      <c r="S988" s="199"/>
      <c r="T988" s="199"/>
      <c r="U988" s="206"/>
      <c r="V988" s="209"/>
      <c r="W988" s="199"/>
      <c r="X988" s="199"/>
      <c r="Y988" s="206"/>
      <c r="Z988" s="209"/>
      <c r="AA988" s="199"/>
      <c r="AB988" s="199"/>
      <c r="AC988" s="206"/>
      <c r="AD988" s="209"/>
      <c r="AE988" s="199"/>
      <c r="AF988" s="199"/>
      <c r="AG988" s="199"/>
      <c r="AH988" s="199"/>
      <c r="AI988" s="199"/>
      <c r="AJ988" s="199"/>
      <c r="AK988" s="56"/>
      <c r="AL988" s="56"/>
      <c r="AM988" s="56"/>
      <c r="AN988" s="65"/>
      <c r="AO988" s="56"/>
      <c r="AP988" s="56"/>
      <c r="AQ988" s="56"/>
      <c r="AR988" s="56"/>
      <c r="AS988" s="56"/>
      <c r="AT988" s="56"/>
      <c r="AU988" s="5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56"/>
      <c r="DL988" s="65"/>
      <c r="DM988" s="56"/>
      <c r="DN988" s="56"/>
    </row>
    <row r="989" spans="2:118" ht="12.75" customHeight="1">
      <c r="B989" s="56"/>
      <c r="C989" s="62"/>
      <c r="D989" s="63"/>
      <c r="E989" s="206" t="s">
        <v>110</v>
      </c>
      <c r="F989" s="225" t="s">
        <v>23</v>
      </c>
      <c r="G989" s="56"/>
      <c r="H989" s="35"/>
      <c r="I989" s="56"/>
      <c r="J989" s="56"/>
      <c r="K989" s="56"/>
      <c r="L989" s="64"/>
      <c r="M989" s="222"/>
      <c r="N989" s="222"/>
      <c r="O989" s="224"/>
      <c r="P989" s="224"/>
      <c r="Q989" s="224"/>
      <c r="R989" s="224"/>
      <c r="S989" s="224"/>
      <c r="T989" s="217"/>
      <c r="U989" s="56"/>
      <c r="V989" s="56"/>
      <c r="W989" s="56"/>
      <c r="X989" s="217"/>
      <c r="Y989" s="56"/>
      <c r="Z989" s="56"/>
      <c r="AA989" s="56"/>
      <c r="AB989" s="217"/>
      <c r="AC989" s="56"/>
      <c r="AD989" s="56"/>
      <c r="AE989" s="56"/>
      <c r="AF989" s="56"/>
      <c r="AG989" s="56"/>
      <c r="AH989" s="56"/>
      <c r="AI989" s="56"/>
      <c r="AJ989" s="56"/>
      <c r="AK989" s="56"/>
      <c r="AL989" s="56"/>
      <c r="AM989" s="56"/>
      <c r="AN989" s="62"/>
      <c r="AO989" s="56"/>
      <c r="AP989" s="56"/>
      <c r="AQ989" s="56"/>
      <c r="AR989" s="56"/>
      <c r="AS989" s="56"/>
      <c r="AT989" s="56"/>
      <c r="AU989" s="5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56"/>
      <c r="DL989" s="62"/>
      <c r="DM989" s="56"/>
      <c r="DN989" s="16"/>
    </row>
    <row r="990" spans="2:118" ht="12.75" customHeight="1">
      <c r="B990" s="56"/>
      <c r="C990" s="62"/>
      <c r="D990" s="63"/>
      <c r="E990" s="226" t="s">
        <v>112</v>
      </c>
      <c r="F990" s="227" t="s">
        <v>24</v>
      </c>
      <c r="G990" s="56"/>
      <c r="H990" s="35"/>
      <c r="I990" s="56"/>
      <c r="J990" s="56"/>
      <c r="K990" s="56"/>
      <c r="L990" s="64"/>
      <c r="M990" s="222"/>
      <c r="N990" s="222"/>
      <c r="O990" s="228"/>
      <c r="P990" s="228"/>
      <c r="Q990" s="228"/>
      <c r="R990" s="228"/>
      <c r="S990" s="228"/>
      <c r="T990" s="217"/>
      <c r="U990" s="56"/>
      <c r="V990" s="56"/>
      <c r="W990" s="56"/>
      <c r="X990" s="217"/>
      <c r="Y990" s="56"/>
      <c r="Z990" s="56"/>
      <c r="AA990" s="56"/>
      <c r="AB990" s="217"/>
      <c r="AC990" s="56"/>
      <c r="AD990" s="56"/>
      <c r="AE990" s="56"/>
      <c r="AF990" s="56"/>
      <c r="AG990" s="56"/>
      <c r="AH990" s="56"/>
      <c r="AI990" s="56"/>
      <c r="AJ990" s="56"/>
      <c r="AK990" s="56"/>
      <c r="AL990" s="56"/>
      <c r="AM990" s="56"/>
      <c r="AN990" s="62"/>
      <c r="AO990" s="56"/>
      <c r="AP990" s="56"/>
      <c r="AQ990" s="56"/>
      <c r="AR990" s="56"/>
      <c r="AS990" s="56"/>
      <c r="AT990" s="56"/>
      <c r="AU990" s="5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56"/>
      <c r="DL990" s="62"/>
      <c r="DM990" s="56"/>
      <c r="DN990" s="16"/>
    </row>
    <row r="991" spans="2:118" ht="12.75" customHeight="1">
      <c r="B991" s="56"/>
      <c r="C991" s="62"/>
      <c r="D991" s="63"/>
      <c r="E991" s="56"/>
      <c r="F991" s="227" t="s">
        <v>25</v>
      </c>
      <c r="G991" s="56"/>
      <c r="H991" s="35"/>
      <c r="I991" s="56"/>
      <c r="J991" s="56"/>
      <c r="K991" s="56"/>
      <c r="L991" s="64"/>
      <c r="M991" s="65"/>
      <c r="N991" s="65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  <c r="AA991" s="56"/>
      <c r="AB991" s="56"/>
      <c r="AC991" s="56"/>
      <c r="AD991" s="56"/>
      <c r="AE991" s="56"/>
      <c r="AF991" s="56"/>
      <c r="AG991" s="56"/>
      <c r="AH991" s="56"/>
      <c r="AI991" s="56"/>
      <c r="AJ991" s="56"/>
      <c r="AK991" s="56"/>
      <c r="AL991" s="56"/>
      <c r="AM991" s="56"/>
      <c r="AN991" s="62"/>
      <c r="AO991" s="56"/>
      <c r="AP991" s="56"/>
      <c r="AQ991" s="56"/>
      <c r="AR991" s="56"/>
      <c r="AS991" s="56"/>
      <c r="AT991" s="56"/>
      <c r="AU991" s="5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56"/>
      <c r="DL991" s="62"/>
      <c r="DM991" s="56"/>
      <c r="DN991" s="16"/>
    </row>
    <row r="992" spans="2:118" ht="12.75" customHeight="1">
      <c r="B992" s="56"/>
      <c r="C992" s="62"/>
      <c r="D992" s="63"/>
      <c r="E992" s="56"/>
      <c r="F992" s="227" t="s">
        <v>26</v>
      </c>
      <c r="G992" s="56"/>
      <c r="H992" s="35"/>
      <c r="I992" s="56"/>
      <c r="J992" s="56"/>
      <c r="K992" s="56"/>
      <c r="L992" s="64"/>
      <c r="M992" s="65"/>
      <c r="N992" s="65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  <c r="AF992" s="56"/>
      <c r="AG992" s="56"/>
      <c r="AH992" s="56"/>
      <c r="AI992" s="56"/>
      <c r="AJ992" s="56"/>
      <c r="AK992" s="56"/>
      <c r="AL992" s="56"/>
      <c r="AM992" s="56"/>
      <c r="AN992" s="62"/>
      <c r="AO992" s="56"/>
      <c r="AP992" s="56"/>
      <c r="AQ992" s="56"/>
      <c r="AR992" s="56"/>
      <c r="AS992" s="56"/>
      <c r="AT992" s="56"/>
      <c r="AU992" s="5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56"/>
      <c r="DL992" s="62"/>
      <c r="DM992" s="56"/>
      <c r="DN992" s="16"/>
    </row>
    <row r="993" spans="2:117" ht="12.75" customHeight="1">
      <c r="B993" s="56"/>
      <c r="C993" s="62"/>
      <c r="D993" s="63"/>
      <c r="E993" s="56"/>
      <c r="F993" s="227" t="s">
        <v>27</v>
      </c>
      <c r="G993" s="56"/>
      <c r="H993" s="35"/>
      <c r="I993" s="56"/>
      <c r="J993" s="56"/>
      <c r="K993" s="56"/>
      <c r="L993" s="64"/>
      <c r="M993" s="65"/>
      <c r="N993" s="65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I993" s="56"/>
      <c r="AJ993" s="56"/>
      <c r="AK993" s="56"/>
      <c r="AL993" s="56"/>
      <c r="AM993" s="56"/>
      <c r="AN993" s="62"/>
      <c r="AO993" s="56"/>
      <c r="AP993" s="56"/>
      <c r="AQ993" s="56"/>
      <c r="AR993" s="56"/>
      <c r="AS993" s="56"/>
      <c r="AT993" s="56"/>
      <c r="AU993" s="5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56"/>
      <c r="DL993" s="62"/>
      <c r="DM993" s="56"/>
    </row>
    <row r="994" spans="2:117" ht="12.75" customHeight="1">
      <c r="B994" s="56"/>
      <c r="C994" s="62"/>
      <c r="D994" s="63"/>
      <c r="E994" s="56"/>
      <c r="F994" s="227" t="s">
        <v>28</v>
      </c>
      <c r="G994" s="56"/>
      <c r="H994" s="35"/>
      <c r="I994" s="56"/>
      <c r="J994" s="56"/>
      <c r="K994" s="56"/>
      <c r="L994" s="64"/>
      <c r="M994" s="65"/>
      <c r="N994" s="65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  <c r="AA994" s="56"/>
      <c r="AB994" s="56"/>
      <c r="AC994" s="56"/>
      <c r="AD994" s="56"/>
      <c r="AE994" s="56"/>
      <c r="AF994" s="56"/>
      <c r="AG994" s="56"/>
      <c r="AH994" s="56"/>
      <c r="AI994" s="56"/>
      <c r="AJ994" s="56"/>
      <c r="AK994" s="56"/>
      <c r="AL994" s="56"/>
      <c r="AM994" s="56"/>
      <c r="AN994" s="62"/>
      <c r="AO994" s="56"/>
      <c r="AP994" s="56"/>
      <c r="AQ994" s="56"/>
      <c r="AR994" s="56"/>
      <c r="AS994" s="56"/>
      <c r="AT994" s="56"/>
      <c r="AU994" s="5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56"/>
      <c r="DL994" s="62"/>
      <c r="DM994" s="56"/>
    </row>
    <row r="995" spans="2:117" ht="12.75" customHeight="1">
      <c r="B995" s="56"/>
      <c r="C995" s="62"/>
      <c r="D995" s="63"/>
      <c r="E995" s="56"/>
      <c r="F995" s="227" t="s">
        <v>29</v>
      </c>
      <c r="G995" s="56"/>
      <c r="H995" s="35"/>
      <c r="I995" s="56"/>
      <c r="J995" s="56"/>
      <c r="K995" s="56"/>
      <c r="L995" s="64"/>
      <c r="M995" s="65"/>
      <c r="N995" s="65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  <c r="AA995" s="56"/>
      <c r="AB995" s="56"/>
      <c r="AC995" s="56"/>
      <c r="AD995" s="56"/>
      <c r="AE995" s="56"/>
      <c r="AF995" s="56"/>
      <c r="AG995" s="56"/>
      <c r="AH995" s="56"/>
      <c r="AI995" s="56"/>
      <c r="AJ995" s="56"/>
      <c r="AK995" s="56"/>
      <c r="AL995" s="56"/>
      <c r="AM995" s="56"/>
      <c r="AN995" s="62"/>
      <c r="AO995" s="56"/>
      <c r="AP995" s="56"/>
      <c r="AQ995" s="56"/>
      <c r="AR995" s="56"/>
      <c r="AS995" s="56"/>
      <c r="AT995" s="56"/>
      <c r="AU995" s="5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56"/>
      <c r="DL995" s="62"/>
      <c r="DM995" s="56"/>
    </row>
    <row r="996" spans="2:117" ht="12.75" customHeight="1">
      <c r="B996" s="56"/>
      <c r="C996" s="62"/>
      <c r="D996" s="63"/>
      <c r="E996" s="56"/>
      <c r="F996" s="227" t="s">
        <v>30</v>
      </c>
      <c r="G996" s="56"/>
      <c r="H996" s="35"/>
      <c r="I996" s="56"/>
      <c r="J996" s="56"/>
      <c r="K996" s="56"/>
      <c r="L996" s="64"/>
      <c r="M996" s="65"/>
      <c r="N996" s="65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  <c r="AA996" s="56"/>
      <c r="AB996" s="56"/>
      <c r="AC996" s="56"/>
      <c r="AD996" s="56"/>
      <c r="AE996" s="56"/>
      <c r="AF996" s="56"/>
      <c r="AG996" s="56"/>
      <c r="AH996" s="56"/>
      <c r="AI996" s="56"/>
      <c r="AJ996" s="56"/>
      <c r="AK996" s="56"/>
      <c r="AL996" s="56"/>
      <c r="AM996" s="56"/>
      <c r="AN996" s="62"/>
      <c r="AO996" s="56"/>
      <c r="AP996" s="56"/>
      <c r="AQ996" s="56"/>
      <c r="AR996" s="56"/>
      <c r="AS996" s="56"/>
      <c r="AT996" s="56"/>
      <c r="AU996" s="5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56"/>
      <c r="DL996" s="62"/>
      <c r="DM996" s="56"/>
    </row>
    <row r="997" spans="2:117" ht="12.75" customHeight="1">
      <c r="B997" s="56"/>
      <c r="C997" s="62"/>
      <c r="D997" s="63"/>
      <c r="E997" s="56"/>
      <c r="F997" s="227" t="s">
        <v>31</v>
      </c>
      <c r="G997" s="56"/>
      <c r="H997" s="35"/>
      <c r="I997" s="56"/>
      <c r="J997" s="56"/>
      <c r="K997" s="56"/>
      <c r="L997" s="64"/>
      <c r="M997" s="65"/>
      <c r="N997" s="65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  <c r="AA997" s="56"/>
      <c r="AB997" s="56"/>
      <c r="AC997" s="56"/>
      <c r="AD997" s="56"/>
      <c r="AE997" s="56"/>
      <c r="AF997" s="56"/>
      <c r="AG997" s="56"/>
      <c r="AH997" s="56"/>
      <c r="AI997" s="56"/>
      <c r="AJ997" s="56"/>
      <c r="AK997" s="56"/>
      <c r="AL997" s="56"/>
      <c r="AM997" s="56"/>
      <c r="AN997" s="62"/>
      <c r="AO997" s="56"/>
      <c r="AP997" s="56"/>
      <c r="AQ997" s="56"/>
      <c r="AR997" s="56"/>
      <c r="AS997" s="56"/>
      <c r="AT997" s="56"/>
      <c r="AU997" s="5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56"/>
      <c r="DL997" s="62"/>
      <c r="DM997" s="56"/>
    </row>
    <row r="998" spans="2:117" ht="12.75" customHeight="1">
      <c r="B998" s="56"/>
      <c r="C998" s="62"/>
      <c r="D998" s="63"/>
      <c r="E998" s="56"/>
      <c r="F998" s="229"/>
      <c r="G998" s="56"/>
      <c r="H998" s="35"/>
      <c r="I998" s="56"/>
      <c r="J998" s="56"/>
      <c r="K998" s="56"/>
      <c r="L998" s="64"/>
      <c r="M998" s="65"/>
      <c r="N998" s="65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  <c r="AA998" s="56"/>
      <c r="AB998" s="56"/>
      <c r="AC998" s="56"/>
      <c r="AD998" s="56"/>
      <c r="AE998" s="56"/>
      <c r="AF998" s="56"/>
      <c r="AG998" s="56"/>
      <c r="AH998" s="56"/>
      <c r="AI998" s="56"/>
      <c r="AJ998" s="56"/>
      <c r="AK998" s="56"/>
      <c r="AL998" s="56"/>
      <c r="AM998" s="56"/>
      <c r="AN998" s="62"/>
      <c r="AO998" s="56"/>
      <c r="AP998" s="56"/>
      <c r="AQ998" s="56"/>
      <c r="AR998" s="56"/>
      <c r="AS998" s="56"/>
      <c r="AT998" s="56"/>
      <c r="AU998" s="5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56"/>
      <c r="DL998" s="62"/>
      <c r="DM998" s="56"/>
    </row>
    <row r="999" spans="2:117" ht="12.75" customHeight="1">
      <c r="B999" s="56"/>
      <c r="C999" s="62"/>
      <c r="D999" s="63"/>
      <c r="E999" s="56"/>
      <c r="F999" s="56"/>
      <c r="G999" s="56"/>
      <c r="H999" s="35"/>
      <c r="I999" s="56"/>
      <c r="J999" s="56"/>
      <c r="K999" s="56"/>
      <c r="L999" s="64"/>
      <c r="M999" s="65"/>
      <c r="N999" s="65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  <c r="AA999" s="56"/>
      <c r="AB999" s="56"/>
      <c r="AC999" s="56"/>
      <c r="AD999" s="56"/>
      <c r="AE999" s="56"/>
      <c r="AF999" s="56"/>
      <c r="AG999" s="56"/>
      <c r="AH999" s="56"/>
      <c r="AI999" s="56"/>
      <c r="AJ999" s="56"/>
      <c r="AK999" s="56"/>
      <c r="AL999" s="56"/>
      <c r="AM999" s="56"/>
      <c r="AN999" s="62"/>
      <c r="AO999" s="56"/>
      <c r="AP999" s="56"/>
      <c r="AQ999" s="56"/>
      <c r="AR999" s="56"/>
      <c r="AS999" s="56"/>
      <c r="AT999" s="56"/>
      <c r="AU999" s="5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56"/>
      <c r="DL999" s="62"/>
      <c r="DM999" s="56"/>
    </row>
    <row r="1000" spans="2:117" ht="12.75" customHeight="1">
      <c r="B1000" s="56"/>
      <c r="C1000" s="62"/>
      <c r="D1000" s="63"/>
      <c r="E1000" s="56"/>
      <c r="F1000" s="56"/>
      <c r="G1000" s="56"/>
      <c r="H1000" s="35"/>
      <c r="I1000" s="56"/>
      <c r="J1000" s="56"/>
      <c r="K1000" s="56"/>
      <c r="L1000" s="64"/>
      <c r="M1000" s="65"/>
      <c r="N1000" s="65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  <c r="AA1000" s="56"/>
      <c r="AB1000" s="56"/>
      <c r="AC1000" s="56"/>
      <c r="AD1000" s="56"/>
      <c r="AE1000" s="56"/>
      <c r="AF1000" s="56"/>
      <c r="AG1000" s="56"/>
      <c r="AH1000" s="56"/>
      <c r="AI1000" s="56"/>
      <c r="AJ1000" s="56"/>
      <c r="AK1000" s="56"/>
      <c r="AL1000" s="56"/>
      <c r="AM1000" s="56"/>
      <c r="AN1000" s="62"/>
      <c r="AO1000" s="56"/>
      <c r="AP1000" s="56"/>
      <c r="AQ1000" s="56"/>
      <c r="AR1000" s="56"/>
      <c r="AS1000" s="56"/>
      <c r="AT1000" s="56"/>
      <c r="AU1000" s="5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56"/>
      <c r="DL1000" s="62"/>
      <c r="DM1000" s="56"/>
    </row>
    <row r="1001" spans="2:117" ht="12.75" customHeight="1">
      <c r="B1001" s="56"/>
      <c r="C1001" s="62"/>
      <c r="D1001" s="63"/>
      <c r="E1001" s="56"/>
      <c r="F1001" s="56"/>
      <c r="G1001" s="56"/>
      <c r="H1001" s="35"/>
      <c r="I1001" s="56"/>
      <c r="J1001" s="56"/>
      <c r="K1001" s="56"/>
      <c r="L1001" s="64"/>
      <c r="M1001" s="65"/>
      <c r="N1001" s="65"/>
      <c r="O1001" s="56"/>
      <c r="P1001" s="56"/>
      <c r="Q1001" s="56"/>
      <c r="R1001" s="56"/>
      <c r="S1001" s="56"/>
      <c r="T1001" s="56"/>
      <c r="U1001" s="56"/>
      <c r="V1001" s="56"/>
      <c r="W1001" s="56"/>
      <c r="X1001" s="56"/>
      <c r="Y1001" s="56"/>
      <c r="Z1001" s="56"/>
      <c r="AA1001" s="56"/>
      <c r="AB1001" s="56"/>
      <c r="AC1001" s="56"/>
      <c r="AD1001" s="56"/>
      <c r="AE1001" s="56"/>
      <c r="AF1001" s="56"/>
      <c r="AG1001" s="56"/>
      <c r="AH1001" s="56"/>
      <c r="AI1001" s="56"/>
      <c r="AJ1001" s="56"/>
      <c r="AK1001" s="56"/>
      <c r="AL1001" s="56"/>
      <c r="AM1001" s="56"/>
      <c r="AN1001" s="62"/>
      <c r="AO1001" s="56"/>
      <c r="AP1001" s="56"/>
      <c r="AQ1001" s="56"/>
      <c r="AR1001" s="56"/>
      <c r="AS1001" s="56"/>
      <c r="AT1001" s="56"/>
      <c r="AU1001" s="5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56"/>
      <c r="DL1001" s="62"/>
      <c r="DM1001" s="56"/>
    </row>
    <row r="1002" spans="2:117" ht="12.75" customHeight="1">
      <c r="B1002" s="56"/>
      <c r="C1002" s="62"/>
      <c r="D1002" s="63"/>
      <c r="E1002" s="56"/>
      <c r="F1002" s="56"/>
      <c r="G1002" s="56"/>
      <c r="H1002" s="35"/>
      <c r="I1002" s="56"/>
      <c r="J1002" s="56"/>
      <c r="K1002" s="56"/>
      <c r="L1002" s="64"/>
      <c r="M1002" s="65"/>
      <c r="N1002" s="65"/>
      <c r="O1002" s="56"/>
      <c r="P1002" s="56"/>
      <c r="Q1002" s="56"/>
      <c r="R1002" s="56"/>
      <c r="S1002" s="56"/>
      <c r="T1002" s="56"/>
      <c r="U1002" s="56"/>
      <c r="V1002" s="56"/>
      <c r="W1002" s="56"/>
      <c r="X1002" s="56"/>
      <c r="Y1002" s="56"/>
      <c r="Z1002" s="56"/>
      <c r="AA1002" s="56"/>
      <c r="AB1002" s="56"/>
      <c r="AC1002" s="56"/>
      <c r="AD1002" s="56"/>
      <c r="AE1002" s="56"/>
      <c r="AF1002" s="56"/>
      <c r="AG1002" s="56"/>
      <c r="AH1002" s="56"/>
      <c r="AI1002" s="56"/>
      <c r="AJ1002" s="56"/>
      <c r="AK1002" s="56"/>
      <c r="AL1002" s="56"/>
      <c r="AM1002" s="56"/>
      <c r="AN1002" s="62"/>
      <c r="AO1002" s="56"/>
      <c r="AP1002" s="56"/>
      <c r="AQ1002" s="56"/>
      <c r="AR1002" s="56"/>
      <c r="AS1002" s="56"/>
      <c r="AT1002" s="56"/>
      <c r="AU1002" s="5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56"/>
      <c r="DL1002" s="62"/>
      <c r="DM1002" s="56"/>
    </row>
    <row r="1003" spans="2:117" ht="12.75" customHeight="1">
      <c r="B1003" s="56"/>
      <c r="C1003" s="62"/>
      <c r="D1003" s="63"/>
      <c r="E1003" s="56"/>
      <c r="F1003" s="56"/>
      <c r="G1003" s="56"/>
      <c r="H1003" s="35"/>
      <c r="I1003" s="56"/>
      <c r="J1003" s="56"/>
      <c r="K1003" s="56"/>
      <c r="L1003" s="64"/>
      <c r="M1003" s="65"/>
      <c r="N1003" s="65"/>
      <c r="O1003" s="56"/>
      <c r="P1003" s="56"/>
      <c r="Q1003" s="56"/>
      <c r="R1003" s="56"/>
      <c r="S1003" s="56"/>
      <c r="T1003" s="56"/>
      <c r="U1003" s="56"/>
      <c r="V1003" s="56"/>
      <c r="W1003" s="56"/>
      <c r="X1003" s="56"/>
      <c r="Y1003" s="56"/>
      <c r="Z1003" s="56"/>
      <c r="AA1003" s="56"/>
      <c r="AB1003" s="56"/>
      <c r="AC1003" s="56"/>
      <c r="AD1003" s="56"/>
      <c r="AE1003" s="56"/>
      <c r="AF1003" s="56"/>
      <c r="AG1003" s="56"/>
      <c r="AH1003" s="56"/>
      <c r="AI1003" s="56"/>
      <c r="AJ1003" s="56"/>
      <c r="AK1003" s="56"/>
      <c r="AL1003" s="56"/>
      <c r="AM1003" s="56"/>
      <c r="AN1003" s="62"/>
      <c r="AO1003" s="56"/>
      <c r="AP1003" s="56"/>
      <c r="AQ1003" s="56"/>
      <c r="AR1003" s="56"/>
      <c r="AS1003" s="56"/>
      <c r="AT1003" s="56"/>
      <c r="AU1003" s="5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56"/>
      <c r="DL1003" s="62"/>
      <c r="DM1003" s="56"/>
    </row>
    <row r="1004" spans="2:117" ht="12.75" customHeight="1">
      <c r="B1004" s="56"/>
      <c r="C1004" s="62"/>
      <c r="D1004" s="63"/>
      <c r="E1004" s="56"/>
      <c r="F1004" s="56"/>
      <c r="G1004" s="56"/>
      <c r="H1004" s="35"/>
      <c r="I1004" s="56"/>
      <c r="J1004" s="56"/>
      <c r="K1004" s="56"/>
      <c r="L1004" s="64"/>
      <c r="M1004" s="65"/>
      <c r="N1004" s="65"/>
      <c r="O1004" s="56"/>
      <c r="P1004" s="56"/>
      <c r="Q1004" s="56"/>
      <c r="R1004" s="56"/>
      <c r="S1004" s="56"/>
      <c r="T1004" s="56"/>
      <c r="U1004" s="56"/>
      <c r="V1004" s="56"/>
      <c r="W1004" s="56"/>
      <c r="X1004" s="56"/>
      <c r="Y1004" s="56"/>
      <c r="Z1004" s="56"/>
      <c r="AA1004" s="56"/>
      <c r="AB1004" s="56"/>
      <c r="AC1004" s="56"/>
      <c r="AD1004" s="56"/>
      <c r="AE1004" s="56"/>
      <c r="AF1004" s="56"/>
      <c r="AG1004" s="56"/>
      <c r="AH1004" s="56"/>
      <c r="AI1004" s="56"/>
      <c r="AJ1004" s="56"/>
      <c r="AK1004" s="56"/>
      <c r="AL1004" s="56"/>
      <c r="AM1004" s="56"/>
      <c r="AN1004" s="62"/>
      <c r="AO1004" s="56"/>
      <c r="AP1004" s="56"/>
      <c r="AQ1004" s="56"/>
      <c r="AR1004" s="56"/>
      <c r="AS1004" s="56"/>
      <c r="AT1004" s="56"/>
      <c r="AU1004" s="5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56"/>
      <c r="DL1004" s="62"/>
      <c r="DM1004" s="56"/>
    </row>
    <row r="1005" spans="2:117" ht="12.75" customHeight="1">
      <c r="B1005" s="56"/>
      <c r="C1005" s="62"/>
      <c r="D1005" s="63"/>
      <c r="E1005" s="56"/>
      <c r="F1005" s="56"/>
      <c r="G1005" s="56"/>
      <c r="H1005" s="35"/>
      <c r="I1005" s="56"/>
      <c r="J1005" s="56"/>
      <c r="K1005" s="56"/>
      <c r="L1005" s="64"/>
      <c r="M1005" s="65"/>
      <c r="N1005" s="65"/>
      <c r="O1005" s="56"/>
      <c r="P1005" s="56"/>
      <c r="Q1005" s="56"/>
      <c r="R1005" s="56"/>
      <c r="S1005" s="56"/>
      <c r="T1005" s="56"/>
      <c r="U1005" s="56"/>
      <c r="V1005" s="56"/>
      <c r="W1005" s="56"/>
      <c r="X1005" s="56"/>
      <c r="Y1005" s="56"/>
      <c r="Z1005" s="56"/>
      <c r="AA1005" s="56"/>
      <c r="AB1005" s="56"/>
      <c r="AC1005" s="56"/>
      <c r="AD1005" s="56"/>
      <c r="AE1005" s="56"/>
      <c r="AF1005" s="56"/>
      <c r="AG1005" s="56"/>
      <c r="AH1005" s="56"/>
      <c r="AI1005" s="56"/>
      <c r="AJ1005" s="56"/>
      <c r="AK1005" s="56"/>
      <c r="AL1005" s="56"/>
      <c r="AM1005" s="56"/>
      <c r="AN1005" s="62"/>
      <c r="AO1005" s="56"/>
      <c r="AP1005" s="56"/>
      <c r="AQ1005" s="56"/>
      <c r="AR1005" s="56"/>
      <c r="AS1005" s="56"/>
      <c r="AT1005" s="56"/>
      <c r="AU1005" s="5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56"/>
      <c r="DL1005" s="62"/>
      <c r="DM1005" s="56"/>
    </row>
    <row r="1006" spans="2:117" ht="12.75" customHeight="1">
      <c r="B1006" s="56"/>
      <c r="C1006" s="62"/>
      <c r="D1006" s="63"/>
      <c r="E1006" s="56"/>
      <c r="F1006" s="56"/>
      <c r="G1006" s="56"/>
      <c r="H1006" s="35"/>
      <c r="I1006" s="56"/>
      <c r="J1006" s="56"/>
      <c r="K1006" s="56"/>
      <c r="L1006" s="64"/>
      <c r="M1006" s="65"/>
      <c r="N1006" s="65"/>
      <c r="O1006" s="56"/>
      <c r="P1006" s="56"/>
      <c r="Q1006" s="56"/>
      <c r="R1006" s="56"/>
      <c r="S1006" s="56"/>
      <c r="T1006" s="56"/>
      <c r="U1006" s="56"/>
      <c r="V1006" s="56"/>
      <c r="W1006" s="56"/>
      <c r="X1006" s="56"/>
      <c r="Y1006" s="56"/>
      <c r="Z1006" s="56"/>
      <c r="AA1006" s="56"/>
      <c r="AB1006" s="56"/>
      <c r="AC1006" s="56"/>
      <c r="AD1006" s="56"/>
      <c r="AE1006" s="56"/>
      <c r="AF1006" s="56"/>
      <c r="AG1006" s="56"/>
      <c r="AH1006" s="56"/>
      <c r="AI1006" s="56"/>
      <c r="AJ1006" s="56"/>
      <c r="AK1006" s="56"/>
      <c r="AL1006" s="56"/>
      <c r="AM1006" s="56"/>
      <c r="AN1006" s="62"/>
      <c r="AO1006" s="56"/>
      <c r="AP1006" s="56"/>
      <c r="AQ1006" s="56"/>
      <c r="AR1006" s="56"/>
      <c r="AS1006" s="56"/>
      <c r="AT1006" s="56"/>
      <c r="AU1006" s="5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56"/>
      <c r="DL1006" s="62"/>
      <c r="DM1006" s="56"/>
    </row>
    <row r="1007" spans="2:117" ht="12.75" customHeight="1">
      <c r="B1007" s="56"/>
      <c r="C1007" s="62"/>
      <c r="D1007" s="63"/>
      <c r="E1007" s="56"/>
      <c r="F1007" s="56"/>
      <c r="G1007" s="56"/>
      <c r="H1007" s="35"/>
      <c r="I1007" s="56"/>
      <c r="J1007" s="56"/>
      <c r="K1007" s="56"/>
      <c r="L1007" s="64"/>
      <c r="M1007" s="65"/>
      <c r="N1007" s="65"/>
      <c r="O1007" s="56"/>
      <c r="P1007" s="56"/>
      <c r="Q1007" s="56"/>
      <c r="R1007" s="56"/>
      <c r="S1007" s="56"/>
      <c r="T1007" s="56"/>
      <c r="U1007" s="56"/>
      <c r="V1007" s="56"/>
      <c r="W1007" s="56"/>
      <c r="X1007" s="56"/>
      <c r="Y1007" s="56"/>
      <c r="Z1007" s="56"/>
      <c r="AA1007" s="56"/>
      <c r="AB1007" s="56"/>
      <c r="AC1007" s="56"/>
      <c r="AD1007" s="56"/>
      <c r="AE1007" s="56"/>
      <c r="AF1007" s="56"/>
      <c r="AG1007" s="56"/>
      <c r="AH1007" s="56"/>
      <c r="AI1007" s="56"/>
      <c r="AJ1007" s="56"/>
      <c r="AK1007" s="56"/>
      <c r="AL1007" s="56"/>
      <c r="AM1007" s="56"/>
      <c r="AN1007" s="62"/>
      <c r="AO1007" s="56"/>
      <c r="AP1007" s="56"/>
      <c r="AQ1007" s="56"/>
      <c r="AR1007" s="56"/>
      <c r="AS1007" s="56"/>
      <c r="AT1007" s="56"/>
      <c r="AU1007" s="5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56"/>
      <c r="DL1007" s="62"/>
      <c r="DM1007" s="56"/>
    </row>
    <row r="1008" spans="2:117" ht="12.75" customHeight="1">
      <c r="B1008" s="56"/>
      <c r="C1008" s="62"/>
      <c r="D1008" s="63"/>
      <c r="E1008" s="56"/>
      <c r="F1008" s="56"/>
      <c r="G1008" s="56"/>
      <c r="H1008" s="35"/>
      <c r="I1008" s="56"/>
      <c r="J1008" s="56"/>
      <c r="K1008" s="56"/>
      <c r="L1008" s="64"/>
      <c r="M1008" s="65"/>
      <c r="N1008" s="65"/>
      <c r="O1008" s="56"/>
      <c r="P1008" s="56"/>
      <c r="Q1008" s="56"/>
      <c r="R1008" s="56"/>
      <c r="S1008" s="56"/>
      <c r="T1008" s="56"/>
      <c r="U1008" s="56"/>
      <c r="V1008" s="56"/>
      <c r="W1008" s="56"/>
      <c r="X1008" s="56"/>
      <c r="Y1008" s="56"/>
      <c r="Z1008" s="56"/>
      <c r="AA1008" s="56"/>
      <c r="AB1008" s="56"/>
      <c r="AC1008" s="56"/>
      <c r="AD1008" s="56"/>
      <c r="AE1008" s="56"/>
      <c r="AF1008" s="56"/>
      <c r="AG1008" s="56"/>
      <c r="AH1008" s="56"/>
      <c r="AI1008" s="56"/>
      <c r="AJ1008" s="56"/>
      <c r="AK1008" s="56"/>
      <c r="AL1008" s="56"/>
      <c r="AM1008" s="56"/>
      <c r="AN1008" s="62"/>
      <c r="AO1008" s="56"/>
      <c r="AP1008" s="56"/>
      <c r="AQ1008" s="56"/>
      <c r="AR1008" s="56"/>
      <c r="AS1008" s="56"/>
      <c r="AT1008" s="56"/>
      <c r="AU1008" s="5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56"/>
      <c r="DL1008" s="62"/>
      <c r="DM1008" s="56"/>
    </row>
    <row r="1009" spans="2:117" ht="12.75" customHeight="1">
      <c r="B1009" s="56"/>
      <c r="C1009" s="62"/>
      <c r="D1009" s="63"/>
      <c r="E1009" s="56"/>
      <c r="F1009" s="56"/>
      <c r="G1009" s="56"/>
      <c r="H1009" s="35"/>
      <c r="I1009" s="56"/>
      <c r="J1009" s="56"/>
      <c r="K1009" s="56"/>
      <c r="L1009" s="64"/>
      <c r="M1009" s="65"/>
      <c r="N1009" s="65"/>
      <c r="O1009" s="56"/>
      <c r="P1009" s="56"/>
      <c r="Q1009" s="56"/>
      <c r="R1009" s="56"/>
      <c r="S1009" s="56"/>
      <c r="T1009" s="56"/>
      <c r="U1009" s="56"/>
      <c r="V1009" s="56"/>
      <c r="W1009" s="56"/>
      <c r="X1009" s="56"/>
      <c r="Y1009" s="56"/>
      <c r="Z1009" s="56"/>
      <c r="AA1009" s="56"/>
      <c r="AB1009" s="56"/>
      <c r="AC1009" s="56"/>
      <c r="AD1009" s="56"/>
      <c r="AE1009" s="56"/>
      <c r="AF1009" s="56"/>
      <c r="AG1009" s="56"/>
      <c r="AH1009" s="56"/>
      <c r="AI1009" s="56"/>
      <c r="AJ1009" s="56"/>
      <c r="AK1009" s="56"/>
      <c r="AL1009" s="56"/>
      <c r="AM1009" s="56"/>
      <c r="AN1009" s="62"/>
      <c r="AO1009" s="56"/>
      <c r="AP1009" s="56"/>
      <c r="AQ1009" s="56"/>
      <c r="AR1009" s="56"/>
      <c r="AS1009" s="56"/>
      <c r="AT1009" s="56"/>
      <c r="AU1009" s="5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56"/>
      <c r="DL1009" s="62"/>
      <c r="DM1009" s="56"/>
    </row>
    <row r="1010" spans="2:117" ht="12.75" customHeight="1">
      <c r="B1010" s="56"/>
      <c r="C1010" s="62"/>
      <c r="D1010" s="63"/>
      <c r="E1010" s="56"/>
      <c r="F1010" s="56"/>
      <c r="G1010" s="56"/>
      <c r="H1010" s="35"/>
      <c r="I1010" s="56"/>
      <c r="J1010" s="56"/>
      <c r="K1010" s="56"/>
      <c r="L1010" s="64"/>
      <c r="M1010" s="65"/>
      <c r="N1010" s="65"/>
      <c r="O1010" s="56"/>
      <c r="P1010" s="56"/>
      <c r="Q1010" s="56"/>
      <c r="R1010" s="56"/>
      <c r="S1010" s="56"/>
      <c r="T1010" s="56"/>
      <c r="U1010" s="56"/>
      <c r="V1010" s="56"/>
      <c r="W1010" s="56"/>
      <c r="X1010" s="56"/>
      <c r="Y1010" s="56"/>
      <c r="Z1010" s="56"/>
      <c r="AA1010" s="56"/>
      <c r="AB1010" s="56"/>
      <c r="AC1010" s="56"/>
      <c r="AD1010" s="56"/>
      <c r="AE1010" s="56"/>
      <c r="AF1010" s="56"/>
      <c r="AG1010" s="56"/>
      <c r="AH1010" s="56"/>
      <c r="AI1010" s="56"/>
      <c r="AJ1010" s="56"/>
      <c r="AK1010" s="56"/>
      <c r="AL1010" s="56"/>
      <c r="AM1010" s="56"/>
      <c r="AN1010" s="62"/>
      <c r="AO1010" s="56"/>
      <c r="AP1010" s="56"/>
      <c r="AQ1010" s="56"/>
      <c r="AR1010" s="56"/>
      <c r="AS1010" s="56"/>
      <c r="AT1010" s="56"/>
      <c r="AU1010" s="5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56"/>
      <c r="DL1010" s="62"/>
      <c r="DM1010" s="56"/>
    </row>
    <row r="1011" spans="2:117" ht="12.75" customHeight="1">
      <c r="B1011" s="56"/>
      <c r="C1011" s="62"/>
      <c r="D1011" s="63"/>
      <c r="E1011" s="56"/>
      <c r="F1011" s="56"/>
      <c r="G1011" s="56"/>
      <c r="H1011" s="35"/>
      <c r="I1011" s="56"/>
      <c r="J1011" s="56"/>
      <c r="K1011" s="56"/>
      <c r="L1011" s="64"/>
      <c r="M1011" s="65"/>
      <c r="N1011" s="65"/>
      <c r="O1011" s="56"/>
      <c r="P1011" s="56"/>
      <c r="Q1011" s="56"/>
      <c r="R1011" s="56"/>
      <c r="S1011" s="56"/>
      <c r="T1011" s="56"/>
      <c r="U1011" s="56"/>
      <c r="V1011" s="56"/>
      <c r="W1011" s="56"/>
      <c r="X1011" s="56"/>
      <c r="Y1011" s="56"/>
      <c r="Z1011" s="56"/>
      <c r="AA1011" s="56"/>
      <c r="AB1011" s="56"/>
      <c r="AC1011" s="56"/>
      <c r="AD1011" s="56"/>
      <c r="AE1011" s="56"/>
      <c r="AF1011" s="56"/>
      <c r="AG1011" s="56"/>
      <c r="AH1011" s="56"/>
      <c r="AI1011" s="56"/>
      <c r="AJ1011" s="56"/>
      <c r="AK1011" s="56"/>
      <c r="AL1011" s="56"/>
      <c r="AM1011" s="56"/>
      <c r="AN1011" s="62"/>
      <c r="AO1011" s="56"/>
      <c r="AP1011" s="56"/>
      <c r="AQ1011" s="56"/>
      <c r="AR1011" s="56"/>
      <c r="AS1011" s="56"/>
      <c r="AT1011" s="56"/>
      <c r="AU1011" s="5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56"/>
      <c r="DL1011" s="62"/>
      <c r="DM1011" s="56"/>
    </row>
    <row r="1012" spans="2:117" ht="12.75" customHeight="1">
      <c r="B1012" s="56"/>
      <c r="C1012" s="62"/>
      <c r="D1012" s="63"/>
      <c r="E1012" s="56"/>
      <c r="F1012" s="56"/>
      <c r="G1012" s="56"/>
      <c r="H1012" s="35"/>
      <c r="I1012" s="56"/>
      <c r="J1012" s="56"/>
      <c r="K1012" s="56"/>
      <c r="L1012" s="64"/>
      <c r="M1012" s="65"/>
      <c r="N1012" s="65"/>
      <c r="O1012" s="56"/>
      <c r="P1012" s="56"/>
      <c r="Q1012" s="56"/>
      <c r="R1012" s="56"/>
      <c r="S1012" s="56"/>
      <c r="T1012" s="56"/>
      <c r="U1012" s="56"/>
      <c r="V1012" s="56"/>
      <c r="W1012" s="56"/>
      <c r="X1012" s="56"/>
      <c r="Y1012" s="56"/>
      <c r="Z1012" s="56"/>
      <c r="AA1012" s="56"/>
      <c r="AB1012" s="56"/>
      <c r="AC1012" s="56"/>
      <c r="AD1012" s="56"/>
      <c r="AE1012" s="56"/>
      <c r="AF1012" s="56"/>
      <c r="AG1012" s="56"/>
      <c r="AH1012" s="56"/>
      <c r="AI1012" s="56"/>
      <c r="AJ1012" s="56"/>
      <c r="AK1012" s="56"/>
      <c r="AL1012" s="56"/>
      <c r="AM1012" s="56"/>
      <c r="AN1012" s="62"/>
      <c r="AO1012" s="56"/>
      <c r="AP1012" s="56"/>
      <c r="AQ1012" s="56"/>
      <c r="AR1012" s="56"/>
      <c r="AS1012" s="56"/>
      <c r="AT1012" s="56"/>
      <c r="AU1012" s="5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56"/>
      <c r="DL1012" s="62"/>
      <c r="DM1012" s="56"/>
    </row>
    <row r="1013" spans="2:117" ht="12.75" customHeight="1">
      <c r="B1013" s="56"/>
      <c r="C1013" s="62"/>
      <c r="D1013" s="63"/>
      <c r="E1013" s="56"/>
      <c r="F1013" s="56"/>
      <c r="G1013" s="56"/>
      <c r="H1013" s="35"/>
      <c r="I1013" s="56"/>
      <c r="J1013" s="56"/>
      <c r="K1013" s="56"/>
      <c r="L1013" s="64"/>
      <c r="M1013" s="65"/>
      <c r="N1013" s="65"/>
      <c r="O1013" s="56"/>
      <c r="P1013" s="56"/>
      <c r="Q1013" s="56"/>
      <c r="R1013" s="56"/>
      <c r="S1013" s="56"/>
      <c r="T1013" s="56"/>
      <c r="U1013" s="56"/>
      <c r="V1013" s="56"/>
      <c r="W1013" s="56"/>
      <c r="X1013" s="56"/>
      <c r="Y1013" s="56"/>
      <c r="Z1013" s="56"/>
      <c r="AA1013" s="56"/>
      <c r="AB1013" s="56"/>
      <c r="AC1013" s="56"/>
      <c r="AD1013" s="56"/>
      <c r="AE1013" s="56"/>
      <c r="AF1013" s="56"/>
      <c r="AG1013" s="56"/>
      <c r="AH1013" s="56"/>
      <c r="AI1013" s="56"/>
      <c r="AJ1013" s="56"/>
      <c r="AK1013" s="56"/>
      <c r="AL1013" s="56"/>
      <c r="AM1013" s="56"/>
      <c r="AN1013" s="62"/>
      <c r="AO1013" s="56"/>
      <c r="AP1013" s="56"/>
      <c r="AQ1013" s="56"/>
      <c r="AR1013" s="56"/>
      <c r="AS1013" s="56"/>
      <c r="AT1013" s="56"/>
      <c r="AU1013" s="5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56"/>
      <c r="DL1013" s="62"/>
      <c r="DM1013" s="56"/>
    </row>
    <row r="1014" spans="2:117" ht="12.75" customHeight="1">
      <c r="B1014" s="56"/>
      <c r="C1014" s="62"/>
      <c r="D1014" s="63"/>
      <c r="E1014" s="56"/>
      <c r="F1014" s="56"/>
      <c r="G1014" s="56"/>
      <c r="H1014" s="35"/>
      <c r="I1014" s="56"/>
      <c r="J1014" s="56"/>
      <c r="K1014" s="56"/>
      <c r="L1014" s="64"/>
      <c r="M1014" s="65"/>
      <c r="N1014" s="65"/>
      <c r="O1014" s="56"/>
      <c r="P1014" s="56"/>
      <c r="Q1014" s="56"/>
      <c r="R1014" s="56"/>
      <c r="S1014" s="56"/>
      <c r="T1014" s="56"/>
      <c r="U1014" s="56"/>
      <c r="V1014" s="56"/>
      <c r="W1014" s="56"/>
      <c r="X1014" s="56"/>
      <c r="Y1014" s="56"/>
      <c r="Z1014" s="56"/>
      <c r="AA1014" s="56"/>
      <c r="AB1014" s="56"/>
      <c r="AC1014" s="56"/>
      <c r="AD1014" s="56"/>
      <c r="AE1014" s="56"/>
      <c r="AF1014" s="56"/>
      <c r="AG1014" s="56"/>
      <c r="AH1014" s="56"/>
      <c r="AI1014" s="56"/>
      <c r="AJ1014" s="56"/>
      <c r="AK1014" s="56"/>
      <c r="AL1014" s="56"/>
      <c r="AM1014" s="56"/>
      <c r="AN1014" s="62"/>
      <c r="AO1014" s="56"/>
      <c r="AP1014" s="56"/>
      <c r="AQ1014" s="56"/>
      <c r="AR1014" s="56"/>
      <c r="AS1014" s="56"/>
      <c r="AT1014" s="56"/>
      <c r="AU1014" s="5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56"/>
      <c r="DL1014" s="62"/>
      <c r="DM1014" s="56"/>
    </row>
    <row r="1015" spans="2:117" ht="12.75" customHeight="1">
      <c r="B1015" s="56"/>
      <c r="C1015" s="62"/>
      <c r="D1015" s="63"/>
      <c r="E1015" s="56"/>
      <c r="F1015" s="56"/>
      <c r="G1015" s="56"/>
      <c r="H1015" s="35"/>
      <c r="I1015" s="56"/>
      <c r="J1015" s="56"/>
      <c r="K1015" s="56"/>
      <c r="L1015" s="64"/>
      <c r="M1015" s="65"/>
      <c r="N1015" s="65"/>
      <c r="O1015" s="56"/>
      <c r="P1015" s="56"/>
      <c r="Q1015" s="56"/>
      <c r="R1015" s="56"/>
      <c r="S1015" s="56"/>
      <c r="T1015" s="56"/>
      <c r="U1015" s="56"/>
      <c r="V1015" s="56"/>
      <c r="W1015" s="56"/>
      <c r="X1015" s="56"/>
      <c r="Y1015" s="56"/>
      <c r="Z1015" s="56"/>
      <c r="AA1015" s="56"/>
      <c r="AB1015" s="56"/>
      <c r="AC1015" s="56"/>
      <c r="AD1015" s="56"/>
      <c r="AE1015" s="56"/>
      <c r="AF1015" s="56"/>
      <c r="AG1015" s="56"/>
      <c r="AH1015" s="56"/>
      <c r="AI1015" s="56"/>
      <c r="AJ1015" s="56"/>
      <c r="AK1015" s="56"/>
      <c r="AL1015" s="56"/>
      <c r="AM1015" s="56"/>
      <c r="AN1015" s="62"/>
      <c r="AO1015" s="56"/>
      <c r="AP1015" s="56"/>
      <c r="AQ1015" s="56"/>
      <c r="AR1015" s="56"/>
      <c r="AS1015" s="56"/>
      <c r="AT1015" s="56"/>
      <c r="AU1015" s="5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56"/>
      <c r="DL1015" s="62"/>
      <c r="DM1015" s="56"/>
    </row>
    <row r="1016" spans="2:117" ht="12.75" customHeight="1">
      <c r="B1016" s="56"/>
      <c r="C1016" s="62"/>
      <c r="D1016" s="63"/>
      <c r="E1016" s="56"/>
      <c r="F1016" s="56"/>
      <c r="G1016" s="56"/>
      <c r="H1016" s="35"/>
      <c r="I1016" s="56"/>
      <c r="J1016" s="56"/>
      <c r="K1016" s="56"/>
      <c r="L1016" s="64"/>
      <c r="M1016" s="65"/>
      <c r="N1016" s="65"/>
      <c r="O1016" s="56"/>
      <c r="P1016" s="56"/>
      <c r="Q1016" s="56"/>
      <c r="R1016" s="56"/>
      <c r="S1016" s="56"/>
      <c r="T1016" s="56"/>
      <c r="U1016" s="56"/>
      <c r="V1016" s="56"/>
      <c r="W1016" s="56"/>
      <c r="X1016" s="56"/>
      <c r="Y1016" s="56"/>
      <c r="Z1016" s="56"/>
      <c r="AA1016" s="56"/>
      <c r="AB1016" s="56"/>
      <c r="AC1016" s="56"/>
      <c r="AD1016" s="56"/>
      <c r="AE1016" s="56"/>
      <c r="AF1016" s="56"/>
      <c r="AG1016" s="56"/>
      <c r="AH1016" s="56"/>
      <c r="AI1016" s="56"/>
      <c r="AJ1016" s="56"/>
      <c r="AK1016" s="56"/>
      <c r="AL1016" s="56"/>
      <c r="AM1016" s="56"/>
      <c r="AN1016" s="62"/>
      <c r="AO1016" s="56"/>
      <c r="AP1016" s="56"/>
      <c r="AQ1016" s="56"/>
      <c r="AR1016" s="56"/>
      <c r="AS1016" s="56"/>
      <c r="AT1016" s="56"/>
      <c r="AU1016" s="5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56"/>
      <c r="DL1016" s="62"/>
      <c r="DM1016" s="56"/>
    </row>
    <row r="1017" spans="2:117" ht="12.75" customHeight="1">
      <c r="B1017" s="56"/>
      <c r="C1017" s="62"/>
      <c r="D1017" s="63"/>
      <c r="E1017" s="56"/>
      <c r="F1017" s="56"/>
      <c r="G1017" s="56"/>
      <c r="H1017" s="35"/>
      <c r="I1017" s="56"/>
      <c r="J1017" s="56"/>
      <c r="K1017" s="56"/>
      <c r="L1017" s="64"/>
      <c r="M1017" s="65"/>
      <c r="N1017" s="65"/>
      <c r="O1017" s="56"/>
      <c r="P1017" s="56"/>
      <c r="Q1017" s="56"/>
      <c r="R1017" s="56"/>
      <c r="S1017" s="56"/>
      <c r="T1017" s="56"/>
      <c r="U1017" s="56"/>
      <c r="V1017" s="56"/>
      <c r="W1017" s="56"/>
      <c r="X1017" s="56"/>
      <c r="Y1017" s="56"/>
      <c r="Z1017" s="56"/>
      <c r="AA1017" s="56"/>
      <c r="AB1017" s="56"/>
      <c r="AC1017" s="56"/>
      <c r="AD1017" s="56"/>
      <c r="AE1017" s="56"/>
      <c r="AF1017" s="56"/>
      <c r="AG1017" s="56"/>
      <c r="AH1017" s="56"/>
      <c r="AI1017" s="56"/>
      <c r="AJ1017" s="56"/>
      <c r="AK1017" s="56"/>
      <c r="AL1017" s="56"/>
      <c r="AM1017" s="56"/>
      <c r="AN1017" s="62"/>
      <c r="AO1017" s="56"/>
      <c r="AP1017" s="56"/>
      <c r="AQ1017" s="56"/>
      <c r="AR1017" s="56"/>
      <c r="AS1017" s="56"/>
      <c r="AT1017" s="56"/>
      <c r="AU1017" s="5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56"/>
      <c r="DL1017" s="62"/>
      <c r="DM1017" s="56"/>
    </row>
    <row r="1018" spans="2:117" ht="12.75" customHeight="1">
      <c r="B1018" s="56"/>
      <c r="C1018" s="62"/>
      <c r="D1018" s="63"/>
      <c r="E1018" s="56"/>
      <c r="F1018" s="56"/>
      <c r="G1018" s="56"/>
      <c r="H1018" s="35"/>
      <c r="I1018" s="56"/>
      <c r="J1018" s="56"/>
      <c r="K1018" s="56"/>
      <c r="L1018" s="64"/>
      <c r="M1018" s="65"/>
      <c r="N1018" s="65"/>
      <c r="O1018" s="56"/>
      <c r="P1018" s="56"/>
      <c r="Q1018" s="56"/>
      <c r="R1018" s="56"/>
      <c r="S1018" s="56"/>
      <c r="T1018" s="56"/>
      <c r="U1018" s="56"/>
      <c r="V1018" s="56"/>
      <c r="W1018" s="56"/>
      <c r="X1018" s="56"/>
      <c r="Y1018" s="56"/>
      <c r="Z1018" s="56"/>
      <c r="AA1018" s="56"/>
      <c r="AB1018" s="56"/>
      <c r="AC1018" s="56"/>
      <c r="AD1018" s="56"/>
      <c r="AE1018" s="56"/>
      <c r="AF1018" s="56"/>
      <c r="AG1018" s="56"/>
      <c r="AH1018" s="56"/>
      <c r="AI1018" s="56"/>
      <c r="AJ1018" s="56"/>
      <c r="AK1018" s="56"/>
      <c r="AL1018" s="56"/>
      <c r="AM1018" s="56"/>
      <c r="AN1018" s="62"/>
      <c r="AO1018" s="56"/>
      <c r="AP1018" s="56"/>
      <c r="AQ1018" s="56"/>
      <c r="AR1018" s="56"/>
      <c r="AS1018" s="56"/>
      <c r="AT1018" s="56"/>
      <c r="AU1018" s="5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56"/>
      <c r="DL1018" s="62"/>
      <c r="DM1018" s="56"/>
    </row>
    <row r="1019" spans="2:117" ht="12.75" customHeight="1">
      <c r="B1019" s="56"/>
      <c r="C1019" s="62"/>
      <c r="D1019" s="63"/>
      <c r="E1019" s="56"/>
      <c r="F1019" s="56"/>
      <c r="G1019" s="56"/>
      <c r="H1019" s="35"/>
      <c r="I1019" s="56"/>
      <c r="J1019" s="56"/>
      <c r="K1019" s="56"/>
      <c r="L1019" s="64"/>
      <c r="M1019" s="65"/>
      <c r="N1019" s="65"/>
      <c r="O1019" s="56"/>
      <c r="P1019" s="56"/>
      <c r="Q1019" s="56"/>
      <c r="R1019" s="56"/>
      <c r="S1019" s="56"/>
      <c r="T1019" s="56"/>
      <c r="U1019" s="56"/>
      <c r="V1019" s="56"/>
      <c r="W1019" s="56"/>
      <c r="X1019" s="56"/>
      <c r="Y1019" s="56"/>
      <c r="Z1019" s="56"/>
      <c r="AA1019" s="56"/>
      <c r="AB1019" s="56"/>
      <c r="AC1019" s="56"/>
      <c r="AD1019" s="56"/>
      <c r="AE1019" s="56"/>
      <c r="AF1019" s="56"/>
      <c r="AG1019" s="56"/>
      <c r="AH1019" s="56"/>
      <c r="AI1019" s="56"/>
      <c r="AJ1019" s="56"/>
      <c r="AK1019" s="56"/>
      <c r="AL1019" s="56"/>
      <c r="AM1019" s="56"/>
      <c r="AN1019" s="62"/>
      <c r="AO1019" s="56"/>
      <c r="AP1019" s="56"/>
      <c r="AQ1019" s="56"/>
      <c r="AR1019" s="56"/>
      <c r="AS1019" s="56"/>
      <c r="AT1019" s="56"/>
      <c r="AU1019" s="5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56"/>
      <c r="DL1019" s="62"/>
      <c r="DM1019" s="56"/>
    </row>
    <row r="1020" spans="2:117" ht="12.75" customHeight="1">
      <c r="B1020" s="56"/>
      <c r="C1020" s="62"/>
      <c r="D1020" s="63"/>
      <c r="E1020" s="56"/>
      <c r="F1020" s="56"/>
      <c r="G1020" s="56"/>
      <c r="H1020" s="35"/>
      <c r="I1020" s="56"/>
      <c r="J1020" s="56"/>
      <c r="K1020" s="56"/>
      <c r="L1020" s="64"/>
      <c r="M1020" s="65"/>
      <c r="N1020" s="65"/>
      <c r="O1020" s="56"/>
      <c r="P1020" s="56"/>
      <c r="Q1020" s="56"/>
      <c r="R1020" s="56"/>
      <c r="S1020" s="56"/>
      <c r="T1020" s="56"/>
      <c r="U1020" s="56"/>
      <c r="V1020" s="56"/>
      <c r="W1020" s="56"/>
      <c r="X1020" s="56"/>
      <c r="Y1020" s="56"/>
      <c r="Z1020" s="56"/>
      <c r="AA1020" s="56"/>
      <c r="AB1020" s="56"/>
      <c r="AC1020" s="56"/>
      <c r="AD1020" s="56"/>
      <c r="AE1020" s="56"/>
      <c r="AF1020" s="56"/>
      <c r="AG1020" s="56"/>
      <c r="AH1020" s="56"/>
      <c r="AI1020" s="56"/>
      <c r="AJ1020" s="56"/>
      <c r="AK1020" s="56"/>
      <c r="AL1020" s="56"/>
      <c r="AM1020" s="56"/>
      <c r="AN1020" s="62"/>
      <c r="AO1020" s="56"/>
      <c r="AP1020" s="56"/>
      <c r="AQ1020" s="56"/>
      <c r="AR1020" s="56"/>
      <c r="AS1020" s="56"/>
      <c r="AT1020" s="56"/>
      <c r="AU1020" s="5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56"/>
      <c r="DL1020" s="62"/>
      <c r="DM1020" s="56"/>
    </row>
    <row r="1021" spans="2:117" ht="12.75" customHeight="1">
      <c r="B1021" s="56"/>
      <c r="C1021" s="62"/>
      <c r="D1021" s="63"/>
      <c r="E1021" s="56"/>
      <c r="F1021" s="56"/>
      <c r="G1021" s="56"/>
      <c r="H1021" s="35"/>
      <c r="I1021" s="56"/>
      <c r="J1021" s="56"/>
      <c r="K1021" s="56"/>
      <c r="L1021" s="64"/>
      <c r="M1021" s="65"/>
      <c r="N1021" s="65"/>
      <c r="O1021" s="56"/>
      <c r="P1021" s="56"/>
      <c r="Q1021" s="56"/>
      <c r="R1021" s="56"/>
      <c r="S1021" s="56"/>
      <c r="T1021" s="56"/>
      <c r="U1021" s="56"/>
      <c r="V1021" s="56"/>
      <c r="W1021" s="56"/>
      <c r="X1021" s="56"/>
      <c r="Y1021" s="56"/>
      <c r="Z1021" s="56"/>
      <c r="AA1021" s="56"/>
      <c r="AB1021" s="56"/>
      <c r="AC1021" s="56"/>
      <c r="AD1021" s="56"/>
      <c r="AE1021" s="56"/>
      <c r="AF1021" s="56"/>
      <c r="AG1021" s="56"/>
      <c r="AH1021" s="56"/>
      <c r="AI1021" s="56"/>
      <c r="AJ1021" s="56"/>
      <c r="AK1021" s="56"/>
      <c r="AL1021" s="56"/>
      <c r="AM1021" s="56"/>
      <c r="AN1021" s="62"/>
      <c r="AO1021" s="56"/>
      <c r="AP1021" s="56"/>
      <c r="AQ1021" s="56"/>
      <c r="AR1021" s="56"/>
      <c r="AS1021" s="56"/>
      <c r="AT1021" s="56"/>
      <c r="AU1021" s="5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56"/>
      <c r="DL1021" s="62"/>
      <c r="DM1021" s="56"/>
    </row>
    <row r="1022" spans="2:117" ht="12.75" customHeight="1">
      <c r="B1022" s="56"/>
      <c r="C1022" s="62"/>
      <c r="D1022" s="63"/>
      <c r="E1022" s="56"/>
      <c r="F1022" s="56"/>
      <c r="G1022" s="56"/>
      <c r="H1022" s="35"/>
      <c r="I1022" s="56"/>
      <c r="J1022" s="56"/>
      <c r="K1022" s="56"/>
      <c r="L1022" s="64"/>
      <c r="M1022" s="65"/>
      <c r="N1022" s="65"/>
      <c r="O1022" s="56"/>
      <c r="P1022" s="56"/>
      <c r="Q1022" s="56"/>
      <c r="R1022" s="56"/>
      <c r="S1022" s="56"/>
      <c r="T1022" s="56"/>
      <c r="U1022" s="56"/>
      <c r="V1022" s="56"/>
      <c r="W1022" s="56"/>
      <c r="X1022" s="56"/>
      <c r="Y1022" s="56"/>
      <c r="Z1022" s="56"/>
      <c r="AA1022" s="56"/>
      <c r="AB1022" s="56"/>
      <c r="AC1022" s="56"/>
      <c r="AD1022" s="56"/>
      <c r="AE1022" s="56"/>
      <c r="AF1022" s="56"/>
      <c r="AG1022" s="56"/>
      <c r="AH1022" s="56"/>
      <c r="AI1022" s="56"/>
      <c r="AJ1022" s="56"/>
      <c r="AK1022" s="56"/>
      <c r="AL1022" s="56"/>
      <c r="AM1022" s="56"/>
      <c r="AN1022" s="62"/>
      <c r="AO1022" s="56"/>
      <c r="AP1022" s="56"/>
      <c r="AQ1022" s="56"/>
      <c r="AR1022" s="56"/>
      <c r="AS1022" s="56"/>
      <c r="AT1022" s="56"/>
      <c r="AU1022" s="5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56"/>
      <c r="DL1022" s="62"/>
      <c r="DM1022" s="56"/>
    </row>
    <row r="1023" spans="2:117" ht="12.75" customHeight="1">
      <c r="B1023" s="56"/>
      <c r="C1023" s="62"/>
      <c r="D1023" s="63"/>
      <c r="E1023" s="56"/>
      <c r="F1023" s="56"/>
      <c r="G1023" s="56"/>
      <c r="H1023" s="35"/>
      <c r="I1023" s="56"/>
      <c r="J1023" s="56"/>
      <c r="K1023" s="56"/>
      <c r="L1023" s="64"/>
      <c r="M1023" s="65"/>
      <c r="N1023" s="65"/>
      <c r="O1023" s="56"/>
      <c r="P1023" s="56"/>
      <c r="Q1023" s="56"/>
      <c r="R1023" s="56"/>
      <c r="S1023" s="56"/>
      <c r="T1023" s="56"/>
      <c r="U1023" s="56"/>
      <c r="V1023" s="56"/>
      <c r="W1023" s="56"/>
      <c r="X1023" s="56"/>
      <c r="Y1023" s="56"/>
      <c r="Z1023" s="56"/>
      <c r="AA1023" s="56"/>
      <c r="AB1023" s="56"/>
      <c r="AC1023" s="56"/>
      <c r="AD1023" s="56"/>
      <c r="AE1023" s="56"/>
      <c r="AF1023" s="56"/>
      <c r="AG1023" s="56"/>
      <c r="AH1023" s="56"/>
      <c r="AI1023" s="56"/>
      <c r="AJ1023" s="56"/>
      <c r="AK1023" s="56"/>
      <c r="AL1023" s="56"/>
      <c r="AM1023" s="56"/>
      <c r="AN1023" s="62"/>
      <c r="AO1023" s="56"/>
      <c r="AP1023" s="56"/>
      <c r="AQ1023" s="56"/>
      <c r="AR1023" s="56"/>
      <c r="AS1023" s="56"/>
      <c r="AT1023" s="56"/>
      <c r="AU1023" s="5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56"/>
      <c r="DL1023" s="62"/>
      <c r="DM1023" s="56"/>
    </row>
    <row r="1024" spans="2:117" ht="12.75" customHeight="1">
      <c r="B1024" s="56"/>
      <c r="C1024" s="62"/>
      <c r="D1024" s="63"/>
      <c r="E1024" s="56"/>
      <c r="F1024" s="56"/>
      <c r="G1024" s="56"/>
      <c r="H1024" s="35"/>
      <c r="I1024" s="56"/>
      <c r="J1024" s="56"/>
      <c r="K1024" s="56"/>
      <c r="L1024" s="64"/>
      <c r="M1024" s="65"/>
      <c r="N1024" s="65"/>
      <c r="O1024" s="56"/>
      <c r="P1024" s="56"/>
      <c r="Q1024" s="56"/>
      <c r="R1024" s="56"/>
      <c r="S1024" s="56"/>
      <c r="T1024" s="56"/>
      <c r="U1024" s="56"/>
      <c r="V1024" s="56"/>
      <c r="W1024" s="56"/>
      <c r="X1024" s="56"/>
      <c r="Y1024" s="56"/>
      <c r="Z1024" s="56"/>
      <c r="AA1024" s="56"/>
      <c r="AB1024" s="56"/>
      <c r="AC1024" s="56"/>
      <c r="AD1024" s="56"/>
      <c r="AE1024" s="56"/>
      <c r="AF1024" s="56"/>
      <c r="AG1024" s="56"/>
      <c r="AH1024" s="56"/>
      <c r="AI1024" s="56"/>
      <c r="AJ1024" s="56"/>
      <c r="AK1024" s="56"/>
      <c r="AL1024" s="56"/>
      <c r="AM1024" s="56"/>
      <c r="AN1024" s="62"/>
      <c r="AO1024" s="56"/>
      <c r="AP1024" s="56"/>
      <c r="AQ1024" s="56"/>
      <c r="AR1024" s="56"/>
      <c r="AS1024" s="56"/>
      <c r="AT1024" s="56"/>
      <c r="AU1024" s="5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56"/>
      <c r="DL1024" s="62"/>
      <c r="DM1024" s="56"/>
    </row>
    <row r="1025" spans="2:117" ht="12.75" customHeight="1">
      <c r="B1025" s="56"/>
      <c r="C1025" s="62"/>
      <c r="D1025" s="63"/>
      <c r="E1025" s="56"/>
      <c r="F1025" s="56"/>
      <c r="G1025" s="56"/>
      <c r="H1025" s="35"/>
      <c r="I1025" s="56"/>
      <c r="J1025" s="56"/>
      <c r="K1025" s="56"/>
      <c r="L1025" s="64"/>
      <c r="M1025" s="65"/>
      <c r="N1025" s="65"/>
      <c r="O1025" s="56"/>
      <c r="P1025" s="56"/>
      <c r="Q1025" s="56"/>
      <c r="R1025" s="56"/>
      <c r="S1025" s="56"/>
      <c r="T1025" s="56"/>
      <c r="U1025" s="56"/>
      <c r="V1025" s="56"/>
      <c r="W1025" s="56"/>
      <c r="X1025" s="56"/>
      <c r="Y1025" s="56"/>
      <c r="Z1025" s="56"/>
      <c r="AA1025" s="56"/>
      <c r="AB1025" s="56"/>
      <c r="AC1025" s="56"/>
      <c r="AD1025" s="56"/>
      <c r="AE1025" s="56"/>
      <c r="AF1025" s="56"/>
      <c r="AG1025" s="56"/>
      <c r="AH1025" s="56"/>
      <c r="AI1025" s="56"/>
      <c r="AJ1025" s="56"/>
      <c r="AK1025" s="56"/>
      <c r="AL1025" s="56"/>
      <c r="AM1025" s="56"/>
      <c r="AN1025" s="62"/>
      <c r="AO1025" s="56"/>
      <c r="AP1025" s="56"/>
      <c r="AQ1025" s="56"/>
      <c r="AR1025" s="56"/>
      <c r="AS1025" s="56"/>
      <c r="AT1025" s="56"/>
      <c r="AU1025" s="5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56"/>
      <c r="DL1025" s="62"/>
      <c r="DM1025" s="56"/>
    </row>
    <row r="1026" spans="2:117" ht="12.75" customHeight="1">
      <c r="B1026" s="56"/>
      <c r="C1026" s="62"/>
      <c r="D1026" s="63"/>
      <c r="E1026" s="56"/>
      <c r="F1026" s="56"/>
      <c r="G1026" s="56"/>
      <c r="H1026" s="35"/>
      <c r="I1026" s="56"/>
      <c r="J1026" s="56"/>
      <c r="K1026" s="56"/>
      <c r="L1026" s="64"/>
      <c r="M1026" s="65"/>
      <c r="N1026" s="65"/>
      <c r="O1026" s="56"/>
      <c r="P1026" s="56"/>
      <c r="Q1026" s="56"/>
      <c r="R1026" s="56"/>
      <c r="S1026" s="56"/>
      <c r="T1026" s="56"/>
      <c r="U1026" s="56"/>
      <c r="V1026" s="56"/>
      <c r="W1026" s="56"/>
      <c r="X1026" s="56"/>
      <c r="Y1026" s="56"/>
      <c r="Z1026" s="56"/>
      <c r="AA1026" s="56"/>
      <c r="AB1026" s="56"/>
      <c r="AC1026" s="56"/>
      <c r="AD1026" s="56"/>
      <c r="AE1026" s="56"/>
      <c r="AF1026" s="56"/>
      <c r="AG1026" s="56"/>
      <c r="AH1026" s="56"/>
      <c r="AI1026" s="56"/>
      <c r="AJ1026" s="56"/>
      <c r="AK1026" s="56"/>
      <c r="AL1026" s="56"/>
      <c r="AM1026" s="56"/>
      <c r="AN1026" s="62"/>
      <c r="AO1026" s="56"/>
      <c r="AP1026" s="56"/>
      <c r="AQ1026" s="56"/>
      <c r="AR1026" s="56"/>
      <c r="AS1026" s="56"/>
      <c r="AT1026" s="56"/>
      <c r="AU1026" s="5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56"/>
      <c r="DL1026" s="62"/>
      <c r="DM1026" s="56"/>
    </row>
    <row r="1027" spans="2:117" ht="12.75" customHeight="1">
      <c r="B1027" s="56"/>
      <c r="C1027" s="62"/>
      <c r="D1027" s="63"/>
      <c r="E1027" s="56"/>
      <c r="F1027" s="56"/>
      <c r="G1027" s="56"/>
      <c r="H1027" s="35"/>
      <c r="I1027" s="56"/>
      <c r="J1027" s="56"/>
      <c r="K1027" s="56"/>
      <c r="L1027" s="64"/>
      <c r="M1027" s="65"/>
      <c r="N1027" s="65"/>
      <c r="O1027" s="56"/>
      <c r="P1027" s="56"/>
      <c r="Q1027" s="56"/>
      <c r="R1027" s="56"/>
      <c r="S1027" s="56"/>
      <c r="T1027" s="56"/>
      <c r="U1027" s="56"/>
      <c r="V1027" s="56"/>
      <c r="W1027" s="56"/>
      <c r="X1027" s="56"/>
      <c r="Y1027" s="56"/>
      <c r="Z1027" s="56"/>
      <c r="AA1027" s="56"/>
      <c r="AB1027" s="56"/>
      <c r="AC1027" s="56"/>
      <c r="AD1027" s="56"/>
      <c r="AE1027" s="56"/>
      <c r="AF1027" s="56"/>
      <c r="AG1027" s="56"/>
      <c r="AH1027" s="56"/>
      <c r="AI1027" s="56"/>
      <c r="AJ1027" s="56"/>
      <c r="AK1027" s="56"/>
      <c r="AL1027" s="56"/>
      <c r="AM1027" s="56"/>
      <c r="AN1027" s="62"/>
      <c r="AO1027" s="56"/>
      <c r="AP1027" s="56"/>
      <c r="AQ1027" s="56"/>
      <c r="AR1027" s="56"/>
      <c r="AS1027" s="56"/>
      <c r="AT1027" s="56"/>
      <c r="AU1027" s="5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56"/>
      <c r="DL1027" s="62"/>
      <c r="DM1027" s="56"/>
    </row>
    <row r="1028" spans="2:117" ht="12.75" customHeight="1">
      <c r="B1028" s="56"/>
      <c r="C1028" s="62"/>
      <c r="D1028" s="63"/>
      <c r="E1028" s="56"/>
      <c r="F1028" s="56"/>
      <c r="G1028" s="56"/>
      <c r="H1028" s="35"/>
      <c r="I1028" s="56"/>
      <c r="J1028" s="56"/>
      <c r="K1028" s="56"/>
      <c r="L1028" s="64"/>
      <c r="M1028" s="65"/>
      <c r="N1028" s="65"/>
      <c r="O1028" s="56"/>
      <c r="P1028" s="56"/>
      <c r="Q1028" s="56"/>
      <c r="R1028" s="56"/>
      <c r="S1028" s="56"/>
      <c r="T1028" s="56"/>
      <c r="U1028" s="56"/>
      <c r="V1028" s="56"/>
      <c r="W1028" s="56"/>
      <c r="X1028" s="56"/>
      <c r="Y1028" s="56"/>
      <c r="Z1028" s="56"/>
      <c r="AA1028" s="56"/>
      <c r="AB1028" s="56"/>
      <c r="AC1028" s="56"/>
      <c r="AD1028" s="56"/>
      <c r="AE1028" s="56"/>
      <c r="AF1028" s="56"/>
      <c r="AG1028" s="56"/>
      <c r="AH1028" s="56"/>
      <c r="AI1028" s="56"/>
      <c r="AJ1028" s="56"/>
      <c r="AK1028" s="56"/>
      <c r="AL1028" s="56"/>
      <c r="AM1028" s="56"/>
      <c r="AN1028" s="62"/>
      <c r="AO1028" s="56"/>
      <c r="AP1028" s="56"/>
      <c r="AQ1028" s="56"/>
      <c r="AR1028" s="56"/>
      <c r="AS1028" s="56"/>
      <c r="AT1028" s="56"/>
      <c r="AU1028" s="5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56"/>
      <c r="DL1028" s="62"/>
      <c r="DM1028" s="56"/>
    </row>
    <row r="1029" spans="2:117" ht="12.75" customHeight="1">
      <c r="B1029" s="56"/>
      <c r="C1029" s="62"/>
      <c r="D1029" s="63"/>
      <c r="E1029" s="56"/>
      <c r="F1029" s="56"/>
      <c r="G1029" s="56"/>
      <c r="H1029" s="35"/>
      <c r="I1029" s="56"/>
      <c r="J1029" s="56"/>
      <c r="K1029" s="56"/>
      <c r="L1029" s="64"/>
      <c r="M1029" s="65"/>
      <c r="N1029" s="65"/>
      <c r="O1029" s="56"/>
      <c r="P1029" s="56"/>
      <c r="Q1029" s="56"/>
      <c r="R1029" s="56"/>
      <c r="S1029" s="56"/>
      <c r="T1029" s="56"/>
      <c r="U1029" s="56"/>
      <c r="V1029" s="56"/>
      <c r="W1029" s="56"/>
      <c r="X1029" s="56"/>
      <c r="Y1029" s="56"/>
      <c r="Z1029" s="56"/>
      <c r="AA1029" s="56"/>
      <c r="AB1029" s="56"/>
      <c r="AC1029" s="56"/>
      <c r="AD1029" s="56"/>
      <c r="AE1029" s="56"/>
      <c r="AF1029" s="56"/>
      <c r="AG1029" s="56"/>
      <c r="AH1029" s="56"/>
      <c r="AI1029" s="56"/>
      <c r="AJ1029" s="56"/>
      <c r="AK1029" s="56"/>
      <c r="AL1029" s="56"/>
      <c r="AM1029" s="56"/>
      <c r="AN1029" s="62"/>
      <c r="AO1029" s="56"/>
      <c r="AP1029" s="56"/>
      <c r="AQ1029" s="56"/>
      <c r="AR1029" s="56"/>
      <c r="AS1029" s="56"/>
      <c r="AT1029" s="56"/>
      <c r="AU1029" s="5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56"/>
      <c r="DL1029" s="62"/>
      <c r="DM1029" s="56"/>
    </row>
    <row r="1030" spans="2:117" ht="12.75" customHeight="1">
      <c r="B1030" s="56"/>
      <c r="C1030" s="62"/>
      <c r="D1030" s="63"/>
      <c r="E1030" s="56"/>
      <c r="F1030" s="56"/>
      <c r="G1030" s="56"/>
      <c r="H1030" s="35"/>
      <c r="I1030" s="56"/>
      <c r="J1030" s="56"/>
      <c r="K1030" s="56"/>
      <c r="L1030" s="64"/>
      <c r="M1030" s="65"/>
      <c r="N1030" s="65"/>
      <c r="O1030" s="56"/>
      <c r="P1030" s="56"/>
      <c r="Q1030" s="56"/>
      <c r="R1030" s="56"/>
      <c r="S1030" s="56"/>
      <c r="T1030" s="56"/>
      <c r="U1030" s="56"/>
      <c r="V1030" s="56"/>
      <c r="W1030" s="56"/>
      <c r="X1030" s="56"/>
      <c r="Y1030" s="56"/>
      <c r="Z1030" s="56"/>
      <c r="AA1030" s="56"/>
      <c r="AB1030" s="56"/>
      <c r="AC1030" s="56"/>
      <c r="AD1030" s="56"/>
      <c r="AE1030" s="56"/>
      <c r="AF1030" s="56"/>
      <c r="AG1030" s="56"/>
      <c r="AH1030" s="56"/>
      <c r="AI1030" s="56"/>
      <c r="AJ1030" s="56"/>
      <c r="AK1030" s="56"/>
      <c r="AL1030" s="56"/>
      <c r="AM1030" s="56"/>
      <c r="AN1030" s="62"/>
      <c r="AO1030" s="56"/>
      <c r="AP1030" s="56"/>
      <c r="AQ1030" s="56"/>
      <c r="AR1030" s="56"/>
      <c r="AS1030" s="56"/>
      <c r="AT1030" s="56"/>
      <c r="AU1030" s="5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56"/>
      <c r="DL1030" s="62"/>
      <c r="DM1030" s="56"/>
    </row>
    <row r="1031" spans="2:117" ht="12.75" customHeight="1">
      <c r="B1031" s="56"/>
      <c r="C1031" s="62"/>
      <c r="D1031" s="63"/>
      <c r="E1031" s="56"/>
      <c r="F1031" s="56"/>
      <c r="G1031" s="56"/>
      <c r="H1031" s="35"/>
      <c r="I1031" s="56"/>
      <c r="J1031" s="56"/>
      <c r="K1031" s="56"/>
      <c r="L1031" s="64"/>
      <c r="M1031" s="65"/>
      <c r="N1031" s="65"/>
      <c r="O1031" s="56"/>
      <c r="P1031" s="56"/>
      <c r="Q1031" s="56"/>
      <c r="R1031" s="56"/>
      <c r="S1031" s="56"/>
      <c r="T1031" s="56"/>
      <c r="U1031" s="56"/>
      <c r="V1031" s="56"/>
      <c r="W1031" s="56"/>
      <c r="X1031" s="56"/>
      <c r="Y1031" s="56"/>
      <c r="Z1031" s="56"/>
      <c r="AA1031" s="56"/>
      <c r="AB1031" s="56"/>
      <c r="AC1031" s="56"/>
      <c r="AD1031" s="56"/>
      <c r="AE1031" s="56"/>
      <c r="AF1031" s="56"/>
      <c r="AG1031" s="56"/>
      <c r="AH1031" s="56"/>
      <c r="AI1031" s="56"/>
      <c r="AJ1031" s="56"/>
      <c r="AK1031" s="56"/>
      <c r="AL1031" s="56"/>
      <c r="AM1031" s="56"/>
      <c r="AN1031" s="62"/>
      <c r="AO1031" s="56"/>
      <c r="AP1031" s="56"/>
      <c r="AQ1031" s="56"/>
      <c r="AR1031" s="56"/>
      <c r="AS1031" s="56"/>
      <c r="AT1031" s="56"/>
      <c r="AU1031" s="5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56"/>
      <c r="DL1031" s="62"/>
      <c r="DM1031" s="56"/>
    </row>
    <row r="1032" spans="2:117" ht="12.75" customHeight="1">
      <c r="B1032" s="56"/>
      <c r="C1032" s="62"/>
      <c r="D1032" s="63"/>
      <c r="E1032" s="56"/>
      <c r="F1032" s="56"/>
      <c r="G1032" s="56"/>
      <c r="H1032" s="35"/>
      <c r="I1032" s="56"/>
      <c r="J1032" s="56"/>
      <c r="K1032" s="56"/>
      <c r="L1032" s="64"/>
      <c r="M1032" s="65"/>
      <c r="N1032" s="65"/>
      <c r="O1032" s="56"/>
      <c r="P1032" s="56"/>
      <c r="Q1032" s="56"/>
      <c r="R1032" s="56"/>
      <c r="S1032" s="56"/>
      <c r="T1032" s="56"/>
      <c r="U1032" s="56"/>
      <c r="V1032" s="56"/>
      <c r="W1032" s="56"/>
      <c r="X1032" s="56"/>
      <c r="Y1032" s="56"/>
      <c r="Z1032" s="56"/>
      <c r="AA1032" s="56"/>
      <c r="AB1032" s="56"/>
      <c r="AC1032" s="56"/>
      <c r="AD1032" s="56"/>
      <c r="AE1032" s="56"/>
      <c r="AF1032" s="56"/>
      <c r="AG1032" s="56"/>
      <c r="AH1032" s="56"/>
      <c r="AI1032" s="56"/>
      <c r="AJ1032" s="56"/>
      <c r="AK1032" s="56"/>
      <c r="AL1032" s="56"/>
      <c r="AM1032" s="56"/>
      <c r="AN1032" s="62"/>
      <c r="AO1032" s="56"/>
      <c r="AP1032" s="56"/>
      <c r="AQ1032" s="56"/>
      <c r="AR1032" s="56"/>
      <c r="AS1032" s="56"/>
      <c r="AT1032" s="56"/>
      <c r="AU1032" s="5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56"/>
      <c r="DL1032" s="62"/>
      <c r="DM1032" s="56"/>
    </row>
    <row r="1033" spans="2:117" ht="12.75" customHeight="1">
      <c r="B1033" s="56"/>
      <c r="C1033" s="62"/>
      <c r="D1033" s="63"/>
      <c r="E1033" s="56"/>
      <c r="F1033" s="56"/>
      <c r="G1033" s="56"/>
      <c r="H1033" s="35"/>
      <c r="I1033" s="56"/>
      <c r="J1033" s="56"/>
      <c r="K1033" s="56"/>
      <c r="L1033" s="64"/>
      <c r="M1033" s="65"/>
      <c r="N1033" s="65"/>
      <c r="O1033" s="56"/>
      <c r="P1033" s="56"/>
      <c r="Q1033" s="56"/>
      <c r="R1033" s="56"/>
      <c r="S1033" s="56"/>
      <c r="T1033" s="56"/>
      <c r="U1033" s="56"/>
      <c r="V1033" s="56"/>
      <c r="W1033" s="56"/>
      <c r="X1033" s="56"/>
      <c r="Y1033" s="56"/>
      <c r="Z1033" s="56"/>
      <c r="AA1033" s="56"/>
      <c r="AB1033" s="56"/>
      <c r="AC1033" s="56"/>
      <c r="AD1033" s="56"/>
      <c r="AE1033" s="56"/>
      <c r="AF1033" s="56"/>
      <c r="AG1033" s="56"/>
      <c r="AH1033" s="56"/>
      <c r="AI1033" s="56"/>
      <c r="AJ1033" s="56"/>
      <c r="AK1033" s="56"/>
      <c r="AL1033" s="56"/>
      <c r="AM1033" s="56"/>
      <c r="AN1033" s="62"/>
      <c r="AO1033" s="56"/>
      <c r="AP1033" s="56"/>
      <c r="AQ1033" s="56"/>
      <c r="AR1033" s="56"/>
      <c r="AS1033" s="56"/>
      <c r="AT1033" s="56"/>
      <c r="AU1033" s="5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56"/>
      <c r="DL1033" s="62"/>
      <c r="DM1033" s="56"/>
    </row>
    <row r="1034" spans="2:117" ht="12.75" customHeight="1">
      <c r="B1034" s="56"/>
      <c r="C1034" s="62"/>
      <c r="D1034" s="63"/>
      <c r="E1034" s="56"/>
      <c r="F1034" s="56"/>
      <c r="G1034" s="56"/>
      <c r="H1034" s="35"/>
      <c r="I1034" s="56"/>
      <c r="J1034" s="56"/>
      <c r="K1034" s="56"/>
      <c r="L1034" s="64"/>
      <c r="M1034" s="65"/>
      <c r="N1034" s="65"/>
      <c r="O1034" s="56"/>
      <c r="P1034" s="56"/>
      <c r="Q1034" s="56"/>
      <c r="R1034" s="56"/>
      <c r="S1034" s="56"/>
      <c r="T1034" s="56"/>
      <c r="U1034" s="56"/>
      <c r="V1034" s="56"/>
      <c r="W1034" s="56"/>
      <c r="X1034" s="56"/>
      <c r="Y1034" s="56"/>
      <c r="Z1034" s="56"/>
      <c r="AA1034" s="56"/>
      <c r="AB1034" s="56"/>
      <c r="AC1034" s="56"/>
      <c r="AD1034" s="56"/>
      <c r="AE1034" s="56"/>
      <c r="AF1034" s="56"/>
      <c r="AG1034" s="56"/>
      <c r="AH1034" s="56"/>
      <c r="AI1034" s="56"/>
      <c r="AJ1034" s="56"/>
      <c r="AK1034" s="56"/>
      <c r="AL1034" s="56"/>
      <c r="AM1034" s="56"/>
      <c r="AN1034" s="62"/>
      <c r="AO1034" s="56"/>
      <c r="AP1034" s="56"/>
      <c r="AQ1034" s="56"/>
      <c r="AR1034" s="56"/>
      <c r="AS1034" s="56"/>
      <c r="AT1034" s="56"/>
      <c r="AU1034" s="5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56"/>
      <c r="DL1034" s="62"/>
      <c r="DM1034" s="56"/>
    </row>
    <row r="1035" spans="2:117" ht="12.75" customHeight="1">
      <c r="B1035" s="56"/>
      <c r="C1035" s="62"/>
      <c r="D1035" s="63"/>
      <c r="E1035" s="56"/>
      <c r="F1035" s="56"/>
      <c r="G1035" s="56"/>
      <c r="H1035" s="35"/>
      <c r="I1035" s="56"/>
      <c r="J1035" s="56"/>
      <c r="K1035" s="56"/>
      <c r="L1035" s="64"/>
      <c r="M1035" s="65"/>
      <c r="N1035" s="65"/>
      <c r="O1035" s="56"/>
      <c r="P1035" s="56"/>
      <c r="Q1035" s="56"/>
      <c r="R1035" s="56"/>
      <c r="S1035" s="56"/>
      <c r="T1035" s="56"/>
      <c r="U1035" s="56"/>
      <c r="V1035" s="56"/>
      <c r="W1035" s="56"/>
      <c r="X1035" s="56"/>
      <c r="Y1035" s="56"/>
      <c r="Z1035" s="56"/>
      <c r="AA1035" s="56"/>
      <c r="AB1035" s="56"/>
      <c r="AC1035" s="56"/>
      <c r="AD1035" s="56"/>
      <c r="AE1035" s="56"/>
      <c r="AF1035" s="56"/>
      <c r="AG1035" s="56"/>
      <c r="AH1035" s="56"/>
      <c r="AI1035" s="56"/>
      <c r="AJ1035" s="56"/>
      <c r="AK1035" s="56"/>
      <c r="AL1035" s="56"/>
      <c r="AM1035" s="56"/>
      <c r="AN1035" s="62"/>
      <c r="AO1035" s="56"/>
      <c r="AP1035" s="56"/>
      <c r="AQ1035" s="56"/>
      <c r="AR1035" s="56"/>
      <c r="AS1035" s="56"/>
      <c r="AT1035" s="56"/>
      <c r="AU1035" s="5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56"/>
      <c r="DL1035" s="62"/>
      <c r="DM1035" s="56"/>
    </row>
    <row r="1036" spans="2:117" ht="12.75" customHeight="1">
      <c r="B1036" s="56"/>
      <c r="C1036" s="62"/>
      <c r="D1036" s="63"/>
      <c r="E1036" s="56"/>
      <c r="F1036" s="56"/>
      <c r="G1036" s="56"/>
      <c r="H1036" s="35"/>
      <c r="I1036" s="56"/>
      <c r="J1036" s="56"/>
      <c r="K1036" s="56"/>
      <c r="L1036" s="64"/>
      <c r="M1036" s="65"/>
      <c r="N1036" s="65"/>
      <c r="O1036" s="56"/>
      <c r="P1036" s="56"/>
      <c r="Q1036" s="56"/>
      <c r="R1036" s="56"/>
      <c r="S1036" s="56"/>
      <c r="T1036" s="56"/>
      <c r="U1036" s="56"/>
      <c r="V1036" s="56"/>
      <c r="W1036" s="56"/>
      <c r="X1036" s="56"/>
      <c r="Y1036" s="56"/>
      <c r="Z1036" s="56"/>
      <c r="AA1036" s="56"/>
      <c r="AB1036" s="56"/>
      <c r="AC1036" s="56"/>
      <c r="AD1036" s="56"/>
      <c r="AE1036" s="56"/>
      <c r="AF1036" s="56"/>
      <c r="AG1036" s="56"/>
      <c r="AH1036" s="56"/>
      <c r="AI1036" s="56"/>
      <c r="AJ1036" s="56"/>
      <c r="AK1036" s="56"/>
      <c r="AL1036" s="56"/>
      <c r="AM1036" s="56"/>
      <c r="AN1036" s="62"/>
      <c r="AO1036" s="56"/>
      <c r="AP1036" s="56"/>
      <c r="AQ1036" s="56"/>
      <c r="AR1036" s="56"/>
      <c r="AS1036" s="56"/>
      <c r="AT1036" s="56"/>
      <c r="AU1036" s="5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56"/>
      <c r="DL1036" s="62"/>
      <c r="DM1036" s="56"/>
    </row>
    <row r="1037" spans="2:117" ht="12.75" customHeight="1">
      <c r="B1037" s="56"/>
      <c r="C1037" s="62"/>
      <c r="D1037" s="63"/>
      <c r="E1037" s="56"/>
      <c r="F1037" s="56"/>
      <c r="G1037" s="56"/>
      <c r="H1037" s="35"/>
      <c r="I1037" s="56"/>
      <c r="J1037" s="56"/>
      <c r="K1037" s="56"/>
      <c r="L1037" s="64"/>
      <c r="M1037" s="65"/>
      <c r="N1037" s="65"/>
      <c r="O1037" s="56"/>
      <c r="P1037" s="56"/>
      <c r="Q1037" s="56"/>
      <c r="R1037" s="56"/>
      <c r="S1037" s="56"/>
      <c r="T1037" s="56"/>
      <c r="U1037" s="56"/>
      <c r="V1037" s="56"/>
      <c r="W1037" s="56"/>
      <c r="X1037" s="56"/>
      <c r="Y1037" s="56"/>
      <c r="Z1037" s="56"/>
      <c r="AA1037" s="56"/>
      <c r="AB1037" s="56"/>
      <c r="AC1037" s="56"/>
      <c r="AD1037" s="56"/>
      <c r="AE1037" s="56"/>
      <c r="AF1037" s="56"/>
      <c r="AG1037" s="56"/>
      <c r="AH1037" s="56"/>
      <c r="AI1037" s="56"/>
      <c r="AJ1037" s="56"/>
      <c r="AK1037" s="56"/>
      <c r="AL1037" s="56"/>
      <c r="AM1037" s="56"/>
      <c r="AN1037" s="62"/>
      <c r="AO1037" s="56"/>
      <c r="AP1037" s="56"/>
      <c r="AQ1037" s="56"/>
      <c r="AR1037" s="56"/>
      <c r="AS1037" s="56"/>
      <c r="AT1037" s="56"/>
      <c r="AU1037" s="5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56"/>
      <c r="DL1037" s="62"/>
      <c r="DM1037" s="56"/>
    </row>
    <row r="1038" spans="2:117" ht="12.75" customHeight="1">
      <c r="B1038" s="56"/>
      <c r="C1038" s="62"/>
      <c r="D1038" s="63"/>
      <c r="E1038" s="56"/>
      <c r="F1038" s="56"/>
      <c r="G1038" s="56"/>
      <c r="H1038" s="35"/>
      <c r="I1038" s="56"/>
      <c r="J1038" s="56"/>
      <c r="K1038" s="56"/>
      <c r="L1038" s="64"/>
      <c r="M1038" s="65"/>
      <c r="N1038" s="65"/>
      <c r="O1038" s="56"/>
      <c r="P1038" s="56"/>
      <c r="Q1038" s="56"/>
      <c r="R1038" s="56"/>
      <c r="S1038" s="56"/>
      <c r="T1038" s="56"/>
      <c r="U1038" s="56"/>
      <c r="V1038" s="56"/>
      <c r="W1038" s="56"/>
      <c r="X1038" s="56"/>
      <c r="Y1038" s="56"/>
      <c r="Z1038" s="56"/>
      <c r="AA1038" s="56"/>
      <c r="AB1038" s="56"/>
      <c r="AC1038" s="56"/>
      <c r="AD1038" s="56"/>
      <c r="AE1038" s="56"/>
      <c r="AF1038" s="56"/>
      <c r="AG1038" s="56"/>
      <c r="AH1038" s="56"/>
      <c r="AI1038" s="56"/>
      <c r="AJ1038" s="56"/>
      <c r="AK1038" s="56"/>
      <c r="AL1038" s="56"/>
      <c r="AM1038" s="56"/>
      <c r="AN1038" s="62"/>
      <c r="AO1038" s="56"/>
      <c r="AP1038" s="56"/>
      <c r="AQ1038" s="56"/>
      <c r="AR1038" s="56"/>
      <c r="AS1038" s="56"/>
      <c r="AT1038" s="56"/>
      <c r="AU1038" s="5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56"/>
      <c r="DL1038" s="62"/>
      <c r="DM1038" s="56"/>
    </row>
    <row r="1039" spans="2:117" ht="12.75" customHeight="1">
      <c r="B1039" s="56"/>
      <c r="C1039" s="62"/>
      <c r="D1039" s="63"/>
      <c r="E1039" s="56"/>
      <c r="F1039" s="56"/>
      <c r="G1039" s="56"/>
      <c r="H1039" s="35"/>
      <c r="I1039" s="56"/>
      <c r="J1039" s="56"/>
      <c r="K1039" s="56"/>
      <c r="L1039" s="64"/>
      <c r="M1039" s="65"/>
      <c r="N1039" s="65"/>
      <c r="O1039" s="56"/>
      <c r="P1039" s="56"/>
      <c r="Q1039" s="56"/>
      <c r="R1039" s="56"/>
      <c r="S1039" s="56"/>
      <c r="T1039" s="56"/>
      <c r="U1039" s="56"/>
      <c r="V1039" s="56"/>
      <c r="W1039" s="56"/>
      <c r="X1039" s="56"/>
      <c r="Y1039" s="56"/>
      <c r="Z1039" s="56"/>
      <c r="AA1039" s="56"/>
      <c r="AB1039" s="56"/>
      <c r="AC1039" s="56"/>
      <c r="AD1039" s="56"/>
      <c r="AE1039" s="56"/>
      <c r="AF1039" s="56"/>
      <c r="AG1039" s="56"/>
      <c r="AH1039" s="56"/>
      <c r="AI1039" s="56"/>
      <c r="AJ1039" s="56"/>
      <c r="AK1039" s="56"/>
      <c r="AL1039" s="56"/>
      <c r="AM1039" s="56"/>
      <c r="AN1039" s="62"/>
      <c r="AO1039" s="56"/>
      <c r="AP1039" s="56"/>
      <c r="AQ1039" s="56"/>
      <c r="AR1039" s="56"/>
      <c r="AS1039" s="56"/>
      <c r="AT1039" s="56"/>
      <c r="AU1039" s="5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56"/>
      <c r="DL1039" s="62"/>
      <c r="DM1039" s="56"/>
    </row>
    <row r="1040" spans="2:117" ht="12.75" customHeight="1">
      <c r="B1040" s="56"/>
      <c r="C1040" s="62"/>
      <c r="D1040" s="63"/>
      <c r="E1040" s="56"/>
      <c r="F1040" s="56"/>
      <c r="G1040" s="56"/>
      <c r="H1040" s="35"/>
      <c r="I1040" s="56"/>
      <c r="J1040" s="56"/>
      <c r="K1040" s="56"/>
      <c r="L1040" s="64"/>
      <c r="M1040" s="65"/>
      <c r="N1040" s="65"/>
      <c r="O1040" s="56"/>
      <c r="P1040" s="56"/>
      <c r="Q1040" s="56"/>
      <c r="R1040" s="56"/>
      <c r="S1040" s="56"/>
      <c r="T1040" s="56"/>
      <c r="U1040" s="56"/>
      <c r="V1040" s="56"/>
      <c r="W1040" s="56"/>
      <c r="X1040" s="56"/>
      <c r="Y1040" s="56"/>
      <c r="Z1040" s="56"/>
      <c r="AA1040" s="56"/>
      <c r="AB1040" s="56"/>
      <c r="AC1040" s="56"/>
      <c r="AD1040" s="56"/>
      <c r="AE1040" s="56"/>
      <c r="AF1040" s="56"/>
      <c r="AG1040" s="56"/>
      <c r="AH1040" s="56"/>
      <c r="AI1040" s="56"/>
      <c r="AJ1040" s="56"/>
      <c r="AK1040" s="56"/>
      <c r="AL1040" s="56"/>
      <c r="AM1040" s="56"/>
      <c r="AN1040" s="62"/>
      <c r="AO1040" s="56"/>
      <c r="AP1040" s="56"/>
      <c r="AQ1040" s="56"/>
      <c r="AR1040" s="56"/>
      <c r="AS1040" s="56"/>
      <c r="AT1040" s="56"/>
      <c r="AU1040" s="5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56"/>
      <c r="DL1040" s="62"/>
      <c r="DM1040" s="56"/>
    </row>
    <row r="1041" spans="2:117" ht="12.75" customHeight="1">
      <c r="B1041" s="56"/>
      <c r="C1041" s="62"/>
      <c r="D1041" s="63"/>
      <c r="E1041" s="56"/>
      <c r="F1041" s="56"/>
      <c r="G1041" s="56"/>
      <c r="H1041" s="35"/>
      <c r="I1041" s="56"/>
      <c r="J1041" s="56"/>
      <c r="K1041" s="56"/>
      <c r="L1041" s="64"/>
      <c r="M1041" s="65"/>
      <c r="N1041" s="65"/>
      <c r="O1041" s="56"/>
      <c r="P1041" s="56"/>
      <c r="Q1041" s="56"/>
      <c r="R1041" s="56"/>
      <c r="S1041" s="56"/>
      <c r="T1041" s="56"/>
      <c r="U1041" s="56"/>
      <c r="V1041" s="56"/>
      <c r="W1041" s="56"/>
      <c r="X1041" s="56"/>
      <c r="Y1041" s="56"/>
      <c r="Z1041" s="56"/>
      <c r="AA1041" s="56"/>
      <c r="AB1041" s="56"/>
      <c r="AC1041" s="56"/>
      <c r="AD1041" s="56"/>
      <c r="AE1041" s="56"/>
      <c r="AF1041" s="56"/>
      <c r="AG1041" s="56"/>
      <c r="AH1041" s="56"/>
      <c r="AI1041" s="56"/>
      <c r="AJ1041" s="56"/>
      <c r="AK1041" s="56"/>
      <c r="AL1041" s="56"/>
      <c r="AM1041" s="56"/>
      <c r="AN1041" s="62"/>
      <c r="AO1041" s="56"/>
      <c r="AP1041" s="56"/>
      <c r="AQ1041" s="56"/>
      <c r="AR1041" s="56"/>
      <c r="AS1041" s="56"/>
      <c r="AT1041" s="56"/>
      <c r="AU1041" s="5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56"/>
      <c r="DL1041" s="62"/>
      <c r="DM1041" s="56"/>
    </row>
    <row r="1042" spans="2:117" ht="12.75" customHeight="1">
      <c r="B1042" s="56"/>
      <c r="C1042" s="62"/>
      <c r="D1042" s="63"/>
      <c r="E1042" s="56"/>
      <c r="F1042" s="56"/>
      <c r="G1042" s="56"/>
      <c r="H1042" s="35"/>
      <c r="I1042" s="56"/>
      <c r="J1042" s="56"/>
      <c r="K1042" s="56"/>
      <c r="L1042" s="64"/>
      <c r="M1042" s="65"/>
      <c r="N1042" s="65"/>
      <c r="O1042" s="56"/>
      <c r="P1042" s="56"/>
      <c r="Q1042" s="56"/>
      <c r="R1042" s="56"/>
      <c r="S1042" s="56"/>
      <c r="T1042" s="56"/>
      <c r="U1042" s="56"/>
      <c r="V1042" s="56"/>
      <c r="W1042" s="56"/>
      <c r="X1042" s="56"/>
      <c r="Y1042" s="56"/>
      <c r="Z1042" s="56"/>
      <c r="AA1042" s="56"/>
      <c r="AB1042" s="56"/>
      <c r="AC1042" s="56"/>
      <c r="AD1042" s="56"/>
      <c r="AE1042" s="56"/>
      <c r="AF1042" s="56"/>
      <c r="AG1042" s="56"/>
      <c r="AH1042" s="56"/>
      <c r="AI1042" s="56"/>
      <c r="AJ1042" s="56"/>
      <c r="AK1042" s="56"/>
      <c r="AL1042" s="56"/>
      <c r="AM1042" s="56"/>
      <c r="AN1042" s="62"/>
      <c r="AO1042" s="56"/>
      <c r="AP1042" s="56"/>
      <c r="AQ1042" s="56"/>
      <c r="AR1042" s="56"/>
      <c r="AS1042" s="56"/>
      <c r="AT1042" s="56"/>
      <c r="AU1042" s="5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56"/>
      <c r="DL1042" s="62"/>
      <c r="DM1042" s="56"/>
    </row>
    <row r="1043" spans="2:117" ht="12.75" customHeight="1">
      <c r="B1043" s="56"/>
      <c r="C1043" s="62"/>
      <c r="D1043" s="63"/>
      <c r="E1043" s="56"/>
      <c r="F1043" s="56"/>
      <c r="G1043" s="56"/>
      <c r="H1043" s="35"/>
      <c r="I1043" s="56"/>
      <c r="J1043" s="56"/>
      <c r="K1043" s="56"/>
      <c r="L1043" s="64"/>
      <c r="M1043" s="65"/>
      <c r="N1043" s="65"/>
      <c r="O1043" s="56"/>
      <c r="P1043" s="56"/>
      <c r="Q1043" s="56"/>
      <c r="R1043" s="56"/>
      <c r="S1043" s="56"/>
      <c r="T1043" s="56"/>
      <c r="U1043" s="56"/>
      <c r="V1043" s="56"/>
      <c r="W1043" s="56"/>
      <c r="X1043" s="56"/>
      <c r="Y1043" s="56"/>
      <c r="Z1043" s="56"/>
      <c r="AA1043" s="56"/>
      <c r="AB1043" s="56"/>
      <c r="AC1043" s="56"/>
      <c r="AD1043" s="56"/>
      <c r="AE1043" s="56"/>
      <c r="AF1043" s="56"/>
      <c r="AG1043" s="56"/>
      <c r="AH1043" s="56"/>
      <c r="AI1043" s="56"/>
      <c r="AJ1043" s="56"/>
      <c r="AK1043" s="56"/>
      <c r="AL1043" s="56"/>
      <c r="AM1043" s="56"/>
      <c r="AN1043" s="62"/>
      <c r="AO1043" s="56"/>
      <c r="AP1043" s="56"/>
      <c r="AQ1043" s="56"/>
      <c r="AR1043" s="56"/>
      <c r="AS1043" s="56"/>
      <c r="AT1043" s="56"/>
      <c r="AU1043" s="5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56"/>
      <c r="DL1043" s="62"/>
      <c r="DM1043" s="56"/>
    </row>
    <row r="1044" spans="2:117" ht="12.75" customHeight="1">
      <c r="B1044" s="56"/>
      <c r="C1044" s="62"/>
      <c r="D1044" s="63"/>
      <c r="E1044" s="56"/>
      <c r="F1044" s="56"/>
      <c r="G1044" s="56"/>
      <c r="H1044" s="35"/>
      <c r="I1044" s="56"/>
      <c r="J1044" s="56"/>
      <c r="K1044" s="56"/>
      <c r="L1044" s="64"/>
      <c r="M1044" s="65"/>
      <c r="N1044" s="65"/>
      <c r="O1044" s="56"/>
      <c r="P1044" s="56"/>
      <c r="Q1044" s="56"/>
      <c r="R1044" s="56"/>
      <c r="S1044" s="56"/>
      <c r="T1044" s="56"/>
      <c r="U1044" s="56"/>
      <c r="V1044" s="56"/>
      <c r="W1044" s="56"/>
      <c r="X1044" s="56"/>
      <c r="Y1044" s="56"/>
      <c r="Z1044" s="56"/>
      <c r="AA1044" s="56"/>
      <c r="AB1044" s="56"/>
      <c r="AC1044" s="56"/>
      <c r="AD1044" s="56"/>
      <c r="AE1044" s="56"/>
      <c r="AF1044" s="56"/>
      <c r="AG1044" s="56"/>
      <c r="AH1044" s="56"/>
      <c r="AI1044" s="56"/>
      <c r="AJ1044" s="56"/>
      <c r="AK1044" s="56"/>
      <c r="AL1044" s="56"/>
      <c r="AM1044" s="56"/>
      <c r="AN1044" s="62"/>
      <c r="AO1044" s="56"/>
      <c r="AP1044" s="56"/>
      <c r="AQ1044" s="56"/>
      <c r="AR1044" s="56"/>
      <c r="AS1044" s="56"/>
      <c r="AT1044" s="56"/>
      <c r="AU1044" s="5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56"/>
      <c r="DL1044" s="62"/>
      <c r="DM1044" s="56"/>
    </row>
    <row r="1045" spans="2:117" ht="12.75" customHeight="1">
      <c r="B1045" s="56"/>
      <c r="C1045" s="62"/>
      <c r="D1045" s="63"/>
      <c r="E1045" s="56"/>
      <c r="F1045" s="56"/>
      <c r="G1045" s="56"/>
      <c r="H1045" s="35"/>
      <c r="I1045" s="56"/>
      <c r="J1045" s="56"/>
      <c r="K1045" s="56"/>
      <c r="L1045" s="64"/>
      <c r="M1045" s="65"/>
      <c r="N1045" s="65"/>
      <c r="O1045" s="56"/>
      <c r="P1045" s="56"/>
      <c r="Q1045" s="56"/>
      <c r="R1045" s="56"/>
      <c r="S1045" s="56"/>
      <c r="T1045" s="56"/>
      <c r="U1045" s="56"/>
      <c r="V1045" s="56"/>
      <c r="W1045" s="56"/>
      <c r="X1045" s="56"/>
      <c r="Y1045" s="56"/>
      <c r="Z1045" s="56"/>
      <c r="AA1045" s="56"/>
      <c r="AB1045" s="56"/>
      <c r="AC1045" s="56"/>
      <c r="AD1045" s="56"/>
      <c r="AE1045" s="56"/>
      <c r="AF1045" s="56"/>
      <c r="AG1045" s="56"/>
      <c r="AH1045" s="56"/>
      <c r="AI1045" s="56"/>
      <c r="AJ1045" s="56"/>
      <c r="AK1045" s="56"/>
      <c r="AL1045" s="56"/>
      <c r="AM1045" s="56"/>
      <c r="AN1045" s="62"/>
      <c r="AO1045" s="56"/>
      <c r="AP1045" s="56"/>
      <c r="AQ1045" s="56"/>
      <c r="AR1045" s="56"/>
      <c r="AS1045" s="56"/>
      <c r="AT1045" s="56"/>
      <c r="AU1045" s="5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56"/>
      <c r="DL1045" s="62"/>
      <c r="DM1045" s="56"/>
    </row>
    <row r="1046" spans="2:117" ht="12.75" customHeight="1">
      <c r="B1046" s="56"/>
      <c r="C1046" s="62"/>
      <c r="D1046" s="63"/>
      <c r="E1046" s="56"/>
      <c r="F1046" s="56"/>
      <c r="G1046" s="56"/>
      <c r="H1046" s="35"/>
      <c r="I1046" s="56"/>
      <c r="J1046" s="56"/>
      <c r="K1046" s="56"/>
      <c r="L1046" s="64"/>
      <c r="M1046" s="65"/>
      <c r="N1046" s="65"/>
      <c r="O1046" s="56"/>
      <c r="P1046" s="56"/>
      <c r="Q1046" s="56"/>
      <c r="R1046" s="56"/>
      <c r="S1046" s="56"/>
      <c r="T1046" s="56"/>
      <c r="U1046" s="56"/>
      <c r="V1046" s="56"/>
      <c r="W1046" s="56"/>
      <c r="X1046" s="56"/>
      <c r="Y1046" s="56"/>
      <c r="Z1046" s="56"/>
      <c r="AA1046" s="56"/>
      <c r="AB1046" s="56"/>
      <c r="AC1046" s="56"/>
      <c r="AD1046" s="56"/>
      <c r="AE1046" s="56"/>
      <c r="AF1046" s="56"/>
      <c r="AG1046" s="56"/>
      <c r="AH1046" s="56"/>
      <c r="AI1046" s="56"/>
      <c r="AJ1046" s="56"/>
      <c r="AK1046" s="56"/>
      <c r="AL1046" s="56"/>
      <c r="AM1046" s="56"/>
      <c r="AN1046" s="62"/>
      <c r="AO1046" s="56"/>
      <c r="AP1046" s="56"/>
      <c r="AQ1046" s="56"/>
      <c r="AR1046" s="56"/>
      <c r="AS1046" s="56"/>
      <c r="AT1046" s="56"/>
      <c r="AU1046" s="5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56"/>
      <c r="DL1046" s="62"/>
      <c r="DM1046" s="56"/>
    </row>
    <row r="1047" spans="2:117" ht="12.75" customHeight="1">
      <c r="B1047" s="56"/>
      <c r="C1047" s="62"/>
      <c r="D1047" s="63"/>
      <c r="E1047" s="56"/>
      <c r="F1047" s="56"/>
      <c r="G1047" s="56"/>
      <c r="H1047" s="35"/>
      <c r="I1047" s="56"/>
      <c r="J1047" s="56"/>
      <c r="K1047" s="56"/>
      <c r="L1047" s="64"/>
      <c r="M1047" s="65"/>
      <c r="N1047" s="65"/>
      <c r="O1047" s="56"/>
      <c r="P1047" s="56"/>
      <c r="Q1047" s="56"/>
      <c r="R1047" s="56"/>
      <c r="S1047" s="56"/>
      <c r="T1047" s="56"/>
      <c r="U1047" s="56"/>
      <c r="V1047" s="56"/>
      <c r="W1047" s="56"/>
      <c r="X1047" s="56"/>
      <c r="Y1047" s="56"/>
      <c r="Z1047" s="56"/>
      <c r="AA1047" s="56"/>
      <c r="AB1047" s="56"/>
      <c r="AC1047" s="56"/>
      <c r="AD1047" s="56"/>
      <c r="AE1047" s="56"/>
      <c r="AF1047" s="56"/>
      <c r="AG1047" s="56"/>
      <c r="AH1047" s="56"/>
      <c r="AI1047" s="56"/>
      <c r="AJ1047" s="56"/>
      <c r="AK1047" s="56"/>
      <c r="AL1047" s="56"/>
      <c r="AM1047" s="56"/>
      <c r="AN1047" s="62"/>
      <c r="AO1047" s="56"/>
      <c r="AP1047" s="56"/>
      <c r="AQ1047" s="56"/>
      <c r="AR1047" s="56"/>
      <c r="AS1047" s="56"/>
      <c r="AT1047" s="56"/>
      <c r="AU1047" s="5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56"/>
      <c r="DL1047" s="62"/>
      <c r="DM1047" s="56"/>
    </row>
    <row r="1048" spans="2:117" ht="12.75" customHeight="1">
      <c r="B1048" s="56"/>
      <c r="C1048" s="62"/>
      <c r="D1048" s="63"/>
      <c r="E1048" s="56"/>
      <c r="F1048" s="56"/>
      <c r="G1048" s="56"/>
      <c r="H1048" s="35"/>
      <c r="I1048" s="56"/>
      <c r="J1048" s="56"/>
      <c r="K1048" s="56"/>
      <c r="L1048" s="64"/>
      <c r="M1048" s="65"/>
      <c r="N1048" s="65"/>
      <c r="O1048" s="56"/>
      <c r="P1048" s="56"/>
      <c r="Q1048" s="56"/>
      <c r="R1048" s="56"/>
      <c r="S1048" s="56"/>
      <c r="T1048" s="56"/>
      <c r="U1048" s="56"/>
      <c r="V1048" s="56"/>
      <c r="W1048" s="56"/>
      <c r="X1048" s="56"/>
      <c r="Y1048" s="56"/>
      <c r="Z1048" s="56"/>
      <c r="AA1048" s="56"/>
      <c r="AB1048" s="56"/>
      <c r="AC1048" s="56"/>
      <c r="AD1048" s="56"/>
      <c r="AE1048" s="56"/>
      <c r="AF1048" s="56"/>
      <c r="AG1048" s="56"/>
      <c r="AH1048" s="56"/>
      <c r="AI1048" s="56"/>
      <c r="AJ1048" s="56"/>
      <c r="AK1048" s="56"/>
      <c r="AL1048" s="56"/>
      <c r="AM1048" s="56"/>
      <c r="AN1048" s="62"/>
      <c r="AO1048" s="56"/>
      <c r="AP1048" s="56"/>
      <c r="AQ1048" s="56"/>
      <c r="AR1048" s="56"/>
      <c r="AS1048" s="56"/>
      <c r="AT1048" s="56"/>
      <c r="AU1048" s="5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56"/>
      <c r="DL1048" s="62"/>
      <c r="DM1048" s="56"/>
    </row>
    <row r="1049" spans="2:117" ht="12.75" customHeight="1">
      <c r="B1049" s="56"/>
      <c r="C1049" s="62"/>
      <c r="D1049" s="63"/>
      <c r="E1049" s="56"/>
      <c r="F1049" s="56"/>
      <c r="G1049" s="56"/>
      <c r="H1049" s="35"/>
      <c r="I1049" s="56"/>
      <c r="J1049" s="56"/>
      <c r="K1049" s="56"/>
      <c r="L1049" s="64"/>
      <c r="M1049" s="65"/>
      <c r="N1049" s="65"/>
      <c r="O1049" s="56"/>
      <c r="P1049" s="56"/>
      <c r="Q1049" s="56"/>
      <c r="R1049" s="56"/>
      <c r="S1049" s="56"/>
      <c r="T1049" s="56"/>
      <c r="U1049" s="56"/>
      <c r="V1049" s="56"/>
      <c r="W1049" s="56"/>
      <c r="X1049" s="56"/>
      <c r="Y1049" s="56"/>
      <c r="Z1049" s="56"/>
      <c r="AA1049" s="56"/>
      <c r="AB1049" s="56"/>
      <c r="AC1049" s="56"/>
      <c r="AD1049" s="56"/>
      <c r="AE1049" s="56"/>
      <c r="AF1049" s="56"/>
      <c r="AG1049" s="56"/>
      <c r="AH1049" s="56"/>
      <c r="AI1049" s="56"/>
      <c r="AJ1049" s="56"/>
      <c r="AK1049" s="56"/>
      <c r="AL1049" s="56"/>
      <c r="AM1049" s="56"/>
      <c r="AN1049" s="62"/>
      <c r="AO1049" s="56"/>
      <c r="AP1049" s="56"/>
      <c r="AQ1049" s="56"/>
      <c r="AR1049" s="56"/>
      <c r="AS1049" s="56"/>
      <c r="AT1049" s="56"/>
      <c r="AU1049" s="5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56"/>
      <c r="DL1049" s="62"/>
      <c r="DM1049" s="56"/>
    </row>
    <row r="1050" spans="2:117" ht="12.75" customHeight="1">
      <c r="B1050" s="56"/>
      <c r="C1050" s="62"/>
      <c r="D1050" s="63"/>
      <c r="E1050" s="56"/>
      <c r="F1050" s="56"/>
      <c r="G1050" s="56"/>
      <c r="H1050" s="35"/>
      <c r="I1050" s="56"/>
      <c r="J1050" s="56"/>
      <c r="K1050" s="56"/>
      <c r="L1050" s="64"/>
      <c r="M1050" s="65"/>
      <c r="N1050" s="65"/>
      <c r="O1050" s="56"/>
      <c r="P1050" s="56"/>
      <c r="Q1050" s="56"/>
      <c r="R1050" s="56"/>
      <c r="S1050" s="56"/>
      <c r="T1050" s="56"/>
      <c r="U1050" s="56"/>
      <c r="V1050" s="56"/>
      <c r="W1050" s="56"/>
      <c r="X1050" s="56"/>
      <c r="Y1050" s="56"/>
      <c r="Z1050" s="56"/>
      <c r="AA1050" s="56"/>
      <c r="AB1050" s="56"/>
      <c r="AC1050" s="56"/>
      <c r="AD1050" s="56"/>
      <c r="AE1050" s="56"/>
      <c r="AF1050" s="56"/>
      <c r="AG1050" s="56"/>
      <c r="AH1050" s="56"/>
      <c r="AI1050" s="56"/>
      <c r="AJ1050" s="56"/>
      <c r="AK1050" s="56"/>
      <c r="AL1050" s="56"/>
      <c r="AM1050" s="56"/>
      <c r="AN1050" s="62"/>
      <c r="AO1050" s="56"/>
      <c r="AP1050" s="56"/>
      <c r="AQ1050" s="56"/>
      <c r="AR1050" s="56"/>
      <c r="AS1050" s="56"/>
      <c r="AT1050" s="56"/>
      <c r="AU1050" s="5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56"/>
      <c r="DL1050" s="62"/>
      <c r="DM1050" s="56"/>
    </row>
    <row r="1051" spans="2:117" ht="12.75" customHeight="1">
      <c r="B1051" s="56"/>
      <c r="C1051" s="62"/>
      <c r="D1051" s="63"/>
      <c r="E1051" s="56"/>
      <c r="F1051" s="56"/>
      <c r="G1051" s="56"/>
      <c r="H1051" s="35"/>
      <c r="I1051" s="56"/>
      <c r="J1051" s="56"/>
      <c r="K1051" s="56"/>
      <c r="L1051" s="64"/>
      <c r="M1051" s="65"/>
      <c r="N1051" s="65"/>
      <c r="O1051" s="56"/>
      <c r="P1051" s="56"/>
      <c r="Q1051" s="56"/>
      <c r="R1051" s="56"/>
      <c r="S1051" s="56"/>
      <c r="T1051" s="56"/>
      <c r="U1051" s="56"/>
      <c r="V1051" s="56"/>
      <c r="W1051" s="56"/>
      <c r="X1051" s="56"/>
      <c r="Y1051" s="56"/>
      <c r="Z1051" s="56"/>
      <c r="AA1051" s="56"/>
      <c r="AB1051" s="56"/>
      <c r="AC1051" s="56"/>
      <c r="AD1051" s="56"/>
      <c r="AE1051" s="56"/>
      <c r="AF1051" s="56"/>
      <c r="AG1051" s="56"/>
      <c r="AH1051" s="56"/>
      <c r="AI1051" s="56"/>
      <c r="AJ1051" s="56"/>
      <c r="AK1051" s="56"/>
      <c r="AL1051" s="56"/>
      <c r="AM1051" s="56"/>
      <c r="AN1051" s="62"/>
      <c r="AO1051" s="56"/>
      <c r="AP1051" s="56"/>
      <c r="AQ1051" s="56"/>
      <c r="AR1051" s="56"/>
      <c r="AS1051" s="56"/>
      <c r="AT1051" s="56"/>
      <c r="AU1051" s="5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56"/>
      <c r="DL1051" s="62"/>
      <c r="DM1051" s="56"/>
    </row>
    <row r="1052" spans="2:117" ht="12.75" customHeight="1">
      <c r="B1052" s="56"/>
      <c r="C1052" s="62"/>
      <c r="D1052" s="63"/>
      <c r="E1052" s="56"/>
      <c r="F1052" s="56"/>
      <c r="G1052" s="56"/>
      <c r="H1052" s="35"/>
      <c r="I1052" s="56"/>
      <c r="J1052" s="56"/>
      <c r="K1052" s="56"/>
      <c r="L1052" s="64"/>
      <c r="M1052" s="65"/>
      <c r="N1052" s="65"/>
      <c r="O1052" s="56"/>
      <c r="P1052" s="56"/>
      <c r="Q1052" s="56"/>
      <c r="R1052" s="56"/>
      <c r="S1052" s="56"/>
      <c r="T1052" s="56"/>
      <c r="U1052" s="56"/>
      <c r="V1052" s="56"/>
      <c r="W1052" s="56"/>
      <c r="X1052" s="56"/>
      <c r="Y1052" s="56"/>
      <c r="Z1052" s="56"/>
      <c r="AA1052" s="56"/>
      <c r="AB1052" s="56"/>
      <c r="AC1052" s="56"/>
      <c r="AD1052" s="56"/>
      <c r="AE1052" s="56"/>
      <c r="AF1052" s="56"/>
      <c r="AG1052" s="56"/>
      <c r="AH1052" s="56"/>
      <c r="AI1052" s="56"/>
      <c r="AJ1052" s="56"/>
      <c r="AK1052" s="56"/>
      <c r="AL1052" s="56"/>
      <c r="AM1052" s="56"/>
      <c r="AN1052" s="62"/>
      <c r="AO1052" s="56"/>
      <c r="AP1052" s="56"/>
      <c r="AQ1052" s="56"/>
      <c r="AR1052" s="56"/>
      <c r="AS1052" s="56"/>
      <c r="AT1052" s="56"/>
      <c r="AU1052" s="5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56"/>
      <c r="DL1052" s="62"/>
      <c r="DM1052" s="56"/>
    </row>
    <row r="1053" spans="2:117" ht="12.75" customHeight="1">
      <c r="B1053" s="56"/>
      <c r="C1053" s="62"/>
      <c r="D1053" s="63"/>
      <c r="E1053" s="56"/>
      <c r="F1053" s="56"/>
      <c r="G1053" s="56"/>
      <c r="H1053" s="35"/>
      <c r="I1053" s="56"/>
      <c r="J1053" s="56"/>
      <c r="K1053" s="56"/>
      <c r="L1053" s="64"/>
      <c r="M1053" s="65"/>
      <c r="N1053" s="65"/>
      <c r="O1053" s="56"/>
      <c r="P1053" s="56"/>
      <c r="Q1053" s="56"/>
      <c r="R1053" s="56"/>
      <c r="S1053" s="56"/>
      <c r="T1053" s="56"/>
      <c r="U1053" s="56"/>
      <c r="V1053" s="56"/>
      <c r="W1053" s="56"/>
      <c r="X1053" s="56"/>
      <c r="Y1053" s="56"/>
      <c r="Z1053" s="56"/>
      <c r="AA1053" s="56"/>
      <c r="AB1053" s="56"/>
      <c r="AC1053" s="56"/>
      <c r="AD1053" s="56"/>
      <c r="AE1053" s="56"/>
      <c r="AF1053" s="56"/>
      <c r="AG1053" s="56"/>
      <c r="AH1053" s="56"/>
      <c r="AI1053" s="56"/>
      <c r="AJ1053" s="56"/>
      <c r="AK1053" s="56"/>
      <c r="AL1053" s="56"/>
      <c r="AM1053" s="56"/>
      <c r="AN1053" s="62"/>
      <c r="AO1053" s="56"/>
      <c r="AP1053" s="56"/>
      <c r="AQ1053" s="56"/>
      <c r="AR1053" s="56"/>
      <c r="AS1053" s="56"/>
      <c r="AT1053" s="56"/>
      <c r="AU1053" s="5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56"/>
      <c r="DL1053" s="62"/>
      <c r="DM1053" s="56"/>
    </row>
    <row r="1054" spans="2:117" ht="12.75" customHeight="1">
      <c r="B1054" s="56"/>
      <c r="C1054" s="62"/>
      <c r="D1054" s="63"/>
      <c r="E1054" s="56"/>
      <c r="F1054" s="56"/>
      <c r="G1054" s="56"/>
      <c r="H1054" s="35"/>
      <c r="I1054" s="56"/>
      <c r="J1054" s="56"/>
      <c r="K1054" s="56"/>
      <c r="L1054" s="64"/>
      <c r="M1054" s="65"/>
      <c r="N1054" s="65"/>
      <c r="O1054" s="56"/>
      <c r="P1054" s="56"/>
      <c r="Q1054" s="56"/>
      <c r="R1054" s="56"/>
      <c r="S1054" s="56"/>
      <c r="T1054" s="56"/>
      <c r="U1054" s="56"/>
      <c r="V1054" s="56"/>
      <c r="W1054" s="56"/>
      <c r="X1054" s="56"/>
      <c r="Y1054" s="56"/>
      <c r="Z1054" s="56"/>
      <c r="AA1054" s="56"/>
      <c r="AB1054" s="56"/>
      <c r="AC1054" s="56"/>
      <c r="AD1054" s="56"/>
      <c r="AE1054" s="56"/>
      <c r="AF1054" s="56"/>
      <c r="AG1054" s="56"/>
      <c r="AH1054" s="56"/>
      <c r="AI1054" s="56"/>
      <c r="AJ1054" s="56"/>
      <c r="AK1054" s="56"/>
      <c r="AL1054" s="56"/>
      <c r="AM1054" s="56"/>
      <c r="AN1054" s="62"/>
      <c r="AO1054" s="56"/>
      <c r="AP1054" s="56"/>
      <c r="AQ1054" s="56"/>
      <c r="AR1054" s="56"/>
      <c r="AS1054" s="56"/>
      <c r="AT1054" s="56"/>
      <c r="AU1054" s="5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56"/>
      <c r="DL1054" s="62"/>
      <c r="DM1054" s="56"/>
    </row>
    <row r="1055" spans="2:117" ht="12.75" customHeight="1">
      <c r="B1055" s="56"/>
      <c r="C1055" s="62"/>
      <c r="D1055" s="63"/>
      <c r="E1055" s="56"/>
      <c r="F1055" s="56"/>
      <c r="G1055" s="56"/>
      <c r="H1055" s="35"/>
      <c r="I1055" s="56"/>
      <c r="J1055" s="56"/>
      <c r="K1055" s="56"/>
      <c r="L1055" s="64"/>
      <c r="M1055" s="65"/>
      <c r="N1055" s="65"/>
      <c r="O1055" s="56"/>
      <c r="P1055" s="56"/>
      <c r="Q1055" s="56"/>
      <c r="R1055" s="56"/>
      <c r="S1055" s="56"/>
      <c r="T1055" s="56"/>
      <c r="U1055" s="56"/>
      <c r="V1055" s="56"/>
      <c r="W1055" s="56"/>
      <c r="X1055" s="56"/>
      <c r="Y1055" s="56"/>
      <c r="Z1055" s="56"/>
      <c r="AA1055" s="56"/>
      <c r="AB1055" s="56"/>
      <c r="AC1055" s="56"/>
      <c r="AD1055" s="56"/>
      <c r="AE1055" s="56"/>
      <c r="AF1055" s="56"/>
      <c r="AG1055" s="56"/>
      <c r="AH1055" s="56"/>
      <c r="AI1055" s="56"/>
      <c r="AJ1055" s="56"/>
      <c r="AK1055" s="56"/>
      <c r="AL1055" s="56"/>
      <c r="AM1055" s="56"/>
      <c r="AN1055" s="62"/>
      <c r="AO1055" s="56"/>
      <c r="AP1055" s="56"/>
      <c r="AQ1055" s="56"/>
      <c r="AR1055" s="56"/>
      <c r="AS1055" s="56"/>
      <c r="AT1055" s="56"/>
      <c r="AU1055" s="5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56"/>
      <c r="DL1055" s="62"/>
      <c r="DM1055" s="56"/>
    </row>
    <row r="1056" spans="2:117" ht="12.75" customHeight="1">
      <c r="B1056" s="56"/>
      <c r="C1056" s="62"/>
      <c r="D1056" s="63"/>
      <c r="E1056" s="56"/>
      <c r="F1056" s="56"/>
      <c r="G1056" s="56"/>
      <c r="H1056" s="35"/>
      <c r="I1056" s="56"/>
      <c r="J1056" s="56"/>
      <c r="K1056" s="56"/>
      <c r="L1056" s="64"/>
      <c r="M1056" s="65"/>
      <c r="N1056" s="65"/>
      <c r="O1056" s="56"/>
      <c r="P1056" s="56"/>
      <c r="Q1056" s="56"/>
      <c r="R1056" s="56"/>
      <c r="S1056" s="56"/>
      <c r="T1056" s="56"/>
      <c r="U1056" s="56"/>
      <c r="V1056" s="56"/>
      <c r="W1056" s="56"/>
      <c r="X1056" s="56"/>
      <c r="Y1056" s="56"/>
      <c r="Z1056" s="56"/>
      <c r="AA1056" s="56"/>
      <c r="AB1056" s="56"/>
      <c r="AC1056" s="56"/>
      <c r="AD1056" s="56"/>
      <c r="AE1056" s="56"/>
      <c r="AF1056" s="56"/>
      <c r="AG1056" s="56"/>
      <c r="AH1056" s="56"/>
      <c r="AI1056" s="56"/>
      <c r="AJ1056" s="56"/>
      <c r="AK1056" s="56"/>
      <c r="AL1056" s="56"/>
      <c r="AM1056" s="56"/>
      <c r="AN1056" s="62"/>
      <c r="AO1056" s="56"/>
      <c r="AP1056" s="56"/>
      <c r="AQ1056" s="56"/>
      <c r="AR1056" s="56"/>
      <c r="AS1056" s="56"/>
      <c r="AT1056" s="56"/>
      <c r="AU1056" s="5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56"/>
      <c r="DL1056" s="62"/>
      <c r="DM1056" s="56"/>
    </row>
    <row r="1057" spans="2:117" ht="12.75" customHeight="1">
      <c r="B1057" s="56"/>
      <c r="C1057" s="62"/>
      <c r="D1057" s="63"/>
      <c r="E1057" s="56"/>
      <c r="F1057" s="56"/>
      <c r="G1057" s="56"/>
      <c r="H1057" s="35"/>
      <c r="I1057" s="56"/>
      <c r="J1057" s="56"/>
      <c r="K1057" s="56"/>
      <c r="L1057" s="64"/>
      <c r="M1057" s="65"/>
      <c r="N1057" s="65"/>
      <c r="O1057" s="56"/>
      <c r="P1057" s="56"/>
      <c r="Q1057" s="56"/>
      <c r="R1057" s="56"/>
      <c r="S1057" s="56"/>
      <c r="T1057" s="56"/>
      <c r="U1057" s="56"/>
      <c r="V1057" s="56"/>
      <c r="W1057" s="56"/>
      <c r="X1057" s="56"/>
      <c r="Y1057" s="56"/>
      <c r="Z1057" s="56"/>
      <c r="AA1057" s="56"/>
      <c r="AB1057" s="56"/>
      <c r="AC1057" s="56"/>
      <c r="AD1057" s="56"/>
      <c r="AE1057" s="56"/>
      <c r="AF1057" s="56"/>
      <c r="AG1057" s="56"/>
      <c r="AH1057" s="56"/>
      <c r="AI1057" s="56"/>
      <c r="AJ1057" s="56"/>
      <c r="AK1057" s="56"/>
      <c r="AL1057" s="56"/>
      <c r="AM1057" s="56"/>
      <c r="AN1057" s="62"/>
      <c r="AO1057" s="56"/>
      <c r="AP1057" s="56"/>
      <c r="AQ1057" s="56"/>
      <c r="AR1057" s="56"/>
      <c r="AS1057" s="56"/>
      <c r="AT1057" s="56"/>
      <c r="AU1057" s="5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56"/>
      <c r="DL1057" s="62"/>
      <c r="DM1057" s="56"/>
    </row>
    <row r="1058" spans="2:117" ht="12.75" customHeight="1">
      <c r="B1058" s="56"/>
      <c r="C1058" s="62"/>
      <c r="D1058" s="63"/>
      <c r="E1058" s="56"/>
      <c r="F1058" s="56"/>
      <c r="G1058" s="56"/>
      <c r="H1058" s="35"/>
      <c r="I1058" s="56"/>
      <c r="J1058" s="56"/>
      <c r="K1058" s="56"/>
      <c r="L1058" s="64"/>
      <c r="M1058" s="65"/>
      <c r="N1058" s="65"/>
      <c r="O1058" s="56"/>
      <c r="P1058" s="56"/>
      <c r="Q1058" s="56"/>
      <c r="R1058" s="56"/>
      <c r="S1058" s="56"/>
      <c r="T1058" s="56"/>
      <c r="U1058" s="56"/>
      <c r="V1058" s="56"/>
      <c r="W1058" s="56"/>
      <c r="X1058" s="56"/>
      <c r="Y1058" s="56"/>
      <c r="Z1058" s="56"/>
      <c r="AA1058" s="56"/>
      <c r="AB1058" s="56"/>
      <c r="AC1058" s="56"/>
      <c r="AD1058" s="56"/>
      <c r="AE1058" s="56"/>
      <c r="AF1058" s="56"/>
      <c r="AG1058" s="56"/>
      <c r="AH1058" s="56"/>
      <c r="AI1058" s="56"/>
      <c r="AJ1058" s="56"/>
      <c r="AK1058" s="56"/>
      <c r="AL1058" s="56"/>
      <c r="AM1058" s="56"/>
      <c r="AN1058" s="62"/>
      <c r="AO1058" s="56"/>
      <c r="AP1058" s="56"/>
      <c r="AQ1058" s="56"/>
      <c r="AR1058" s="56"/>
      <c r="AS1058" s="56"/>
      <c r="AT1058" s="56"/>
      <c r="AU1058" s="5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56"/>
      <c r="DL1058" s="62"/>
      <c r="DM1058" s="56"/>
    </row>
    <row r="1059" spans="2:117" ht="12.75" customHeight="1">
      <c r="B1059" s="56"/>
      <c r="C1059" s="62"/>
      <c r="D1059" s="63"/>
      <c r="E1059" s="56"/>
      <c r="F1059" s="56"/>
      <c r="G1059" s="56"/>
      <c r="H1059" s="35"/>
      <c r="I1059" s="56"/>
      <c r="J1059" s="56"/>
      <c r="K1059" s="56"/>
      <c r="L1059" s="64"/>
      <c r="M1059" s="65"/>
      <c r="N1059" s="65"/>
      <c r="O1059" s="56"/>
      <c r="P1059" s="56"/>
      <c r="Q1059" s="56"/>
      <c r="R1059" s="56"/>
      <c r="S1059" s="56"/>
      <c r="T1059" s="56"/>
      <c r="U1059" s="56"/>
      <c r="V1059" s="56"/>
      <c r="W1059" s="56"/>
      <c r="X1059" s="56"/>
      <c r="Y1059" s="56"/>
      <c r="Z1059" s="56"/>
      <c r="AA1059" s="56"/>
      <c r="AB1059" s="56"/>
      <c r="AC1059" s="56"/>
      <c r="AD1059" s="56"/>
      <c r="AE1059" s="56"/>
      <c r="AF1059" s="56"/>
      <c r="AG1059" s="56"/>
      <c r="AH1059" s="56"/>
      <c r="AI1059" s="56"/>
      <c r="AJ1059" s="56"/>
      <c r="AK1059" s="56"/>
      <c r="AL1059" s="56"/>
      <c r="AM1059" s="56"/>
      <c r="AN1059" s="62"/>
      <c r="AO1059" s="56"/>
      <c r="AP1059" s="56"/>
      <c r="AQ1059" s="56"/>
      <c r="AR1059" s="56"/>
      <c r="AS1059" s="56"/>
      <c r="AT1059" s="56"/>
      <c r="AU1059" s="5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56"/>
      <c r="DL1059" s="62"/>
      <c r="DM1059" s="56"/>
    </row>
    <row r="1060" spans="2:117" ht="12.75" customHeight="1">
      <c r="B1060" s="56"/>
      <c r="C1060" s="62"/>
      <c r="D1060" s="63"/>
      <c r="E1060" s="56"/>
      <c r="F1060" s="56"/>
      <c r="G1060" s="56"/>
      <c r="H1060" s="35"/>
      <c r="I1060" s="56"/>
      <c r="J1060" s="56"/>
      <c r="K1060" s="56"/>
      <c r="L1060" s="64"/>
      <c r="M1060" s="65"/>
      <c r="N1060" s="65"/>
      <c r="O1060" s="56"/>
      <c r="P1060" s="56"/>
      <c r="Q1060" s="56"/>
      <c r="R1060" s="56"/>
      <c r="S1060" s="56"/>
      <c r="T1060" s="56"/>
      <c r="U1060" s="56"/>
      <c r="V1060" s="56"/>
      <c r="W1060" s="56"/>
      <c r="X1060" s="56"/>
      <c r="Y1060" s="56"/>
      <c r="Z1060" s="56"/>
      <c r="AA1060" s="56"/>
      <c r="AB1060" s="56"/>
      <c r="AC1060" s="56"/>
      <c r="AD1060" s="56"/>
      <c r="AE1060" s="56"/>
      <c r="AF1060" s="56"/>
      <c r="AG1060" s="56"/>
      <c r="AH1060" s="56"/>
      <c r="AI1060" s="56"/>
      <c r="AJ1060" s="56"/>
      <c r="AK1060" s="56"/>
      <c r="AL1060" s="56"/>
      <c r="AM1060" s="56"/>
      <c r="AN1060" s="62"/>
      <c r="AO1060" s="56"/>
      <c r="AP1060" s="56"/>
      <c r="AQ1060" s="56"/>
      <c r="AR1060" s="56"/>
      <c r="AS1060" s="56"/>
      <c r="AT1060" s="56"/>
      <c r="AU1060" s="5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56"/>
      <c r="DL1060" s="62"/>
      <c r="DM1060" s="56"/>
    </row>
    <row r="1061" spans="2:117" ht="12.75" customHeight="1">
      <c r="B1061" s="56"/>
      <c r="C1061" s="62"/>
      <c r="D1061" s="63"/>
      <c r="E1061" s="56"/>
      <c r="F1061" s="56"/>
      <c r="G1061" s="56"/>
      <c r="H1061" s="35"/>
      <c r="I1061" s="56"/>
      <c r="J1061" s="56"/>
      <c r="K1061" s="56"/>
      <c r="L1061" s="64"/>
      <c r="M1061" s="65"/>
      <c r="N1061" s="65"/>
      <c r="O1061" s="56"/>
      <c r="P1061" s="56"/>
      <c r="Q1061" s="56"/>
      <c r="R1061" s="56"/>
      <c r="S1061" s="56"/>
      <c r="T1061" s="56"/>
      <c r="U1061" s="56"/>
      <c r="V1061" s="56"/>
      <c r="W1061" s="56"/>
      <c r="X1061" s="56"/>
      <c r="Y1061" s="56"/>
      <c r="Z1061" s="56"/>
      <c r="AA1061" s="56"/>
      <c r="AB1061" s="56"/>
      <c r="AC1061" s="56"/>
      <c r="AD1061" s="56"/>
      <c r="AE1061" s="56"/>
      <c r="AF1061" s="56"/>
      <c r="AG1061" s="56"/>
      <c r="AH1061" s="56"/>
      <c r="AI1061" s="56"/>
      <c r="AJ1061" s="56"/>
      <c r="AK1061" s="56"/>
      <c r="AL1061" s="56"/>
      <c r="AM1061" s="56"/>
      <c r="AN1061" s="62"/>
      <c r="AO1061" s="56"/>
      <c r="AP1061" s="56"/>
      <c r="AQ1061" s="56"/>
      <c r="AR1061" s="56"/>
      <c r="AS1061" s="56"/>
      <c r="AT1061" s="56"/>
      <c r="AU1061" s="5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56"/>
      <c r="DL1061" s="62"/>
      <c r="DM1061" s="56"/>
    </row>
    <row r="1062" spans="2:117" ht="12.75" customHeight="1">
      <c r="B1062" s="56"/>
      <c r="C1062" s="62"/>
      <c r="D1062" s="63"/>
      <c r="E1062" s="56"/>
      <c r="F1062" s="56"/>
      <c r="G1062" s="56"/>
      <c r="H1062" s="35"/>
      <c r="I1062" s="56"/>
      <c r="J1062" s="56"/>
      <c r="K1062" s="56"/>
      <c r="L1062" s="64"/>
      <c r="M1062" s="65"/>
      <c r="N1062" s="65"/>
      <c r="O1062" s="56"/>
      <c r="P1062" s="56"/>
      <c r="Q1062" s="56"/>
      <c r="R1062" s="56"/>
      <c r="S1062" s="56"/>
      <c r="T1062" s="56"/>
      <c r="U1062" s="56"/>
      <c r="V1062" s="56"/>
      <c r="W1062" s="56"/>
      <c r="X1062" s="56"/>
      <c r="Y1062" s="56"/>
      <c r="Z1062" s="56"/>
      <c r="AA1062" s="56"/>
      <c r="AB1062" s="56"/>
      <c r="AC1062" s="56"/>
      <c r="AD1062" s="56"/>
      <c r="AE1062" s="56"/>
      <c r="AF1062" s="56"/>
      <c r="AG1062" s="56"/>
      <c r="AH1062" s="56"/>
      <c r="AI1062" s="56"/>
      <c r="AJ1062" s="56"/>
      <c r="AK1062" s="56"/>
      <c r="AL1062" s="56"/>
      <c r="AM1062" s="56"/>
      <c r="AN1062" s="62"/>
      <c r="AO1062" s="56"/>
      <c r="AP1062" s="56"/>
      <c r="AQ1062" s="56"/>
      <c r="AR1062" s="56"/>
      <c r="AS1062" s="56"/>
      <c r="AT1062" s="56"/>
      <c r="AU1062" s="5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56"/>
      <c r="DL1062" s="62"/>
      <c r="DM1062" s="56"/>
    </row>
    <row r="1063" spans="2:117" ht="12.75" customHeight="1">
      <c r="B1063" s="56"/>
      <c r="C1063" s="62"/>
      <c r="D1063" s="63"/>
      <c r="E1063" s="56"/>
      <c r="F1063" s="56"/>
      <c r="G1063" s="56"/>
      <c r="H1063" s="35"/>
      <c r="I1063" s="56"/>
      <c r="J1063" s="56"/>
      <c r="K1063" s="56"/>
      <c r="L1063" s="64"/>
      <c r="M1063" s="65"/>
      <c r="N1063" s="65"/>
      <c r="O1063" s="56"/>
      <c r="P1063" s="56"/>
      <c r="Q1063" s="56"/>
      <c r="R1063" s="56"/>
      <c r="S1063" s="56"/>
      <c r="T1063" s="56"/>
      <c r="U1063" s="56"/>
      <c r="V1063" s="56"/>
      <c r="W1063" s="56"/>
      <c r="X1063" s="56"/>
      <c r="Y1063" s="56"/>
      <c r="Z1063" s="56"/>
      <c r="AA1063" s="56"/>
      <c r="AB1063" s="56"/>
      <c r="AC1063" s="56"/>
      <c r="AD1063" s="56"/>
      <c r="AE1063" s="56"/>
      <c r="AF1063" s="56"/>
      <c r="AG1063" s="56"/>
      <c r="AH1063" s="56"/>
      <c r="AI1063" s="56"/>
      <c r="AJ1063" s="56"/>
      <c r="AK1063" s="56"/>
      <c r="AL1063" s="56"/>
      <c r="AM1063" s="56"/>
      <c r="AN1063" s="62"/>
      <c r="AO1063" s="56"/>
      <c r="AP1063" s="56"/>
      <c r="AQ1063" s="56"/>
      <c r="AR1063" s="56"/>
      <c r="AS1063" s="56"/>
      <c r="AT1063" s="56"/>
      <c r="AU1063" s="5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56"/>
      <c r="DL1063" s="62"/>
      <c r="DM1063" s="56"/>
    </row>
    <row r="1064" spans="2:117" ht="12.75" customHeight="1">
      <c r="B1064" s="56"/>
      <c r="C1064" s="62"/>
      <c r="D1064" s="63"/>
      <c r="E1064" s="56"/>
      <c r="F1064" s="56"/>
      <c r="G1064" s="56"/>
      <c r="H1064" s="35"/>
      <c r="I1064" s="56"/>
      <c r="J1064" s="56"/>
      <c r="K1064" s="56"/>
      <c r="L1064" s="64"/>
      <c r="M1064" s="65"/>
      <c r="N1064" s="65"/>
      <c r="O1064" s="56"/>
      <c r="P1064" s="56"/>
      <c r="Q1064" s="56"/>
      <c r="R1064" s="56"/>
      <c r="S1064" s="56"/>
      <c r="T1064" s="56"/>
      <c r="U1064" s="56"/>
      <c r="V1064" s="56"/>
      <c r="W1064" s="56"/>
      <c r="X1064" s="56"/>
      <c r="Y1064" s="56"/>
      <c r="Z1064" s="56"/>
      <c r="AA1064" s="56"/>
      <c r="AB1064" s="56"/>
      <c r="AC1064" s="56"/>
      <c r="AD1064" s="56"/>
      <c r="AE1064" s="56"/>
      <c r="AF1064" s="56"/>
      <c r="AG1064" s="56"/>
      <c r="AH1064" s="56"/>
      <c r="AI1064" s="56"/>
      <c r="AJ1064" s="56"/>
      <c r="AK1064" s="56"/>
      <c r="AL1064" s="56"/>
      <c r="AM1064" s="56"/>
      <c r="AN1064" s="62"/>
      <c r="AO1064" s="56"/>
      <c r="AP1064" s="56"/>
      <c r="AQ1064" s="56"/>
      <c r="AR1064" s="56"/>
      <c r="AS1064" s="56"/>
      <c r="AT1064" s="56"/>
      <c r="AU1064" s="5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56"/>
      <c r="DL1064" s="62"/>
      <c r="DM1064" s="56"/>
    </row>
    <row r="1065" spans="2:117" ht="12.75" customHeight="1">
      <c r="B1065" s="56"/>
      <c r="C1065" s="62"/>
      <c r="D1065" s="63"/>
      <c r="E1065" s="56"/>
      <c r="F1065" s="56"/>
      <c r="G1065" s="56"/>
      <c r="H1065" s="35"/>
      <c r="I1065" s="56"/>
      <c r="J1065" s="56"/>
      <c r="K1065" s="56"/>
      <c r="L1065" s="64"/>
      <c r="M1065" s="65"/>
      <c r="N1065" s="65"/>
      <c r="O1065" s="56"/>
      <c r="P1065" s="56"/>
      <c r="Q1065" s="56"/>
      <c r="R1065" s="56"/>
      <c r="S1065" s="56"/>
      <c r="T1065" s="56"/>
      <c r="U1065" s="56"/>
      <c r="V1065" s="56"/>
      <c r="W1065" s="56"/>
      <c r="X1065" s="56"/>
      <c r="Y1065" s="56"/>
      <c r="Z1065" s="56"/>
      <c r="AA1065" s="56"/>
      <c r="AB1065" s="56"/>
      <c r="AC1065" s="56"/>
      <c r="AD1065" s="56"/>
      <c r="AE1065" s="56"/>
      <c r="AF1065" s="56"/>
      <c r="AG1065" s="56"/>
      <c r="AH1065" s="56"/>
      <c r="AI1065" s="56"/>
      <c r="AJ1065" s="56"/>
      <c r="AK1065" s="56"/>
      <c r="AL1065" s="56"/>
      <c r="AM1065" s="56"/>
      <c r="AN1065" s="62"/>
      <c r="AO1065" s="56"/>
      <c r="AP1065" s="56"/>
      <c r="AQ1065" s="56"/>
      <c r="AR1065" s="56"/>
      <c r="AS1065" s="56"/>
      <c r="AT1065" s="56"/>
      <c r="AU1065" s="5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56"/>
      <c r="DL1065" s="62"/>
      <c r="DM1065" s="56"/>
    </row>
    <row r="1066" spans="2:117" ht="12.75" customHeight="1">
      <c r="B1066" s="56"/>
      <c r="C1066" s="62"/>
      <c r="D1066" s="63"/>
      <c r="E1066" s="56"/>
      <c r="F1066" s="56"/>
      <c r="G1066" s="56"/>
      <c r="H1066" s="35"/>
      <c r="I1066" s="56"/>
      <c r="J1066" s="56"/>
      <c r="K1066" s="56"/>
      <c r="L1066" s="64"/>
      <c r="M1066" s="65"/>
      <c r="N1066" s="65"/>
      <c r="O1066" s="56"/>
      <c r="P1066" s="56"/>
      <c r="Q1066" s="56"/>
      <c r="R1066" s="56"/>
      <c r="S1066" s="56"/>
      <c r="T1066" s="56"/>
      <c r="U1066" s="56"/>
      <c r="V1066" s="56"/>
      <c r="W1066" s="56"/>
      <c r="X1066" s="56"/>
      <c r="Y1066" s="56"/>
      <c r="Z1066" s="56"/>
      <c r="AA1066" s="56"/>
      <c r="AB1066" s="56"/>
      <c r="AC1066" s="56"/>
      <c r="AD1066" s="56"/>
      <c r="AE1066" s="56"/>
      <c r="AF1066" s="56"/>
      <c r="AG1066" s="56"/>
      <c r="AH1066" s="56"/>
      <c r="AI1066" s="56"/>
      <c r="AJ1066" s="56"/>
      <c r="AK1066" s="56"/>
      <c r="AL1066" s="56"/>
      <c r="AM1066" s="56"/>
      <c r="AN1066" s="62"/>
      <c r="AO1066" s="56"/>
      <c r="AP1066" s="56"/>
      <c r="AQ1066" s="56"/>
      <c r="AR1066" s="56"/>
      <c r="AS1066" s="56"/>
      <c r="AT1066" s="56"/>
      <c r="AU1066" s="5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56"/>
      <c r="DL1066" s="62"/>
      <c r="DM1066" s="56"/>
    </row>
    <row r="1067" spans="2:117" ht="12.75" customHeight="1">
      <c r="B1067" s="56"/>
      <c r="C1067" s="62"/>
      <c r="D1067" s="63"/>
      <c r="E1067" s="56"/>
      <c r="F1067" s="56"/>
      <c r="G1067" s="56"/>
      <c r="H1067" s="35"/>
      <c r="I1067" s="16"/>
      <c r="J1067" s="16"/>
      <c r="K1067" s="16"/>
      <c r="L1067" s="36"/>
      <c r="M1067" s="65"/>
      <c r="N1067" s="65"/>
      <c r="O1067" s="56"/>
      <c r="P1067" s="56"/>
      <c r="Q1067" s="56"/>
      <c r="R1067" s="56"/>
      <c r="S1067" s="56"/>
      <c r="T1067" s="56"/>
      <c r="U1067" s="56"/>
      <c r="V1067" s="56"/>
      <c r="W1067" s="56"/>
      <c r="X1067" s="56"/>
      <c r="Y1067" s="56"/>
      <c r="Z1067" s="56"/>
      <c r="AA1067" s="56"/>
      <c r="AB1067" s="56"/>
      <c r="AC1067" s="56"/>
      <c r="AD1067" s="56"/>
      <c r="AE1067" s="56"/>
      <c r="AF1067" s="56"/>
      <c r="AG1067" s="56"/>
      <c r="AH1067" s="56"/>
      <c r="AI1067" s="56"/>
      <c r="AJ1067" s="56"/>
      <c r="AK1067" s="56"/>
      <c r="AL1067" s="56"/>
      <c r="AM1067" s="56"/>
      <c r="AN1067" s="62"/>
      <c r="AO1067" s="56"/>
      <c r="AP1067" s="56"/>
      <c r="AQ1067" s="56"/>
      <c r="AR1067" s="56"/>
      <c r="AS1067" s="56"/>
      <c r="AT1067" s="56"/>
      <c r="AU1067" s="5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56"/>
      <c r="DL1067" s="62"/>
      <c r="DM1067" s="56"/>
    </row>
    <row r="1068" spans="2:117" ht="12.75" customHeight="1">
      <c r="B1068" s="56"/>
      <c r="C1068" s="62"/>
      <c r="D1068" s="63"/>
      <c r="E1068" s="56"/>
      <c r="F1068" s="56"/>
      <c r="G1068" s="56"/>
      <c r="H1068" s="35"/>
      <c r="I1068" s="16"/>
      <c r="J1068" s="16"/>
      <c r="K1068" s="16"/>
      <c r="L1068" s="36"/>
      <c r="M1068" s="65"/>
      <c r="N1068" s="65"/>
      <c r="O1068" s="56"/>
      <c r="P1068" s="56"/>
      <c r="Q1068" s="56"/>
      <c r="R1068" s="56"/>
      <c r="S1068" s="56"/>
      <c r="T1068" s="56"/>
      <c r="U1068" s="56"/>
      <c r="V1068" s="56"/>
      <c r="W1068" s="56"/>
      <c r="X1068" s="56"/>
      <c r="Y1068" s="56"/>
      <c r="Z1068" s="56"/>
      <c r="AA1068" s="56"/>
      <c r="AB1068" s="56"/>
      <c r="AC1068" s="56"/>
      <c r="AD1068" s="56"/>
      <c r="AE1068" s="56"/>
      <c r="AF1068" s="56"/>
      <c r="AG1068" s="56"/>
      <c r="AH1068" s="56"/>
      <c r="AI1068" s="56"/>
      <c r="AJ1068" s="56"/>
      <c r="AK1068" s="56"/>
      <c r="AL1068" s="56"/>
      <c r="AM1068" s="56"/>
      <c r="AN1068" s="62"/>
      <c r="AO1068" s="56"/>
      <c r="AP1068" s="56"/>
      <c r="AQ1068" s="56"/>
      <c r="AR1068" s="56"/>
      <c r="AS1068" s="56"/>
      <c r="AT1068" s="56"/>
      <c r="AU1068" s="5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56"/>
      <c r="DL1068" s="62"/>
      <c r="DM1068" s="56"/>
    </row>
    <row r="1069" spans="2:117" ht="12.75" customHeight="1">
      <c r="B1069" s="56"/>
      <c r="C1069" s="62"/>
      <c r="D1069" s="63"/>
      <c r="E1069" s="56"/>
      <c r="F1069" s="56"/>
      <c r="G1069" s="56"/>
      <c r="H1069" s="35"/>
      <c r="I1069" s="16"/>
      <c r="J1069" s="16"/>
      <c r="K1069" s="16"/>
      <c r="L1069" s="36"/>
      <c r="M1069" s="65"/>
      <c r="N1069" s="65"/>
      <c r="O1069" s="56"/>
      <c r="P1069" s="56"/>
      <c r="Q1069" s="56"/>
      <c r="R1069" s="56"/>
      <c r="S1069" s="56"/>
      <c r="T1069" s="56"/>
      <c r="U1069" s="56"/>
      <c r="V1069" s="56"/>
      <c r="W1069" s="56"/>
      <c r="X1069" s="56"/>
      <c r="Y1069" s="56"/>
      <c r="Z1069" s="56"/>
      <c r="AA1069" s="56"/>
      <c r="AB1069" s="56"/>
      <c r="AC1069" s="56"/>
      <c r="AD1069" s="56"/>
      <c r="AE1069" s="56"/>
      <c r="AF1069" s="56"/>
      <c r="AG1069" s="56"/>
      <c r="AH1069" s="56"/>
      <c r="AI1069" s="56"/>
      <c r="AJ1069" s="56"/>
      <c r="AK1069" s="56"/>
      <c r="AL1069" s="56"/>
      <c r="AM1069" s="56"/>
      <c r="AN1069" s="62"/>
      <c r="AO1069" s="56"/>
      <c r="AP1069" s="56"/>
      <c r="AQ1069" s="56"/>
      <c r="AR1069" s="56"/>
      <c r="AS1069" s="56"/>
      <c r="AT1069" s="56"/>
      <c r="AU1069" s="5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56"/>
      <c r="DL1069" s="62"/>
      <c r="DM1069" s="56"/>
    </row>
    <row r="1070" spans="2:117" ht="12.75" customHeight="1">
      <c r="B1070" s="56"/>
      <c r="C1070" s="62"/>
      <c r="D1070" s="63"/>
      <c r="E1070" s="56"/>
      <c r="F1070" s="56"/>
      <c r="G1070" s="56"/>
      <c r="H1070" s="35"/>
      <c r="I1070" s="16"/>
      <c r="J1070" s="16"/>
      <c r="K1070" s="16"/>
      <c r="L1070" s="36"/>
      <c r="M1070" s="65"/>
      <c r="N1070" s="65"/>
      <c r="O1070" s="56"/>
      <c r="P1070" s="56"/>
      <c r="Q1070" s="56"/>
      <c r="R1070" s="56"/>
      <c r="S1070" s="56"/>
      <c r="T1070" s="56"/>
      <c r="U1070" s="56"/>
      <c r="V1070" s="56"/>
      <c r="W1070" s="56"/>
      <c r="X1070" s="56"/>
      <c r="Y1070" s="56"/>
      <c r="Z1070" s="56"/>
      <c r="AA1070" s="56"/>
      <c r="AB1070" s="56"/>
      <c r="AC1070" s="56"/>
      <c r="AD1070" s="56"/>
      <c r="AE1070" s="56"/>
      <c r="AF1070" s="56"/>
      <c r="AG1070" s="56"/>
      <c r="AH1070" s="56"/>
      <c r="AI1070" s="56"/>
      <c r="AJ1070" s="56"/>
      <c r="AK1070" s="56"/>
      <c r="AL1070" s="56"/>
      <c r="AM1070" s="56"/>
      <c r="AN1070" s="62"/>
      <c r="AO1070" s="56"/>
      <c r="AP1070" s="56"/>
      <c r="AQ1070" s="56"/>
      <c r="AR1070" s="56"/>
      <c r="AS1070" s="56"/>
      <c r="AT1070" s="56"/>
      <c r="AU1070" s="5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56"/>
      <c r="DL1070" s="62"/>
      <c r="DM1070" s="56"/>
    </row>
    <row r="1071" spans="2:117" ht="12.75" customHeight="1">
      <c r="B1071" s="56"/>
      <c r="C1071" s="62"/>
      <c r="D1071" s="63"/>
      <c r="E1071" s="56"/>
      <c r="F1071" s="56"/>
      <c r="G1071" s="56"/>
      <c r="H1071" s="35"/>
      <c r="I1071" s="16"/>
      <c r="J1071" s="16"/>
      <c r="K1071" s="16"/>
      <c r="L1071" s="36"/>
      <c r="M1071" s="65"/>
      <c r="N1071" s="65"/>
      <c r="O1071" s="56"/>
      <c r="P1071" s="56"/>
      <c r="Q1071" s="56"/>
      <c r="R1071" s="56"/>
      <c r="S1071" s="56"/>
      <c r="T1071" s="56"/>
      <c r="U1071" s="56"/>
      <c r="V1071" s="56"/>
      <c r="W1071" s="56"/>
      <c r="X1071" s="56"/>
      <c r="Y1071" s="56"/>
      <c r="Z1071" s="56"/>
      <c r="AA1071" s="56"/>
      <c r="AB1071" s="56"/>
      <c r="AC1071" s="56"/>
      <c r="AD1071" s="56"/>
      <c r="AE1071" s="56"/>
      <c r="AF1071" s="56"/>
      <c r="AG1071" s="56"/>
      <c r="AH1071" s="56"/>
      <c r="AI1071" s="56"/>
      <c r="AJ1071" s="56"/>
      <c r="AK1071" s="56"/>
      <c r="AL1071" s="56"/>
      <c r="AM1071" s="56"/>
      <c r="AN1071" s="62"/>
      <c r="AO1071" s="56"/>
      <c r="AP1071" s="56"/>
      <c r="AQ1071" s="56"/>
      <c r="AR1071" s="56"/>
      <c r="AS1071" s="56"/>
      <c r="AT1071" s="56"/>
      <c r="AU1071" s="5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56"/>
      <c r="DL1071" s="62"/>
      <c r="DM1071" s="56"/>
    </row>
    <row r="1072" spans="2:117" ht="12.75" customHeight="1">
      <c r="B1072" s="56"/>
      <c r="C1072" s="62"/>
      <c r="D1072" s="63"/>
      <c r="E1072" s="56"/>
      <c r="F1072" s="56"/>
      <c r="G1072" s="56"/>
      <c r="H1072" s="35"/>
      <c r="I1072" s="16"/>
      <c r="J1072" s="16"/>
      <c r="K1072" s="16"/>
      <c r="L1072" s="36"/>
      <c r="M1072" s="65"/>
      <c r="N1072" s="65"/>
      <c r="O1072" s="56"/>
      <c r="P1072" s="56"/>
      <c r="Q1072" s="56"/>
      <c r="R1072" s="56"/>
      <c r="S1072" s="56"/>
      <c r="T1072" s="56"/>
      <c r="U1072" s="56"/>
      <c r="V1072" s="56"/>
      <c r="W1072" s="56"/>
      <c r="X1072" s="56"/>
      <c r="Y1072" s="56"/>
      <c r="Z1072" s="56"/>
      <c r="AA1072" s="56"/>
      <c r="AB1072" s="56"/>
      <c r="AC1072" s="56"/>
      <c r="AD1072" s="56"/>
      <c r="AE1072" s="56"/>
      <c r="AF1072" s="56"/>
      <c r="AG1072" s="56"/>
      <c r="AH1072" s="56"/>
      <c r="AI1072" s="56"/>
      <c r="AJ1072" s="56"/>
      <c r="AK1072" s="56"/>
      <c r="AL1072" s="56"/>
      <c r="AM1072" s="56"/>
      <c r="AN1072" s="62"/>
      <c r="AO1072" s="56"/>
      <c r="AP1072" s="56"/>
      <c r="AQ1072" s="56"/>
      <c r="AR1072" s="56"/>
      <c r="AS1072" s="56"/>
      <c r="AT1072" s="56"/>
      <c r="AU1072" s="5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56"/>
      <c r="DL1072" s="62"/>
      <c r="DM1072" s="56"/>
    </row>
    <row r="1073" spans="2:117" ht="12.75" customHeight="1">
      <c r="B1073" s="56"/>
      <c r="C1073" s="62"/>
      <c r="D1073" s="63"/>
      <c r="E1073" s="56"/>
      <c r="F1073" s="56"/>
      <c r="G1073" s="56"/>
      <c r="H1073" s="35"/>
      <c r="I1073" s="16"/>
      <c r="J1073" s="16"/>
      <c r="K1073" s="16"/>
      <c r="L1073" s="36"/>
      <c r="M1073" s="65"/>
      <c r="N1073" s="65"/>
      <c r="O1073" s="56"/>
      <c r="P1073" s="56"/>
      <c r="Q1073" s="56"/>
      <c r="R1073" s="56"/>
      <c r="S1073" s="56"/>
      <c r="T1073" s="56"/>
      <c r="U1073" s="56"/>
      <c r="V1073" s="56"/>
      <c r="W1073" s="56"/>
      <c r="X1073" s="56"/>
      <c r="Y1073" s="56"/>
      <c r="Z1073" s="56"/>
      <c r="AA1073" s="56"/>
      <c r="AB1073" s="56"/>
      <c r="AC1073" s="56"/>
      <c r="AD1073" s="56"/>
      <c r="AE1073" s="56"/>
      <c r="AF1073" s="56"/>
      <c r="AG1073" s="56"/>
      <c r="AH1073" s="56"/>
      <c r="AI1073" s="56"/>
      <c r="AJ1073" s="56"/>
      <c r="AK1073" s="56"/>
      <c r="AL1073" s="56"/>
      <c r="AM1073" s="56"/>
      <c r="AN1073" s="62"/>
      <c r="AO1073" s="56"/>
      <c r="AP1073" s="56"/>
      <c r="AQ1073" s="56"/>
      <c r="AR1073" s="56"/>
      <c r="AS1073" s="56"/>
      <c r="AT1073" s="56"/>
      <c r="AU1073" s="5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56"/>
      <c r="DL1073" s="62"/>
      <c r="DM1073" s="56"/>
    </row>
    <row r="1074" spans="2:117" ht="12.75" customHeight="1">
      <c r="B1074" s="16"/>
      <c r="C1074" s="34"/>
      <c r="D1074" s="63"/>
      <c r="E1074" s="16"/>
      <c r="F1074" s="16"/>
      <c r="G1074" s="16"/>
      <c r="H1074" s="35"/>
      <c r="I1074" s="16"/>
      <c r="J1074" s="16"/>
      <c r="K1074" s="16"/>
      <c r="L1074" s="36"/>
      <c r="M1074" s="37"/>
      <c r="N1074" s="37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34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34"/>
      <c r="DM1074" s="16"/>
    </row>
    <row r="1075" spans="2:117" ht="12.75" customHeight="1">
      <c r="B1075" s="16"/>
      <c r="C1075" s="34"/>
      <c r="D1075" s="63"/>
      <c r="E1075" s="16"/>
      <c r="F1075" s="16"/>
      <c r="G1075" s="16"/>
      <c r="H1075" s="35"/>
      <c r="I1075" s="16"/>
      <c r="J1075" s="16"/>
      <c r="K1075" s="16"/>
      <c r="L1075" s="36"/>
      <c r="M1075" s="37"/>
      <c r="N1075" s="37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34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34"/>
      <c r="DM1075" s="16"/>
    </row>
    <row r="1076" spans="2:117" ht="12.75" customHeight="1">
      <c r="B1076" s="16"/>
      <c r="C1076" s="34"/>
      <c r="D1076" s="63"/>
      <c r="E1076" s="16"/>
      <c r="F1076" s="16"/>
      <c r="G1076" s="16"/>
      <c r="H1076" s="35"/>
      <c r="I1076" s="16"/>
      <c r="J1076" s="16"/>
      <c r="K1076" s="16"/>
      <c r="L1076" s="36"/>
      <c r="M1076" s="37"/>
      <c r="N1076" s="37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34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34"/>
      <c r="DM1076" s="16"/>
    </row>
    <row r="1077" spans="2:117" ht="12.75" customHeight="1">
      <c r="B1077" s="16"/>
      <c r="C1077" s="34"/>
      <c r="D1077" s="63"/>
      <c r="E1077" s="16"/>
      <c r="F1077" s="16"/>
      <c r="G1077" s="16"/>
      <c r="H1077" s="35"/>
      <c r="I1077" s="16"/>
      <c r="J1077" s="16"/>
      <c r="K1077" s="16"/>
      <c r="L1077" s="36"/>
      <c r="M1077" s="37"/>
      <c r="N1077" s="37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34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34"/>
      <c r="DM1077" s="16"/>
    </row>
    <row r="1078" spans="2:117" ht="12.75" customHeight="1">
      <c r="B1078" s="16"/>
      <c r="C1078" s="34"/>
      <c r="D1078" s="63"/>
      <c r="E1078" s="16"/>
      <c r="F1078" s="16"/>
      <c r="G1078" s="16"/>
      <c r="H1078" s="35"/>
      <c r="I1078" s="16"/>
      <c r="J1078" s="16"/>
      <c r="K1078" s="16"/>
      <c r="L1078" s="36"/>
      <c r="M1078" s="37"/>
      <c r="N1078" s="37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34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34"/>
      <c r="DM1078" s="16"/>
    </row>
    <row r="1079" spans="2:117" ht="12.75" customHeight="1">
      <c r="B1079" s="16"/>
      <c r="C1079" s="34"/>
      <c r="D1079" s="63"/>
      <c r="E1079" s="16"/>
      <c r="F1079" s="16"/>
      <c r="G1079" s="16"/>
      <c r="H1079" s="35"/>
      <c r="I1079" s="16"/>
      <c r="J1079" s="16"/>
      <c r="K1079" s="16"/>
      <c r="L1079" s="36"/>
      <c r="M1079" s="37"/>
      <c r="N1079" s="37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34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34"/>
      <c r="DM1079" s="16"/>
    </row>
    <row r="1080" spans="2:117" ht="12.75" customHeight="1">
      <c r="B1080" s="16"/>
      <c r="C1080" s="34"/>
      <c r="D1080" s="63"/>
      <c r="E1080" s="16"/>
      <c r="F1080" s="16"/>
      <c r="G1080" s="16"/>
      <c r="H1080" s="35"/>
      <c r="I1080" s="16"/>
      <c r="J1080" s="16"/>
      <c r="K1080" s="16"/>
      <c r="L1080" s="36"/>
      <c r="M1080" s="37"/>
      <c r="N1080" s="37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34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34"/>
      <c r="DM1080" s="16"/>
    </row>
    <row r="1081" spans="2:117" ht="12.75" customHeight="1">
      <c r="B1081" s="16"/>
      <c r="C1081" s="34"/>
      <c r="D1081" s="63"/>
      <c r="E1081" s="16"/>
      <c r="F1081" s="16"/>
      <c r="G1081" s="16"/>
      <c r="H1081" s="35"/>
      <c r="I1081" s="16"/>
      <c r="J1081" s="16"/>
      <c r="K1081" s="16"/>
      <c r="L1081" s="36"/>
      <c r="M1081" s="37"/>
      <c r="N1081" s="37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34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34"/>
      <c r="DM1081" s="16"/>
    </row>
    <row r="1082" spans="2:117" ht="12.75" customHeight="1">
      <c r="B1082" s="16"/>
      <c r="C1082" s="34"/>
      <c r="D1082" s="63"/>
      <c r="E1082" s="16"/>
      <c r="F1082" s="16"/>
      <c r="G1082" s="16"/>
      <c r="H1082" s="35"/>
      <c r="I1082" s="16"/>
      <c r="J1082" s="16"/>
      <c r="K1082" s="16"/>
      <c r="L1082" s="36"/>
      <c r="M1082" s="37"/>
      <c r="N1082" s="37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34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34"/>
      <c r="DM1082" s="16"/>
    </row>
    <row r="1083" spans="2:117" ht="12.75" customHeight="1">
      <c r="B1083" s="16"/>
      <c r="C1083" s="34"/>
      <c r="D1083" s="63"/>
      <c r="E1083" s="16"/>
      <c r="F1083" s="16"/>
      <c r="G1083" s="16"/>
      <c r="H1083" s="35"/>
      <c r="I1083" s="16"/>
      <c r="J1083" s="16"/>
      <c r="K1083" s="16"/>
      <c r="L1083" s="36"/>
      <c r="M1083" s="37"/>
      <c r="N1083" s="37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34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34"/>
      <c r="DM1083" s="16"/>
    </row>
    <row r="1084" spans="2:117" ht="12.75" customHeight="1">
      <c r="B1084" s="16"/>
      <c r="C1084" s="34"/>
      <c r="D1084" s="63"/>
      <c r="E1084" s="16"/>
      <c r="F1084" s="16"/>
      <c r="G1084" s="16"/>
      <c r="H1084" s="35"/>
      <c r="I1084" s="16"/>
      <c r="J1084" s="16"/>
      <c r="K1084" s="16"/>
      <c r="L1084" s="36"/>
      <c r="M1084" s="37"/>
      <c r="N1084" s="37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34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34"/>
      <c r="DM1084" s="16"/>
    </row>
    <row r="1085" spans="2:117" ht="12.75" customHeight="1">
      <c r="B1085" s="16"/>
      <c r="C1085" s="34"/>
      <c r="D1085" s="63"/>
      <c r="E1085" s="16"/>
      <c r="F1085" s="16"/>
      <c r="G1085" s="16"/>
      <c r="H1085" s="35"/>
      <c r="I1085" s="16"/>
      <c r="J1085" s="16"/>
      <c r="K1085" s="16"/>
      <c r="L1085" s="36"/>
      <c r="M1085" s="37"/>
      <c r="N1085" s="37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34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34"/>
      <c r="DM1085" s="16"/>
    </row>
    <row r="1086" spans="2:117" ht="12.75" customHeight="1">
      <c r="B1086" s="16"/>
      <c r="C1086" s="34"/>
      <c r="D1086" s="63"/>
      <c r="E1086" s="16"/>
      <c r="F1086" s="16"/>
      <c r="G1086" s="16"/>
      <c r="H1086" s="35"/>
      <c r="I1086" s="16"/>
      <c r="J1086" s="16"/>
      <c r="K1086" s="16"/>
      <c r="L1086" s="36"/>
      <c r="M1086" s="37"/>
      <c r="N1086" s="37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34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34"/>
      <c r="DM1086" s="16"/>
    </row>
    <row r="1087" spans="2:117" ht="12.75" customHeight="1">
      <c r="B1087" s="16"/>
      <c r="C1087" s="34"/>
      <c r="D1087" s="63"/>
      <c r="E1087" s="16"/>
      <c r="F1087" s="16"/>
      <c r="G1087" s="16"/>
      <c r="H1087" s="35"/>
      <c r="I1087" s="16"/>
      <c r="J1087" s="16"/>
      <c r="K1087" s="16"/>
      <c r="L1087" s="36"/>
      <c r="M1087" s="37"/>
      <c r="N1087" s="37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34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34"/>
      <c r="DM1087" s="16"/>
    </row>
    <row r="1088" spans="2:117" ht="12.75" customHeight="1">
      <c r="B1088" s="16"/>
      <c r="C1088" s="34"/>
      <c r="D1088" s="63"/>
      <c r="E1088" s="16"/>
      <c r="F1088" s="16"/>
      <c r="G1088" s="16"/>
      <c r="H1088" s="35"/>
      <c r="I1088" s="16"/>
      <c r="J1088" s="16"/>
      <c r="K1088" s="16"/>
      <c r="L1088" s="36"/>
      <c r="M1088" s="37"/>
      <c r="N1088" s="37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34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34"/>
      <c r="DM1088" s="16"/>
    </row>
    <row r="1089" spans="3:116" ht="12.75" customHeight="1">
      <c r="C1089" s="34"/>
      <c r="D1089" s="63"/>
      <c r="E1089" s="16"/>
      <c r="F1089" s="16"/>
      <c r="G1089" s="16"/>
      <c r="H1089" s="35"/>
      <c r="I1089" s="16"/>
      <c r="J1089" s="16"/>
      <c r="K1089" s="16"/>
      <c r="L1089" s="36"/>
      <c r="M1089" s="37"/>
      <c r="N1089" s="37"/>
      <c r="AN1089" s="34"/>
      <c r="DL1089" s="34"/>
    </row>
    <row r="1090" spans="3:116" ht="12.75" customHeight="1">
      <c r="C1090" s="34"/>
      <c r="D1090" s="63"/>
      <c r="E1090" s="16"/>
      <c r="F1090" s="16"/>
      <c r="G1090" s="16"/>
      <c r="H1090" s="35"/>
      <c r="I1090" s="16"/>
      <c r="J1090" s="16"/>
      <c r="K1090" s="16"/>
      <c r="L1090" s="36"/>
      <c r="M1090" s="37"/>
      <c r="N1090" s="37"/>
      <c r="AN1090" s="34"/>
      <c r="DL1090" s="34"/>
    </row>
    <row r="1091" spans="3:116" ht="12.75" customHeight="1">
      <c r="C1091" s="34"/>
      <c r="D1091" s="63"/>
      <c r="E1091" s="16"/>
      <c r="F1091" s="16"/>
      <c r="G1091" s="16"/>
      <c r="H1091" s="35"/>
      <c r="I1091" s="16"/>
      <c r="J1091" s="16"/>
      <c r="K1091" s="16"/>
      <c r="L1091" s="36"/>
      <c r="M1091" s="37"/>
      <c r="N1091" s="37"/>
      <c r="AN1091" s="34"/>
      <c r="DL1091" s="34"/>
    </row>
    <row r="1092" spans="3:116" ht="12.75" customHeight="1">
      <c r="C1092" s="34"/>
      <c r="D1092" s="63"/>
      <c r="E1092" s="16"/>
      <c r="F1092" s="16"/>
      <c r="G1092" s="16"/>
      <c r="H1092" s="35"/>
      <c r="I1092" s="16"/>
      <c r="J1092" s="16"/>
      <c r="K1092" s="16"/>
      <c r="L1092" s="36"/>
      <c r="M1092" s="37"/>
      <c r="N1092" s="37"/>
      <c r="AN1092" s="34"/>
      <c r="DL1092" s="34"/>
    </row>
    <row r="1093" spans="3:116" ht="12.75" customHeight="1">
      <c r="C1093" s="34"/>
      <c r="D1093" s="63"/>
      <c r="E1093" s="16"/>
      <c r="F1093" s="16"/>
      <c r="G1093" s="16"/>
      <c r="H1093" s="35"/>
      <c r="I1093" s="16"/>
      <c r="J1093" s="16"/>
      <c r="K1093" s="16"/>
      <c r="L1093" s="36"/>
      <c r="M1093" s="37"/>
      <c r="N1093" s="37"/>
      <c r="AN1093" s="34"/>
      <c r="DL1093" s="34"/>
    </row>
    <row r="1094" spans="3:116" ht="12.75" customHeight="1">
      <c r="C1094" s="34"/>
      <c r="D1094" s="63"/>
      <c r="E1094" s="16"/>
      <c r="F1094" s="16"/>
      <c r="G1094" s="16"/>
      <c r="H1094" s="35"/>
      <c r="I1094" s="16"/>
      <c r="J1094" s="16"/>
      <c r="K1094" s="16"/>
      <c r="L1094" s="36"/>
      <c r="M1094" s="37"/>
      <c r="N1094" s="37"/>
      <c r="AN1094" s="34"/>
      <c r="DL1094" s="34"/>
    </row>
    <row r="1095" spans="3:116" ht="12.75" customHeight="1">
      <c r="C1095" s="34"/>
      <c r="D1095" s="63"/>
      <c r="E1095" s="16"/>
      <c r="F1095" s="16"/>
      <c r="G1095" s="16"/>
      <c r="H1095" s="35"/>
      <c r="I1095" s="16"/>
      <c r="J1095" s="16"/>
      <c r="K1095" s="16"/>
      <c r="L1095" s="36"/>
      <c r="M1095" s="37"/>
      <c r="N1095" s="37"/>
      <c r="AN1095" s="34"/>
      <c r="DL1095" s="34"/>
    </row>
    <row r="1096" spans="3:116" ht="12.75" customHeight="1">
      <c r="C1096" s="34"/>
      <c r="D1096" s="63"/>
      <c r="E1096" s="16"/>
      <c r="F1096" s="16"/>
      <c r="G1096" s="16"/>
      <c r="H1096" s="35"/>
      <c r="I1096" s="16"/>
      <c r="J1096" s="16"/>
      <c r="K1096" s="16"/>
      <c r="L1096" s="36"/>
      <c r="M1096" s="37"/>
      <c r="N1096" s="37"/>
      <c r="AN1096" s="34"/>
      <c r="DL1096" s="34"/>
    </row>
    <row r="1097" spans="3:116" ht="12.75" customHeight="1">
      <c r="C1097" s="34"/>
      <c r="D1097" s="63"/>
      <c r="E1097" s="16"/>
      <c r="F1097" s="16"/>
      <c r="G1097" s="16"/>
      <c r="H1097" s="35"/>
      <c r="I1097" s="16"/>
      <c r="J1097" s="16"/>
      <c r="K1097" s="16"/>
      <c r="L1097" s="36"/>
      <c r="M1097" s="37"/>
      <c r="N1097" s="37"/>
      <c r="AN1097" s="34"/>
      <c r="DL1097" s="34"/>
    </row>
    <row r="1098" spans="3:116" ht="12.75" customHeight="1">
      <c r="C1098" s="34"/>
      <c r="D1098" s="63"/>
      <c r="E1098" s="16"/>
      <c r="F1098" s="16"/>
      <c r="G1098" s="16"/>
      <c r="H1098" s="35"/>
      <c r="I1098" s="16"/>
      <c r="J1098" s="16"/>
      <c r="K1098" s="16"/>
      <c r="L1098" s="36"/>
      <c r="M1098" s="37"/>
      <c r="N1098" s="37"/>
      <c r="AN1098" s="34"/>
      <c r="DL1098" s="34"/>
    </row>
    <row r="1099" spans="3:116" ht="12.75" customHeight="1">
      <c r="C1099" s="34"/>
      <c r="D1099" s="63"/>
      <c r="E1099" s="16"/>
      <c r="F1099" s="16"/>
      <c r="G1099" s="16"/>
      <c r="H1099" s="35"/>
      <c r="I1099" s="16"/>
      <c r="J1099" s="16"/>
      <c r="K1099" s="16"/>
      <c r="L1099" s="36"/>
      <c r="M1099" s="37"/>
      <c r="N1099" s="37"/>
      <c r="AN1099" s="34"/>
      <c r="DL1099" s="34"/>
    </row>
    <row r="1100" spans="3:116" ht="12.75" customHeight="1">
      <c r="C1100" s="34"/>
      <c r="D1100" s="63"/>
      <c r="E1100" s="16"/>
      <c r="F1100" s="16"/>
      <c r="G1100" s="16"/>
      <c r="H1100" s="35"/>
      <c r="I1100" s="16"/>
      <c r="J1100" s="16"/>
      <c r="K1100" s="16"/>
      <c r="L1100" s="36"/>
      <c r="M1100" s="37"/>
      <c r="N1100" s="37"/>
      <c r="AN1100" s="34"/>
      <c r="DL1100" s="34"/>
    </row>
    <row r="1101" spans="3:116" ht="12.75" customHeight="1">
      <c r="C1101" s="34"/>
      <c r="D1101" s="63"/>
      <c r="E1101" s="16"/>
      <c r="F1101" s="16"/>
      <c r="G1101" s="16"/>
      <c r="H1101" s="35"/>
      <c r="I1101" s="16"/>
      <c r="J1101" s="16"/>
      <c r="K1101" s="16"/>
      <c r="L1101" s="36"/>
      <c r="M1101" s="37"/>
      <c r="N1101" s="37"/>
      <c r="AN1101" s="34"/>
      <c r="DL1101" s="34"/>
    </row>
    <row r="1102" spans="3:116" ht="12.75" customHeight="1">
      <c r="C1102" s="34"/>
      <c r="D1102" s="63"/>
      <c r="E1102" s="16"/>
      <c r="F1102" s="16"/>
      <c r="G1102" s="16"/>
      <c r="H1102" s="35"/>
      <c r="I1102" s="16"/>
      <c r="J1102" s="16"/>
      <c r="K1102" s="16"/>
      <c r="L1102" s="36"/>
      <c r="M1102" s="37"/>
      <c r="N1102" s="37"/>
      <c r="AN1102" s="34"/>
      <c r="DL1102" s="34"/>
    </row>
    <row r="1103" spans="3:116" ht="12.75" customHeight="1">
      <c r="C1103" s="34"/>
      <c r="D1103" s="63"/>
      <c r="E1103" s="16"/>
      <c r="F1103" s="16"/>
      <c r="G1103" s="16"/>
      <c r="H1103" s="35"/>
      <c r="I1103" s="16"/>
      <c r="J1103" s="16"/>
      <c r="K1103" s="16"/>
      <c r="L1103" s="36"/>
      <c r="M1103" s="37"/>
      <c r="N1103" s="37"/>
      <c r="AN1103" s="34"/>
      <c r="DL1103" s="34"/>
    </row>
    <row r="1104" spans="3:116" ht="12.75" customHeight="1">
      <c r="C1104" s="34"/>
      <c r="D1104" s="63"/>
      <c r="E1104" s="16"/>
      <c r="F1104" s="16"/>
      <c r="G1104" s="16"/>
      <c r="H1104" s="35"/>
      <c r="I1104" s="16"/>
      <c r="J1104" s="16"/>
      <c r="K1104" s="16"/>
      <c r="L1104" s="36"/>
      <c r="M1104" s="37"/>
      <c r="N1104" s="37"/>
      <c r="AN1104" s="34"/>
      <c r="DL1104" s="34"/>
    </row>
    <row r="1105" spans="3:116" ht="12.75" customHeight="1">
      <c r="C1105" s="34"/>
      <c r="D1105" s="63"/>
      <c r="E1105" s="16"/>
      <c r="F1105" s="16"/>
      <c r="G1105" s="16"/>
      <c r="H1105" s="35"/>
      <c r="I1105" s="16"/>
      <c r="J1105" s="16"/>
      <c r="K1105" s="16"/>
      <c r="L1105" s="36"/>
      <c r="M1105" s="37"/>
      <c r="N1105" s="37"/>
      <c r="AN1105" s="34"/>
      <c r="DL1105" s="34"/>
    </row>
    <row r="1106" spans="3:116" ht="12.75" customHeight="1">
      <c r="C1106" s="34"/>
      <c r="D1106" s="63"/>
      <c r="E1106" s="16"/>
      <c r="F1106" s="16"/>
      <c r="G1106" s="16"/>
      <c r="H1106" s="35"/>
      <c r="I1106" s="16"/>
      <c r="J1106" s="16"/>
      <c r="K1106" s="16"/>
      <c r="L1106" s="36"/>
      <c r="M1106" s="37"/>
      <c r="N1106" s="37"/>
      <c r="AN1106" s="34"/>
      <c r="DL1106" s="34"/>
    </row>
    <row r="1107" spans="3:116" ht="12.75" customHeight="1">
      <c r="C1107" s="34"/>
      <c r="D1107" s="63"/>
      <c r="E1107" s="16"/>
      <c r="F1107" s="16"/>
      <c r="G1107" s="16"/>
      <c r="H1107" s="35"/>
      <c r="I1107" s="16"/>
      <c r="J1107" s="16"/>
      <c r="K1107" s="16"/>
      <c r="L1107" s="36"/>
      <c r="M1107" s="37"/>
      <c r="N1107" s="37"/>
      <c r="AN1107" s="34"/>
      <c r="DL1107" s="34"/>
    </row>
    <row r="1108" spans="3:116" ht="12.75" customHeight="1">
      <c r="C1108" s="34"/>
      <c r="D1108" s="63"/>
      <c r="E1108" s="16"/>
      <c r="F1108" s="16"/>
      <c r="G1108" s="16"/>
      <c r="H1108" s="35"/>
      <c r="I1108" s="16"/>
      <c r="J1108" s="16"/>
      <c r="K1108" s="16"/>
      <c r="L1108" s="36"/>
      <c r="M1108" s="37"/>
      <c r="N1108" s="37"/>
      <c r="AN1108" s="34"/>
      <c r="DL1108" s="34"/>
    </row>
    <row r="1109" spans="3:116" ht="12.75" customHeight="1">
      <c r="C1109" s="34"/>
      <c r="D1109" s="63"/>
      <c r="E1109" s="16"/>
      <c r="F1109" s="16"/>
      <c r="G1109" s="16"/>
      <c r="H1109" s="35"/>
      <c r="I1109" s="16"/>
      <c r="J1109" s="16"/>
      <c r="K1109" s="16"/>
      <c r="L1109" s="36"/>
      <c r="M1109" s="37"/>
      <c r="N1109" s="37"/>
      <c r="AN1109" s="34"/>
      <c r="DL1109" s="34"/>
    </row>
    <row r="1110" spans="3:116" ht="12.75" customHeight="1">
      <c r="C1110" s="34"/>
      <c r="D1110" s="63"/>
      <c r="E1110" s="16"/>
      <c r="F1110" s="16"/>
      <c r="G1110" s="16"/>
      <c r="H1110" s="35"/>
      <c r="I1110" s="16"/>
      <c r="J1110" s="16"/>
      <c r="K1110" s="16"/>
      <c r="L1110" s="36"/>
      <c r="M1110" s="37"/>
      <c r="N1110" s="37"/>
      <c r="AN1110" s="34"/>
      <c r="DL1110" s="34"/>
    </row>
    <row r="1111" spans="3:116" ht="12.75" customHeight="1">
      <c r="C1111" s="34"/>
      <c r="D1111" s="63"/>
      <c r="E1111" s="16"/>
      <c r="F1111" s="16"/>
      <c r="G1111" s="16"/>
      <c r="H1111" s="35"/>
      <c r="I1111" s="16"/>
      <c r="J1111" s="16"/>
      <c r="K1111" s="16"/>
      <c r="L1111" s="36"/>
      <c r="M1111" s="37"/>
      <c r="N1111" s="37"/>
      <c r="AN1111" s="34"/>
      <c r="DL1111" s="34"/>
    </row>
    <row r="1112" spans="3:116" ht="12.75" customHeight="1">
      <c r="C1112" s="34"/>
      <c r="D1112" s="63"/>
      <c r="E1112" s="16"/>
      <c r="F1112" s="16"/>
      <c r="G1112" s="16"/>
      <c r="H1112" s="35"/>
      <c r="I1112" s="16"/>
      <c r="J1112" s="16"/>
      <c r="K1112" s="16"/>
      <c r="L1112" s="36"/>
      <c r="M1112" s="37"/>
      <c r="N1112" s="37"/>
      <c r="AN1112" s="34"/>
      <c r="DL1112" s="34"/>
    </row>
    <row r="1113" spans="3:116" ht="12.75" customHeight="1">
      <c r="C1113" s="34"/>
      <c r="D1113" s="63"/>
      <c r="E1113" s="16"/>
      <c r="F1113" s="16"/>
      <c r="G1113" s="16"/>
      <c r="H1113" s="35"/>
      <c r="I1113" s="16"/>
      <c r="J1113" s="16"/>
      <c r="K1113" s="16"/>
      <c r="L1113" s="36"/>
      <c r="M1113" s="37"/>
      <c r="N1113" s="37"/>
      <c r="AN1113" s="34"/>
      <c r="DL1113" s="34"/>
    </row>
    <row r="1114" spans="3:116" ht="12.75" customHeight="1">
      <c r="C1114" s="34"/>
      <c r="D1114" s="63"/>
      <c r="E1114" s="16"/>
      <c r="F1114" s="16"/>
      <c r="G1114" s="16"/>
      <c r="H1114" s="35"/>
      <c r="I1114" s="16"/>
      <c r="J1114" s="16"/>
      <c r="K1114" s="16"/>
      <c r="L1114" s="36"/>
      <c r="M1114" s="37"/>
      <c r="N1114" s="37"/>
      <c r="AN1114" s="34"/>
      <c r="DL1114" s="34"/>
    </row>
    <row r="1115" spans="3:116" ht="12.75" customHeight="1">
      <c r="C1115" s="34"/>
      <c r="D1115" s="63"/>
      <c r="E1115" s="16"/>
      <c r="F1115" s="16"/>
      <c r="G1115" s="16"/>
      <c r="H1115" s="35"/>
      <c r="I1115" s="16"/>
      <c r="J1115" s="16"/>
      <c r="K1115" s="16"/>
      <c r="L1115" s="36"/>
      <c r="M1115" s="37"/>
      <c r="N1115" s="37"/>
      <c r="AN1115" s="34"/>
      <c r="DL1115" s="34"/>
    </row>
    <row r="1116" spans="3:116" ht="12.75" customHeight="1">
      <c r="C1116" s="34"/>
      <c r="D1116" s="63"/>
      <c r="E1116" s="16"/>
      <c r="F1116" s="16"/>
      <c r="G1116" s="16"/>
      <c r="H1116" s="35"/>
      <c r="I1116" s="16"/>
      <c r="J1116" s="16"/>
      <c r="K1116" s="16"/>
      <c r="L1116" s="36"/>
      <c r="M1116" s="37"/>
      <c r="N1116" s="37"/>
      <c r="AN1116" s="34"/>
      <c r="DL1116" s="34"/>
    </row>
    <row r="1117" spans="3:116" ht="12.75" customHeight="1">
      <c r="C1117" s="34"/>
      <c r="D1117" s="63"/>
      <c r="E1117" s="16"/>
      <c r="F1117" s="16"/>
      <c r="G1117" s="16"/>
      <c r="H1117" s="35"/>
      <c r="I1117" s="16"/>
      <c r="J1117" s="16"/>
      <c r="K1117" s="16"/>
      <c r="L1117" s="36"/>
      <c r="M1117" s="37"/>
      <c r="N1117" s="37"/>
      <c r="AN1117" s="34"/>
      <c r="DL1117" s="34"/>
    </row>
    <row r="1118" spans="3:116" ht="12.75" customHeight="1">
      <c r="C1118" s="34"/>
      <c r="D1118" s="63"/>
      <c r="E1118" s="16"/>
      <c r="F1118" s="16"/>
      <c r="G1118" s="16"/>
      <c r="H1118" s="35"/>
      <c r="I1118" s="16"/>
      <c r="J1118" s="16"/>
      <c r="K1118" s="16"/>
      <c r="L1118" s="36"/>
      <c r="M1118" s="37"/>
      <c r="N1118" s="37"/>
      <c r="AN1118" s="34"/>
      <c r="DL1118" s="34"/>
    </row>
    <row r="1119" spans="3:116" ht="12.75" customHeight="1">
      <c r="C1119" s="34"/>
      <c r="D1119" s="63"/>
      <c r="E1119" s="16"/>
      <c r="F1119" s="16"/>
      <c r="G1119" s="16"/>
      <c r="H1119" s="35"/>
      <c r="I1119" s="16"/>
      <c r="J1119" s="16"/>
      <c r="K1119" s="16"/>
      <c r="L1119" s="36"/>
      <c r="M1119" s="37"/>
      <c r="N1119" s="37"/>
      <c r="AN1119" s="34"/>
      <c r="DL1119" s="34"/>
    </row>
    <row r="1120" spans="3:116" ht="12.75" customHeight="1">
      <c r="C1120" s="34"/>
      <c r="D1120" s="63"/>
      <c r="E1120" s="16"/>
      <c r="F1120" s="16"/>
      <c r="G1120" s="16"/>
      <c r="H1120" s="35"/>
      <c r="I1120" s="16"/>
      <c r="J1120" s="16"/>
      <c r="K1120" s="16"/>
      <c r="L1120" s="36"/>
      <c r="M1120" s="37"/>
      <c r="N1120" s="37"/>
      <c r="AN1120" s="34"/>
      <c r="DL1120" s="34"/>
    </row>
    <row r="1121" spans="3:116" ht="12.75" customHeight="1">
      <c r="C1121" s="34"/>
      <c r="D1121" s="63"/>
      <c r="E1121" s="16"/>
      <c r="F1121" s="16"/>
      <c r="G1121" s="16"/>
      <c r="H1121" s="35"/>
      <c r="I1121" s="16"/>
      <c r="J1121" s="16"/>
      <c r="K1121" s="16"/>
      <c r="L1121" s="36"/>
      <c r="M1121" s="37"/>
      <c r="N1121" s="37"/>
      <c r="AN1121" s="34"/>
      <c r="DL1121" s="34"/>
    </row>
    <row r="1122" spans="3:116" ht="12.75" customHeight="1">
      <c r="C1122" s="34"/>
      <c r="D1122" s="63"/>
      <c r="E1122" s="16"/>
      <c r="F1122" s="16"/>
      <c r="G1122" s="16"/>
      <c r="H1122" s="35"/>
      <c r="I1122" s="16"/>
      <c r="J1122" s="16"/>
      <c r="K1122" s="16"/>
      <c r="L1122" s="36"/>
      <c r="M1122" s="37"/>
      <c r="N1122" s="37"/>
      <c r="AN1122" s="34"/>
      <c r="DL1122" s="34"/>
    </row>
    <row r="1123" spans="3:116" ht="12.75" customHeight="1">
      <c r="C1123" s="34"/>
      <c r="D1123" s="63"/>
      <c r="E1123" s="16"/>
      <c r="F1123" s="16"/>
      <c r="G1123" s="16"/>
      <c r="H1123" s="35"/>
      <c r="I1123" s="16"/>
      <c r="J1123" s="16"/>
      <c r="K1123" s="16"/>
      <c r="L1123" s="36"/>
      <c r="M1123" s="37"/>
      <c r="N1123" s="37"/>
      <c r="AN1123" s="34"/>
      <c r="DL1123" s="34"/>
    </row>
    <row r="1124" spans="3:116" ht="12.75" customHeight="1">
      <c r="C1124" s="34"/>
      <c r="D1124" s="63"/>
      <c r="E1124" s="16"/>
      <c r="F1124" s="16"/>
      <c r="G1124" s="16"/>
      <c r="H1124" s="35"/>
      <c r="I1124" s="16"/>
      <c r="J1124" s="16"/>
      <c r="K1124" s="16"/>
      <c r="L1124" s="36"/>
      <c r="M1124" s="37"/>
      <c r="N1124" s="37"/>
      <c r="AN1124" s="34"/>
      <c r="DL1124" s="34"/>
    </row>
    <row r="1125" spans="3:116" ht="12.75" customHeight="1">
      <c r="C1125" s="34"/>
      <c r="D1125" s="63"/>
      <c r="E1125" s="16"/>
      <c r="F1125" s="16"/>
      <c r="G1125" s="16"/>
      <c r="H1125" s="35"/>
      <c r="I1125" s="16"/>
      <c r="J1125" s="16"/>
      <c r="K1125" s="16"/>
      <c r="L1125" s="36"/>
      <c r="M1125" s="37"/>
      <c r="N1125" s="37"/>
      <c r="AN1125" s="34"/>
      <c r="DL1125" s="34"/>
    </row>
    <row r="1126" spans="3:116" ht="12.75" customHeight="1">
      <c r="C1126" s="34"/>
      <c r="D1126" s="63"/>
      <c r="E1126" s="16"/>
      <c r="F1126" s="16"/>
      <c r="G1126" s="16"/>
      <c r="H1126" s="35"/>
      <c r="I1126" s="16"/>
      <c r="J1126" s="16"/>
      <c r="K1126" s="16"/>
      <c r="L1126" s="36"/>
      <c r="M1126" s="37"/>
      <c r="N1126" s="37"/>
      <c r="AN1126" s="34"/>
      <c r="DL1126" s="34"/>
    </row>
    <row r="1127" spans="3:116" ht="12.75" customHeight="1">
      <c r="C1127" s="34"/>
      <c r="D1127" s="63"/>
      <c r="E1127" s="16"/>
      <c r="F1127" s="16"/>
      <c r="G1127" s="16"/>
      <c r="H1127" s="35"/>
      <c r="I1127" s="16"/>
      <c r="J1127" s="16"/>
      <c r="K1127" s="16"/>
      <c r="L1127" s="36"/>
      <c r="M1127" s="37"/>
      <c r="N1127" s="37"/>
      <c r="AN1127" s="34"/>
      <c r="DL1127" s="34"/>
    </row>
    <row r="1128" spans="3:116" ht="12.75" customHeight="1">
      <c r="C1128" s="34"/>
      <c r="D1128" s="63"/>
      <c r="E1128" s="16"/>
      <c r="F1128" s="16"/>
      <c r="G1128" s="16"/>
      <c r="H1128" s="35"/>
      <c r="I1128" s="16"/>
      <c r="J1128" s="16"/>
      <c r="K1128" s="16"/>
      <c r="L1128" s="36"/>
      <c r="M1128" s="37"/>
      <c r="N1128" s="37"/>
      <c r="AN1128" s="34"/>
      <c r="DL1128" s="34"/>
    </row>
    <row r="1129" spans="3:116" ht="12.75" customHeight="1">
      <c r="C1129" s="34"/>
      <c r="D1129" s="63"/>
      <c r="E1129" s="16"/>
      <c r="F1129" s="16"/>
      <c r="G1129" s="16"/>
      <c r="H1129" s="35"/>
      <c r="I1129" s="16"/>
      <c r="J1129" s="16"/>
      <c r="K1129" s="16"/>
      <c r="L1129" s="36"/>
      <c r="M1129" s="37"/>
      <c r="N1129" s="37"/>
      <c r="AN1129" s="34"/>
      <c r="DL1129" s="34"/>
    </row>
    <row r="1130" spans="3:116" ht="12.75" customHeight="1">
      <c r="C1130" s="34"/>
      <c r="D1130" s="63"/>
      <c r="E1130" s="16"/>
      <c r="F1130" s="16"/>
      <c r="G1130" s="16"/>
      <c r="H1130" s="35"/>
      <c r="I1130" s="16"/>
      <c r="J1130" s="16"/>
      <c r="K1130" s="16"/>
      <c r="L1130" s="36"/>
      <c r="M1130" s="37"/>
      <c r="N1130" s="37"/>
      <c r="AN1130" s="34"/>
      <c r="DL1130" s="34"/>
    </row>
    <row r="1131" spans="3:116" ht="12.75" customHeight="1">
      <c r="C1131" s="34"/>
      <c r="D1131" s="63"/>
      <c r="E1131" s="16"/>
      <c r="F1131" s="16"/>
      <c r="G1131" s="16"/>
      <c r="H1131" s="35"/>
      <c r="I1131" s="16"/>
      <c r="J1131" s="16"/>
      <c r="K1131" s="16"/>
      <c r="L1131" s="36"/>
      <c r="M1131" s="37"/>
      <c r="N1131" s="37"/>
      <c r="AN1131" s="34"/>
      <c r="DL1131" s="34"/>
    </row>
    <row r="1132" spans="3:116" ht="12.75" customHeight="1">
      <c r="C1132" s="34"/>
      <c r="D1132" s="63"/>
      <c r="E1132" s="16"/>
      <c r="F1132" s="16"/>
      <c r="G1132" s="16"/>
      <c r="H1132" s="35"/>
      <c r="I1132" s="16"/>
      <c r="J1132" s="16"/>
      <c r="K1132" s="16"/>
      <c r="L1132" s="36"/>
      <c r="M1132" s="37"/>
      <c r="N1132" s="37"/>
      <c r="AN1132" s="34"/>
      <c r="DL1132" s="34"/>
    </row>
    <row r="1133" spans="3:116" ht="12.75" customHeight="1">
      <c r="C1133" s="34"/>
      <c r="D1133" s="63"/>
      <c r="E1133" s="16"/>
      <c r="F1133" s="16"/>
      <c r="G1133" s="16"/>
      <c r="H1133" s="35"/>
      <c r="I1133" s="16"/>
      <c r="J1133" s="16"/>
      <c r="K1133" s="16"/>
      <c r="L1133" s="36"/>
      <c r="M1133" s="37"/>
      <c r="N1133" s="37"/>
      <c r="AN1133" s="34"/>
      <c r="DL1133" s="34"/>
    </row>
    <row r="1134" spans="3:116" ht="12.75" customHeight="1">
      <c r="C1134" s="34"/>
      <c r="D1134" s="63"/>
      <c r="E1134" s="16"/>
      <c r="F1134" s="16"/>
      <c r="G1134" s="16"/>
      <c r="H1134" s="35"/>
      <c r="I1134" s="16"/>
      <c r="J1134" s="16"/>
      <c r="K1134" s="16"/>
      <c r="L1134" s="36"/>
      <c r="M1134" s="37"/>
      <c r="N1134" s="37"/>
      <c r="AN1134" s="34"/>
      <c r="DL1134" s="34"/>
    </row>
    <row r="1135" spans="3:116" ht="12.75" customHeight="1">
      <c r="C1135" s="34"/>
      <c r="D1135" s="63"/>
      <c r="E1135" s="16"/>
      <c r="F1135" s="16"/>
      <c r="G1135" s="16"/>
      <c r="H1135" s="35"/>
      <c r="I1135" s="16"/>
      <c r="J1135" s="16"/>
      <c r="K1135" s="16"/>
      <c r="L1135" s="36"/>
      <c r="M1135" s="37"/>
      <c r="N1135" s="37"/>
      <c r="AN1135" s="34"/>
      <c r="DL1135" s="34"/>
    </row>
    <row r="1136" spans="3:116" ht="12.75" customHeight="1">
      <c r="C1136" s="34"/>
      <c r="D1136" s="63"/>
      <c r="E1136" s="16"/>
      <c r="F1136" s="16"/>
      <c r="G1136" s="16"/>
      <c r="H1136" s="35"/>
      <c r="I1136" s="16"/>
      <c r="J1136" s="16"/>
      <c r="K1136" s="16"/>
      <c r="L1136" s="36"/>
      <c r="M1136" s="37"/>
      <c r="N1136" s="37"/>
      <c r="AN1136" s="34"/>
      <c r="DL1136" s="34"/>
    </row>
    <row r="1137" spans="3:116" ht="12.75" customHeight="1">
      <c r="C1137" s="34"/>
      <c r="D1137" s="63"/>
      <c r="E1137" s="16"/>
      <c r="F1137" s="16"/>
      <c r="G1137" s="16"/>
      <c r="H1137" s="35"/>
      <c r="I1137" s="16"/>
      <c r="J1137" s="16"/>
      <c r="K1137" s="16"/>
      <c r="L1137" s="36"/>
      <c r="M1137" s="37"/>
      <c r="N1137" s="37"/>
      <c r="AN1137" s="34"/>
      <c r="DL1137" s="34"/>
    </row>
    <row r="1138" spans="3:116" ht="12.75" customHeight="1">
      <c r="C1138" s="34"/>
      <c r="D1138" s="63"/>
      <c r="E1138" s="16"/>
      <c r="F1138" s="16"/>
      <c r="G1138" s="16"/>
      <c r="H1138" s="35"/>
      <c r="I1138" s="16"/>
      <c r="J1138" s="16"/>
      <c r="K1138" s="16"/>
      <c r="L1138" s="36"/>
      <c r="M1138" s="37"/>
      <c r="N1138" s="37"/>
      <c r="AN1138" s="34"/>
      <c r="DL1138" s="34"/>
    </row>
    <row r="1139" spans="3:116" ht="12.75" customHeight="1">
      <c r="C1139" s="34"/>
      <c r="D1139" s="63"/>
      <c r="E1139" s="16"/>
      <c r="F1139" s="16"/>
      <c r="G1139" s="16"/>
      <c r="H1139" s="35"/>
      <c r="I1139" s="16"/>
      <c r="J1139" s="16"/>
      <c r="K1139" s="16"/>
      <c r="L1139" s="36"/>
      <c r="M1139" s="37"/>
      <c r="N1139" s="37"/>
      <c r="AN1139" s="34"/>
      <c r="DL1139" s="34"/>
    </row>
    <row r="1140" spans="3:116" ht="12.75" customHeight="1">
      <c r="C1140" s="34"/>
      <c r="D1140" s="63"/>
      <c r="E1140" s="16"/>
      <c r="F1140" s="16"/>
      <c r="G1140" s="16"/>
      <c r="H1140" s="35"/>
      <c r="I1140" s="16"/>
      <c r="J1140" s="16"/>
      <c r="K1140" s="16"/>
      <c r="L1140" s="36"/>
      <c r="M1140" s="37"/>
      <c r="N1140" s="37"/>
      <c r="AN1140" s="34"/>
      <c r="DL1140" s="34"/>
    </row>
    <row r="1141" spans="3:116" ht="12.75" customHeight="1">
      <c r="C1141" s="34"/>
      <c r="D1141" s="63"/>
      <c r="E1141" s="16"/>
      <c r="F1141" s="16"/>
      <c r="G1141" s="16"/>
      <c r="H1141" s="35"/>
      <c r="I1141" s="16"/>
      <c r="J1141" s="16"/>
      <c r="K1141" s="16"/>
      <c r="L1141" s="36"/>
      <c r="M1141" s="37"/>
      <c r="N1141" s="37"/>
      <c r="AN1141" s="34"/>
      <c r="DL1141" s="34"/>
    </row>
    <row r="1142" spans="3:116" ht="12.75" customHeight="1">
      <c r="C1142" s="34"/>
      <c r="D1142" s="63"/>
      <c r="E1142" s="16"/>
      <c r="F1142" s="16"/>
      <c r="G1142" s="16"/>
      <c r="H1142" s="35"/>
      <c r="I1142" s="16"/>
      <c r="J1142" s="16"/>
      <c r="K1142" s="16"/>
      <c r="L1142" s="36"/>
      <c r="M1142" s="37"/>
      <c r="N1142" s="37"/>
      <c r="AN1142" s="34"/>
      <c r="DL1142" s="34"/>
    </row>
    <row r="1143" spans="3:116" ht="12.75" customHeight="1">
      <c r="C1143" s="34"/>
      <c r="D1143" s="63"/>
      <c r="E1143" s="16"/>
      <c r="F1143" s="16"/>
      <c r="G1143" s="16"/>
      <c r="H1143" s="35"/>
      <c r="I1143" s="16"/>
      <c r="J1143" s="16"/>
      <c r="K1143" s="16"/>
      <c r="L1143" s="36"/>
      <c r="M1143" s="37"/>
      <c r="N1143" s="37"/>
      <c r="AN1143" s="34"/>
      <c r="DL1143" s="34"/>
    </row>
    <row r="1144" spans="3:116" ht="12.75" customHeight="1">
      <c r="C1144" s="34"/>
      <c r="D1144" s="63"/>
      <c r="E1144" s="16"/>
      <c r="F1144" s="16"/>
      <c r="G1144" s="16"/>
      <c r="H1144" s="35"/>
      <c r="I1144" s="16"/>
      <c r="J1144" s="16"/>
      <c r="K1144" s="16"/>
      <c r="L1144" s="36"/>
      <c r="M1144" s="37"/>
      <c r="N1144" s="37"/>
      <c r="AN1144" s="34"/>
      <c r="DL1144" s="34"/>
    </row>
    <row r="1145" spans="3:116" ht="12.75" customHeight="1">
      <c r="C1145" s="34"/>
      <c r="D1145" s="63"/>
      <c r="E1145" s="16"/>
      <c r="F1145" s="16"/>
      <c r="G1145" s="16"/>
      <c r="H1145" s="35"/>
      <c r="I1145" s="16"/>
      <c r="J1145" s="16"/>
      <c r="K1145" s="16"/>
      <c r="L1145" s="36"/>
      <c r="M1145" s="37"/>
      <c r="N1145" s="37"/>
      <c r="AN1145" s="34"/>
      <c r="DL1145" s="34"/>
    </row>
    <row r="1146" spans="3:116" ht="12.75" customHeight="1">
      <c r="C1146" s="34"/>
      <c r="D1146" s="63"/>
      <c r="E1146" s="16"/>
      <c r="F1146" s="16"/>
      <c r="G1146" s="16"/>
      <c r="H1146" s="35"/>
      <c r="I1146" s="16"/>
      <c r="J1146" s="16"/>
      <c r="K1146" s="16"/>
      <c r="L1146" s="36"/>
      <c r="M1146" s="37"/>
      <c r="N1146" s="37"/>
      <c r="AN1146" s="34"/>
      <c r="DL1146" s="34"/>
    </row>
    <row r="1147" spans="3:116" ht="12.75" customHeight="1">
      <c r="C1147" s="34"/>
      <c r="D1147" s="63"/>
      <c r="E1147" s="16"/>
      <c r="F1147" s="16"/>
      <c r="G1147" s="16"/>
      <c r="H1147" s="35"/>
      <c r="I1147" s="16"/>
      <c r="J1147" s="16"/>
      <c r="K1147" s="16"/>
      <c r="L1147" s="36"/>
      <c r="M1147" s="37"/>
      <c r="N1147" s="37"/>
      <c r="AN1147" s="34"/>
      <c r="DL1147" s="34"/>
    </row>
    <row r="1148" spans="3:116" ht="12.75" customHeight="1">
      <c r="C1148" s="34"/>
      <c r="D1148" s="63"/>
      <c r="E1148" s="16"/>
      <c r="F1148" s="16"/>
      <c r="G1148" s="16"/>
      <c r="H1148" s="35"/>
      <c r="I1148" s="16"/>
      <c r="J1148" s="16"/>
      <c r="K1148" s="16"/>
      <c r="L1148" s="36"/>
      <c r="M1148" s="37"/>
      <c r="N1148" s="37"/>
      <c r="AN1148" s="34"/>
      <c r="DL1148" s="34"/>
    </row>
    <row r="1149" spans="3:116" ht="12.75" customHeight="1">
      <c r="C1149" s="34"/>
      <c r="D1149" s="63"/>
      <c r="E1149" s="16"/>
      <c r="F1149" s="16"/>
      <c r="G1149" s="16"/>
      <c r="H1149" s="35"/>
      <c r="I1149" s="16"/>
      <c r="J1149" s="16"/>
      <c r="K1149" s="16"/>
      <c r="L1149" s="36"/>
      <c r="M1149" s="37"/>
      <c r="N1149" s="37"/>
      <c r="AN1149" s="34"/>
      <c r="DL1149" s="34"/>
    </row>
    <row r="1150" spans="3:116" ht="12.75" customHeight="1">
      <c r="C1150" s="34"/>
      <c r="D1150" s="63"/>
      <c r="E1150" s="16"/>
      <c r="F1150" s="16"/>
      <c r="G1150" s="16"/>
      <c r="H1150" s="35"/>
      <c r="I1150" s="16"/>
      <c r="J1150" s="16"/>
      <c r="K1150" s="16"/>
      <c r="L1150" s="36"/>
      <c r="M1150" s="37"/>
      <c r="N1150" s="37"/>
      <c r="AN1150" s="34"/>
      <c r="DL1150" s="34"/>
    </row>
    <row r="1151" spans="3:116" ht="12.75" customHeight="1">
      <c r="C1151" s="34"/>
      <c r="D1151" s="63"/>
      <c r="E1151" s="16"/>
      <c r="F1151" s="16"/>
      <c r="G1151" s="16"/>
      <c r="H1151" s="35"/>
      <c r="I1151" s="16"/>
      <c r="J1151" s="16"/>
      <c r="K1151" s="16"/>
      <c r="L1151" s="36"/>
      <c r="M1151" s="37"/>
      <c r="N1151" s="37"/>
      <c r="AN1151" s="34"/>
      <c r="DL1151" s="34"/>
    </row>
    <row r="1152" spans="3:116" ht="12.75" customHeight="1">
      <c r="C1152" s="34"/>
      <c r="D1152" s="63"/>
      <c r="E1152" s="16"/>
      <c r="F1152" s="16"/>
      <c r="G1152" s="16"/>
      <c r="H1152" s="35"/>
      <c r="I1152" s="16"/>
      <c r="J1152" s="16"/>
      <c r="K1152" s="16"/>
      <c r="L1152" s="36"/>
      <c r="M1152" s="37"/>
      <c r="N1152" s="37"/>
      <c r="AN1152" s="34"/>
      <c r="DL1152" s="34"/>
    </row>
    <row r="1153" spans="3:116" ht="12.75" customHeight="1">
      <c r="C1153" s="34"/>
      <c r="D1153" s="63"/>
      <c r="E1153" s="16"/>
      <c r="F1153" s="16"/>
      <c r="G1153" s="16"/>
      <c r="H1153" s="35"/>
      <c r="I1153" s="16"/>
      <c r="J1153" s="16"/>
      <c r="K1153" s="16"/>
      <c r="L1153" s="36"/>
      <c r="M1153" s="37"/>
      <c r="N1153" s="37"/>
      <c r="AN1153" s="34"/>
      <c r="DL1153" s="34"/>
    </row>
    <row r="1154" spans="3:116" ht="12.75" customHeight="1">
      <c r="C1154" s="34"/>
      <c r="D1154" s="63"/>
      <c r="E1154" s="16"/>
      <c r="F1154" s="16"/>
      <c r="G1154" s="16"/>
      <c r="H1154" s="35"/>
      <c r="I1154" s="16"/>
      <c r="J1154" s="16"/>
      <c r="K1154" s="16"/>
      <c r="L1154" s="36"/>
      <c r="M1154" s="37"/>
      <c r="N1154" s="37"/>
      <c r="AN1154" s="34"/>
      <c r="DL1154" s="34"/>
    </row>
    <row r="1155" spans="3:116" ht="12.75" customHeight="1">
      <c r="C1155" s="34"/>
      <c r="D1155" s="63"/>
      <c r="E1155" s="16"/>
      <c r="F1155" s="16"/>
      <c r="G1155" s="16"/>
      <c r="H1155" s="35"/>
      <c r="I1155" s="16"/>
      <c r="J1155" s="16"/>
      <c r="K1155" s="16"/>
      <c r="L1155" s="36"/>
      <c r="M1155" s="37"/>
      <c r="N1155" s="37"/>
      <c r="AN1155" s="34"/>
      <c r="DL1155" s="34"/>
    </row>
    <row r="1156" spans="3:116" ht="12.75" customHeight="1">
      <c r="C1156" s="34"/>
      <c r="D1156" s="63"/>
      <c r="E1156" s="16"/>
      <c r="F1156" s="16"/>
      <c r="G1156" s="16"/>
      <c r="H1156" s="35"/>
      <c r="I1156" s="16"/>
      <c r="J1156" s="16"/>
      <c r="K1156" s="16"/>
      <c r="L1156" s="36"/>
      <c r="M1156" s="37"/>
      <c r="N1156" s="37"/>
      <c r="AN1156" s="34"/>
      <c r="DL1156" s="34"/>
    </row>
    <row r="1157" spans="3:116" ht="12.75" customHeight="1">
      <c r="C1157" s="34"/>
      <c r="D1157" s="63"/>
      <c r="E1157" s="16"/>
      <c r="F1157" s="16"/>
      <c r="G1157" s="16"/>
      <c r="H1157" s="35"/>
      <c r="I1157" s="16"/>
      <c r="J1157" s="16"/>
      <c r="K1157" s="16"/>
      <c r="L1157" s="36"/>
      <c r="M1157" s="37"/>
      <c r="N1157" s="37"/>
      <c r="AN1157" s="34"/>
      <c r="DL1157" s="34"/>
    </row>
    <row r="1158" spans="3:116" ht="12.75" customHeight="1">
      <c r="C1158" s="34"/>
      <c r="D1158" s="63"/>
      <c r="E1158" s="16"/>
      <c r="F1158" s="16"/>
      <c r="G1158" s="16"/>
      <c r="H1158" s="35"/>
      <c r="I1158" s="16"/>
      <c r="J1158" s="16"/>
      <c r="K1158" s="16"/>
      <c r="L1158" s="36"/>
      <c r="M1158" s="37"/>
      <c r="N1158" s="37"/>
      <c r="AN1158" s="34"/>
      <c r="DL1158" s="34"/>
    </row>
    <row r="1159" spans="3:116" ht="12.75" customHeight="1">
      <c r="C1159" s="34"/>
      <c r="D1159" s="63"/>
      <c r="E1159" s="16"/>
      <c r="F1159" s="16"/>
      <c r="G1159" s="16"/>
      <c r="H1159" s="35"/>
      <c r="I1159" s="16"/>
      <c r="J1159" s="16"/>
      <c r="K1159" s="16"/>
      <c r="L1159" s="36"/>
      <c r="M1159" s="37"/>
      <c r="N1159" s="37"/>
      <c r="AN1159" s="34"/>
      <c r="DL1159" s="34"/>
    </row>
    <row r="1160" spans="3:116" ht="12.75" customHeight="1">
      <c r="C1160" s="34"/>
      <c r="D1160" s="63"/>
      <c r="E1160" s="16"/>
      <c r="F1160" s="16"/>
      <c r="G1160" s="16"/>
      <c r="H1160" s="35"/>
      <c r="I1160" s="16"/>
      <c r="J1160" s="16"/>
      <c r="K1160" s="16"/>
      <c r="L1160" s="36"/>
      <c r="M1160" s="37"/>
      <c r="N1160" s="37"/>
      <c r="AN1160" s="34"/>
      <c r="DL1160" s="34"/>
    </row>
    <row r="1161" spans="3:116" ht="12.75" customHeight="1">
      <c r="C1161" s="34"/>
      <c r="D1161" s="63"/>
      <c r="E1161" s="16"/>
      <c r="F1161" s="16"/>
      <c r="G1161" s="16"/>
      <c r="H1161" s="35"/>
      <c r="I1161" s="16"/>
      <c r="J1161" s="16"/>
      <c r="K1161" s="16"/>
      <c r="L1161" s="36"/>
      <c r="M1161" s="37"/>
      <c r="N1161" s="37"/>
      <c r="AN1161" s="34"/>
      <c r="DL1161" s="34"/>
    </row>
    <row r="1162" spans="3:116" ht="12.75" customHeight="1">
      <c r="C1162" s="34"/>
      <c r="D1162" s="63"/>
      <c r="E1162" s="16"/>
      <c r="F1162" s="16"/>
      <c r="G1162" s="16"/>
      <c r="H1162" s="35"/>
      <c r="I1162" s="16"/>
      <c r="J1162" s="16"/>
      <c r="K1162" s="16"/>
      <c r="L1162" s="36"/>
      <c r="M1162" s="37"/>
      <c r="N1162" s="37"/>
      <c r="AN1162" s="34"/>
      <c r="DL1162" s="34"/>
    </row>
    <row r="1163" spans="3:116" ht="12.75" customHeight="1">
      <c r="C1163" s="34"/>
      <c r="D1163" s="63"/>
      <c r="E1163" s="16"/>
      <c r="F1163" s="16"/>
      <c r="G1163" s="16"/>
      <c r="H1163" s="35"/>
      <c r="I1163" s="16"/>
      <c r="J1163" s="16"/>
      <c r="K1163" s="16"/>
      <c r="L1163" s="36"/>
      <c r="M1163" s="37"/>
      <c r="N1163" s="37"/>
      <c r="AN1163" s="34"/>
      <c r="DL1163" s="34"/>
    </row>
    <row r="1164" spans="3:116" ht="12.75" customHeight="1">
      <c r="C1164" s="34"/>
      <c r="D1164" s="63"/>
      <c r="E1164" s="16"/>
      <c r="F1164" s="16"/>
      <c r="G1164" s="16"/>
      <c r="H1164" s="35"/>
      <c r="I1164" s="16"/>
      <c r="J1164" s="16"/>
      <c r="K1164" s="16"/>
      <c r="L1164" s="36"/>
      <c r="M1164" s="37"/>
      <c r="N1164" s="37"/>
      <c r="AN1164" s="34"/>
      <c r="DL1164" s="34"/>
    </row>
    <row r="1165" spans="3:116" ht="12.75" customHeight="1">
      <c r="C1165" s="34"/>
      <c r="D1165" s="63"/>
      <c r="E1165" s="16"/>
      <c r="F1165" s="16"/>
      <c r="G1165" s="16"/>
      <c r="H1165" s="35"/>
      <c r="I1165" s="16"/>
      <c r="J1165" s="16"/>
      <c r="K1165" s="16"/>
      <c r="L1165" s="36"/>
      <c r="M1165" s="37"/>
      <c r="N1165" s="37"/>
      <c r="AN1165" s="34"/>
      <c r="DL1165" s="34"/>
    </row>
    <row r="1166" spans="3:116" ht="12.75" customHeight="1">
      <c r="C1166" s="34"/>
      <c r="D1166" s="63"/>
      <c r="E1166" s="16"/>
      <c r="F1166" s="16"/>
      <c r="G1166" s="16"/>
      <c r="H1166" s="35"/>
      <c r="I1166" s="16"/>
      <c r="J1166" s="16"/>
      <c r="K1166" s="16"/>
      <c r="L1166" s="36"/>
      <c r="M1166" s="37"/>
      <c r="N1166" s="37"/>
      <c r="AN1166" s="34"/>
      <c r="DL1166" s="34"/>
    </row>
    <row r="1167" spans="3:116" ht="12.75" customHeight="1">
      <c r="C1167" s="34"/>
      <c r="D1167" s="63"/>
      <c r="E1167" s="16"/>
      <c r="F1167" s="16"/>
      <c r="G1167" s="16"/>
      <c r="H1167" s="35"/>
      <c r="I1167" s="16"/>
      <c r="J1167" s="16"/>
      <c r="K1167" s="16"/>
      <c r="L1167" s="36"/>
      <c r="M1167" s="37"/>
      <c r="N1167" s="37"/>
      <c r="AN1167" s="34"/>
      <c r="DL1167" s="34"/>
    </row>
    <row r="1168" spans="3:116" ht="12.75" customHeight="1">
      <c r="C1168" s="34"/>
      <c r="D1168" s="63"/>
      <c r="E1168" s="16"/>
      <c r="F1168" s="16"/>
      <c r="G1168" s="16"/>
      <c r="H1168" s="35"/>
      <c r="I1168" s="16"/>
      <c r="J1168" s="16"/>
      <c r="K1168" s="16"/>
      <c r="L1168" s="36"/>
      <c r="M1168" s="37"/>
      <c r="N1168" s="37"/>
      <c r="AN1168" s="34"/>
      <c r="DL1168" s="34"/>
    </row>
    <row r="1169" spans="3:116" ht="12.75" customHeight="1">
      <c r="C1169" s="34"/>
      <c r="D1169" s="63"/>
      <c r="E1169" s="16"/>
      <c r="F1169" s="16"/>
      <c r="G1169" s="16"/>
      <c r="H1169" s="35"/>
      <c r="I1169" s="16"/>
      <c r="J1169" s="16"/>
      <c r="K1169" s="16"/>
      <c r="L1169" s="36"/>
      <c r="M1169" s="37"/>
      <c r="N1169" s="37"/>
      <c r="AN1169" s="34"/>
      <c r="DL1169" s="34"/>
    </row>
    <row r="1170" spans="3:116" ht="12.75" customHeight="1">
      <c r="C1170" s="34"/>
      <c r="D1170" s="63"/>
      <c r="E1170" s="16"/>
      <c r="F1170" s="16"/>
      <c r="G1170" s="16"/>
      <c r="H1170" s="35"/>
      <c r="I1170" s="16"/>
      <c r="J1170" s="16"/>
      <c r="K1170" s="16"/>
      <c r="L1170" s="36"/>
      <c r="M1170" s="37"/>
      <c r="N1170" s="37"/>
      <c r="AN1170" s="34"/>
      <c r="DL1170" s="34"/>
    </row>
    <row r="1171" spans="3:116" ht="12.75" customHeight="1">
      <c r="C1171" s="34"/>
      <c r="D1171" s="63"/>
      <c r="E1171" s="16"/>
      <c r="F1171" s="16"/>
      <c r="G1171" s="16"/>
      <c r="H1171" s="35"/>
      <c r="I1171" s="16"/>
      <c r="J1171" s="16"/>
      <c r="K1171" s="16"/>
      <c r="L1171" s="36"/>
      <c r="M1171" s="37"/>
      <c r="N1171" s="37"/>
      <c r="AN1171" s="34"/>
      <c r="DL1171" s="34"/>
    </row>
    <row r="1172" spans="3:116" ht="12.75" customHeight="1">
      <c r="C1172" s="34"/>
      <c r="D1172" s="63"/>
      <c r="E1172" s="16"/>
      <c r="F1172" s="16"/>
      <c r="G1172" s="16"/>
      <c r="H1172" s="35"/>
      <c r="I1172" s="16"/>
      <c r="J1172" s="16"/>
      <c r="K1172" s="16"/>
      <c r="L1172" s="36"/>
      <c r="M1172" s="37"/>
      <c r="N1172" s="37"/>
      <c r="AN1172" s="34"/>
      <c r="DL1172" s="34"/>
    </row>
    <row r="1173" spans="3:116" ht="12.75" customHeight="1">
      <c r="C1173" s="34"/>
      <c r="D1173" s="63"/>
      <c r="E1173" s="16"/>
      <c r="F1173" s="16"/>
      <c r="G1173" s="16"/>
      <c r="H1173" s="35"/>
      <c r="I1173" s="16"/>
      <c r="J1173" s="16"/>
      <c r="K1173" s="16"/>
      <c r="L1173" s="36"/>
      <c r="M1173" s="37"/>
      <c r="N1173" s="37"/>
      <c r="AN1173" s="34"/>
      <c r="DL1173" s="34"/>
    </row>
    <row r="1174" spans="3:116" ht="12.75" customHeight="1">
      <c r="C1174" s="34"/>
      <c r="D1174" s="63"/>
      <c r="E1174" s="16"/>
      <c r="F1174" s="16"/>
      <c r="G1174" s="16"/>
      <c r="H1174" s="35"/>
      <c r="I1174" s="16"/>
      <c r="J1174" s="16"/>
      <c r="K1174" s="16"/>
      <c r="L1174" s="36"/>
      <c r="M1174" s="37"/>
      <c r="N1174" s="37"/>
      <c r="AN1174" s="34"/>
      <c r="DL1174" s="34"/>
    </row>
    <row r="1175" spans="3:116" ht="12.75" customHeight="1">
      <c r="C1175" s="34"/>
      <c r="D1175" s="63"/>
      <c r="E1175" s="16"/>
      <c r="F1175" s="16"/>
      <c r="G1175" s="16"/>
      <c r="H1175" s="35"/>
      <c r="I1175" s="16"/>
      <c r="J1175" s="16"/>
      <c r="K1175" s="16"/>
      <c r="L1175" s="36"/>
      <c r="M1175" s="37"/>
      <c r="N1175" s="37"/>
      <c r="AN1175" s="34"/>
      <c r="DL1175" s="34"/>
    </row>
    <row r="1176" spans="3:116" ht="12.75" customHeight="1">
      <c r="C1176" s="34"/>
      <c r="D1176" s="63"/>
      <c r="E1176" s="16"/>
      <c r="F1176" s="16"/>
      <c r="G1176" s="16"/>
      <c r="H1176" s="35"/>
      <c r="I1176" s="16"/>
      <c r="J1176" s="16"/>
      <c r="K1176" s="16"/>
      <c r="L1176" s="36"/>
      <c r="M1176" s="37"/>
      <c r="N1176" s="37"/>
      <c r="AN1176" s="34"/>
      <c r="DL1176" s="34"/>
    </row>
    <row r="1177" spans="3:116" ht="12.75" customHeight="1">
      <c r="C1177" s="34"/>
      <c r="D1177" s="63"/>
      <c r="E1177" s="16"/>
      <c r="F1177" s="16"/>
      <c r="G1177" s="16"/>
      <c r="H1177" s="35"/>
      <c r="I1177" s="16"/>
      <c r="J1177" s="16"/>
      <c r="K1177" s="16"/>
      <c r="L1177" s="36"/>
      <c r="M1177" s="37"/>
      <c r="N1177" s="37"/>
      <c r="AN1177" s="34"/>
      <c r="DL1177" s="34"/>
    </row>
    <row r="1178" spans="3:116" ht="12.75" customHeight="1">
      <c r="C1178" s="34"/>
      <c r="D1178" s="63"/>
      <c r="E1178" s="16"/>
      <c r="F1178" s="16"/>
      <c r="G1178" s="16"/>
      <c r="H1178" s="35"/>
      <c r="I1178" s="16"/>
      <c r="J1178" s="16"/>
      <c r="K1178" s="16"/>
      <c r="L1178" s="36"/>
      <c r="M1178" s="37"/>
      <c r="N1178" s="37"/>
      <c r="AN1178" s="34"/>
      <c r="DL1178" s="34"/>
    </row>
    <row r="1179" spans="3:116" ht="12.75" customHeight="1">
      <c r="C1179" s="34"/>
      <c r="D1179" s="63"/>
      <c r="E1179" s="16"/>
      <c r="F1179" s="16"/>
      <c r="G1179" s="16"/>
      <c r="H1179" s="35"/>
      <c r="I1179" s="16"/>
      <c r="J1179" s="16"/>
      <c r="K1179" s="16"/>
      <c r="L1179" s="36"/>
      <c r="M1179" s="37"/>
      <c r="N1179" s="37"/>
      <c r="AN1179" s="34"/>
      <c r="DL1179" s="34"/>
    </row>
    <row r="1180" spans="3:116" ht="12.75" customHeight="1">
      <c r="C1180" s="34"/>
      <c r="D1180" s="63"/>
      <c r="E1180" s="16"/>
      <c r="F1180" s="16"/>
      <c r="G1180" s="16"/>
      <c r="H1180" s="35"/>
      <c r="I1180" s="16"/>
      <c r="J1180" s="16"/>
      <c r="K1180" s="16"/>
      <c r="L1180" s="36"/>
      <c r="M1180" s="37"/>
      <c r="N1180" s="37"/>
      <c r="AN1180" s="34"/>
      <c r="DL1180" s="34"/>
    </row>
    <row r="1181" spans="3:116" ht="12.75" customHeight="1">
      <c r="C1181" s="34"/>
      <c r="D1181" s="63"/>
      <c r="E1181" s="16"/>
      <c r="F1181" s="16"/>
      <c r="G1181" s="16"/>
      <c r="H1181" s="35"/>
      <c r="I1181" s="16"/>
      <c r="J1181" s="16"/>
      <c r="K1181" s="16"/>
      <c r="L1181" s="36"/>
      <c r="M1181" s="37"/>
      <c r="N1181" s="37"/>
      <c r="AN1181" s="34"/>
      <c r="DL1181" s="34"/>
    </row>
    <row r="1182" spans="3:116" ht="12.75" customHeight="1">
      <c r="C1182" s="34"/>
      <c r="D1182" s="63"/>
      <c r="E1182" s="16"/>
      <c r="F1182" s="16"/>
      <c r="G1182" s="16"/>
      <c r="H1182" s="35"/>
      <c r="I1182" s="16"/>
      <c r="J1182" s="16"/>
      <c r="K1182" s="16"/>
      <c r="L1182" s="36"/>
      <c r="M1182" s="37"/>
      <c r="N1182" s="37"/>
      <c r="AN1182" s="34"/>
      <c r="DL1182" s="34"/>
    </row>
    <row r="1183" spans="3:116" ht="12.75" customHeight="1">
      <c r="C1183" s="34"/>
      <c r="D1183" s="63"/>
      <c r="E1183" s="16"/>
      <c r="F1183" s="16"/>
      <c r="G1183" s="16"/>
      <c r="H1183" s="35"/>
      <c r="I1183" s="16"/>
      <c r="J1183" s="16"/>
      <c r="K1183" s="16"/>
      <c r="L1183" s="36"/>
      <c r="M1183" s="37"/>
      <c r="N1183" s="37"/>
      <c r="AN1183" s="34"/>
      <c r="DL1183" s="34"/>
    </row>
    <row r="1184" spans="3:116" ht="12.75" customHeight="1">
      <c r="C1184" s="34"/>
      <c r="D1184" s="63"/>
      <c r="E1184" s="16"/>
      <c r="F1184" s="16"/>
      <c r="G1184" s="16"/>
      <c r="H1184" s="35"/>
      <c r="I1184" s="16"/>
      <c r="J1184" s="16"/>
      <c r="K1184" s="16"/>
      <c r="L1184" s="36"/>
      <c r="M1184" s="37"/>
      <c r="N1184" s="37"/>
      <c r="AN1184" s="34"/>
      <c r="DL1184" s="34"/>
    </row>
    <row r="1185" spans="3:116" ht="12.75" customHeight="1">
      <c r="C1185" s="34"/>
      <c r="D1185" s="63"/>
      <c r="E1185" s="16"/>
      <c r="F1185" s="16"/>
      <c r="G1185" s="16"/>
      <c r="H1185" s="35"/>
      <c r="I1185" s="16"/>
      <c r="J1185" s="16"/>
      <c r="K1185" s="16"/>
      <c r="L1185" s="36"/>
      <c r="M1185" s="37"/>
      <c r="N1185" s="37"/>
      <c r="AN1185" s="34"/>
      <c r="DL1185" s="34"/>
    </row>
    <row r="1186" spans="3:116" ht="12.75" customHeight="1">
      <c r="C1186" s="34"/>
      <c r="D1186" s="63"/>
      <c r="E1186" s="16"/>
      <c r="F1186" s="16"/>
      <c r="G1186" s="16"/>
      <c r="H1186" s="35"/>
      <c r="I1186" s="16"/>
      <c r="J1186" s="16"/>
      <c r="K1186" s="16"/>
      <c r="L1186" s="36"/>
      <c r="M1186" s="37"/>
      <c r="N1186" s="37"/>
      <c r="AN1186" s="34"/>
      <c r="DL1186" s="34"/>
    </row>
    <row r="1187" spans="3:116" ht="12.75" customHeight="1">
      <c r="C1187" s="34"/>
      <c r="D1187" s="63"/>
      <c r="E1187" s="16"/>
      <c r="F1187" s="16"/>
      <c r="G1187" s="16"/>
      <c r="H1187" s="35"/>
      <c r="I1187" s="16"/>
      <c r="J1187" s="16"/>
      <c r="K1187" s="16"/>
      <c r="L1187" s="36"/>
      <c r="M1187" s="37"/>
      <c r="N1187" s="37"/>
      <c r="AN1187" s="34"/>
      <c r="DL1187" s="34"/>
    </row>
    <row r="1188" spans="3:116" ht="12.75" customHeight="1">
      <c r="C1188" s="34"/>
      <c r="D1188" s="63"/>
      <c r="E1188" s="16"/>
      <c r="F1188" s="16"/>
      <c r="G1188" s="16"/>
      <c r="H1188" s="35"/>
      <c r="I1188" s="16"/>
      <c r="J1188" s="16"/>
      <c r="K1188" s="16"/>
      <c r="L1188" s="36"/>
      <c r="M1188" s="37"/>
      <c r="N1188" s="37"/>
      <c r="AN1188" s="34"/>
      <c r="DL1188" s="34"/>
    </row>
    <row r="1189" spans="3:116" ht="12.75" customHeight="1">
      <c r="C1189" s="34"/>
      <c r="D1189" s="63"/>
      <c r="E1189" s="16"/>
      <c r="F1189" s="16"/>
      <c r="G1189" s="16"/>
      <c r="H1189" s="35"/>
      <c r="I1189" s="16"/>
      <c r="J1189" s="16"/>
      <c r="K1189" s="16"/>
      <c r="L1189" s="36"/>
      <c r="M1189" s="37"/>
      <c r="N1189" s="37"/>
      <c r="AN1189" s="34"/>
      <c r="DL1189" s="34"/>
    </row>
    <row r="1190" spans="3:116" ht="12.75" customHeight="1">
      <c r="C1190" s="34"/>
      <c r="D1190" s="63"/>
      <c r="E1190" s="16"/>
      <c r="F1190" s="16"/>
      <c r="G1190" s="16"/>
      <c r="H1190" s="35"/>
      <c r="I1190" s="16"/>
      <c r="J1190" s="16"/>
      <c r="K1190" s="16"/>
      <c r="L1190" s="36"/>
      <c r="M1190" s="37"/>
      <c r="N1190" s="37"/>
      <c r="AN1190" s="34"/>
      <c r="DL1190" s="34"/>
    </row>
    <row r="1191" spans="3:116" ht="12.75" customHeight="1">
      <c r="C1191" s="34"/>
      <c r="D1191" s="63"/>
      <c r="E1191" s="16"/>
      <c r="F1191" s="16"/>
      <c r="G1191" s="16"/>
      <c r="H1191" s="16"/>
      <c r="I1191" s="16"/>
      <c r="J1191" s="16"/>
      <c r="K1191" s="16"/>
      <c r="L1191" s="230"/>
      <c r="M1191" s="37"/>
      <c r="N1191" s="37"/>
      <c r="AN1191" s="34"/>
      <c r="DL1191" s="34"/>
    </row>
    <row r="1192" spans="3:116" ht="12.75" customHeight="1">
      <c r="C1192" s="34"/>
      <c r="D1192" s="63"/>
      <c r="E1192" s="16"/>
      <c r="F1192" s="16"/>
      <c r="G1192" s="16"/>
      <c r="H1192" s="16"/>
      <c r="I1192" s="16"/>
      <c r="J1192" s="16"/>
      <c r="K1192" s="16"/>
      <c r="L1192" s="230"/>
      <c r="M1192" s="37"/>
      <c r="N1192" s="37"/>
      <c r="AN1192" s="34"/>
      <c r="DL1192" s="34"/>
    </row>
    <row r="1193" spans="3:116" ht="12.75" customHeight="1">
      <c r="C1193" s="34"/>
      <c r="D1193" s="63"/>
      <c r="E1193" s="16"/>
      <c r="F1193" s="16"/>
      <c r="G1193" s="16"/>
      <c r="H1193" s="16"/>
      <c r="I1193" s="16"/>
      <c r="J1193" s="16"/>
      <c r="K1193" s="16"/>
      <c r="L1193" s="230"/>
      <c r="M1193" s="37"/>
      <c r="N1193" s="37"/>
      <c r="AN1193" s="34"/>
      <c r="DL1193" s="34"/>
    </row>
    <row r="1194" spans="3:116" ht="12.75" customHeight="1">
      <c r="C1194" s="34"/>
      <c r="D1194" s="63"/>
      <c r="E1194" s="16"/>
      <c r="F1194" s="16"/>
      <c r="G1194" s="16"/>
      <c r="H1194" s="16"/>
      <c r="I1194" s="16"/>
      <c r="J1194" s="16"/>
      <c r="K1194" s="16"/>
      <c r="L1194" s="230"/>
      <c r="M1194" s="37"/>
      <c r="N1194" s="37"/>
      <c r="AN1194" s="34"/>
      <c r="DL1194" s="34"/>
    </row>
    <row r="1195" spans="3:116" ht="12.75" customHeight="1">
      <c r="C1195" s="34"/>
      <c r="D1195" s="63"/>
      <c r="E1195" s="16"/>
      <c r="F1195" s="16"/>
      <c r="G1195" s="16"/>
      <c r="H1195" s="16"/>
      <c r="I1195" s="16"/>
      <c r="J1195" s="16"/>
      <c r="K1195" s="16"/>
      <c r="L1195" s="230"/>
      <c r="M1195" s="37"/>
      <c r="N1195" s="37"/>
      <c r="AN1195" s="34"/>
      <c r="DL1195" s="34"/>
    </row>
    <row r="1196" spans="3:116" ht="12.75" customHeight="1">
      <c r="C1196" s="34"/>
      <c r="D1196" s="63"/>
      <c r="E1196" s="16"/>
      <c r="F1196" s="16"/>
      <c r="G1196" s="16"/>
      <c r="H1196" s="16"/>
      <c r="I1196" s="16"/>
      <c r="J1196" s="16"/>
      <c r="K1196" s="16"/>
      <c r="L1196" s="230"/>
      <c r="M1196" s="37"/>
      <c r="N1196" s="37"/>
      <c r="AN1196" s="34"/>
      <c r="DL1196" s="34"/>
    </row>
    <row r="1197" spans="3:116" ht="12.75" customHeight="1">
      <c r="C1197" s="34"/>
      <c r="D1197" s="63"/>
      <c r="E1197" s="16"/>
      <c r="F1197" s="16"/>
      <c r="G1197" s="16"/>
      <c r="H1197" s="16"/>
      <c r="I1197" s="16"/>
      <c r="J1197" s="16"/>
      <c r="K1197" s="16"/>
      <c r="L1197" s="230"/>
      <c r="M1197" s="37"/>
      <c r="N1197" s="37"/>
      <c r="AN1197" s="34"/>
      <c r="DL1197" s="34"/>
    </row>
  </sheetData>
  <sheetProtection algorithmName="SHA-512" hashValue="CNcT710w+uDH6pQRGNw6ieF8AoDhXOW8kkkUAzkzka+kiEZ6jKUBjq4NHJvC1muU2mtR5EGU+FtBqTk7PUvOqw==" saltValue="MFuNEoJkrRGgLUyjWylBpQ==" spinCount="100000" sheet="1" objects="1" scenarios="1"/>
  <mergeCells count="61">
    <mergeCell ref="BF4:BR5"/>
    <mergeCell ref="BS4:BX5"/>
    <mergeCell ref="L556:L578"/>
    <mergeCell ref="L579:L601"/>
    <mergeCell ref="L646:L668"/>
    <mergeCell ref="L510:L532"/>
    <mergeCell ref="L533:L555"/>
    <mergeCell ref="L602:L622"/>
    <mergeCell ref="L623:L645"/>
    <mergeCell ref="L280:L302"/>
    <mergeCell ref="L303:L325"/>
    <mergeCell ref="L326:L348"/>
    <mergeCell ref="L349:L371"/>
    <mergeCell ref="L372:L394"/>
    <mergeCell ref="L167:L189"/>
    <mergeCell ref="L190:L210"/>
    <mergeCell ref="D4:E4"/>
    <mergeCell ref="AI4:AJ4"/>
    <mergeCell ref="AK4:AK944"/>
    <mergeCell ref="AU4:AZ5"/>
    <mergeCell ref="BA4:BE5"/>
    <mergeCell ref="L669:L691"/>
    <mergeCell ref="L692:L714"/>
    <mergeCell ref="L715:L737"/>
    <mergeCell ref="L738:L760"/>
    <mergeCell ref="L761:L783"/>
    <mergeCell ref="L784:L806"/>
    <mergeCell ref="L807:L827"/>
    <mergeCell ref="L828:L850"/>
    <mergeCell ref="L851:L873"/>
    <mergeCell ref="L920:L942"/>
    <mergeCell ref="L943:L944"/>
    <mergeCell ref="L897:L919"/>
    <mergeCell ref="B946:F946"/>
    <mergeCell ref="G946:H946"/>
    <mergeCell ref="I950:K951"/>
    <mergeCell ref="I953:K954"/>
    <mergeCell ref="L874:L896"/>
    <mergeCell ref="L395:L417"/>
    <mergeCell ref="L418:L440"/>
    <mergeCell ref="L441:L463"/>
    <mergeCell ref="L464:L486"/>
    <mergeCell ref="L487:L509"/>
    <mergeCell ref="L211:L233"/>
    <mergeCell ref="L234:L256"/>
    <mergeCell ref="L257:L279"/>
    <mergeCell ref="L52:L74"/>
    <mergeCell ref="L75:L97"/>
    <mergeCell ref="L98:L120"/>
    <mergeCell ref="L121:L143"/>
    <mergeCell ref="L144:L166"/>
    <mergeCell ref="B6:C6"/>
    <mergeCell ref="AM6:AN6"/>
    <mergeCell ref="DK6:DL6"/>
    <mergeCell ref="L7:L28"/>
    <mergeCell ref="L29:L51"/>
    <mergeCell ref="BY4:CE5"/>
    <mergeCell ref="CF4:CL5"/>
    <mergeCell ref="CM4:CR5"/>
    <mergeCell ref="CT4:DB5"/>
    <mergeCell ref="DC4:DJ5"/>
  </mergeCells>
  <phoneticPr fontId="85"/>
  <dataValidations count="2">
    <dataValidation type="list" allowBlank="1" showInputMessage="1" showErrorMessage="1" prompt=" - " sqref="H7:H945" xr:uid="{00000000-0002-0000-0100-000000000000}">
      <formula1>$F$959:$F$982</formula1>
    </dataValidation>
    <dataValidation type="list" allowBlank="1" showInputMessage="1" showErrorMessage="1" prompt=" - " sqref="G7:G945" xr:uid="{00000000-0002-0000-0100-000001000000}">
      <formula1>$F$984:$F$998</formula1>
    </dataValidation>
  </dataValidations>
  <hyperlinks>
    <hyperlink ref="M874" location="'現金出納帳'!I7" display="現金出納帳G-1" xr:uid="{00000000-0004-0000-0100-000000000000}"/>
    <hyperlink ref="M901" location="'現金出納帳'!I82" display="現金出納帳G-76" xr:uid="{00000000-0004-0000-0100-000001000000}"/>
    <hyperlink ref="M906" location="'現金出納帳'!I95" display="現金出納帳G-89" xr:uid="{00000000-0004-0000-0100-000002000000}"/>
    <hyperlink ref="M917" location="'預金出納帳'!E915" display="預金出納帳Y-909" xr:uid="{00000000-0004-0000-0100-000003000000}"/>
  </hyperlinks>
  <pageMargins left="0.59055118110236227" right="0.23622047244094491" top="0.19685039370078738" bottom="0.19685039370078738" header="0" footer="0"/>
  <pageSetup paperSize="9" fitToHeight="0" orientation="portrait"/>
  <headerFooter>
    <oddFooter>&amp;C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pageSetUpPr fitToPage="1"/>
  </sheetPr>
  <dimension ref="B1:DK374"/>
  <sheetViews>
    <sheetView workbookViewId="0"/>
  </sheetViews>
  <sheetFormatPr baseColWidth="10" defaultColWidth="14.5" defaultRowHeight="15" customHeight="1"/>
  <cols>
    <col min="1" max="1" width="1.5" customWidth="1"/>
    <col min="2" max="2" width="9" customWidth="1"/>
    <col min="3" max="3" width="5.83203125" customWidth="1"/>
    <col min="4" max="4" width="11.6640625" customWidth="1"/>
    <col min="5" max="5" width="22.6640625" customWidth="1"/>
    <col min="6" max="6" width="32.6640625" customWidth="1"/>
    <col min="7" max="7" width="13.83203125" customWidth="1"/>
    <col min="8" max="8" width="13.6640625" customWidth="1"/>
    <col min="9" max="11" width="10.6640625" customWidth="1"/>
    <col min="12" max="12" width="21.5" customWidth="1"/>
    <col min="13" max="13" width="10.5" customWidth="1"/>
    <col min="14" max="18" width="10.6640625" customWidth="1"/>
    <col min="19" max="35" width="8.6640625" customWidth="1"/>
    <col min="36" max="36" width="6.6640625" customWidth="1"/>
    <col min="37" max="37" width="3.6640625" customWidth="1"/>
    <col min="38" max="38" width="9" customWidth="1"/>
    <col min="39" max="39" width="5.83203125" customWidth="1"/>
    <col min="40" max="44" width="10.6640625" customWidth="1"/>
    <col min="45" max="45" width="0.83203125" customWidth="1"/>
    <col min="46" max="95" width="9.6640625" customWidth="1"/>
    <col min="96" max="96" width="0.6640625" customWidth="1"/>
    <col min="97" max="113" width="9.6640625" customWidth="1"/>
    <col min="114" max="114" width="9" customWidth="1"/>
    <col min="115" max="115" width="5.83203125" customWidth="1"/>
  </cols>
  <sheetData>
    <row r="1" spans="2:115" ht="9.75" customHeight="1">
      <c r="B1" s="16"/>
      <c r="C1" s="16"/>
      <c r="D1" s="16"/>
      <c r="E1" s="16"/>
      <c r="F1" s="16"/>
      <c r="G1" s="16"/>
      <c r="H1" s="35"/>
      <c r="I1" s="16"/>
      <c r="J1" s="16"/>
      <c r="K1" s="16"/>
      <c r="L1" s="199"/>
      <c r="M1" s="199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38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</row>
    <row r="2" spans="2:115" ht="24" customHeight="1">
      <c r="B2" s="16"/>
      <c r="C2" s="16"/>
      <c r="D2" s="16"/>
      <c r="E2" s="16"/>
      <c r="F2" s="16"/>
      <c r="G2" s="16"/>
      <c r="H2" s="35"/>
      <c r="I2" s="16"/>
      <c r="J2" s="16"/>
      <c r="K2" s="16"/>
      <c r="L2" s="231"/>
      <c r="M2" s="231"/>
      <c r="N2" s="41" t="s">
        <v>13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38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</row>
    <row r="3" spans="2:115" ht="12" customHeight="1">
      <c r="B3" s="16"/>
      <c r="C3" s="16"/>
      <c r="D3" s="16"/>
      <c r="E3" s="16"/>
      <c r="F3" s="16"/>
      <c r="G3" s="16"/>
      <c r="H3" s="35"/>
      <c r="I3" s="16"/>
      <c r="J3" s="16"/>
      <c r="K3" s="16"/>
      <c r="L3" s="232"/>
      <c r="M3" s="232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16"/>
      <c r="AK3" s="38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</row>
    <row r="4" spans="2:115" ht="25.5" customHeight="1">
      <c r="B4" s="44"/>
      <c r="C4" s="54"/>
      <c r="D4" s="664" t="s">
        <v>113</v>
      </c>
      <c r="E4" s="658"/>
      <c r="F4" s="46" t="s">
        <v>114</v>
      </c>
      <c r="G4" s="47"/>
      <c r="H4" s="48"/>
      <c r="I4" s="49"/>
      <c r="J4" s="50"/>
      <c r="K4" s="51"/>
      <c r="L4" s="233"/>
      <c r="M4" s="233"/>
      <c r="N4" s="51"/>
      <c r="O4" s="51"/>
      <c r="P4" s="51"/>
      <c r="Q4" s="51"/>
      <c r="R4" s="54"/>
      <c r="S4" s="55"/>
      <c r="T4" s="54"/>
      <c r="U4" s="54"/>
      <c r="V4" s="54"/>
      <c r="W4" s="54"/>
      <c r="X4" s="54"/>
      <c r="Y4" s="54"/>
      <c r="Z4" s="54"/>
      <c r="AA4" s="54"/>
      <c r="AB4" s="56"/>
      <c r="AC4" s="56"/>
      <c r="AD4" s="56"/>
      <c r="AE4" s="56"/>
      <c r="AF4" s="57" t="s">
        <v>3</v>
      </c>
      <c r="AG4" s="57" t="s">
        <v>16</v>
      </c>
      <c r="AH4" s="659">
        <v>45777</v>
      </c>
      <c r="AI4" s="617"/>
      <c r="AJ4" s="660" t="s">
        <v>115</v>
      </c>
      <c r="AK4" s="38"/>
      <c r="AL4" s="44"/>
      <c r="AM4" s="54"/>
      <c r="AN4" s="58" t="s">
        <v>18</v>
      </c>
      <c r="AO4" s="59" t="s">
        <v>19</v>
      </c>
      <c r="AP4" s="59" t="s">
        <v>20</v>
      </c>
      <c r="AQ4" s="59" t="s">
        <v>21</v>
      </c>
      <c r="AR4" s="60" t="s">
        <v>22</v>
      </c>
      <c r="AS4" s="56"/>
      <c r="AT4" s="661" t="s">
        <v>23</v>
      </c>
      <c r="AU4" s="634"/>
      <c r="AV4" s="634"/>
      <c r="AW4" s="634"/>
      <c r="AX4" s="634"/>
      <c r="AY4" s="635"/>
      <c r="AZ4" s="633" t="s">
        <v>24</v>
      </c>
      <c r="BA4" s="634"/>
      <c r="BB4" s="634"/>
      <c r="BC4" s="634"/>
      <c r="BD4" s="635"/>
      <c r="BE4" s="633" t="s">
        <v>25</v>
      </c>
      <c r="BF4" s="634"/>
      <c r="BG4" s="634"/>
      <c r="BH4" s="634"/>
      <c r="BI4" s="634"/>
      <c r="BJ4" s="634"/>
      <c r="BK4" s="634"/>
      <c r="BL4" s="634"/>
      <c r="BM4" s="634"/>
      <c r="BN4" s="634"/>
      <c r="BO4" s="634"/>
      <c r="BP4" s="634"/>
      <c r="BQ4" s="635"/>
      <c r="BR4" s="633" t="s">
        <v>26</v>
      </c>
      <c r="BS4" s="634"/>
      <c r="BT4" s="634"/>
      <c r="BU4" s="634"/>
      <c r="BV4" s="634"/>
      <c r="BW4" s="635"/>
      <c r="BX4" s="633" t="s">
        <v>27</v>
      </c>
      <c r="BY4" s="634"/>
      <c r="BZ4" s="634"/>
      <c r="CA4" s="634"/>
      <c r="CB4" s="634"/>
      <c r="CC4" s="634"/>
      <c r="CD4" s="635"/>
      <c r="CE4" s="633" t="s">
        <v>28</v>
      </c>
      <c r="CF4" s="634"/>
      <c r="CG4" s="634"/>
      <c r="CH4" s="634"/>
      <c r="CI4" s="634"/>
      <c r="CJ4" s="634"/>
      <c r="CK4" s="635"/>
      <c r="CL4" s="633" t="s">
        <v>29</v>
      </c>
      <c r="CM4" s="634"/>
      <c r="CN4" s="634"/>
      <c r="CO4" s="634"/>
      <c r="CP4" s="634"/>
      <c r="CQ4" s="634"/>
      <c r="CR4" s="61"/>
      <c r="CS4" s="639" t="s">
        <v>30</v>
      </c>
      <c r="CT4" s="634"/>
      <c r="CU4" s="634"/>
      <c r="CV4" s="634"/>
      <c r="CW4" s="634"/>
      <c r="CX4" s="634"/>
      <c r="CY4" s="634"/>
      <c r="CZ4" s="634"/>
      <c r="DA4" s="635"/>
      <c r="DB4" s="633" t="s">
        <v>31</v>
      </c>
      <c r="DC4" s="634"/>
      <c r="DD4" s="634"/>
      <c r="DE4" s="634"/>
      <c r="DF4" s="634"/>
      <c r="DG4" s="634"/>
      <c r="DH4" s="634"/>
      <c r="DI4" s="640"/>
      <c r="DJ4" s="44"/>
      <c r="DK4" s="54"/>
    </row>
    <row r="5" spans="2:115" ht="6" customHeight="1">
      <c r="B5" s="56"/>
      <c r="C5" s="56"/>
      <c r="D5" s="63"/>
      <c r="E5" s="56"/>
      <c r="F5" s="56"/>
      <c r="G5" s="56"/>
      <c r="H5" s="35"/>
      <c r="I5" s="56"/>
      <c r="J5" s="56"/>
      <c r="K5" s="56"/>
      <c r="L5" s="199"/>
      <c r="M5" s="199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66"/>
      <c r="AF5" s="67"/>
      <c r="AG5" s="56"/>
      <c r="AH5" s="67"/>
      <c r="AI5" s="56"/>
      <c r="AJ5" s="617"/>
      <c r="AK5" s="38"/>
      <c r="AL5" s="56"/>
      <c r="AM5" s="56"/>
      <c r="AN5" s="68"/>
      <c r="AO5" s="69"/>
      <c r="AP5" s="69"/>
      <c r="AQ5" s="69"/>
      <c r="AR5" s="70"/>
      <c r="AS5" s="56"/>
      <c r="AT5" s="662"/>
      <c r="AU5" s="637"/>
      <c r="AV5" s="637"/>
      <c r="AW5" s="637"/>
      <c r="AX5" s="637"/>
      <c r="AY5" s="638"/>
      <c r="AZ5" s="636"/>
      <c r="BA5" s="637"/>
      <c r="BB5" s="637"/>
      <c r="BC5" s="637"/>
      <c r="BD5" s="638"/>
      <c r="BE5" s="636"/>
      <c r="BF5" s="637"/>
      <c r="BG5" s="637"/>
      <c r="BH5" s="637"/>
      <c r="BI5" s="637"/>
      <c r="BJ5" s="637"/>
      <c r="BK5" s="637"/>
      <c r="BL5" s="637"/>
      <c r="BM5" s="637"/>
      <c r="BN5" s="637"/>
      <c r="BO5" s="637"/>
      <c r="BP5" s="637"/>
      <c r="BQ5" s="638"/>
      <c r="BR5" s="636"/>
      <c r="BS5" s="637"/>
      <c r="BT5" s="637"/>
      <c r="BU5" s="637"/>
      <c r="BV5" s="637"/>
      <c r="BW5" s="638"/>
      <c r="BX5" s="636"/>
      <c r="BY5" s="637"/>
      <c r="BZ5" s="637"/>
      <c r="CA5" s="637"/>
      <c r="CB5" s="637"/>
      <c r="CC5" s="637"/>
      <c r="CD5" s="638"/>
      <c r="CE5" s="636"/>
      <c r="CF5" s="637"/>
      <c r="CG5" s="637"/>
      <c r="CH5" s="637"/>
      <c r="CI5" s="637"/>
      <c r="CJ5" s="637"/>
      <c r="CK5" s="638"/>
      <c r="CL5" s="636"/>
      <c r="CM5" s="637"/>
      <c r="CN5" s="637"/>
      <c r="CO5" s="637"/>
      <c r="CP5" s="637"/>
      <c r="CQ5" s="637"/>
      <c r="CR5" s="61"/>
      <c r="CS5" s="637"/>
      <c r="CT5" s="637"/>
      <c r="CU5" s="637"/>
      <c r="CV5" s="637"/>
      <c r="CW5" s="637"/>
      <c r="CX5" s="637"/>
      <c r="CY5" s="637"/>
      <c r="CZ5" s="637"/>
      <c r="DA5" s="638"/>
      <c r="DB5" s="636"/>
      <c r="DC5" s="637"/>
      <c r="DD5" s="637"/>
      <c r="DE5" s="637"/>
      <c r="DF5" s="637"/>
      <c r="DG5" s="637"/>
      <c r="DH5" s="637"/>
      <c r="DI5" s="641"/>
      <c r="DJ5" s="56"/>
      <c r="DK5" s="56"/>
    </row>
    <row r="6" spans="2:115" ht="35.25" customHeight="1">
      <c r="B6" s="663" t="s">
        <v>116</v>
      </c>
      <c r="C6" s="643"/>
      <c r="D6" s="71" t="s">
        <v>33</v>
      </c>
      <c r="E6" s="72" t="s">
        <v>34</v>
      </c>
      <c r="F6" s="73" t="s">
        <v>35</v>
      </c>
      <c r="G6" s="74" t="s">
        <v>117</v>
      </c>
      <c r="H6" s="75" t="s">
        <v>118</v>
      </c>
      <c r="I6" s="76" t="s">
        <v>38</v>
      </c>
      <c r="J6" s="72" t="s">
        <v>39</v>
      </c>
      <c r="K6" s="77" t="s">
        <v>40</v>
      </c>
      <c r="L6" s="78" t="s">
        <v>119</v>
      </c>
      <c r="M6" s="78" t="s">
        <v>120</v>
      </c>
      <c r="N6" s="79" t="s">
        <v>44</v>
      </c>
      <c r="O6" s="80" t="s">
        <v>45</v>
      </c>
      <c r="P6" s="81" t="s">
        <v>46</v>
      </c>
      <c r="Q6" s="81" t="s">
        <v>47</v>
      </c>
      <c r="R6" s="82" t="s">
        <v>48</v>
      </c>
      <c r="S6" s="83" t="s">
        <v>49</v>
      </c>
      <c r="T6" s="83" t="s">
        <v>50</v>
      </c>
      <c r="U6" s="83" t="s">
        <v>51</v>
      </c>
      <c r="V6" s="83" t="s">
        <v>52</v>
      </c>
      <c r="W6" s="83" t="s">
        <v>53</v>
      </c>
      <c r="X6" s="83" t="s">
        <v>54</v>
      </c>
      <c r="Y6" s="83" t="s">
        <v>55</v>
      </c>
      <c r="Z6" s="83" t="s">
        <v>56</v>
      </c>
      <c r="AA6" s="83" t="s">
        <v>57</v>
      </c>
      <c r="AB6" s="83" t="s">
        <v>58</v>
      </c>
      <c r="AC6" s="83" t="s">
        <v>59</v>
      </c>
      <c r="AD6" s="83" t="s">
        <v>60</v>
      </c>
      <c r="AE6" s="83" t="s">
        <v>61</v>
      </c>
      <c r="AF6" s="83" t="s">
        <v>62</v>
      </c>
      <c r="AG6" s="83" t="s">
        <v>63</v>
      </c>
      <c r="AH6" s="71" t="s">
        <v>64</v>
      </c>
      <c r="AI6" s="84" t="s">
        <v>65</v>
      </c>
      <c r="AJ6" s="617"/>
      <c r="AK6" s="85"/>
      <c r="AL6" s="663" t="s">
        <v>121</v>
      </c>
      <c r="AM6" s="643"/>
      <c r="AN6" s="86" t="s">
        <v>44</v>
      </c>
      <c r="AO6" s="87" t="s">
        <v>45</v>
      </c>
      <c r="AP6" s="87" t="s">
        <v>46</v>
      </c>
      <c r="AQ6" s="87" t="s">
        <v>47</v>
      </c>
      <c r="AR6" s="88" t="s">
        <v>48</v>
      </c>
      <c r="AS6" s="89"/>
      <c r="AT6" s="90" t="s">
        <v>62</v>
      </c>
      <c r="AU6" s="91" t="s">
        <v>51</v>
      </c>
      <c r="AV6" s="91" t="s">
        <v>52</v>
      </c>
      <c r="AW6" s="91" t="s">
        <v>54</v>
      </c>
      <c r="AX6" s="91" t="s">
        <v>55</v>
      </c>
      <c r="AY6" s="92" t="s">
        <v>64</v>
      </c>
      <c r="AZ6" s="91" t="s">
        <v>51</v>
      </c>
      <c r="BA6" s="91" t="s">
        <v>52</v>
      </c>
      <c r="BB6" s="91" t="s">
        <v>54</v>
      </c>
      <c r="BC6" s="91" t="s">
        <v>55</v>
      </c>
      <c r="BD6" s="92" t="s">
        <v>64</v>
      </c>
      <c r="BE6" s="93" t="s">
        <v>49</v>
      </c>
      <c r="BF6" s="93" t="s">
        <v>50</v>
      </c>
      <c r="BG6" s="91" t="s">
        <v>52</v>
      </c>
      <c r="BH6" s="91" t="s">
        <v>54</v>
      </c>
      <c r="BI6" s="93" t="s">
        <v>55</v>
      </c>
      <c r="BJ6" s="91" t="s">
        <v>56</v>
      </c>
      <c r="BK6" s="91" t="s">
        <v>66</v>
      </c>
      <c r="BL6" s="91" t="s">
        <v>58</v>
      </c>
      <c r="BM6" s="91" t="s">
        <v>59</v>
      </c>
      <c r="BN6" s="91" t="s">
        <v>60</v>
      </c>
      <c r="BO6" s="91" t="s">
        <v>67</v>
      </c>
      <c r="BP6" s="94" t="s">
        <v>64</v>
      </c>
      <c r="BQ6" s="92" t="s">
        <v>65</v>
      </c>
      <c r="BR6" s="96" t="s">
        <v>50</v>
      </c>
      <c r="BS6" s="91" t="s">
        <v>51</v>
      </c>
      <c r="BT6" s="91" t="s">
        <v>52</v>
      </c>
      <c r="BU6" s="91" t="s">
        <v>54</v>
      </c>
      <c r="BV6" s="91" t="s">
        <v>55</v>
      </c>
      <c r="BW6" s="92" t="s">
        <v>64</v>
      </c>
      <c r="BX6" s="96" t="s">
        <v>50</v>
      </c>
      <c r="BY6" s="91" t="s">
        <v>51</v>
      </c>
      <c r="BZ6" s="91" t="s">
        <v>52</v>
      </c>
      <c r="CA6" s="91" t="s">
        <v>54</v>
      </c>
      <c r="CB6" s="91" t="s">
        <v>55</v>
      </c>
      <c r="CC6" s="91" t="s">
        <v>61</v>
      </c>
      <c r="CD6" s="92" t="s">
        <v>64</v>
      </c>
      <c r="CE6" s="91" t="s">
        <v>50</v>
      </c>
      <c r="CF6" s="91" t="s">
        <v>51</v>
      </c>
      <c r="CG6" s="91" t="s">
        <v>52</v>
      </c>
      <c r="CH6" s="91" t="s">
        <v>54</v>
      </c>
      <c r="CI6" s="91" t="s">
        <v>55</v>
      </c>
      <c r="CJ6" s="91" t="s">
        <v>61</v>
      </c>
      <c r="CK6" s="92" t="s">
        <v>64</v>
      </c>
      <c r="CL6" s="91" t="s">
        <v>50</v>
      </c>
      <c r="CM6" s="91" t="s">
        <v>51</v>
      </c>
      <c r="CN6" s="91" t="s">
        <v>52</v>
      </c>
      <c r="CO6" s="91" t="s">
        <v>54</v>
      </c>
      <c r="CP6" s="91" t="s">
        <v>55</v>
      </c>
      <c r="CQ6" s="95" t="s">
        <v>64</v>
      </c>
      <c r="CR6" s="61"/>
      <c r="CS6" s="93" t="s">
        <v>50</v>
      </c>
      <c r="CT6" s="91" t="s">
        <v>51</v>
      </c>
      <c r="CU6" s="91" t="s">
        <v>52</v>
      </c>
      <c r="CV6" s="91" t="s">
        <v>53</v>
      </c>
      <c r="CW6" s="91" t="s">
        <v>54</v>
      </c>
      <c r="CX6" s="91" t="s">
        <v>55</v>
      </c>
      <c r="CY6" s="91" t="s">
        <v>61</v>
      </c>
      <c r="CZ6" s="91" t="s">
        <v>63</v>
      </c>
      <c r="DA6" s="92" t="s">
        <v>64</v>
      </c>
      <c r="DB6" s="96" t="s">
        <v>50</v>
      </c>
      <c r="DC6" s="91" t="s">
        <v>51</v>
      </c>
      <c r="DD6" s="91" t="s">
        <v>52</v>
      </c>
      <c r="DE6" s="91" t="s">
        <v>53</v>
      </c>
      <c r="DF6" s="91" t="s">
        <v>54</v>
      </c>
      <c r="DG6" s="91" t="s">
        <v>55</v>
      </c>
      <c r="DH6" s="91" t="s">
        <v>61</v>
      </c>
      <c r="DI6" s="97" t="s">
        <v>64</v>
      </c>
      <c r="DJ6" s="663" t="s">
        <v>122</v>
      </c>
      <c r="DK6" s="643"/>
    </row>
    <row r="7" spans="2:115" ht="22.5" customHeight="1">
      <c r="B7" s="98" t="s">
        <v>123</v>
      </c>
      <c r="C7" s="234">
        <v>1</v>
      </c>
      <c r="D7" s="235">
        <v>45717</v>
      </c>
      <c r="E7" s="236" t="s">
        <v>124</v>
      </c>
      <c r="F7" s="237" t="s">
        <v>125</v>
      </c>
      <c r="G7" s="238" t="s">
        <v>20</v>
      </c>
      <c r="H7" s="239" t="s">
        <v>46</v>
      </c>
      <c r="I7" s="240">
        <v>499000</v>
      </c>
      <c r="J7" s="241"/>
      <c r="K7" s="107">
        <f>SUM(I7:J7)</f>
        <v>499000</v>
      </c>
      <c r="L7" s="242" t="s">
        <v>126</v>
      </c>
      <c r="M7" s="243"/>
      <c r="N7" s="244" t="str">
        <f t="shared" ref="N7:R7" si="0">IF($H7=N$6,$I7,"")</f>
        <v/>
      </c>
      <c r="O7" s="111" t="str">
        <f t="shared" si="0"/>
        <v/>
      </c>
      <c r="P7" s="111">
        <f t="shared" si="0"/>
        <v>499000</v>
      </c>
      <c r="Q7" s="111" t="str">
        <f t="shared" si="0"/>
        <v/>
      </c>
      <c r="R7" s="112" t="str">
        <f t="shared" si="0"/>
        <v/>
      </c>
      <c r="S7" s="122" t="str">
        <f t="shared" ref="S7:AI7" si="1">IF($H7=S$6,$J7,"")</f>
        <v/>
      </c>
      <c r="T7" s="123" t="str">
        <f t="shared" si="1"/>
        <v/>
      </c>
      <c r="U7" s="123" t="str">
        <f t="shared" si="1"/>
        <v/>
      </c>
      <c r="V7" s="123" t="str">
        <f t="shared" si="1"/>
        <v/>
      </c>
      <c r="W7" s="122" t="str">
        <f t="shared" si="1"/>
        <v/>
      </c>
      <c r="X7" s="123" t="str">
        <f t="shared" si="1"/>
        <v/>
      </c>
      <c r="Y7" s="123" t="str">
        <f t="shared" si="1"/>
        <v/>
      </c>
      <c r="Z7" s="123" t="str">
        <f t="shared" si="1"/>
        <v/>
      </c>
      <c r="AA7" s="122" t="str">
        <f t="shared" si="1"/>
        <v/>
      </c>
      <c r="AB7" s="123" t="str">
        <f t="shared" si="1"/>
        <v/>
      </c>
      <c r="AC7" s="123" t="str">
        <f t="shared" si="1"/>
        <v/>
      </c>
      <c r="AD7" s="123" t="str">
        <f t="shared" si="1"/>
        <v/>
      </c>
      <c r="AE7" s="123" t="str">
        <f t="shared" si="1"/>
        <v/>
      </c>
      <c r="AF7" s="123" t="str">
        <f t="shared" si="1"/>
        <v/>
      </c>
      <c r="AG7" s="123" t="str">
        <f t="shared" si="1"/>
        <v/>
      </c>
      <c r="AH7" s="122" t="str">
        <f t="shared" si="1"/>
        <v/>
      </c>
      <c r="AI7" s="129" t="str">
        <f t="shared" si="1"/>
        <v/>
      </c>
      <c r="AJ7" s="617"/>
      <c r="AK7" s="38"/>
      <c r="AL7" s="98" t="s">
        <v>123</v>
      </c>
      <c r="AM7" s="234">
        <v>1</v>
      </c>
      <c r="AN7" s="116" t="str">
        <f t="shared" ref="AN7:AR7" si="2">IF(AND($G7=AN$4,$H7=AN$6),$I7,"")</f>
        <v/>
      </c>
      <c r="AO7" s="117" t="str">
        <f t="shared" si="2"/>
        <v/>
      </c>
      <c r="AP7" s="117">
        <f t="shared" si="2"/>
        <v>499000</v>
      </c>
      <c r="AQ7" s="117" t="str">
        <f t="shared" si="2"/>
        <v/>
      </c>
      <c r="AR7" s="117" t="str">
        <f t="shared" si="2"/>
        <v/>
      </c>
      <c r="AS7" s="118"/>
      <c r="AT7" s="116" t="str">
        <f t="shared" ref="AT7:AT127" si="3">IF(AND($G7=AT$4,$H7=AT$6),$J7,"")</f>
        <v/>
      </c>
      <c r="AU7" s="117" t="str">
        <f t="shared" ref="AU7:AU127" si="4">IF(AND($G7=AT$4,$H7=AU$6),$J7,"")</f>
        <v/>
      </c>
      <c r="AV7" s="117" t="str">
        <f t="shared" ref="AV7:AV127" si="5">IF(AND($G7=AT$4,$H7=AV$6),$J7,"")</f>
        <v/>
      </c>
      <c r="AW7" s="117" t="str">
        <f t="shared" ref="AW7:AW127" si="6">IF(AND($G7=AT$4,$H7=AW$6),$J7,"")</f>
        <v/>
      </c>
      <c r="AX7" s="117" t="str">
        <f t="shared" ref="AX7:AX127" si="7">IF(AND($G7=AT$4,$H7=AX$6),$J7,"")</f>
        <v/>
      </c>
      <c r="AY7" s="245" t="str">
        <f t="shared" ref="AY7:AY127" si="8">IF(AND($G7=AT$4,$H7=AY$6),$J7,"")</f>
        <v/>
      </c>
      <c r="AZ7" s="117" t="str">
        <f t="shared" ref="AZ7:AZ127" si="9">IF(AND($G7=AZ$4,$H7=AZ$6),$J7,"")</f>
        <v/>
      </c>
      <c r="BA7" s="117" t="str">
        <f t="shared" ref="BA7:BA127" si="10">IF(AND($G7=AZ$4,$H7=BA$6),$J7,"")</f>
        <v/>
      </c>
      <c r="BB7" s="117" t="str">
        <f t="shared" ref="BB7:BB127" si="11">IF(AND($G7=AZ$4,$H7=BB$6),$J7,"")</f>
        <v/>
      </c>
      <c r="BC7" s="117" t="str">
        <f t="shared" ref="BC7:BC127" si="12">IF(AND($G7=AZ$4,$H7=BC$6),$J7,"")</f>
        <v/>
      </c>
      <c r="BD7" s="245" t="str">
        <f t="shared" ref="BD7:BD127" si="13">IF(AND($G7=AZ$4,$H7=BD$6),$J7,"")</f>
        <v/>
      </c>
      <c r="BE7" s="122" t="str">
        <f t="shared" ref="BE7:BE127" si="14">IF(AND($G7=BE$4,$H7=BE$6),$J7,"")</f>
        <v/>
      </c>
      <c r="BF7" s="123" t="str">
        <f t="shared" ref="BF7:BF127" si="15">IF(AND($G7=BE$4,$H7=BF$6),$J7,"")</f>
        <v/>
      </c>
      <c r="BG7" s="123" t="str">
        <f t="shared" ref="BG7:BG127" si="16">IF(AND($G7=BE$4,$H7=BG$6),$J7,"")</f>
        <v/>
      </c>
      <c r="BH7" s="123" t="str">
        <f t="shared" ref="BH7:BH127" si="17">IF(AND($G7=BE$4,$H7=BH$6),$J7,"")</f>
        <v/>
      </c>
      <c r="BI7" s="122" t="str">
        <f t="shared" ref="BI7:BI127" si="18">IF(AND($G7=BE$4,$H7=BI$6),$J7,"")</f>
        <v/>
      </c>
      <c r="BJ7" s="123" t="str">
        <f t="shared" ref="BJ7:BJ127" si="19">IF(AND($G7=BE$4,$H7=BJ$6),$J7,"")</f>
        <v/>
      </c>
      <c r="BK7" s="123" t="str">
        <f t="shared" ref="BK7:BK127" si="20">IF(AND($G7=BE$4,$H7=BK$6),$J7,"")</f>
        <v/>
      </c>
      <c r="BL7" s="123" t="str">
        <f t="shared" ref="BL7:BL127" si="21">IF(AND($G7=BE$4,$H7=BL$6),$J7,"")</f>
        <v/>
      </c>
      <c r="BM7" s="123" t="str">
        <f t="shared" ref="BM7:BM127" si="22">IF(AND($G7=BE$4,$H7=BM$6),$J7,"")</f>
        <v/>
      </c>
      <c r="BN7" s="123" t="str">
        <f t="shared" ref="BN7:BN127" si="23">IF(AND($G7=BE$4,$H7=BN$6),$J7,"")</f>
        <v/>
      </c>
      <c r="BO7" s="123" t="str">
        <f t="shared" ref="BO7:BO127" si="24">IF(AND($G7=BE$4,$H7=BO$6),$J7,"")</f>
        <v/>
      </c>
      <c r="BP7" s="123" t="str">
        <f t="shared" ref="BP7:BP127" si="25">IF(AND($G7=BE$4,$H7=BP$6),$J7,"")</f>
        <v/>
      </c>
      <c r="BQ7" s="124" t="str">
        <f t="shared" ref="BQ7:BQ127" si="26">IF(AND($G7=BE$4,$H7=BQ$6),$J7,"")</f>
        <v/>
      </c>
      <c r="BR7" s="246" t="str">
        <f t="shared" ref="BR7:BR127" si="27">IF(AND($G7=BR$4,$H7=BR$6),$J7,"")</f>
        <v/>
      </c>
      <c r="BS7" s="117" t="str">
        <f t="shared" ref="BS7:BS127" si="28">IF(AND($G7=BR$4,$H7=BS$6),$J7,"")</f>
        <v/>
      </c>
      <c r="BT7" s="117" t="str">
        <f t="shared" ref="BT7:BT127" si="29">IF(AND($G7=BR$4,$H7=BT$6),$J7,"")</f>
        <v/>
      </c>
      <c r="BU7" s="117" t="str">
        <f t="shared" ref="BU7:BU127" si="30">IF(AND($G7=BR$4,$H7=BU$6),$J7,"")</f>
        <v/>
      </c>
      <c r="BV7" s="117" t="str">
        <f t="shared" ref="BV7:BV127" si="31">IF(AND($G7=BR$4,$H7=BV$6),$J7,"")</f>
        <v/>
      </c>
      <c r="BW7" s="245" t="str">
        <f t="shared" ref="BW7:BW127" si="32">IF(AND($G7=BR$4,$H7=BW$6),$J7,"")</f>
        <v/>
      </c>
      <c r="BX7" s="246" t="str">
        <f t="shared" ref="BX7:BX127" si="33">IF(AND($G7=BX$4,$H7=BX$6),$J7,"")</f>
        <v/>
      </c>
      <c r="BY7" s="117" t="str">
        <f t="shared" ref="BY7:BY127" si="34">IF(AND($G7=BX$4,$H7=BY$6),$J7,"")</f>
        <v/>
      </c>
      <c r="BZ7" s="117" t="str">
        <f t="shared" ref="BZ7:BZ127" si="35">IF(AND($G7=BX$4,$H7=BZ$6),$J7,"")</f>
        <v/>
      </c>
      <c r="CA7" s="117" t="str">
        <f t="shared" ref="CA7:CA127" si="36">IF(AND($G7=BX$4,$H7=CA$6),$J7,"")</f>
        <v/>
      </c>
      <c r="CB7" s="117" t="str">
        <f t="shared" ref="CB7:CB127" si="37">IF(AND($G7=BX$4,$H7=CB$6),$J7,"")</f>
        <v/>
      </c>
      <c r="CC7" s="123" t="str">
        <f t="shared" ref="CC7:CC127" si="38">IF(AND($G7=BX$4,$H7=CC$6),$J7,"")</f>
        <v/>
      </c>
      <c r="CD7" s="245" t="str">
        <f t="shared" ref="CD7:CD127" si="39">IF(AND($G7=BX$4,$H7=CD$6),$J7,"")</f>
        <v/>
      </c>
      <c r="CE7" s="117" t="str">
        <f t="shared" ref="CE7:CE127" si="40">IF(AND($G7=CE$4,$H7=CE$6),$J7,"")</f>
        <v/>
      </c>
      <c r="CF7" s="117" t="str">
        <f t="shared" ref="CF7:CF127" si="41">IF(AND($G7=CE$4,$H7=CF$6),$J7,"")</f>
        <v/>
      </c>
      <c r="CG7" s="117" t="str">
        <f t="shared" ref="CG7:CG127" si="42">IF(AND($G7=CE$4,$H7=CG$6),$J7,"")</f>
        <v/>
      </c>
      <c r="CH7" s="117" t="str">
        <f t="shared" ref="CH7:CH127" si="43">IF(AND($G7=CE$4,$H7=CH$6),$J7,"")</f>
        <v/>
      </c>
      <c r="CI7" s="117" t="str">
        <f t="shared" ref="CI7:CI127" si="44">IF(AND($G7=CE$4,$H7=CI$6),$J7,"")</f>
        <v/>
      </c>
      <c r="CJ7" s="123" t="str">
        <f t="shared" ref="CJ7:CJ127" si="45">IF(AND($G7=CE$4,$H7=CJ$6),$J7,"")</f>
        <v/>
      </c>
      <c r="CK7" s="245" t="str">
        <f t="shared" ref="CK7:CK127" si="46">IF(AND($G7=CE$4,$H7=CK$6),$J7,"")</f>
        <v/>
      </c>
      <c r="CL7" s="117" t="str">
        <f t="shared" ref="CL7:CL127" si="47">IF(AND($G7=CL$4,$H7=CL$6),$J7,"")</f>
        <v/>
      </c>
      <c r="CM7" s="117" t="str">
        <f t="shared" ref="CM7:CM127" si="48">IF(AND($G7=CL$4,$H7=CM$6),$J7,"")</f>
        <v/>
      </c>
      <c r="CN7" s="117" t="str">
        <f t="shared" ref="CN7:CN127" si="49">IF(AND($G7=CL$4,$H7=CN$6),$J7,"")</f>
        <v/>
      </c>
      <c r="CO7" s="117" t="str">
        <f t="shared" ref="CO7:CO127" si="50">IF(AND($G7=CL$4,$H7=CO$6),$J7,"")</f>
        <v/>
      </c>
      <c r="CP7" s="117" t="str">
        <f t="shared" ref="CP7:CP127" si="51">IF(AND($G7=CL$4,$H7=CP$6),$J7,"")</f>
        <v/>
      </c>
      <c r="CQ7" s="247" t="str">
        <f t="shared" ref="CQ7:CQ127" si="52">IF(AND($G7=CL$4,$H7=CQ$6),$J7,"")</f>
        <v/>
      </c>
      <c r="CR7" s="127"/>
      <c r="CS7" s="122" t="str">
        <f t="shared" ref="CS7:CS127" si="53">IF(AND($G7=CS$4,$H7=CS$6),$J7,"")</f>
        <v/>
      </c>
      <c r="CT7" s="123" t="str">
        <f t="shared" ref="CT7:CT127" si="54">IF(AND($G7=CS$4,$H7=CT$6),$J7,"")</f>
        <v/>
      </c>
      <c r="CU7" s="123" t="str">
        <f t="shared" ref="CU7:CU127" si="55">IF(AND($G7=CS$4,$H7=CU$6),$J7,"")</f>
        <v/>
      </c>
      <c r="CV7" s="123" t="str">
        <f t="shared" ref="CV7:CV127" si="56">IF(AND($G7=CS$4,$H7=CV$6),$J7,"")</f>
        <v/>
      </c>
      <c r="CW7" s="123" t="str">
        <f t="shared" ref="CW7:CW127" si="57">IF(AND($G7=CS$4,$H7=CW$6),$J7,"")</f>
        <v/>
      </c>
      <c r="CX7" s="123" t="str">
        <f t="shared" ref="CX7:CX127" si="58">IF(AND($G7=CS$4,$H7=CX$6),$J7,"")</f>
        <v/>
      </c>
      <c r="CY7" s="123" t="str">
        <f t="shared" ref="CY7:CY127" si="59">IF(AND($G7=CS$4,$H7=CY$6),$J7,"")</f>
        <v/>
      </c>
      <c r="CZ7" s="123" t="str">
        <f t="shared" ref="CZ7:CZ127" si="60">IF(AND($G7=CS$4,$H7=CZ$6),$J7,"")</f>
        <v/>
      </c>
      <c r="DA7" s="124" t="str">
        <f t="shared" ref="DA7:DA127" si="61">IF(AND($G7=CS$4,$H7=DA$6),$J7,"")</f>
        <v/>
      </c>
      <c r="DB7" s="128" t="str">
        <f t="shared" ref="DB7:DB127" si="62">IF(AND($G7=DB$4,$H7=DB$6),$J7,"")</f>
        <v/>
      </c>
      <c r="DC7" s="123" t="str">
        <f t="shared" ref="DC7:DC127" si="63">IF(AND($G7=DB$4,$H7=DC$6),$J7,"")</f>
        <v/>
      </c>
      <c r="DD7" s="123" t="str">
        <f t="shared" ref="DD7:DD127" si="64">IF(AND($G7=DB$4,$H7=DD$6),$J7,"")</f>
        <v/>
      </c>
      <c r="DE7" s="123" t="str">
        <f t="shared" ref="DE7:DE127" si="65">IF(AND($G7=DB$4,$H7=DE$6),$J7,"")</f>
        <v/>
      </c>
      <c r="DF7" s="123" t="str">
        <f t="shared" ref="DF7:DF127" si="66">IF(AND($G7=DB$4,$H7=DF$6),$J7,"")</f>
        <v/>
      </c>
      <c r="DG7" s="123" t="str">
        <f t="shared" ref="DG7:DG127" si="67">IF(AND($G7=DB$4,$H7=DG$6),$J7,"")</f>
        <v/>
      </c>
      <c r="DH7" s="123" t="str">
        <f t="shared" ref="DH7:DH127" si="68">IF(AND($G7=DB$4,$H7=DH$6),$J7,"")</f>
        <v/>
      </c>
      <c r="DI7" s="129" t="str">
        <f t="shared" ref="DI7:DI127" si="69">IF(AND($G7=DB$4,$H7=DI$6),$J7,"")</f>
        <v/>
      </c>
      <c r="DJ7" s="98" t="s">
        <v>123</v>
      </c>
      <c r="DK7" s="234">
        <v>1</v>
      </c>
    </row>
    <row r="8" spans="2:115" ht="22.5" customHeight="1">
      <c r="B8" s="98" t="s">
        <v>123</v>
      </c>
      <c r="C8" s="248">
        <f t="shared" ref="C8:C127" si="70">C7+1</f>
        <v>2</v>
      </c>
      <c r="D8" s="235">
        <v>45717</v>
      </c>
      <c r="E8" s="236" t="s">
        <v>69</v>
      </c>
      <c r="F8" s="237" t="s">
        <v>127</v>
      </c>
      <c r="G8" s="249" t="s">
        <v>20</v>
      </c>
      <c r="H8" s="239" t="s">
        <v>46</v>
      </c>
      <c r="I8" s="240">
        <v>30000</v>
      </c>
      <c r="J8" s="241"/>
      <c r="K8" s="107">
        <f t="shared" ref="K8:K127" si="71">K7+I8-J8</f>
        <v>529000</v>
      </c>
      <c r="L8" s="250"/>
      <c r="M8" s="243"/>
      <c r="N8" s="244" t="str">
        <f t="shared" ref="N8:R8" si="72">IF($H8=N$6,$I8,"")</f>
        <v/>
      </c>
      <c r="O8" s="111" t="str">
        <f t="shared" si="72"/>
        <v/>
      </c>
      <c r="P8" s="111">
        <f t="shared" si="72"/>
        <v>30000</v>
      </c>
      <c r="Q8" s="111" t="str">
        <f t="shared" si="72"/>
        <v/>
      </c>
      <c r="R8" s="112" t="str">
        <f t="shared" si="72"/>
        <v/>
      </c>
      <c r="S8" s="122" t="str">
        <f t="shared" ref="S8:AI8" si="73">IF($H8=S$6,$J8,"")</f>
        <v/>
      </c>
      <c r="T8" s="123" t="str">
        <f t="shared" si="73"/>
        <v/>
      </c>
      <c r="U8" s="123" t="str">
        <f t="shared" si="73"/>
        <v/>
      </c>
      <c r="V8" s="123" t="str">
        <f t="shared" si="73"/>
        <v/>
      </c>
      <c r="W8" s="122" t="str">
        <f t="shared" si="73"/>
        <v/>
      </c>
      <c r="X8" s="123" t="str">
        <f t="shared" si="73"/>
        <v/>
      </c>
      <c r="Y8" s="123" t="str">
        <f t="shared" si="73"/>
        <v/>
      </c>
      <c r="Z8" s="123" t="str">
        <f t="shared" si="73"/>
        <v/>
      </c>
      <c r="AA8" s="122" t="str">
        <f t="shared" si="73"/>
        <v/>
      </c>
      <c r="AB8" s="123" t="str">
        <f t="shared" si="73"/>
        <v/>
      </c>
      <c r="AC8" s="123" t="str">
        <f t="shared" si="73"/>
        <v/>
      </c>
      <c r="AD8" s="123" t="str">
        <f t="shared" si="73"/>
        <v/>
      </c>
      <c r="AE8" s="123" t="str">
        <f t="shared" si="73"/>
        <v/>
      </c>
      <c r="AF8" s="123" t="str">
        <f t="shared" si="73"/>
        <v/>
      </c>
      <c r="AG8" s="123" t="str">
        <f t="shared" si="73"/>
        <v/>
      </c>
      <c r="AH8" s="122" t="str">
        <f t="shared" si="73"/>
        <v/>
      </c>
      <c r="AI8" s="129" t="str">
        <f t="shared" si="73"/>
        <v/>
      </c>
      <c r="AJ8" s="617"/>
      <c r="AK8" s="38"/>
      <c r="AL8" s="98" t="s">
        <v>123</v>
      </c>
      <c r="AM8" s="248">
        <f t="shared" ref="AM8:AM127" si="74">AM7+1</f>
        <v>2</v>
      </c>
      <c r="AN8" s="251" t="str">
        <f t="shared" ref="AN8:AR8" si="75">IF(AND($G8=AN$4,$H8=AN$6),$I8,"")</f>
        <v/>
      </c>
      <c r="AO8" s="123" t="str">
        <f t="shared" si="75"/>
        <v/>
      </c>
      <c r="AP8" s="123">
        <f t="shared" si="75"/>
        <v>30000</v>
      </c>
      <c r="AQ8" s="123" t="str">
        <f t="shared" si="75"/>
        <v/>
      </c>
      <c r="AR8" s="123" t="str">
        <f t="shared" si="75"/>
        <v/>
      </c>
      <c r="AS8" s="118"/>
      <c r="AT8" s="252" t="str">
        <f t="shared" si="3"/>
        <v/>
      </c>
      <c r="AU8" s="143" t="str">
        <f t="shared" si="4"/>
        <v/>
      </c>
      <c r="AV8" s="143" t="str">
        <f t="shared" si="5"/>
        <v/>
      </c>
      <c r="AW8" s="143" t="str">
        <f t="shared" si="6"/>
        <v/>
      </c>
      <c r="AX8" s="143" t="str">
        <f t="shared" si="7"/>
        <v/>
      </c>
      <c r="AY8" s="144" t="str">
        <f t="shared" si="8"/>
        <v/>
      </c>
      <c r="AZ8" s="253" t="str">
        <f t="shared" si="9"/>
        <v/>
      </c>
      <c r="BA8" s="143" t="str">
        <f t="shared" si="10"/>
        <v/>
      </c>
      <c r="BB8" s="143" t="str">
        <f t="shared" si="11"/>
        <v/>
      </c>
      <c r="BC8" s="143" t="str">
        <f t="shared" si="12"/>
        <v/>
      </c>
      <c r="BD8" s="144" t="str">
        <f t="shared" si="13"/>
        <v/>
      </c>
      <c r="BE8" s="122" t="str">
        <f t="shared" si="14"/>
        <v/>
      </c>
      <c r="BF8" s="123" t="str">
        <f t="shared" si="15"/>
        <v/>
      </c>
      <c r="BG8" s="123" t="str">
        <f t="shared" si="16"/>
        <v/>
      </c>
      <c r="BH8" s="123" t="str">
        <f t="shared" si="17"/>
        <v/>
      </c>
      <c r="BI8" s="122" t="str">
        <f t="shared" si="18"/>
        <v/>
      </c>
      <c r="BJ8" s="123" t="str">
        <f t="shared" si="19"/>
        <v/>
      </c>
      <c r="BK8" s="123" t="str">
        <f t="shared" si="20"/>
        <v/>
      </c>
      <c r="BL8" s="123" t="str">
        <f t="shared" si="21"/>
        <v/>
      </c>
      <c r="BM8" s="123" t="str">
        <f t="shared" si="22"/>
        <v/>
      </c>
      <c r="BN8" s="123" t="str">
        <f t="shared" si="23"/>
        <v/>
      </c>
      <c r="BO8" s="123" t="str">
        <f t="shared" si="24"/>
        <v/>
      </c>
      <c r="BP8" s="123" t="str">
        <f t="shared" si="25"/>
        <v/>
      </c>
      <c r="BQ8" s="124" t="str">
        <f t="shared" si="26"/>
        <v/>
      </c>
      <c r="BR8" s="142" t="str">
        <f t="shared" si="27"/>
        <v/>
      </c>
      <c r="BS8" s="143" t="str">
        <f t="shared" si="28"/>
        <v/>
      </c>
      <c r="BT8" s="143" t="str">
        <f t="shared" si="29"/>
        <v/>
      </c>
      <c r="BU8" s="143" t="str">
        <f t="shared" si="30"/>
        <v/>
      </c>
      <c r="BV8" s="143" t="str">
        <f t="shared" si="31"/>
        <v/>
      </c>
      <c r="BW8" s="144" t="str">
        <f t="shared" si="32"/>
        <v/>
      </c>
      <c r="BX8" s="142" t="str">
        <f t="shared" si="33"/>
        <v/>
      </c>
      <c r="BY8" s="143" t="str">
        <f t="shared" si="34"/>
        <v/>
      </c>
      <c r="BZ8" s="143" t="str">
        <f t="shared" si="35"/>
        <v/>
      </c>
      <c r="CA8" s="143" t="str">
        <f t="shared" si="36"/>
        <v/>
      </c>
      <c r="CB8" s="143" t="str">
        <f t="shared" si="37"/>
        <v/>
      </c>
      <c r="CC8" s="143" t="str">
        <f t="shared" si="38"/>
        <v/>
      </c>
      <c r="CD8" s="144" t="str">
        <f t="shared" si="39"/>
        <v/>
      </c>
      <c r="CE8" s="253" t="str">
        <f t="shared" si="40"/>
        <v/>
      </c>
      <c r="CF8" s="143" t="str">
        <f t="shared" si="41"/>
        <v/>
      </c>
      <c r="CG8" s="143" t="str">
        <f t="shared" si="42"/>
        <v/>
      </c>
      <c r="CH8" s="143" t="str">
        <f t="shared" si="43"/>
        <v/>
      </c>
      <c r="CI8" s="143" t="str">
        <f t="shared" si="44"/>
        <v/>
      </c>
      <c r="CJ8" s="143" t="str">
        <f t="shared" si="45"/>
        <v/>
      </c>
      <c r="CK8" s="144" t="str">
        <f t="shared" si="46"/>
        <v/>
      </c>
      <c r="CL8" s="253" t="str">
        <f t="shared" si="47"/>
        <v/>
      </c>
      <c r="CM8" s="143" t="str">
        <f t="shared" si="48"/>
        <v/>
      </c>
      <c r="CN8" s="143" t="str">
        <f t="shared" si="49"/>
        <v/>
      </c>
      <c r="CO8" s="143" t="str">
        <f t="shared" si="50"/>
        <v/>
      </c>
      <c r="CP8" s="143" t="str">
        <f t="shared" si="51"/>
        <v/>
      </c>
      <c r="CQ8" s="145" t="str">
        <f t="shared" si="52"/>
        <v/>
      </c>
      <c r="CR8" s="127"/>
      <c r="CS8" s="122" t="str">
        <f t="shared" si="53"/>
        <v/>
      </c>
      <c r="CT8" s="123" t="str">
        <f t="shared" si="54"/>
        <v/>
      </c>
      <c r="CU8" s="123" t="str">
        <f t="shared" si="55"/>
        <v/>
      </c>
      <c r="CV8" s="123" t="str">
        <f t="shared" si="56"/>
        <v/>
      </c>
      <c r="CW8" s="123" t="str">
        <f t="shared" si="57"/>
        <v/>
      </c>
      <c r="CX8" s="123" t="str">
        <f t="shared" si="58"/>
        <v/>
      </c>
      <c r="CY8" s="123" t="str">
        <f t="shared" si="59"/>
        <v/>
      </c>
      <c r="CZ8" s="123" t="str">
        <f t="shared" si="60"/>
        <v/>
      </c>
      <c r="DA8" s="124" t="str">
        <f t="shared" si="61"/>
        <v/>
      </c>
      <c r="DB8" s="128" t="str">
        <f t="shared" si="62"/>
        <v/>
      </c>
      <c r="DC8" s="123" t="str">
        <f t="shared" si="63"/>
        <v/>
      </c>
      <c r="DD8" s="123" t="str">
        <f t="shared" si="64"/>
        <v/>
      </c>
      <c r="DE8" s="123" t="str">
        <f t="shared" si="65"/>
        <v/>
      </c>
      <c r="DF8" s="123" t="str">
        <f t="shared" si="66"/>
        <v/>
      </c>
      <c r="DG8" s="123" t="str">
        <f t="shared" si="67"/>
        <v/>
      </c>
      <c r="DH8" s="123" t="str">
        <f t="shared" si="68"/>
        <v/>
      </c>
      <c r="DI8" s="129" t="str">
        <f t="shared" si="69"/>
        <v/>
      </c>
      <c r="DJ8" s="98" t="s">
        <v>123</v>
      </c>
      <c r="DK8" s="248">
        <f t="shared" ref="DK8:DK127" si="76">DK7+1</f>
        <v>2</v>
      </c>
    </row>
    <row r="9" spans="2:115" ht="22.5" customHeight="1">
      <c r="B9" s="98" t="s">
        <v>123</v>
      </c>
      <c r="C9" s="248">
        <f t="shared" si="70"/>
        <v>3</v>
      </c>
      <c r="D9" s="235">
        <v>45717</v>
      </c>
      <c r="E9" s="236" t="s">
        <v>128</v>
      </c>
      <c r="F9" s="237" t="s">
        <v>129</v>
      </c>
      <c r="G9" s="238" t="s">
        <v>31</v>
      </c>
      <c r="H9" s="254" t="s">
        <v>53</v>
      </c>
      <c r="I9" s="255"/>
      <c r="J9" s="241">
        <v>22770</v>
      </c>
      <c r="K9" s="107">
        <f t="shared" si="71"/>
        <v>506230</v>
      </c>
      <c r="L9" s="256" t="str">
        <f>HYPERLINK("./領収書_公開用/外領収書G1.pdf","領収書G1")</f>
        <v>領収書G1</v>
      </c>
      <c r="M9" s="257"/>
      <c r="N9" s="258" t="str">
        <f t="shared" ref="N9:R9" si="77">IF($H9=N$6,$I9,"")</f>
        <v/>
      </c>
      <c r="O9" s="136" t="str">
        <f t="shared" si="77"/>
        <v/>
      </c>
      <c r="P9" s="136" t="str">
        <f t="shared" si="77"/>
        <v/>
      </c>
      <c r="Q9" s="136" t="str">
        <f t="shared" si="77"/>
        <v/>
      </c>
      <c r="R9" s="137" t="str">
        <f t="shared" si="77"/>
        <v/>
      </c>
      <c r="S9" s="122" t="str">
        <f t="shared" ref="S9:AI9" si="78">IF($H9=S$6,$J9,"")</f>
        <v/>
      </c>
      <c r="T9" s="123" t="str">
        <f t="shared" si="78"/>
        <v/>
      </c>
      <c r="U9" s="123" t="str">
        <f t="shared" si="78"/>
        <v/>
      </c>
      <c r="V9" s="123" t="str">
        <f t="shared" si="78"/>
        <v/>
      </c>
      <c r="W9" s="122">
        <f t="shared" si="78"/>
        <v>22770</v>
      </c>
      <c r="X9" s="123" t="str">
        <f t="shared" si="78"/>
        <v/>
      </c>
      <c r="Y9" s="123" t="str">
        <f t="shared" si="78"/>
        <v/>
      </c>
      <c r="Z9" s="123" t="str">
        <f t="shared" si="78"/>
        <v/>
      </c>
      <c r="AA9" s="122" t="str">
        <f t="shared" si="78"/>
        <v/>
      </c>
      <c r="AB9" s="123" t="str">
        <f t="shared" si="78"/>
        <v/>
      </c>
      <c r="AC9" s="123" t="str">
        <f t="shared" si="78"/>
        <v/>
      </c>
      <c r="AD9" s="123" t="str">
        <f t="shared" si="78"/>
        <v/>
      </c>
      <c r="AE9" s="123" t="str">
        <f t="shared" si="78"/>
        <v/>
      </c>
      <c r="AF9" s="123" t="str">
        <f t="shared" si="78"/>
        <v/>
      </c>
      <c r="AG9" s="123" t="str">
        <f t="shared" si="78"/>
        <v/>
      </c>
      <c r="AH9" s="122" t="str">
        <f t="shared" si="78"/>
        <v/>
      </c>
      <c r="AI9" s="129" t="str">
        <f t="shared" si="78"/>
        <v/>
      </c>
      <c r="AJ9" s="617"/>
      <c r="AK9" s="38"/>
      <c r="AL9" s="98" t="s">
        <v>123</v>
      </c>
      <c r="AM9" s="248">
        <f t="shared" si="74"/>
        <v>3</v>
      </c>
      <c r="AN9" s="138" t="str">
        <f t="shared" ref="AN9:AR9" si="79">IF(AND($G9=AN$4,$H9=AN$6),$I9,"")</f>
        <v/>
      </c>
      <c r="AO9" s="139" t="str">
        <f t="shared" si="79"/>
        <v/>
      </c>
      <c r="AP9" s="139" t="str">
        <f t="shared" si="79"/>
        <v/>
      </c>
      <c r="AQ9" s="139" t="str">
        <f t="shared" si="79"/>
        <v/>
      </c>
      <c r="AR9" s="139" t="str">
        <f t="shared" si="79"/>
        <v/>
      </c>
      <c r="AS9" s="118"/>
      <c r="AT9" s="138" t="str">
        <f t="shared" si="3"/>
        <v/>
      </c>
      <c r="AU9" s="139" t="str">
        <f t="shared" si="4"/>
        <v/>
      </c>
      <c r="AV9" s="139" t="str">
        <f t="shared" si="5"/>
        <v/>
      </c>
      <c r="AW9" s="139" t="str">
        <f t="shared" si="6"/>
        <v/>
      </c>
      <c r="AX9" s="139" t="str">
        <f t="shared" si="7"/>
        <v/>
      </c>
      <c r="AY9" s="140" t="str">
        <f t="shared" si="8"/>
        <v/>
      </c>
      <c r="AZ9" s="141" t="str">
        <f t="shared" si="9"/>
        <v/>
      </c>
      <c r="BA9" s="139" t="str">
        <f t="shared" si="10"/>
        <v/>
      </c>
      <c r="BB9" s="139" t="str">
        <f t="shared" si="11"/>
        <v/>
      </c>
      <c r="BC9" s="139" t="str">
        <f t="shared" si="12"/>
        <v/>
      </c>
      <c r="BD9" s="140" t="str">
        <f t="shared" si="13"/>
        <v/>
      </c>
      <c r="BE9" s="122" t="str">
        <f t="shared" si="14"/>
        <v/>
      </c>
      <c r="BF9" s="123" t="str">
        <f t="shared" si="15"/>
        <v/>
      </c>
      <c r="BG9" s="123" t="str">
        <f t="shared" si="16"/>
        <v/>
      </c>
      <c r="BH9" s="123" t="str">
        <f t="shared" si="17"/>
        <v/>
      </c>
      <c r="BI9" s="122" t="str">
        <f t="shared" si="18"/>
        <v/>
      </c>
      <c r="BJ9" s="123" t="str">
        <f t="shared" si="19"/>
        <v/>
      </c>
      <c r="BK9" s="123" t="str">
        <f t="shared" si="20"/>
        <v/>
      </c>
      <c r="BL9" s="123" t="str">
        <f t="shared" si="21"/>
        <v/>
      </c>
      <c r="BM9" s="123" t="str">
        <f t="shared" si="22"/>
        <v/>
      </c>
      <c r="BN9" s="123" t="str">
        <f t="shared" si="23"/>
        <v/>
      </c>
      <c r="BO9" s="123" t="str">
        <f t="shared" si="24"/>
        <v/>
      </c>
      <c r="BP9" s="123" t="str">
        <f t="shared" si="25"/>
        <v/>
      </c>
      <c r="BQ9" s="124" t="str">
        <f t="shared" si="26"/>
        <v/>
      </c>
      <c r="BR9" s="142" t="str">
        <f t="shared" si="27"/>
        <v/>
      </c>
      <c r="BS9" s="143" t="str">
        <f t="shared" si="28"/>
        <v/>
      </c>
      <c r="BT9" s="143" t="str">
        <f t="shared" si="29"/>
        <v/>
      </c>
      <c r="BU9" s="143" t="str">
        <f t="shared" si="30"/>
        <v/>
      </c>
      <c r="BV9" s="143" t="str">
        <f t="shared" si="31"/>
        <v/>
      </c>
      <c r="BW9" s="144" t="str">
        <f t="shared" si="32"/>
        <v/>
      </c>
      <c r="BX9" s="141" t="str">
        <f t="shared" si="33"/>
        <v/>
      </c>
      <c r="BY9" s="139" t="str">
        <f t="shared" si="34"/>
        <v/>
      </c>
      <c r="BZ9" s="139" t="str">
        <f t="shared" si="35"/>
        <v/>
      </c>
      <c r="CA9" s="139" t="str">
        <f t="shared" si="36"/>
        <v/>
      </c>
      <c r="CB9" s="139" t="str">
        <f t="shared" si="37"/>
        <v/>
      </c>
      <c r="CC9" s="139" t="str">
        <f t="shared" si="38"/>
        <v/>
      </c>
      <c r="CD9" s="140" t="str">
        <f t="shared" si="39"/>
        <v/>
      </c>
      <c r="CE9" s="141" t="str">
        <f t="shared" si="40"/>
        <v/>
      </c>
      <c r="CF9" s="139" t="str">
        <f t="shared" si="41"/>
        <v/>
      </c>
      <c r="CG9" s="139" t="str">
        <f t="shared" si="42"/>
        <v/>
      </c>
      <c r="CH9" s="139" t="str">
        <f t="shared" si="43"/>
        <v/>
      </c>
      <c r="CI9" s="139" t="str">
        <f t="shared" si="44"/>
        <v/>
      </c>
      <c r="CJ9" s="139" t="str">
        <f t="shared" si="45"/>
        <v/>
      </c>
      <c r="CK9" s="140" t="str">
        <f t="shared" si="46"/>
        <v/>
      </c>
      <c r="CL9" s="142" t="str">
        <f t="shared" si="47"/>
        <v/>
      </c>
      <c r="CM9" s="143" t="str">
        <f t="shared" si="48"/>
        <v/>
      </c>
      <c r="CN9" s="143" t="str">
        <f t="shared" si="49"/>
        <v/>
      </c>
      <c r="CO9" s="143" t="str">
        <f t="shared" si="50"/>
        <v/>
      </c>
      <c r="CP9" s="143" t="str">
        <f t="shared" si="51"/>
        <v/>
      </c>
      <c r="CQ9" s="145" t="str">
        <f t="shared" si="52"/>
        <v/>
      </c>
      <c r="CR9" s="127"/>
      <c r="CS9" s="122" t="str">
        <f t="shared" si="53"/>
        <v/>
      </c>
      <c r="CT9" s="123" t="str">
        <f t="shared" si="54"/>
        <v/>
      </c>
      <c r="CU9" s="123" t="str">
        <f t="shared" si="55"/>
        <v/>
      </c>
      <c r="CV9" s="123" t="str">
        <f t="shared" si="56"/>
        <v/>
      </c>
      <c r="CW9" s="123" t="str">
        <f t="shared" si="57"/>
        <v/>
      </c>
      <c r="CX9" s="123" t="str">
        <f t="shared" si="58"/>
        <v/>
      </c>
      <c r="CY9" s="123" t="str">
        <f t="shared" si="59"/>
        <v/>
      </c>
      <c r="CZ9" s="123" t="str">
        <f t="shared" si="60"/>
        <v/>
      </c>
      <c r="DA9" s="124" t="str">
        <f t="shared" si="61"/>
        <v/>
      </c>
      <c r="DB9" s="128" t="str">
        <f t="shared" si="62"/>
        <v/>
      </c>
      <c r="DC9" s="123" t="str">
        <f t="shared" si="63"/>
        <v/>
      </c>
      <c r="DD9" s="123" t="str">
        <f t="shared" si="64"/>
        <v/>
      </c>
      <c r="DE9" s="123">
        <f t="shared" si="65"/>
        <v>22770</v>
      </c>
      <c r="DF9" s="123" t="str">
        <f t="shared" si="66"/>
        <v/>
      </c>
      <c r="DG9" s="123" t="str">
        <f t="shared" si="67"/>
        <v/>
      </c>
      <c r="DH9" s="123" t="str">
        <f t="shared" si="68"/>
        <v/>
      </c>
      <c r="DI9" s="129" t="str">
        <f t="shared" si="69"/>
        <v/>
      </c>
      <c r="DJ9" s="98" t="s">
        <v>123</v>
      </c>
      <c r="DK9" s="248">
        <f t="shared" si="76"/>
        <v>3</v>
      </c>
    </row>
    <row r="10" spans="2:115" ht="22.5" customHeight="1">
      <c r="B10" s="98" t="s">
        <v>123</v>
      </c>
      <c r="C10" s="248">
        <f t="shared" si="70"/>
        <v>4</v>
      </c>
      <c r="D10" s="259">
        <v>45717</v>
      </c>
      <c r="E10" s="260" t="s">
        <v>128</v>
      </c>
      <c r="F10" s="261" t="s">
        <v>130</v>
      </c>
      <c r="G10" s="238" t="s">
        <v>31</v>
      </c>
      <c r="H10" s="254" t="s">
        <v>54</v>
      </c>
      <c r="I10" s="262"/>
      <c r="J10" s="263">
        <v>2000</v>
      </c>
      <c r="K10" s="107">
        <f t="shared" si="71"/>
        <v>504230</v>
      </c>
      <c r="L10" s="256" t="str">
        <f>HYPERLINK("./領収書_公開用/外領収書G2.pdf","領収書G2")</f>
        <v>領収書G2</v>
      </c>
      <c r="M10" s="264"/>
      <c r="N10" s="265" t="str">
        <f t="shared" ref="N10:N14" si="80">IF($H10=N$6,$I10,"")</f>
        <v/>
      </c>
      <c r="O10" s="266"/>
      <c r="P10" s="266" t="str">
        <f t="shared" ref="P10:R10" si="81">IF($H10=P$6,$I10,"")</f>
        <v/>
      </c>
      <c r="Q10" s="266" t="str">
        <f t="shared" si="81"/>
        <v/>
      </c>
      <c r="R10" s="151" t="str">
        <f t="shared" si="81"/>
        <v/>
      </c>
      <c r="S10" s="122" t="str">
        <f t="shared" ref="S10:AI10" si="82">IF($H10=S$6,$J10,"")</f>
        <v/>
      </c>
      <c r="T10" s="123" t="str">
        <f t="shared" si="82"/>
        <v/>
      </c>
      <c r="U10" s="123" t="str">
        <f t="shared" si="82"/>
        <v/>
      </c>
      <c r="V10" s="123" t="str">
        <f t="shared" si="82"/>
        <v/>
      </c>
      <c r="W10" s="122" t="str">
        <f t="shared" si="82"/>
        <v/>
      </c>
      <c r="X10" s="123">
        <f t="shared" si="82"/>
        <v>2000</v>
      </c>
      <c r="Y10" s="123" t="str">
        <f t="shared" si="82"/>
        <v/>
      </c>
      <c r="Z10" s="123" t="str">
        <f t="shared" si="82"/>
        <v/>
      </c>
      <c r="AA10" s="122" t="str">
        <f t="shared" si="82"/>
        <v/>
      </c>
      <c r="AB10" s="123" t="str">
        <f t="shared" si="82"/>
        <v/>
      </c>
      <c r="AC10" s="123" t="str">
        <f t="shared" si="82"/>
        <v/>
      </c>
      <c r="AD10" s="123" t="str">
        <f t="shared" si="82"/>
        <v/>
      </c>
      <c r="AE10" s="123" t="str">
        <f t="shared" si="82"/>
        <v/>
      </c>
      <c r="AF10" s="123" t="str">
        <f t="shared" si="82"/>
        <v/>
      </c>
      <c r="AG10" s="123" t="str">
        <f t="shared" si="82"/>
        <v/>
      </c>
      <c r="AH10" s="122" t="str">
        <f t="shared" si="82"/>
        <v/>
      </c>
      <c r="AI10" s="129" t="str">
        <f t="shared" si="82"/>
        <v/>
      </c>
      <c r="AJ10" s="617"/>
      <c r="AK10" s="152"/>
      <c r="AL10" s="98" t="s">
        <v>123</v>
      </c>
      <c r="AM10" s="248">
        <f t="shared" si="74"/>
        <v>4</v>
      </c>
      <c r="AN10" s="138" t="str">
        <f t="shared" ref="AN10:AR10" si="83">IF(AND($G10=AN$4,$H10=AN$6),$I10,"")</f>
        <v/>
      </c>
      <c r="AO10" s="139" t="str">
        <f t="shared" si="83"/>
        <v/>
      </c>
      <c r="AP10" s="139" t="str">
        <f t="shared" si="83"/>
        <v/>
      </c>
      <c r="AQ10" s="139" t="str">
        <f t="shared" si="83"/>
        <v/>
      </c>
      <c r="AR10" s="139" t="str">
        <f t="shared" si="83"/>
        <v/>
      </c>
      <c r="AS10" s="153"/>
      <c r="AT10" s="138" t="str">
        <f t="shared" si="3"/>
        <v/>
      </c>
      <c r="AU10" s="139" t="str">
        <f t="shared" si="4"/>
        <v/>
      </c>
      <c r="AV10" s="139" t="str">
        <f t="shared" si="5"/>
        <v/>
      </c>
      <c r="AW10" s="139" t="str">
        <f t="shared" si="6"/>
        <v/>
      </c>
      <c r="AX10" s="139" t="str">
        <f t="shared" si="7"/>
        <v/>
      </c>
      <c r="AY10" s="140" t="str">
        <f t="shared" si="8"/>
        <v/>
      </c>
      <c r="AZ10" s="141" t="str">
        <f t="shared" si="9"/>
        <v/>
      </c>
      <c r="BA10" s="139" t="str">
        <f t="shared" si="10"/>
        <v/>
      </c>
      <c r="BB10" s="139" t="str">
        <f t="shared" si="11"/>
        <v/>
      </c>
      <c r="BC10" s="139" t="str">
        <f t="shared" si="12"/>
        <v/>
      </c>
      <c r="BD10" s="140" t="str">
        <f t="shared" si="13"/>
        <v/>
      </c>
      <c r="BE10" s="122" t="str">
        <f t="shared" si="14"/>
        <v/>
      </c>
      <c r="BF10" s="123" t="str">
        <f t="shared" si="15"/>
        <v/>
      </c>
      <c r="BG10" s="123" t="str">
        <f t="shared" si="16"/>
        <v/>
      </c>
      <c r="BH10" s="123" t="str">
        <f t="shared" si="17"/>
        <v/>
      </c>
      <c r="BI10" s="122" t="str">
        <f t="shared" si="18"/>
        <v/>
      </c>
      <c r="BJ10" s="123" t="str">
        <f t="shared" si="19"/>
        <v/>
      </c>
      <c r="BK10" s="123" t="str">
        <f t="shared" si="20"/>
        <v/>
      </c>
      <c r="BL10" s="123" t="str">
        <f t="shared" si="21"/>
        <v/>
      </c>
      <c r="BM10" s="123" t="str">
        <f t="shared" si="22"/>
        <v/>
      </c>
      <c r="BN10" s="123" t="str">
        <f t="shared" si="23"/>
        <v/>
      </c>
      <c r="BO10" s="123" t="str">
        <f t="shared" si="24"/>
        <v/>
      </c>
      <c r="BP10" s="123" t="str">
        <f t="shared" si="25"/>
        <v/>
      </c>
      <c r="BQ10" s="124" t="str">
        <f t="shared" si="26"/>
        <v/>
      </c>
      <c r="BR10" s="141" t="str">
        <f t="shared" si="27"/>
        <v/>
      </c>
      <c r="BS10" s="139" t="str">
        <f t="shared" si="28"/>
        <v/>
      </c>
      <c r="BT10" s="139" t="str">
        <f t="shared" si="29"/>
        <v/>
      </c>
      <c r="BU10" s="139" t="str">
        <f t="shared" si="30"/>
        <v/>
      </c>
      <c r="BV10" s="139" t="str">
        <f t="shared" si="31"/>
        <v/>
      </c>
      <c r="BW10" s="140" t="str">
        <f t="shared" si="32"/>
        <v/>
      </c>
      <c r="BX10" s="141" t="str">
        <f t="shared" si="33"/>
        <v/>
      </c>
      <c r="BY10" s="139" t="str">
        <f t="shared" si="34"/>
        <v/>
      </c>
      <c r="BZ10" s="139" t="str">
        <f t="shared" si="35"/>
        <v/>
      </c>
      <c r="CA10" s="139" t="str">
        <f t="shared" si="36"/>
        <v/>
      </c>
      <c r="CB10" s="139" t="str">
        <f t="shared" si="37"/>
        <v/>
      </c>
      <c r="CC10" s="139" t="str">
        <f t="shared" si="38"/>
        <v/>
      </c>
      <c r="CD10" s="140" t="str">
        <f t="shared" si="39"/>
        <v/>
      </c>
      <c r="CE10" s="141" t="str">
        <f t="shared" si="40"/>
        <v/>
      </c>
      <c r="CF10" s="139" t="str">
        <f t="shared" si="41"/>
        <v/>
      </c>
      <c r="CG10" s="139" t="str">
        <f t="shared" si="42"/>
        <v/>
      </c>
      <c r="CH10" s="139" t="str">
        <f t="shared" si="43"/>
        <v/>
      </c>
      <c r="CI10" s="139" t="str">
        <f t="shared" si="44"/>
        <v/>
      </c>
      <c r="CJ10" s="139" t="str">
        <f t="shared" si="45"/>
        <v/>
      </c>
      <c r="CK10" s="140" t="str">
        <f t="shared" si="46"/>
        <v/>
      </c>
      <c r="CL10" s="141" t="str">
        <f t="shared" si="47"/>
        <v/>
      </c>
      <c r="CM10" s="139" t="str">
        <f t="shared" si="48"/>
        <v/>
      </c>
      <c r="CN10" s="139" t="str">
        <f t="shared" si="49"/>
        <v/>
      </c>
      <c r="CO10" s="139" t="str">
        <f t="shared" si="50"/>
        <v/>
      </c>
      <c r="CP10" s="139" t="str">
        <f t="shared" si="51"/>
        <v/>
      </c>
      <c r="CQ10" s="154" t="str">
        <f t="shared" si="52"/>
        <v/>
      </c>
      <c r="CR10" s="127"/>
      <c r="CS10" s="122" t="str">
        <f t="shared" si="53"/>
        <v/>
      </c>
      <c r="CT10" s="123" t="str">
        <f t="shared" si="54"/>
        <v/>
      </c>
      <c r="CU10" s="123" t="str">
        <f t="shared" si="55"/>
        <v/>
      </c>
      <c r="CV10" s="123" t="str">
        <f t="shared" si="56"/>
        <v/>
      </c>
      <c r="CW10" s="123" t="str">
        <f t="shared" si="57"/>
        <v/>
      </c>
      <c r="CX10" s="123" t="str">
        <f t="shared" si="58"/>
        <v/>
      </c>
      <c r="CY10" s="123" t="str">
        <f t="shared" si="59"/>
        <v/>
      </c>
      <c r="CZ10" s="123" t="str">
        <f t="shared" si="60"/>
        <v/>
      </c>
      <c r="DA10" s="124" t="str">
        <f t="shared" si="61"/>
        <v/>
      </c>
      <c r="DB10" s="128" t="str">
        <f t="shared" si="62"/>
        <v/>
      </c>
      <c r="DC10" s="123" t="str">
        <f t="shared" si="63"/>
        <v/>
      </c>
      <c r="DD10" s="123" t="str">
        <f t="shared" si="64"/>
        <v/>
      </c>
      <c r="DE10" s="123" t="str">
        <f t="shared" si="65"/>
        <v/>
      </c>
      <c r="DF10" s="123">
        <f t="shared" si="66"/>
        <v>2000</v>
      </c>
      <c r="DG10" s="123" t="str">
        <f t="shared" si="67"/>
        <v/>
      </c>
      <c r="DH10" s="123" t="str">
        <f t="shared" si="68"/>
        <v/>
      </c>
      <c r="DI10" s="129" t="str">
        <f t="shared" si="69"/>
        <v/>
      </c>
      <c r="DJ10" s="98" t="s">
        <v>123</v>
      </c>
      <c r="DK10" s="248">
        <f t="shared" si="76"/>
        <v>4</v>
      </c>
    </row>
    <row r="11" spans="2:115" ht="22.5" customHeight="1">
      <c r="B11" s="98" t="s">
        <v>123</v>
      </c>
      <c r="C11" s="248">
        <f t="shared" si="70"/>
        <v>5</v>
      </c>
      <c r="D11" s="259">
        <v>45717</v>
      </c>
      <c r="E11" s="260" t="s">
        <v>128</v>
      </c>
      <c r="F11" s="261" t="s">
        <v>131</v>
      </c>
      <c r="G11" s="238" t="s">
        <v>30</v>
      </c>
      <c r="H11" s="254" t="s">
        <v>54</v>
      </c>
      <c r="I11" s="262"/>
      <c r="J11" s="263">
        <v>1920</v>
      </c>
      <c r="K11" s="107">
        <f t="shared" si="71"/>
        <v>502310</v>
      </c>
      <c r="L11" s="256" t="str">
        <f t="shared" ref="L11:L14" si="84">HYPERLINK("./領収書_公開用/外領収書G3-6.pdf","領収書G3-G6")</f>
        <v>領収書G3-G6</v>
      </c>
      <c r="M11" s="267"/>
      <c r="N11" s="258" t="str">
        <f t="shared" si="80"/>
        <v/>
      </c>
      <c r="O11" s="136" t="str">
        <f t="shared" ref="O11:R11" si="85">IF($H11=O$6,$I11,"")</f>
        <v/>
      </c>
      <c r="P11" s="136" t="str">
        <f t="shared" si="85"/>
        <v/>
      </c>
      <c r="Q11" s="136" t="str">
        <f t="shared" si="85"/>
        <v/>
      </c>
      <c r="R11" s="137" t="str">
        <f t="shared" si="85"/>
        <v/>
      </c>
      <c r="S11" s="122" t="str">
        <f t="shared" ref="S11:AI11" si="86">IF($H11=S$6,$J11,"")</f>
        <v/>
      </c>
      <c r="T11" s="123" t="str">
        <f t="shared" si="86"/>
        <v/>
      </c>
      <c r="U11" s="123" t="str">
        <f t="shared" si="86"/>
        <v/>
      </c>
      <c r="V11" s="123" t="str">
        <f t="shared" si="86"/>
        <v/>
      </c>
      <c r="W11" s="122" t="str">
        <f t="shared" si="86"/>
        <v/>
      </c>
      <c r="X11" s="123">
        <f t="shared" si="86"/>
        <v>1920</v>
      </c>
      <c r="Y11" s="123" t="str">
        <f t="shared" si="86"/>
        <v/>
      </c>
      <c r="Z11" s="123" t="str">
        <f t="shared" si="86"/>
        <v/>
      </c>
      <c r="AA11" s="122" t="str">
        <f t="shared" si="86"/>
        <v/>
      </c>
      <c r="AB11" s="123" t="str">
        <f t="shared" si="86"/>
        <v/>
      </c>
      <c r="AC11" s="123" t="str">
        <f t="shared" si="86"/>
        <v/>
      </c>
      <c r="AD11" s="123" t="str">
        <f t="shared" si="86"/>
        <v/>
      </c>
      <c r="AE11" s="123" t="str">
        <f t="shared" si="86"/>
        <v/>
      </c>
      <c r="AF11" s="123" t="str">
        <f t="shared" si="86"/>
        <v/>
      </c>
      <c r="AG11" s="123" t="str">
        <f t="shared" si="86"/>
        <v/>
      </c>
      <c r="AH11" s="122" t="str">
        <f t="shared" si="86"/>
        <v/>
      </c>
      <c r="AI11" s="129" t="str">
        <f t="shared" si="86"/>
        <v/>
      </c>
      <c r="AJ11" s="617"/>
      <c r="AK11" s="38"/>
      <c r="AL11" s="98" t="s">
        <v>123</v>
      </c>
      <c r="AM11" s="248">
        <f t="shared" si="74"/>
        <v>5</v>
      </c>
      <c r="AN11" s="138" t="str">
        <f t="shared" ref="AN11:AR11" si="87">IF(AND($G11=AN$4,$H11=AN$6),$I11,"")</f>
        <v/>
      </c>
      <c r="AO11" s="139" t="str">
        <f t="shared" si="87"/>
        <v/>
      </c>
      <c r="AP11" s="139" t="str">
        <f t="shared" si="87"/>
        <v/>
      </c>
      <c r="AQ11" s="139" t="str">
        <f t="shared" si="87"/>
        <v/>
      </c>
      <c r="AR11" s="139" t="str">
        <f t="shared" si="87"/>
        <v/>
      </c>
      <c r="AS11" s="118"/>
      <c r="AT11" s="138" t="str">
        <f t="shared" si="3"/>
        <v/>
      </c>
      <c r="AU11" s="139" t="str">
        <f t="shared" si="4"/>
        <v/>
      </c>
      <c r="AV11" s="139" t="str">
        <f t="shared" si="5"/>
        <v/>
      </c>
      <c r="AW11" s="139" t="str">
        <f t="shared" si="6"/>
        <v/>
      </c>
      <c r="AX11" s="139" t="str">
        <f t="shared" si="7"/>
        <v/>
      </c>
      <c r="AY11" s="140" t="str">
        <f t="shared" si="8"/>
        <v/>
      </c>
      <c r="AZ11" s="141" t="str">
        <f t="shared" si="9"/>
        <v/>
      </c>
      <c r="BA11" s="139" t="str">
        <f t="shared" si="10"/>
        <v/>
      </c>
      <c r="BB11" s="139" t="str">
        <f t="shared" si="11"/>
        <v/>
      </c>
      <c r="BC11" s="139" t="str">
        <f t="shared" si="12"/>
        <v/>
      </c>
      <c r="BD11" s="140" t="str">
        <f t="shared" si="13"/>
        <v/>
      </c>
      <c r="BE11" s="122" t="str">
        <f t="shared" si="14"/>
        <v/>
      </c>
      <c r="BF11" s="123" t="str">
        <f t="shared" si="15"/>
        <v/>
      </c>
      <c r="BG11" s="123" t="str">
        <f t="shared" si="16"/>
        <v/>
      </c>
      <c r="BH11" s="123" t="str">
        <f t="shared" si="17"/>
        <v/>
      </c>
      <c r="BI11" s="122" t="str">
        <f t="shared" si="18"/>
        <v/>
      </c>
      <c r="BJ11" s="123" t="str">
        <f t="shared" si="19"/>
        <v/>
      </c>
      <c r="BK11" s="123" t="str">
        <f t="shared" si="20"/>
        <v/>
      </c>
      <c r="BL11" s="123" t="str">
        <f t="shared" si="21"/>
        <v/>
      </c>
      <c r="BM11" s="123" t="str">
        <f t="shared" si="22"/>
        <v/>
      </c>
      <c r="BN11" s="123" t="str">
        <f t="shared" si="23"/>
        <v/>
      </c>
      <c r="BO11" s="123" t="str">
        <f t="shared" si="24"/>
        <v/>
      </c>
      <c r="BP11" s="123" t="str">
        <f t="shared" si="25"/>
        <v/>
      </c>
      <c r="BQ11" s="124" t="str">
        <f t="shared" si="26"/>
        <v/>
      </c>
      <c r="BR11" s="141" t="str">
        <f t="shared" si="27"/>
        <v/>
      </c>
      <c r="BS11" s="139" t="str">
        <f t="shared" si="28"/>
        <v/>
      </c>
      <c r="BT11" s="139" t="str">
        <f t="shared" si="29"/>
        <v/>
      </c>
      <c r="BU11" s="139" t="str">
        <f t="shared" si="30"/>
        <v/>
      </c>
      <c r="BV11" s="139" t="str">
        <f t="shared" si="31"/>
        <v/>
      </c>
      <c r="BW11" s="140" t="str">
        <f t="shared" si="32"/>
        <v/>
      </c>
      <c r="BX11" s="141" t="str">
        <f t="shared" si="33"/>
        <v/>
      </c>
      <c r="BY11" s="139" t="str">
        <f t="shared" si="34"/>
        <v/>
      </c>
      <c r="BZ11" s="139" t="str">
        <f t="shared" si="35"/>
        <v/>
      </c>
      <c r="CA11" s="139" t="str">
        <f t="shared" si="36"/>
        <v/>
      </c>
      <c r="CB11" s="139" t="str">
        <f t="shared" si="37"/>
        <v/>
      </c>
      <c r="CC11" s="139" t="str">
        <f t="shared" si="38"/>
        <v/>
      </c>
      <c r="CD11" s="140" t="str">
        <f t="shared" si="39"/>
        <v/>
      </c>
      <c r="CE11" s="141" t="str">
        <f t="shared" si="40"/>
        <v/>
      </c>
      <c r="CF11" s="139" t="str">
        <f t="shared" si="41"/>
        <v/>
      </c>
      <c r="CG11" s="139" t="str">
        <f t="shared" si="42"/>
        <v/>
      </c>
      <c r="CH11" s="139" t="str">
        <f t="shared" si="43"/>
        <v/>
      </c>
      <c r="CI11" s="139" t="str">
        <f t="shared" si="44"/>
        <v/>
      </c>
      <c r="CJ11" s="139" t="str">
        <f t="shared" si="45"/>
        <v/>
      </c>
      <c r="CK11" s="140" t="str">
        <f t="shared" si="46"/>
        <v/>
      </c>
      <c r="CL11" s="141" t="str">
        <f t="shared" si="47"/>
        <v/>
      </c>
      <c r="CM11" s="139" t="str">
        <f t="shared" si="48"/>
        <v/>
      </c>
      <c r="CN11" s="139" t="str">
        <f t="shared" si="49"/>
        <v/>
      </c>
      <c r="CO11" s="139" t="str">
        <f t="shared" si="50"/>
        <v/>
      </c>
      <c r="CP11" s="139" t="str">
        <f t="shared" si="51"/>
        <v/>
      </c>
      <c r="CQ11" s="154" t="str">
        <f t="shared" si="52"/>
        <v/>
      </c>
      <c r="CR11" s="127"/>
      <c r="CS11" s="122" t="str">
        <f t="shared" si="53"/>
        <v/>
      </c>
      <c r="CT11" s="123" t="str">
        <f t="shared" si="54"/>
        <v/>
      </c>
      <c r="CU11" s="123" t="str">
        <f t="shared" si="55"/>
        <v/>
      </c>
      <c r="CV11" s="123" t="str">
        <f t="shared" si="56"/>
        <v/>
      </c>
      <c r="CW11" s="123">
        <f t="shared" si="57"/>
        <v>1920</v>
      </c>
      <c r="CX11" s="123" t="str">
        <f t="shared" si="58"/>
        <v/>
      </c>
      <c r="CY11" s="123" t="str">
        <f t="shared" si="59"/>
        <v/>
      </c>
      <c r="CZ11" s="123" t="str">
        <f t="shared" si="60"/>
        <v/>
      </c>
      <c r="DA11" s="124" t="str">
        <f t="shared" si="61"/>
        <v/>
      </c>
      <c r="DB11" s="128" t="str">
        <f t="shared" si="62"/>
        <v/>
      </c>
      <c r="DC11" s="123" t="str">
        <f t="shared" si="63"/>
        <v/>
      </c>
      <c r="DD11" s="123" t="str">
        <f t="shared" si="64"/>
        <v/>
      </c>
      <c r="DE11" s="123" t="str">
        <f t="shared" si="65"/>
        <v/>
      </c>
      <c r="DF11" s="123" t="str">
        <f t="shared" si="66"/>
        <v/>
      </c>
      <c r="DG11" s="123" t="str">
        <f t="shared" si="67"/>
        <v/>
      </c>
      <c r="DH11" s="123" t="str">
        <f t="shared" si="68"/>
        <v/>
      </c>
      <c r="DI11" s="129" t="str">
        <f t="shared" si="69"/>
        <v/>
      </c>
      <c r="DJ11" s="98" t="s">
        <v>123</v>
      </c>
      <c r="DK11" s="248">
        <f t="shared" si="76"/>
        <v>5</v>
      </c>
    </row>
    <row r="12" spans="2:115" ht="22.5" customHeight="1">
      <c r="B12" s="98" t="s">
        <v>123</v>
      </c>
      <c r="C12" s="248">
        <f t="shared" si="70"/>
        <v>6</v>
      </c>
      <c r="D12" s="259">
        <v>45717</v>
      </c>
      <c r="E12" s="260" t="s">
        <v>128</v>
      </c>
      <c r="F12" s="261" t="s">
        <v>132</v>
      </c>
      <c r="G12" s="238" t="s">
        <v>30</v>
      </c>
      <c r="H12" s="254" t="s">
        <v>54</v>
      </c>
      <c r="I12" s="262"/>
      <c r="J12" s="263">
        <v>6699</v>
      </c>
      <c r="K12" s="107">
        <f t="shared" si="71"/>
        <v>495611</v>
      </c>
      <c r="L12" s="256" t="str">
        <f t="shared" si="84"/>
        <v>領収書G3-G6</v>
      </c>
      <c r="M12" s="267"/>
      <c r="N12" s="258" t="str">
        <f t="shared" si="80"/>
        <v/>
      </c>
      <c r="O12" s="136" t="str">
        <f t="shared" ref="O12:R12" si="88">IF($H12=O$6,$I12,"")</f>
        <v/>
      </c>
      <c r="P12" s="136" t="str">
        <f t="shared" si="88"/>
        <v/>
      </c>
      <c r="Q12" s="136" t="str">
        <f t="shared" si="88"/>
        <v/>
      </c>
      <c r="R12" s="137" t="str">
        <f t="shared" si="88"/>
        <v/>
      </c>
      <c r="S12" s="122" t="str">
        <f t="shared" ref="S12:AI12" si="89">IF($H12=S$6,$J12,"")</f>
        <v/>
      </c>
      <c r="T12" s="123" t="str">
        <f t="shared" si="89"/>
        <v/>
      </c>
      <c r="U12" s="123" t="str">
        <f t="shared" si="89"/>
        <v/>
      </c>
      <c r="V12" s="123" t="str">
        <f t="shared" si="89"/>
        <v/>
      </c>
      <c r="W12" s="122" t="str">
        <f t="shared" si="89"/>
        <v/>
      </c>
      <c r="X12" s="123">
        <f t="shared" si="89"/>
        <v>6699</v>
      </c>
      <c r="Y12" s="123" t="str">
        <f t="shared" si="89"/>
        <v/>
      </c>
      <c r="Z12" s="123" t="str">
        <f t="shared" si="89"/>
        <v/>
      </c>
      <c r="AA12" s="122" t="str">
        <f t="shared" si="89"/>
        <v/>
      </c>
      <c r="AB12" s="123" t="str">
        <f t="shared" si="89"/>
        <v/>
      </c>
      <c r="AC12" s="123" t="str">
        <f t="shared" si="89"/>
        <v/>
      </c>
      <c r="AD12" s="123" t="str">
        <f t="shared" si="89"/>
        <v/>
      </c>
      <c r="AE12" s="123" t="str">
        <f t="shared" si="89"/>
        <v/>
      </c>
      <c r="AF12" s="123" t="str">
        <f t="shared" si="89"/>
        <v/>
      </c>
      <c r="AG12" s="123" t="str">
        <f t="shared" si="89"/>
        <v/>
      </c>
      <c r="AH12" s="122" t="str">
        <f t="shared" si="89"/>
        <v/>
      </c>
      <c r="AI12" s="129" t="str">
        <f t="shared" si="89"/>
        <v/>
      </c>
      <c r="AJ12" s="617"/>
      <c r="AK12" s="38"/>
      <c r="AL12" s="98" t="s">
        <v>123</v>
      </c>
      <c r="AM12" s="248">
        <f t="shared" si="74"/>
        <v>6</v>
      </c>
      <c r="AN12" s="138" t="str">
        <f t="shared" ref="AN12:AR12" si="90">IF(AND($G12=AN$4,$H12=AN$6),$I12,"")</f>
        <v/>
      </c>
      <c r="AO12" s="139" t="str">
        <f t="shared" si="90"/>
        <v/>
      </c>
      <c r="AP12" s="139" t="str">
        <f t="shared" si="90"/>
        <v/>
      </c>
      <c r="AQ12" s="139" t="str">
        <f t="shared" si="90"/>
        <v/>
      </c>
      <c r="AR12" s="139" t="str">
        <f t="shared" si="90"/>
        <v/>
      </c>
      <c r="AS12" s="118"/>
      <c r="AT12" s="138" t="str">
        <f t="shared" si="3"/>
        <v/>
      </c>
      <c r="AU12" s="139" t="str">
        <f t="shared" si="4"/>
        <v/>
      </c>
      <c r="AV12" s="139" t="str">
        <f t="shared" si="5"/>
        <v/>
      </c>
      <c r="AW12" s="139" t="str">
        <f t="shared" si="6"/>
        <v/>
      </c>
      <c r="AX12" s="139" t="str">
        <f t="shared" si="7"/>
        <v/>
      </c>
      <c r="AY12" s="140" t="str">
        <f t="shared" si="8"/>
        <v/>
      </c>
      <c r="AZ12" s="141" t="str">
        <f t="shared" si="9"/>
        <v/>
      </c>
      <c r="BA12" s="139" t="str">
        <f t="shared" si="10"/>
        <v/>
      </c>
      <c r="BB12" s="139" t="str">
        <f t="shared" si="11"/>
        <v/>
      </c>
      <c r="BC12" s="139" t="str">
        <f t="shared" si="12"/>
        <v/>
      </c>
      <c r="BD12" s="140" t="str">
        <f t="shared" si="13"/>
        <v/>
      </c>
      <c r="BE12" s="122" t="str">
        <f t="shared" si="14"/>
        <v/>
      </c>
      <c r="BF12" s="123" t="str">
        <f t="shared" si="15"/>
        <v/>
      </c>
      <c r="BG12" s="123" t="str">
        <f t="shared" si="16"/>
        <v/>
      </c>
      <c r="BH12" s="123" t="str">
        <f t="shared" si="17"/>
        <v/>
      </c>
      <c r="BI12" s="122" t="str">
        <f t="shared" si="18"/>
        <v/>
      </c>
      <c r="BJ12" s="123" t="str">
        <f t="shared" si="19"/>
        <v/>
      </c>
      <c r="BK12" s="123" t="str">
        <f t="shared" si="20"/>
        <v/>
      </c>
      <c r="BL12" s="123" t="str">
        <f t="shared" si="21"/>
        <v/>
      </c>
      <c r="BM12" s="123" t="str">
        <f t="shared" si="22"/>
        <v/>
      </c>
      <c r="BN12" s="123" t="str">
        <f t="shared" si="23"/>
        <v/>
      </c>
      <c r="BO12" s="123" t="str">
        <f t="shared" si="24"/>
        <v/>
      </c>
      <c r="BP12" s="123" t="str">
        <f t="shared" si="25"/>
        <v/>
      </c>
      <c r="BQ12" s="124" t="str">
        <f t="shared" si="26"/>
        <v/>
      </c>
      <c r="BR12" s="142" t="str">
        <f t="shared" si="27"/>
        <v/>
      </c>
      <c r="BS12" s="143" t="str">
        <f t="shared" si="28"/>
        <v/>
      </c>
      <c r="BT12" s="143" t="str">
        <f t="shared" si="29"/>
        <v/>
      </c>
      <c r="BU12" s="143" t="str">
        <f t="shared" si="30"/>
        <v/>
      </c>
      <c r="BV12" s="143" t="str">
        <f t="shared" si="31"/>
        <v/>
      </c>
      <c r="BW12" s="144" t="str">
        <f t="shared" si="32"/>
        <v/>
      </c>
      <c r="BX12" s="141" t="str">
        <f t="shared" si="33"/>
        <v/>
      </c>
      <c r="BY12" s="139" t="str">
        <f t="shared" si="34"/>
        <v/>
      </c>
      <c r="BZ12" s="139" t="str">
        <f t="shared" si="35"/>
        <v/>
      </c>
      <c r="CA12" s="139" t="str">
        <f t="shared" si="36"/>
        <v/>
      </c>
      <c r="CB12" s="139" t="str">
        <f t="shared" si="37"/>
        <v/>
      </c>
      <c r="CC12" s="139" t="str">
        <f t="shared" si="38"/>
        <v/>
      </c>
      <c r="CD12" s="140" t="str">
        <f t="shared" si="39"/>
        <v/>
      </c>
      <c r="CE12" s="141" t="str">
        <f t="shared" si="40"/>
        <v/>
      </c>
      <c r="CF12" s="139" t="str">
        <f t="shared" si="41"/>
        <v/>
      </c>
      <c r="CG12" s="139" t="str">
        <f t="shared" si="42"/>
        <v/>
      </c>
      <c r="CH12" s="139" t="str">
        <f t="shared" si="43"/>
        <v/>
      </c>
      <c r="CI12" s="139" t="str">
        <f t="shared" si="44"/>
        <v/>
      </c>
      <c r="CJ12" s="139" t="str">
        <f t="shared" si="45"/>
        <v/>
      </c>
      <c r="CK12" s="140" t="str">
        <f t="shared" si="46"/>
        <v/>
      </c>
      <c r="CL12" s="142" t="str">
        <f t="shared" si="47"/>
        <v/>
      </c>
      <c r="CM12" s="143" t="str">
        <f t="shared" si="48"/>
        <v/>
      </c>
      <c r="CN12" s="143" t="str">
        <f t="shared" si="49"/>
        <v/>
      </c>
      <c r="CO12" s="143" t="str">
        <f t="shared" si="50"/>
        <v/>
      </c>
      <c r="CP12" s="143" t="str">
        <f t="shared" si="51"/>
        <v/>
      </c>
      <c r="CQ12" s="145" t="str">
        <f t="shared" si="52"/>
        <v/>
      </c>
      <c r="CR12" s="127"/>
      <c r="CS12" s="122" t="str">
        <f t="shared" si="53"/>
        <v/>
      </c>
      <c r="CT12" s="123" t="str">
        <f t="shared" si="54"/>
        <v/>
      </c>
      <c r="CU12" s="123" t="str">
        <f t="shared" si="55"/>
        <v/>
      </c>
      <c r="CV12" s="123" t="str">
        <f t="shared" si="56"/>
        <v/>
      </c>
      <c r="CW12" s="123">
        <f t="shared" si="57"/>
        <v>6699</v>
      </c>
      <c r="CX12" s="123" t="str">
        <f t="shared" si="58"/>
        <v/>
      </c>
      <c r="CY12" s="123" t="str">
        <f t="shared" si="59"/>
        <v/>
      </c>
      <c r="CZ12" s="123" t="str">
        <f t="shared" si="60"/>
        <v/>
      </c>
      <c r="DA12" s="124" t="str">
        <f t="shared" si="61"/>
        <v/>
      </c>
      <c r="DB12" s="128" t="str">
        <f t="shared" si="62"/>
        <v/>
      </c>
      <c r="DC12" s="123" t="str">
        <f t="shared" si="63"/>
        <v/>
      </c>
      <c r="DD12" s="123" t="str">
        <f t="shared" si="64"/>
        <v/>
      </c>
      <c r="DE12" s="123" t="str">
        <f t="shared" si="65"/>
        <v/>
      </c>
      <c r="DF12" s="123" t="str">
        <f t="shared" si="66"/>
        <v/>
      </c>
      <c r="DG12" s="123" t="str">
        <f t="shared" si="67"/>
        <v/>
      </c>
      <c r="DH12" s="123" t="str">
        <f t="shared" si="68"/>
        <v/>
      </c>
      <c r="DI12" s="129" t="str">
        <f t="shared" si="69"/>
        <v/>
      </c>
      <c r="DJ12" s="98" t="s">
        <v>123</v>
      </c>
      <c r="DK12" s="248">
        <f t="shared" si="76"/>
        <v>6</v>
      </c>
    </row>
    <row r="13" spans="2:115" ht="22.5" customHeight="1">
      <c r="B13" s="98" t="s">
        <v>123</v>
      </c>
      <c r="C13" s="248">
        <f t="shared" si="70"/>
        <v>7</v>
      </c>
      <c r="D13" s="259">
        <v>45717</v>
      </c>
      <c r="E13" s="260" t="s">
        <v>128</v>
      </c>
      <c r="F13" s="261" t="s">
        <v>133</v>
      </c>
      <c r="G13" s="268" t="s">
        <v>31</v>
      </c>
      <c r="H13" s="254" t="s">
        <v>55</v>
      </c>
      <c r="I13" s="262"/>
      <c r="J13" s="263">
        <v>211</v>
      </c>
      <c r="K13" s="107">
        <f t="shared" si="71"/>
        <v>495400</v>
      </c>
      <c r="L13" s="256" t="str">
        <f t="shared" si="84"/>
        <v>領収書G3-G6</v>
      </c>
      <c r="M13" s="267"/>
      <c r="N13" s="258" t="str">
        <f t="shared" si="80"/>
        <v/>
      </c>
      <c r="O13" s="136" t="str">
        <f t="shared" ref="O13:R13" si="91">IF($H13=O$6,$I13,"")</f>
        <v/>
      </c>
      <c r="P13" s="136" t="str">
        <f t="shared" si="91"/>
        <v/>
      </c>
      <c r="Q13" s="136" t="str">
        <f t="shared" si="91"/>
        <v/>
      </c>
      <c r="R13" s="137" t="str">
        <f t="shared" si="91"/>
        <v/>
      </c>
      <c r="S13" s="122" t="str">
        <f t="shared" ref="S13:AI13" si="92">IF($H13=S$6,$J13,"")</f>
        <v/>
      </c>
      <c r="T13" s="123" t="str">
        <f t="shared" si="92"/>
        <v/>
      </c>
      <c r="U13" s="123" t="str">
        <f t="shared" si="92"/>
        <v/>
      </c>
      <c r="V13" s="123" t="str">
        <f t="shared" si="92"/>
        <v/>
      </c>
      <c r="W13" s="122" t="str">
        <f t="shared" si="92"/>
        <v/>
      </c>
      <c r="X13" s="123" t="str">
        <f t="shared" si="92"/>
        <v/>
      </c>
      <c r="Y13" s="123">
        <f t="shared" si="92"/>
        <v>211</v>
      </c>
      <c r="Z13" s="123" t="str">
        <f t="shared" si="92"/>
        <v/>
      </c>
      <c r="AA13" s="122" t="str">
        <f t="shared" si="92"/>
        <v/>
      </c>
      <c r="AB13" s="123" t="str">
        <f t="shared" si="92"/>
        <v/>
      </c>
      <c r="AC13" s="123" t="str">
        <f t="shared" si="92"/>
        <v/>
      </c>
      <c r="AD13" s="123" t="str">
        <f t="shared" si="92"/>
        <v/>
      </c>
      <c r="AE13" s="123" t="str">
        <f t="shared" si="92"/>
        <v/>
      </c>
      <c r="AF13" s="123" t="str">
        <f t="shared" si="92"/>
        <v/>
      </c>
      <c r="AG13" s="123" t="str">
        <f t="shared" si="92"/>
        <v/>
      </c>
      <c r="AH13" s="122" t="str">
        <f t="shared" si="92"/>
        <v/>
      </c>
      <c r="AI13" s="129" t="str">
        <f t="shared" si="92"/>
        <v/>
      </c>
      <c r="AJ13" s="617"/>
      <c r="AK13" s="38"/>
      <c r="AL13" s="98" t="s">
        <v>123</v>
      </c>
      <c r="AM13" s="248">
        <f t="shared" si="74"/>
        <v>7</v>
      </c>
      <c r="AN13" s="138" t="str">
        <f t="shared" ref="AN13:AR13" si="93">IF(AND($G13=AN$4,$H13=AN$6),$I13,"")</f>
        <v/>
      </c>
      <c r="AO13" s="139" t="str">
        <f t="shared" si="93"/>
        <v/>
      </c>
      <c r="AP13" s="139" t="str">
        <f t="shared" si="93"/>
        <v/>
      </c>
      <c r="AQ13" s="139" t="str">
        <f t="shared" si="93"/>
        <v/>
      </c>
      <c r="AR13" s="139" t="str">
        <f t="shared" si="93"/>
        <v/>
      </c>
      <c r="AS13" s="118"/>
      <c r="AT13" s="138" t="str">
        <f t="shared" si="3"/>
        <v/>
      </c>
      <c r="AU13" s="139" t="str">
        <f t="shared" si="4"/>
        <v/>
      </c>
      <c r="AV13" s="139" t="str">
        <f t="shared" si="5"/>
        <v/>
      </c>
      <c r="AW13" s="139" t="str">
        <f t="shared" si="6"/>
        <v/>
      </c>
      <c r="AX13" s="139" t="str">
        <f t="shared" si="7"/>
        <v/>
      </c>
      <c r="AY13" s="140" t="str">
        <f t="shared" si="8"/>
        <v/>
      </c>
      <c r="AZ13" s="141" t="str">
        <f t="shared" si="9"/>
        <v/>
      </c>
      <c r="BA13" s="139" t="str">
        <f t="shared" si="10"/>
        <v/>
      </c>
      <c r="BB13" s="139" t="str">
        <f t="shared" si="11"/>
        <v/>
      </c>
      <c r="BC13" s="139" t="str">
        <f t="shared" si="12"/>
        <v/>
      </c>
      <c r="BD13" s="140" t="str">
        <f t="shared" si="13"/>
        <v/>
      </c>
      <c r="BE13" s="122" t="str">
        <f t="shared" si="14"/>
        <v/>
      </c>
      <c r="BF13" s="123" t="str">
        <f t="shared" si="15"/>
        <v/>
      </c>
      <c r="BG13" s="123" t="str">
        <f t="shared" si="16"/>
        <v/>
      </c>
      <c r="BH13" s="123" t="str">
        <f t="shared" si="17"/>
        <v/>
      </c>
      <c r="BI13" s="122" t="str">
        <f t="shared" si="18"/>
        <v/>
      </c>
      <c r="BJ13" s="123" t="str">
        <f t="shared" si="19"/>
        <v/>
      </c>
      <c r="BK13" s="123" t="str">
        <f t="shared" si="20"/>
        <v/>
      </c>
      <c r="BL13" s="123" t="str">
        <f t="shared" si="21"/>
        <v/>
      </c>
      <c r="BM13" s="123" t="str">
        <f t="shared" si="22"/>
        <v/>
      </c>
      <c r="BN13" s="123" t="str">
        <f t="shared" si="23"/>
        <v/>
      </c>
      <c r="BO13" s="123" t="str">
        <f t="shared" si="24"/>
        <v/>
      </c>
      <c r="BP13" s="123" t="str">
        <f t="shared" si="25"/>
        <v/>
      </c>
      <c r="BQ13" s="124" t="str">
        <f t="shared" si="26"/>
        <v/>
      </c>
      <c r="BR13" s="141" t="str">
        <f t="shared" si="27"/>
        <v/>
      </c>
      <c r="BS13" s="139" t="str">
        <f t="shared" si="28"/>
        <v/>
      </c>
      <c r="BT13" s="139" t="str">
        <f t="shared" si="29"/>
        <v/>
      </c>
      <c r="BU13" s="139" t="str">
        <f t="shared" si="30"/>
        <v/>
      </c>
      <c r="BV13" s="139" t="str">
        <f t="shared" si="31"/>
        <v/>
      </c>
      <c r="BW13" s="140" t="str">
        <f t="shared" si="32"/>
        <v/>
      </c>
      <c r="BX13" s="141" t="str">
        <f t="shared" si="33"/>
        <v/>
      </c>
      <c r="BY13" s="139" t="str">
        <f t="shared" si="34"/>
        <v/>
      </c>
      <c r="BZ13" s="139" t="str">
        <f t="shared" si="35"/>
        <v/>
      </c>
      <c r="CA13" s="139" t="str">
        <f t="shared" si="36"/>
        <v/>
      </c>
      <c r="CB13" s="139" t="str">
        <f t="shared" si="37"/>
        <v/>
      </c>
      <c r="CC13" s="139" t="str">
        <f t="shared" si="38"/>
        <v/>
      </c>
      <c r="CD13" s="140" t="str">
        <f t="shared" si="39"/>
        <v/>
      </c>
      <c r="CE13" s="141" t="str">
        <f t="shared" si="40"/>
        <v/>
      </c>
      <c r="CF13" s="139" t="str">
        <f t="shared" si="41"/>
        <v/>
      </c>
      <c r="CG13" s="139" t="str">
        <f t="shared" si="42"/>
        <v/>
      </c>
      <c r="CH13" s="139" t="str">
        <f t="shared" si="43"/>
        <v/>
      </c>
      <c r="CI13" s="139" t="str">
        <f t="shared" si="44"/>
        <v/>
      </c>
      <c r="CJ13" s="139" t="str">
        <f t="shared" si="45"/>
        <v/>
      </c>
      <c r="CK13" s="140" t="str">
        <f t="shared" si="46"/>
        <v/>
      </c>
      <c r="CL13" s="141" t="str">
        <f t="shared" si="47"/>
        <v/>
      </c>
      <c r="CM13" s="139" t="str">
        <f t="shared" si="48"/>
        <v/>
      </c>
      <c r="CN13" s="139" t="str">
        <f t="shared" si="49"/>
        <v/>
      </c>
      <c r="CO13" s="139" t="str">
        <f t="shared" si="50"/>
        <v/>
      </c>
      <c r="CP13" s="139" t="str">
        <f t="shared" si="51"/>
        <v/>
      </c>
      <c r="CQ13" s="154" t="str">
        <f t="shared" si="52"/>
        <v/>
      </c>
      <c r="CR13" s="127"/>
      <c r="CS13" s="122" t="str">
        <f t="shared" si="53"/>
        <v/>
      </c>
      <c r="CT13" s="123" t="str">
        <f t="shared" si="54"/>
        <v/>
      </c>
      <c r="CU13" s="123" t="str">
        <f t="shared" si="55"/>
        <v/>
      </c>
      <c r="CV13" s="123" t="str">
        <f t="shared" si="56"/>
        <v/>
      </c>
      <c r="CW13" s="123" t="str">
        <f t="shared" si="57"/>
        <v/>
      </c>
      <c r="CX13" s="123" t="str">
        <f t="shared" si="58"/>
        <v/>
      </c>
      <c r="CY13" s="123" t="str">
        <f t="shared" si="59"/>
        <v/>
      </c>
      <c r="CZ13" s="123" t="str">
        <f t="shared" si="60"/>
        <v/>
      </c>
      <c r="DA13" s="124" t="str">
        <f t="shared" si="61"/>
        <v/>
      </c>
      <c r="DB13" s="128" t="str">
        <f t="shared" si="62"/>
        <v/>
      </c>
      <c r="DC13" s="123" t="str">
        <f t="shared" si="63"/>
        <v/>
      </c>
      <c r="DD13" s="123" t="str">
        <f t="shared" si="64"/>
        <v/>
      </c>
      <c r="DE13" s="123" t="str">
        <f t="shared" si="65"/>
        <v/>
      </c>
      <c r="DF13" s="123" t="str">
        <f t="shared" si="66"/>
        <v/>
      </c>
      <c r="DG13" s="123">
        <f t="shared" si="67"/>
        <v>211</v>
      </c>
      <c r="DH13" s="123" t="str">
        <f t="shared" si="68"/>
        <v/>
      </c>
      <c r="DI13" s="129" t="str">
        <f t="shared" si="69"/>
        <v/>
      </c>
      <c r="DJ13" s="98" t="s">
        <v>123</v>
      </c>
      <c r="DK13" s="248">
        <f t="shared" si="76"/>
        <v>7</v>
      </c>
    </row>
    <row r="14" spans="2:115" ht="22.5" customHeight="1">
      <c r="B14" s="98" t="s">
        <v>123</v>
      </c>
      <c r="C14" s="248">
        <f t="shared" si="70"/>
        <v>8</v>
      </c>
      <c r="D14" s="259">
        <v>45717</v>
      </c>
      <c r="E14" s="260" t="s">
        <v>128</v>
      </c>
      <c r="F14" s="261" t="s">
        <v>133</v>
      </c>
      <c r="G14" s="238" t="s">
        <v>31</v>
      </c>
      <c r="H14" s="254" t="s">
        <v>55</v>
      </c>
      <c r="I14" s="262"/>
      <c r="J14" s="263">
        <v>626</v>
      </c>
      <c r="K14" s="107">
        <f t="shared" si="71"/>
        <v>494774</v>
      </c>
      <c r="L14" s="256" t="str">
        <f t="shared" si="84"/>
        <v>領収書G3-G6</v>
      </c>
      <c r="M14" s="267"/>
      <c r="N14" s="258" t="str">
        <f t="shared" si="80"/>
        <v/>
      </c>
      <c r="O14" s="136" t="str">
        <f t="shared" ref="O14:R14" si="94">IF($H14=O$6,$I14,"")</f>
        <v/>
      </c>
      <c r="P14" s="136" t="str">
        <f t="shared" si="94"/>
        <v/>
      </c>
      <c r="Q14" s="136" t="str">
        <f t="shared" si="94"/>
        <v/>
      </c>
      <c r="R14" s="137" t="str">
        <f t="shared" si="94"/>
        <v/>
      </c>
      <c r="S14" s="122" t="str">
        <f t="shared" ref="S14:AI14" si="95">IF($H14=S$6,$J14,"")</f>
        <v/>
      </c>
      <c r="T14" s="123" t="str">
        <f t="shared" si="95"/>
        <v/>
      </c>
      <c r="U14" s="123" t="str">
        <f t="shared" si="95"/>
        <v/>
      </c>
      <c r="V14" s="123" t="str">
        <f t="shared" si="95"/>
        <v/>
      </c>
      <c r="W14" s="122" t="str">
        <f t="shared" si="95"/>
        <v/>
      </c>
      <c r="X14" s="123" t="str">
        <f t="shared" si="95"/>
        <v/>
      </c>
      <c r="Y14" s="123">
        <f t="shared" si="95"/>
        <v>626</v>
      </c>
      <c r="Z14" s="123" t="str">
        <f t="shared" si="95"/>
        <v/>
      </c>
      <c r="AA14" s="122" t="str">
        <f t="shared" si="95"/>
        <v/>
      </c>
      <c r="AB14" s="123" t="str">
        <f t="shared" si="95"/>
        <v/>
      </c>
      <c r="AC14" s="123" t="str">
        <f t="shared" si="95"/>
        <v/>
      </c>
      <c r="AD14" s="123" t="str">
        <f t="shared" si="95"/>
        <v/>
      </c>
      <c r="AE14" s="123" t="str">
        <f t="shared" si="95"/>
        <v/>
      </c>
      <c r="AF14" s="123" t="str">
        <f t="shared" si="95"/>
        <v/>
      </c>
      <c r="AG14" s="123" t="str">
        <f t="shared" si="95"/>
        <v/>
      </c>
      <c r="AH14" s="122" t="str">
        <f t="shared" si="95"/>
        <v/>
      </c>
      <c r="AI14" s="129" t="str">
        <f t="shared" si="95"/>
        <v/>
      </c>
      <c r="AJ14" s="617"/>
      <c r="AK14" s="38"/>
      <c r="AL14" s="98" t="s">
        <v>123</v>
      </c>
      <c r="AM14" s="248">
        <f t="shared" si="74"/>
        <v>8</v>
      </c>
      <c r="AN14" s="138" t="str">
        <f t="shared" ref="AN14:AR14" si="96">IF(AND($G14=AN$4,$H14=AN$6),$I14,"")</f>
        <v/>
      </c>
      <c r="AO14" s="139" t="str">
        <f t="shared" si="96"/>
        <v/>
      </c>
      <c r="AP14" s="139" t="str">
        <f t="shared" si="96"/>
        <v/>
      </c>
      <c r="AQ14" s="139" t="str">
        <f t="shared" si="96"/>
        <v/>
      </c>
      <c r="AR14" s="139" t="str">
        <f t="shared" si="96"/>
        <v/>
      </c>
      <c r="AS14" s="118"/>
      <c r="AT14" s="138" t="str">
        <f t="shared" si="3"/>
        <v/>
      </c>
      <c r="AU14" s="139" t="str">
        <f t="shared" si="4"/>
        <v/>
      </c>
      <c r="AV14" s="139" t="str">
        <f t="shared" si="5"/>
        <v/>
      </c>
      <c r="AW14" s="139" t="str">
        <f t="shared" si="6"/>
        <v/>
      </c>
      <c r="AX14" s="139" t="str">
        <f t="shared" si="7"/>
        <v/>
      </c>
      <c r="AY14" s="140" t="str">
        <f t="shared" si="8"/>
        <v/>
      </c>
      <c r="AZ14" s="141" t="str">
        <f t="shared" si="9"/>
        <v/>
      </c>
      <c r="BA14" s="139" t="str">
        <f t="shared" si="10"/>
        <v/>
      </c>
      <c r="BB14" s="139" t="str">
        <f t="shared" si="11"/>
        <v/>
      </c>
      <c r="BC14" s="139" t="str">
        <f t="shared" si="12"/>
        <v/>
      </c>
      <c r="BD14" s="140" t="str">
        <f t="shared" si="13"/>
        <v/>
      </c>
      <c r="BE14" s="122" t="str">
        <f t="shared" si="14"/>
        <v/>
      </c>
      <c r="BF14" s="123" t="str">
        <f t="shared" si="15"/>
        <v/>
      </c>
      <c r="BG14" s="123" t="str">
        <f t="shared" si="16"/>
        <v/>
      </c>
      <c r="BH14" s="123" t="str">
        <f t="shared" si="17"/>
        <v/>
      </c>
      <c r="BI14" s="122" t="str">
        <f t="shared" si="18"/>
        <v/>
      </c>
      <c r="BJ14" s="123" t="str">
        <f t="shared" si="19"/>
        <v/>
      </c>
      <c r="BK14" s="123" t="str">
        <f t="shared" si="20"/>
        <v/>
      </c>
      <c r="BL14" s="123" t="str">
        <f t="shared" si="21"/>
        <v/>
      </c>
      <c r="BM14" s="123" t="str">
        <f t="shared" si="22"/>
        <v/>
      </c>
      <c r="BN14" s="123" t="str">
        <f t="shared" si="23"/>
        <v/>
      </c>
      <c r="BO14" s="123" t="str">
        <f t="shared" si="24"/>
        <v/>
      </c>
      <c r="BP14" s="123" t="str">
        <f t="shared" si="25"/>
        <v/>
      </c>
      <c r="BQ14" s="124" t="str">
        <f t="shared" si="26"/>
        <v/>
      </c>
      <c r="BR14" s="141" t="str">
        <f t="shared" si="27"/>
        <v/>
      </c>
      <c r="BS14" s="139" t="str">
        <f t="shared" si="28"/>
        <v/>
      </c>
      <c r="BT14" s="139" t="str">
        <f t="shared" si="29"/>
        <v/>
      </c>
      <c r="BU14" s="139" t="str">
        <f t="shared" si="30"/>
        <v/>
      </c>
      <c r="BV14" s="139" t="str">
        <f t="shared" si="31"/>
        <v/>
      </c>
      <c r="BW14" s="140" t="str">
        <f t="shared" si="32"/>
        <v/>
      </c>
      <c r="BX14" s="141" t="str">
        <f t="shared" si="33"/>
        <v/>
      </c>
      <c r="BY14" s="139" t="str">
        <f t="shared" si="34"/>
        <v/>
      </c>
      <c r="BZ14" s="139" t="str">
        <f t="shared" si="35"/>
        <v/>
      </c>
      <c r="CA14" s="139" t="str">
        <f t="shared" si="36"/>
        <v/>
      </c>
      <c r="CB14" s="139" t="str">
        <f t="shared" si="37"/>
        <v/>
      </c>
      <c r="CC14" s="139" t="str">
        <f t="shared" si="38"/>
        <v/>
      </c>
      <c r="CD14" s="140" t="str">
        <f t="shared" si="39"/>
        <v/>
      </c>
      <c r="CE14" s="141" t="str">
        <f t="shared" si="40"/>
        <v/>
      </c>
      <c r="CF14" s="139" t="str">
        <f t="shared" si="41"/>
        <v/>
      </c>
      <c r="CG14" s="139" t="str">
        <f t="shared" si="42"/>
        <v/>
      </c>
      <c r="CH14" s="139" t="str">
        <f t="shared" si="43"/>
        <v/>
      </c>
      <c r="CI14" s="139" t="str">
        <f t="shared" si="44"/>
        <v/>
      </c>
      <c r="CJ14" s="139" t="str">
        <f t="shared" si="45"/>
        <v/>
      </c>
      <c r="CK14" s="140" t="str">
        <f t="shared" si="46"/>
        <v/>
      </c>
      <c r="CL14" s="141" t="str">
        <f t="shared" si="47"/>
        <v/>
      </c>
      <c r="CM14" s="139" t="str">
        <f t="shared" si="48"/>
        <v/>
      </c>
      <c r="CN14" s="139" t="str">
        <f t="shared" si="49"/>
        <v/>
      </c>
      <c r="CO14" s="139" t="str">
        <f t="shared" si="50"/>
        <v/>
      </c>
      <c r="CP14" s="139" t="str">
        <f t="shared" si="51"/>
        <v/>
      </c>
      <c r="CQ14" s="154" t="str">
        <f t="shared" si="52"/>
        <v/>
      </c>
      <c r="CR14" s="127"/>
      <c r="CS14" s="122" t="str">
        <f t="shared" si="53"/>
        <v/>
      </c>
      <c r="CT14" s="123" t="str">
        <f t="shared" si="54"/>
        <v/>
      </c>
      <c r="CU14" s="123" t="str">
        <f t="shared" si="55"/>
        <v/>
      </c>
      <c r="CV14" s="123" t="str">
        <f t="shared" si="56"/>
        <v/>
      </c>
      <c r="CW14" s="123" t="str">
        <f t="shared" si="57"/>
        <v/>
      </c>
      <c r="CX14" s="123" t="str">
        <f t="shared" si="58"/>
        <v/>
      </c>
      <c r="CY14" s="123" t="str">
        <f t="shared" si="59"/>
        <v/>
      </c>
      <c r="CZ14" s="123" t="str">
        <f t="shared" si="60"/>
        <v/>
      </c>
      <c r="DA14" s="124" t="str">
        <f t="shared" si="61"/>
        <v/>
      </c>
      <c r="DB14" s="128" t="str">
        <f t="shared" si="62"/>
        <v/>
      </c>
      <c r="DC14" s="123" t="str">
        <f t="shared" si="63"/>
        <v/>
      </c>
      <c r="DD14" s="123" t="str">
        <f t="shared" si="64"/>
        <v/>
      </c>
      <c r="DE14" s="123" t="str">
        <f t="shared" si="65"/>
        <v/>
      </c>
      <c r="DF14" s="123" t="str">
        <f t="shared" si="66"/>
        <v/>
      </c>
      <c r="DG14" s="123">
        <f t="shared" si="67"/>
        <v>626</v>
      </c>
      <c r="DH14" s="123" t="str">
        <f t="shared" si="68"/>
        <v/>
      </c>
      <c r="DI14" s="129" t="str">
        <f t="shared" si="69"/>
        <v/>
      </c>
      <c r="DJ14" s="98" t="s">
        <v>123</v>
      </c>
      <c r="DK14" s="248">
        <f t="shared" si="76"/>
        <v>8</v>
      </c>
    </row>
    <row r="15" spans="2:115" ht="22.5" customHeight="1">
      <c r="B15" s="98" t="s">
        <v>123</v>
      </c>
      <c r="C15" s="248">
        <f t="shared" si="70"/>
        <v>9</v>
      </c>
      <c r="D15" s="259">
        <v>45717</v>
      </c>
      <c r="E15" s="260" t="s">
        <v>128</v>
      </c>
      <c r="F15" s="261" t="s">
        <v>134</v>
      </c>
      <c r="G15" s="238" t="s">
        <v>31</v>
      </c>
      <c r="H15" s="254" t="s">
        <v>50</v>
      </c>
      <c r="I15" s="262"/>
      <c r="J15" s="263">
        <v>1945</v>
      </c>
      <c r="K15" s="107">
        <f t="shared" si="71"/>
        <v>492829</v>
      </c>
      <c r="L15" s="256" t="str">
        <f t="shared" ref="L15:L17" si="97">HYPERLINK("./領収書_公開用/外領収書G7-9.pdf","領収書G7-G9")</f>
        <v>領収書G7-G9</v>
      </c>
      <c r="M15" s="267"/>
      <c r="N15" s="258"/>
      <c r="O15" s="136"/>
      <c r="P15" s="136"/>
      <c r="Q15" s="136"/>
      <c r="R15" s="137"/>
      <c r="S15" s="122" t="str">
        <f t="shared" ref="S15:AI15" si="98">IF($H15=S$6,$J15,"")</f>
        <v/>
      </c>
      <c r="T15" s="123">
        <f t="shared" si="98"/>
        <v>1945</v>
      </c>
      <c r="U15" s="123" t="str">
        <f t="shared" si="98"/>
        <v/>
      </c>
      <c r="V15" s="123" t="str">
        <f t="shared" si="98"/>
        <v/>
      </c>
      <c r="W15" s="122" t="str">
        <f t="shared" si="98"/>
        <v/>
      </c>
      <c r="X15" s="123" t="str">
        <f t="shared" si="98"/>
        <v/>
      </c>
      <c r="Y15" s="123" t="str">
        <f t="shared" si="98"/>
        <v/>
      </c>
      <c r="Z15" s="123" t="str">
        <f t="shared" si="98"/>
        <v/>
      </c>
      <c r="AA15" s="122" t="str">
        <f t="shared" si="98"/>
        <v/>
      </c>
      <c r="AB15" s="123" t="str">
        <f t="shared" si="98"/>
        <v/>
      </c>
      <c r="AC15" s="123" t="str">
        <f t="shared" si="98"/>
        <v/>
      </c>
      <c r="AD15" s="123" t="str">
        <f t="shared" si="98"/>
        <v/>
      </c>
      <c r="AE15" s="123" t="str">
        <f t="shared" si="98"/>
        <v/>
      </c>
      <c r="AF15" s="123" t="str">
        <f t="shared" si="98"/>
        <v/>
      </c>
      <c r="AG15" s="123" t="str">
        <f t="shared" si="98"/>
        <v/>
      </c>
      <c r="AH15" s="122" t="str">
        <f t="shared" si="98"/>
        <v/>
      </c>
      <c r="AI15" s="129" t="str">
        <f t="shared" si="98"/>
        <v/>
      </c>
      <c r="AJ15" s="617"/>
      <c r="AK15" s="38"/>
      <c r="AL15" s="98" t="s">
        <v>123</v>
      </c>
      <c r="AM15" s="248">
        <f t="shared" si="74"/>
        <v>9</v>
      </c>
      <c r="AN15" s="138" t="str">
        <f t="shared" ref="AN15:AR15" si="99">IF(AND($G15=AN$4,$H15=AN$6),$I15,"")</f>
        <v/>
      </c>
      <c r="AO15" s="139" t="str">
        <f t="shared" si="99"/>
        <v/>
      </c>
      <c r="AP15" s="139" t="str">
        <f t="shared" si="99"/>
        <v/>
      </c>
      <c r="AQ15" s="139" t="str">
        <f t="shared" si="99"/>
        <v/>
      </c>
      <c r="AR15" s="139" t="str">
        <f t="shared" si="99"/>
        <v/>
      </c>
      <c r="AS15" s="118"/>
      <c r="AT15" s="138" t="str">
        <f t="shared" si="3"/>
        <v/>
      </c>
      <c r="AU15" s="139" t="str">
        <f t="shared" si="4"/>
        <v/>
      </c>
      <c r="AV15" s="139" t="str">
        <f t="shared" si="5"/>
        <v/>
      </c>
      <c r="AW15" s="139" t="str">
        <f t="shared" si="6"/>
        <v/>
      </c>
      <c r="AX15" s="139" t="str">
        <f t="shared" si="7"/>
        <v/>
      </c>
      <c r="AY15" s="140" t="str">
        <f t="shared" si="8"/>
        <v/>
      </c>
      <c r="AZ15" s="141" t="str">
        <f t="shared" si="9"/>
        <v/>
      </c>
      <c r="BA15" s="139" t="str">
        <f t="shared" si="10"/>
        <v/>
      </c>
      <c r="BB15" s="139" t="str">
        <f t="shared" si="11"/>
        <v/>
      </c>
      <c r="BC15" s="139" t="str">
        <f t="shared" si="12"/>
        <v/>
      </c>
      <c r="BD15" s="140" t="str">
        <f t="shared" si="13"/>
        <v/>
      </c>
      <c r="BE15" s="122" t="str">
        <f t="shared" si="14"/>
        <v/>
      </c>
      <c r="BF15" s="123" t="str">
        <f t="shared" si="15"/>
        <v/>
      </c>
      <c r="BG15" s="123" t="str">
        <f t="shared" si="16"/>
        <v/>
      </c>
      <c r="BH15" s="123" t="str">
        <f t="shared" si="17"/>
        <v/>
      </c>
      <c r="BI15" s="122" t="str">
        <f t="shared" si="18"/>
        <v/>
      </c>
      <c r="BJ15" s="123" t="str">
        <f t="shared" si="19"/>
        <v/>
      </c>
      <c r="BK15" s="123" t="str">
        <f t="shared" si="20"/>
        <v/>
      </c>
      <c r="BL15" s="123" t="str">
        <f t="shared" si="21"/>
        <v/>
      </c>
      <c r="BM15" s="123" t="str">
        <f t="shared" si="22"/>
        <v/>
      </c>
      <c r="BN15" s="123" t="str">
        <f t="shared" si="23"/>
        <v/>
      </c>
      <c r="BO15" s="123" t="str">
        <f t="shared" si="24"/>
        <v/>
      </c>
      <c r="BP15" s="123" t="str">
        <f t="shared" si="25"/>
        <v/>
      </c>
      <c r="BQ15" s="124" t="str">
        <f t="shared" si="26"/>
        <v/>
      </c>
      <c r="BR15" s="142" t="str">
        <f t="shared" si="27"/>
        <v/>
      </c>
      <c r="BS15" s="143" t="str">
        <f t="shared" si="28"/>
        <v/>
      </c>
      <c r="BT15" s="143" t="str">
        <f t="shared" si="29"/>
        <v/>
      </c>
      <c r="BU15" s="143" t="str">
        <f t="shared" si="30"/>
        <v/>
      </c>
      <c r="BV15" s="143" t="str">
        <f t="shared" si="31"/>
        <v/>
      </c>
      <c r="BW15" s="144" t="str">
        <f t="shared" si="32"/>
        <v/>
      </c>
      <c r="BX15" s="141" t="str">
        <f t="shared" si="33"/>
        <v/>
      </c>
      <c r="BY15" s="139" t="str">
        <f t="shared" si="34"/>
        <v/>
      </c>
      <c r="BZ15" s="139" t="str">
        <f t="shared" si="35"/>
        <v/>
      </c>
      <c r="CA15" s="139" t="str">
        <f t="shared" si="36"/>
        <v/>
      </c>
      <c r="CB15" s="139" t="str">
        <f t="shared" si="37"/>
        <v/>
      </c>
      <c r="CC15" s="139" t="str">
        <f t="shared" si="38"/>
        <v/>
      </c>
      <c r="CD15" s="140" t="str">
        <f t="shared" si="39"/>
        <v/>
      </c>
      <c r="CE15" s="141" t="str">
        <f t="shared" si="40"/>
        <v/>
      </c>
      <c r="CF15" s="139" t="str">
        <f t="shared" si="41"/>
        <v/>
      </c>
      <c r="CG15" s="139" t="str">
        <f t="shared" si="42"/>
        <v/>
      </c>
      <c r="CH15" s="139" t="str">
        <f t="shared" si="43"/>
        <v/>
      </c>
      <c r="CI15" s="139" t="str">
        <f t="shared" si="44"/>
        <v/>
      </c>
      <c r="CJ15" s="139" t="str">
        <f t="shared" si="45"/>
        <v/>
      </c>
      <c r="CK15" s="140" t="str">
        <f t="shared" si="46"/>
        <v/>
      </c>
      <c r="CL15" s="142" t="str">
        <f t="shared" si="47"/>
        <v/>
      </c>
      <c r="CM15" s="143" t="str">
        <f t="shared" si="48"/>
        <v/>
      </c>
      <c r="CN15" s="143" t="str">
        <f t="shared" si="49"/>
        <v/>
      </c>
      <c r="CO15" s="143" t="str">
        <f t="shared" si="50"/>
        <v/>
      </c>
      <c r="CP15" s="143" t="str">
        <f t="shared" si="51"/>
        <v/>
      </c>
      <c r="CQ15" s="145" t="str">
        <f t="shared" si="52"/>
        <v/>
      </c>
      <c r="CR15" s="127"/>
      <c r="CS15" s="122" t="str">
        <f t="shared" si="53"/>
        <v/>
      </c>
      <c r="CT15" s="123" t="str">
        <f t="shared" si="54"/>
        <v/>
      </c>
      <c r="CU15" s="123" t="str">
        <f t="shared" si="55"/>
        <v/>
      </c>
      <c r="CV15" s="123" t="str">
        <f t="shared" si="56"/>
        <v/>
      </c>
      <c r="CW15" s="123" t="str">
        <f t="shared" si="57"/>
        <v/>
      </c>
      <c r="CX15" s="123" t="str">
        <f t="shared" si="58"/>
        <v/>
      </c>
      <c r="CY15" s="123" t="str">
        <f t="shared" si="59"/>
        <v/>
      </c>
      <c r="CZ15" s="123" t="str">
        <f t="shared" si="60"/>
        <v/>
      </c>
      <c r="DA15" s="124" t="str">
        <f t="shared" si="61"/>
        <v/>
      </c>
      <c r="DB15" s="128">
        <f t="shared" si="62"/>
        <v>1945</v>
      </c>
      <c r="DC15" s="123" t="str">
        <f t="shared" si="63"/>
        <v/>
      </c>
      <c r="DD15" s="123" t="str">
        <f t="shared" si="64"/>
        <v/>
      </c>
      <c r="DE15" s="123" t="str">
        <f t="shared" si="65"/>
        <v/>
      </c>
      <c r="DF15" s="123" t="str">
        <f t="shared" si="66"/>
        <v/>
      </c>
      <c r="DG15" s="123" t="str">
        <f t="shared" si="67"/>
        <v/>
      </c>
      <c r="DH15" s="123" t="str">
        <f t="shared" si="68"/>
        <v/>
      </c>
      <c r="DI15" s="129" t="str">
        <f t="shared" si="69"/>
        <v/>
      </c>
      <c r="DJ15" s="98" t="s">
        <v>123</v>
      </c>
      <c r="DK15" s="248">
        <f t="shared" si="76"/>
        <v>9</v>
      </c>
    </row>
    <row r="16" spans="2:115" ht="22.5" customHeight="1">
      <c r="B16" s="98" t="s">
        <v>123</v>
      </c>
      <c r="C16" s="248">
        <f t="shared" si="70"/>
        <v>10</v>
      </c>
      <c r="D16" s="259">
        <v>45717</v>
      </c>
      <c r="E16" s="260" t="s">
        <v>128</v>
      </c>
      <c r="F16" s="261" t="s">
        <v>135</v>
      </c>
      <c r="G16" s="238" t="s">
        <v>31</v>
      </c>
      <c r="H16" s="254" t="s">
        <v>50</v>
      </c>
      <c r="I16" s="262"/>
      <c r="J16" s="263">
        <v>1210</v>
      </c>
      <c r="K16" s="107">
        <f t="shared" si="71"/>
        <v>491619</v>
      </c>
      <c r="L16" s="256" t="str">
        <f t="shared" si="97"/>
        <v>領収書G7-G9</v>
      </c>
      <c r="M16" s="267"/>
      <c r="N16" s="258" t="str">
        <f t="shared" ref="N16:R16" si="100">IF($H16=N$6,$I16,"")</f>
        <v/>
      </c>
      <c r="O16" s="136" t="str">
        <f t="shared" si="100"/>
        <v/>
      </c>
      <c r="P16" s="136" t="str">
        <f t="shared" si="100"/>
        <v/>
      </c>
      <c r="Q16" s="136" t="str">
        <f t="shared" si="100"/>
        <v/>
      </c>
      <c r="R16" s="137" t="str">
        <f t="shared" si="100"/>
        <v/>
      </c>
      <c r="S16" s="122" t="str">
        <f t="shared" ref="S16:AI16" si="101">IF($H16=S$6,$J16,"")</f>
        <v/>
      </c>
      <c r="T16" s="123">
        <f t="shared" si="101"/>
        <v>1210</v>
      </c>
      <c r="U16" s="123" t="str">
        <f t="shared" si="101"/>
        <v/>
      </c>
      <c r="V16" s="123" t="str">
        <f t="shared" si="101"/>
        <v/>
      </c>
      <c r="W16" s="122" t="str">
        <f t="shared" si="101"/>
        <v/>
      </c>
      <c r="X16" s="123" t="str">
        <f t="shared" si="101"/>
        <v/>
      </c>
      <c r="Y16" s="123" t="str">
        <f t="shared" si="101"/>
        <v/>
      </c>
      <c r="Z16" s="123" t="str">
        <f t="shared" si="101"/>
        <v/>
      </c>
      <c r="AA16" s="122" t="str">
        <f t="shared" si="101"/>
        <v/>
      </c>
      <c r="AB16" s="123" t="str">
        <f t="shared" si="101"/>
        <v/>
      </c>
      <c r="AC16" s="123" t="str">
        <f t="shared" si="101"/>
        <v/>
      </c>
      <c r="AD16" s="123" t="str">
        <f t="shared" si="101"/>
        <v/>
      </c>
      <c r="AE16" s="123" t="str">
        <f t="shared" si="101"/>
        <v/>
      </c>
      <c r="AF16" s="123" t="str">
        <f t="shared" si="101"/>
        <v/>
      </c>
      <c r="AG16" s="123" t="str">
        <f t="shared" si="101"/>
        <v/>
      </c>
      <c r="AH16" s="122" t="str">
        <f t="shared" si="101"/>
        <v/>
      </c>
      <c r="AI16" s="129" t="str">
        <f t="shared" si="101"/>
        <v/>
      </c>
      <c r="AJ16" s="617"/>
      <c r="AK16" s="38"/>
      <c r="AL16" s="98" t="s">
        <v>123</v>
      </c>
      <c r="AM16" s="248">
        <f t="shared" si="74"/>
        <v>10</v>
      </c>
      <c r="AN16" s="138" t="str">
        <f t="shared" ref="AN16:AR16" si="102">IF(AND($G16=AN$4,$H16=AN$6),$I16,"")</f>
        <v/>
      </c>
      <c r="AO16" s="139" t="str">
        <f t="shared" si="102"/>
        <v/>
      </c>
      <c r="AP16" s="139" t="str">
        <f t="shared" si="102"/>
        <v/>
      </c>
      <c r="AQ16" s="139" t="str">
        <f t="shared" si="102"/>
        <v/>
      </c>
      <c r="AR16" s="139" t="str">
        <f t="shared" si="102"/>
        <v/>
      </c>
      <c r="AS16" s="118"/>
      <c r="AT16" s="138" t="str">
        <f t="shared" si="3"/>
        <v/>
      </c>
      <c r="AU16" s="139" t="str">
        <f t="shared" si="4"/>
        <v/>
      </c>
      <c r="AV16" s="139" t="str">
        <f t="shared" si="5"/>
        <v/>
      </c>
      <c r="AW16" s="139" t="str">
        <f t="shared" si="6"/>
        <v/>
      </c>
      <c r="AX16" s="139" t="str">
        <f t="shared" si="7"/>
        <v/>
      </c>
      <c r="AY16" s="140" t="str">
        <f t="shared" si="8"/>
        <v/>
      </c>
      <c r="AZ16" s="141" t="str">
        <f t="shared" si="9"/>
        <v/>
      </c>
      <c r="BA16" s="139" t="str">
        <f t="shared" si="10"/>
        <v/>
      </c>
      <c r="BB16" s="139" t="str">
        <f t="shared" si="11"/>
        <v/>
      </c>
      <c r="BC16" s="139" t="str">
        <f t="shared" si="12"/>
        <v/>
      </c>
      <c r="BD16" s="140" t="str">
        <f t="shared" si="13"/>
        <v/>
      </c>
      <c r="BE16" s="122" t="str">
        <f t="shared" si="14"/>
        <v/>
      </c>
      <c r="BF16" s="123" t="str">
        <f t="shared" si="15"/>
        <v/>
      </c>
      <c r="BG16" s="123" t="str">
        <f t="shared" si="16"/>
        <v/>
      </c>
      <c r="BH16" s="123" t="str">
        <f t="shared" si="17"/>
        <v/>
      </c>
      <c r="BI16" s="122" t="str">
        <f t="shared" si="18"/>
        <v/>
      </c>
      <c r="BJ16" s="123" t="str">
        <f t="shared" si="19"/>
        <v/>
      </c>
      <c r="BK16" s="123" t="str">
        <f t="shared" si="20"/>
        <v/>
      </c>
      <c r="BL16" s="123" t="str">
        <f t="shared" si="21"/>
        <v/>
      </c>
      <c r="BM16" s="123" t="str">
        <f t="shared" si="22"/>
        <v/>
      </c>
      <c r="BN16" s="123" t="str">
        <f t="shared" si="23"/>
        <v/>
      </c>
      <c r="BO16" s="123" t="str">
        <f t="shared" si="24"/>
        <v/>
      </c>
      <c r="BP16" s="123" t="str">
        <f t="shared" si="25"/>
        <v/>
      </c>
      <c r="BQ16" s="124" t="str">
        <f t="shared" si="26"/>
        <v/>
      </c>
      <c r="BR16" s="141" t="str">
        <f t="shared" si="27"/>
        <v/>
      </c>
      <c r="BS16" s="139" t="str">
        <f t="shared" si="28"/>
        <v/>
      </c>
      <c r="BT16" s="139" t="str">
        <f t="shared" si="29"/>
        <v/>
      </c>
      <c r="BU16" s="139" t="str">
        <f t="shared" si="30"/>
        <v/>
      </c>
      <c r="BV16" s="139" t="str">
        <f t="shared" si="31"/>
        <v/>
      </c>
      <c r="BW16" s="140" t="str">
        <f t="shared" si="32"/>
        <v/>
      </c>
      <c r="BX16" s="141" t="str">
        <f t="shared" si="33"/>
        <v/>
      </c>
      <c r="BY16" s="139" t="str">
        <f t="shared" si="34"/>
        <v/>
      </c>
      <c r="BZ16" s="139" t="str">
        <f t="shared" si="35"/>
        <v/>
      </c>
      <c r="CA16" s="139" t="str">
        <f t="shared" si="36"/>
        <v/>
      </c>
      <c r="CB16" s="139" t="str">
        <f t="shared" si="37"/>
        <v/>
      </c>
      <c r="CC16" s="139" t="str">
        <f t="shared" si="38"/>
        <v/>
      </c>
      <c r="CD16" s="140" t="str">
        <f t="shared" si="39"/>
        <v/>
      </c>
      <c r="CE16" s="141" t="str">
        <f t="shared" si="40"/>
        <v/>
      </c>
      <c r="CF16" s="139" t="str">
        <f t="shared" si="41"/>
        <v/>
      </c>
      <c r="CG16" s="139" t="str">
        <f t="shared" si="42"/>
        <v/>
      </c>
      <c r="CH16" s="139" t="str">
        <f t="shared" si="43"/>
        <v/>
      </c>
      <c r="CI16" s="139" t="str">
        <f t="shared" si="44"/>
        <v/>
      </c>
      <c r="CJ16" s="139" t="str">
        <f t="shared" si="45"/>
        <v/>
      </c>
      <c r="CK16" s="140" t="str">
        <f t="shared" si="46"/>
        <v/>
      </c>
      <c r="CL16" s="141" t="str">
        <f t="shared" si="47"/>
        <v/>
      </c>
      <c r="CM16" s="139" t="str">
        <f t="shared" si="48"/>
        <v/>
      </c>
      <c r="CN16" s="139" t="str">
        <f t="shared" si="49"/>
        <v/>
      </c>
      <c r="CO16" s="139" t="str">
        <f t="shared" si="50"/>
        <v/>
      </c>
      <c r="CP16" s="139" t="str">
        <f t="shared" si="51"/>
        <v/>
      </c>
      <c r="CQ16" s="154" t="str">
        <f t="shared" si="52"/>
        <v/>
      </c>
      <c r="CR16" s="127"/>
      <c r="CS16" s="122" t="str">
        <f t="shared" si="53"/>
        <v/>
      </c>
      <c r="CT16" s="123" t="str">
        <f t="shared" si="54"/>
        <v/>
      </c>
      <c r="CU16" s="123" t="str">
        <f t="shared" si="55"/>
        <v/>
      </c>
      <c r="CV16" s="123" t="str">
        <f t="shared" si="56"/>
        <v/>
      </c>
      <c r="CW16" s="123" t="str">
        <f t="shared" si="57"/>
        <v/>
      </c>
      <c r="CX16" s="123" t="str">
        <f t="shared" si="58"/>
        <v/>
      </c>
      <c r="CY16" s="123" t="str">
        <f t="shared" si="59"/>
        <v/>
      </c>
      <c r="CZ16" s="123" t="str">
        <f t="shared" si="60"/>
        <v/>
      </c>
      <c r="DA16" s="124" t="str">
        <f t="shared" si="61"/>
        <v/>
      </c>
      <c r="DB16" s="128">
        <f t="shared" si="62"/>
        <v>1210</v>
      </c>
      <c r="DC16" s="123" t="str">
        <f t="shared" si="63"/>
        <v/>
      </c>
      <c r="DD16" s="123" t="str">
        <f t="shared" si="64"/>
        <v/>
      </c>
      <c r="DE16" s="123" t="str">
        <f t="shared" si="65"/>
        <v/>
      </c>
      <c r="DF16" s="123" t="str">
        <f t="shared" si="66"/>
        <v/>
      </c>
      <c r="DG16" s="123" t="str">
        <f t="shared" si="67"/>
        <v/>
      </c>
      <c r="DH16" s="123" t="str">
        <f t="shared" si="68"/>
        <v/>
      </c>
      <c r="DI16" s="129" t="str">
        <f t="shared" si="69"/>
        <v/>
      </c>
      <c r="DJ16" s="98" t="s">
        <v>123</v>
      </c>
      <c r="DK16" s="248">
        <f t="shared" si="76"/>
        <v>10</v>
      </c>
    </row>
    <row r="17" spans="2:115" ht="22.5" customHeight="1">
      <c r="B17" s="98" t="s">
        <v>123</v>
      </c>
      <c r="C17" s="248">
        <f t="shared" si="70"/>
        <v>11</v>
      </c>
      <c r="D17" s="259">
        <v>45717</v>
      </c>
      <c r="E17" s="260" t="s">
        <v>128</v>
      </c>
      <c r="F17" s="261" t="s">
        <v>136</v>
      </c>
      <c r="G17" s="238" t="s">
        <v>31</v>
      </c>
      <c r="H17" s="254" t="s">
        <v>50</v>
      </c>
      <c r="I17" s="262"/>
      <c r="J17" s="263">
        <v>880</v>
      </c>
      <c r="K17" s="107">
        <f t="shared" si="71"/>
        <v>490739</v>
      </c>
      <c r="L17" s="256" t="str">
        <f t="shared" si="97"/>
        <v>領収書G7-G9</v>
      </c>
      <c r="M17" s="267"/>
      <c r="N17" s="258" t="str">
        <f t="shared" ref="N17:R17" si="103">IF($H17=N$6,$I17,"")</f>
        <v/>
      </c>
      <c r="O17" s="136" t="str">
        <f t="shared" si="103"/>
        <v/>
      </c>
      <c r="P17" s="136" t="str">
        <f t="shared" si="103"/>
        <v/>
      </c>
      <c r="Q17" s="136" t="str">
        <f t="shared" si="103"/>
        <v/>
      </c>
      <c r="R17" s="137" t="str">
        <f t="shared" si="103"/>
        <v/>
      </c>
      <c r="S17" s="122" t="str">
        <f t="shared" ref="S17:AI17" si="104">IF($H17=S$6,$J17,"")</f>
        <v/>
      </c>
      <c r="T17" s="123">
        <f t="shared" si="104"/>
        <v>880</v>
      </c>
      <c r="U17" s="123" t="str">
        <f t="shared" si="104"/>
        <v/>
      </c>
      <c r="V17" s="123" t="str">
        <f t="shared" si="104"/>
        <v/>
      </c>
      <c r="W17" s="122" t="str">
        <f t="shared" si="104"/>
        <v/>
      </c>
      <c r="X17" s="123" t="str">
        <f t="shared" si="104"/>
        <v/>
      </c>
      <c r="Y17" s="123" t="str">
        <f t="shared" si="104"/>
        <v/>
      </c>
      <c r="Z17" s="123" t="str">
        <f t="shared" si="104"/>
        <v/>
      </c>
      <c r="AA17" s="122" t="str">
        <f t="shared" si="104"/>
        <v/>
      </c>
      <c r="AB17" s="123" t="str">
        <f t="shared" si="104"/>
        <v/>
      </c>
      <c r="AC17" s="123" t="str">
        <f t="shared" si="104"/>
        <v/>
      </c>
      <c r="AD17" s="123" t="str">
        <f t="shared" si="104"/>
        <v/>
      </c>
      <c r="AE17" s="123" t="str">
        <f t="shared" si="104"/>
        <v/>
      </c>
      <c r="AF17" s="123" t="str">
        <f t="shared" si="104"/>
        <v/>
      </c>
      <c r="AG17" s="123" t="str">
        <f t="shared" si="104"/>
        <v/>
      </c>
      <c r="AH17" s="122" t="str">
        <f t="shared" si="104"/>
        <v/>
      </c>
      <c r="AI17" s="129" t="str">
        <f t="shared" si="104"/>
        <v/>
      </c>
      <c r="AJ17" s="617"/>
      <c r="AK17" s="38"/>
      <c r="AL17" s="98" t="s">
        <v>123</v>
      </c>
      <c r="AM17" s="248">
        <f t="shared" si="74"/>
        <v>11</v>
      </c>
      <c r="AN17" s="138" t="str">
        <f t="shared" ref="AN17:AR17" si="105">IF(AND($G17=AN$4,$H17=AN$6),$I17,"")</f>
        <v/>
      </c>
      <c r="AO17" s="139" t="str">
        <f t="shared" si="105"/>
        <v/>
      </c>
      <c r="AP17" s="139" t="str">
        <f t="shared" si="105"/>
        <v/>
      </c>
      <c r="AQ17" s="139" t="str">
        <f t="shared" si="105"/>
        <v/>
      </c>
      <c r="AR17" s="139" t="str">
        <f t="shared" si="105"/>
        <v/>
      </c>
      <c r="AS17" s="118"/>
      <c r="AT17" s="138" t="str">
        <f t="shared" si="3"/>
        <v/>
      </c>
      <c r="AU17" s="139" t="str">
        <f t="shared" si="4"/>
        <v/>
      </c>
      <c r="AV17" s="139" t="str">
        <f t="shared" si="5"/>
        <v/>
      </c>
      <c r="AW17" s="139" t="str">
        <f t="shared" si="6"/>
        <v/>
      </c>
      <c r="AX17" s="139" t="str">
        <f t="shared" si="7"/>
        <v/>
      </c>
      <c r="AY17" s="140" t="str">
        <f t="shared" si="8"/>
        <v/>
      </c>
      <c r="AZ17" s="141" t="str">
        <f t="shared" si="9"/>
        <v/>
      </c>
      <c r="BA17" s="139" t="str">
        <f t="shared" si="10"/>
        <v/>
      </c>
      <c r="BB17" s="139" t="str">
        <f t="shared" si="11"/>
        <v/>
      </c>
      <c r="BC17" s="139" t="str">
        <f t="shared" si="12"/>
        <v/>
      </c>
      <c r="BD17" s="140" t="str">
        <f t="shared" si="13"/>
        <v/>
      </c>
      <c r="BE17" s="122" t="str">
        <f t="shared" si="14"/>
        <v/>
      </c>
      <c r="BF17" s="123" t="str">
        <f t="shared" si="15"/>
        <v/>
      </c>
      <c r="BG17" s="123" t="str">
        <f t="shared" si="16"/>
        <v/>
      </c>
      <c r="BH17" s="123" t="str">
        <f t="shared" si="17"/>
        <v/>
      </c>
      <c r="BI17" s="122" t="str">
        <f t="shared" si="18"/>
        <v/>
      </c>
      <c r="BJ17" s="123" t="str">
        <f t="shared" si="19"/>
        <v/>
      </c>
      <c r="BK17" s="123" t="str">
        <f t="shared" si="20"/>
        <v/>
      </c>
      <c r="BL17" s="123" t="str">
        <f t="shared" si="21"/>
        <v/>
      </c>
      <c r="BM17" s="123" t="str">
        <f t="shared" si="22"/>
        <v/>
      </c>
      <c r="BN17" s="123" t="str">
        <f t="shared" si="23"/>
        <v/>
      </c>
      <c r="BO17" s="123" t="str">
        <f t="shared" si="24"/>
        <v/>
      </c>
      <c r="BP17" s="123" t="str">
        <f t="shared" si="25"/>
        <v/>
      </c>
      <c r="BQ17" s="124" t="str">
        <f t="shared" si="26"/>
        <v/>
      </c>
      <c r="BR17" s="141" t="str">
        <f t="shared" si="27"/>
        <v/>
      </c>
      <c r="BS17" s="139" t="str">
        <f t="shared" si="28"/>
        <v/>
      </c>
      <c r="BT17" s="139" t="str">
        <f t="shared" si="29"/>
        <v/>
      </c>
      <c r="BU17" s="139" t="str">
        <f t="shared" si="30"/>
        <v/>
      </c>
      <c r="BV17" s="139" t="str">
        <f t="shared" si="31"/>
        <v/>
      </c>
      <c r="BW17" s="140" t="str">
        <f t="shared" si="32"/>
        <v/>
      </c>
      <c r="BX17" s="141" t="str">
        <f t="shared" si="33"/>
        <v/>
      </c>
      <c r="BY17" s="139" t="str">
        <f t="shared" si="34"/>
        <v/>
      </c>
      <c r="BZ17" s="139" t="str">
        <f t="shared" si="35"/>
        <v/>
      </c>
      <c r="CA17" s="139" t="str">
        <f t="shared" si="36"/>
        <v/>
      </c>
      <c r="CB17" s="139" t="str">
        <f t="shared" si="37"/>
        <v/>
      </c>
      <c r="CC17" s="139" t="str">
        <f t="shared" si="38"/>
        <v/>
      </c>
      <c r="CD17" s="140" t="str">
        <f t="shared" si="39"/>
        <v/>
      </c>
      <c r="CE17" s="141" t="str">
        <f t="shared" si="40"/>
        <v/>
      </c>
      <c r="CF17" s="139" t="str">
        <f t="shared" si="41"/>
        <v/>
      </c>
      <c r="CG17" s="139" t="str">
        <f t="shared" si="42"/>
        <v/>
      </c>
      <c r="CH17" s="139" t="str">
        <f t="shared" si="43"/>
        <v/>
      </c>
      <c r="CI17" s="139" t="str">
        <f t="shared" si="44"/>
        <v/>
      </c>
      <c r="CJ17" s="139" t="str">
        <f t="shared" si="45"/>
        <v/>
      </c>
      <c r="CK17" s="140" t="str">
        <f t="shared" si="46"/>
        <v/>
      </c>
      <c r="CL17" s="141" t="str">
        <f t="shared" si="47"/>
        <v/>
      </c>
      <c r="CM17" s="139" t="str">
        <f t="shared" si="48"/>
        <v/>
      </c>
      <c r="CN17" s="139" t="str">
        <f t="shared" si="49"/>
        <v/>
      </c>
      <c r="CO17" s="139" t="str">
        <f t="shared" si="50"/>
        <v/>
      </c>
      <c r="CP17" s="139" t="str">
        <f t="shared" si="51"/>
        <v/>
      </c>
      <c r="CQ17" s="154" t="str">
        <f t="shared" si="52"/>
        <v/>
      </c>
      <c r="CR17" s="127"/>
      <c r="CS17" s="122" t="str">
        <f t="shared" si="53"/>
        <v/>
      </c>
      <c r="CT17" s="123" t="str">
        <f t="shared" si="54"/>
        <v/>
      </c>
      <c r="CU17" s="123" t="str">
        <f t="shared" si="55"/>
        <v/>
      </c>
      <c r="CV17" s="123" t="str">
        <f t="shared" si="56"/>
        <v/>
      </c>
      <c r="CW17" s="123" t="str">
        <f t="shared" si="57"/>
        <v/>
      </c>
      <c r="CX17" s="123" t="str">
        <f t="shared" si="58"/>
        <v/>
      </c>
      <c r="CY17" s="123" t="str">
        <f t="shared" si="59"/>
        <v/>
      </c>
      <c r="CZ17" s="123" t="str">
        <f t="shared" si="60"/>
        <v/>
      </c>
      <c r="DA17" s="124" t="str">
        <f t="shared" si="61"/>
        <v/>
      </c>
      <c r="DB17" s="128">
        <f t="shared" si="62"/>
        <v>880</v>
      </c>
      <c r="DC17" s="123" t="str">
        <f t="shared" si="63"/>
        <v/>
      </c>
      <c r="DD17" s="123" t="str">
        <f t="shared" si="64"/>
        <v/>
      </c>
      <c r="DE17" s="123" t="str">
        <f t="shared" si="65"/>
        <v/>
      </c>
      <c r="DF17" s="123" t="str">
        <f t="shared" si="66"/>
        <v/>
      </c>
      <c r="DG17" s="123" t="str">
        <f t="shared" si="67"/>
        <v/>
      </c>
      <c r="DH17" s="123" t="str">
        <f t="shared" si="68"/>
        <v/>
      </c>
      <c r="DI17" s="129" t="str">
        <f t="shared" si="69"/>
        <v/>
      </c>
      <c r="DJ17" s="98" t="s">
        <v>123</v>
      </c>
      <c r="DK17" s="248">
        <f t="shared" si="76"/>
        <v>11</v>
      </c>
    </row>
    <row r="18" spans="2:115" ht="22.5" customHeight="1">
      <c r="B18" s="98" t="s">
        <v>123</v>
      </c>
      <c r="C18" s="248">
        <f t="shared" si="70"/>
        <v>12</v>
      </c>
      <c r="D18" s="259">
        <v>45717</v>
      </c>
      <c r="E18" s="260" t="s">
        <v>128</v>
      </c>
      <c r="F18" s="269" t="s">
        <v>137</v>
      </c>
      <c r="G18" s="238" t="s">
        <v>31</v>
      </c>
      <c r="H18" s="254" t="s">
        <v>50</v>
      </c>
      <c r="I18" s="262"/>
      <c r="J18" s="263">
        <v>550</v>
      </c>
      <c r="K18" s="107">
        <f t="shared" si="71"/>
        <v>490189</v>
      </c>
      <c r="L18" s="256" t="str">
        <f t="shared" ref="L18:L20" si="106">HYPERLINK("./領収書_公開用/外領収書G10-12.pdf","領収書G10-G12")</f>
        <v>領収書G10-G12</v>
      </c>
      <c r="M18" s="267"/>
      <c r="N18" s="258" t="str">
        <f t="shared" ref="N18:R18" si="107">IF($H18=N$6,$I18,"")</f>
        <v/>
      </c>
      <c r="O18" s="136" t="str">
        <f t="shared" si="107"/>
        <v/>
      </c>
      <c r="P18" s="136" t="str">
        <f t="shared" si="107"/>
        <v/>
      </c>
      <c r="Q18" s="136" t="str">
        <f t="shared" si="107"/>
        <v/>
      </c>
      <c r="R18" s="137" t="str">
        <f t="shared" si="107"/>
        <v/>
      </c>
      <c r="S18" s="122" t="str">
        <f t="shared" ref="S18:AI18" si="108">IF($H18=S$6,$J18,"")</f>
        <v/>
      </c>
      <c r="T18" s="123">
        <f t="shared" si="108"/>
        <v>550</v>
      </c>
      <c r="U18" s="123" t="str">
        <f t="shared" si="108"/>
        <v/>
      </c>
      <c r="V18" s="123" t="str">
        <f t="shared" si="108"/>
        <v/>
      </c>
      <c r="W18" s="122" t="str">
        <f t="shared" si="108"/>
        <v/>
      </c>
      <c r="X18" s="123" t="str">
        <f t="shared" si="108"/>
        <v/>
      </c>
      <c r="Y18" s="123" t="str">
        <f t="shared" si="108"/>
        <v/>
      </c>
      <c r="Z18" s="123" t="str">
        <f t="shared" si="108"/>
        <v/>
      </c>
      <c r="AA18" s="122" t="str">
        <f t="shared" si="108"/>
        <v/>
      </c>
      <c r="AB18" s="123" t="str">
        <f t="shared" si="108"/>
        <v/>
      </c>
      <c r="AC18" s="123" t="str">
        <f t="shared" si="108"/>
        <v/>
      </c>
      <c r="AD18" s="123" t="str">
        <f t="shared" si="108"/>
        <v/>
      </c>
      <c r="AE18" s="123" t="str">
        <f t="shared" si="108"/>
        <v/>
      </c>
      <c r="AF18" s="123" t="str">
        <f t="shared" si="108"/>
        <v/>
      </c>
      <c r="AG18" s="123" t="str">
        <f t="shared" si="108"/>
        <v/>
      </c>
      <c r="AH18" s="122" t="str">
        <f t="shared" si="108"/>
        <v/>
      </c>
      <c r="AI18" s="129" t="str">
        <f t="shared" si="108"/>
        <v/>
      </c>
      <c r="AJ18" s="617"/>
      <c r="AK18" s="38"/>
      <c r="AL18" s="98" t="s">
        <v>123</v>
      </c>
      <c r="AM18" s="248">
        <f t="shared" si="74"/>
        <v>12</v>
      </c>
      <c r="AN18" s="138" t="str">
        <f t="shared" ref="AN18:AR18" si="109">IF(AND($G18=AN$4,$H18=AN$6),$I18,"")</f>
        <v/>
      </c>
      <c r="AO18" s="139" t="str">
        <f t="shared" si="109"/>
        <v/>
      </c>
      <c r="AP18" s="139" t="str">
        <f t="shared" si="109"/>
        <v/>
      </c>
      <c r="AQ18" s="139" t="str">
        <f t="shared" si="109"/>
        <v/>
      </c>
      <c r="AR18" s="139" t="str">
        <f t="shared" si="109"/>
        <v/>
      </c>
      <c r="AS18" s="118"/>
      <c r="AT18" s="138" t="str">
        <f t="shared" si="3"/>
        <v/>
      </c>
      <c r="AU18" s="139" t="str">
        <f t="shared" si="4"/>
        <v/>
      </c>
      <c r="AV18" s="139" t="str">
        <f t="shared" si="5"/>
        <v/>
      </c>
      <c r="AW18" s="139" t="str">
        <f t="shared" si="6"/>
        <v/>
      </c>
      <c r="AX18" s="139" t="str">
        <f t="shared" si="7"/>
        <v/>
      </c>
      <c r="AY18" s="140" t="str">
        <f t="shared" si="8"/>
        <v/>
      </c>
      <c r="AZ18" s="141" t="str">
        <f t="shared" si="9"/>
        <v/>
      </c>
      <c r="BA18" s="139" t="str">
        <f t="shared" si="10"/>
        <v/>
      </c>
      <c r="BB18" s="139" t="str">
        <f t="shared" si="11"/>
        <v/>
      </c>
      <c r="BC18" s="139" t="str">
        <f t="shared" si="12"/>
        <v/>
      </c>
      <c r="BD18" s="140" t="str">
        <f t="shared" si="13"/>
        <v/>
      </c>
      <c r="BE18" s="122" t="str">
        <f t="shared" si="14"/>
        <v/>
      </c>
      <c r="BF18" s="123" t="str">
        <f t="shared" si="15"/>
        <v/>
      </c>
      <c r="BG18" s="123" t="str">
        <f t="shared" si="16"/>
        <v/>
      </c>
      <c r="BH18" s="123" t="str">
        <f t="shared" si="17"/>
        <v/>
      </c>
      <c r="BI18" s="122" t="str">
        <f t="shared" si="18"/>
        <v/>
      </c>
      <c r="BJ18" s="123" t="str">
        <f t="shared" si="19"/>
        <v/>
      </c>
      <c r="BK18" s="123" t="str">
        <f t="shared" si="20"/>
        <v/>
      </c>
      <c r="BL18" s="123" t="str">
        <f t="shared" si="21"/>
        <v/>
      </c>
      <c r="BM18" s="123" t="str">
        <f t="shared" si="22"/>
        <v/>
      </c>
      <c r="BN18" s="123" t="str">
        <f t="shared" si="23"/>
        <v/>
      </c>
      <c r="BO18" s="123" t="str">
        <f t="shared" si="24"/>
        <v/>
      </c>
      <c r="BP18" s="123" t="str">
        <f t="shared" si="25"/>
        <v/>
      </c>
      <c r="BQ18" s="124" t="str">
        <f t="shared" si="26"/>
        <v/>
      </c>
      <c r="BR18" s="142" t="str">
        <f t="shared" si="27"/>
        <v/>
      </c>
      <c r="BS18" s="143" t="str">
        <f t="shared" si="28"/>
        <v/>
      </c>
      <c r="BT18" s="143" t="str">
        <f t="shared" si="29"/>
        <v/>
      </c>
      <c r="BU18" s="143" t="str">
        <f t="shared" si="30"/>
        <v/>
      </c>
      <c r="BV18" s="143" t="str">
        <f t="shared" si="31"/>
        <v/>
      </c>
      <c r="BW18" s="144" t="str">
        <f t="shared" si="32"/>
        <v/>
      </c>
      <c r="BX18" s="141" t="str">
        <f t="shared" si="33"/>
        <v/>
      </c>
      <c r="BY18" s="139" t="str">
        <f t="shared" si="34"/>
        <v/>
      </c>
      <c r="BZ18" s="139" t="str">
        <f t="shared" si="35"/>
        <v/>
      </c>
      <c r="CA18" s="139" t="str">
        <f t="shared" si="36"/>
        <v/>
      </c>
      <c r="CB18" s="139" t="str">
        <f t="shared" si="37"/>
        <v/>
      </c>
      <c r="CC18" s="139" t="str">
        <f t="shared" si="38"/>
        <v/>
      </c>
      <c r="CD18" s="140" t="str">
        <f t="shared" si="39"/>
        <v/>
      </c>
      <c r="CE18" s="141" t="str">
        <f t="shared" si="40"/>
        <v/>
      </c>
      <c r="CF18" s="139" t="str">
        <f t="shared" si="41"/>
        <v/>
      </c>
      <c r="CG18" s="139" t="str">
        <f t="shared" si="42"/>
        <v/>
      </c>
      <c r="CH18" s="139" t="str">
        <f t="shared" si="43"/>
        <v/>
      </c>
      <c r="CI18" s="139" t="str">
        <f t="shared" si="44"/>
        <v/>
      </c>
      <c r="CJ18" s="139" t="str">
        <f t="shared" si="45"/>
        <v/>
      </c>
      <c r="CK18" s="140" t="str">
        <f t="shared" si="46"/>
        <v/>
      </c>
      <c r="CL18" s="142" t="str">
        <f t="shared" si="47"/>
        <v/>
      </c>
      <c r="CM18" s="143" t="str">
        <f t="shared" si="48"/>
        <v/>
      </c>
      <c r="CN18" s="143" t="str">
        <f t="shared" si="49"/>
        <v/>
      </c>
      <c r="CO18" s="143" t="str">
        <f t="shared" si="50"/>
        <v/>
      </c>
      <c r="CP18" s="143" t="str">
        <f t="shared" si="51"/>
        <v/>
      </c>
      <c r="CQ18" s="145" t="str">
        <f t="shared" si="52"/>
        <v/>
      </c>
      <c r="CR18" s="127"/>
      <c r="CS18" s="122" t="str">
        <f t="shared" si="53"/>
        <v/>
      </c>
      <c r="CT18" s="123" t="str">
        <f t="shared" si="54"/>
        <v/>
      </c>
      <c r="CU18" s="123" t="str">
        <f t="shared" si="55"/>
        <v/>
      </c>
      <c r="CV18" s="123" t="str">
        <f t="shared" si="56"/>
        <v/>
      </c>
      <c r="CW18" s="123" t="str">
        <f t="shared" si="57"/>
        <v/>
      </c>
      <c r="CX18" s="123" t="str">
        <f t="shared" si="58"/>
        <v/>
      </c>
      <c r="CY18" s="123" t="str">
        <f t="shared" si="59"/>
        <v/>
      </c>
      <c r="CZ18" s="123" t="str">
        <f t="shared" si="60"/>
        <v/>
      </c>
      <c r="DA18" s="124" t="str">
        <f t="shared" si="61"/>
        <v/>
      </c>
      <c r="DB18" s="128">
        <f t="shared" si="62"/>
        <v>550</v>
      </c>
      <c r="DC18" s="123" t="str">
        <f t="shared" si="63"/>
        <v/>
      </c>
      <c r="DD18" s="123" t="str">
        <f t="shared" si="64"/>
        <v/>
      </c>
      <c r="DE18" s="123" t="str">
        <f t="shared" si="65"/>
        <v/>
      </c>
      <c r="DF18" s="123" t="str">
        <f t="shared" si="66"/>
        <v/>
      </c>
      <c r="DG18" s="123" t="str">
        <f t="shared" si="67"/>
        <v/>
      </c>
      <c r="DH18" s="123" t="str">
        <f t="shared" si="68"/>
        <v/>
      </c>
      <c r="DI18" s="129" t="str">
        <f t="shared" si="69"/>
        <v/>
      </c>
      <c r="DJ18" s="98" t="s">
        <v>123</v>
      </c>
      <c r="DK18" s="248">
        <f t="shared" si="76"/>
        <v>12</v>
      </c>
    </row>
    <row r="19" spans="2:115" ht="22.5" customHeight="1">
      <c r="B19" s="98" t="s">
        <v>123</v>
      </c>
      <c r="C19" s="248">
        <f t="shared" si="70"/>
        <v>13</v>
      </c>
      <c r="D19" s="259">
        <v>45717</v>
      </c>
      <c r="E19" s="260" t="s">
        <v>128</v>
      </c>
      <c r="F19" s="261" t="s">
        <v>138</v>
      </c>
      <c r="G19" s="238" t="s">
        <v>31</v>
      </c>
      <c r="H19" s="254" t="s">
        <v>50</v>
      </c>
      <c r="I19" s="262"/>
      <c r="J19" s="263">
        <v>10920</v>
      </c>
      <c r="K19" s="107">
        <f t="shared" si="71"/>
        <v>479269</v>
      </c>
      <c r="L19" s="256" t="str">
        <f t="shared" si="106"/>
        <v>領収書G10-G12</v>
      </c>
      <c r="M19" s="267"/>
      <c r="N19" s="258" t="str">
        <f t="shared" ref="N19:R19" si="110">IF($H19=N$6,$I19,"")</f>
        <v/>
      </c>
      <c r="O19" s="136" t="str">
        <f t="shared" si="110"/>
        <v/>
      </c>
      <c r="P19" s="136" t="str">
        <f t="shared" si="110"/>
        <v/>
      </c>
      <c r="Q19" s="136" t="str">
        <f t="shared" si="110"/>
        <v/>
      </c>
      <c r="R19" s="137" t="str">
        <f t="shared" si="110"/>
        <v/>
      </c>
      <c r="S19" s="122" t="str">
        <f t="shared" ref="S19:AI19" si="111">IF($H19=S$6,$J19,"")</f>
        <v/>
      </c>
      <c r="T19" s="123">
        <f t="shared" si="111"/>
        <v>10920</v>
      </c>
      <c r="U19" s="123" t="str">
        <f t="shared" si="111"/>
        <v/>
      </c>
      <c r="V19" s="123" t="str">
        <f t="shared" si="111"/>
        <v/>
      </c>
      <c r="W19" s="122" t="str">
        <f t="shared" si="111"/>
        <v/>
      </c>
      <c r="X19" s="123" t="str">
        <f t="shared" si="111"/>
        <v/>
      </c>
      <c r="Y19" s="123" t="str">
        <f t="shared" si="111"/>
        <v/>
      </c>
      <c r="Z19" s="123" t="str">
        <f t="shared" si="111"/>
        <v/>
      </c>
      <c r="AA19" s="122" t="str">
        <f t="shared" si="111"/>
        <v/>
      </c>
      <c r="AB19" s="123" t="str">
        <f t="shared" si="111"/>
        <v/>
      </c>
      <c r="AC19" s="123" t="str">
        <f t="shared" si="111"/>
        <v/>
      </c>
      <c r="AD19" s="123" t="str">
        <f t="shared" si="111"/>
        <v/>
      </c>
      <c r="AE19" s="123" t="str">
        <f t="shared" si="111"/>
        <v/>
      </c>
      <c r="AF19" s="123" t="str">
        <f t="shared" si="111"/>
        <v/>
      </c>
      <c r="AG19" s="123" t="str">
        <f t="shared" si="111"/>
        <v/>
      </c>
      <c r="AH19" s="122" t="str">
        <f t="shared" si="111"/>
        <v/>
      </c>
      <c r="AI19" s="129" t="str">
        <f t="shared" si="111"/>
        <v/>
      </c>
      <c r="AJ19" s="617"/>
      <c r="AK19" s="38"/>
      <c r="AL19" s="98" t="s">
        <v>123</v>
      </c>
      <c r="AM19" s="248">
        <f t="shared" si="74"/>
        <v>13</v>
      </c>
      <c r="AN19" s="138" t="str">
        <f t="shared" ref="AN19:AR19" si="112">IF(AND($G19=AN$4,$H19=AN$6),$I19,"")</f>
        <v/>
      </c>
      <c r="AO19" s="139" t="str">
        <f t="shared" si="112"/>
        <v/>
      </c>
      <c r="AP19" s="139" t="str">
        <f t="shared" si="112"/>
        <v/>
      </c>
      <c r="AQ19" s="139" t="str">
        <f t="shared" si="112"/>
        <v/>
      </c>
      <c r="AR19" s="139" t="str">
        <f t="shared" si="112"/>
        <v/>
      </c>
      <c r="AS19" s="118"/>
      <c r="AT19" s="138" t="str">
        <f t="shared" si="3"/>
        <v/>
      </c>
      <c r="AU19" s="139" t="str">
        <f t="shared" si="4"/>
        <v/>
      </c>
      <c r="AV19" s="139" t="str">
        <f t="shared" si="5"/>
        <v/>
      </c>
      <c r="AW19" s="139" t="str">
        <f t="shared" si="6"/>
        <v/>
      </c>
      <c r="AX19" s="139" t="str">
        <f t="shared" si="7"/>
        <v/>
      </c>
      <c r="AY19" s="140" t="str">
        <f t="shared" si="8"/>
        <v/>
      </c>
      <c r="AZ19" s="141" t="str">
        <f t="shared" si="9"/>
        <v/>
      </c>
      <c r="BA19" s="139" t="str">
        <f t="shared" si="10"/>
        <v/>
      </c>
      <c r="BB19" s="139" t="str">
        <f t="shared" si="11"/>
        <v/>
      </c>
      <c r="BC19" s="139" t="str">
        <f t="shared" si="12"/>
        <v/>
      </c>
      <c r="BD19" s="140" t="str">
        <f t="shared" si="13"/>
        <v/>
      </c>
      <c r="BE19" s="122" t="str">
        <f t="shared" si="14"/>
        <v/>
      </c>
      <c r="BF19" s="123" t="str">
        <f t="shared" si="15"/>
        <v/>
      </c>
      <c r="BG19" s="123" t="str">
        <f t="shared" si="16"/>
        <v/>
      </c>
      <c r="BH19" s="123" t="str">
        <f t="shared" si="17"/>
        <v/>
      </c>
      <c r="BI19" s="122" t="str">
        <f t="shared" si="18"/>
        <v/>
      </c>
      <c r="BJ19" s="123" t="str">
        <f t="shared" si="19"/>
        <v/>
      </c>
      <c r="BK19" s="123" t="str">
        <f t="shared" si="20"/>
        <v/>
      </c>
      <c r="BL19" s="123" t="str">
        <f t="shared" si="21"/>
        <v/>
      </c>
      <c r="BM19" s="123" t="str">
        <f t="shared" si="22"/>
        <v/>
      </c>
      <c r="BN19" s="123" t="str">
        <f t="shared" si="23"/>
        <v/>
      </c>
      <c r="BO19" s="123" t="str">
        <f t="shared" si="24"/>
        <v/>
      </c>
      <c r="BP19" s="123" t="str">
        <f t="shared" si="25"/>
        <v/>
      </c>
      <c r="BQ19" s="124" t="str">
        <f t="shared" si="26"/>
        <v/>
      </c>
      <c r="BR19" s="141" t="str">
        <f t="shared" si="27"/>
        <v/>
      </c>
      <c r="BS19" s="139" t="str">
        <f t="shared" si="28"/>
        <v/>
      </c>
      <c r="BT19" s="139" t="str">
        <f t="shared" si="29"/>
        <v/>
      </c>
      <c r="BU19" s="139" t="str">
        <f t="shared" si="30"/>
        <v/>
      </c>
      <c r="BV19" s="139" t="str">
        <f t="shared" si="31"/>
        <v/>
      </c>
      <c r="BW19" s="140" t="str">
        <f t="shared" si="32"/>
        <v/>
      </c>
      <c r="BX19" s="141" t="str">
        <f t="shared" si="33"/>
        <v/>
      </c>
      <c r="BY19" s="139" t="str">
        <f t="shared" si="34"/>
        <v/>
      </c>
      <c r="BZ19" s="139" t="str">
        <f t="shared" si="35"/>
        <v/>
      </c>
      <c r="CA19" s="139" t="str">
        <f t="shared" si="36"/>
        <v/>
      </c>
      <c r="CB19" s="139" t="str">
        <f t="shared" si="37"/>
        <v/>
      </c>
      <c r="CC19" s="139" t="str">
        <f t="shared" si="38"/>
        <v/>
      </c>
      <c r="CD19" s="140" t="str">
        <f t="shared" si="39"/>
        <v/>
      </c>
      <c r="CE19" s="141" t="str">
        <f t="shared" si="40"/>
        <v/>
      </c>
      <c r="CF19" s="139" t="str">
        <f t="shared" si="41"/>
        <v/>
      </c>
      <c r="CG19" s="139" t="str">
        <f t="shared" si="42"/>
        <v/>
      </c>
      <c r="CH19" s="139" t="str">
        <f t="shared" si="43"/>
        <v/>
      </c>
      <c r="CI19" s="139" t="str">
        <f t="shared" si="44"/>
        <v/>
      </c>
      <c r="CJ19" s="139" t="str">
        <f t="shared" si="45"/>
        <v/>
      </c>
      <c r="CK19" s="140" t="str">
        <f t="shared" si="46"/>
        <v/>
      </c>
      <c r="CL19" s="141" t="str">
        <f t="shared" si="47"/>
        <v/>
      </c>
      <c r="CM19" s="139" t="str">
        <f t="shared" si="48"/>
        <v/>
      </c>
      <c r="CN19" s="139" t="str">
        <f t="shared" si="49"/>
        <v/>
      </c>
      <c r="CO19" s="139" t="str">
        <f t="shared" si="50"/>
        <v/>
      </c>
      <c r="CP19" s="139" t="str">
        <f t="shared" si="51"/>
        <v/>
      </c>
      <c r="CQ19" s="154" t="str">
        <f t="shared" si="52"/>
        <v/>
      </c>
      <c r="CR19" s="127"/>
      <c r="CS19" s="122" t="str">
        <f t="shared" si="53"/>
        <v/>
      </c>
      <c r="CT19" s="123" t="str">
        <f t="shared" si="54"/>
        <v/>
      </c>
      <c r="CU19" s="123" t="str">
        <f t="shared" si="55"/>
        <v/>
      </c>
      <c r="CV19" s="123" t="str">
        <f t="shared" si="56"/>
        <v/>
      </c>
      <c r="CW19" s="123" t="str">
        <f t="shared" si="57"/>
        <v/>
      </c>
      <c r="CX19" s="123" t="str">
        <f t="shared" si="58"/>
        <v/>
      </c>
      <c r="CY19" s="123" t="str">
        <f t="shared" si="59"/>
        <v/>
      </c>
      <c r="CZ19" s="123" t="str">
        <f t="shared" si="60"/>
        <v/>
      </c>
      <c r="DA19" s="124" t="str">
        <f t="shared" si="61"/>
        <v/>
      </c>
      <c r="DB19" s="128">
        <f t="shared" si="62"/>
        <v>10920</v>
      </c>
      <c r="DC19" s="123" t="str">
        <f t="shared" si="63"/>
        <v/>
      </c>
      <c r="DD19" s="123" t="str">
        <f t="shared" si="64"/>
        <v/>
      </c>
      <c r="DE19" s="123" t="str">
        <f t="shared" si="65"/>
        <v/>
      </c>
      <c r="DF19" s="123" t="str">
        <f t="shared" si="66"/>
        <v/>
      </c>
      <c r="DG19" s="123" t="str">
        <f t="shared" si="67"/>
        <v/>
      </c>
      <c r="DH19" s="123" t="str">
        <f t="shared" si="68"/>
        <v/>
      </c>
      <c r="DI19" s="129" t="str">
        <f t="shared" si="69"/>
        <v/>
      </c>
      <c r="DJ19" s="98" t="s">
        <v>123</v>
      </c>
      <c r="DK19" s="248">
        <f t="shared" si="76"/>
        <v>13</v>
      </c>
    </row>
    <row r="20" spans="2:115" ht="22.5" customHeight="1">
      <c r="B20" s="98" t="s">
        <v>123</v>
      </c>
      <c r="C20" s="248">
        <f t="shared" si="70"/>
        <v>14</v>
      </c>
      <c r="D20" s="259">
        <v>45717</v>
      </c>
      <c r="E20" s="260" t="s">
        <v>128</v>
      </c>
      <c r="F20" s="261" t="s">
        <v>139</v>
      </c>
      <c r="G20" s="238" t="s">
        <v>31</v>
      </c>
      <c r="H20" s="254" t="s">
        <v>53</v>
      </c>
      <c r="I20" s="262"/>
      <c r="J20" s="263">
        <v>333</v>
      </c>
      <c r="K20" s="107">
        <f t="shared" si="71"/>
        <v>478936</v>
      </c>
      <c r="L20" s="256" t="str">
        <f t="shared" si="106"/>
        <v>領収書G10-G12</v>
      </c>
      <c r="M20" s="267"/>
      <c r="N20" s="258" t="str">
        <f t="shared" ref="N20:R20" si="113">IF($H20=N$6,$I20,"")</f>
        <v/>
      </c>
      <c r="O20" s="136" t="str">
        <f t="shared" si="113"/>
        <v/>
      </c>
      <c r="P20" s="136" t="str">
        <f t="shared" si="113"/>
        <v/>
      </c>
      <c r="Q20" s="136" t="str">
        <f t="shared" si="113"/>
        <v/>
      </c>
      <c r="R20" s="137" t="str">
        <f t="shared" si="113"/>
        <v/>
      </c>
      <c r="S20" s="122" t="str">
        <f t="shared" ref="S20:AI20" si="114">IF($H20=S$6,$J20,"")</f>
        <v/>
      </c>
      <c r="T20" s="123" t="str">
        <f t="shared" si="114"/>
        <v/>
      </c>
      <c r="U20" s="123" t="str">
        <f t="shared" si="114"/>
        <v/>
      </c>
      <c r="V20" s="123" t="str">
        <f t="shared" si="114"/>
        <v/>
      </c>
      <c r="W20" s="122">
        <f t="shared" si="114"/>
        <v>333</v>
      </c>
      <c r="X20" s="123" t="str">
        <f t="shared" si="114"/>
        <v/>
      </c>
      <c r="Y20" s="123" t="str">
        <f t="shared" si="114"/>
        <v/>
      </c>
      <c r="Z20" s="123" t="str">
        <f t="shared" si="114"/>
        <v/>
      </c>
      <c r="AA20" s="122" t="str">
        <f t="shared" si="114"/>
        <v/>
      </c>
      <c r="AB20" s="123" t="str">
        <f t="shared" si="114"/>
        <v/>
      </c>
      <c r="AC20" s="123" t="str">
        <f t="shared" si="114"/>
        <v/>
      </c>
      <c r="AD20" s="123" t="str">
        <f t="shared" si="114"/>
        <v/>
      </c>
      <c r="AE20" s="123" t="str">
        <f t="shared" si="114"/>
        <v/>
      </c>
      <c r="AF20" s="123" t="str">
        <f t="shared" si="114"/>
        <v/>
      </c>
      <c r="AG20" s="123" t="str">
        <f t="shared" si="114"/>
        <v/>
      </c>
      <c r="AH20" s="122" t="str">
        <f t="shared" si="114"/>
        <v/>
      </c>
      <c r="AI20" s="129" t="str">
        <f t="shared" si="114"/>
        <v/>
      </c>
      <c r="AJ20" s="617"/>
      <c r="AK20" s="38"/>
      <c r="AL20" s="98" t="s">
        <v>123</v>
      </c>
      <c r="AM20" s="248">
        <f t="shared" si="74"/>
        <v>14</v>
      </c>
      <c r="AN20" s="138" t="str">
        <f t="shared" ref="AN20:AR20" si="115">IF(AND($G20=AN$4,$H20=AN$6),$I20,"")</f>
        <v/>
      </c>
      <c r="AO20" s="139" t="str">
        <f t="shared" si="115"/>
        <v/>
      </c>
      <c r="AP20" s="139" t="str">
        <f t="shared" si="115"/>
        <v/>
      </c>
      <c r="AQ20" s="139" t="str">
        <f t="shared" si="115"/>
        <v/>
      </c>
      <c r="AR20" s="139" t="str">
        <f t="shared" si="115"/>
        <v/>
      </c>
      <c r="AS20" s="118"/>
      <c r="AT20" s="138" t="str">
        <f t="shared" si="3"/>
        <v/>
      </c>
      <c r="AU20" s="139" t="str">
        <f t="shared" si="4"/>
        <v/>
      </c>
      <c r="AV20" s="139" t="str">
        <f t="shared" si="5"/>
        <v/>
      </c>
      <c r="AW20" s="139" t="str">
        <f t="shared" si="6"/>
        <v/>
      </c>
      <c r="AX20" s="139" t="str">
        <f t="shared" si="7"/>
        <v/>
      </c>
      <c r="AY20" s="140" t="str">
        <f t="shared" si="8"/>
        <v/>
      </c>
      <c r="AZ20" s="141" t="str">
        <f t="shared" si="9"/>
        <v/>
      </c>
      <c r="BA20" s="139" t="str">
        <f t="shared" si="10"/>
        <v/>
      </c>
      <c r="BB20" s="139" t="str">
        <f t="shared" si="11"/>
        <v/>
      </c>
      <c r="BC20" s="139" t="str">
        <f t="shared" si="12"/>
        <v/>
      </c>
      <c r="BD20" s="140" t="str">
        <f t="shared" si="13"/>
        <v/>
      </c>
      <c r="BE20" s="122" t="str">
        <f t="shared" si="14"/>
        <v/>
      </c>
      <c r="BF20" s="123" t="str">
        <f t="shared" si="15"/>
        <v/>
      </c>
      <c r="BG20" s="123" t="str">
        <f t="shared" si="16"/>
        <v/>
      </c>
      <c r="BH20" s="123" t="str">
        <f t="shared" si="17"/>
        <v/>
      </c>
      <c r="BI20" s="122" t="str">
        <f t="shared" si="18"/>
        <v/>
      </c>
      <c r="BJ20" s="123" t="str">
        <f t="shared" si="19"/>
        <v/>
      </c>
      <c r="BK20" s="123" t="str">
        <f t="shared" si="20"/>
        <v/>
      </c>
      <c r="BL20" s="123" t="str">
        <f t="shared" si="21"/>
        <v/>
      </c>
      <c r="BM20" s="123" t="str">
        <f t="shared" si="22"/>
        <v/>
      </c>
      <c r="BN20" s="123" t="str">
        <f t="shared" si="23"/>
        <v/>
      </c>
      <c r="BO20" s="123" t="str">
        <f t="shared" si="24"/>
        <v/>
      </c>
      <c r="BP20" s="123" t="str">
        <f t="shared" si="25"/>
        <v/>
      </c>
      <c r="BQ20" s="124" t="str">
        <f t="shared" si="26"/>
        <v/>
      </c>
      <c r="BR20" s="141" t="str">
        <f t="shared" si="27"/>
        <v/>
      </c>
      <c r="BS20" s="139" t="str">
        <f t="shared" si="28"/>
        <v/>
      </c>
      <c r="BT20" s="139" t="str">
        <f t="shared" si="29"/>
        <v/>
      </c>
      <c r="BU20" s="139" t="str">
        <f t="shared" si="30"/>
        <v/>
      </c>
      <c r="BV20" s="139" t="str">
        <f t="shared" si="31"/>
        <v/>
      </c>
      <c r="BW20" s="140" t="str">
        <f t="shared" si="32"/>
        <v/>
      </c>
      <c r="BX20" s="141" t="str">
        <f t="shared" si="33"/>
        <v/>
      </c>
      <c r="BY20" s="139" t="str">
        <f t="shared" si="34"/>
        <v/>
      </c>
      <c r="BZ20" s="139" t="str">
        <f t="shared" si="35"/>
        <v/>
      </c>
      <c r="CA20" s="139" t="str">
        <f t="shared" si="36"/>
        <v/>
      </c>
      <c r="CB20" s="139" t="str">
        <f t="shared" si="37"/>
        <v/>
      </c>
      <c r="CC20" s="139" t="str">
        <f t="shared" si="38"/>
        <v/>
      </c>
      <c r="CD20" s="140" t="str">
        <f t="shared" si="39"/>
        <v/>
      </c>
      <c r="CE20" s="141" t="str">
        <f t="shared" si="40"/>
        <v/>
      </c>
      <c r="CF20" s="139" t="str">
        <f t="shared" si="41"/>
        <v/>
      </c>
      <c r="CG20" s="139" t="str">
        <f t="shared" si="42"/>
        <v/>
      </c>
      <c r="CH20" s="139" t="str">
        <f t="shared" si="43"/>
        <v/>
      </c>
      <c r="CI20" s="139" t="str">
        <f t="shared" si="44"/>
        <v/>
      </c>
      <c r="CJ20" s="139" t="str">
        <f t="shared" si="45"/>
        <v/>
      </c>
      <c r="CK20" s="140" t="str">
        <f t="shared" si="46"/>
        <v/>
      </c>
      <c r="CL20" s="141" t="str">
        <f t="shared" si="47"/>
        <v/>
      </c>
      <c r="CM20" s="139" t="str">
        <f t="shared" si="48"/>
        <v/>
      </c>
      <c r="CN20" s="139" t="str">
        <f t="shared" si="49"/>
        <v/>
      </c>
      <c r="CO20" s="139" t="str">
        <f t="shared" si="50"/>
        <v/>
      </c>
      <c r="CP20" s="139" t="str">
        <f t="shared" si="51"/>
        <v/>
      </c>
      <c r="CQ20" s="154" t="str">
        <f t="shared" si="52"/>
        <v/>
      </c>
      <c r="CR20" s="127"/>
      <c r="CS20" s="122" t="str">
        <f t="shared" si="53"/>
        <v/>
      </c>
      <c r="CT20" s="123" t="str">
        <f t="shared" si="54"/>
        <v/>
      </c>
      <c r="CU20" s="123" t="str">
        <f t="shared" si="55"/>
        <v/>
      </c>
      <c r="CV20" s="123" t="str">
        <f t="shared" si="56"/>
        <v/>
      </c>
      <c r="CW20" s="123" t="str">
        <f t="shared" si="57"/>
        <v/>
      </c>
      <c r="CX20" s="123" t="str">
        <f t="shared" si="58"/>
        <v/>
      </c>
      <c r="CY20" s="123" t="str">
        <f t="shared" si="59"/>
        <v/>
      </c>
      <c r="CZ20" s="123" t="str">
        <f t="shared" si="60"/>
        <v/>
      </c>
      <c r="DA20" s="124" t="str">
        <f t="shared" si="61"/>
        <v/>
      </c>
      <c r="DB20" s="128" t="str">
        <f t="shared" si="62"/>
        <v/>
      </c>
      <c r="DC20" s="123" t="str">
        <f t="shared" si="63"/>
        <v/>
      </c>
      <c r="DD20" s="123" t="str">
        <f t="shared" si="64"/>
        <v/>
      </c>
      <c r="DE20" s="123">
        <f t="shared" si="65"/>
        <v>333</v>
      </c>
      <c r="DF20" s="123" t="str">
        <f t="shared" si="66"/>
        <v/>
      </c>
      <c r="DG20" s="123" t="str">
        <f t="shared" si="67"/>
        <v/>
      </c>
      <c r="DH20" s="123" t="str">
        <f t="shared" si="68"/>
        <v/>
      </c>
      <c r="DI20" s="129" t="str">
        <f t="shared" si="69"/>
        <v/>
      </c>
      <c r="DJ20" s="98" t="s">
        <v>123</v>
      </c>
      <c r="DK20" s="248">
        <f t="shared" si="76"/>
        <v>14</v>
      </c>
    </row>
    <row r="21" spans="2:115" ht="22.5" customHeight="1">
      <c r="B21" s="98" t="s">
        <v>123</v>
      </c>
      <c r="C21" s="248">
        <f t="shared" si="70"/>
        <v>15</v>
      </c>
      <c r="D21" s="259">
        <v>45718</v>
      </c>
      <c r="E21" s="260" t="s">
        <v>128</v>
      </c>
      <c r="F21" s="261" t="s">
        <v>140</v>
      </c>
      <c r="G21" s="249" t="s">
        <v>25</v>
      </c>
      <c r="H21" s="254" t="s">
        <v>55</v>
      </c>
      <c r="I21" s="270"/>
      <c r="J21" s="263">
        <v>42887</v>
      </c>
      <c r="K21" s="107">
        <f t="shared" si="71"/>
        <v>436049</v>
      </c>
      <c r="L21" s="256" t="str">
        <f>HYPERLINK("./領収書_公開用/外領収書G13.pdf","領収書G13")</f>
        <v>領収書G13</v>
      </c>
      <c r="M21" s="267"/>
      <c r="N21" s="258" t="str">
        <f t="shared" ref="N21:R21" si="116">IF($H21=N$6,$I21,"")</f>
        <v/>
      </c>
      <c r="O21" s="136" t="str">
        <f t="shared" si="116"/>
        <v/>
      </c>
      <c r="P21" s="136" t="str">
        <f t="shared" si="116"/>
        <v/>
      </c>
      <c r="Q21" s="136" t="str">
        <f t="shared" si="116"/>
        <v/>
      </c>
      <c r="R21" s="137" t="str">
        <f t="shared" si="116"/>
        <v/>
      </c>
      <c r="S21" s="122" t="str">
        <f t="shared" ref="S21:AI21" si="117">IF($H21=S$6,$J21,"")</f>
        <v/>
      </c>
      <c r="T21" s="123" t="str">
        <f t="shared" si="117"/>
        <v/>
      </c>
      <c r="U21" s="123" t="str">
        <f t="shared" si="117"/>
        <v/>
      </c>
      <c r="V21" s="123" t="str">
        <f t="shared" si="117"/>
        <v/>
      </c>
      <c r="W21" s="122" t="str">
        <f t="shared" si="117"/>
        <v/>
      </c>
      <c r="X21" s="123" t="str">
        <f t="shared" si="117"/>
        <v/>
      </c>
      <c r="Y21" s="123">
        <f t="shared" si="117"/>
        <v>42887</v>
      </c>
      <c r="Z21" s="123" t="str">
        <f t="shared" si="117"/>
        <v/>
      </c>
      <c r="AA21" s="122" t="str">
        <f t="shared" si="117"/>
        <v/>
      </c>
      <c r="AB21" s="123" t="str">
        <f t="shared" si="117"/>
        <v/>
      </c>
      <c r="AC21" s="123" t="str">
        <f t="shared" si="117"/>
        <v/>
      </c>
      <c r="AD21" s="123" t="str">
        <f t="shared" si="117"/>
        <v/>
      </c>
      <c r="AE21" s="123" t="str">
        <f t="shared" si="117"/>
        <v/>
      </c>
      <c r="AF21" s="123" t="str">
        <f t="shared" si="117"/>
        <v/>
      </c>
      <c r="AG21" s="123" t="str">
        <f t="shared" si="117"/>
        <v/>
      </c>
      <c r="AH21" s="122" t="str">
        <f t="shared" si="117"/>
        <v/>
      </c>
      <c r="AI21" s="129" t="str">
        <f t="shared" si="117"/>
        <v/>
      </c>
      <c r="AJ21" s="617"/>
      <c r="AK21" s="38"/>
      <c r="AL21" s="98" t="s">
        <v>123</v>
      </c>
      <c r="AM21" s="248">
        <f t="shared" si="74"/>
        <v>15</v>
      </c>
      <c r="AN21" s="138" t="str">
        <f t="shared" ref="AN21:AR21" si="118">IF(AND($G21=AN$4,$H21=AN$6),$I21,"")</f>
        <v/>
      </c>
      <c r="AO21" s="139" t="str">
        <f t="shared" si="118"/>
        <v/>
      </c>
      <c r="AP21" s="139" t="str">
        <f t="shared" si="118"/>
        <v/>
      </c>
      <c r="AQ21" s="139" t="str">
        <f t="shared" si="118"/>
        <v/>
      </c>
      <c r="AR21" s="139" t="str">
        <f t="shared" si="118"/>
        <v/>
      </c>
      <c r="AS21" s="118"/>
      <c r="AT21" s="138" t="str">
        <f t="shared" si="3"/>
        <v/>
      </c>
      <c r="AU21" s="139" t="str">
        <f t="shared" si="4"/>
        <v/>
      </c>
      <c r="AV21" s="139" t="str">
        <f t="shared" si="5"/>
        <v/>
      </c>
      <c r="AW21" s="139" t="str">
        <f t="shared" si="6"/>
        <v/>
      </c>
      <c r="AX21" s="139" t="str">
        <f t="shared" si="7"/>
        <v/>
      </c>
      <c r="AY21" s="140" t="str">
        <f t="shared" si="8"/>
        <v/>
      </c>
      <c r="AZ21" s="141" t="str">
        <f t="shared" si="9"/>
        <v/>
      </c>
      <c r="BA21" s="139" t="str">
        <f t="shared" si="10"/>
        <v/>
      </c>
      <c r="BB21" s="139" t="str">
        <f t="shared" si="11"/>
        <v/>
      </c>
      <c r="BC21" s="139" t="str">
        <f t="shared" si="12"/>
        <v/>
      </c>
      <c r="BD21" s="140" t="str">
        <f t="shared" si="13"/>
        <v/>
      </c>
      <c r="BE21" s="122" t="str">
        <f t="shared" si="14"/>
        <v/>
      </c>
      <c r="BF21" s="123" t="str">
        <f t="shared" si="15"/>
        <v/>
      </c>
      <c r="BG21" s="123" t="str">
        <f t="shared" si="16"/>
        <v/>
      </c>
      <c r="BH21" s="123" t="str">
        <f t="shared" si="17"/>
        <v/>
      </c>
      <c r="BI21" s="122">
        <f t="shared" si="18"/>
        <v>42887</v>
      </c>
      <c r="BJ21" s="123" t="str">
        <f t="shared" si="19"/>
        <v/>
      </c>
      <c r="BK21" s="123" t="str">
        <f t="shared" si="20"/>
        <v/>
      </c>
      <c r="BL21" s="123" t="str">
        <f t="shared" si="21"/>
        <v/>
      </c>
      <c r="BM21" s="123" t="str">
        <f t="shared" si="22"/>
        <v/>
      </c>
      <c r="BN21" s="123" t="str">
        <f t="shared" si="23"/>
        <v/>
      </c>
      <c r="BO21" s="123" t="str">
        <f t="shared" si="24"/>
        <v/>
      </c>
      <c r="BP21" s="123" t="str">
        <f t="shared" si="25"/>
        <v/>
      </c>
      <c r="BQ21" s="124" t="str">
        <f t="shared" si="26"/>
        <v/>
      </c>
      <c r="BR21" s="142" t="str">
        <f t="shared" si="27"/>
        <v/>
      </c>
      <c r="BS21" s="143" t="str">
        <f t="shared" si="28"/>
        <v/>
      </c>
      <c r="BT21" s="143" t="str">
        <f t="shared" si="29"/>
        <v/>
      </c>
      <c r="BU21" s="143" t="str">
        <f t="shared" si="30"/>
        <v/>
      </c>
      <c r="BV21" s="143" t="str">
        <f t="shared" si="31"/>
        <v/>
      </c>
      <c r="BW21" s="144" t="str">
        <f t="shared" si="32"/>
        <v/>
      </c>
      <c r="BX21" s="141" t="str">
        <f t="shared" si="33"/>
        <v/>
      </c>
      <c r="BY21" s="139" t="str">
        <f t="shared" si="34"/>
        <v/>
      </c>
      <c r="BZ21" s="139" t="str">
        <f t="shared" si="35"/>
        <v/>
      </c>
      <c r="CA21" s="139" t="str">
        <f t="shared" si="36"/>
        <v/>
      </c>
      <c r="CB21" s="139" t="str">
        <f t="shared" si="37"/>
        <v/>
      </c>
      <c r="CC21" s="139" t="str">
        <f t="shared" si="38"/>
        <v/>
      </c>
      <c r="CD21" s="140" t="str">
        <f t="shared" si="39"/>
        <v/>
      </c>
      <c r="CE21" s="141" t="str">
        <f t="shared" si="40"/>
        <v/>
      </c>
      <c r="CF21" s="139" t="str">
        <f t="shared" si="41"/>
        <v/>
      </c>
      <c r="CG21" s="139" t="str">
        <f t="shared" si="42"/>
        <v/>
      </c>
      <c r="CH21" s="139" t="str">
        <f t="shared" si="43"/>
        <v/>
      </c>
      <c r="CI21" s="139" t="str">
        <f t="shared" si="44"/>
        <v/>
      </c>
      <c r="CJ21" s="139" t="str">
        <f t="shared" si="45"/>
        <v/>
      </c>
      <c r="CK21" s="140" t="str">
        <f t="shared" si="46"/>
        <v/>
      </c>
      <c r="CL21" s="142" t="str">
        <f t="shared" si="47"/>
        <v/>
      </c>
      <c r="CM21" s="143" t="str">
        <f t="shared" si="48"/>
        <v/>
      </c>
      <c r="CN21" s="143" t="str">
        <f t="shared" si="49"/>
        <v/>
      </c>
      <c r="CO21" s="143" t="str">
        <f t="shared" si="50"/>
        <v/>
      </c>
      <c r="CP21" s="143" t="str">
        <f t="shared" si="51"/>
        <v/>
      </c>
      <c r="CQ21" s="145" t="str">
        <f t="shared" si="52"/>
        <v/>
      </c>
      <c r="CR21" s="127"/>
      <c r="CS21" s="122" t="str">
        <f t="shared" si="53"/>
        <v/>
      </c>
      <c r="CT21" s="123" t="str">
        <f t="shared" si="54"/>
        <v/>
      </c>
      <c r="CU21" s="123" t="str">
        <f t="shared" si="55"/>
        <v/>
      </c>
      <c r="CV21" s="123" t="str">
        <f t="shared" si="56"/>
        <v/>
      </c>
      <c r="CW21" s="123" t="str">
        <f t="shared" si="57"/>
        <v/>
      </c>
      <c r="CX21" s="123" t="str">
        <f t="shared" si="58"/>
        <v/>
      </c>
      <c r="CY21" s="123" t="str">
        <f t="shared" si="59"/>
        <v/>
      </c>
      <c r="CZ21" s="123" t="str">
        <f t="shared" si="60"/>
        <v/>
      </c>
      <c r="DA21" s="124" t="str">
        <f t="shared" si="61"/>
        <v/>
      </c>
      <c r="DB21" s="128" t="str">
        <f t="shared" si="62"/>
        <v/>
      </c>
      <c r="DC21" s="123" t="str">
        <f t="shared" si="63"/>
        <v/>
      </c>
      <c r="DD21" s="123" t="str">
        <f t="shared" si="64"/>
        <v/>
      </c>
      <c r="DE21" s="123" t="str">
        <f t="shared" si="65"/>
        <v/>
      </c>
      <c r="DF21" s="123" t="str">
        <f t="shared" si="66"/>
        <v/>
      </c>
      <c r="DG21" s="123" t="str">
        <f t="shared" si="67"/>
        <v/>
      </c>
      <c r="DH21" s="123" t="str">
        <f t="shared" si="68"/>
        <v/>
      </c>
      <c r="DI21" s="129" t="str">
        <f t="shared" si="69"/>
        <v/>
      </c>
      <c r="DJ21" s="98" t="s">
        <v>123</v>
      </c>
      <c r="DK21" s="248">
        <f t="shared" si="76"/>
        <v>15</v>
      </c>
    </row>
    <row r="22" spans="2:115" ht="22.5" customHeight="1">
      <c r="B22" s="98" t="s">
        <v>123</v>
      </c>
      <c r="C22" s="248">
        <f t="shared" si="70"/>
        <v>16</v>
      </c>
      <c r="D22" s="259">
        <v>45718</v>
      </c>
      <c r="E22" s="260" t="s">
        <v>128</v>
      </c>
      <c r="F22" s="271" t="s">
        <v>141</v>
      </c>
      <c r="G22" s="272" t="s">
        <v>25</v>
      </c>
      <c r="H22" s="254" t="s">
        <v>55</v>
      </c>
      <c r="I22" s="270"/>
      <c r="J22" s="263">
        <v>14012</v>
      </c>
      <c r="K22" s="107">
        <f t="shared" si="71"/>
        <v>422037</v>
      </c>
      <c r="L22" s="256" t="str">
        <f>HYPERLINK("./領収書_公開用/外領収書G14.pdf","領収書G14")</f>
        <v>領収書G14</v>
      </c>
      <c r="M22" s="267"/>
      <c r="N22" s="258" t="str">
        <f t="shared" ref="N22:R22" si="119">IF($H22=N$6,$I22,"")</f>
        <v/>
      </c>
      <c r="O22" s="136" t="str">
        <f t="shared" si="119"/>
        <v/>
      </c>
      <c r="P22" s="136" t="str">
        <f t="shared" si="119"/>
        <v/>
      </c>
      <c r="Q22" s="136" t="str">
        <f t="shared" si="119"/>
        <v/>
      </c>
      <c r="R22" s="137" t="str">
        <f t="shared" si="119"/>
        <v/>
      </c>
      <c r="S22" s="122" t="str">
        <f t="shared" ref="S22:AI22" si="120">IF($H22=S$6,$J22,"")</f>
        <v/>
      </c>
      <c r="T22" s="123" t="str">
        <f t="shared" si="120"/>
        <v/>
      </c>
      <c r="U22" s="123" t="str">
        <f t="shared" si="120"/>
        <v/>
      </c>
      <c r="V22" s="123" t="str">
        <f t="shared" si="120"/>
        <v/>
      </c>
      <c r="W22" s="122" t="str">
        <f t="shared" si="120"/>
        <v/>
      </c>
      <c r="X22" s="123" t="str">
        <f t="shared" si="120"/>
        <v/>
      </c>
      <c r="Y22" s="123">
        <f t="shared" si="120"/>
        <v>14012</v>
      </c>
      <c r="Z22" s="123" t="str">
        <f t="shared" si="120"/>
        <v/>
      </c>
      <c r="AA22" s="122" t="str">
        <f t="shared" si="120"/>
        <v/>
      </c>
      <c r="AB22" s="123" t="str">
        <f t="shared" si="120"/>
        <v/>
      </c>
      <c r="AC22" s="123" t="str">
        <f t="shared" si="120"/>
        <v/>
      </c>
      <c r="AD22" s="123" t="str">
        <f t="shared" si="120"/>
        <v/>
      </c>
      <c r="AE22" s="123" t="str">
        <f t="shared" si="120"/>
        <v/>
      </c>
      <c r="AF22" s="123" t="str">
        <f t="shared" si="120"/>
        <v/>
      </c>
      <c r="AG22" s="123" t="str">
        <f t="shared" si="120"/>
        <v/>
      </c>
      <c r="AH22" s="122" t="str">
        <f t="shared" si="120"/>
        <v/>
      </c>
      <c r="AI22" s="129" t="str">
        <f t="shared" si="120"/>
        <v/>
      </c>
      <c r="AJ22" s="617"/>
      <c r="AK22" s="38"/>
      <c r="AL22" s="98" t="s">
        <v>123</v>
      </c>
      <c r="AM22" s="248">
        <f t="shared" si="74"/>
        <v>16</v>
      </c>
      <c r="AN22" s="138" t="str">
        <f t="shared" ref="AN22:AR22" si="121">IF(AND($G22=AN$4,$H22=AN$6),$I22,"")</f>
        <v/>
      </c>
      <c r="AO22" s="139" t="str">
        <f t="shared" si="121"/>
        <v/>
      </c>
      <c r="AP22" s="139" t="str">
        <f t="shared" si="121"/>
        <v/>
      </c>
      <c r="AQ22" s="139" t="str">
        <f t="shared" si="121"/>
        <v/>
      </c>
      <c r="AR22" s="139" t="str">
        <f t="shared" si="121"/>
        <v/>
      </c>
      <c r="AS22" s="118"/>
      <c r="AT22" s="138" t="str">
        <f t="shared" si="3"/>
        <v/>
      </c>
      <c r="AU22" s="139" t="str">
        <f t="shared" si="4"/>
        <v/>
      </c>
      <c r="AV22" s="139" t="str">
        <f t="shared" si="5"/>
        <v/>
      </c>
      <c r="AW22" s="139" t="str">
        <f t="shared" si="6"/>
        <v/>
      </c>
      <c r="AX22" s="139" t="str">
        <f t="shared" si="7"/>
        <v/>
      </c>
      <c r="AY22" s="140" t="str">
        <f t="shared" si="8"/>
        <v/>
      </c>
      <c r="AZ22" s="141" t="str">
        <f t="shared" si="9"/>
        <v/>
      </c>
      <c r="BA22" s="139" t="str">
        <f t="shared" si="10"/>
        <v/>
      </c>
      <c r="BB22" s="139" t="str">
        <f t="shared" si="11"/>
        <v/>
      </c>
      <c r="BC22" s="139" t="str">
        <f t="shared" si="12"/>
        <v/>
      </c>
      <c r="BD22" s="140" t="str">
        <f t="shared" si="13"/>
        <v/>
      </c>
      <c r="BE22" s="122" t="str">
        <f t="shared" si="14"/>
        <v/>
      </c>
      <c r="BF22" s="123" t="str">
        <f t="shared" si="15"/>
        <v/>
      </c>
      <c r="BG22" s="123" t="str">
        <f t="shared" si="16"/>
        <v/>
      </c>
      <c r="BH22" s="123" t="str">
        <f t="shared" si="17"/>
        <v/>
      </c>
      <c r="BI22" s="122">
        <f t="shared" si="18"/>
        <v>14012</v>
      </c>
      <c r="BJ22" s="123" t="str">
        <f t="shared" si="19"/>
        <v/>
      </c>
      <c r="BK22" s="123" t="str">
        <f t="shared" si="20"/>
        <v/>
      </c>
      <c r="BL22" s="123" t="str">
        <f t="shared" si="21"/>
        <v/>
      </c>
      <c r="BM22" s="123" t="str">
        <f t="shared" si="22"/>
        <v/>
      </c>
      <c r="BN22" s="123" t="str">
        <f t="shared" si="23"/>
        <v/>
      </c>
      <c r="BO22" s="123" t="str">
        <f t="shared" si="24"/>
        <v/>
      </c>
      <c r="BP22" s="123" t="str">
        <f t="shared" si="25"/>
        <v/>
      </c>
      <c r="BQ22" s="124" t="str">
        <f t="shared" si="26"/>
        <v/>
      </c>
      <c r="BR22" s="141" t="str">
        <f t="shared" si="27"/>
        <v/>
      </c>
      <c r="BS22" s="139" t="str">
        <f t="shared" si="28"/>
        <v/>
      </c>
      <c r="BT22" s="139" t="str">
        <f t="shared" si="29"/>
        <v/>
      </c>
      <c r="BU22" s="139" t="str">
        <f t="shared" si="30"/>
        <v/>
      </c>
      <c r="BV22" s="139" t="str">
        <f t="shared" si="31"/>
        <v/>
      </c>
      <c r="BW22" s="140" t="str">
        <f t="shared" si="32"/>
        <v/>
      </c>
      <c r="BX22" s="141" t="str">
        <f t="shared" si="33"/>
        <v/>
      </c>
      <c r="BY22" s="139" t="str">
        <f t="shared" si="34"/>
        <v/>
      </c>
      <c r="BZ22" s="139" t="str">
        <f t="shared" si="35"/>
        <v/>
      </c>
      <c r="CA22" s="139" t="str">
        <f t="shared" si="36"/>
        <v/>
      </c>
      <c r="CB22" s="139" t="str">
        <f t="shared" si="37"/>
        <v/>
      </c>
      <c r="CC22" s="139" t="str">
        <f t="shared" si="38"/>
        <v/>
      </c>
      <c r="CD22" s="140" t="str">
        <f t="shared" si="39"/>
        <v/>
      </c>
      <c r="CE22" s="141" t="str">
        <f t="shared" si="40"/>
        <v/>
      </c>
      <c r="CF22" s="139" t="str">
        <f t="shared" si="41"/>
        <v/>
      </c>
      <c r="CG22" s="139" t="str">
        <f t="shared" si="42"/>
        <v/>
      </c>
      <c r="CH22" s="139" t="str">
        <f t="shared" si="43"/>
        <v/>
      </c>
      <c r="CI22" s="139" t="str">
        <f t="shared" si="44"/>
        <v/>
      </c>
      <c r="CJ22" s="139" t="str">
        <f t="shared" si="45"/>
        <v/>
      </c>
      <c r="CK22" s="140" t="str">
        <f t="shared" si="46"/>
        <v/>
      </c>
      <c r="CL22" s="141" t="str">
        <f t="shared" si="47"/>
        <v/>
      </c>
      <c r="CM22" s="139" t="str">
        <f t="shared" si="48"/>
        <v/>
      </c>
      <c r="CN22" s="139" t="str">
        <f t="shared" si="49"/>
        <v/>
      </c>
      <c r="CO22" s="139" t="str">
        <f t="shared" si="50"/>
        <v/>
      </c>
      <c r="CP22" s="139" t="str">
        <f t="shared" si="51"/>
        <v/>
      </c>
      <c r="CQ22" s="154" t="str">
        <f t="shared" si="52"/>
        <v/>
      </c>
      <c r="CR22" s="127"/>
      <c r="CS22" s="122" t="str">
        <f t="shared" si="53"/>
        <v/>
      </c>
      <c r="CT22" s="123" t="str">
        <f t="shared" si="54"/>
        <v/>
      </c>
      <c r="CU22" s="123" t="str">
        <f t="shared" si="55"/>
        <v/>
      </c>
      <c r="CV22" s="123" t="str">
        <f t="shared" si="56"/>
        <v/>
      </c>
      <c r="CW22" s="123" t="str">
        <f t="shared" si="57"/>
        <v/>
      </c>
      <c r="CX22" s="123" t="str">
        <f t="shared" si="58"/>
        <v/>
      </c>
      <c r="CY22" s="123" t="str">
        <f t="shared" si="59"/>
        <v/>
      </c>
      <c r="CZ22" s="123" t="str">
        <f t="shared" si="60"/>
        <v/>
      </c>
      <c r="DA22" s="124" t="str">
        <f t="shared" si="61"/>
        <v/>
      </c>
      <c r="DB22" s="128" t="str">
        <f t="shared" si="62"/>
        <v/>
      </c>
      <c r="DC22" s="123" t="str">
        <f t="shared" si="63"/>
        <v/>
      </c>
      <c r="DD22" s="123" t="str">
        <f t="shared" si="64"/>
        <v/>
      </c>
      <c r="DE22" s="123" t="str">
        <f t="shared" si="65"/>
        <v/>
      </c>
      <c r="DF22" s="123" t="str">
        <f t="shared" si="66"/>
        <v/>
      </c>
      <c r="DG22" s="123" t="str">
        <f t="shared" si="67"/>
        <v/>
      </c>
      <c r="DH22" s="123" t="str">
        <f t="shared" si="68"/>
        <v/>
      </c>
      <c r="DI22" s="129" t="str">
        <f t="shared" si="69"/>
        <v/>
      </c>
      <c r="DJ22" s="98" t="s">
        <v>123</v>
      </c>
      <c r="DK22" s="248">
        <f t="shared" si="76"/>
        <v>16</v>
      </c>
    </row>
    <row r="23" spans="2:115" ht="22.5" customHeight="1">
      <c r="B23" s="98" t="s">
        <v>123</v>
      </c>
      <c r="C23" s="248">
        <f t="shared" si="70"/>
        <v>17</v>
      </c>
      <c r="D23" s="259">
        <v>45718</v>
      </c>
      <c r="E23" s="260" t="s">
        <v>128</v>
      </c>
      <c r="F23" s="271" t="s">
        <v>142</v>
      </c>
      <c r="G23" s="272" t="s">
        <v>30</v>
      </c>
      <c r="H23" s="254" t="s">
        <v>54</v>
      </c>
      <c r="I23" s="270"/>
      <c r="J23" s="263">
        <v>7392</v>
      </c>
      <c r="K23" s="107">
        <f t="shared" si="71"/>
        <v>414645</v>
      </c>
      <c r="L23" s="256" t="str">
        <f>HYPERLINK("./領収書_公開用/外領収書G15.pdf","領収書G15")</f>
        <v>領収書G15</v>
      </c>
      <c r="M23" s="267"/>
      <c r="N23" s="258" t="str">
        <f t="shared" ref="N23:R23" si="122">IF($H23=N$6,$I23,"")</f>
        <v/>
      </c>
      <c r="O23" s="136" t="str">
        <f t="shared" si="122"/>
        <v/>
      </c>
      <c r="P23" s="136" t="str">
        <f t="shared" si="122"/>
        <v/>
      </c>
      <c r="Q23" s="136" t="str">
        <f t="shared" si="122"/>
        <v/>
      </c>
      <c r="R23" s="137" t="str">
        <f t="shared" si="122"/>
        <v/>
      </c>
      <c r="S23" s="122" t="str">
        <f t="shared" ref="S23:AI23" si="123">IF($H23=S$6,$J23,"")</f>
        <v/>
      </c>
      <c r="T23" s="123" t="str">
        <f t="shared" si="123"/>
        <v/>
      </c>
      <c r="U23" s="123" t="str">
        <f t="shared" si="123"/>
        <v/>
      </c>
      <c r="V23" s="123" t="str">
        <f t="shared" si="123"/>
        <v/>
      </c>
      <c r="W23" s="122" t="str">
        <f t="shared" si="123"/>
        <v/>
      </c>
      <c r="X23" s="123">
        <f t="shared" si="123"/>
        <v>7392</v>
      </c>
      <c r="Y23" s="123" t="str">
        <f t="shared" si="123"/>
        <v/>
      </c>
      <c r="Z23" s="123" t="str">
        <f t="shared" si="123"/>
        <v/>
      </c>
      <c r="AA23" s="122" t="str">
        <f t="shared" si="123"/>
        <v/>
      </c>
      <c r="AB23" s="123" t="str">
        <f t="shared" si="123"/>
        <v/>
      </c>
      <c r="AC23" s="123" t="str">
        <f t="shared" si="123"/>
        <v/>
      </c>
      <c r="AD23" s="123" t="str">
        <f t="shared" si="123"/>
        <v/>
      </c>
      <c r="AE23" s="123" t="str">
        <f t="shared" si="123"/>
        <v/>
      </c>
      <c r="AF23" s="123" t="str">
        <f t="shared" si="123"/>
        <v/>
      </c>
      <c r="AG23" s="123" t="str">
        <f t="shared" si="123"/>
        <v/>
      </c>
      <c r="AH23" s="122" t="str">
        <f t="shared" si="123"/>
        <v/>
      </c>
      <c r="AI23" s="129" t="str">
        <f t="shared" si="123"/>
        <v/>
      </c>
      <c r="AJ23" s="617"/>
      <c r="AK23" s="38"/>
      <c r="AL23" s="98" t="s">
        <v>123</v>
      </c>
      <c r="AM23" s="248">
        <f t="shared" si="74"/>
        <v>17</v>
      </c>
      <c r="AN23" s="138" t="str">
        <f t="shared" ref="AN23:AR23" si="124">IF(AND($G23=AN$4,$H23=AN$6),$I23,"")</f>
        <v/>
      </c>
      <c r="AO23" s="139" t="str">
        <f t="shared" si="124"/>
        <v/>
      </c>
      <c r="AP23" s="139" t="str">
        <f t="shared" si="124"/>
        <v/>
      </c>
      <c r="AQ23" s="139" t="str">
        <f t="shared" si="124"/>
        <v/>
      </c>
      <c r="AR23" s="139" t="str">
        <f t="shared" si="124"/>
        <v/>
      </c>
      <c r="AS23" s="118"/>
      <c r="AT23" s="138" t="str">
        <f t="shared" si="3"/>
        <v/>
      </c>
      <c r="AU23" s="139" t="str">
        <f t="shared" si="4"/>
        <v/>
      </c>
      <c r="AV23" s="139" t="str">
        <f t="shared" si="5"/>
        <v/>
      </c>
      <c r="AW23" s="139" t="str">
        <f t="shared" si="6"/>
        <v/>
      </c>
      <c r="AX23" s="139" t="str">
        <f t="shared" si="7"/>
        <v/>
      </c>
      <c r="AY23" s="140" t="str">
        <f t="shared" si="8"/>
        <v/>
      </c>
      <c r="AZ23" s="141" t="str">
        <f t="shared" si="9"/>
        <v/>
      </c>
      <c r="BA23" s="139" t="str">
        <f t="shared" si="10"/>
        <v/>
      </c>
      <c r="BB23" s="139" t="str">
        <f t="shared" si="11"/>
        <v/>
      </c>
      <c r="BC23" s="139" t="str">
        <f t="shared" si="12"/>
        <v/>
      </c>
      <c r="BD23" s="140" t="str">
        <f t="shared" si="13"/>
        <v/>
      </c>
      <c r="BE23" s="122" t="str">
        <f t="shared" si="14"/>
        <v/>
      </c>
      <c r="BF23" s="123" t="str">
        <f t="shared" si="15"/>
        <v/>
      </c>
      <c r="BG23" s="123" t="str">
        <f t="shared" si="16"/>
        <v/>
      </c>
      <c r="BH23" s="123" t="str">
        <f t="shared" si="17"/>
        <v/>
      </c>
      <c r="BI23" s="122" t="str">
        <f t="shared" si="18"/>
        <v/>
      </c>
      <c r="BJ23" s="123" t="str">
        <f t="shared" si="19"/>
        <v/>
      </c>
      <c r="BK23" s="123" t="str">
        <f t="shared" si="20"/>
        <v/>
      </c>
      <c r="BL23" s="123" t="str">
        <f t="shared" si="21"/>
        <v/>
      </c>
      <c r="BM23" s="123" t="str">
        <f t="shared" si="22"/>
        <v/>
      </c>
      <c r="BN23" s="123" t="str">
        <f t="shared" si="23"/>
        <v/>
      </c>
      <c r="BO23" s="123" t="str">
        <f t="shared" si="24"/>
        <v/>
      </c>
      <c r="BP23" s="123" t="str">
        <f t="shared" si="25"/>
        <v/>
      </c>
      <c r="BQ23" s="124" t="str">
        <f t="shared" si="26"/>
        <v/>
      </c>
      <c r="BR23" s="141" t="str">
        <f t="shared" si="27"/>
        <v/>
      </c>
      <c r="BS23" s="139" t="str">
        <f t="shared" si="28"/>
        <v/>
      </c>
      <c r="BT23" s="139" t="str">
        <f t="shared" si="29"/>
        <v/>
      </c>
      <c r="BU23" s="139" t="str">
        <f t="shared" si="30"/>
        <v/>
      </c>
      <c r="BV23" s="139" t="str">
        <f t="shared" si="31"/>
        <v/>
      </c>
      <c r="BW23" s="140" t="str">
        <f t="shared" si="32"/>
        <v/>
      </c>
      <c r="BX23" s="141" t="str">
        <f t="shared" si="33"/>
        <v/>
      </c>
      <c r="BY23" s="139" t="str">
        <f t="shared" si="34"/>
        <v/>
      </c>
      <c r="BZ23" s="139" t="str">
        <f t="shared" si="35"/>
        <v/>
      </c>
      <c r="CA23" s="139" t="str">
        <f t="shared" si="36"/>
        <v/>
      </c>
      <c r="CB23" s="139" t="str">
        <f t="shared" si="37"/>
        <v/>
      </c>
      <c r="CC23" s="139" t="str">
        <f t="shared" si="38"/>
        <v/>
      </c>
      <c r="CD23" s="140" t="str">
        <f t="shared" si="39"/>
        <v/>
      </c>
      <c r="CE23" s="141" t="str">
        <f t="shared" si="40"/>
        <v/>
      </c>
      <c r="CF23" s="139" t="str">
        <f t="shared" si="41"/>
        <v/>
      </c>
      <c r="CG23" s="139" t="str">
        <f t="shared" si="42"/>
        <v/>
      </c>
      <c r="CH23" s="139" t="str">
        <f t="shared" si="43"/>
        <v/>
      </c>
      <c r="CI23" s="139" t="str">
        <f t="shared" si="44"/>
        <v/>
      </c>
      <c r="CJ23" s="139" t="str">
        <f t="shared" si="45"/>
        <v/>
      </c>
      <c r="CK23" s="140" t="str">
        <f t="shared" si="46"/>
        <v/>
      </c>
      <c r="CL23" s="141" t="str">
        <f t="shared" si="47"/>
        <v/>
      </c>
      <c r="CM23" s="139" t="str">
        <f t="shared" si="48"/>
        <v/>
      </c>
      <c r="CN23" s="139" t="str">
        <f t="shared" si="49"/>
        <v/>
      </c>
      <c r="CO23" s="139" t="str">
        <f t="shared" si="50"/>
        <v/>
      </c>
      <c r="CP23" s="139" t="str">
        <f t="shared" si="51"/>
        <v/>
      </c>
      <c r="CQ23" s="154" t="str">
        <f t="shared" si="52"/>
        <v/>
      </c>
      <c r="CR23" s="127"/>
      <c r="CS23" s="122" t="str">
        <f t="shared" si="53"/>
        <v/>
      </c>
      <c r="CT23" s="123" t="str">
        <f t="shared" si="54"/>
        <v/>
      </c>
      <c r="CU23" s="123" t="str">
        <f t="shared" si="55"/>
        <v/>
      </c>
      <c r="CV23" s="123" t="str">
        <f t="shared" si="56"/>
        <v/>
      </c>
      <c r="CW23" s="123">
        <f t="shared" si="57"/>
        <v>7392</v>
      </c>
      <c r="CX23" s="123" t="str">
        <f t="shared" si="58"/>
        <v/>
      </c>
      <c r="CY23" s="123" t="str">
        <f t="shared" si="59"/>
        <v/>
      </c>
      <c r="CZ23" s="123" t="str">
        <f t="shared" si="60"/>
        <v/>
      </c>
      <c r="DA23" s="124" t="str">
        <f t="shared" si="61"/>
        <v/>
      </c>
      <c r="DB23" s="128" t="str">
        <f t="shared" si="62"/>
        <v/>
      </c>
      <c r="DC23" s="123" t="str">
        <f t="shared" si="63"/>
        <v/>
      </c>
      <c r="DD23" s="123" t="str">
        <f t="shared" si="64"/>
        <v/>
      </c>
      <c r="DE23" s="123" t="str">
        <f t="shared" si="65"/>
        <v/>
      </c>
      <c r="DF23" s="123" t="str">
        <f t="shared" si="66"/>
        <v/>
      </c>
      <c r="DG23" s="123" t="str">
        <f t="shared" si="67"/>
        <v/>
      </c>
      <c r="DH23" s="123" t="str">
        <f t="shared" si="68"/>
        <v/>
      </c>
      <c r="DI23" s="129" t="str">
        <f t="shared" si="69"/>
        <v/>
      </c>
      <c r="DJ23" s="98" t="s">
        <v>123</v>
      </c>
      <c r="DK23" s="248">
        <f t="shared" si="76"/>
        <v>17</v>
      </c>
    </row>
    <row r="24" spans="2:115" ht="22.5" customHeight="1">
      <c r="B24" s="98" t="s">
        <v>123</v>
      </c>
      <c r="C24" s="248">
        <f t="shared" si="70"/>
        <v>18</v>
      </c>
      <c r="D24" s="259">
        <v>45718</v>
      </c>
      <c r="E24" s="260" t="s">
        <v>128</v>
      </c>
      <c r="F24" s="271" t="s">
        <v>143</v>
      </c>
      <c r="G24" s="272" t="s">
        <v>31</v>
      </c>
      <c r="H24" s="254" t="s">
        <v>54</v>
      </c>
      <c r="I24" s="270"/>
      <c r="J24" s="263">
        <v>2240</v>
      </c>
      <c r="K24" s="107">
        <f t="shared" si="71"/>
        <v>412405</v>
      </c>
      <c r="L24" s="256" t="str">
        <f t="shared" ref="L24:L25" si="125">HYPERLINK("./領収書_公開用/外領収書G16,17.pdf","領収書G16,G17")</f>
        <v>領収書G16,G17</v>
      </c>
      <c r="M24" s="267"/>
      <c r="N24" s="258" t="str">
        <f t="shared" ref="N24:R24" si="126">IF($H24=N$6,$I24,"")</f>
        <v/>
      </c>
      <c r="O24" s="136" t="str">
        <f t="shared" si="126"/>
        <v/>
      </c>
      <c r="P24" s="136" t="str">
        <f t="shared" si="126"/>
        <v/>
      </c>
      <c r="Q24" s="136" t="str">
        <f t="shared" si="126"/>
        <v/>
      </c>
      <c r="R24" s="137" t="str">
        <f t="shared" si="126"/>
        <v/>
      </c>
      <c r="S24" s="122" t="str">
        <f t="shared" ref="S24:AI24" si="127">IF($H24=S$6,$J24,"")</f>
        <v/>
      </c>
      <c r="T24" s="123" t="str">
        <f t="shared" si="127"/>
        <v/>
      </c>
      <c r="U24" s="123" t="str">
        <f t="shared" si="127"/>
        <v/>
      </c>
      <c r="V24" s="123" t="str">
        <f t="shared" si="127"/>
        <v/>
      </c>
      <c r="W24" s="122" t="str">
        <f t="shared" si="127"/>
        <v/>
      </c>
      <c r="X24" s="123">
        <f t="shared" si="127"/>
        <v>2240</v>
      </c>
      <c r="Y24" s="123" t="str">
        <f t="shared" si="127"/>
        <v/>
      </c>
      <c r="Z24" s="123" t="str">
        <f t="shared" si="127"/>
        <v/>
      </c>
      <c r="AA24" s="122" t="str">
        <f t="shared" si="127"/>
        <v/>
      </c>
      <c r="AB24" s="123" t="str">
        <f t="shared" si="127"/>
        <v/>
      </c>
      <c r="AC24" s="123" t="str">
        <f t="shared" si="127"/>
        <v/>
      </c>
      <c r="AD24" s="123" t="str">
        <f t="shared" si="127"/>
        <v/>
      </c>
      <c r="AE24" s="123" t="str">
        <f t="shared" si="127"/>
        <v/>
      </c>
      <c r="AF24" s="123" t="str">
        <f t="shared" si="127"/>
        <v/>
      </c>
      <c r="AG24" s="123" t="str">
        <f t="shared" si="127"/>
        <v/>
      </c>
      <c r="AH24" s="122" t="str">
        <f t="shared" si="127"/>
        <v/>
      </c>
      <c r="AI24" s="129" t="str">
        <f t="shared" si="127"/>
        <v/>
      </c>
      <c r="AJ24" s="617"/>
      <c r="AK24" s="38"/>
      <c r="AL24" s="98" t="s">
        <v>123</v>
      </c>
      <c r="AM24" s="248">
        <f t="shared" si="74"/>
        <v>18</v>
      </c>
      <c r="AN24" s="138" t="str">
        <f t="shared" ref="AN24:AR24" si="128">IF(AND($G24=AN$4,$H24=AN$6),$I24,"")</f>
        <v/>
      </c>
      <c r="AO24" s="139" t="str">
        <f t="shared" si="128"/>
        <v/>
      </c>
      <c r="AP24" s="139" t="str">
        <f t="shared" si="128"/>
        <v/>
      </c>
      <c r="AQ24" s="139" t="str">
        <f t="shared" si="128"/>
        <v/>
      </c>
      <c r="AR24" s="139" t="str">
        <f t="shared" si="128"/>
        <v/>
      </c>
      <c r="AS24" s="118"/>
      <c r="AT24" s="138" t="str">
        <f t="shared" si="3"/>
        <v/>
      </c>
      <c r="AU24" s="139" t="str">
        <f t="shared" si="4"/>
        <v/>
      </c>
      <c r="AV24" s="139" t="str">
        <f t="shared" si="5"/>
        <v/>
      </c>
      <c r="AW24" s="139" t="str">
        <f t="shared" si="6"/>
        <v/>
      </c>
      <c r="AX24" s="139" t="str">
        <f t="shared" si="7"/>
        <v/>
      </c>
      <c r="AY24" s="140" t="str">
        <f t="shared" si="8"/>
        <v/>
      </c>
      <c r="AZ24" s="141" t="str">
        <f t="shared" si="9"/>
        <v/>
      </c>
      <c r="BA24" s="139" t="str">
        <f t="shared" si="10"/>
        <v/>
      </c>
      <c r="BB24" s="139" t="str">
        <f t="shared" si="11"/>
        <v/>
      </c>
      <c r="BC24" s="139" t="str">
        <f t="shared" si="12"/>
        <v/>
      </c>
      <c r="BD24" s="140" t="str">
        <f t="shared" si="13"/>
        <v/>
      </c>
      <c r="BE24" s="122" t="str">
        <f t="shared" si="14"/>
        <v/>
      </c>
      <c r="BF24" s="123" t="str">
        <f t="shared" si="15"/>
        <v/>
      </c>
      <c r="BG24" s="123" t="str">
        <f t="shared" si="16"/>
        <v/>
      </c>
      <c r="BH24" s="123" t="str">
        <f t="shared" si="17"/>
        <v/>
      </c>
      <c r="BI24" s="122" t="str">
        <f t="shared" si="18"/>
        <v/>
      </c>
      <c r="BJ24" s="123" t="str">
        <f t="shared" si="19"/>
        <v/>
      </c>
      <c r="BK24" s="123" t="str">
        <f t="shared" si="20"/>
        <v/>
      </c>
      <c r="BL24" s="123" t="str">
        <f t="shared" si="21"/>
        <v/>
      </c>
      <c r="BM24" s="123" t="str">
        <f t="shared" si="22"/>
        <v/>
      </c>
      <c r="BN24" s="123" t="str">
        <f t="shared" si="23"/>
        <v/>
      </c>
      <c r="BO24" s="123" t="str">
        <f t="shared" si="24"/>
        <v/>
      </c>
      <c r="BP24" s="123" t="str">
        <f t="shared" si="25"/>
        <v/>
      </c>
      <c r="BQ24" s="124" t="str">
        <f t="shared" si="26"/>
        <v/>
      </c>
      <c r="BR24" s="142" t="str">
        <f t="shared" si="27"/>
        <v/>
      </c>
      <c r="BS24" s="143" t="str">
        <f t="shared" si="28"/>
        <v/>
      </c>
      <c r="BT24" s="143" t="str">
        <f t="shared" si="29"/>
        <v/>
      </c>
      <c r="BU24" s="143" t="str">
        <f t="shared" si="30"/>
        <v/>
      </c>
      <c r="BV24" s="143" t="str">
        <f t="shared" si="31"/>
        <v/>
      </c>
      <c r="BW24" s="144" t="str">
        <f t="shared" si="32"/>
        <v/>
      </c>
      <c r="BX24" s="141" t="str">
        <f t="shared" si="33"/>
        <v/>
      </c>
      <c r="BY24" s="139" t="str">
        <f t="shared" si="34"/>
        <v/>
      </c>
      <c r="BZ24" s="139" t="str">
        <f t="shared" si="35"/>
        <v/>
      </c>
      <c r="CA24" s="139" t="str">
        <f t="shared" si="36"/>
        <v/>
      </c>
      <c r="CB24" s="139" t="str">
        <f t="shared" si="37"/>
        <v/>
      </c>
      <c r="CC24" s="139" t="str">
        <f t="shared" si="38"/>
        <v/>
      </c>
      <c r="CD24" s="140" t="str">
        <f t="shared" si="39"/>
        <v/>
      </c>
      <c r="CE24" s="141" t="str">
        <f t="shared" si="40"/>
        <v/>
      </c>
      <c r="CF24" s="139" t="str">
        <f t="shared" si="41"/>
        <v/>
      </c>
      <c r="CG24" s="139" t="str">
        <f t="shared" si="42"/>
        <v/>
      </c>
      <c r="CH24" s="139" t="str">
        <f t="shared" si="43"/>
        <v/>
      </c>
      <c r="CI24" s="139" t="str">
        <f t="shared" si="44"/>
        <v/>
      </c>
      <c r="CJ24" s="139" t="str">
        <f t="shared" si="45"/>
        <v/>
      </c>
      <c r="CK24" s="140" t="str">
        <f t="shared" si="46"/>
        <v/>
      </c>
      <c r="CL24" s="142" t="str">
        <f t="shared" si="47"/>
        <v/>
      </c>
      <c r="CM24" s="143" t="str">
        <f t="shared" si="48"/>
        <v/>
      </c>
      <c r="CN24" s="143" t="str">
        <f t="shared" si="49"/>
        <v/>
      </c>
      <c r="CO24" s="143" t="str">
        <f t="shared" si="50"/>
        <v/>
      </c>
      <c r="CP24" s="143" t="str">
        <f t="shared" si="51"/>
        <v/>
      </c>
      <c r="CQ24" s="145" t="str">
        <f t="shared" si="52"/>
        <v/>
      </c>
      <c r="CR24" s="127"/>
      <c r="CS24" s="122" t="str">
        <f t="shared" si="53"/>
        <v/>
      </c>
      <c r="CT24" s="123" t="str">
        <f t="shared" si="54"/>
        <v/>
      </c>
      <c r="CU24" s="123" t="str">
        <f t="shared" si="55"/>
        <v/>
      </c>
      <c r="CV24" s="123" t="str">
        <f t="shared" si="56"/>
        <v/>
      </c>
      <c r="CW24" s="123" t="str">
        <f t="shared" si="57"/>
        <v/>
      </c>
      <c r="CX24" s="123" t="str">
        <f t="shared" si="58"/>
        <v/>
      </c>
      <c r="CY24" s="123" t="str">
        <f t="shared" si="59"/>
        <v/>
      </c>
      <c r="CZ24" s="123" t="str">
        <f t="shared" si="60"/>
        <v/>
      </c>
      <c r="DA24" s="124" t="str">
        <f t="shared" si="61"/>
        <v/>
      </c>
      <c r="DB24" s="128" t="str">
        <f t="shared" si="62"/>
        <v/>
      </c>
      <c r="DC24" s="123" t="str">
        <f t="shared" si="63"/>
        <v/>
      </c>
      <c r="DD24" s="123" t="str">
        <f t="shared" si="64"/>
        <v/>
      </c>
      <c r="DE24" s="123" t="str">
        <f t="shared" si="65"/>
        <v/>
      </c>
      <c r="DF24" s="123">
        <f t="shared" si="66"/>
        <v>2240</v>
      </c>
      <c r="DG24" s="123" t="str">
        <f t="shared" si="67"/>
        <v/>
      </c>
      <c r="DH24" s="123" t="str">
        <f t="shared" si="68"/>
        <v/>
      </c>
      <c r="DI24" s="129" t="str">
        <f t="shared" si="69"/>
        <v/>
      </c>
      <c r="DJ24" s="98" t="s">
        <v>123</v>
      </c>
      <c r="DK24" s="248">
        <f t="shared" si="76"/>
        <v>18</v>
      </c>
    </row>
    <row r="25" spans="2:115" ht="22.5" customHeight="1">
      <c r="B25" s="98" t="s">
        <v>123</v>
      </c>
      <c r="C25" s="248">
        <f t="shared" si="70"/>
        <v>19</v>
      </c>
      <c r="D25" s="259">
        <v>45718</v>
      </c>
      <c r="E25" s="260" t="s">
        <v>128</v>
      </c>
      <c r="F25" s="261" t="s">
        <v>144</v>
      </c>
      <c r="G25" s="272" t="s">
        <v>31</v>
      </c>
      <c r="H25" s="254" t="s">
        <v>53</v>
      </c>
      <c r="I25" s="270"/>
      <c r="J25" s="263">
        <v>640</v>
      </c>
      <c r="K25" s="107">
        <f t="shared" si="71"/>
        <v>411765</v>
      </c>
      <c r="L25" s="256" t="str">
        <f t="shared" si="125"/>
        <v>領収書G16,G17</v>
      </c>
      <c r="M25" s="267"/>
      <c r="N25" s="258" t="str">
        <f t="shared" ref="N25:R25" si="129">IF($H25=N$6,$I25,"")</f>
        <v/>
      </c>
      <c r="O25" s="136" t="str">
        <f t="shared" si="129"/>
        <v/>
      </c>
      <c r="P25" s="136" t="str">
        <f t="shared" si="129"/>
        <v/>
      </c>
      <c r="Q25" s="136" t="str">
        <f t="shared" si="129"/>
        <v/>
      </c>
      <c r="R25" s="137" t="str">
        <f t="shared" si="129"/>
        <v/>
      </c>
      <c r="S25" s="122" t="str">
        <f t="shared" ref="S25:AI25" si="130">IF($H25=S$6,$J25,"")</f>
        <v/>
      </c>
      <c r="T25" s="123" t="str">
        <f t="shared" si="130"/>
        <v/>
      </c>
      <c r="U25" s="123" t="str">
        <f t="shared" si="130"/>
        <v/>
      </c>
      <c r="V25" s="123" t="str">
        <f t="shared" si="130"/>
        <v/>
      </c>
      <c r="W25" s="122">
        <f t="shared" si="130"/>
        <v>640</v>
      </c>
      <c r="X25" s="123" t="str">
        <f t="shared" si="130"/>
        <v/>
      </c>
      <c r="Y25" s="123" t="str">
        <f t="shared" si="130"/>
        <v/>
      </c>
      <c r="Z25" s="123" t="str">
        <f t="shared" si="130"/>
        <v/>
      </c>
      <c r="AA25" s="122" t="str">
        <f t="shared" si="130"/>
        <v/>
      </c>
      <c r="AB25" s="123" t="str">
        <f t="shared" si="130"/>
        <v/>
      </c>
      <c r="AC25" s="123" t="str">
        <f t="shared" si="130"/>
        <v/>
      </c>
      <c r="AD25" s="123" t="str">
        <f t="shared" si="130"/>
        <v/>
      </c>
      <c r="AE25" s="123" t="str">
        <f t="shared" si="130"/>
        <v/>
      </c>
      <c r="AF25" s="123" t="str">
        <f t="shared" si="130"/>
        <v/>
      </c>
      <c r="AG25" s="123" t="str">
        <f t="shared" si="130"/>
        <v/>
      </c>
      <c r="AH25" s="122" t="str">
        <f t="shared" si="130"/>
        <v/>
      </c>
      <c r="AI25" s="129" t="str">
        <f t="shared" si="130"/>
        <v/>
      </c>
      <c r="AJ25" s="617"/>
      <c r="AK25" s="38"/>
      <c r="AL25" s="98" t="s">
        <v>123</v>
      </c>
      <c r="AM25" s="248">
        <f t="shared" si="74"/>
        <v>19</v>
      </c>
      <c r="AN25" s="138" t="str">
        <f t="shared" ref="AN25:AR25" si="131">IF(AND($G25=AN$4,$H25=AN$6),$I25,"")</f>
        <v/>
      </c>
      <c r="AO25" s="139" t="str">
        <f t="shared" si="131"/>
        <v/>
      </c>
      <c r="AP25" s="139" t="str">
        <f t="shared" si="131"/>
        <v/>
      </c>
      <c r="AQ25" s="139" t="str">
        <f t="shared" si="131"/>
        <v/>
      </c>
      <c r="AR25" s="139" t="str">
        <f t="shared" si="131"/>
        <v/>
      </c>
      <c r="AS25" s="118"/>
      <c r="AT25" s="138" t="str">
        <f t="shared" si="3"/>
        <v/>
      </c>
      <c r="AU25" s="139" t="str">
        <f t="shared" si="4"/>
        <v/>
      </c>
      <c r="AV25" s="139" t="str">
        <f t="shared" si="5"/>
        <v/>
      </c>
      <c r="AW25" s="139" t="str">
        <f t="shared" si="6"/>
        <v/>
      </c>
      <c r="AX25" s="139" t="str">
        <f t="shared" si="7"/>
        <v/>
      </c>
      <c r="AY25" s="140" t="str">
        <f t="shared" si="8"/>
        <v/>
      </c>
      <c r="AZ25" s="141" t="str">
        <f t="shared" si="9"/>
        <v/>
      </c>
      <c r="BA25" s="139" t="str">
        <f t="shared" si="10"/>
        <v/>
      </c>
      <c r="BB25" s="139" t="str">
        <f t="shared" si="11"/>
        <v/>
      </c>
      <c r="BC25" s="139" t="str">
        <f t="shared" si="12"/>
        <v/>
      </c>
      <c r="BD25" s="140" t="str">
        <f t="shared" si="13"/>
        <v/>
      </c>
      <c r="BE25" s="122" t="str">
        <f t="shared" si="14"/>
        <v/>
      </c>
      <c r="BF25" s="123" t="str">
        <f t="shared" si="15"/>
        <v/>
      </c>
      <c r="BG25" s="123" t="str">
        <f t="shared" si="16"/>
        <v/>
      </c>
      <c r="BH25" s="123" t="str">
        <f t="shared" si="17"/>
        <v/>
      </c>
      <c r="BI25" s="122" t="str">
        <f t="shared" si="18"/>
        <v/>
      </c>
      <c r="BJ25" s="123" t="str">
        <f t="shared" si="19"/>
        <v/>
      </c>
      <c r="BK25" s="123" t="str">
        <f t="shared" si="20"/>
        <v/>
      </c>
      <c r="BL25" s="123" t="str">
        <f t="shared" si="21"/>
        <v/>
      </c>
      <c r="BM25" s="123" t="str">
        <f t="shared" si="22"/>
        <v/>
      </c>
      <c r="BN25" s="123" t="str">
        <f t="shared" si="23"/>
        <v/>
      </c>
      <c r="BO25" s="123" t="str">
        <f t="shared" si="24"/>
        <v/>
      </c>
      <c r="BP25" s="123" t="str">
        <f t="shared" si="25"/>
        <v/>
      </c>
      <c r="BQ25" s="124" t="str">
        <f t="shared" si="26"/>
        <v/>
      </c>
      <c r="BR25" s="141" t="str">
        <f t="shared" si="27"/>
        <v/>
      </c>
      <c r="BS25" s="139" t="str">
        <f t="shared" si="28"/>
        <v/>
      </c>
      <c r="BT25" s="139" t="str">
        <f t="shared" si="29"/>
        <v/>
      </c>
      <c r="BU25" s="139" t="str">
        <f t="shared" si="30"/>
        <v/>
      </c>
      <c r="BV25" s="139" t="str">
        <f t="shared" si="31"/>
        <v/>
      </c>
      <c r="BW25" s="140" t="str">
        <f t="shared" si="32"/>
        <v/>
      </c>
      <c r="BX25" s="141" t="str">
        <f t="shared" si="33"/>
        <v/>
      </c>
      <c r="BY25" s="139" t="str">
        <f t="shared" si="34"/>
        <v/>
      </c>
      <c r="BZ25" s="139" t="str">
        <f t="shared" si="35"/>
        <v/>
      </c>
      <c r="CA25" s="139" t="str">
        <f t="shared" si="36"/>
        <v/>
      </c>
      <c r="CB25" s="139" t="str">
        <f t="shared" si="37"/>
        <v/>
      </c>
      <c r="CC25" s="139" t="str">
        <f t="shared" si="38"/>
        <v/>
      </c>
      <c r="CD25" s="140" t="str">
        <f t="shared" si="39"/>
        <v/>
      </c>
      <c r="CE25" s="141" t="str">
        <f t="shared" si="40"/>
        <v/>
      </c>
      <c r="CF25" s="139" t="str">
        <f t="shared" si="41"/>
        <v/>
      </c>
      <c r="CG25" s="139" t="str">
        <f t="shared" si="42"/>
        <v/>
      </c>
      <c r="CH25" s="139" t="str">
        <f t="shared" si="43"/>
        <v/>
      </c>
      <c r="CI25" s="139" t="str">
        <f t="shared" si="44"/>
        <v/>
      </c>
      <c r="CJ25" s="139" t="str">
        <f t="shared" si="45"/>
        <v/>
      </c>
      <c r="CK25" s="140" t="str">
        <f t="shared" si="46"/>
        <v/>
      </c>
      <c r="CL25" s="141" t="str">
        <f t="shared" si="47"/>
        <v/>
      </c>
      <c r="CM25" s="139" t="str">
        <f t="shared" si="48"/>
        <v/>
      </c>
      <c r="CN25" s="139" t="str">
        <f t="shared" si="49"/>
        <v/>
      </c>
      <c r="CO25" s="139" t="str">
        <f t="shared" si="50"/>
        <v/>
      </c>
      <c r="CP25" s="139" t="str">
        <f t="shared" si="51"/>
        <v/>
      </c>
      <c r="CQ25" s="154" t="str">
        <f t="shared" si="52"/>
        <v/>
      </c>
      <c r="CR25" s="127"/>
      <c r="CS25" s="122" t="str">
        <f t="shared" si="53"/>
        <v/>
      </c>
      <c r="CT25" s="123" t="str">
        <f t="shared" si="54"/>
        <v/>
      </c>
      <c r="CU25" s="123" t="str">
        <f t="shared" si="55"/>
        <v/>
      </c>
      <c r="CV25" s="123" t="str">
        <f t="shared" si="56"/>
        <v/>
      </c>
      <c r="CW25" s="123" t="str">
        <f t="shared" si="57"/>
        <v/>
      </c>
      <c r="CX25" s="123" t="str">
        <f t="shared" si="58"/>
        <v/>
      </c>
      <c r="CY25" s="123" t="str">
        <f t="shared" si="59"/>
        <v/>
      </c>
      <c r="CZ25" s="123" t="str">
        <f t="shared" si="60"/>
        <v/>
      </c>
      <c r="DA25" s="124" t="str">
        <f t="shared" si="61"/>
        <v/>
      </c>
      <c r="DB25" s="128" t="str">
        <f t="shared" si="62"/>
        <v/>
      </c>
      <c r="DC25" s="123" t="str">
        <f t="shared" si="63"/>
        <v/>
      </c>
      <c r="DD25" s="123" t="str">
        <f t="shared" si="64"/>
        <v/>
      </c>
      <c r="DE25" s="123">
        <f t="shared" si="65"/>
        <v>640</v>
      </c>
      <c r="DF25" s="123" t="str">
        <f t="shared" si="66"/>
        <v/>
      </c>
      <c r="DG25" s="123" t="str">
        <f t="shared" si="67"/>
        <v/>
      </c>
      <c r="DH25" s="123" t="str">
        <f t="shared" si="68"/>
        <v/>
      </c>
      <c r="DI25" s="129" t="str">
        <f t="shared" si="69"/>
        <v/>
      </c>
      <c r="DJ25" s="98" t="s">
        <v>123</v>
      </c>
      <c r="DK25" s="248">
        <f t="shared" si="76"/>
        <v>19</v>
      </c>
    </row>
    <row r="26" spans="2:115" ht="22.5" customHeight="1">
      <c r="B26" s="98" t="s">
        <v>123</v>
      </c>
      <c r="C26" s="248">
        <f t="shared" si="70"/>
        <v>20</v>
      </c>
      <c r="D26" s="259">
        <v>45718</v>
      </c>
      <c r="E26" s="260" t="s">
        <v>128</v>
      </c>
      <c r="F26" s="273" t="s">
        <v>145</v>
      </c>
      <c r="G26" s="272" t="s">
        <v>31</v>
      </c>
      <c r="H26" s="254" t="s">
        <v>50</v>
      </c>
      <c r="I26" s="270"/>
      <c r="J26" s="263">
        <v>3569</v>
      </c>
      <c r="K26" s="107">
        <f t="shared" si="71"/>
        <v>408196</v>
      </c>
      <c r="L26" s="256" t="str">
        <f t="shared" ref="L26:L27" si="132">HYPERLINK("./領収書_公開用/外領収書G18,19.pdf","領収書G18,G19")</f>
        <v>領収書G18,G19</v>
      </c>
      <c r="M26" s="267"/>
      <c r="N26" s="258" t="str">
        <f t="shared" ref="N26:R26" si="133">IF($H26=N$6,$I26,"")</f>
        <v/>
      </c>
      <c r="O26" s="136" t="str">
        <f t="shared" si="133"/>
        <v/>
      </c>
      <c r="P26" s="136" t="str">
        <f t="shared" si="133"/>
        <v/>
      </c>
      <c r="Q26" s="136" t="str">
        <f t="shared" si="133"/>
        <v/>
      </c>
      <c r="R26" s="137" t="str">
        <f t="shared" si="133"/>
        <v/>
      </c>
      <c r="S26" s="122" t="str">
        <f t="shared" ref="S26:AI26" si="134">IF($H26=S$6,$J26,"")</f>
        <v/>
      </c>
      <c r="T26" s="123">
        <f t="shared" si="134"/>
        <v>3569</v>
      </c>
      <c r="U26" s="123" t="str">
        <f t="shared" si="134"/>
        <v/>
      </c>
      <c r="V26" s="123" t="str">
        <f t="shared" si="134"/>
        <v/>
      </c>
      <c r="W26" s="122" t="str">
        <f t="shared" si="134"/>
        <v/>
      </c>
      <c r="X26" s="123" t="str">
        <f t="shared" si="134"/>
        <v/>
      </c>
      <c r="Y26" s="123" t="str">
        <f t="shared" si="134"/>
        <v/>
      </c>
      <c r="Z26" s="123" t="str">
        <f t="shared" si="134"/>
        <v/>
      </c>
      <c r="AA26" s="122" t="str">
        <f t="shared" si="134"/>
        <v/>
      </c>
      <c r="AB26" s="123" t="str">
        <f t="shared" si="134"/>
        <v/>
      </c>
      <c r="AC26" s="123" t="str">
        <f t="shared" si="134"/>
        <v/>
      </c>
      <c r="AD26" s="123" t="str">
        <f t="shared" si="134"/>
        <v/>
      </c>
      <c r="AE26" s="123" t="str">
        <f t="shared" si="134"/>
        <v/>
      </c>
      <c r="AF26" s="123" t="str">
        <f t="shared" si="134"/>
        <v/>
      </c>
      <c r="AG26" s="123" t="str">
        <f t="shared" si="134"/>
        <v/>
      </c>
      <c r="AH26" s="122" t="str">
        <f t="shared" si="134"/>
        <v/>
      </c>
      <c r="AI26" s="129" t="str">
        <f t="shared" si="134"/>
        <v/>
      </c>
      <c r="AJ26" s="617"/>
      <c r="AK26" s="38"/>
      <c r="AL26" s="98" t="s">
        <v>123</v>
      </c>
      <c r="AM26" s="248">
        <f t="shared" si="74"/>
        <v>20</v>
      </c>
      <c r="AN26" s="138" t="str">
        <f t="shared" ref="AN26:AR26" si="135">IF(AND($G26=AN$4,$H26=AN$6),$I26,"")</f>
        <v/>
      </c>
      <c r="AO26" s="139" t="str">
        <f t="shared" si="135"/>
        <v/>
      </c>
      <c r="AP26" s="139" t="str">
        <f t="shared" si="135"/>
        <v/>
      </c>
      <c r="AQ26" s="139" t="str">
        <f t="shared" si="135"/>
        <v/>
      </c>
      <c r="AR26" s="139" t="str">
        <f t="shared" si="135"/>
        <v/>
      </c>
      <c r="AS26" s="118"/>
      <c r="AT26" s="138" t="str">
        <f t="shared" si="3"/>
        <v/>
      </c>
      <c r="AU26" s="139" t="str">
        <f t="shared" si="4"/>
        <v/>
      </c>
      <c r="AV26" s="139" t="str">
        <f t="shared" si="5"/>
        <v/>
      </c>
      <c r="AW26" s="139" t="str">
        <f t="shared" si="6"/>
        <v/>
      </c>
      <c r="AX26" s="139" t="str">
        <f t="shared" si="7"/>
        <v/>
      </c>
      <c r="AY26" s="140" t="str">
        <f t="shared" si="8"/>
        <v/>
      </c>
      <c r="AZ26" s="141" t="str">
        <f t="shared" si="9"/>
        <v/>
      </c>
      <c r="BA26" s="139" t="str">
        <f t="shared" si="10"/>
        <v/>
      </c>
      <c r="BB26" s="139" t="str">
        <f t="shared" si="11"/>
        <v/>
      </c>
      <c r="BC26" s="139" t="str">
        <f t="shared" si="12"/>
        <v/>
      </c>
      <c r="BD26" s="140" t="str">
        <f t="shared" si="13"/>
        <v/>
      </c>
      <c r="BE26" s="122" t="str">
        <f t="shared" si="14"/>
        <v/>
      </c>
      <c r="BF26" s="123" t="str">
        <f t="shared" si="15"/>
        <v/>
      </c>
      <c r="BG26" s="123" t="str">
        <f t="shared" si="16"/>
        <v/>
      </c>
      <c r="BH26" s="123" t="str">
        <f t="shared" si="17"/>
        <v/>
      </c>
      <c r="BI26" s="122" t="str">
        <f t="shared" si="18"/>
        <v/>
      </c>
      <c r="BJ26" s="123" t="str">
        <f t="shared" si="19"/>
        <v/>
      </c>
      <c r="BK26" s="123" t="str">
        <f t="shared" si="20"/>
        <v/>
      </c>
      <c r="BL26" s="123" t="str">
        <f t="shared" si="21"/>
        <v/>
      </c>
      <c r="BM26" s="123" t="str">
        <f t="shared" si="22"/>
        <v/>
      </c>
      <c r="BN26" s="123" t="str">
        <f t="shared" si="23"/>
        <v/>
      </c>
      <c r="BO26" s="123" t="str">
        <f t="shared" si="24"/>
        <v/>
      </c>
      <c r="BP26" s="123" t="str">
        <f t="shared" si="25"/>
        <v/>
      </c>
      <c r="BQ26" s="124" t="str">
        <f t="shared" si="26"/>
        <v/>
      </c>
      <c r="BR26" s="141" t="str">
        <f t="shared" si="27"/>
        <v/>
      </c>
      <c r="BS26" s="139" t="str">
        <f t="shared" si="28"/>
        <v/>
      </c>
      <c r="BT26" s="139" t="str">
        <f t="shared" si="29"/>
        <v/>
      </c>
      <c r="BU26" s="139" t="str">
        <f t="shared" si="30"/>
        <v/>
      </c>
      <c r="BV26" s="139" t="str">
        <f t="shared" si="31"/>
        <v/>
      </c>
      <c r="BW26" s="140" t="str">
        <f t="shared" si="32"/>
        <v/>
      </c>
      <c r="BX26" s="141" t="str">
        <f t="shared" si="33"/>
        <v/>
      </c>
      <c r="BY26" s="139" t="str">
        <f t="shared" si="34"/>
        <v/>
      </c>
      <c r="BZ26" s="139" t="str">
        <f t="shared" si="35"/>
        <v/>
      </c>
      <c r="CA26" s="139" t="str">
        <f t="shared" si="36"/>
        <v/>
      </c>
      <c r="CB26" s="139" t="str">
        <f t="shared" si="37"/>
        <v/>
      </c>
      <c r="CC26" s="139" t="str">
        <f t="shared" si="38"/>
        <v/>
      </c>
      <c r="CD26" s="140" t="str">
        <f t="shared" si="39"/>
        <v/>
      </c>
      <c r="CE26" s="141" t="str">
        <f t="shared" si="40"/>
        <v/>
      </c>
      <c r="CF26" s="139" t="str">
        <f t="shared" si="41"/>
        <v/>
      </c>
      <c r="CG26" s="139" t="str">
        <f t="shared" si="42"/>
        <v/>
      </c>
      <c r="CH26" s="139" t="str">
        <f t="shared" si="43"/>
        <v/>
      </c>
      <c r="CI26" s="139" t="str">
        <f t="shared" si="44"/>
        <v/>
      </c>
      <c r="CJ26" s="139" t="str">
        <f t="shared" si="45"/>
        <v/>
      </c>
      <c r="CK26" s="140" t="str">
        <f t="shared" si="46"/>
        <v/>
      </c>
      <c r="CL26" s="141" t="str">
        <f t="shared" si="47"/>
        <v/>
      </c>
      <c r="CM26" s="139" t="str">
        <f t="shared" si="48"/>
        <v/>
      </c>
      <c r="CN26" s="139" t="str">
        <f t="shared" si="49"/>
        <v/>
      </c>
      <c r="CO26" s="139" t="str">
        <f t="shared" si="50"/>
        <v/>
      </c>
      <c r="CP26" s="139" t="str">
        <f t="shared" si="51"/>
        <v/>
      </c>
      <c r="CQ26" s="154" t="str">
        <f t="shared" si="52"/>
        <v/>
      </c>
      <c r="CR26" s="127"/>
      <c r="CS26" s="122" t="str">
        <f t="shared" si="53"/>
        <v/>
      </c>
      <c r="CT26" s="123" t="str">
        <f t="shared" si="54"/>
        <v/>
      </c>
      <c r="CU26" s="123" t="str">
        <f t="shared" si="55"/>
        <v/>
      </c>
      <c r="CV26" s="123" t="str">
        <f t="shared" si="56"/>
        <v/>
      </c>
      <c r="CW26" s="123" t="str">
        <f t="shared" si="57"/>
        <v/>
      </c>
      <c r="CX26" s="123" t="str">
        <f t="shared" si="58"/>
        <v/>
      </c>
      <c r="CY26" s="123" t="str">
        <f t="shared" si="59"/>
        <v/>
      </c>
      <c r="CZ26" s="123" t="str">
        <f t="shared" si="60"/>
        <v/>
      </c>
      <c r="DA26" s="124" t="str">
        <f t="shared" si="61"/>
        <v/>
      </c>
      <c r="DB26" s="128">
        <f t="shared" si="62"/>
        <v>3569</v>
      </c>
      <c r="DC26" s="123" t="str">
        <f t="shared" si="63"/>
        <v/>
      </c>
      <c r="DD26" s="123" t="str">
        <f t="shared" si="64"/>
        <v/>
      </c>
      <c r="DE26" s="123" t="str">
        <f t="shared" si="65"/>
        <v/>
      </c>
      <c r="DF26" s="123" t="str">
        <f t="shared" si="66"/>
        <v/>
      </c>
      <c r="DG26" s="123" t="str">
        <f t="shared" si="67"/>
        <v/>
      </c>
      <c r="DH26" s="123" t="str">
        <f t="shared" si="68"/>
        <v/>
      </c>
      <c r="DI26" s="129" t="str">
        <f t="shared" si="69"/>
        <v/>
      </c>
      <c r="DJ26" s="98" t="s">
        <v>123</v>
      </c>
      <c r="DK26" s="248">
        <f t="shared" si="76"/>
        <v>20</v>
      </c>
    </row>
    <row r="27" spans="2:115" ht="22.5" customHeight="1">
      <c r="B27" s="98" t="s">
        <v>123</v>
      </c>
      <c r="C27" s="248">
        <f t="shared" si="70"/>
        <v>21</v>
      </c>
      <c r="D27" s="259">
        <v>45718</v>
      </c>
      <c r="E27" s="260" t="s">
        <v>128</v>
      </c>
      <c r="F27" s="271" t="s">
        <v>146</v>
      </c>
      <c r="G27" s="272" t="s">
        <v>31</v>
      </c>
      <c r="H27" s="254" t="s">
        <v>50</v>
      </c>
      <c r="I27" s="270"/>
      <c r="J27" s="263">
        <v>1968</v>
      </c>
      <c r="K27" s="107">
        <f t="shared" si="71"/>
        <v>406228</v>
      </c>
      <c r="L27" s="256" t="str">
        <f t="shared" si="132"/>
        <v>領収書G18,G19</v>
      </c>
      <c r="M27" s="267"/>
      <c r="N27" s="258" t="str">
        <f t="shared" ref="N27:R27" si="136">IF($H27=N$6,$I27,"")</f>
        <v/>
      </c>
      <c r="O27" s="136" t="str">
        <f t="shared" si="136"/>
        <v/>
      </c>
      <c r="P27" s="136" t="str">
        <f t="shared" si="136"/>
        <v/>
      </c>
      <c r="Q27" s="136" t="str">
        <f t="shared" si="136"/>
        <v/>
      </c>
      <c r="R27" s="137" t="str">
        <f t="shared" si="136"/>
        <v/>
      </c>
      <c r="S27" s="122" t="str">
        <f t="shared" ref="S27:AI27" si="137">IF($H27=S$6,$J27,"")</f>
        <v/>
      </c>
      <c r="T27" s="123">
        <f t="shared" si="137"/>
        <v>1968</v>
      </c>
      <c r="U27" s="123" t="str">
        <f t="shared" si="137"/>
        <v/>
      </c>
      <c r="V27" s="123" t="str">
        <f t="shared" si="137"/>
        <v/>
      </c>
      <c r="W27" s="122" t="str">
        <f t="shared" si="137"/>
        <v/>
      </c>
      <c r="X27" s="123" t="str">
        <f t="shared" si="137"/>
        <v/>
      </c>
      <c r="Y27" s="123" t="str">
        <f t="shared" si="137"/>
        <v/>
      </c>
      <c r="Z27" s="123" t="str">
        <f t="shared" si="137"/>
        <v/>
      </c>
      <c r="AA27" s="122" t="str">
        <f t="shared" si="137"/>
        <v/>
      </c>
      <c r="AB27" s="123" t="str">
        <f t="shared" si="137"/>
        <v/>
      </c>
      <c r="AC27" s="123" t="str">
        <f t="shared" si="137"/>
        <v/>
      </c>
      <c r="AD27" s="123" t="str">
        <f t="shared" si="137"/>
        <v/>
      </c>
      <c r="AE27" s="123" t="str">
        <f t="shared" si="137"/>
        <v/>
      </c>
      <c r="AF27" s="123" t="str">
        <f t="shared" si="137"/>
        <v/>
      </c>
      <c r="AG27" s="123" t="str">
        <f t="shared" si="137"/>
        <v/>
      </c>
      <c r="AH27" s="122" t="str">
        <f t="shared" si="137"/>
        <v/>
      </c>
      <c r="AI27" s="129" t="str">
        <f t="shared" si="137"/>
        <v/>
      </c>
      <c r="AJ27" s="56"/>
      <c r="AK27" s="38"/>
      <c r="AL27" s="98" t="s">
        <v>123</v>
      </c>
      <c r="AM27" s="248">
        <f t="shared" si="74"/>
        <v>21</v>
      </c>
      <c r="AN27" s="138" t="str">
        <f t="shared" ref="AN27:AR27" si="138">IF(AND($G27=AN$4,$H27=AN$6),$I27,"")</f>
        <v/>
      </c>
      <c r="AO27" s="139" t="str">
        <f t="shared" si="138"/>
        <v/>
      </c>
      <c r="AP27" s="139" t="str">
        <f t="shared" si="138"/>
        <v/>
      </c>
      <c r="AQ27" s="139" t="str">
        <f t="shared" si="138"/>
        <v/>
      </c>
      <c r="AR27" s="139" t="str">
        <f t="shared" si="138"/>
        <v/>
      </c>
      <c r="AS27" s="118"/>
      <c r="AT27" s="138" t="str">
        <f t="shared" si="3"/>
        <v/>
      </c>
      <c r="AU27" s="139" t="str">
        <f t="shared" si="4"/>
        <v/>
      </c>
      <c r="AV27" s="139" t="str">
        <f t="shared" si="5"/>
        <v/>
      </c>
      <c r="AW27" s="139" t="str">
        <f t="shared" si="6"/>
        <v/>
      </c>
      <c r="AX27" s="139" t="str">
        <f t="shared" si="7"/>
        <v/>
      </c>
      <c r="AY27" s="140" t="str">
        <f t="shared" si="8"/>
        <v/>
      </c>
      <c r="AZ27" s="141" t="str">
        <f t="shared" si="9"/>
        <v/>
      </c>
      <c r="BA27" s="139" t="str">
        <f t="shared" si="10"/>
        <v/>
      </c>
      <c r="BB27" s="139" t="str">
        <f t="shared" si="11"/>
        <v/>
      </c>
      <c r="BC27" s="139" t="str">
        <f t="shared" si="12"/>
        <v/>
      </c>
      <c r="BD27" s="140" t="str">
        <f t="shared" si="13"/>
        <v/>
      </c>
      <c r="BE27" s="122" t="str">
        <f t="shared" si="14"/>
        <v/>
      </c>
      <c r="BF27" s="123" t="str">
        <f t="shared" si="15"/>
        <v/>
      </c>
      <c r="BG27" s="123" t="str">
        <f t="shared" si="16"/>
        <v/>
      </c>
      <c r="BH27" s="123" t="str">
        <f t="shared" si="17"/>
        <v/>
      </c>
      <c r="BI27" s="122" t="str">
        <f t="shared" si="18"/>
        <v/>
      </c>
      <c r="BJ27" s="123" t="str">
        <f t="shared" si="19"/>
        <v/>
      </c>
      <c r="BK27" s="123" t="str">
        <f t="shared" si="20"/>
        <v/>
      </c>
      <c r="BL27" s="123" t="str">
        <f t="shared" si="21"/>
        <v/>
      </c>
      <c r="BM27" s="123" t="str">
        <f t="shared" si="22"/>
        <v/>
      </c>
      <c r="BN27" s="123" t="str">
        <f t="shared" si="23"/>
        <v/>
      </c>
      <c r="BO27" s="123" t="str">
        <f t="shared" si="24"/>
        <v/>
      </c>
      <c r="BP27" s="123" t="str">
        <f t="shared" si="25"/>
        <v/>
      </c>
      <c r="BQ27" s="124" t="str">
        <f t="shared" si="26"/>
        <v/>
      </c>
      <c r="BR27" s="142" t="str">
        <f t="shared" si="27"/>
        <v/>
      </c>
      <c r="BS27" s="143" t="str">
        <f t="shared" si="28"/>
        <v/>
      </c>
      <c r="BT27" s="143" t="str">
        <f t="shared" si="29"/>
        <v/>
      </c>
      <c r="BU27" s="143" t="str">
        <f t="shared" si="30"/>
        <v/>
      </c>
      <c r="BV27" s="143" t="str">
        <f t="shared" si="31"/>
        <v/>
      </c>
      <c r="BW27" s="144" t="str">
        <f t="shared" si="32"/>
        <v/>
      </c>
      <c r="BX27" s="141" t="str">
        <f t="shared" si="33"/>
        <v/>
      </c>
      <c r="BY27" s="139" t="str">
        <f t="shared" si="34"/>
        <v/>
      </c>
      <c r="BZ27" s="139" t="str">
        <f t="shared" si="35"/>
        <v/>
      </c>
      <c r="CA27" s="139" t="str">
        <f t="shared" si="36"/>
        <v/>
      </c>
      <c r="CB27" s="139" t="str">
        <f t="shared" si="37"/>
        <v/>
      </c>
      <c r="CC27" s="139" t="str">
        <f t="shared" si="38"/>
        <v/>
      </c>
      <c r="CD27" s="140" t="str">
        <f t="shared" si="39"/>
        <v/>
      </c>
      <c r="CE27" s="141" t="str">
        <f t="shared" si="40"/>
        <v/>
      </c>
      <c r="CF27" s="139" t="str">
        <f t="shared" si="41"/>
        <v/>
      </c>
      <c r="CG27" s="139" t="str">
        <f t="shared" si="42"/>
        <v/>
      </c>
      <c r="CH27" s="139" t="str">
        <f t="shared" si="43"/>
        <v/>
      </c>
      <c r="CI27" s="139" t="str">
        <f t="shared" si="44"/>
        <v/>
      </c>
      <c r="CJ27" s="139" t="str">
        <f t="shared" si="45"/>
        <v/>
      </c>
      <c r="CK27" s="140" t="str">
        <f t="shared" si="46"/>
        <v/>
      </c>
      <c r="CL27" s="142" t="str">
        <f t="shared" si="47"/>
        <v/>
      </c>
      <c r="CM27" s="143" t="str">
        <f t="shared" si="48"/>
        <v/>
      </c>
      <c r="CN27" s="143" t="str">
        <f t="shared" si="49"/>
        <v/>
      </c>
      <c r="CO27" s="143" t="str">
        <f t="shared" si="50"/>
        <v/>
      </c>
      <c r="CP27" s="143" t="str">
        <f t="shared" si="51"/>
        <v/>
      </c>
      <c r="CQ27" s="145" t="str">
        <f t="shared" si="52"/>
        <v/>
      </c>
      <c r="CR27" s="127"/>
      <c r="CS27" s="122" t="str">
        <f t="shared" si="53"/>
        <v/>
      </c>
      <c r="CT27" s="123" t="str">
        <f t="shared" si="54"/>
        <v/>
      </c>
      <c r="CU27" s="123" t="str">
        <f t="shared" si="55"/>
        <v/>
      </c>
      <c r="CV27" s="123" t="str">
        <f t="shared" si="56"/>
        <v/>
      </c>
      <c r="CW27" s="123" t="str">
        <f t="shared" si="57"/>
        <v/>
      </c>
      <c r="CX27" s="123" t="str">
        <f t="shared" si="58"/>
        <v/>
      </c>
      <c r="CY27" s="123" t="str">
        <f t="shared" si="59"/>
        <v/>
      </c>
      <c r="CZ27" s="123" t="str">
        <f t="shared" si="60"/>
        <v/>
      </c>
      <c r="DA27" s="124" t="str">
        <f t="shared" si="61"/>
        <v/>
      </c>
      <c r="DB27" s="128">
        <f t="shared" si="62"/>
        <v>1968</v>
      </c>
      <c r="DC27" s="123" t="str">
        <f t="shared" si="63"/>
        <v/>
      </c>
      <c r="DD27" s="123" t="str">
        <f t="shared" si="64"/>
        <v/>
      </c>
      <c r="DE27" s="123" t="str">
        <f t="shared" si="65"/>
        <v/>
      </c>
      <c r="DF27" s="123" t="str">
        <f t="shared" si="66"/>
        <v/>
      </c>
      <c r="DG27" s="123" t="str">
        <f t="shared" si="67"/>
        <v/>
      </c>
      <c r="DH27" s="123" t="str">
        <f t="shared" si="68"/>
        <v/>
      </c>
      <c r="DI27" s="129" t="str">
        <f t="shared" si="69"/>
        <v/>
      </c>
      <c r="DJ27" s="98" t="s">
        <v>123</v>
      </c>
      <c r="DK27" s="248">
        <f t="shared" si="76"/>
        <v>21</v>
      </c>
    </row>
    <row r="28" spans="2:115" ht="22.5" customHeight="1">
      <c r="B28" s="98" t="s">
        <v>123</v>
      </c>
      <c r="C28" s="248">
        <f t="shared" si="70"/>
        <v>22</v>
      </c>
      <c r="D28" s="259">
        <v>45719</v>
      </c>
      <c r="E28" s="260" t="s">
        <v>128</v>
      </c>
      <c r="F28" s="271" t="s">
        <v>147</v>
      </c>
      <c r="G28" s="272" t="s">
        <v>30</v>
      </c>
      <c r="H28" s="254" t="s">
        <v>54</v>
      </c>
      <c r="I28" s="270"/>
      <c r="J28" s="263">
        <v>2900</v>
      </c>
      <c r="K28" s="107">
        <f t="shared" si="71"/>
        <v>403328</v>
      </c>
      <c r="L28" s="256" t="str">
        <f t="shared" ref="L28:L29" si="139">HYPERLINK("./領収書_公開用/外領収書G20,21.pdf","領収書G20,G21")</f>
        <v>領収書G20,G21</v>
      </c>
      <c r="M28" s="267"/>
      <c r="N28" s="258" t="str">
        <f t="shared" ref="N28:R28" si="140">IF($H28=N$6,$I28,"")</f>
        <v/>
      </c>
      <c r="O28" s="136" t="str">
        <f t="shared" si="140"/>
        <v/>
      </c>
      <c r="P28" s="136" t="str">
        <f t="shared" si="140"/>
        <v/>
      </c>
      <c r="Q28" s="136" t="str">
        <f t="shared" si="140"/>
        <v/>
      </c>
      <c r="R28" s="137" t="str">
        <f t="shared" si="140"/>
        <v/>
      </c>
      <c r="S28" s="122" t="str">
        <f t="shared" ref="S28:AI28" si="141">IF($H28=S$6,$J28,"")</f>
        <v/>
      </c>
      <c r="T28" s="123" t="str">
        <f t="shared" si="141"/>
        <v/>
      </c>
      <c r="U28" s="123" t="str">
        <f t="shared" si="141"/>
        <v/>
      </c>
      <c r="V28" s="123" t="str">
        <f t="shared" si="141"/>
        <v/>
      </c>
      <c r="W28" s="122" t="str">
        <f t="shared" si="141"/>
        <v/>
      </c>
      <c r="X28" s="123">
        <f t="shared" si="141"/>
        <v>2900</v>
      </c>
      <c r="Y28" s="123" t="str">
        <f t="shared" si="141"/>
        <v/>
      </c>
      <c r="Z28" s="123" t="str">
        <f t="shared" si="141"/>
        <v/>
      </c>
      <c r="AA28" s="122" t="str">
        <f t="shared" si="141"/>
        <v/>
      </c>
      <c r="AB28" s="123" t="str">
        <f t="shared" si="141"/>
        <v/>
      </c>
      <c r="AC28" s="123" t="str">
        <f t="shared" si="141"/>
        <v/>
      </c>
      <c r="AD28" s="123" t="str">
        <f t="shared" si="141"/>
        <v/>
      </c>
      <c r="AE28" s="123" t="str">
        <f t="shared" si="141"/>
        <v/>
      </c>
      <c r="AF28" s="123" t="str">
        <f t="shared" si="141"/>
        <v/>
      </c>
      <c r="AG28" s="123" t="str">
        <f t="shared" si="141"/>
        <v/>
      </c>
      <c r="AH28" s="122" t="str">
        <f t="shared" si="141"/>
        <v/>
      </c>
      <c r="AI28" s="129" t="str">
        <f t="shared" si="141"/>
        <v/>
      </c>
      <c r="AJ28" s="56"/>
      <c r="AK28" s="38"/>
      <c r="AL28" s="98" t="s">
        <v>123</v>
      </c>
      <c r="AM28" s="248">
        <f t="shared" si="74"/>
        <v>22</v>
      </c>
      <c r="AN28" s="138" t="str">
        <f t="shared" ref="AN28:AR28" si="142">IF(AND($G28=AN$4,$H28=AN$6),$I28,"")</f>
        <v/>
      </c>
      <c r="AO28" s="139" t="str">
        <f t="shared" si="142"/>
        <v/>
      </c>
      <c r="AP28" s="139" t="str">
        <f t="shared" si="142"/>
        <v/>
      </c>
      <c r="AQ28" s="139" t="str">
        <f t="shared" si="142"/>
        <v/>
      </c>
      <c r="AR28" s="139" t="str">
        <f t="shared" si="142"/>
        <v/>
      </c>
      <c r="AS28" s="118"/>
      <c r="AT28" s="138" t="str">
        <f t="shared" si="3"/>
        <v/>
      </c>
      <c r="AU28" s="139" t="str">
        <f t="shared" si="4"/>
        <v/>
      </c>
      <c r="AV28" s="139" t="str">
        <f t="shared" si="5"/>
        <v/>
      </c>
      <c r="AW28" s="139" t="str">
        <f t="shared" si="6"/>
        <v/>
      </c>
      <c r="AX28" s="139" t="str">
        <f t="shared" si="7"/>
        <v/>
      </c>
      <c r="AY28" s="140" t="str">
        <f t="shared" si="8"/>
        <v/>
      </c>
      <c r="AZ28" s="141" t="str">
        <f t="shared" si="9"/>
        <v/>
      </c>
      <c r="BA28" s="139" t="str">
        <f t="shared" si="10"/>
        <v/>
      </c>
      <c r="BB28" s="139" t="str">
        <f t="shared" si="11"/>
        <v/>
      </c>
      <c r="BC28" s="139" t="str">
        <f t="shared" si="12"/>
        <v/>
      </c>
      <c r="BD28" s="140" t="str">
        <f t="shared" si="13"/>
        <v/>
      </c>
      <c r="BE28" s="122" t="str">
        <f t="shared" si="14"/>
        <v/>
      </c>
      <c r="BF28" s="123" t="str">
        <f t="shared" si="15"/>
        <v/>
      </c>
      <c r="BG28" s="123" t="str">
        <f t="shared" si="16"/>
        <v/>
      </c>
      <c r="BH28" s="123" t="str">
        <f t="shared" si="17"/>
        <v/>
      </c>
      <c r="BI28" s="122" t="str">
        <f t="shared" si="18"/>
        <v/>
      </c>
      <c r="BJ28" s="123" t="str">
        <f t="shared" si="19"/>
        <v/>
      </c>
      <c r="BK28" s="123" t="str">
        <f t="shared" si="20"/>
        <v/>
      </c>
      <c r="BL28" s="123" t="str">
        <f t="shared" si="21"/>
        <v/>
      </c>
      <c r="BM28" s="123" t="str">
        <f t="shared" si="22"/>
        <v/>
      </c>
      <c r="BN28" s="123" t="str">
        <f t="shared" si="23"/>
        <v/>
      </c>
      <c r="BO28" s="123" t="str">
        <f t="shared" si="24"/>
        <v/>
      </c>
      <c r="BP28" s="123" t="str">
        <f t="shared" si="25"/>
        <v/>
      </c>
      <c r="BQ28" s="124" t="str">
        <f t="shared" si="26"/>
        <v/>
      </c>
      <c r="BR28" s="141" t="str">
        <f t="shared" si="27"/>
        <v/>
      </c>
      <c r="BS28" s="139" t="str">
        <f t="shared" si="28"/>
        <v/>
      </c>
      <c r="BT28" s="139" t="str">
        <f t="shared" si="29"/>
        <v/>
      </c>
      <c r="BU28" s="139" t="str">
        <f t="shared" si="30"/>
        <v/>
      </c>
      <c r="BV28" s="139" t="str">
        <f t="shared" si="31"/>
        <v/>
      </c>
      <c r="BW28" s="140" t="str">
        <f t="shared" si="32"/>
        <v/>
      </c>
      <c r="BX28" s="141" t="str">
        <f t="shared" si="33"/>
        <v/>
      </c>
      <c r="BY28" s="139" t="str">
        <f t="shared" si="34"/>
        <v/>
      </c>
      <c r="BZ28" s="139" t="str">
        <f t="shared" si="35"/>
        <v/>
      </c>
      <c r="CA28" s="139" t="str">
        <f t="shared" si="36"/>
        <v/>
      </c>
      <c r="CB28" s="139" t="str">
        <f t="shared" si="37"/>
        <v/>
      </c>
      <c r="CC28" s="139" t="str">
        <f t="shared" si="38"/>
        <v/>
      </c>
      <c r="CD28" s="140" t="str">
        <f t="shared" si="39"/>
        <v/>
      </c>
      <c r="CE28" s="141" t="str">
        <f t="shared" si="40"/>
        <v/>
      </c>
      <c r="CF28" s="139" t="str">
        <f t="shared" si="41"/>
        <v/>
      </c>
      <c r="CG28" s="139" t="str">
        <f t="shared" si="42"/>
        <v/>
      </c>
      <c r="CH28" s="139" t="str">
        <f t="shared" si="43"/>
        <v/>
      </c>
      <c r="CI28" s="139" t="str">
        <f t="shared" si="44"/>
        <v/>
      </c>
      <c r="CJ28" s="139" t="str">
        <f t="shared" si="45"/>
        <v/>
      </c>
      <c r="CK28" s="140" t="str">
        <f t="shared" si="46"/>
        <v/>
      </c>
      <c r="CL28" s="141" t="str">
        <f t="shared" si="47"/>
        <v/>
      </c>
      <c r="CM28" s="139" t="str">
        <f t="shared" si="48"/>
        <v/>
      </c>
      <c r="CN28" s="139" t="str">
        <f t="shared" si="49"/>
        <v/>
      </c>
      <c r="CO28" s="139" t="str">
        <f t="shared" si="50"/>
        <v/>
      </c>
      <c r="CP28" s="139" t="str">
        <f t="shared" si="51"/>
        <v/>
      </c>
      <c r="CQ28" s="154" t="str">
        <f t="shared" si="52"/>
        <v/>
      </c>
      <c r="CR28" s="127"/>
      <c r="CS28" s="122" t="str">
        <f t="shared" si="53"/>
        <v/>
      </c>
      <c r="CT28" s="123" t="str">
        <f t="shared" si="54"/>
        <v/>
      </c>
      <c r="CU28" s="123" t="str">
        <f t="shared" si="55"/>
        <v/>
      </c>
      <c r="CV28" s="123" t="str">
        <f t="shared" si="56"/>
        <v/>
      </c>
      <c r="CW28" s="123">
        <f t="shared" si="57"/>
        <v>2900</v>
      </c>
      <c r="CX28" s="123" t="str">
        <f t="shared" si="58"/>
        <v/>
      </c>
      <c r="CY28" s="123" t="str">
        <f t="shared" si="59"/>
        <v/>
      </c>
      <c r="CZ28" s="123" t="str">
        <f t="shared" si="60"/>
        <v/>
      </c>
      <c r="DA28" s="124" t="str">
        <f t="shared" si="61"/>
        <v/>
      </c>
      <c r="DB28" s="128" t="str">
        <f t="shared" si="62"/>
        <v/>
      </c>
      <c r="DC28" s="123" t="str">
        <f t="shared" si="63"/>
        <v/>
      </c>
      <c r="DD28" s="123" t="str">
        <f t="shared" si="64"/>
        <v/>
      </c>
      <c r="DE28" s="123" t="str">
        <f t="shared" si="65"/>
        <v/>
      </c>
      <c r="DF28" s="123" t="str">
        <f t="shared" si="66"/>
        <v/>
      </c>
      <c r="DG28" s="123" t="str">
        <f t="shared" si="67"/>
        <v/>
      </c>
      <c r="DH28" s="123" t="str">
        <f t="shared" si="68"/>
        <v/>
      </c>
      <c r="DI28" s="129" t="str">
        <f t="shared" si="69"/>
        <v/>
      </c>
      <c r="DJ28" s="98" t="s">
        <v>123</v>
      </c>
      <c r="DK28" s="248">
        <f t="shared" si="76"/>
        <v>22</v>
      </c>
    </row>
    <row r="29" spans="2:115" ht="22.5" customHeight="1">
      <c r="B29" s="98" t="s">
        <v>123</v>
      </c>
      <c r="C29" s="248">
        <f t="shared" si="70"/>
        <v>23</v>
      </c>
      <c r="D29" s="259">
        <v>45719</v>
      </c>
      <c r="E29" s="260" t="s">
        <v>128</v>
      </c>
      <c r="F29" s="271" t="s">
        <v>130</v>
      </c>
      <c r="G29" s="272" t="s">
        <v>30</v>
      </c>
      <c r="H29" s="254" t="s">
        <v>54</v>
      </c>
      <c r="I29" s="270"/>
      <c r="J29" s="263">
        <v>160</v>
      </c>
      <c r="K29" s="107">
        <f t="shared" si="71"/>
        <v>403168</v>
      </c>
      <c r="L29" s="256" t="str">
        <f t="shared" si="139"/>
        <v>領収書G20,G21</v>
      </c>
      <c r="M29" s="267"/>
      <c r="N29" s="258" t="str">
        <f t="shared" ref="N29:R29" si="143">IF($H29=N$6,$I29,"")</f>
        <v/>
      </c>
      <c r="O29" s="136" t="str">
        <f t="shared" si="143"/>
        <v/>
      </c>
      <c r="P29" s="136" t="str">
        <f t="shared" si="143"/>
        <v/>
      </c>
      <c r="Q29" s="136" t="str">
        <f t="shared" si="143"/>
        <v/>
      </c>
      <c r="R29" s="137" t="str">
        <f t="shared" si="143"/>
        <v/>
      </c>
      <c r="S29" s="122" t="str">
        <f t="shared" ref="S29:AI29" si="144">IF($H29=S$6,$J29,"")</f>
        <v/>
      </c>
      <c r="T29" s="123" t="str">
        <f t="shared" si="144"/>
        <v/>
      </c>
      <c r="U29" s="123" t="str">
        <f t="shared" si="144"/>
        <v/>
      </c>
      <c r="V29" s="123" t="str">
        <f t="shared" si="144"/>
        <v/>
      </c>
      <c r="W29" s="122" t="str">
        <f t="shared" si="144"/>
        <v/>
      </c>
      <c r="X29" s="123">
        <f t="shared" si="144"/>
        <v>160</v>
      </c>
      <c r="Y29" s="123" t="str">
        <f t="shared" si="144"/>
        <v/>
      </c>
      <c r="Z29" s="123" t="str">
        <f t="shared" si="144"/>
        <v/>
      </c>
      <c r="AA29" s="122" t="str">
        <f t="shared" si="144"/>
        <v/>
      </c>
      <c r="AB29" s="123" t="str">
        <f t="shared" si="144"/>
        <v/>
      </c>
      <c r="AC29" s="123" t="str">
        <f t="shared" si="144"/>
        <v/>
      </c>
      <c r="AD29" s="123" t="str">
        <f t="shared" si="144"/>
        <v/>
      </c>
      <c r="AE29" s="123" t="str">
        <f t="shared" si="144"/>
        <v/>
      </c>
      <c r="AF29" s="123" t="str">
        <f t="shared" si="144"/>
        <v/>
      </c>
      <c r="AG29" s="123" t="str">
        <f t="shared" si="144"/>
        <v/>
      </c>
      <c r="AH29" s="122" t="str">
        <f t="shared" si="144"/>
        <v/>
      </c>
      <c r="AI29" s="129" t="str">
        <f t="shared" si="144"/>
        <v/>
      </c>
      <c r="AJ29" s="56"/>
      <c r="AK29" s="38"/>
      <c r="AL29" s="98" t="s">
        <v>123</v>
      </c>
      <c r="AM29" s="248">
        <f t="shared" si="74"/>
        <v>23</v>
      </c>
      <c r="AN29" s="138" t="str">
        <f t="shared" ref="AN29:AR29" si="145">IF(AND($G29=AN$4,$H29=AN$6),$I29,"")</f>
        <v/>
      </c>
      <c r="AO29" s="139" t="str">
        <f t="shared" si="145"/>
        <v/>
      </c>
      <c r="AP29" s="139" t="str">
        <f t="shared" si="145"/>
        <v/>
      </c>
      <c r="AQ29" s="139" t="str">
        <f t="shared" si="145"/>
        <v/>
      </c>
      <c r="AR29" s="139" t="str">
        <f t="shared" si="145"/>
        <v/>
      </c>
      <c r="AS29" s="118"/>
      <c r="AT29" s="138" t="str">
        <f t="shared" si="3"/>
        <v/>
      </c>
      <c r="AU29" s="139" t="str">
        <f t="shared" si="4"/>
        <v/>
      </c>
      <c r="AV29" s="139" t="str">
        <f t="shared" si="5"/>
        <v/>
      </c>
      <c r="AW29" s="139" t="str">
        <f t="shared" si="6"/>
        <v/>
      </c>
      <c r="AX29" s="139" t="str">
        <f t="shared" si="7"/>
        <v/>
      </c>
      <c r="AY29" s="140" t="str">
        <f t="shared" si="8"/>
        <v/>
      </c>
      <c r="AZ29" s="141" t="str">
        <f t="shared" si="9"/>
        <v/>
      </c>
      <c r="BA29" s="139" t="str">
        <f t="shared" si="10"/>
        <v/>
      </c>
      <c r="BB29" s="139" t="str">
        <f t="shared" si="11"/>
        <v/>
      </c>
      <c r="BC29" s="139" t="str">
        <f t="shared" si="12"/>
        <v/>
      </c>
      <c r="BD29" s="140" t="str">
        <f t="shared" si="13"/>
        <v/>
      </c>
      <c r="BE29" s="122" t="str">
        <f t="shared" si="14"/>
        <v/>
      </c>
      <c r="BF29" s="123" t="str">
        <f t="shared" si="15"/>
        <v/>
      </c>
      <c r="BG29" s="123" t="str">
        <f t="shared" si="16"/>
        <v/>
      </c>
      <c r="BH29" s="123" t="str">
        <f t="shared" si="17"/>
        <v/>
      </c>
      <c r="BI29" s="122" t="str">
        <f t="shared" si="18"/>
        <v/>
      </c>
      <c r="BJ29" s="123" t="str">
        <f t="shared" si="19"/>
        <v/>
      </c>
      <c r="BK29" s="123" t="str">
        <f t="shared" si="20"/>
        <v/>
      </c>
      <c r="BL29" s="123" t="str">
        <f t="shared" si="21"/>
        <v/>
      </c>
      <c r="BM29" s="123" t="str">
        <f t="shared" si="22"/>
        <v/>
      </c>
      <c r="BN29" s="123" t="str">
        <f t="shared" si="23"/>
        <v/>
      </c>
      <c r="BO29" s="123" t="str">
        <f t="shared" si="24"/>
        <v/>
      </c>
      <c r="BP29" s="123" t="str">
        <f t="shared" si="25"/>
        <v/>
      </c>
      <c r="BQ29" s="124" t="str">
        <f t="shared" si="26"/>
        <v/>
      </c>
      <c r="BR29" s="141" t="str">
        <f t="shared" si="27"/>
        <v/>
      </c>
      <c r="BS29" s="139" t="str">
        <f t="shared" si="28"/>
        <v/>
      </c>
      <c r="BT29" s="139" t="str">
        <f t="shared" si="29"/>
        <v/>
      </c>
      <c r="BU29" s="139" t="str">
        <f t="shared" si="30"/>
        <v/>
      </c>
      <c r="BV29" s="139" t="str">
        <f t="shared" si="31"/>
        <v/>
      </c>
      <c r="BW29" s="140" t="str">
        <f t="shared" si="32"/>
        <v/>
      </c>
      <c r="BX29" s="141" t="str">
        <f t="shared" si="33"/>
        <v/>
      </c>
      <c r="BY29" s="139" t="str">
        <f t="shared" si="34"/>
        <v/>
      </c>
      <c r="BZ29" s="139" t="str">
        <f t="shared" si="35"/>
        <v/>
      </c>
      <c r="CA29" s="139" t="str">
        <f t="shared" si="36"/>
        <v/>
      </c>
      <c r="CB29" s="139" t="str">
        <f t="shared" si="37"/>
        <v/>
      </c>
      <c r="CC29" s="139" t="str">
        <f t="shared" si="38"/>
        <v/>
      </c>
      <c r="CD29" s="140" t="str">
        <f t="shared" si="39"/>
        <v/>
      </c>
      <c r="CE29" s="141" t="str">
        <f t="shared" si="40"/>
        <v/>
      </c>
      <c r="CF29" s="139" t="str">
        <f t="shared" si="41"/>
        <v/>
      </c>
      <c r="CG29" s="139" t="str">
        <f t="shared" si="42"/>
        <v/>
      </c>
      <c r="CH29" s="139" t="str">
        <f t="shared" si="43"/>
        <v/>
      </c>
      <c r="CI29" s="139" t="str">
        <f t="shared" si="44"/>
        <v/>
      </c>
      <c r="CJ29" s="139" t="str">
        <f t="shared" si="45"/>
        <v/>
      </c>
      <c r="CK29" s="140" t="str">
        <f t="shared" si="46"/>
        <v/>
      </c>
      <c r="CL29" s="141" t="str">
        <f t="shared" si="47"/>
        <v/>
      </c>
      <c r="CM29" s="139" t="str">
        <f t="shared" si="48"/>
        <v/>
      </c>
      <c r="CN29" s="139" t="str">
        <f t="shared" si="49"/>
        <v/>
      </c>
      <c r="CO29" s="139" t="str">
        <f t="shared" si="50"/>
        <v/>
      </c>
      <c r="CP29" s="139" t="str">
        <f t="shared" si="51"/>
        <v/>
      </c>
      <c r="CQ29" s="154" t="str">
        <f t="shared" si="52"/>
        <v/>
      </c>
      <c r="CR29" s="127"/>
      <c r="CS29" s="122" t="str">
        <f t="shared" si="53"/>
        <v/>
      </c>
      <c r="CT29" s="123" t="str">
        <f t="shared" si="54"/>
        <v/>
      </c>
      <c r="CU29" s="123" t="str">
        <f t="shared" si="55"/>
        <v/>
      </c>
      <c r="CV29" s="123" t="str">
        <f t="shared" si="56"/>
        <v/>
      </c>
      <c r="CW29" s="123">
        <f t="shared" si="57"/>
        <v>160</v>
      </c>
      <c r="CX29" s="123" t="str">
        <f t="shared" si="58"/>
        <v/>
      </c>
      <c r="CY29" s="123" t="str">
        <f t="shared" si="59"/>
        <v/>
      </c>
      <c r="CZ29" s="123" t="str">
        <f t="shared" si="60"/>
        <v/>
      </c>
      <c r="DA29" s="124" t="str">
        <f t="shared" si="61"/>
        <v/>
      </c>
      <c r="DB29" s="128" t="str">
        <f t="shared" si="62"/>
        <v/>
      </c>
      <c r="DC29" s="123" t="str">
        <f t="shared" si="63"/>
        <v/>
      </c>
      <c r="DD29" s="123" t="str">
        <f t="shared" si="64"/>
        <v/>
      </c>
      <c r="DE29" s="123" t="str">
        <f t="shared" si="65"/>
        <v/>
      </c>
      <c r="DF29" s="123" t="str">
        <f t="shared" si="66"/>
        <v/>
      </c>
      <c r="DG29" s="123" t="str">
        <f t="shared" si="67"/>
        <v/>
      </c>
      <c r="DH29" s="123" t="str">
        <f t="shared" si="68"/>
        <v/>
      </c>
      <c r="DI29" s="129" t="str">
        <f t="shared" si="69"/>
        <v/>
      </c>
      <c r="DJ29" s="98" t="s">
        <v>123</v>
      </c>
      <c r="DK29" s="248">
        <f t="shared" si="76"/>
        <v>23</v>
      </c>
    </row>
    <row r="30" spans="2:115" ht="22.5" customHeight="1">
      <c r="B30" s="98" t="s">
        <v>123</v>
      </c>
      <c r="C30" s="248">
        <f t="shared" si="70"/>
        <v>24</v>
      </c>
      <c r="D30" s="259">
        <v>45719</v>
      </c>
      <c r="E30" s="260" t="s">
        <v>128</v>
      </c>
      <c r="F30" s="271" t="s">
        <v>148</v>
      </c>
      <c r="G30" s="272" t="s">
        <v>31</v>
      </c>
      <c r="H30" s="254" t="s">
        <v>61</v>
      </c>
      <c r="I30" s="270"/>
      <c r="J30" s="263">
        <v>660</v>
      </c>
      <c r="K30" s="107">
        <f t="shared" si="71"/>
        <v>402508</v>
      </c>
      <c r="L30" s="256" t="str">
        <f t="shared" ref="L30:L32" si="146">HYPERLINK("./領収書_公開用/外領収書G22-24.pdf","領収書G22-G24")</f>
        <v>領収書G22-G24</v>
      </c>
      <c r="M30" s="267"/>
      <c r="N30" s="258" t="str">
        <f t="shared" ref="N30:R30" si="147">IF($H30=N$6,$I30,"")</f>
        <v/>
      </c>
      <c r="O30" s="136" t="str">
        <f t="shared" si="147"/>
        <v/>
      </c>
      <c r="P30" s="136" t="str">
        <f t="shared" si="147"/>
        <v/>
      </c>
      <c r="Q30" s="136" t="str">
        <f t="shared" si="147"/>
        <v/>
      </c>
      <c r="R30" s="137" t="str">
        <f t="shared" si="147"/>
        <v/>
      </c>
      <c r="S30" s="122" t="str">
        <f t="shared" ref="S30:AI30" si="148">IF($H30=S$6,$J30,"")</f>
        <v/>
      </c>
      <c r="T30" s="123" t="str">
        <f t="shared" si="148"/>
        <v/>
      </c>
      <c r="U30" s="123" t="str">
        <f t="shared" si="148"/>
        <v/>
      </c>
      <c r="V30" s="123" t="str">
        <f t="shared" si="148"/>
        <v/>
      </c>
      <c r="W30" s="122" t="str">
        <f t="shared" si="148"/>
        <v/>
      </c>
      <c r="X30" s="123" t="str">
        <f t="shared" si="148"/>
        <v/>
      </c>
      <c r="Y30" s="123" t="str">
        <f t="shared" si="148"/>
        <v/>
      </c>
      <c r="Z30" s="123" t="str">
        <f t="shared" si="148"/>
        <v/>
      </c>
      <c r="AA30" s="122" t="str">
        <f t="shared" si="148"/>
        <v/>
      </c>
      <c r="AB30" s="123" t="str">
        <f t="shared" si="148"/>
        <v/>
      </c>
      <c r="AC30" s="123" t="str">
        <f t="shared" si="148"/>
        <v/>
      </c>
      <c r="AD30" s="123" t="str">
        <f t="shared" si="148"/>
        <v/>
      </c>
      <c r="AE30" s="123">
        <f t="shared" si="148"/>
        <v>660</v>
      </c>
      <c r="AF30" s="123" t="str">
        <f t="shared" si="148"/>
        <v/>
      </c>
      <c r="AG30" s="123" t="str">
        <f t="shared" si="148"/>
        <v/>
      </c>
      <c r="AH30" s="122" t="str">
        <f t="shared" si="148"/>
        <v/>
      </c>
      <c r="AI30" s="129" t="str">
        <f t="shared" si="148"/>
        <v/>
      </c>
      <c r="AJ30" s="56"/>
      <c r="AK30" s="38"/>
      <c r="AL30" s="98" t="s">
        <v>123</v>
      </c>
      <c r="AM30" s="248">
        <f t="shared" si="74"/>
        <v>24</v>
      </c>
      <c r="AN30" s="138" t="str">
        <f t="shared" ref="AN30:AR30" si="149">IF(AND($G30=AN$4,$H30=AN$6),$I30,"")</f>
        <v/>
      </c>
      <c r="AO30" s="139" t="str">
        <f t="shared" si="149"/>
        <v/>
      </c>
      <c r="AP30" s="139" t="str">
        <f t="shared" si="149"/>
        <v/>
      </c>
      <c r="AQ30" s="139" t="str">
        <f t="shared" si="149"/>
        <v/>
      </c>
      <c r="AR30" s="139" t="str">
        <f t="shared" si="149"/>
        <v/>
      </c>
      <c r="AS30" s="118"/>
      <c r="AT30" s="138" t="str">
        <f t="shared" si="3"/>
        <v/>
      </c>
      <c r="AU30" s="139" t="str">
        <f t="shared" si="4"/>
        <v/>
      </c>
      <c r="AV30" s="139" t="str">
        <f t="shared" si="5"/>
        <v/>
      </c>
      <c r="AW30" s="139" t="str">
        <f t="shared" si="6"/>
        <v/>
      </c>
      <c r="AX30" s="139" t="str">
        <f t="shared" si="7"/>
        <v/>
      </c>
      <c r="AY30" s="140" t="str">
        <f t="shared" si="8"/>
        <v/>
      </c>
      <c r="AZ30" s="141" t="str">
        <f t="shared" si="9"/>
        <v/>
      </c>
      <c r="BA30" s="139" t="str">
        <f t="shared" si="10"/>
        <v/>
      </c>
      <c r="BB30" s="139" t="str">
        <f t="shared" si="11"/>
        <v/>
      </c>
      <c r="BC30" s="139" t="str">
        <f t="shared" si="12"/>
        <v/>
      </c>
      <c r="BD30" s="140" t="str">
        <f t="shared" si="13"/>
        <v/>
      </c>
      <c r="BE30" s="122" t="str">
        <f t="shared" si="14"/>
        <v/>
      </c>
      <c r="BF30" s="123" t="str">
        <f t="shared" si="15"/>
        <v/>
      </c>
      <c r="BG30" s="123" t="str">
        <f t="shared" si="16"/>
        <v/>
      </c>
      <c r="BH30" s="123" t="str">
        <f t="shared" si="17"/>
        <v/>
      </c>
      <c r="BI30" s="122" t="str">
        <f t="shared" si="18"/>
        <v/>
      </c>
      <c r="BJ30" s="123" t="str">
        <f t="shared" si="19"/>
        <v/>
      </c>
      <c r="BK30" s="123" t="str">
        <f t="shared" si="20"/>
        <v/>
      </c>
      <c r="BL30" s="123" t="str">
        <f t="shared" si="21"/>
        <v/>
      </c>
      <c r="BM30" s="123" t="str">
        <f t="shared" si="22"/>
        <v/>
      </c>
      <c r="BN30" s="123" t="str">
        <f t="shared" si="23"/>
        <v/>
      </c>
      <c r="BO30" s="123" t="str">
        <f t="shared" si="24"/>
        <v/>
      </c>
      <c r="BP30" s="123" t="str">
        <f t="shared" si="25"/>
        <v/>
      </c>
      <c r="BQ30" s="124" t="str">
        <f t="shared" si="26"/>
        <v/>
      </c>
      <c r="BR30" s="142" t="str">
        <f t="shared" si="27"/>
        <v/>
      </c>
      <c r="BS30" s="143" t="str">
        <f t="shared" si="28"/>
        <v/>
      </c>
      <c r="BT30" s="143" t="str">
        <f t="shared" si="29"/>
        <v/>
      </c>
      <c r="BU30" s="143" t="str">
        <f t="shared" si="30"/>
        <v/>
      </c>
      <c r="BV30" s="143" t="str">
        <f t="shared" si="31"/>
        <v/>
      </c>
      <c r="BW30" s="144" t="str">
        <f t="shared" si="32"/>
        <v/>
      </c>
      <c r="BX30" s="141" t="str">
        <f t="shared" si="33"/>
        <v/>
      </c>
      <c r="BY30" s="139" t="str">
        <f t="shared" si="34"/>
        <v/>
      </c>
      <c r="BZ30" s="139" t="str">
        <f t="shared" si="35"/>
        <v/>
      </c>
      <c r="CA30" s="139" t="str">
        <f t="shared" si="36"/>
        <v/>
      </c>
      <c r="CB30" s="139" t="str">
        <f t="shared" si="37"/>
        <v/>
      </c>
      <c r="CC30" s="139" t="str">
        <f t="shared" si="38"/>
        <v/>
      </c>
      <c r="CD30" s="140" t="str">
        <f t="shared" si="39"/>
        <v/>
      </c>
      <c r="CE30" s="141" t="str">
        <f t="shared" si="40"/>
        <v/>
      </c>
      <c r="CF30" s="139" t="str">
        <f t="shared" si="41"/>
        <v/>
      </c>
      <c r="CG30" s="139" t="str">
        <f t="shared" si="42"/>
        <v/>
      </c>
      <c r="CH30" s="139" t="str">
        <f t="shared" si="43"/>
        <v/>
      </c>
      <c r="CI30" s="139" t="str">
        <f t="shared" si="44"/>
        <v/>
      </c>
      <c r="CJ30" s="139" t="str">
        <f t="shared" si="45"/>
        <v/>
      </c>
      <c r="CK30" s="140" t="str">
        <f t="shared" si="46"/>
        <v/>
      </c>
      <c r="CL30" s="142" t="str">
        <f t="shared" si="47"/>
        <v/>
      </c>
      <c r="CM30" s="143" t="str">
        <f t="shared" si="48"/>
        <v/>
      </c>
      <c r="CN30" s="143" t="str">
        <f t="shared" si="49"/>
        <v/>
      </c>
      <c r="CO30" s="143" t="str">
        <f t="shared" si="50"/>
        <v/>
      </c>
      <c r="CP30" s="143" t="str">
        <f t="shared" si="51"/>
        <v/>
      </c>
      <c r="CQ30" s="145" t="str">
        <f t="shared" si="52"/>
        <v/>
      </c>
      <c r="CR30" s="127"/>
      <c r="CS30" s="122" t="str">
        <f t="shared" si="53"/>
        <v/>
      </c>
      <c r="CT30" s="123" t="str">
        <f t="shared" si="54"/>
        <v/>
      </c>
      <c r="CU30" s="123" t="str">
        <f t="shared" si="55"/>
        <v/>
      </c>
      <c r="CV30" s="123" t="str">
        <f t="shared" si="56"/>
        <v/>
      </c>
      <c r="CW30" s="123" t="str">
        <f t="shared" si="57"/>
        <v/>
      </c>
      <c r="CX30" s="123" t="str">
        <f t="shared" si="58"/>
        <v/>
      </c>
      <c r="CY30" s="123" t="str">
        <f t="shared" si="59"/>
        <v/>
      </c>
      <c r="CZ30" s="123" t="str">
        <f t="shared" si="60"/>
        <v/>
      </c>
      <c r="DA30" s="124" t="str">
        <f t="shared" si="61"/>
        <v/>
      </c>
      <c r="DB30" s="128" t="str">
        <f t="shared" si="62"/>
        <v/>
      </c>
      <c r="DC30" s="123" t="str">
        <f t="shared" si="63"/>
        <v/>
      </c>
      <c r="DD30" s="123" t="str">
        <f t="shared" si="64"/>
        <v/>
      </c>
      <c r="DE30" s="123" t="str">
        <f t="shared" si="65"/>
        <v/>
      </c>
      <c r="DF30" s="123" t="str">
        <f t="shared" si="66"/>
        <v/>
      </c>
      <c r="DG30" s="123" t="str">
        <f t="shared" si="67"/>
        <v/>
      </c>
      <c r="DH30" s="123">
        <f t="shared" si="68"/>
        <v>660</v>
      </c>
      <c r="DI30" s="129" t="str">
        <f t="shared" si="69"/>
        <v/>
      </c>
      <c r="DJ30" s="98" t="s">
        <v>123</v>
      </c>
      <c r="DK30" s="248">
        <f t="shared" si="76"/>
        <v>24</v>
      </c>
    </row>
    <row r="31" spans="2:115" ht="22.5" customHeight="1">
      <c r="B31" s="98" t="s">
        <v>123</v>
      </c>
      <c r="C31" s="248">
        <f t="shared" si="70"/>
        <v>25</v>
      </c>
      <c r="D31" s="259">
        <v>45719</v>
      </c>
      <c r="E31" s="260" t="s">
        <v>128</v>
      </c>
      <c r="F31" s="271" t="s">
        <v>149</v>
      </c>
      <c r="G31" s="272" t="s">
        <v>31</v>
      </c>
      <c r="H31" s="254" t="s">
        <v>61</v>
      </c>
      <c r="I31" s="270"/>
      <c r="J31" s="263">
        <v>1606</v>
      </c>
      <c r="K31" s="107">
        <f t="shared" si="71"/>
        <v>400902</v>
      </c>
      <c r="L31" s="256" t="str">
        <f t="shared" si="146"/>
        <v>領収書G22-G24</v>
      </c>
      <c r="M31" s="267"/>
      <c r="N31" s="258" t="str">
        <f t="shared" ref="N31:R31" si="150">IF($H31=N$6,$I31,"")</f>
        <v/>
      </c>
      <c r="O31" s="136" t="str">
        <f t="shared" si="150"/>
        <v/>
      </c>
      <c r="P31" s="136" t="str">
        <f t="shared" si="150"/>
        <v/>
      </c>
      <c r="Q31" s="136" t="str">
        <f t="shared" si="150"/>
        <v/>
      </c>
      <c r="R31" s="137" t="str">
        <f t="shared" si="150"/>
        <v/>
      </c>
      <c r="S31" s="122" t="str">
        <f t="shared" ref="S31:AI31" si="151">IF($H31=S$6,$J31,"")</f>
        <v/>
      </c>
      <c r="T31" s="123" t="str">
        <f t="shared" si="151"/>
        <v/>
      </c>
      <c r="U31" s="123" t="str">
        <f t="shared" si="151"/>
        <v/>
      </c>
      <c r="V31" s="123" t="str">
        <f t="shared" si="151"/>
        <v/>
      </c>
      <c r="W31" s="122" t="str">
        <f t="shared" si="151"/>
        <v/>
      </c>
      <c r="X31" s="123" t="str">
        <f t="shared" si="151"/>
        <v/>
      </c>
      <c r="Y31" s="123" t="str">
        <f t="shared" si="151"/>
        <v/>
      </c>
      <c r="Z31" s="123" t="str">
        <f t="shared" si="151"/>
        <v/>
      </c>
      <c r="AA31" s="122" t="str">
        <f t="shared" si="151"/>
        <v/>
      </c>
      <c r="AB31" s="123" t="str">
        <f t="shared" si="151"/>
        <v/>
      </c>
      <c r="AC31" s="123" t="str">
        <f t="shared" si="151"/>
        <v/>
      </c>
      <c r="AD31" s="123" t="str">
        <f t="shared" si="151"/>
        <v/>
      </c>
      <c r="AE31" s="123">
        <f t="shared" si="151"/>
        <v>1606</v>
      </c>
      <c r="AF31" s="123" t="str">
        <f t="shared" si="151"/>
        <v/>
      </c>
      <c r="AG31" s="123" t="str">
        <f t="shared" si="151"/>
        <v/>
      </c>
      <c r="AH31" s="122" t="str">
        <f t="shared" si="151"/>
        <v/>
      </c>
      <c r="AI31" s="129" t="str">
        <f t="shared" si="151"/>
        <v/>
      </c>
      <c r="AJ31" s="56"/>
      <c r="AK31" s="38"/>
      <c r="AL31" s="98" t="s">
        <v>123</v>
      </c>
      <c r="AM31" s="248">
        <f t="shared" si="74"/>
        <v>25</v>
      </c>
      <c r="AN31" s="138" t="str">
        <f t="shared" ref="AN31:AR31" si="152">IF(AND($G31=AN$4,$H31=AN$6),$I31,"")</f>
        <v/>
      </c>
      <c r="AO31" s="139" t="str">
        <f t="shared" si="152"/>
        <v/>
      </c>
      <c r="AP31" s="139" t="str">
        <f t="shared" si="152"/>
        <v/>
      </c>
      <c r="AQ31" s="139" t="str">
        <f t="shared" si="152"/>
        <v/>
      </c>
      <c r="AR31" s="139" t="str">
        <f t="shared" si="152"/>
        <v/>
      </c>
      <c r="AS31" s="118"/>
      <c r="AT31" s="138" t="str">
        <f t="shared" si="3"/>
        <v/>
      </c>
      <c r="AU31" s="139" t="str">
        <f t="shared" si="4"/>
        <v/>
      </c>
      <c r="AV31" s="139" t="str">
        <f t="shared" si="5"/>
        <v/>
      </c>
      <c r="AW31" s="139" t="str">
        <f t="shared" si="6"/>
        <v/>
      </c>
      <c r="AX31" s="139" t="str">
        <f t="shared" si="7"/>
        <v/>
      </c>
      <c r="AY31" s="140" t="str">
        <f t="shared" si="8"/>
        <v/>
      </c>
      <c r="AZ31" s="141" t="str">
        <f t="shared" si="9"/>
        <v/>
      </c>
      <c r="BA31" s="139" t="str">
        <f t="shared" si="10"/>
        <v/>
      </c>
      <c r="BB31" s="139" t="str">
        <f t="shared" si="11"/>
        <v/>
      </c>
      <c r="BC31" s="139" t="str">
        <f t="shared" si="12"/>
        <v/>
      </c>
      <c r="BD31" s="140" t="str">
        <f t="shared" si="13"/>
        <v/>
      </c>
      <c r="BE31" s="122" t="str">
        <f t="shared" si="14"/>
        <v/>
      </c>
      <c r="BF31" s="123" t="str">
        <f t="shared" si="15"/>
        <v/>
      </c>
      <c r="BG31" s="123" t="str">
        <f t="shared" si="16"/>
        <v/>
      </c>
      <c r="BH31" s="123" t="str">
        <f t="shared" si="17"/>
        <v/>
      </c>
      <c r="BI31" s="122" t="str">
        <f t="shared" si="18"/>
        <v/>
      </c>
      <c r="BJ31" s="123" t="str">
        <f t="shared" si="19"/>
        <v/>
      </c>
      <c r="BK31" s="123" t="str">
        <f t="shared" si="20"/>
        <v/>
      </c>
      <c r="BL31" s="123" t="str">
        <f t="shared" si="21"/>
        <v/>
      </c>
      <c r="BM31" s="123" t="str">
        <f t="shared" si="22"/>
        <v/>
      </c>
      <c r="BN31" s="123" t="str">
        <f t="shared" si="23"/>
        <v/>
      </c>
      <c r="BO31" s="123" t="str">
        <f t="shared" si="24"/>
        <v/>
      </c>
      <c r="BP31" s="123" t="str">
        <f t="shared" si="25"/>
        <v/>
      </c>
      <c r="BQ31" s="124" t="str">
        <f t="shared" si="26"/>
        <v/>
      </c>
      <c r="BR31" s="141" t="str">
        <f t="shared" si="27"/>
        <v/>
      </c>
      <c r="BS31" s="139" t="str">
        <f t="shared" si="28"/>
        <v/>
      </c>
      <c r="BT31" s="139" t="str">
        <f t="shared" si="29"/>
        <v/>
      </c>
      <c r="BU31" s="139" t="str">
        <f t="shared" si="30"/>
        <v/>
      </c>
      <c r="BV31" s="139" t="str">
        <f t="shared" si="31"/>
        <v/>
      </c>
      <c r="BW31" s="140" t="str">
        <f t="shared" si="32"/>
        <v/>
      </c>
      <c r="BX31" s="141" t="str">
        <f t="shared" si="33"/>
        <v/>
      </c>
      <c r="BY31" s="139" t="str">
        <f t="shared" si="34"/>
        <v/>
      </c>
      <c r="BZ31" s="139" t="str">
        <f t="shared" si="35"/>
        <v/>
      </c>
      <c r="CA31" s="139" t="str">
        <f t="shared" si="36"/>
        <v/>
      </c>
      <c r="CB31" s="139" t="str">
        <f t="shared" si="37"/>
        <v/>
      </c>
      <c r="CC31" s="139" t="str">
        <f t="shared" si="38"/>
        <v/>
      </c>
      <c r="CD31" s="140" t="str">
        <f t="shared" si="39"/>
        <v/>
      </c>
      <c r="CE31" s="141" t="str">
        <f t="shared" si="40"/>
        <v/>
      </c>
      <c r="CF31" s="139" t="str">
        <f t="shared" si="41"/>
        <v/>
      </c>
      <c r="CG31" s="139" t="str">
        <f t="shared" si="42"/>
        <v/>
      </c>
      <c r="CH31" s="139" t="str">
        <f t="shared" si="43"/>
        <v/>
      </c>
      <c r="CI31" s="139" t="str">
        <f t="shared" si="44"/>
        <v/>
      </c>
      <c r="CJ31" s="139" t="str">
        <f t="shared" si="45"/>
        <v/>
      </c>
      <c r="CK31" s="140" t="str">
        <f t="shared" si="46"/>
        <v/>
      </c>
      <c r="CL31" s="141" t="str">
        <f t="shared" si="47"/>
        <v/>
      </c>
      <c r="CM31" s="139" t="str">
        <f t="shared" si="48"/>
        <v/>
      </c>
      <c r="CN31" s="139" t="str">
        <f t="shared" si="49"/>
        <v/>
      </c>
      <c r="CO31" s="139" t="str">
        <f t="shared" si="50"/>
        <v/>
      </c>
      <c r="CP31" s="139" t="str">
        <f t="shared" si="51"/>
        <v/>
      </c>
      <c r="CQ31" s="154" t="str">
        <f t="shared" si="52"/>
        <v/>
      </c>
      <c r="CR31" s="127"/>
      <c r="CS31" s="122" t="str">
        <f t="shared" si="53"/>
        <v/>
      </c>
      <c r="CT31" s="123" t="str">
        <f t="shared" si="54"/>
        <v/>
      </c>
      <c r="CU31" s="123" t="str">
        <f t="shared" si="55"/>
        <v/>
      </c>
      <c r="CV31" s="123" t="str">
        <f t="shared" si="56"/>
        <v/>
      </c>
      <c r="CW31" s="123" t="str">
        <f t="shared" si="57"/>
        <v/>
      </c>
      <c r="CX31" s="123" t="str">
        <f t="shared" si="58"/>
        <v/>
      </c>
      <c r="CY31" s="123" t="str">
        <f t="shared" si="59"/>
        <v/>
      </c>
      <c r="CZ31" s="123" t="str">
        <f t="shared" si="60"/>
        <v/>
      </c>
      <c r="DA31" s="124" t="str">
        <f t="shared" si="61"/>
        <v/>
      </c>
      <c r="DB31" s="128" t="str">
        <f t="shared" si="62"/>
        <v/>
      </c>
      <c r="DC31" s="123" t="str">
        <f t="shared" si="63"/>
        <v/>
      </c>
      <c r="DD31" s="123" t="str">
        <f t="shared" si="64"/>
        <v/>
      </c>
      <c r="DE31" s="123" t="str">
        <f t="shared" si="65"/>
        <v/>
      </c>
      <c r="DF31" s="123" t="str">
        <f t="shared" si="66"/>
        <v/>
      </c>
      <c r="DG31" s="123" t="str">
        <f t="shared" si="67"/>
        <v/>
      </c>
      <c r="DH31" s="123">
        <f t="shared" si="68"/>
        <v>1606</v>
      </c>
      <c r="DI31" s="129" t="str">
        <f t="shared" si="69"/>
        <v/>
      </c>
      <c r="DJ31" s="98" t="s">
        <v>123</v>
      </c>
      <c r="DK31" s="248">
        <f t="shared" si="76"/>
        <v>25</v>
      </c>
    </row>
    <row r="32" spans="2:115" ht="22.5" customHeight="1">
      <c r="B32" s="98" t="s">
        <v>123</v>
      </c>
      <c r="C32" s="248">
        <f t="shared" si="70"/>
        <v>26</v>
      </c>
      <c r="D32" s="259">
        <v>45719</v>
      </c>
      <c r="E32" s="260" t="s">
        <v>128</v>
      </c>
      <c r="F32" s="271" t="s">
        <v>130</v>
      </c>
      <c r="G32" s="272" t="s">
        <v>31</v>
      </c>
      <c r="H32" s="254" t="s">
        <v>54</v>
      </c>
      <c r="I32" s="270"/>
      <c r="J32" s="263">
        <v>2150</v>
      </c>
      <c r="K32" s="107">
        <f t="shared" si="71"/>
        <v>398752</v>
      </c>
      <c r="L32" s="256" t="str">
        <f t="shared" si="146"/>
        <v>領収書G22-G24</v>
      </c>
      <c r="M32" s="267"/>
      <c r="N32" s="258" t="str">
        <f t="shared" ref="N32:R32" si="153">IF($H32=N$6,$I32,"")</f>
        <v/>
      </c>
      <c r="O32" s="136" t="str">
        <f t="shared" si="153"/>
        <v/>
      </c>
      <c r="P32" s="136" t="str">
        <f t="shared" si="153"/>
        <v/>
      </c>
      <c r="Q32" s="136" t="str">
        <f t="shared" si="153"/>
        <v/>
      </c>
      <c r="R32" s="137" t="str">
        <f t="shared" si="153"/>
        <v/>
      </c>
      <c r="S32" s="122" t="str">
        <f t="shared" ref="S32:AI32" si="154">IF($H32=S$6,$J32,"")</f>
        <v/>
      </c>
      <c r="T32" s="123" t="str">
        <f t="shared" si="154"/>
        <v/>
      </c>
      <c r="U32" s="123" t="str">
        <f t="shared" si="154"/>
        <v/>
      </c>
      <c r="V32" s="123" t="str">
        <f t="shared" si="154"/>
        <v/>
      </c>
      <c r="W32" s="122" t="str">
        <f t="shared" si="154"/>
        <v/>
      </c>
      <c r="X32" s="123">
        <f t="shared" si="154"/>
        <v>2150</v>
      </c>
      <c r="Y32" s="123" t="str">
        <f t="shared" si="154"/>
        <v/>
      </c>
      <c r="Z32" s="123" t="str">
        <f t="shared" si="154"/>
        <v/>
      </c>
      <c r="AA32" s="122" t="str">
        <f t="shared" si="154"/>
        <v/>
      </c>
      <c r="AB32" s="123" t="str">
        <f t="shared" si="154"/>
        <v/>
      </c>
      <c r="AC32" s="123" t="str">
        <f t="shared" si="154"/>
        <v/>
      </c>
      <c r="AD32" s="123" t="str">
        <f t="shared" si="154"/>
        <v/>
      </c>
      <c r="AE32" s="123" t="str">
        <f t="shared" si="154"/>
        <v/>
      </c>
      <c r="AF32" s="123" t="str">
        <f t="shared" si="154"/>
        <v/>
      </c>
      <c r="AG32" s="123" t="str">
        <f t="shared" si="154"/>
        <v/>
      </c>
      <c r="AH32" s="122" t="str">
        <f t="shared" si="154"/>
        <v/>
      </c>
      <c r="AI32" s="129" t="str">
        <f t="shared" si="154"/>
        <v/>
      </c>
      <c r="AJ32" s="56"/>
      <c r="AK32" s="38"/>
      <c r="AL32" s="98" t="s">
        <v>123</v>
      </c>
      <c r="AM32" s="248">
        <f t="shared" si="74"/>
        <v>26</v>
      </c>
      <c r="AN32" s="138" t="str">
        <f t="shared" ref="AN32:AR32" si="155">IF(AND($G32=AN$4,$H32=AN$6),$I32,"")</f>
        <v/>
      </c>
      <c r="AO32" s="139" t="str">
        <f t="shared" si="155"/>
        <v/>
      </c>
      <c r="AP32" s="139" t="str">
        <f t="shared" si="155"/>
        <v/>
      </c>
      <c r="AQ32" s="139" t="str">
        <f t="shared" si="155"/>
        <v/>
      </c>
      <c r="AR32" s="139" t="str">
        <f t="shared" si="155"/>
        <v/>
      </c>
      <c r="AS32" s="118"/>
      <c r="AT32" s="138" t="str">
        <f t="shared" si="3"/>
        <v/>
      </c>
      <c r="AU32" s="139" t="str">
        <f t="shared" si="4"/>
        <v/>
      </c>
      <c r="AV32" s="139" t="str">
        <f t="shared" si="5"/>
        <v/>
      </c>
      <c r="AW32" s="139" t="str">
        <f t="shared" si="6"/>
        <v/>
      </c>
      <c r="AX32" s="139" t="str">
        <f t="shared" si="7"/>
        <v/>
      </c>
      <c r="AY32" s="140" t="str">
        <f t="shared" si="8"/>
        <v/>
      </c>
      <c r="AZ32" s="141" t="str">
        <f t="shared" si="9"/>
        <v/>
      </c>
      <c r="BA32" s="139" t="str">
        <f t="shared" si="10"/>
        <v/>
      </c>
      <c r="BB32" s="139" t="str">
        <f t="shared" si="11"/>
        <v/>
      </c>
      <c r="BC32" s="139" t="str">
        <f t="shared" si="12"/>
        <v/>
      </c>
      <c r="BD32" s="140" t="str">
        <f t="shared" si="13"/>
        <v/>
      </c>
      <c r="BE32" s="122" t="str">
        <f t="shared" si="14"/>
        <v/>
      </c>
      <c r="BF32" s="123" t="str">
        <f t="shared" si="15"/>
        <v/>
      </c>
      <c r="BG32" s="123" t="str">
        <f t="shared" si="16"/>
        <v/>
      </c>
      <c r="BH32" s="123" t="str">
        <f t="shared" si="17"/>
        <v/>
      </c>
      <c r="BI32" s="122" t="str">
        <f t="shared" si="18"/>
        <v/>
      </c>
      <c r="BJ32" s="123" t="str">
        <f t="shared" si="19"/>
        <v/>
      </c>
      <c r="BK32" s="123" t="str">
        <f t="shared" si="20"/>
        <v/>
      </c>
      <c r="BL32" s="123" t="str">
        <f t="shared" si="21"/>
        <v/>
      </c>
      <c r="BM32" s="123" t="str">
        <f t="shared" si="22"/>
        <v/>
      </c>
      <c r="BN32" s="123" t="str">
        <f t="shared" si="23"/>
        <v/>
      </c>
      <c r="BO32" s="123" t="str">
        <f t="shared" si="24"/>
        <v/>
      </c>
      <c r="BP32" s="123" t="str">
        <f t="shared" si="25"/>
        <v/>
      </c>
      <c r="BQ32" s="124" t="str">
        <f t="shared" si="26"/>
        <v/>
      </c>
      <c r="BR32" s="141" t="str">
        <f t="shared" si="27"/>
        <v/>
      </c>
      <c r="BS32" s="139" t="str">
        <f t="shared" si="28"/>
        <v/>
      </c>
      <c r="BT32" s="139" t="str">
        <f t="shared" si="29"/>
        <v/>
      </c>
      <c r="BU32" s="139" t="str">
        <f t="shared" si="30"/>
        <v/>
      </c>
      <c r="BV32" s="139" t="str">
        <f t="shared" si="31"/>
        <v/>
      </c>
      <c r="BW32" s="140" t="str">
        <f t="shared" si="32"/>
        <v/>
      </c>
      <c r="BX32" s="141" t="str">
        <f t="shared" si="33"/>
        <v/>
      </c>
      <c r="BY32" s="139" t="str">
        <f t="shared" si="34"/>
        <v/>
      </c>
      <c r="BZ32" s="139" t="str">
        <f t="shared" si="35"/>
        <v/>
      </c>
      <c r="CA32" s="139" t="str">
        <f t="shared" si="36"/>
        <v/>
      </c>
      <c r="CB32" s="139" t="str">
        <f t="shared" si="37"/>
        <v/>
      </c>
      <c r="CC32" s="139" t="str">
        <f t="shared" si="38"/>
        <v/>
      </c>
      <c r="CD32" s="140" t="str">
        <f t="shared" si="39"/>
        <v/>
      </c>
      <c r="CE32" s="141" t="str">
        <f t="shared" si="40"/>
        <v/>
      </c>
      <c r="CF32" s="139" t="str">
        <f t="shared" si="41"/>
        <v/>
      </c>
      <c r="CG32" s="139" t="str">
        <f t="shared" si="42"/>
        <v/>
      </c>
      <c r="CH32" s="139" t="str">
        <f t="shared" si="43"/>
        <v/>
      </c>
      <c r="CI32" s="139" t="str">
        <f t="shared" si="44"/>
        <v/>
      </c>
      <c r="CJ32" s="139" t="str">
        <f t="shared" si="45"/>
        <v/>
      </c>
      <c r="CK32" s="140" t="str">
        <f t="shared" si="46"/>
        <v/>
      </c>
      <c r="CL32" s="141" t="str">
        <f t="shared" si="47"/>
        <v/>
      </c>
      <c r="CM32" s="139" t="str">
        <f t="shared" si="48"/>
        <v/>
      </c>
      <c r="CN32" s="139" t="str">
        <f t="shared" si="49"/>
        <v/>
      </c>
      <c r="CO32" s="139" t="str">
        <f t="shared" si="50"/>
        <v/>
      </c>
      <c r="CP32" s="139" t="str">
        <f t="shared" si="51"/>
        <v/>
      </c>
      <c r="CQ32" s="154" t="str">
        <f t="shared" si="52"/>
        <v/>
      </c>
      <c r="CR32" s="127"/>
      <c r="CS32" s="122" t="str">
        <f t="shared" si="53"/>
        <v/>
      </c>
      <c r="CT32" s="123" t="str">
        <f t="shared" si="54"/>
        <v/>
      </c>
      <c r="CU32" s="123" t="str">
        <f t="shared" si="55"/>
        <v/>
      </c>
      <c r="CV32" s="123" t="str">
        <f t="shared" si="56"/>
        <v/>
      </c>
      <c r="CW32" s="123" t="str">
        <f t="shared" si="57"/>
        <v/>
      </c>
      <c r="CX32" s="123" t="str">
        <f t="shared" si="58"/>
        <v/>
      </c>
      <c r="CY32" s="123" t="str">
        <f t="shared" si="59"/>
        <v/>
      </c>
      <c r="CZ32" s="123" t="str">
        <f t="shared" si="60"/>
        <v/>
      </c>
      <c r="DA32" s="124" t="str">
        <f t="shared" si="61"/>
        <v/>
      </c>
      <c r="DB32" s="128" t="str">
        <f t="shared" si="62"/>
        <v/>
      </c>
      <c r="DC32" s="123" t="str">
        <f t="shared" si="63"/>
        <v/>
      </c>
      <c r="DD32" s="123" t="str">
        <f t="shared" si="64"/>
        <v/>
      </c>
      <c r="DE32" s="123" t="str">
        <f t="shared" si="65"/>
        <v/>
      </c>
      <c r="DF32" s="123">
        <f t="shared" si="66"/>
        <v>2150</v>
      </c>
      <c r="DG32" s="123" t="str">
        <f t="shared" si="67"/>
        <v/>
      </c>
      <c r="DH32" s="123" t="str">
        <f t="shared" si="68"/>
        <v/>
      </c>
      <c r="DI32" s="129" t="str">
        <f t="shared" si="69"/>
        <v/>
      </c>
      <c r="DJ32" s="98" t="s">
        <v>123</v>
      </c>
      <c r="DK32" s="248">
        <f t="shared" si="76"/>
        <v>26</v>
      </c>
    </row>
    <row r="33" spans="2:115" ht="22.5" customHeight="1">
      <c r="B33" s="98" t="s">
        <v>123</v>
      </c>
      <c r="C33" s="248">
        <f t="shared" si="70"/>
        <v>27</v>
      </c>
      <c r="D33" s="259">
        <v>45719</v>
      </c>
      <c r="E33" s="260" t="s">
        <v>128</v>
      </c>
      <c r="F33" s="271" t="s">
        <v>54</v>
      </c>
      <c r="G33" s="272" t="s">
        <v>30</v>
      </c>
      <c r="H33" s="254" t="s">
        <v>54</v>
      </c>
      <c r="I33" s="270"/>
      <c r="J33" s="263">
        <v>1500</v>
      </c>
      <c r="K33" s="107">
        <f t="shared" si="71"/>
        <v>397252</v>
      </c>
      <c r="L33" s="256" t="str">
        <f>HYPERLINK("./領収書_公開用/外領収書G25.pdf","領収書G25")</f>
        <v>領収書G25</v>
      </c>
      <c r="M33" s="267"/>
      <c r="N33" s="258" t="str">
        <f t="shared" ref="N33:R33" si="156">IF($H33=N$6,$I33,"")</f>
        <v/>
      </c>
      <c r="O33" s="136" t="str">
        <f t="shared" si="156"/>
        <v/>
      </c>
      <c r="P33" s="136" t="str">
        <f t="shared" si="156"/>
        <v/>
      </c>
      <c r="Q33" s="136" t="str">
        <f t="shared" si="156"/>
        <v/>
      </c>
      <c r="R33" s="137" t="str">
        <f t="shared" si="156"/>
        <v/>
      </c>
      <c r="S33" s="122" t="str">
        <f t="shared" ref="S33:AI33" si="157">IF($H33=S$6,$J33,"")</f>
        <v/>
      </c>
      <c r="T33" s="123" t="str">
        <f t="shared" si="157"/>
        <v/>
      </c>
      <c r="U33" s="123" t="str">
        <f t="shared" si="157"/>
        <v/>
      </c>
      <c r="V33" s="123" t="str">
        <f t="shared" si="157"/>
        <v/>
      </c>
      <c r="W33" s="122" t="str">
        <f t="shared" si="157"/>
        <v/>
      </c>
      <c r="X33" s="123">
        <f t="shared" si="157"/>
        <v>1500</v>
      </c>
      <c r="Y33" s="123" t="str">
        <f t="shared" si="157"/>
        <v/>
      </c>
      <c r="Z33" s="123" t="str">
        <f t="shared" si="157"/>
        <v/>
      </c>
      <c r="AA33" s="122" t="str">
        <f t="shared" si="157"/>
        <v/>
      </c>
      <c r="AB33" s="123" t="str">
        <f t="shared" si="157"/>
        <v/>
      </c>
      <c r="AC33" s="123" t="str">
        <f t="shared" si="157"/>
        <v/>
      </c>
      <c r="AD33" s="123" t="str">
        <f t="shared" si="157"/>
        <v/>
      </c>
      <c r="AE33" s="123" t="str">
        <f t="shared" si="157"/>
        <v/>
      </c>
      <c r="AF33" s="123" t="str">
        <f t="shared" si="157"/>
        <v/>
      </c>
      <c r="AG33" s="123" t="str">
        <f t="shared" si="157"/>
        <v/>
      </c>
      <c r="AH33" s="122" t="str">
        <f t="shared" si="157"/>
        <v/>
      </c>
      <c r="AI33" s="129" t="str">
        <f t="shared" si="157"/>
        <v/>
      </c>
      <c r="AJ33" s="56"/>
      <c r="AK33" s="38"/>
      <c r="AL33" s="98" t="s">
        <v>123</v>
      </c>
      <c r="AM33" s="248">
        <f t="shared" si="74"/>
        <v>27</v>
      </c>
      <c r="AN33" s="138" t="str">
        <f t="shared" ref="AN33:AR33" si="158">IF(AND($G33=AN$4,$H33=AN$6),$I33,"")</f>
        <v/>
      </c>
      <c r="AO33" s="139" t="str">
        <f t="shared" si="158"/>
        <v/>
      </c>
      <c r="AP33" s="139" t="str">
        <f t="shared" si="158"/>
        <v/>
      </c>
      <c r="AQ33" s="139" t="str">
        <f t="shared" si="158"/>
        <v/>
      </c>
      <c r="AR33" s="139" t="str">
        <f t="shared" si="158"/>
        <v/>
      </c>
      <c r="AS33" s="118"/>
      <c r="AT33" s="138" t="str">
        <f t="shared" si="3"/>
        <v/>
      </c>
      <c r="AU33" s="139" t="str">
        <f t="shared" si="4"/>
        <v/>
      </c>
      <c r="AV33" s="139" t="str">
        <f t="shared" si="5"/>
        <v/>
      </c>
      <c r="AW33" s="139" t="str">
        <f t="shared" si="6"/>
        <v/>
      </c>
      <c r="AX33" s="139" t="str">
        <f t="shared" si="7"/>
        <v/>
      </c>
      <c r="AY33" s="140" t="str">
        <f t="shared" si="8"/>
        <v/>
      </c>
      <c r="AZ33" s="141" t="str">
        <f t="shared" si="9"/>
        <v/>
      </c>
      <c r="BA33" s="139" t="str">
        <f t="shared" si="10"/>
        <v/>
      </c>
      <c r="BB33" s="139" t="str">
        <f t="shared" si="11"/>
        <v/>
      </c>
      <c r="BC33" s="139" t="str">
        <f t="shared" si="12"/>
        <v/>
      </c>
      <c r="BD33" s="140" t="str">
        <f t="shared" si="13"/>
        <v/>
      </c>
      <c r="BE33" s="122" t="str">
        <f t="shared" si="14"/>
        <v/>
      </c>
      <c r="BF33" s="123" t="str">
        <f t="shared" si="15"/>
        <v/>
      </c>
      <c r="BG33" s="123" t="str">
        <f t="shared" si="16"/>
        <v/>
      </c>
      <c r="BH33" s="123" t="str">
        <f t="shared" si="17"/>
        <v/>
      </c>
      <c r="BI33" s="122" t="str">
        <f t="shared" si="18"/>
        <v/>
      </c>
      <c r="BJ33" s="123" t="str">
        <f t="shared" si="19"/>
        <v/>
      </c>
      <c r="BK33" s="123" t="str">
        <f t="shared" si="20"/>
        <v/>
      </c>
      <c r="BL33" s="123" t="str">
        <f t="shared" si="21"/>
        <v/>
      </c>
      <c r="BM33" s="123" t="str">
        <f t="shared" si="22"/>
        <v/>
      </c>
      <c r="BN33" s="123" t="str">
        <f t="shared" si="23"/>
        <v/>
      </c>
      <c r="BO33" s="123" t="str">
        <f t="shared" si="24"/>
        <v/>
      </c>
      <c r="BP33" s="123" t="str">
        <f t="shared" si="25"/>
        <v/>
      </c>
      <c r="BQ33" s="124" t="str">
        <f t="shared" si="26"/>
        <v/>
      </c>
      <c r="BR33" s="142" t="str">
        <f t="shared" si="27"/>
        <v/>
      </c>
      <c r="BS33" s="143" t="str">
        <f t="shared" si="28"/>
        <v/>
      </c>
      <c r="BT33" s="143" t="str">
        <f t="shared" si="29"/>
        <v/>
      </c>
      <c r="BU33" s="143" t="str">
        <f t="shared" si="30"/>
        <v/>
      </c>
      <c r="BV33" s="143" t="str">
        <f t="shared" si="31"/>
        <v/>
      </c>
      <c r="BW33" s="144" t="str">
        <f t="shared" si="32"/>
        <v/>
      </c>
      <c r="BX33" s="141" t="str">
        <f t="shared" si="33"/>
        <v/>
      </c>
      <c r="BY33" s="139" t="str">
        <f t="shared" si="34"/>
        <v/>
      </c>
      <c r="BZ33" s="139" t="str">
        <f t="shared" si="35"/>
        <v/>
      </c>
      <c r="CA33" s="139" t="str">
        <f t="shared" si="36"/>
        <v/>
      </c>
      <c r="CB33" s="139" t="str">
        <f t="shared" si="37"/>
        <v/>
      </c>
      <c r="CC33" s="139" t="str">
        <f t="shared" si="38"/>
        <v/>
      </c>
      <c r="CD33" s="140" t="str">
        <f t="shared" si="39"/>
        <v/>
      </c>
      <c r="CE33" s="141" t="str">
        <f t="shared" si="40"/>
        <v/>
      </c>
      <c r="CF33" s="139" t="str">
        <f t="shared" si="41"/>
        <v/>
      </c>
      <c r="CG33" s="139" t="str">
        <f t="shared" si="42"/>
        <v/>
      </c>
      <c r="CH33" s="139" t="str">
        <f t="shared" si="43"/>
        <v/>
      </c>
      <c r="CI33" s="139" t="str">
        <f t="shared" si="44"/>
        <v/>
      </c>
      <c r="CJ33" s="139" t="str">
        <f t="shared" si="45"/>
        <v/>
      </c>
      <c r="CK33" s="140" t="str">
        <f t="shared" si="46"/>
        <v/>
      </c>
      <c r="CL33" s="142" t="str">
        <f t="shared" si="47"/>
        <v/>
      </c>
      <c r="CM33" s="143" t="str">
        <f t="shared" si="48"/>
        <v/>
      </c>
      <c r="CN33" s="143" t="str">
        <f t="shared" si="49"/>
        <v/>
      </c>
      <c r="CO33" s="143" t="str">
        <f t="shared" si="50"/>
        <v/>
      </c>
      <c r="CP33" s="143" t="str">
        <f t="shared" si="51"/>
        <v/>
      </c>
      <c r="CQ33" s="145" t="str">
        <f t="shared" si="52"/>
        <v/>
      </c>
      <c r="CR33" s="127"/>
      <c r="CS33" s="122" t="str">
        <f t="shared" si="53"/>
        <v/>
      </c>
      <c r="CT33" s="123" t="str">
        <f t="shared" si="54"/>
        <v/>
      </c>
      <c r="CU33" s="123" t="str">
        <f t="shared" si="55"/>
        <v/>
      </c>
      <c r="CV33" s="123" t="str">
        <f t="shared" si="56"/>
        <v/>
      </c>
      <c r="CW33" s="123">
        <f t="shared" si="57"/>
        <v>1500</v>
      </c>
      <c r="CX33" s="123" t="str">
        <f t="shared" si="58"/>
        <v/>
      </c>
      <c r="CY33" s="123" t="str">
        <f t="shared" si="59"/>
        <v/>
      </c>
      <c r="CZ33" s="123" t="str">
        <f t="shared" si="60"/>
        <v/>
      </c>
      <c r="DA33" s="124" t="str">
        <f t="shared" si="61"/>
        <v/>
      </c>
      <c r="DB33" s="128" t="str">
        <f t="shared" si="62"/>
        <v/>
      </c>
      <c r="DC33" s="123" t="str">
        <f t="shared" si="63"/>
        <v/>
      </c>
      <c r="DD33" s="123" t="str">
        <f t="shared" si="64"/>
        <v/>
      </c>
      <c r="DE33" s="123" t="str">
        <f t="shared" si="65"/>
        <v/>
      </c>
      <c r="DF33" s="123" t="str">
        <f t="shared" si="66"/>
        <v/>
      </c>
      <c r="DG33" s="123" t="str">
        <f t="shared" si="67"/>
        <v/>
      </c>
      <c r="DH33" s="123" t="str">
        <f t="shared" si="68"/>
        <v/>
      </c>
      <c r="DI33" s="129" t="str">
        <f t="shared" si="69"/>
        <v/>
      </c>
      <c r="DJ33" s="98" t="s">
        <v>123</v>
      </c>
      <c r="DK33" s="248">
        <f t="shared" si="76"/>
        <v>27</v>
      </c>
    </row>
    <row r="34" spans="2:115" ht="22.5" customHeight="1">
      <c r="B34" s="98" t="s">
        <v>123</v>
      </c>
      <c r="C34" s="248">
        <f t="shared" si="70"/>
        <v>28</v>
      </c>
      <c r="D34" s="259">
        <v>45722</v>
      </c>
      <c r="E34" s="260" t="s">
        <v>128</v>
      </c>
      <c r="F34" s="271" t="s">
        <v>150</v>
      </c>
      <c r="G34" s="272" t="s">
        <v>30</v>
      </c>
      <c r="H34" s="254" t="s">
        <v>55</v>
      </c>
      <c r="I34" s="270"/>
      <c r="J34" s="263">
        <v>17600</v>
      </c>
      <c r="K34" s="107">
        <f t="shared" si="71"/>
        <v>379652</v>
      </c>
      <c r="L34" s="256" t="str">
        <f t="shared" ref="L34:L35" si="159">HYPERLINK("./領収書_公開用/外領収書G26,27.pdf","領収書G26,G27")</f>
        <v>領収書G26,G27</v>
      </c>
      <c r="M34" s="267"/>
      <c r="N34" s="258" t="str">
        <f t="shared" ref="N34:R34" si="160">IF($H34=N$6,$I34,"")</f>
        <v/>
      </c>
      <c r="O34" s="136" t="str">
        <f t="shared" si="160"/>
        <v/>
      </c>
      <c r="P34" s="136" t="str">
        <f t="shared" si="160"/>
        <v/>
      </c>
      <c r="Q34" s="136" t="str">
        <f t="shared" si="160"/>
        <v/>
      </c>
      <c r="R34" s="137" t="str">
        <f t="shared" si="160"/>
        <v/>
      </c>
      <c r="S34" s="122" t="str">
        <f t="shared" ref="S34:AI34" si="161">IF($H34=S$6,$J34,"")</f>
        <v/>
      </c>
      <c r="T34" s="123" t="str">
        <f t="shared" si="161"/>
        <v/>
      </c>
      <c r="U34" s="123" t="str">
        <f t="shared" si="161"/>
        <v/>
      </c>
      <c r="V34" s="123" t="str">
        <f t="shared" si="161"/>
        <v/>
      </c>
      <c r="W34" s="122" t="str">
        <f t="shared" si="161"/>
        <v/>
      </c>
      <c r="X34" s="123" t="str">
        <f t="shared" si="161"/>
        <v/>
      </c>
      <c r="Y34" s="123">
        <f t="shared" si="161"/>
        <v>17600</v>
      </c>
      <c r="Z34" s="123" t="str">
        <f t="shared" si="161"/>
        <v/>
      </c>
      <c r="AA34" s="122" t="str">
        <f t="shared" si="161"/>
        <v/>
      </c>
      <c r="AB34" s="123" t="str">
        <f t="shared" si="161"/>
        <v/>
      </c>
      <c r="AC34" s="123" t="str">
        <f t="shared" si="161"/>
        <v/>
      </c>
      <c r="AD34" s="123" t="str">
        <f t="shared" si="161"/>
        <v/>
      </c>
      <c r="AE34" s="123" t="str">
        <f t="shared" si="161"/>
        <v/>
      </c>
      <c r="AF34" s="123" t="str">
        <f t="shared" si="161"/>
        <v/>
      </c>
      <c r="AG34" s="123" t="str">
        <f t="shared" si="161"/>
        <v/>
      </c>
      <c r="AH34" s="122" t="str">
        <f t="shared" si="161"/>
        <v/>
      </c>
      <c r="AI34" s="129" t="str">
        <f t="shared" si="161"/>
        <v/>
      </c>
      <c r="AJ34" s="274"/>
      <c r="AK34" s="152"/>
      <c r="AL34" s="98" t="s">
        <v>123</v>
      </c>
      <c r="AM34" s="248">
        <f t="shared" si="74"/>
        <v>28</v>
      </c>
      <c r="AN34" s="138" t="str">
        <f t="shared" ref="AN34:AR34" si="162">IF(AND($G34=AN$4,$H34=AN$6),$I34,"")</f>
        <v/>
      </c>
      <c r="AO34" s="139" t="str">
        <f t="shared" si="162"/>
        <v/>
      </c>
      <c r="AP34" s="139" t="str">
        <f t="shared" si="162"/>
        <v/>
      </c>
      <c r="AQ34" s="139" t="str">
        <f t="shared" si="162"/>
        <v/>
      </c>
      <c r="AR34" s="139" t="str">
        <f t="shared" si="162"/>
        <v/>
      </c>
      <c r="AS34" s="153"/>
      <c r="AT34" s="138" t="str">
        <f t="shared" si="3"/>
        <v/>
      </c>
      <c r="AU34" s="139" t="str">
        <f t="shared" si="4"/>
        <v/>
      </c>
      <c r="AV34" s="139" t="str">
        <f t="shared" si="5"/>
        <v/>
      </c>
      <c r="AW34" s="139" t="str">
        <f t="shared" si="6"/>
        <v/>
      </c>
      <c r="AX34" s="139" t="str">
        <f t="shared" si="7"/>
        <v/>
      </c>
      <c r="AY34" s="140" t="str">
        <f t="shared" si="8"/>
        <v/>
      </c>
      <c r="AZ34" s="141" t="str">
        <f t="shared" si="9"/>
        <v/>
      </c>
      <c r="BA34" s="139" t="str">
        <f t="shared" si="10"/>
        <v/>
      </c>
      <c r="BB34" s="139" t="str">
        <f t="shared" si="11"/>
        <v/>
      </c>
      <c r="BC34" s="139" t="str">
        <f t="shared" si="12"/>
        <v/>
      </c>
      <c r="BD34" s="140" t="str">
        <f t="shared" si="13"/>
        <v/>
      </c>
      <c r="BE34" s="122" t="str">
        <f t="shared" si="14"/>
        <v/>
      </c>
      <c r="BF34" s="123" t="str">
        <f t="shared" si="15"/>
        <v/>
      </c>
      <c r="BG34" s="123" t="str">
        <f t="shared" si="16"/>
        <v/>
      </c>
      <c r="BH34" s="123" t="str">
        <f t="shared" si="17"/>
        <v/>
      </c>
      <c r="BI34" s="122" t="str">
        <f t="shared" si="18"/>
        <v/>
      </c>
      <c r="BJ34" s="123" t="str">
        <f t="shared" si="19"/>
        <v/>
      </c>
      <c r="BK34" s="123" t="str">
        <f t="shared" si="20"/>
        <v/>
      </c>
      <c r="BL34" s="123" t="str">
        <f t="shared" si="21"/>
        <v/>
      </c>
      <c r="BM34" s="123" t="str">
        <f t="shared" si="22"/>
        <v/>
      </c>
      <c r="BN34" s="123" t="str">
        <f t="shared" si="23"/>
        <v/>
      </c>
      <c r="BO34" s="123" t="str">
        <f t="shared" si="24"/>
        <v/>
      </c>
      <c r="BP34" s="123" t="str">
        <f t="shared" si="25"/>
        <v/>
      </c>
      <c r="BQ34" s="124" t="str">
        <f t="shared" si="26"/>
        <v/>
      </c>
      <c r="BR34" s="141" t="str">
        <f t="shared" si="27"/>
        <v/>
      </c>
      <c r="BS34" s="139" t="str">
        <f t="shared" si="28"/>
        <v/>
      </c>
      <c r="BT34" s="139" t="str">
        <f t="shared" si="29"/>
        <v/>
      </c>
      <c r="BU34" s="139" t="str">
        <f t="shared" si="30"/>
        <v/>
      </c>
      <c r="BV34" s="139" t="str">
        <f t="shared" si="31"/>
        <v/>
      </c>
      <c r="BW34" s="140" t="str">
        <f t="shared" si="32"/>
        <v/>
      </c>
      <c r="BX34" s="141" t="str">
        <f t="shared" si="33"/>
        <v/>
      </c>
      <c r="BY34" s="139" t="str">
        <f t="shared" si="34"/>
        <v/>
      </c>
      <c r="BZ34" s="139" t="str">
        <f t="shared" si="35"/>
        <v/>
      </c>
      <c r="CA34" s="139" t="str">
        <f t="shared" si="36"/>
        <v/>
      </c>
      <c r="CB34" s="139" t="str">
        <f t="shared" si="37"/>
        <v/>
      </c>
      <c r="CC34" s="139" t="str">
        <f t="shared" si="38"/>
        <v/>
      </c>
      <c r="CD34" s="140" t="str">
        <f t="shared" si="39"/>
        <v/>
      </c>
      <c r="CE34" s="141" t="str">
        <f t="shared" si="40"/>
        <v/>
      </c>
      <c r="CF34" s="139" t="str">
        <f t="shared" si="41"/>
        <v/>
      </c>
      <c r="CG34" s="139" t="str">
        <f t="shared" si="42"/>
        <v/>
      </c>
      <c r="CH34" s="139" t="str">
        <f t="shared" si="43"/>
        <v/>
      </c>
      <c r="CI34" s="139" t="str">
        <f t="shared" si="44"/>
        <v/>
      </c>
      <c r="CJ34" s="139" t="str">
        <f t="shared" si="45"/>
        <v/>
      </c>
      <c r="CK34" s="140" t="str">
        <f t="shared" si="46"/>
        <v/>
      </c>
      <c r="CL34" s="141" t="str">
        <f t="shared" si="47"/>
        <v/>
      </c>
      <c r="CM34" s="139" t="str">
        <f t="shared" si="48"/>
        <v/>
      </c>
      <c r="CN34" s="139" t="str">
        <f t="shared" si="49"/>
        <v/>
      </c>
      <c r="CO34" s="139" t="str">
        <f t="shared" si="50"/>
        <v/>
      </c>
      <c r="CP34" s="139" t="str">
        <f t="shared" si="51"/>
        <v/>
      </c>
      <c r="CQ34" s="154" t="str">
        <f t="shared" si="52"/>
        <v/>
      </c>
      <c r="CR34" s="127"/>
      <c r="CS34" s="122" t="str">
        <f t="shared" si="53"/>
        <v/>
      </c>
      <c r="CT34" s="123" t="str">
        <f t="shared" si="54"/>
        <v/>
      </c>
      <c r="CU34" s="123" t="str">
        <f t="shared" si="55"/>
        <v/>
      </c>
      <c r="CV34" s="123" t="str">
        <f t="shared" si="56"/>
        <v/>
      </c>
      <c r="CW34" s="123" t="str">
        <f t="shared" si="57"/>
        <v/>
      </c>
      <c r="CX34" s="123">
        <f t="shared" si="58"/>
        <v>17600</v>
      </c>
      <c r="CY34" s="123" t="str">
        <f t="shared" si="59"/>
        <v/>
      </c>
      <c r="CZ34" s="123" t="str">
        <f t="shared" si="60"/>
        <v/>
      </c>
      <c r="DA34" s="124" t="str">
        <f t="shared" si="61"/>
        <v/>
      </c>
      <c r="DB34" s="128" t="str">
        <f t="shared" si="62"/>
        <v/>
      </c>
      <c r="DC34" s="123" t="str">
        <f t="shared" si="63"/>
        <v/>
      </c>
      <c r="DD34" s="123" t="str">
        <f t="shared" si="64"/>
        <v/>
      </c>
      <c r="DE34" s="123" t="str">
        <f t="shared" si="65"/>
        <v/>
      </c>
      <c r="DF34" s="123" t="str">
        <f t="shared" si="66"/>
        <v/>
      </c>
      <c r="DG34" s="123" t="str">
        <f t="shared" si="67"/>
        <v/>
      </c>
      <c r="DH34" s="123" t="str">
        <f t="shared" si="68"/>
        <v/>
      </c>
      <c r="DI34" s="129" t="str">
        <f t="shared" si="69"/>
        <v/>
      </c>
      <c r="DJ34" s="98" t="s">
        <v>123</v>
      </c>
      <c r="DK34" s="248">
        <f t="shared" si="76"/>
        <v>28</v>
      </c>
    </row>
    <row r="35" spans="2:115" ht="22.5" customHeight="1">
      <c r="B35" s="98" t="s">
        <v>123</v>
      </c>
      <c r="C35" s="248">
        <f t="shared" si="70"/>
        <v>29</v>
      </c>
      <c r="D35" s="259">
        <v>45722</v>
      </c>
      <c r="E35" s="260" t="s">
        <v>128</v>
      </c>
      <c r="F35" s="271" t="s">
        <v>151</v>
      </c>
      <c r="G35" s="272" t="s">
        <v>25</v>
      </c>
      <c r="H35" s="254" t="s">
        <v>50</v>
      </c>
      <c r="I35" s="270"/>
      <c r="J35" s="263">
        <v>450</v>
      </c>
      <c r="K35" s="107">
        <f t="shared" si="71"/>
        <v>379202</v>
      </c>
      <c r="L35" s="256" t="str">
        <f t="shared" si="159"/>
        <v>領収書G26,G27</v>
      </c>
      <c r="M35" s="267"/>
      <c r="N35" s="258" t="str">
        <f t="shared" ref="N35:R35" si="163">IF($H35=N$6,$I35,"")</f>
        <v/>
      </c>
      <c r="O35" s="136" t="str">
        <f t="shared" si="163"/>
        <v/>
      </c>
      <c r="P35" s="136" t="str">
        <f t="shared" si="163"/>
        <v/>
      </c>
      <c r="Q35" s="136" t="str">
        <f t="shared" si="163"/>
        <v/>
      </c>
      <c r="R35" s="137" t="str">
        <f t="shared" si="163"/>
        <v/>
      </c>
      <c r="S35" s="122" t="str">
        <f t="shared" ref="S35:AI35" si="164">IF($H35=S$6,$J35,"")</f>
        <v/>
      </c>
      <c r="T35" s="123">
        <f t="shared" si="164"/>
        <v>450</v>
      </c>
      <c r="U35" s="123" t="str">
        <f t="shared" si="164"/>
        <v/>
      </c>
      <c r="V35" s="123" t="str">
        <f t="shared" si="164"/>
        <v/>
      </c>
      <c r="W35" s="122" t="str">
        <f t="shared" si="164"/>
        <v/>
      </c>
      <c r="X35" s="123" t="str">
        <f t="shared" si="164"/>
        <v/>
      </c>
      <c r="Y35" s="123" t="str">
        <f t="shared" si="164"/>
        <v/>
      </c>
      <c r="Z35" s="123" t="str">
        <f t="shared" si="164"/>
        <v/>
      </c>
      <c r="AA35" s="122" t="str">
        <f t="shared" si="164"/>
        <v/>
      </c>
      <c r="AB35" s="123" t="str">
        <f t="shared" si="164"/>
        <v/>
      </c>
      <c r="AC35" s="123" t="str">
        <f t="shared" si="164"/>
        <v/>
      </c>
      <c r="AD35" s="123" t="str">
        <f t="shared" si="164"/>
        <v/>
      </c>
      <c r="AE35" s="123" t="str">
        <f t="shared" si="164"/>
        <v/>
      </c>
      <c r="AF35" s="123" t="str">
        <f t="shared" si="164"/>
        <v/>
      </c>
      <c r="AG35" s="123" t="str">
        <f t="shared" si="164"/>
        <v/>
      </c>
      <c r="AH35" s="122" t="str">
        <f t="shared" si="164"/>
        <v/>
      </c>
      <c r="AI35" s="129" t="str">
        <f t="shared" si="164"/>
        <v/>
      </c>
      <c r="AJ35" s="274"/>
      <c r="AK35" s="152"/>
      <c r="AL35" s="98" t="s">
        <v>123</v>
      </c>
      <c r="AM35" s="248">
        <f t="shared" si="74"/>
        <v>29</v>
      </c>
      <c r="AN35" s="138" t="str">
        <f t="shared" ref="AN35:AR35" si="165">IF(AND($G35=AN$4,$H35=AN$6),$I35,"")</f>
        <v/>
      </c>
      <c r="AO35" s="139" t="str">
        <f t="shared" si="165"/>
        <v/>
      </c>
      <c r="AP35" s="139" t="str">
        <f t="shared" si="165"/>
        <v/>
      </c>
      <c r="AQ35" s="139" t="str">
        <f t="shared" si="165"/>
        <v/>
      </c>
      <c r="AR35" s="139" t="str">
        <f t="shared" si="165"/>
        <v/>
      </c>
      <c r="AS35" s="153"/>
      <c r="AT35" s="138" t="str">
        <f t="shared" si="3"/>
        <v/>
      </c>
      <c r="AU35" s="139" t="str">
        <f t="shared" si="4"/>
        <v/>
      </c>
      <c r="AV35" s="139" t="str">
        <f t="shared" si="5"/>
        <v/>
      </c>
      <c r="AW35" s="139" t="str">
        <f t="shared" si="6"/>
        <v/>
      </c>
      <c r="AX35" s="139" t="str">
        <f t="shared" si="7"/>
        <v/>
      </c>
      <c r="AY35" s="140" t="str">
        <f t="shared" si="8"/>
        <v/>
      </c>
      <c r="AZ35" s="141" t="str">
        <f t="shared" si="9"/>
        <v/>
      </c>
      <c r="BA35" s="139" t="str">
        <f t="shared" si="10"/>
        <v/>
      </c>
      <c r="BB35" s="139" t="str">
        <f t="shared" si="11"/>
        <v/>
      </c>
      <c r="BC35" s="139" t="str">
        <f t="shared" si="12"/>
        <v/>
      </c>
      <c r="BD35" s="140" t="str">
        <f t="shared" si="13"/>
        <v/>
      </c>
      <c r="BE35" s="122" t="str">
        <f t="shared" si="14"/>
        <v/>
      </c>
      <c r="BF35" s="123">
        <f t="shared" si="15"/>
        <v>450</v>
      </c>
      <c r="BG35" s="123" t="str">
        <f t="shared" si="16"/>
        <v/>
      </c>
      <c r="BH35" s="123" t="str">
        <f t="shared" si="17"/>
        <v/>
      </c>
      <c r="BI35" s="122" t="str">
        <f t="shared" si="18"/>
        <v/>
      </c>
      <c r="BJ35" s="123" t="str">
        <f t="shared" si="19"/>
        <v/>
      </c>
      <c r="BK35" s="123" t="str">
        <f t="shared" si="20"/>
        <v/>
      </c>
      <c r="BL35" s="123" t="str">
        <f t="shared" si="21"/>
        <v/>
      </c>
      <c r="BM35" s="123" t="str">
        <f t="shared" si="22"/>
        <v/>
      </c>
      <c r="BN35" s="123" t="str">
        <f t="shared" si="23"/>
        <v/>
      </c>
      <c r="BO35" s="123" t="str">
        <f t="shared" si="24"/>
        <v/>
      </c>
      <c r="BP35" s="123" t="str">
        <f t="shared" si="25"/>
        <v/>
      </c>
      <c r="BQ35" s="124" t="str">
        <f t="shared" si="26"/>
        <v/>
      </c>
      <c r="BR35" s="141" t="str">
        <f t="shared" si="27"/>
        <v/>
      </c>
      <c r="BS35" s="139" t="str">
        <f t="shared" si="28"/>
        <v/>
      </c>
      <c r="BT35" s="139" t="str">
        <f t="shared" si="29"/>
        <v/>
      </c>
      <c r="BU35" s="139" t="str">
        <f t="shared" si="30"/>
        <v/>
      </c>
      <c r="BV35" s="139" t="str">
        <f t="shared" si="31"/>
        <v/>
      </c>
      <c r="BW35" s="140" t="str">
        <f t="shared" si="32"/>
        <v/>
      </c>
      <c r="BX35" s="141" t="str">
        <f t="shared" si="33"/>
        <v/>
      </c>
      <c r="BY35" s="139" t="str">
        <f t="shared" si="34"/>
        <v/>
      </c>
      <c r="BZ35" s="139" t="str">
        <f t="shared" si="35"/>
        <v/>
      </c>
      <c r="CA35" s="139" t="str">
        <f t="shared" si="36"/>
        <v/>
      </c>
      <c r="CB35" s="139" t="str">
        <f t="shared" si="37"/>
        <v/>
      </c>
      <c r="CC35" s="139" t="str">
        <f t="shared" si="38"/>
        <v/>
      </c>
      <c r="CD35" s="140" t="str">
        <f t="shared" si="39"/>
        <v/>
      </c>
      <c r="CE35" s="141" t="str">
        <f t="shared" si="40"/>
        <v/>
      </c>
      <c r="CF35" s="139" t="str">
        <f t="shared" si="41"/>
        <v/>
      </c>
      <c r="CG35" s="139" t="str">
        <f t="shared" si="42"/>
        <v/>
      </c>
      <c r="CH35" s="139" t="str">
        <f t="shared" si="43"/>
        <v/>
      </c>
      <c r="CI35" s="139" t="str">
        <f t="shared" si="44"/>
        <v/>
      </c>
      <c r="CJ35" s="139" t="str">
        <f t="shared" si="45"/>
        <v/>
      </c>
      <c r="CK35" s="140" t="str">
        <f t="shared" si="46"/>
        <v/>
      </c>
      <c r="CL35" s="141" t="str">
        <f t="shared" si="47"/>
        <v/>
      </c>
      <c r="CM35" s="139" t="str">
        <f t="shared" si="48"/>
        <v/>
      </c>
      <c r="CN35" s="139" t="str">
        <f t="shared" si="49"/>
        <v/>
      </c>
      <c r="CO35" s="139" t="str">
        <f t="shared" si="50"/>
        <v/>
      </c>
      <c r="CP35" s="139" t="str">
        <f t="shared" si="51"/>
        <v/>
      </c>
      <c r="CQ35" s="154" t="str">
        <f t="shared" si="52"/>
        <v/>
      </c>
      <c r="CR35" s="127"/>
      <c r="CS35" s="122" t="str">
        <f t="shared" si="53"/>
        <v/>
      </c>
      <c r="CT35" s="123" t="str">
        <f t="shared" si="54"/>
        <v/>
      </c>
      <c r="CU35" s="123" t="str">
        <f t="shared" si="55"/>
        <v/>
      </c>
      <c r="CV35" s="123" t="str">
        <f t="shared" si="56"/>
        <v/>
      </c>
      <c r="CW35" s="123" t="str">
        <f t="shared" si="57"/>
        <v/>
      </c>
      <c r="CX35" s="123" t="str">
        <f t="shared" si="58"/>
        <v/>
      </c>
      <c r="CY35" s="123" t="str">
        <f t="shared" si="59"/>
        <v/>
      </c>
      <c r="CZ35" s="123" t="str">
        <f t="shared" si="60"/>
        <v/>
      </c>
      <c r="DA35" s="124" t="str">
        <f t="shared" si="61"/>
        <v/>
      </c>
      <c r="DB35" s="128" t="str">
        <f t="shared" si="62"/>
        <v/>
      </c>
      <c r="DC35" s="123" t="str">
        <f t="shared" si="63"/>
        <v/>
      </c>
      <c r="DD35" s="123" t="str">
        <f t="shared" si="64"/>
        <v/>
      </c>
      <c r="DE35" s="123" t="str">
        <f t="shared" si="65"/>
        <v/>
      </c>
      <c r="DF35" s="123" t="str">
        <f t="shared" si="66"/>
        <v/>
      </c>
      <c r="DG35" s="123" t="str">
        <f t="shared" si="67"/>
        <v/>
      </c>
      <c r="DH35" s="123" t="str">
        <f t="shared" si="68"/>
        <v/>
      </c>
      <c r="DI35" s="129" t="str">
        <f t="shared" si="69"/>
        <v/>
      </c>
      <c r="DJ35" s="98" t="s">
        <v>123</v>
      </c>
      <c r="DK35" s="248">
        <f t="shared" si="76"/>
        <v>29</v>
      </c>
    </row>
    <row r="36" spans="2:115" ht="22.5" customHeight="1">
      <c r="B36" s="98" t="s">
        <v>123</v>
      </c>
      <c r="C36" s="248">
        <f t="shared" si="70"/>
        <v>30</v>
      </c>
      <c r="D36" s="259">
        <v>45722</v>
      </c>
      <c r="E36" s="260" t="s">
        <v>128</v>
      </c>
      <c r="F36" s="275" t="s">
        <v>152</v>
      </c>
      <c r="G36" s="272" t="s">
        <v>23</v>
      </c>
      <c r="H36" s="254" t="s">
        <v>54</v>
      </c>
      <c r="I36" s="270"/>
      <c r="J36" s="263">
        <v>2376</v>
      </c>
      <c r="K36" s="107">
        <f t="shared" si="71"/>
        <v>376826</v>
      </c>
      <c r="L36" s="256" t="str">
        <f t="shared" ref="L36:L38" si="166">HYPERLINK("./領収書_公開用/外領収書G28-30.pdf","領収書G28-G30")</f>
        <v>領収書G28-G30</v>
      </c>
      <c r="M36" s="267"/>
      <c r="N36" s="258" t="str">
        <f t="shared" ref="N36:R36" si="167">IF($H36=N$6,$I36,"")</f>
        <v/>
      </c>
      <c r="O36" s="136" t="str">
        <f t="shared" si="167"/>
        <v/>
      </c>
      <c r="P36" s="136" t="str">
        <f t="shared" si="167"/>
        <v/>
      </c>
      <c r="Q36" s="136" t="str">
        <f t="shared" si="167"/>
        <v/>
      </c>
      <c r="R36" s="137" t="str">
        <f t="shared" si="167"/>
        <v/>
      </c>
      <c r="S36" s="122" t="str">
        <f t="shared" ref="S36:AI36" si="168">IF($H36=S$6,$J36,"")</f>
        <v/>
      </c>
      <c r="T36" s="123" t="str">
        <f t="shared" si="168"/>
        <v/>
      </c>
      <c r="U36" s="123" t="str">
        <f t="shared" si="168"/>
        <v/>
      </c>
      <c r="V36" s="123" t="str">
        <f t="shared" si="168"/>
        <v/>
      </c>
      <c r="W36" s="122" t="str">
        <f t="shared" si="168"/>
        <v/>
      </c>
      <c r="X36" s="123">
        <f t="shared" si="168"/>
        <v>2376</v>
      </c>
      <c r="Y36" s="123" t="str">
        <f t="shared" si="168"/>
        <v/>
      </c>
      <c r="Z36" s="123" t="str">
        <f t="shared" si="168"/>
        <v/>
      </c>
      <c r="AA36" s="122" t="str">
        <f t="shared" si="168"/>
        <v/>
      </c>
      <c r="AB36" s="123" t="str">
        <f t="shared" si="168"/>
        <v/>
      </c>
      <c r="AC36" s="123" t="str">
        <f t="shared" si="168"/>
        <v/>
      </c>
      <c r="AD36" s="123" t="str">
        <f t="shared" si="168"/>
        <v/>
      </c>
      <c r="AE36" s="123" t="str">
        <f t="shared" si="168"/>
        <v/>
      </c>
      <c r="AF36" s="123" t="str">
        <f t="shared" si="168"/>
        <v/>
      </c>
      <c r="AG36" s="123" t="str">
        <f t="shared" si="168"/>
        <v/>
      </c>
      <c r="AH36" s="122" t="str">
        <f t="shared" si="168"/>
        <v/>
      </c>
      <c r="AI36" s="129" t="str">
        <f t="shared" si="168"/>
        <v/>
      </c>
      <c r="AJ36" s="274"/>
      <c r="AK36" s="152"/>
      <c r="AL36" s="98" t="s">
        <v>123</v>
      </c>
      <c r="AM36" s="248">
        <f t="shared" si="74"/>
        <v>30</v>
      </c>
      <c r="AN36" s="138" t="str">
        <f t="shared" ref="AN36:AR36" si="169">IF(AND($G36=AN$4,$H36=AN$6),$I36,"")</f>
        <v/>
      </c>
      <c r="AO36" s="139" t="str">
        <f t="shared" si="169"/>
        <v/>
      </c>
      <c r="AP36" s="139" t="str">
        <f t="shared" si="169"/>
        <v/>
      </c>
      <c r="AQ36" s="139" t="str">
        <f t="shared" si="169"/>
        <v/>
      </c>
      <c r="AR36" s="139" t="str">
        <f t="shared" si="169"/>
        <v/>
      </c>
      <c r="AS36" s="153"/>
      <c r="AT36" s="138" t="str">
        <f t="shared" si="3"/>
        <v/>
      </c>
      <c r="AU36" s="139" t="str">
        <f t="shared" si="4"/>
        <v/>
      </c>
      <c r="AV36" s="139" t="str">
        <f t="shared" si="5"/>
        <v/>
      </c>
      <c r="AW36" s="139">
        <f t="shared" si="6"/>
        <v>2376</v>
      </c>
      <c r="AX36" s="139" t="str">
        <f t="shared" si="7"/>
        <v/>
      </c>
      <c r="AY36" s="140" t="str">
        <f t="shared" si="8"/>
        <v/>
      </c>
      <c r="AZ36" s="141" t="str">
        <f t="shared" si="9"/>
        <v/>
      </c>
      <c r="BA36" s="139" t="str">
        <f t="shared" si="10"/>
        <v/>
      </c>
      <c r="BB36" s="139" t="str">
        <f t="shared" si="11"/>
        <v/>
      </c>
      <c r="BC36" s="139" t="str">
        <f t="shared" si="12"/>
        <v/>
      </c>
      <c r="BD36" s="140" t="str">
        <f t="shared" si="13"/>
        <v/>
      </c>
      <c r="BE36" s="122" t="str">
        <f t="shared" si="14"/>
        <v/>
      </c>
      <c r="BF36" s="123" t="str">
        <f t="shared" si="15"/>
        <v/>
      </c>
      <c r="BG36" s="123" t="str">
        <f t="shared" si="16"/>
        <v/>
      </c>
      <c r="BH36" s="123" t="str">
        <f t="shared" si="17"/>
        <v/>
      </c>
      <c r="BI36" s="122" t="str">
        <f t="shared" si="18"/>
        <v/>
      </c>
      <c r="BJ36" s="123" t="str">
        <f t="shared" si="19"/>
        <v/>
      </c>
      <c r="BK36" s="123" t="str">
        <f t="shared" si="20"/>
        <v/>
      </c>
      <c r="BL36" s="123" t="str">
        <f t="shared" si="21"/>
        <v/>
      </c>
      <c r="BM36" s="123" t="str">
        <f t="shared" si="22"/>
        <v/>
      </c>
      <c r="BN36" s="123" t="str">
        <f t="shared" si="23"/>
        <v/>
      </c>
      <c r="BO36" s="123" t="str">
        <f t="shared" si="24"/>
        <v/>
      </c>
      <c r="BP36" s="123" t="str">
        <f t="shared" si="25"/>
        <v/>
      </c>
      <c r="BQ36" s="124" t="str">
        <f t="shared" si="26"/>
        <v/>
      </c>
      <c r="BR36" s="142" t="str">
        <f t="shared" si="27"/>
        <v/>
      </c>
      <c r="BS36" s="143" t="str">
        <f t="shared" si="28"/>
        <v/>
      </c>
      <c r="BT36" s="143" t="str">
        <f t="shared" si="29"/>
        <v/>
      </c>
      <c r="BU36" s="143" t="str">
        <f t="shared" si="30"/>
        <v/>
      </c>
      <c r="BV36" s="143" t="str">
        <f t="shared" si="31"/>
        <v/>
      </c>
      <c r="BW36" s="144" t="str">
        <f t="shared" si="32"/>
        <v/>
      </c>
      <c r="BX36" s="141" t="str">
        <f t="shared" si="33"/>
        <v/>
      </c>
      <c r="BY36" s="139" t="str">
        <f t="shared" si="34"/>
        <v/>
      </c>
      <c r="BZ36" s="139" t="str">
        <f t="shared" si="35"/>
        <v/>
      </c>
      <c r="CA36" s="139" t="str">
        <f t="shared" si="36"/>
        <v/>
      </c>
      <c r="CB36" s="139" t="str">
        <f t="shared" si="37"/>
        <v/>
      </c>
      <c r="CC36" s="139" t="str">
        <f t="shared" si="38"/>
        <v/>
      </c>
      <c r="CD36" s="140" t="str">
        <f t="shared" si="39"/>
        <v/>
      </c>
      <c r="CE36" s="141" t="str">
        <f t="shared" si="40"/>
        <v/>
      </c>
      <c r="CF36" s="139" t="str">
        <f t="shared" si="41"/>
        <v/>
      </c>
      <c r="CG36" s="139" t="str">
        <f t="shared" si="42"/>
        <v/>
      </c>
      <c r="CH36" s="139" t="str">
        <f t="shared" si="43"/>
        <v/>
      </c>
      <c r="CI36" s="139" t="str">
        <f t="shared" si="44"/>
        <v/>
      </c>
      <c r="CJ36" s="139" t="str">
        <f t="shared" si="45"/>
        <v/>
      </c>
      <c r="CK36" s="140" t="str">
        <f t="shared" si="46"/>
        <v/>
      </c>
      <c r="CL36" s="142" t="str">
        <f t="shared" si="47"/>
        <v/>
      </c>
      <c r="CM36" s="143" t="str">
        <f t="shared" si="48"/>
        <v/>
      </c>
      <c r="CN36" s="143" t="str">
        <f t="shared" si="49"/>
        <v/>
      </c>
      <c r="CO36" s="143" t="str">
        <f t="shared" si="50"/>
        <v/>
      </c>
      <c r="CP36" s="143" t="str">
        <f t="shared" si="51"/>
        <v/>
      </c>
      <c r="CQ36" s="145" t="str">
        <f t="shared" si="52"/>
        <v/>
      </c>
      <c r="CR36" s="127"/>
      <c r="CS36" s="122" t="str">
        <f t="shared" si="53"/>
        <v/>
      </c>
      <c r="CT36" s="123" t="str">
        <f t="shared" si="54"/>
        <v/>
      </c>
      <c r="CU36" s="123" t="str">
        <f t="shared" si="55"/>
        <v/>
      </c>
      <c r="CV36" s="123" t="str">
        <f t="shared" si="56"/>
        <v/>
      </c>
      <c r="CW36" s="123" t="str">
        <f t="shared" si="57"/>
        <v/>
      </c>
      <c r="CX36" s="123" t="str">
        <f t="shared" si="58"/>
        <v/>
      </c>
      <c r="CY36" s="123" t="str">
        <f t="shared" si="59"/>
        <v/>
      </c>
      <c r="CZ36" s="123" t="str">
        <f t="shared" si="60"/>
        <v/>
      </c>
      <c r="DA36" s="124" t="str">
        <f t="shared" si="61"/>
        <v/>
      </c>
      <c r="DB36" s="128" t="str">
        <f t="shared" si="62"/>
        <v/>
      </c>
      <c r="DC36" s="123" t="str">
        <f t="shared" si="63"/>
        <v/>
      </c>
      <c r="DD36" s="123" t="str">
        <f t="shared" si="64"/>
        <v/>
      </c>
      <c r="DE36" s="123" t="str">
        <f t="shared" si="65"/>
        <v/>
      </c>
      <c r="DF36" s="123" t="str">
        <f t="shared" si="66"/>
        <v/>
      </c>
      <c r="DG36" s="123" t="str">
        <f t="shared" si="67"/>
        <v/>
      </c>
      <c r="DH36" s="123" t="str">
        <f t="shared" si="68"/>
        <v/>
      </c>
      <c r="DI36" s="129" t="str">
        <f t="shared" si="69"/>
        <v/>
      </c>
      <c r="DJ36" s="98" t="s">
        <v>123</v>
      </c>
      <c r="DK36" s="248">
        <f t="shared" si="76"/>
        <v>30</v>
      </c>
    </row>
    <row r="37" spans="2:115" ht="22.5" customHeight="1">
      <c r="B37" s="98" t="s">
        <v>123</v>
      </c>
      <c r="C37" s="248">
        <f t="shared" si="70"/>
        <v>31</v>
      </c>
      <c r="D37" s="259">
        <v>45722</v>
      </c>
      <c r="E37" s="260" t="s">
        <v>128</v>
      </c>
      <c r="F37" s="271" t="s">
        <v>153</v>
      </c>
      <c r="G37" s="272" t="s">
        <v>31</v>
      </c>
      <c r="H37" s="254" t="s">
        <v>50</v>
      </c>
      <c r="I37" s="270"/>
      <c r="J37" s="263">
        <v>6600</v>
      </c>
      <c r="K37" s="107">
        <f t="shared" si="71"/>
        <v>370226</v>
      </c>
      <c r="L37" s="256" t="str">
        <f t="shared" si="166"/>
        <v>領収書G28-G30</v>
      </c>
      <c r="M37" s="267"/>
      <c r="N37" s="258" t="str">
        <f t="shared" ref="N37:R37" si="170">IF($H37=N$6,$I37,"")</f>
        <v/>
      </c>
      <c r="O37" s="136" t="str">
        <f t="shared" si="170"/>
        <v/>
      </c>
      <c r="P37" s="136" t="str">
        <f t="shared" si="170"/>
        <v/>
      </c>
      <c r="Q37" s="136" t="str">
        <f t="shared" si="170"/>
        <v/>
      </c>
      <c r="R37" s="137" t="str">
        <f t="shared" si="170"/>
        <v/>
      </c>
      <c r="S37" s="122" t="str">
        <f t="shared" ref="S37:AI37" si="171">IF($H37=S$6,$J37,"")</f>
        <v/>
      </c>
      <c r="T37" s="123">
        <f t="shared" si="171"/>
        <v>6600</v>
      </c>
      <c r="U37" s="123" t="str">
        <f t="shared" si="171"/>
        <v/>
      </c>
      <c r="V37" s="123" t="str">
        <f t="shared" si="171"/>
        <v/>
      </c>
      <c r="W37" s="122" t="str">
        <f t="shared" si="171"/>
        <v/>
      </c>
      <c r="X37" s="123" t="str">
        <f t="shared" si="171"/>
        <v/>
      </c>
      <c r="Y37" s="123" t="str">
        <f t="shared" si="171"/>
        <v/>
      </c>
      <c r="Z37" s="123" t="str">
        <f t="shared" si="171"/>
        <v/>
      </c>
      <c r="AA37" s="122" t="str">
        <f t="shared" si="171"/>
        <v/>
      </c>
      <c r="AB37" s="123" t="str">
        <f t="shared" si="171"/>
        <v/>
      </c>
      <c r="AC37" s="123" t="str">
        <f t="shared" si="171"/>
        <v/>
      </c>
      <c r="AD37" s="123" t="str">
        <f t="shared" si="171"/>
        <v/>
      </c>
      <c r="AE37" s="123" t="str">
        <f t="shared" si="171"/>
        <v/>
      </c>
      <c r="AF37" s="123" t="str">
        <f t="shared" si="171"/>
        <v/>
      </c>
      <c r="AG37" s="123" t="str">
        <f t="shared" si="171"/>
        <v/>
      </c>
      <c r="AH37" s="122" t="str">
        <f t="shared" si="171"/>
        <v/>
      </c>
      <c r="AI37" s="129" t="str">
        <f t="shared" si="171"/>
        <v/>
      </c>
      <c r="AJ37" s="274"/>
      <c r="AK37" s="152"/>
      <c r="AL37" s="98" t="s">
        <v>123</v>
      </c>
      <c r="AM37" s="248">
        <f t="shared" si="74"/>
        <v>31</v>
      </c>
      <c r="AN37" s="138" t="str">
        <f t="shared" ref="AN37:AR37" si="172">IF(AND($G37=AN$4,$H37=AN$6),$I37,"")</f>
        <v/>
      </c>
      <c r="AO37" s="139" t="str">
        <f t="shared" si="172"/>
        <v/>
      </c>
      <c r="AP37" s="139" t="str">
        <f t="shared" si="172"/>
        <v/>
      </c>
      <c r="AQ37" s="139" t="str">
        <f t="shared" si="172"/>
        <v/>
      </c>
      <c r="AR37" s="139" t="str">
        <f t="shared" si="172"/>
        <v/>
      </c>
      <c r="AS37" s="153"/>
      <c r="AT37" s="138" t="str">
        <f t="shared" si="3"/>
        <v/>
      </c>
      <c r="AU37" s="139" t="str">
        <f t="shared" si="4"/>
        <v/>
      </c>
      <c r="AV37" s="139" t="str">
        <f t="shared" si="5"/>
        <v/>
      </c>
      <c r="AW37" s="139" t="str">
        <f t="shared" si="6"/>
        <v/>
      </c>
      <c r="AX37" s="139" t="str">
        <f t="shared" si="7"/>
        <v/>
      </c>
      <c r="AY37" s="140" t="str">
        <f t="shared" si="8"/>
        <v/>
      </c>
      <c r="AZ37" s="141" t="str">
        <f t="shared" si="9"/>
        <v/>
      </c>
      <c r="BA37" s="139" t="str">
        <f t="shared" si="10"/>
        <v/>
      </c>
      <c r="BB37" s="139" t="str">
        <f t="shared" si="11"/>
        <v/>
      </c>
      <c r="BC37" s="139" t="str">
        <f t="shared" si="12"/>
        <v/>
      </c>
      <c r="BD37" s="140" t="str">
        <f t="shared" si="13"/>
        <v/>
      </c>
      <c r="BE37" s="122" t="str">
        <f t="shared" si="14"/>
        <v/>
      </c>
      <c r="BF37" s="123" t="str">
        <f t="shared" si="15"/>
        <v/>
      </c>
      <c r="BG37" s="123" t="str">
        <f t="shared" si="16"/>
        <v/>
      </c>
      <c r="BH37" s="123" t="str">
        <f t="shared" si="17"/>
        <v/>
      </c>
      <c r="BI37" s="122" t="str">
        <f t="shared" si="18"/>
        <v/>
      </c>
      <c r="BJ37" s="123" t="str">
        <f t="shared" si="19"/>
        <v/>
      </c>
      <c r="BK37" s="123" t="str">
        <f t="shared" si="20"/>
        <v/>
      </c>
      <c r="BL37" s="123" t="str">
        <f t="shared" si="21"/>
        <v/>
      </c>
      <c r="BM37" s="123" t="str">
        <f t="shared" si="22"/>
        <v/>
      </c>
      <c r="BN37" s="123" t="str">
        <f t="shared" si="23"/>
        <v/>
      </c>
      <c r="BO37" s="123" t="str">
        <f t="shared" si="24"/>
        <v/>
      </c>
      <c r="BP37" s="123" t="str">
        <f t="shared" si="25"/>
        <v/>
      </c>
      <c r="BQ37" s="124" t="str">
        <f t="shared" si="26"/>
        <v/>
      </c>
      <c r="BR37" s="142" t="str">
        <f t="shared" si="27"/>
        <v/>
      </c>
      <c r="BS37" s="143" t="str">
        <f t="shared" si="28"/>
        <v/>
      </c>
      <c r="BT37" s="143" t="str">
        <f t="shared" si="29"/>
        <v/>
      </c>
      <c r="BU37" s="143" t="str">
        <f t="shared" si="30"/>
        <v/>
      </c>
      <c r="BV37" s="143" t="str">
        <f t="shared" si="31"/>
        <v/>
      </c>
      <c r="BW37" s="144" t="str">
        <f t="shared" si="32"/>
        <v/>
      </c>
      <c r="BX37" s="141" t="str">
        <f t="shared" si="33"/>
        <v/>
      </c>
      <c r="BY37" s="139" t="str">
        <f t="shared" si="34"/>
        <v/>
      </c>
      <c r="BZ37" s="139" t="str">
        <f t="shared" si="35"/>
        <v/>
      </c>
      <c r="CA37" s="139" t="str">
        <f t="shared" si="36"/>
        <v/>
      </c>
      <c r="CB37" s="139" t="str">
        <f t="shared" si="37"/>
        <v/>
      </c>
      <c r="CC37" s="139" t="str">
        <f t="shared" si="38"/>
        <v/>
      </c>
      <c r="CD37" s="140" t="str">
        <f t="shared" si="39"/>
        <v/>
      </c>
      <c r="CE37" s="141" t="str">
        <f t="shared" si="40"/>
        <v/>
      </c>
      <c r="CF37" s="139" t="str">
        <f t="shared" si="41"/>
        <v/>
      </c>
      <c r="CG37" s="139" t="str">
        <f t="shared" si="42"/>
        <v/>
      </c>
      <c r="CH37" s="139" t="str">
        <f t="shared" si="43"/>
        <v/>
      </c>
      <c r="CI37" s="139" t="str">
        <f t="shared" si="44"/>
        <v/>
      </c>
      <c r="CJ37" s="139" t="str">
        <f t="shared" si="45"/>
        <v/>
      </c>
      <c r="CK37" s="140" t="str">
        <f t="shared" si="46"/>
        <v/>
      </c>
      <c r="CL37" s="142" t="str">
        <f t="shared" si="47"/>
        <v/>
      </c>
      <c r="CM37" s="143" t="str">
        <f t="shared" si="48"/>
        <v/>
      </c>
      <c r="CN37" s="143" t="str">
        <f t="shared" si="49"/>
        <v/>
      </c>
      <c r="CO37" s="143" t="str">
        <f t="shared" si="50"/>
        <v/>
      </c>
      <c r="CP37" s="143" t="str">
        <f t="shared" si="51"/>
        <v/>
      </c>
      <c r="CQ37" s="145" t="str">
        <f t="shared" si="52"/>
        <v/>
      </c>
      <c r="CR37" s="127"/>
      <c r="CS37" s="122" t="str">
        <f t="shared" si="53"/>
        <v/>
      </c>
      <c r="CT37" s="123" t="str">
        <f t="shared" si="54"/>
        <v/>
      </c>
      <c r="CU37" s="123" t="str">
        <f t="shared" si="55"/>
        <v/>
      </c>
      <c r="CV37" s="123" t="str">
        <f t="shared" si="56"/>
        <v/>
      </c>
      <c r="CW37" s="123" t="str">
        <f t="shared" si="57"/>
        <v/>
      </c>
      <c r="CX37" s="123" t="str">
        <f t="shared" si="58"/>
        <v/>
      </c>
      <c r="CY37" s="123" t="str">
        <f t="shared" si="59"/>
        <v/>
      </c>
      <c r="CZ37" s="123" t="str">
        <f t="shared" si="60"/>
        <v/>
      </c>
      <c r="DA37" s="124" t="str">
        <f t="shared" si="61"/>
        <v/>
      </c>
      <c r="DB37" s="128">
        <f t="shared" si="62"/>
        <v>6600</v>
      </c>
      <c r="DC37" s="123" t="str">
        <f t="shared" si="63"/>
        <v/>
      </c>
      <c r="DD37" s="123" t="str">
        <f t="shared" si="64"/>
        <v/>
      </c>
      <c r="DE37" s="123" t="str">
        <f t="shared" si="65"/>
        <v/>
      </c>
      <c r="DF37" s="123" t="str">
        <f t="shared" si="66"/>
        <v/>
      </c>
      <c r="DG37" s="123" t="str">
        <f t="shared" si="67"/>
        <v/>
      </c>
      <c r="DH37" s="123" t="str">
        <f t="shared" si="68"/>
        <v/>
      </c>
      <c r="DI37" s="129" t="str">
        <f t="shared" si="69"/>
        <v/>
      </c>
      <c r="DJ37" s="98" t="s">
        <v>123</v>
      </c>
      <c r="DK37" s="248">
        <f t="shared" si="76"/>
        <v>31</v>
      </c>
    </row>
    <row r="38" spans="2:115" ht="22.5" customHeight="1">
      <c r="B38" s="98" t="s">
        <v>123</v>
      </c>
      <c r="C38" s="248">
        <f t="shared" si="70"/>
        <v>32</v>
      </c>
      <c r="D38" s="259">
        <v>45722</v>
      </c>
      <c r="E38" s="260" t="s">
        <v>128</v>
      </c>
      <c r="F38" s="271" t="s">
        <v>154</v>
      </c>
      <c r="G38" s="272" t="s">
        <v>30</v>
      </c>
      <c r="H38" s="254" t="s">
        <v>54</v>
      </c>
      <c r="I38" s="270"/>
      <c r="J38" s="263">
        <v>10020</v>
      </c>
      <c r="K38" s="107">
        <f t="shared" si="71"/>
        <v>360206</v>
      </c>
      <c r="L38" s="256" t="str">
        <f t="shared" si="166"/>
        <v>領収書G28-G30</v>
      </c>
      <c r="M38" s="267"/>
      <c r="N38" s="258" t="str">
        <f t="shared" ref="N38:R38" si="173">IF($H38=N$6,$I38,"")</f>
        <v/>
      </c>
      <c r="O38" s="136" t="str">
        <f t="shared" si="173"/>
        <v/>
      </c>
      <c r="P38" s="136" t="str">
        <f t="shared" si="173"/>
        <v/>
      </c>
      <c r="Q38" s="136" t="str">
        <f t="shared" si="173"/>
        <v/>
      </c>
      <c r="R38" s="137" t="str">
        <f t="shared" si="173"/>
        <v/>
      </c>
      <c r="S38" s="122" t="str">
        <f t="shared" ref="S38:AI38" si="174">IF($H38=S$6,$J38,"")</f>
        <v/>
      </c>
      <c r="T38" s="123" t="str">
        <f t="shared" si="174"/>
        <v/>
      </c>
      <c r="U38" s="123" t="str">
        <f t="shared" si="174"/>
        <v/>
      </c>
      <c r="V38" s="123" t="str">
        <f t="shared" si="174"/>
        <v/>
      </c>
      <c r="W38" s="122" t="str">
        <f t="shared" si="174"/>
        <v/>
      </c>
      <c r="X38" s="123">
        <f t="shared" si="174"/>
        <v>10020</v>
      </c>
      <c r="Y38" s="123" t="str">
        <f t="shared" si="174"/>
        <v/>
      </c>
      <c r="Z38" s="123" t="str">
        <f t="shared" si="174"/>
        <v/>
      </c>
      <c r="AA38" s="122" t="str">
        <f t="shared" si="174"/>
        <v/>
      </c>
      <c r="AB38" s="123" t="str">
        <f t="shared" si="174"/>
        <v/>
      </c>
      <c r="AC38" s="123" t="str">
        <f t="shared" si="174"/>
        <v/>
      </c>
      <c r="AD38" s="123" t="str">
        <f t="shared" si="174"/>
        <v/>
      </c>
      <c r="AE38" s="123" t="str">
        <f t="shared" si="174"/>
        <v/>
      </c>
      <c r="AF38" s="123" t="str">
        <f t="shared" si="174"/>
        <v/>
      </c>
      <c r="AG38" s="123" t="str">
        <f t="shared" si="174"/>
        <v/>
      </c>
      <c r="AH38" s="122" t="str">
        <f t="shared" si="174"/>
        <v/>
      </c>
      <c r="AI38" s="129" t="str">
        <f t="shared" si="174"/>
        <v/>
      </c>
      <c r="AJ38" s="274"/>
      <c r="AK38" s="152"/>
      <c r="AL38" s="98" t="s">
        <v>123</v>
      </c>
      <c r="AM38" s="248">
        <f t="shared" si="74"/>
        <v>32</v>
      </c>
      <c r="AN38" s="138" t="str">
        <f t="shared" ref="AN38:AR38" si="175">IF(AND($G38=AN$4,$H38=AN$6),$I38,"")</f>
        <v/>
      </c>
      <c r="AO38" s="139" t="str">
        <f t="shared" si="175"/>
        <v/>
      </c>
      <c r="AP38" s="139" t="str">
        <f t="shared" si="175"/>
        <v/>
      </c>
      <c r="AQ38" s="139" t="str">
        <f t="shared" si="175"/>
        <v/>
      </c>
      <c r="AR38" s="139" t="str">
        <f t="shared" si="175"/>
        <v/>
      </c>
      <c r="AS38" s="153"/>
      <c r="AT38" s="138" t="str">
        <f t="shared" si="3"/>
        <v/>
      </c>
      <c r="AU38" s="139" t="str">
        <f t="shared" si="4"/>
        <v/>
      </c>
      <c r="AV38" s="139" t="str">
        <f t="shared" si="5"/>
        <v/>
      </c>
      <c r="AW38" s="139" t="str">
        <f t="shared" si="6"/>
        <v/>
      </c>
      <c r="AX38" s="139" t="str">
        <f t="shared" si="7"/>
        <v/>
      </c>
      <c r="AY38" s="140" t="str">
        <f t="shared" si="8"/>
        <v/>
      </c>
      <c r="AZ38" s="141" t="str">
        <f t="shared" si="9"/>
        <v/>
      </c>
      <c r="BA38" s="139" t="str">
        <f t="shared" si="10"/>
        <v/>
      </c>
      <c r="BB38" s="139" t="str">
        <f t="shared" si="11"/>
        <v/>
      </c>
      <c r="BC38" s="139" t="str">
        <f t="shared" si="12"/>
        <v/>
      </c>
      <c r="BD38" s="140" t="str">
        <f t="shared" si="13"/>
        <v/>
      </c>
      <c r="BE38" s="122" t="str">
        <f t="shared" si="14"/>
        <v/>
      </c>
      <c r="BF38" s="123" t="str">
        <f t="shared" si="15"/>
        <v/>
      </c>
      <c r="BG38" s="123" t="str">
        <f t="shared" si="16"/>
        <v/>
      </c>
      <c r="BH38" s="123" t="str">
        <f t="shared" si="17"/>
        <v/>
      </c>
      <c r="BI38" s="122" t="str">
        <f t="shared" si="18"/>
        <v/>
      </c>
      <c r="BJ38" s="123" t="str">
        <f t="shared" si="19"/>
        <v/>
      </c>
      <c r="BK38" s="123" t="str">
        <f t="shared" si="20"/>
        <v/>
      </c>
      <c r="BL38" s="123" t="str">
        <f t="shared" si="21"/>
        <v/>
      </c>
      <c r="BM38" s="123" t="str">
        <f t="shared" si="22"/>
        <v/>
      </c>
      <c r="BN38" s="123" t="str">
        <f t="shared" si="23"/>
        <v/>
      </c>
      <c r="BO38" s="123" t="str">
        <f t="shared" si="24"/>
        <v/>
      </c>
      <c r="BP38" s="123" t="str">
        <f t="shared" si="25"/>
        <v/>
      </c>
      <c r="BQ38" s="124" t="str">
        <f t="shared" si="26"/>
        <v/>
      </c>
      <c r="BR38" s="142" t="str">
        <f t="shared" si="27"/>
        <v/>
      </c>
      <c r="BS38" s="143" t="str">
        <f t="shared" si="28"/>
        <v/>
      </c>
      <c r="BT38" s="143" t="str">
        <f t="shared" si="29"/>
        <v/>
      </c>
      <c r="BU38" s="143" t="str">
        <f t="shared" si="30"/>
        <v/>
      </c>
      <c r="BV38" s="143" t="str">
        <f t="shared" si="31"/>
        <v/>
      </c>
      <c r="BW38" s="144" t="str">
        <f t="shared" si="32"/>
        <v/>
      </c>
      <c r="BX38" s="141" t="str">
        <f t="shared" si="33"/>
        <v/>
      </c>
      <c r="BY38" s="139" t="str">
        <f t="shared" si="34"/>
        <v/>
      </c>
      <c r="BZ38" s="139" t="str">
        <f t="shared" si="35"/>
        <v/>
      </c>
      <c r="CA38" s="139" t="str">
        <f t="shared" si="36"/>
        <v/>
      </c>
      <c r="CB38" s="139" t="str">
        <f t="shared" si="37"/>
        <v/>
      </c>
      <c r="CC38" s="139" t="str">
        <f t="shared" si="38"/>
        <v/>
      </c>
      <c r="CD38" s="140" t="str">
        <f t="shared" si="39"/>
        <v/>
      </c>
      <c r="CE38" s="141" t="str">
        <f t="shared" si="40"/>
        <v/>
      </c>
      <c r="CF38" s="139" t="str">
        <f t="shared" si="41"/>
        <v/>
      </c>
      <c r="CG38" s="139" t="str">
        <f t="shared" si="42"/>
        <v/>
      </c>
      <c r="CH38" s="139" t="str">
        <f t="shared" si="43"/>
        <v/>
      </c>
      <c r="CI38" s="139" t="str">
        <f t="shared" si="44"/>
        <v/>
      </c>
      <c r="CJ38" s="139" t="str">
        <f t="shared" si="45"/>
        <v/>
      </c>
      <c r="CK38" s="140" t="str">
        <f t="shared" si="46"/>
        <v/>
      </c>
      <c r="CL38" s="142" t="str">
        <f t="shared" si="47"/>
        <v/>
      </c>
      <c r="CM38" s="143" t="str">
        <f t="shared" si="48"/>
        <v/>
      </c>
      <c r="CN38" s="143" t="str">
        <f t="shared" si="49"/>
        <v/>
      </c>
      <c r="CO38" s="143" t="str">
        <f t="shared" si="50"/>
        <v/>
      </c>
      <c r="CP38" s="143" t="str">
        <f t="shared" si="51"/>
        <v/>
      </c>
      <c r="CQ38" s="145" t="str">
        <f t="shared" si="52"/>
        <v/>
      </c>
      <c r="CR38" s="127"/>
      <c r="CS38" s="122" t="str">
        <f t="shared" si="53"/>
        <v/>
      </c>
      <c r="CT38" s="123" t="str">
        <f t="shared" si="54"/>
        <v/>
      </c>
      <c r="CU38" s="123" t="str">
        <f t="shared" si="55"/>
        <v/>
      </c>
      <c r="CV38" s="123" t="str">
        <f t="shared" si="56"/>
        <v/>
      </c>
      <c r="CW38" s="123">
        <f t="shared" si="57"/>
        <v>10020</v>
      </c>
      <c r="CX38" s="123" t="str">
        <f t="shared" si="58"/>
        <v/>
      </c>
      <c r="CY38" s="123" t="str">
        <f t="shared" si="59"/>
        <v/>
      </c>
      <c r="CZ38" s="123" t="str">
        <f t="shared" si="60"/>
        <v/>
      </c>
      <c r="DA38" s="124" t="str">
        <f t="shared" si="61"/>
        <v/>
      </c>
      <c r="DB38" s="128" t="str">
        <f t="shared" si="62"/>
        <v/>
      </c>
      <c r="DC38" s="123" t="str">
        <f t="shared" si="63"/>
        <v/>
      </c>
      <c r="DD38" s="123" t="str">
        <f t="shared" si="64"/>
        <v/>
      </c>
      <c r="DE38" s="123" t="str">
        <f t="shared" si="65"/>
        <v/>
      </c>
      <c r="DF38" s="123" t="str">
        <f t="shared" si="66"/>
        <v/>
      </c>
      <c r="DG38" s="123" t="str">
        <f t="shared" si="67"/>
        <v/>
      </c>
      <c r="DH38" s="123" t="str">
        <f t="shared" si="68"/>
        <v/>
      </c>
      <c r="DI38" s="129" t="str">
        <f t="shared" si="69"/>
        <v/>
      </c>
      <c r="DJ38" s="98" t="s">
        <v>123</v>
      </c>
      <c r="DK38" s="248">
        <f t="shared" si="76"/>
        <v>32</v>
      </c>
    </row>
    <row r="39" spans="2:115" ht="22.5" customHeight="1">
      <c r="B39" s="98" t="s">
        <v>123</v>
      </c>
      <c r="C39" s="248">
        <f t="shared" si="70"/>
        <v>33</v>
      </c>
      <c r="D39" s="259">
        <v>45722</v>
      </c>
      <c r="E39" s="260" t="s">
        <v>128</v>
      </c>
      <c r="F39" s="276" t="s">
        <v>155</v>
      </c>
      <c r="G39" s="272" t="s">
        <v>23</v>
      </c>
      <c r="H39" s="254" t="s">
        <v>54</v>
      </c>
      <c r="I39" s="270"/>
      <c r="J39" s="263">
        <v>5769</v>
      </c>
      <c r="K39" s="107">
        <f t="shared" si="71"/>
        <v>354437</v>
      </c>
      <c r="L39" s="256" t="str">
        <f t="shared" ref="L39:L43" si="176">HYPERLINK("./領収書_公開用/外領収書G31-35.pdf","領収書G31-G35")</f>
        <v>領収書G31-G35</v>
      </c>
      <c r="M39" s="267"/>
      <c r="N39" s="258" t="str">
        <f t="shared" ref="N39:R39" si="177">IF($H39=N$6,$I39,"")</f>
        <v/>
      </c>
      <c r="O39" s="136" t="str">
        <f t="shared" si="177"/>
        <v/>
      </c>
      <c r="P39" s="136" t="str">
        <f t="shared" si="177"/>
        <v/>
      </c>
      <c r="Q39" s="136" t="str">
        <f t="shared" si="177"/>
        <v/>
      </c>
      <c r="R39" s="137" t="str">
        <f t="shared" si="177"/>
        <v/>
      </c>
      <c r="S39" s="122" t="str">
        <f t="shared" ref="S39:AI39" si="178">IF($H39=S$6,$J39,"")</f>
        <v/>
      </c>
      <c r="T39" s="123" t="str">
        <f t="shared" si="178"/>
        <v/>
      </c>
      <c r="U39" s="123" t="str">
        <f t="shared" si="178"/>
        <v/>
      </c>
      <c r="V39" s="123" t="str">
        <f t="shared" si="178"/>
        <v/>
      </c>
      <c r="W39" s="122" t="str">
        <f t="shared" si="178"/>
        <v/>
      </c>
      <c r="X39" s="123">
        <f t="shared" si="178"/>
        <v>5769</v>
      </c>
      <c r="Y39" s="123" t="str">
        <f t="shared" si="178"/>
        <v/>
      </c>
      <c r="Z39" s="123" t="str">
        <f t="shared" si="178"/>
        <v/>
      </c>
      <c r="AA39" s="122" t="str">
        <f t="shared" si="178"/>
        <v/>
      </c>
      <c r="AB39" s="123" t="str">
        <f t="shared" si="178"/>
        <v/>
      </c>
      <c r="AC39" s="123" t="str">
        <f t="shared" si="178"/>
        <v/>
      </c>
      <c r="AD39" s="123" t="str">
        <f t="shared" si="178"/>
        <v/>
      </c>
      <c r="AE39" s="123" t="str">
        <f t="shared" si="178"/>
        <v/>
      </c>
      <c r="AF39" s="123" t="str">
        <f t="shared" si="178"/>
        <v/>
      </c>
      <c r="AG39" s="123" t="str">
        <f t="shared" si="178"/>
        <v/>
      </c>
      <c r="AH39" s="122" t="str">
        <f t="shared" si="178"/>
        <v/>
      </c>
      <c r="AI39" s="129" t="str">
        <f t="shared" si="178"/>
        <v/>
      </c>
      <c r="AJ39" s="274"/>
      <c r="AK39" s="152"/>
      <c r="AL39" s="98" t="s">
        <v>123</v>
      </c>
      <c r="AM39" s="248">
        <f t="shared" si="74"/>
        <v>33</v>
      </c>
      <c r="AN39" s="138" t="str">
        <f t="shared" ref="AN39:AR39" si="179">IF(AND($G39=AN$4,$H39=AN$6),$I39,"")</f>
        <v/>
      </c>
      <c r="AO39" s="139" t="str">
        <f t="shared" si="179"/>
        <v/>
      </c>
      <c r="AP39" s="139" t="str">
        <f t="shared" si="179"/>
        <v/>
      </c>
      <c r="AQ39" s="139" t="str">
        <f t="shared" si="179"/>
        <v/>
      </c>
      <c r="AR39" s="139" t="str">
        <f t="shared" si="179"/>
        <v/>
      </c>
      <c r="AS39" s="153"/>
      <c r="AT39" s="138" t="str">
        <f t="shared" si="3"/>
        <v/>
      </c>
      <c r="AU39" s="139" t="str">
        <f t="shared" si="4"/>
        <v/>
      </c>
      <c r="AV39" s="139" t="str">
        <f t="shared" si="5"/>
        <v/>
      </c>
      <c r="AW39" s="139">
        <f t="shared" si="6"/>
        <v>5769</v>
      </c>
      <c r="AX39" s="139" t="str">
        <f t="shared" si="7"/>
        <v/>
      </c>
      <c r="AY39" s="140" t="str">
        <f t="shared" si="8"/>
        <v/>
      </c>
      <c r="AZ39" s="141" t="str">
        <f t="shared" si="9"/>
        <v/>
      </c>
      <c r="BA39" s="139" t="str">
        <f t="shared" si="10"/>
        <v/>
      </c>
      <c r="BB39" s="139" t="str">
        <f t="shared" si="11"/>
        <v/>
      </c>
      <c r="BC39" s="139" t="str">
        <f t="shared" si="12"/>
        <v/>
      </c>
      <c r="BD39" s="140" t="str">
        <f t="shared" si="13"/>
        <v/>
      </c>
      <c r="BE39" s="122" t="str">
        <f t="shared" si="14"/>
        <v/>
      </c>
      <c r="BF39" s="123" t="str">
        <f t="shared" si="15"/>
        <v/>
      </c>
      <c r="BG39" s="123" t="str">
        <f t="shared" si="16"/>
        <v/>
      </c>
      <c r="BH39" s="123" t="str">
        <f t="shared" si="17"/>
        <v/>
      </c>
      <c r="BI39" s="122" t="str">
        <f t="shared" si="18"/>
        <v/>
      </c>
      <c r="BJ39" s="123" t="str">
        <f t="shared" si="19"/>
        <v/>
      </c>
      <c r="BK39" s="123" t="str">
        <f t="shared" si="20"/>
        <v/>
      </c>
      <c r="BL39" s="123" t="str">
        <f t="shared" si="21"/>
        <v/>
      </c>
      <c r="BM39" s="123" t="str">
        <f t="shared" si="22"/>
        <v/>
      </c>
      <c r="BN39" s="123" t="str">
        <f t="shared" si="23"/>
        <v/>
      </c>
      <c r="BO39" s="123" t="str">
        <f t="shared" si="24"/>
        <v/>
      </c>
      <c r="BP39" s="123" t="str">
        <f t="shared" si="25"/>
        <v/>
      </c>
      <c r="BQ39" s="124" t="str">
        <f t="shared" si="26"/>
        <v/>
      </c>
      <c r="BR39" s="142" t="str">
        <f t="shared" si="27"/>
        <v/>
      </c>
      <c r="BS39" s="143" t="str">
        <f t="shared" si="28"/>
        <v/>
      </c>
      <c r="BT39" s="143" t="str">
        <f t="shared" si="29"/>
        <v/>
      </c>
      <c r="BU39" s="143" t="str">
        <f t="shared" si="30"/>
        <v/>
      </c>
      <c r="BV39" s="143" t="str">
        <f t="shared" si="31"/>
        <v/>
      </c>
      <c r="BW39" s="144" t="str">
        <f t="shared" si="32"/>
        <v/>
      </c>
      <c r="BX39" s="141" t="str">
        <f t="shared" si="33"/>
        <v/>
      </c>
      <c r="BY39" s="139" t="str">
        <f t="shared" si="34"/>
        <v/>
      </c>
      <c r="BZ39" s="139" t="str">
        <f t="shared" si="35"/>
        <v/>
      </c>
      <c r="CA39" s="139" t="str">
        <f t="shared" si="36"/>
        <v/>
      </c>
      <c r="CB39" s="139" t="str">
        <f t="shared" si="37"/>
        <v/>
      </c>
      <c r="CC39" s="139" t="str">
        <f t="shared" si="38"/>
        <v/>
      </c>
      <c r="CD39" s="140" t="str">
        <f t="shared" si="39"/>
        <v/>
      </c>
      <c r="CE39" s="141" t="str">
        <f t="shared" si="40"/>
        <v/>
      </c>
      <c r="CF39" s="139" t="str">
        <f t="shared" si="41"/>
        <v/>
      </c>
      <c r="CG39" s="139" t="str">
        <f t="shared" si="42"/>
        <v/>
      </c>
      <c r="CH39" s="139" t="str">
        <f t="shared" si="43"/>
        <v/>
      </c>
      <c r="CI39" s="139" t="str">
        <f t="shared" si="44"/>
        <v/>
      </c>
      <c r="CJ39" s="139" t="str">
        <f t="shared" si="45"/>
        <v/>
      </c>
      <c r="CK39" s="140" t="str">
        <f t="shared" si="46"/>
        <v/>
      </c>
      <c r="CL39" s="142" t="str">
        <f t="shared" si="47"/>
        <v/>
      </c>
      <c r="CM39" s="143" t="str">
        <f t="shared" si="48"/>
        <v/>
      </c>
      <c r="CN39" s="143" t="str">
        <f t="shared" si="49"/>
        <v/>
      </c>
      <c r="CO39" s="143" t="str">
        <f t="shared" si="50"/>
        <v/>
      </c>
      <c r="CP39" s="143" t="str">
        <f t="shared" si="51"/>
        <v/>
      </c>
      <c r="CQ39" s="145" t="str">
        <f t="shared" si="52"/>
        <v/>
      </c>
      <c r="CR39" s="127"/>
      <c r="CS39" s="122" t="str">
        <f t="shared" si="53"/>
        <v/>
      </c>
      <c r="CT39" s="123" t="str">
        <f t="shared" si="54"/>
        <v/>
      </c>
      <c r="CU39" s="123" t="str">
        <f t="shared" si="55"/>
        <v/>
      </c>
      <c r="CV39" s="123" t="str">
        <f t="shared" si="56"/>
        <v/>
      </c>
      <c r="CW39" s="123" t="str">
        <f t="shared" si="57"/>
        <v/>
      </c>
      <c r="CX39" s="123" t="str">
        <f t="shared" si="58"/>
        <v/>
      </c>
      <c r="CY39" s="123" t="str">
        <f t="shared" si="59"/>
        <v/>
      </c>
      <c r="CZ39" s="123" t="str">
        <f t="shared" si="60"/>
        <v/>
      </c>
      <c r="DA39" s="124" t="str">
        <f t="shared" si="61"/>
        <v/>
      </c>
      <c r="DB39" s="128" t="str">
        <f t="shared" si="62"/>
        <v/>
      </c>
      <c r="DC39" s="123" t="str">
        <f t="shared" si="63"/>
        <v/>
      </c>
      <c r="DD39" s="123" t="str">
        <f t="shared" si="64"/>
        <v/>
      </c>
      <c r="DE39" s="123" t="str">
        <f t="shared" si="65"/>
        <v/>
      </c>
      <c r="DF39" s="123" t="str">
        <f t="shared" si="66"/>
        <v/>
      </c>
      <c r="DG39" s="123" t="str">
        <f t="shared" si="67"/>
        <v/>
      </c>
      <c r="DH39" s="123" t="str">
        <f t="shared" si="68"/>
        <v/>
      </c>
      <c r="DI39" s="129" t="str">
        <f t="shared" si="69"/>
        <v/>
      </c>
      <c r="DJ39" s="98" t="s">
        <v>123</v>
      </c>
      <c r="DK39" s="248">
        <f t="shared" si="76"/>
        <v>33</v>
      </c>
    </row>
    <row r="40" spans="2:115" ht="22.5" customHeight="1">
      <c r="B40" s="98" t="s">
        <v>123</v>
      </c>
      <c r="C40" s="248">
        <f t="shared" si="70"/>
        <v>34</v>
      </c>
      <c r="D40" s="259">
        <v>45722</v>
      </c>
      <c r="E40" s="260" t="s">
        <v>128</v>
      </c>
      <c r="F40" s="271" t="s">
        <v>156</v>
      </c>
      <c r="G40" s="272" t="s">
        <v>23</v>
      </c>
      <c r="H40" s="254" t="s">
        <v>54</v>
      </c>
      <c r="I40" s="270"/>
      <c r="J40" s="263">
        <v>2640</v>
      </c>
      <c r="K40" s="107">
        <f t="shared" si="71"/>
        <v>351797</v>
      </c>
      <c r="L40" s="256" t="str">
        <f t="shared" si="176"/>
        <v>領収書G31-G35</v>
      </c>
      <c r="M40" s="267"/>
      <c r="N40" s="258" t="str">
        <f t="shared" ref="N40:R40" si="180">IF($H40=N$6,$I40,"")</f>
        <v/>
      </c>
      <c r="O40" s="136" t="str">
        <f t="shared" si="180"/>
        <v/>
      </c>
      <c r="P40" s="136" t="str">
        <f t="shared" si="180"/>
        <v/>
      </c>
      <c r="Q40" s="136" t="str">
        <f t="shared" si="180"/>
        <v/>
      </c>
      <c r="R40" s="137" t="str">
        <f t="shared" si="180"/>
        <v/>
      </c>
      <c r="S40" s="122" t="str">
        <f t="shared" ref="S40:AI40" si="181">IF($H40=S$6,$J40,"")</f>
        <v/>
      </c>
      <c r="T40" s="123" t="str">
        <f t="shared" si="181"/>
        <v/>
      </c>
      <c r="U40" s="123" t="str">
        <f t="shared" si="181"/>
        <v/>
      </c>
      <c r="V40" s="123" t="str">
        <f t="shared" si="181"/>
        <v/>
      </c>
      <c r="W40" s="122" t="str">
        <f t="shared" si="181"/>
        <v/>
      </c>
      <c r="X40" s="123">
        <f t="shared" si="181"/>
        <v>2640</v>
      </c>
      <c r="Y40" s="123" t="str">
        <f t="shared" si="181"/>
        <v/>
      </c>
      <c r="Z40" s="123" t="str">
        <f t="shared" si="181"/>
        <v/>
      </c>
      <c r="AA40" s="122" t="str">
        <f t="shared" si="181"/>
        <v/>
      </c>
      <c r="AB40" s="123" t="str">
        <f t="shared" si="181"/>
        <v/>
      </c>
      <c r="AC40" s="123" t="str">
        <f t="shared" si="181"/>
        <v/>
      </c>
      <c r="AD40" s="123" t="str">
        <f t="shared" si="181"/>
        <v/>
      </c>
      <c r="AE40" s="123" t="str">
        <f t="shared" si="181"/>
        <v/>
      </c>
      <c r="AF40" s="123" t="str">
        <f t="shared" si="181"/>
        <v/>
      </c>
      <c r="AG40" s="123" t="str">
        <f t="shared" si="181"/>
        <v/>
      </c>
      <c r="AH40" s="122" t="str">
        <f t="shared" si="181"/>
        <v/>
      </c>
      <c r="AI40" s="129" t="str">
        <f t="shared" si="181"/>
        <v/>
      </c>
      <c r="AJ40" s="274"/>
      <c r="AK40" s="152"/>
      <c r="AL40" s="98" t="s">
        <v>123</v>
      </c>
      <c r="AM40" s="248">
        <f t="shared" si="74"/>
        <v>34</v>
      </c>
      <c r="AN40" s="138" t="str">
        <f t="shared" ref="AN40:AR40" si="182">IF(AND($G40=AN$4,$H40=AN$6),$I40,"")</f>
        <v/>
      </c>
      <c r="AO40" s="139" t="str">
        <f t="shared" si="182"/>
        <v/>
      </c>
      <c r="AP40" s="139" t="str">
        <f t="shared" si="182"/>
        <v/>
      </c>
      <c r="AQ40" s="139" t="str">
        <f t="shared" si="182"/>
        <v/>
      </c>
      <c r="AR40" s="139" t="str">
        <f t="shared" si="182"/>
        <v/>
      </c>
      <c r="AS40" s="153"/>
      <c r="AT40" s="138" t="str">
        <f t="shared" si="3"/>
        <v/>
      </c>
      <c r="AU40" s="139" t="str">
        <f t="shared" si="4"/>
        <v/>
      </c>
      <c r="AV40" s="139" t="str">
        <f t="shared" si="5"/>
        <v/>
      </c>
      <c r="AW40" s="139">
        <f t="shared" si="6"/>
        <v>2640</v>
      </c>
      <c r="AX40" s="139" t="str">
        <f t="shared" si="7"/>
        <v/>
      </c>
      <c r="AY40" s="140" t="str">
        <f t="shared" si="8"/>
        <v/>
      </c>
      <c r="AZ40" s="141" t="str">
        <f t="shared" si="9"/>
        <v/>
      </c>
      <c r="BA40" s="139" t="str">
        <f t="shared" si="10"/>
        <v/>
      </c>
      <c r="BB40" s="139" t="str">
        <f t="shared" si="11"/>
        <v/>
      </c>
      <c r="BC40" s="139" t="str">
        <f t="shared" si="12"/>
        <v/>
      </c>
      <c r="BD40" s="140" t="str">
        <f t="shared" si="13"/>
        <v/>
      </c>
      <c r="BE40" s="122" t="str">
        <f t="shared" si="14"/>
        <v/>
      </c>
      <c r="BF40" s="123" t="str">
        <f t="shared" si="15"/>
        <v/>
      </c>
      <c r="BG40" s="123" t="str">
        <f t="shared" si="16"/>
        <v/>
      </c>
      <c r="BH40" s="123" t="str">
        <f t="shared" si="17"/>
        <v/>
      </c>
      <c r="BI40" s="122" t="str">
        <f t="shared" si="18"/>
        <v/>
      </c>
      <c r="BJ40" s="123" t="str">
        <f t="shared" si="19"/>
        <v/>
      </c>
      <c r="BK40" s="123" t="str">
        <f t="shared" si="20"/>
        <v/>
      </c>
      <c r="BL40" s="123" t="str">
        <f t="shared" si="21"/>
        <v/>
      </c>
      <c r="BM40" s="123" t="str">
        <f t="shared" si="22"/>
        <v/>
      </c>
      <c r="BN40" s="123" t="str">
        <f t="shared" si="23"/>
        <v/>
      </c>
      <c r="BO40" s="123" t="str">
        <f t="shared" si="24"/>
        <v/>
      </c>
      <c r="BP40" s="123" t="str">
        <f t="shared" si="25"/>
        <v/>
      </c>
      <c r="BQ40" s="124" t="str">
        <f t="shared" si="26"/>
        <v/>
      </c>
      <c r="BR40" s="142" t="str">
        <f t="shared" si="27"/>
        <v/>
      </c>
      <c r="BS40" s="143" t="str">
        <f t="shared" si="28"/>
        <v/>
      </c>
      <c r="BT40" s="143" t="str">
        <f t="shared" si="29"/>
        <v/>
      </c>
      <c r="BU40" s="143" t="str">
        <f t="shared" si="30"/>
        <v/>
      </c>
      <c r="BV40" s="143" t="str">
        <f t="shared" si="31"/>
        <v/>
      </c>
      <c r="BW40" s="144" t="str">
        <f t="shared" si="32"/>
        <v/>
      </c>
      <c r="BX40" s="141" t="str">
        <f t="shared" si="33"/>
        <v/>
      </c>
      <c r="BY40" s="139" t="str">
        <f t="shared" si="34"/>
        <v/>
      </c>
      <c r="BZ40" s="139" t="str">
        <f t="shared" si="35"/>
        <v/>
      </c>
      <c r="CA40" s="139" t="str">
        <f t="shared" si="36"/>
        <v/>
      </c>
      <c r="CB40" s="139" t="str">
        <f t="shared" si="37"/>
        <v/>
      </c>
      <c r="CC40" s="139" t="str">
        <f t="shared" si="38"/>
        <v/>
      </c>
      <c r="CD40" s="140" t="str">
        <f t="shared" si="39"/>
        <v/>
      </c>
      <c r="CE40" s="141" t="str">
        <f t="shared" si="40"/>
        <v/>
      </c>
      <c r="CF40" s="139" t="str">
        <f t="shared" si="41"/>
        <v/>
      </c>
      <c r="CG40" s="139" t="str">
        <f t="shared" si="42"/>
        <v/>
      </c>
      <c r="CH40" s="139" t="str">
        <f t="shared" si="43"/>
        <v/>
      </c>
      <c r="CI40" s="139" t="str">
        <f t="shared" si="44"/>
        <v/>
      </c>
      <c r="CJ40" s="139" t="str">
        <f t="shared" si="45"/>
        <v/>
      </c>
      <c r="CK40" s="140" t="str">
        <f t="shared" si="46"/>
        <v/>
      </c>
      <c r="CL40" s="142" t="str">
        <f t="shared" si="47"/>
        <v/>
      </c>
      <c r="CM40" s="143" t="str">
        <f t="shared" si="48"/>
        <v/>
      </c>
      <c r="CN40" s="143" t="str">
        <f t="shared" si="49"/>
        <v/>
      </c>
      <c r="CO40" s="143" t="str">
        <f t="shared" si="50"/>
        <v/>
      </c>
      <c r="CP40" s="143" t="str">
        <f t="shared" si="51"/>
        <v/>
      </c>
      <c r="CQ40" s="145" t="str">
        <f t="shared" si="52"/>
        <v/>
      </c>
      <c r="CR40" s="127"/>
      <c r="CS40" s="122" t="str">
        <f t="shared" si="53"/>
        <v/>
      </c>
      <c r="CT40" s="123" t="str">
        <f t="shared" si="54"/>
        <v/>
      </c>
      <c r="CU40" s="123" t="str">
        <f t="shared" si="55"/>
        <v/>
      </c>
      <c r="CV40" s="123" t="str">
        <f t="shared" si="56"/>
        <v/>
      </c>
      <c r="CW40" s="123" t="str">
        <f t="shared" si="57"/>
        <v/>
      </c>
      <c r="CX40" s="123" t="str">
        <f t="shared" si="58"/>
        <v/>
      </c>
      <c r="CY40" s="123" t="str">
        <f t="shared" si="59"/>
        <v/>
      </c>
      <c r="CZ40" s="123" t="str">
        <f t="shared" si="60"/>
        <v/>
      </c>
      <c r="DA40" s="124" t="str">
        <f t="shared" si="61"/>
        <v/>
      </c>
      <c r="DB40" s="128" t="str">
        <f t="shared" si="62"/>
        <v/>
      </c>
      <c r="DC40" s="123" t="str">
        <f t="shared" si="63"/>
        <v/>
      </c>
      <c r="DD40" s="123" t="str">
        <f t="shared" si="64"/>
        <v/>
      </c>
      <c r="DE40" s="123" t="str">
        <f t="shared" si="65"/>
        <v/>
      </c>
      <c r="DF40" s="123" t="str">
        <f t="shared" si="66"/>
        <v/>
      </c>
      <c r="DG40" s="123" t="str">
        <f t="shared" si="67"/>
        <v/>
      </c>
      <c r="DH40" s="123" t="str">
        <f t="shared" si="68"/>
        <v/>
      </c>
      <c r="DI40" s="129" t="str">
        <f t="shared" si="69"/>
        <v/>
      </c>
      <c r="DJ40" s="98" t="s">
        <v>123</v>
      </c>
      <c r="DK40" s="248">
        <f t="shared" si="76"/>
        <v>34</v>
      </c>
    </row>
    <row r="41" spans="2:115" ht="22.5" customHeight="1">
      <c r="B41" s="98" t="s">
        <v>123</v>
      </c>
      <c r="C41" s="248">
        <f t="shared" si="70"/>
        <v>35</v>
      </c>
      <c r="D41" s="259">
        <v>45722</v>
      </c>
      <c r="E41" s="260" t="s">
        <v>128</v>
      </c>
      <c r="F41" s="273" t="s">
        <v>157</v>
      </c>
      <c r="G41" s="272" t="s">
        <v>30</v>
      </c>
      <c r="H41" s="254" t="s">
        <v>54</v>
      </c>
      <c r="I41" s="270"/>
      <c r="J41" s="263">
        <v>8760</v>
      </c>
      <c r="K41" s="107">
        <f t="shared" si="71"/>
        <v>343037</v>
      </c>
      <c r="L41" s="256" t="str">
        <f t="shared" si="176"/>
        <v>領収書G31-G35</v>
      </c>
      <c r="M41" s="267"/>
      <c r="N41" s="258" t="str">
        <f t="shared" ref="N41:R41" si="183">IF($H41=N$6,$I41,"")</f>
        <v/>
      </c>
      <c r="O41" s="136" t="str">
        <f t="shared" si="183"/>
        <v/>
      </c>
      <c r="P41" s="136" t="str">
        <f t="shared" si="183"/>
        <v/>
      </c>
      <c r="Q41" s="136" t="str">
        <f t="shared" si="183"/>
        <v/>
      </c>
      <c r="R41" s="137" t="str">
        <f t="shared" si="183"/>
        <v/>
      </c>
      <c r="S41" s="122" t="str">
        <f t="shared" ref="S41:AI41" si="184">IF($H41=S$6,$J41,"")</f>
        <v/>
      </c>
      <c r="T41" s="123" t="str">
        <f t="shared" si="184"/>
        <v/>
      </c>
      <c r="U41" s="123" t="str">
        <f t="shared" si="184"/>
        <v/>
      </c>
      <c r="V41" s="123" t="str">
        <f t="shared" si="184"/>
        <v/>
      </c>
      <c r="W41" s="122" t="str">
        <f t="shared" si="184"/>
        <v/>
      </c>
      <c r="X41" s="123">
        <f t="shared" si="184"/>
        <v>8760</v>
      </c>
      <c r="Y41" s="123" t="str">
        <f t="shared" si="184"/>
        <v/>
      </c>
      <c r="Z41" s="123" t="str">
        <f t="shared" si="184"/>
        <v/>
      </c>
      <c r="AA41" s="122" t="str">
        <f t="shared" si="184"/>
        <v/>
      </c>
      <c r="AB41" s="123" t="str">
        <f t="shared" si="184"/>
        <v/>
      </c>
      <c r="AC41" s="123" t="str">
        <f t="shared" si="184"/>
        <v/>
      </c>
      <c r="AD41" s="123" t="str">
        <f t="shared" si="184"/>
        <v/>
      </c>
      <c r="AE41" s="123" t="str">
        <f t="shared" si="184"/>
        <v/>
      </c>
      <c r="AF41" s="123" t="str">
        <f t="shared" si="184"/>
        <v/>
      </c>
      <c r="AG41" s="123" t="str">
        <f t="shared" si="184"/>
        <v/>
      </c>
      <c r="AH41" s="122" t="str">
        <f t="shared" si="184"/>
        <v/>
      </c>
      <c r="AI41" s="129" t="str">
        <f t="shared" si="184"/>
        <v/>
      </c>
      <c r="AJ41" s="274"/>
      <c r="AK41" s="152"/>
      <c r="AL41" s="98" t="s">
        <v>123</v>
      </c>
      <c r="AM41" s="248">
        <f t="shared" si="74"/>
        <v>35</v>
      </c>
      <c r="AN41" s="138" t="str">
        <f t="shared" ref="AN41:AR41" si="185">IF(AND($G41=AN$4,$H41=AN$6),$I41,"")</f>
        <v/>
      </c>
      <c r="AO41" s="139" t="str">
        <f t="shared" si="185"/>
        <v/>
      </c>
      <c r="AP41" s="139" t="str">
        <f t="shared" si="185"/>
        <v/>
      </c>
      <c r="AQ41" s="139" t="str">
        <f t="shared" si="185"/>
        <v/>
      </c>
      <c r="AR41" s="139" t="str">
        <f t="shared" si="185"/>
        <v/>
      </c>
      <c r="AS41" s="153"/>
      <c r="AT41" s="138" t="str">
        <f t="shared" si="3"/>
        <v/>
      </c>
      <c r="AU41" s="139" t="str">
        <f t="shared" si="4"/>
        <v/>
      </c>
      <c r="AV41" s="139" t="str">
        <f t="shared" si="5"/>
        <v/>
      </c>
      <c r="AW41" s="139" t="str">
        <f t="shared" si="6"/>
        <v/>
      </c>
      <c r="AX41" s="139" t="str">
        <f t="shared" si="7"/>
        <v/>
      </c>
      <c r="AY41" s="140" t="str">
        <f t="shared" si="8"/>
        <v/>
      </c>
      <c r="AZ41" s="141" t="str">
        <f t="shared" si="9"/>
        <v/>
      </c>
      <c r="BA41" s="139" t="str">
        <f t="shared" si="10"/>
        <v/>
      </c>
      <c r="BB41" s="139" t="str">
        <f t="shared" si="11"/>
        <v/>
      </c>
      <c r="BC41" s="139" t="str">
        <f t="shared" si="12"/>
        <v/>
      </c>
      <c r="BD41" s="140" t="str">
        <f t="shared" si="13"/>
        <v/>
      </c>
      <c r="BE41" s="122" t="str">
        <f t="shared" si="14"/>
        <v/>
      </c>
      <c r="BF41" s="123" t="str">
        <f t="shared" si="15"/>
        <v/>
      </c>
      <c r="BG41" s="123" t="str">
        <f t="shared" si="16"/>
        <v/>
      </c>
      <c r="BH41" s="123" t="str">
        <f t="shared" si="17"/>
        <v/>
      </c>
      <c r="BI41" s="122" t="str">
        <f t="shared" si="18"/>
        <v/>
      </c>
      <c r="BJ41" s="123" t="str">
        <f t="shared" si="19"/>
        <v/>
      </c>
      <c r="BK41" s="123" t="str">
        <f t="shared" si="20"/>
        <v/>
      </c>
      <c r="BL41" s="123" t="str">
        <f t="shared" si="21"/>
        <v/>
      </c>
      <c r="BM41" s="123" t="str">
        <f t="shared" si="22"/>
        <v/>
      </c>
      <c r="BN41" s="123" t="str">
        <f t="shared" si="23"/>
        <v/>
      </c>
      <c r="BO41" s="123" t="str">
        <f t="shared" si="24"/>
        <v/>
      </c>
      <c r="BP41" s="123" t="str">
        <f t="shared" si="25"/>
        <v/>
      </c>
      <c r="BQ41" s="124" t="str">
        <f t="shared" si="26"/>
        <v/>
      </c>
      <c r="BR41" s="142" t="str">
        <f t="shared" si="27"/>
        <v/>
      </c>
      <c r="BS41" s="143" t="str">
        <f t="shared" si="28"/>
        <v/>
      </c>
      <c r="BT41" s="143" t="str">
        <f t="shared" si="29"/>
        <v/>
      </c>
      <c r="BU41" s="143" t="str">
        <f t="shared" si="30"/>
        <v/>
      </c>
      <c r="BV41" s="143" t="str">
        <f t="shared" si="31"/>
        <v/>
      </c>
      <c r="BW41" s="144" t="str">
        <f t="shared" si="32"/>
        <v/>
      </c>
      <c r="BX41" s="141" t="str">
        <f t="shared" si="33"/>
        <v/>
      </c>
      <c r="BY41" s="139" t="str">
        <f t="shared" si="34"/>
        <v/>
      </c>
      <c r="BZ41" s="139" t="str">
        <f t="shared" si="35"/>
        <v/>
      </c>
      <c r="CA41" s="139" t="str">
        <f t="shared" si="36"/>
        <v/>
      </c>
      <c r="CB41" s="139" t="str">
        <f t="shared" si="37"/>
        <v/>
      </c>
      <c r="CC41" s="139" t="str">
        <f t="shared" si="38"/>
        <v/>
      </c>
      <c r="CD41" s="140" t="str">
        <f t="shared" si="39"/>
        <v/>
      </c>
      <c r="CE41" s="141" t="str">
        <f t="shared" si="40"/>
        <v/>
      </c>
      <c r="CF41" s="139" t="str">
        <f t="shared" si="41"/>
        <v/>
      </c>
      <c r="CG41" s="139" t="str">
        <f t="shared" si="42"/>
        <v/>
      </c>
      <c r="CH41" s="139" t="str">
        <f t="shared" si="43"/>
        <v/>
      </c>
      <c r="CI41" s="139" t="str">
        <f t="shared" si="44"/>
        <v/>
      </c>
      <c r="CJ41" s="139" t="str">
        <f t="shared" si="45"/>
        <v/>
      </c>
      <c r="CK41" s="140" t="str">
        <f t="shared" si="46"/>
        <v/>
      </c>
      <c r="CL41" s="142" t="str">
        <f t="shared" si="47"/>
        <v/>
      </c>
      <c r="CM41" s="143" t="str">
        <f t="shared" si="48"/>
        <v/>
      </c>
      <c r="CN41" s="143" t="str">
        <f t="shared" si="49"/>
        <v/>
      </c>
      <c r="CO41" s="143" t="str">
        <f t="shared" si="50"/>
        <v/>
      </c>
      <c r="CP41" s="143" t="str">
        <f t="shared" si="51"/>
        <v/>
      </c>
      <c r="CQ41" s="145" t="str">
        <f t="shared" si="52"/>
        <v/>
      </c>
      <c r="CR41" s="127"/>
      <c r="CS41" s="122" t="str">
        <f t="shared" si="53"/>
        <v/>
      </c>
      <c r="CT41" s="123" t="str">
        <f t="shared" si="54"/>
        <v/>
      </c>
      <c r="CU41" s="123" t="str">
        <f t="shared" si="55"/>
        <v/>
      </c>
      <c r="CV41" s="123" t="str">
        <f t="shared" si="56"/>
        <v/>
      </c>
      <c r="CW41" s="123">
        <f t="shared" si="57"/>
        <v>8760</v>
      </c>
      <c r="CX41" s="123" t="str">
        <f t="shared" si="58"/>
        <v/>
      </c>
      <c r="CY41" s="123" t="str">
        <f t="shared" si="59"/>
        <v/>
      </c>
      <c r="CZ41" s="123" t="str">
        <f t="shared" si="60"/>
        <v/>
      </c>
      <c r="DA41" s="124" t="str">
        <f t="shared" si="61"/>
        <v/>
      </c>
      <c r="DB41" s="128" t="str">
        <f t="shared" si="62"/>
        <v/>
      </c>
      <c r="DC41" s="123" t="str">
        <f t="shared" si="63"/>
        <v/>
      </c>
      <c r="DD41" s="123" t="str">
        <f t="shared" si="64"/>
        <v/>
      </c>
      <c r="DE41" s="123" t="str">
        <f t="shared" si="65"/>
        <v/>
      </c>
      <c r="DF41" s="123" t="str">
        <f t="shared" si="66"/>
        <v/>
      </c>
      <c r="DG41" s="123" t="str">
        <f t="shared" si="67"/>
        <v/>
      </c>
      <c r="DH41" s="123" t="str">
        <f t="shared" si="68"/>
        <v/>
      </c>
      <c r="DI41" s="129" t="str">
        <f t="shared" si="69"/>
        <v/>
      </c>
      <c r="DJ41" s="98" t="s">
        <v>123</v>
      </c>
      <c r="DK41" s="248">
        <f t="shared" si="76"/>
        <v>35</v>
      </c>
    </row>
    <row r="42" spans="2:115" ht="22.5" customHeight="1">
      <c r="B42" s="98" t="s">
        <v>123</v>
      </c>
      <c r="C42" s="248">
        <f t="shared" si="70"/>
        <v>36</v>
      </c>
      <c r="D42" s="259">
        <v>45722</v>
      </c>
      <c r="E42" s="260" t="s">
        <v>128</v>
      </c>
      <c r="F42" s="271" t="s">
        <v>158</v>
      </c>
      <c r="G42" s="272" t="s">
        <v>30</v>
      </c>
      <c r="H42" s="254" t="s">
        <v>54</v>
      </c>
      <c r="I42" s="270"/>
      <c r="J42" s="263">
        <v>18000</v>
      </c>
      <c r="K42" s="107">
        <f t="shared" si="71"/>
        <v>325037</v>
      </c>
      <c r="L42" s="256" t="str">
        <f t="shared" si="176"/>
        <v>領収書G31-G35</v>
      </c>
      <c r="M42" s="267"/>
      <c r="N42" s="258" t="str">
        <f t="shared" ref="N42:R42" si="186">IF($H42=N$6,$I42,"")</f>
        <v/>
      </c>
      <c r="O42" s="136" t="str">
        <f t="shared" si="186"/>
        <v/>
      </c>
      <c r="P42" s="136" t="str">
        <f t="shared" si="186"/>
        <v/>
      </c>
      <c r="Q42" s="136" t="str">
        <f t="shared" si="186"/>
        <v/>
      </c>
      <c r="R42" s="137" t="str">
        <f t="shared" si="186"/>
        <v/>
      </c>
      <c r="S42" s="122" t="str">
        <f t="shared" ref="S42:AI42" si="187">IF($H42=S$6,$J42,"")</f>
        <v/>
      </c>
      <c r="T42" s="123" t="str">
        <f t="shared" si="187"/>
        <v/>
      </c>
      <c r="U42" s="123" t="str">
        <f t="shared" si="187"/>
        <v/>
      </c>
      <c r="V42" s="123" t="str">
        <f t="shared" si="187"/>
        <v/>
      </c>
      <c r="W42" s="122" t="str">
        <f t="shared" si="187"/>
        <v/>
      </c>
      <c r="X42" s="123">
        <f t="shared" si="187"/>
        <v>18000</v>
      </c>
      <c r="Y42" s="123" t="str">
        <f t="shared" si="187"/>
        <v/>
      </c>
      <c r="Z42" s="123" t="str">
        <f t="shared" si="187"/>
        <v/>
      </c>
      <c r="AA42" s="122" t="str">
        <f t="shared" si="187"/>
        <v/>
      </c>
      <c r="AB42" s="123" t="str">
        <f t="shared" si="187"/>
        <v/>
      </c>
      <c r="AC42" s="123" t="str">
        <f t="shared" si="187"/>
        <v/>
      </c>
      <c r="AD42" s="123" t="str">
        <f t="shared" si="187"/>
        <v/>
      </c>
      <c r="AE42" s="123" t="str">
        <f t="shared" si="187"/>
        <v/>
      </c>
      <c r="AF42" s="123" t="str">
        <f t="shared" si="187"/>
        <v/>
      </c>
      <c r="AG42" s="123" t="str">
        <f t="shared" si="187"/>
        <v/>
      </c>
      <c r="AH42" s="122" t="str">
        <f t="shared" si="187"/>
        <v/>
      </c>
      <c r="AI42" s="129" t="str">
        <f t="shared" si="187"/>
        <v/>
      </c>
      <c r="AJ42" s="274"/>
      <c r="AK42" s="152"/>
      <c r="AL42" s="98" t="s">
        <v>123</v>
      </c>
      <c r="AM42" s="248">
        <f t="shared" si="74"/>
        <v>36</v>
      </c>
      <c r="AN42" s="138" t="str">
        <f t="shared" ref="AN42:AR42" si="188">IF(AND($G42=AN$4,$H42=AN$6),$I42,"")</f>
        <v/>
      </c>
      <c r="AO42" s="139" t="str">
        <f t="shared" si="188"/>
        <v/>
      </c>
      <c r="AP42" s="139" t="str">
        <f t="shared" si="188"/>
        <v/>
      </c>
      <c r="AQ42" s="139" t="str">
        <f t="shared" si="188"/>
        <v/>
      </c>
      <c r="AR42" s="139" t="str">
        <f t="shared" si="188"/>
        <v/>
      </c>
      <c r="AS42" s="153"/>
      <c r="AT42" s="138" t="str">
        <f t="shared" si="3"/>
        <v/>
      </c>
      <c r="AU42" s="139" t="str">
        <f t="shared" si="4"/>
        <v/>
      </c>
      <c r="AV42" s="139" t="str">
        <f t="shared" si="5"/>
        <v/>
      </c>
      <c r="AW42" s="139" t="str">
        <f t="shared" si="6"/>
        <v/>
      </c>
      <c r="AX42" s="139" t="str">
        <f t="shared" si="7"/>
        <v/>
      </c>
      <c r="AY42" s="140" t="str">
        <f t="shared" si="8"/>
        <v/>
      </c>
      <c r="AZ42" s="141" t="str">
        <f t="shared" si="9"/>
        <v/>
      </c>
      <c r="BA42" s="139" t="str">
        <f t="shared" si="10"/>
        <v/>
      </c>
      <c r="BB42" s="139" t="str">
        <f t="shared" si="11"/>
        <v/>
      </c>
      <c r="BC42" s="139" t="str">
        <f t="shared" si="12"/>
        <v/>
      </c>
      <c r="BD42" s="140" t="str">
        <f t="shared" si="13"/>
        <v/>
      </c>
      <c r="BE42" s="122" t="str">
        <f t="shared" si="14"/>
        <v/>
      </c>
      <c r="BF42" s="123" t="str">
        <f t="shared" si="15"/>
        <v/>
      </c>
      <c r="BG42" s="123" t="str">
        <f t="shared" si="16"/>
        <v/>
      </c>
      <c r="BH42" s="123" t="str">
        <f t="shared" si="17"/>
        <v/>
      </c>
      <c r="BI42" s="122" t="str">
        <f t="shared" si="18"/>
        <v/>
      </c>
      <c r="BJ42" s="123" t="str">
        <f t="shared" si="19"/>
        <v/>
      </c>
      <c r="BK42" s="123" t="str">
        <f t="shared" si="20"/>
        <v/>
      </c>
      <c r="BL42" s="123" t="str">
        <f t="shared" si="21"/>
        <v/>
      </c>
      <c r="BM42" s="123" t="str">
        <f t="shared" si="22"/>
        <v/>
      </c>
      <c r="BN42" s="123" t="str">
        <f t="shared" si="23"/>
        <v/>
      </c>
      <c r="BO42" s="123" t="str">
        <f t="shared" si="24"/>
        <v/>
      </c>
      <c r="BP42" s="123" t="str">
        <f t="shared" si="25"/>
        <v/>
      </c>
      <c r="BQ42" s="124" t="str">
        <f t="shared" si="26"/>
        <v/>
      </c>
      <c r="BR42" s="142" t="str">
        <f t="shared" si="27"/>
        <v/>
      </c>
      <c r="BS42" s="143" t="str">
        <f t="shared" si="28"/>
        <v/>
      </c>
      <c r="BT42" s="143" t="str">
        <f t="shared" si="29"/>
        <v/>
      </c>
      <c r="BU42" s="143" t="str">
        <f t="shared" si="30"/>
        <v/>
      </c>
      <c r="BV42" s="143" t="str">
        <f t="shared" si="31"/>
        <v/>
      </c>
      <c r="BW42" s="144" t="str">
        <f t="shared" si="32"/>
        <v/>
      </c>
      <c r="BX42" s="141" t="str">
        <f t="shared" si="33"/>
        <v/>
      </c>
      <c r="BY42" s="139" t="str">
        <f t="shared" si="34"/>
        <v/>
      </c>
      <c r="BZ42" s="139" t="str">
        <f t="shared" si="35"/>
        <v/>
      </c>
      <c r="CA42" s="139" t="str">
        <f t="shared" si="36"/>
        <v/>
      </c>
      <c r="CB42" s="139" t="str">
        <f t="shared" si="37"/>
        <v/>
      </c>
      <c r="CC42" s="139" t="str">
        <f t="shared" si="38"/>
        <v/>
      </c>
      <c r="CD42" s="140" t="str">
        <f t="shared" si="39"/>
        <v/>
      </c>
      <c r="CE42" s="141" t="str">
        <f t="shared" si="40"/>
        <v/>
      </c>
      <c r="CF42" s="139" t="str">
        <f t="shared" si="41"/>
        <v/>
      </c>
      <c r="CG42" s="139" t="str">
        <f t="shared" si="42"/>
        <v/>
      </c>
      <c r="CH42" s="139" t="str">
        <f t="shared" si="43"/>
        <v/>
      </c>
      <c r="CI42" s="139" t="str">
        <f t="shared" si="44"/>
        <v/>
      </c>
      <c r="CJ42" s="139" t="str">
        <f t="shared" si="45"/>
        <v/>
      </c>
      <c r="CK42" s="140" t="str">
        <f t="shared" si="46"/>
        <v/>
      </c>
      <c r="CL42" s="142" t="str">
        <f t="shared" si="47"/>
        <v/>
      </c>
      <c r="CM42" s="143" t="str">
        <f t="shared" si="48"/>
        <v/>
      </c>
      <c r="CN42" s="143" t="str">
        <f t="shared" si="49"/>
        <v/>
      </c>
      <c r="CO42" s="143" t="str">
        <f t="shared" si="50"/>
        <v/>
      </c>
      <c r="CP42" s="143" t="str">
        <f t="shared" si="51"/>
        <v/>
      </c>
      <c r="CQ42" s="145" t="str">
        <f t="shared" si="52"/>
        <v/>
      </c>
      <c r="CR42" s="127"/>
      <c r="CS42" s="122" t="str">
        <f t="shared" si="53"/>
        <v/>
      </c>
      <c r="CT42" s="123" t="str">
        <f t="shared" si="54"/>
        <v/>
      </c>
      <c r="CU42" s="123" t="str">
        <f t="shared" si="55"/>
        <v/>
      </c>
      <c r="CV42" s="123" t="str">
        <f t="shared" si="56"/>
        <v/>
      </c>
      <c r="CW42" s="123">
        <f t="shared" si="57"/>
        <v>18000</v>
      </c>
      <c r="CX42" s="123" t="str">
        <f t="shared" si="58"/>
        <v/>
      </c>
      <c r="CY42" s="123" t="str">
        <f t="shared" si="59"/>
        <v/>
      </c>
      <c r="CZ42" s="123" t="str">
        <f t="shared" si="60"/>
        <v/>
      </c>
      <c r="DA42" s="124" t="str">
        <f t="shared" si="61"/>
        <v/>
      </c>
      <c r="DB42" s="128" t="str">
        <f t="shared" si="62"/>
        <v/>
      </c>
      <c r="DC42" s="123" t="str">
        <f t="shared" si="63"/>
        <v/>
      </c>
      <c r="DD42" s="123" t="str">
        <f t="shared" si="64"/>
        <v/>
      </c>
      <c r="DE42" s="123" t="str">
        <f t="shared" si="65"/>
        <v/>
      </c>
      <c r="DF42" s="123" t="str">
        <f t="shared" si="66"/>
        <v/>
      </c>
      <c r="DG42" s="123" t="str">
        <f t="shared" si="67"/>
        <v/>
      </c>
      <c r="DH42" s="123" t="str">
        <f t="shared" si="68"/>
        <v/>
      </c>
      <c r="DI42" s="129" t="str">
        <f t="shared" si="69"/>
        <v/>
      </c>
      <c r="DJ42" s="98" t="s">
        <v>123</v>
      </c>
      <c r="DK42" s="248">
        <f t="shared" si="76"/>
        <v>36</v>
      </c>
    </row>
    <row r="43" spans="2:115" ht="22.5" customHeight="1">
      <c r="B43" s="98" t="s">
        <v>123</v>
      </c>
      <c r="C43" s="248">
        <f t="shared" si="70"/>
        <v>37</v>
      </c>
      <c r="D43" s="259">
        <v>45722</v>
      </c>
      <c r="E43" s="260" t="s">
        <v>128</v>
      </c>
      <c r="F43" s="271" t="s">
        <v>159</v>
      </c>
      <c r="G43" s="272" t="s">
        <v>30</v>
      </c>
      <c r="H43" s="254" t="s">
        <v>54</v>
      </c>
      <c r="I43" s="270"/>
      <c r="J43" s="263">
        <v>2700</v>
      </c>
      <c r="K43" s="107">
        <f t="shared" si="71"/>
        <v>322337</v>
      </c>
      <c r="L43" s="256" t="str">
        <f t="shared" si="176"/>
        <v>領収書G31-G35</v>
      </c>
      <c r="M43" s="267"/>
      <c r="N43" s="258" t="str">
        <f t="shared" ref="N43:R43" si="189">IF($H43=N$6,$I43,"")</f>
        <v/>
      </c>
      <c r="O43" s="136" t="str">
        <f t="shared" si="189"/>
        <v/>
      </c>
      <c r="P43" s="136" t="str">
        <f t="shared" si="189"/>
        <v/>
      </c>
      <c r="Q43" s="136" t="str">
        <f t="shared" si="189"/>
        <v/>
      </c>
      <c r="R43" s="137" t="str">
        <f t="shared" si="189"/>
        <v/>
      </c>
      <c r="S43" s="122" t="str">
        <f t="shared" ref="S43:AI43" si="190">IF($H43=S$6,$J43,"")</f>
        <v/>
      </c>
      <c r="T43" s="123" t="str">
        <f t="shared" si="190"/>
        <v/>
      </c>
      <c r="U43" s="123" t="str">
        <f t="shared" si="190"/>
        <v/>
      </c>
      <c r="V43" s="123" t="str">
        <f t="shared" si="190"/>
        <v/>
      </c>
      <c r="W43" s="122" t="str">
        <f t="shared" si="190"/>
        <v/>
      </c>
      <c r="X43" s="123">
        <f t="shared" si="190"/>
        <v>2700</v>
      </c>
      <c r="Y43" s="123" t="str">
        <f t="shared" si="190"/>
        <v/>
      </c>
      <c r="Z43" s="123" t="str">
        <f t="shared" si="190"/>
        <v/>
      </c>
      <c r="AA43" s="122" t="str">
        <f t="shared" si="190"/>
        <v/>
      </c>
      <c r="AB43" s="123" t="str">
        <f t="shared" si="190"/>
        <v/>
      </c>
      <c r="AC43" s="123" t="str">
        <f t="shared" si="190"/>
        <v/>
      </c>
      <c r="AD43" s="123" t="str">
        <f t="shared" si="190"/>
        <v/>
      </c>
      <c r="AE43" s="123" t="str">
        <f t="shared" si="190"/>
        <v/>
      </c>
      <c r="AF43" s="123" t="str">
        <f t="shared" si="190"/>
        <v/>
      </c>
      <c r="AG43" s="123" t="str">
        <f t="shared" si="190"/>
        <v/>
      </c>
      <c r="AH43" s="122" t="str">
        <f t="shared" si="190"/>
        <v/>
      </c>
      <c r="AI43" s="129" t="str">
        <f t="shared" si="190"/>
        <v/>
      </c>
      <c r="AJ43" s="274"/>
      <c r="AK43" s="152"/>
      <c r="AL43" s="98" t="s">
        <v>123</v>
      </c>
      <c r="AM43" s="248">
        <f t="shared" si="74"/>
        <v>37</v>
      </c>
      <c r="AN43" s="138" t="str">
        <f t="shared" ref="AN43:AR43" si="191">IF(AND($G43=AN$4,$H43=AN$6),$I43,"")</f>
        <v/>
      </c>
      <c r="AO43" s="139" t="str">
        <f t="shared" si="191"/>
        <v/>
      </c>
      <c r="AP43" s="139" t="str">
        <f t="shared" si="191"/>
        <v/>
      </c>
      <c r="AQ43" s="139" t="str">
        <f t="shared" si="191"/>
        <v/>
      </c>
      <c r="AR43" s="139" t="str">
        <f t="shared" si="191"/>
        <v/>
      </c>
      <c r="AS43" s="153"/>
      <c r="AT43" s="138" t="str">
        <f t="shared" si="3"/>
        <v/>
      </c>
      <c r="AU43" s="139" t="str">
        <f t="shared" si="4"/>
        <v/>
      </c>
      <c r="AV43" s="139" t="str">
        <f t="shared" si="5"/>
        <v/>
      </c>
      <c r="AW43" s="139" t="str">
        <f t="shared" si="6"/>
        <v/>
      </c>
      <c r="AX43" s="139" t="str">
        <f t="shared" si="7"/>
        <v/>
      </c>
      <c r="AY43" s="140" t="str">
        <f t="shared" si="8"/>
        <v/>
      </c>
      <c r="AZ43" s="141" t="str">
        <f t="shared" si="9"/>
        <v/>
      </c>
      <c r="BA43" s="139" t="str">
        <f t="shared" si="10"/>
        <v/>
      </c>
      <c r="BB43" s="139" t="str">
        <f t="shared" si="11"/>
        <v/>
      </c>
      <c r="BC43" s="139" t="str">
        <f t="shared" si="12"/>
        <v/>
      </c>
      <c r="BD43" s="140" t="str">
        <f t="shared" si="13"/>
        <v/>
      </c>
      <c r="BE43" s="122" t="str">
        <f t="shared" si="14"/>
        <v/>
      </c>
      <c r="BF43" s="123" t="str">
        <f t="shared" si="15"/>
        <v/>
      </c>
      <c r="BG43" s="123" t="str">
        <f t="shared" si="16"/>
        <v/>
      </c>
      <c r="BH43" s="123" t="str">
        <f t="shared" si="17"/>
        <v/>
      </c>
      <c r="BI43" s="122" t="str">
        <f t="shared" si="18"/>
        <v/>
      </c>
      <c r="BJ43" s="123" t="str">
        <f t="shared" si="19"/>
        <v/>
      </c>
      <c r="BK43" s="123" t="str">
        <f t="shared" si="20"/>
        <v/>
      </c>
      <c r="BL43" s="123" t="str">
        <f t="shared" si="21"/>
        <v/>
      </c>
      <c r="BM43" s="123" t="str">
        <f t="shared" si="22"/>
        <v/>
      </c>
      <c r="BN43" s="123" t="str">
        <f t="shared" si="23"/>
        <v/>
      </c>
      <c r="BO43" s="123" t="str">
        <f t="shared" si="24"/>
        <v/>
      </c>
      <c r="BP43" s="123" t="str">
        <f t="shared" si="25"/>
        <v/>
      </c>
      <c r="BQ43" s="124" t="str">
        <f t="shared" si="26"/>
        <v/>
      </c>
      <c r="BR43" s="142" t="str">
        <f t="shared" si="27"/>
        <v/>
      </c>
      <c r="BS43" s="143" t="str">
        <f t="shared" si="28"/>
        <v/>
      </c>
      <c r="BT43" s="143" t="str">
        <f t="shared" si="29"/>
        <v/>
      </c>
      <c r="BU43" s="143" t="str">
        <f t="shared" si="30"/>
        <v/>
      </c>
      <c r="BV43" s="143" t="str">
        <f t="shared" si="31"/>
        <v/>
      </c>
      <c r="BW43" s="144" t="str">
        <f t="shared" si="32"/>
        <v/>
      </c>
      <c r="BX43" s="141" t="str">
        <f t="shared" si="33"/>
        <v/>
      </c>
      <c r="BY43" s="139" t="str">
        <f t="shared" si="34"/>
        <v/>
      </c>
      <c r="BZ43" s="139" t="str">
        <f t="shared" si="35"/>
        <v/>
      </c>
      <c r="CA43" s="139" t="str">
        <f t="shared" si="36"/>
        <v/>
      </c>
      <c r="CB43" s="139" t="str">
        <f t="shared" si="37"/>
        <v/>
      </c>
      <c r="CC43" s="139" t="str">
        <f t="shared" si="38"/>
        <v/>
      </c>
      <c r="CD43" s="140" t="str">
        <f t="shared" si="39"/>
        <v/>
      </c>
      <c r="CE43" s="141" t="str">
        <f t="shared" si="40"/>
        <v/>
      </c>
      <c r="CF43" s="139" t="str">
        <f t="shared" si="41"/>
        <v/>
      </c>
      <c r="CG43" s="139" t="str">
        <f t="shared" si="42"/>
        <v/>
      </c>
      <c r="CH43" s="139" t="str">
        <f t="shared" si="43"/>
        <v/>
      </c>
      <c r="CI43" s="139" t="str">
        <f t="shared" si="44"/>
        <v/>
      </c>
      <c r="CJ43" s="139" t="str">
        <f t="shared" si="45"/>
        <v/>
      </c>
      <c r="CK43" s="140" t="str">
        <f t="shared" si="46"/>
        <v/>
      </c>
      <c r="CL43" s="142" t="str">
        <f t="shared" si="47"/>
        <v/>
      </c>
      <c r="CM43" s="143" t="str">
        <f t="shared" si="48"/>
        <v/>
      </c>
      <c r="CN43" s="143" t="str">
        <f t="shared" si="49"/>
        <v/>
      </c>
      <c r="CO43" s="143" t="str">
        <f t="shared" si="50"/>
        <v/>
      </c>
      <c r="CP43" s="143" t="str">
        <f t="shared" si="51"/>
        <v/>
      </c>
      <c r="CQ43" s="145" t="str">
        <f t="shared" si="52"/>
        <v/>
      </c>
      <c r="CR43" s="127"/>
      <c r="CS43" s="122" t="str">
        <f t="shared" si="53"/>
        <v/>
      </c>
      <c r="CT43" s="123" t="str">
        <f t="shared" si="54"/>
        <v/>
      </c>
      <c r="CU43" s="123" t="str">
        <f t="shared" si="55"/>
        <v/>
      </c>
      <c r="CV43" s="123" t="str">
        <f t="shared" si="56"/>
        <v/>
      </c>
      <c r="CW43" s="123">
        <f t="shared" si="57"/>
        <v>2700</v>
      </c>
      <c r="CX43" s="123" t="str">
        <f t="shared" si="58"/>
        <v/>
      </c>
      <c r="CY43" s="123" t="str">
        <f t="shared" si="59"/>
        <v/>
      </c>
      <c r="CZ43" s="123" t="str">
        <f t="shared" si="60"/>
        <v/>
      </c>
      <c r="DA43" s="124" t="str">
        <f t="shared" si="61"/>
        <v/>
      </c>
      <c r="DB43" s="128" t="str">
        <f t="shared" si="62"/>
        <v/>
      </c>
      <c r="DC43" s="123" t="str">
        <f t="shared" si="63"/>
        <v/>
      </c>
      <c r="DD43" s="123" t="str">
        <f t="shared" si="64"/>
        <v/>
      </c>
      <c r="DE43" s="123" t="str">
        <f t="shared" si="65"/>
        <v/>
      </c>
      <c r="DF43" s="123" t="str">
        <f t="shared" si="66"/>
        <v/>
      </c>
      <c r="DG43" s="123" t="str">
        <f t="shared" si="67"/>
        <v/>
      </c>
      <c r="DH43" s="123" t="str">
        <f t="shared" si="68"/>
        <v/>
      </c>
      <c r="DI43" s="129" t="str">
        <f t="shared" si="69"/>
        <v/>
      </c>
      <c r="DJ43" s="98" t="s">
        <v>123</v>
      </c>
      <c r="DK43" s="248">
        <f t="shared" si="76"/>
        <v>37</v>
      </c>
    </row>
    <row r="44" spans="2:115" ht="22.5" customHeight="1">
      <c r="B44" s="98" t="s">
        <v>123</v>
      </c>
      <c r="C44" s="248">
        <f t="shared" si="70"/>
        <v>38</v>
      </c>
      <c r="D44" s="259">
        <v>45722</v>
      </c>
      <c r="E44" s="260" t="s">
        <v>128</v>
      </c>
      <c r="F44" s="271" t="s">
        <v>160</v>
      </c>
      <c r="G44" s="272" t="s">
        <v>30</v>
      </c>
      <c r="H44" s="254" t="s">
        <v>54</v>
      </c>
      <c r="I44" s="270"/>
      <c r="J44" s="263">
        <v>6000</v>
      </c>
      <c r="K44" s="107">
        <f t="shared" si="71"/>
        <v>316337</v>
      </c>
      <c r="L44" s="256" t="str">
        <f t="shared" ref="L44:L45" si="192">HYPERLINK("./領収書_公開用/外領収書G36,37.pdf","領収書G36,G37")</f>
        <v>領収書G36,G37</v>
      </c>
      <c r="M44" s="267"/>
      <c r="N44" s="258" t="str">
        <f t="shared" ref="N44:R44" si="193">IF($H44=N$6,$I44,"")</f>
        <v/>
      </c>
      <c r="O44" s="136" t="str">
        <f t="shared" si="193"/>
        <v/>
      </c>
      <c r="P44" s="136" t="str">
        <f t="shared" si="193"/>
        <v/>
      </c>
      <c r="Q44" s="136" t="str">
        <f t="shared" si="193"/>
        <v/>
      </c>
      <c r="R44" s="137" t="str">
        <f t="shared" si="193"/>
        <v/>
      </c>
      <c r="S44" s="122" t="str">
        <f t="shared" ref="S44:AI44" si="194">IF($H44=S$6,$J44,"")</f>
        <v/>
      </c>
      <c r="T44" s="123" t="str">
        <f t="shared" si="194"/>
        <v/>
      </c>
      <c r="U44" s="123" t="str">
        <f t="shared" si="194"/>
        <v/>
      </c>
      <c r="V44" s="123" t="str">
        <f t="shared" si="194"/>
        <v/>
      </c>
      <c r="W44" s="122" t="str">
        <f t="shared" si="194"/>
        <v/>
      </c>
      <c r="X44" s="123">
        <f t="shared" si="194"/>
        <v>6000</v>
      </c>
      <c r="Y44" s="123" t="str">
        <f t="shared" si="194"/>
        <v/>
      </c>
      <c r="Z44" s="123" t="str">
        <f t="shared" si="194"/>
        <v/>
      </c>
      <c r="AA44" s="122" t="str">
        <f t="shared" si="194"/>
        <v/>
      </c>
      <c r="AB44" s="123" t="str">
        <f t="shared" si="194"/>
        <v/>
      </c>
      <c r="AC44" s="123" t="str">
        <f t="shared" si="194"/>
        <v/>
      </c>
      <c r="AD44" s="123" t="str">
        <f t="shared" si="194"/>
        <v/>
      </c>
      <c r="AE44" s="123" t="str">
        <f t="shared" si="194"/>
        <v/>
      </c>
      <c r="AF44" s="123" t="str">
        <f t="shared" si="194"/>
        <v/>
      </c>
      <c r="AG44" s="123" t="str">
        <f t="shared" si="194"/>
        <v/>
      </c>
      <c r="AH44" s="122" t="str">
        <f t="shared" si="194"/>
        <v/>
      </c>
      <c r="AI44" s="129" t="str">
        <f t="shared" si="194"/>
        <v/>
      </c>
      <c r="AJ44" s="274"/>
      <c r="AK44" s="152"/>
      <c r="AL44" s="98" t="s">
        <v>123</v>
      </c>
      <c r="AM44" s="248">
        <f t="shared" si="74"/>
        <v>38</v>
      </c>
      <c r="AN44" s="138" t="str">
        <f t="shared" ref="AN44:AR44" si="195">IF(AND($G44=AN$4,$H44=AN$6),$I44,"")</f>
        <v/>
      </c>
      <c r="AO44" s="139" t="str">
        <f t="shared" si="195"/>
        <v/>
      </c>
      <c r="AP44" s="139" t="str">
        <f t="shared" si="195"/>
        <v/>
      </c>
      <c r="AQ44" s="139" t="str">
        <f t="shared" si="195"/>
        <v/>
      </c>
      <c r="AR44" s="139" t="str">
        <f t="shared" si="195"/>
        <v/>
      </c>
      <c r="AS44" s="153"/>
      <c r="AT44" s="138" t="str">
        <f t="shared" si="3"/>
        <v/>
      </c>
      <c r="AU44" s="139" t="str">
        <f t="shared" si="4"/>
        <v/>
      </c>
      <c r="AV44" s="139" t="str">
        <f t="shared" si="5"/>
        <v/>
      </c>
      <c r="AW44" s="139" t="str">
        <f t="shared" si="6"/>
        <v/>
      </c>
      <c r="AX44" s="139" t="str">
        <f t="shared" si="7"/>
        <v/>
      </c>
      <c r="AY44" s="140" t="str">
        <f t="shared" si="8"/>
        <v/>
      </c>
      <c r="AZ44" s="141" t="str">
        <f t="shared" si="9"/>
        <v/>
      </c>
      <c r="BA44" s="139" t="str">
        <f t="shared" si="10"/>
        <v/>
      </c>
      <c r="BB44" s="139" t="str">
        <f t="shared" si="11"/>
        <v/>
      </c>
      <c r="BC44" s="139" t="str">
        <f t="shared" si="12"/>
        <v/>
      </c>
      <c r="BD44" s="140" t="str">
        <f t="shared" si="13"/>
        <v/>
      </c>
      <c r="BE44" s="122" t="str">
        <f t="shared" si="14"/>
        <v/>
      </c>
      <c r="BF44" s="123" t="str">
        <f t="shared" si="15"/>
        <v/>
      </c>
      <c r="BG44" s="123" t="str">
        <f t="shared" si="16"/>
        <v/>
      </c>
      <c r="BH44" s="123" t="str">
        <f t="shared" si="17"/>
        <v/>
      </c>
      <c r="BI44" s="122" t="str">
        <f t="shared" si="18"/>
        <v/>
      </c>
      <c r="BJ44" s="123" t="str">
        <f t="shared" si="19"/>
        <v/>
      </c>
      <c r="BK44" s="123" t="str">
        <f t="shared" si="20"/>
        <v/>
      </c>
      <c r="BL44" s="123" t="str">
        <f t="shared" si="21"/>
        <v/>
      </c>
      <c r="BM44" s="123" t="str">
        <f t="shared" si="22"/>
        <v/>
      </c>
      <c r="BN44" s="123" t="str">
        <f t="shared" si="23"/>
        <v/>
      </c>
      <c r="BO44" s="123" t="str">
        <f t="shared" si="24"/>
        <v/>
      </c>
      <c r="BP44" s="123" t="str">
        <f t="shared" si="25"/>
        <v/>
      </c>
      <c r="BQ44" s="124" t="str">
        <f t="shared" si="26"/>
        <v/>
      </c>
      <c r="BR44" s="142" t="str">
        <f t="shared" si="27"/>
        <v/>
      </c>
      <c r="BS44" s="143" t="str">
        <f t="shared" si="28"/>
        <v/>
      </c>
      <c r="BT44" s="143" t="str">
        <f t="shared" si="29"/>
        <v/>
      </c>
      <c r="BU44" s="143" t="str">
        <f t="shared" si="30"/>
        <v/>
      </c>
      <c r="BV44" s="143" t="str">
        <f t="shared" si="31"/>
        <v/>
      </c>
      <c r="BW44" s="144" t="str">
        <f t="shared" si="32"/>
        <v/>
      </c>
      <c r="BX44" s="141" t="str">
        <f t="shared" si="33"/>
        <v/>
      </c>
      <c r="BY44" s="139" t="str">
        <f t="shared" si="34"/>
        <v/>
      </c>
      <c r="BZ44" s="139" t="str">
        <f t="shared" si="35"/>
        <v/>
      </c>
      <c r="CA44" s="139" t="str">
        <f t="shared" si="36"/>
        <v/>
      </c>
      <c r="CB44" s="139" t="str">
        <f t="shared" si="37"/>
        <v/>
      </c>
      <c r="CC44" s="139" t="str">
        <f t="shared" si="38"/>
        <v/>
      </c>
      <c r="CD44" s="140" t="str">
        <f t="shared" si="39"/>
        <v/>
      </c>
      <c r="CE44" s="141" t="str">
        <f t="shared" si="40"/>
        <v/>
      </c>
      <c r="CF44" s="139" t="str">
        <f t="shared" si="41"/>
        <v/>
      </c>
      <c r="CG44" s="139" t="str">
        <f t="shared" si="42"/>
        <v/>
      </c>
      <c r="CH44" s="139" t="str">
        <f t="shared" si="43"/>
        <v/>
      </c>
      <c r="CI44" s="139" t="str">
        <f t="shared" si="44"/>
        <v/>
      </c>
      <c r="CJ44" s="139" t="str">
        <f t="shared" si="45"/>
        <v/>
      </c>
      <c r="CK44" s="140" t="str">
        <f t="shared" si="46"/>
        <v/>
      </c>
      <c r="CL44" s="142" t="str">
        <f t="shared" si="47"/>
        <v/>
      </c>
      <c r="CM44" s="143" t="str">
        <f t="shared" si="48"/>
        <v/>
      </c>
      <c r="CN44" s="143" t="str">
        <f t="shared" si="49"/>
        <v/>
      </c>
      <c r="CO44" s="143" t="str">
        <f t="shared" si="50"/>
        <v/>
      </c>
      <c r="CP44" s="143" t="str">
        <f t="shared" si="51"/>
        <v/>
      </c>
      <c r="CQ44" s="145" t="str">
        <f t="shared" si="52"/>
        <v/>
      </c>
      <c r="CR44" s="127"/>
      <c r="CS44" s="122" t="str">
        <f t="shared" si="53"/>
        <v/>
      </c>
      <c r="CT44" s="123" t="str">
        <f t="shared" si="54"/>
        <v/>
      </c>
      <c r="CU44" s="123" t="str">
        <f t="shared" si="55"/>
        <v/>
      </c>
      <c r="CV44" s="123" t="str">
        <f t="shared" si="56"/>
        <v/>
      </c>
      <c r="CW44" s="123">
        <f t="shared" si="57"/>
        <v>6000</v>
      </c>
      <c r="CX44" s="123" t="str">
        <f t="shared" si="58"/>
        <v/>
      </c>
      <c r="CY44" s="123" t="str">
        <f t="shared" si="59"/>
        <v/>
      </c>
      <c r="CZ44" s="123" t="str">
        <f t="shared" si="60"/>
        <v/>
      </c>
      <c r="DA44" s="124" t="str">
        <f t="shared" si="61"/>
        <v/>
      </c>
      <c r="DB44" s="128" t="str">
        <f t="shared" si="62"/>
        <v/>
      </c>
      <c r="DC44" s="123" t="str">
        <f t="shared" si="63"/>
        <v/>
      </c>
      <c r="DD44" s="123" t="str">
        <f t="shared" si="64"/>
        <v/>
      </c>
      <c r="DE44" s="123" t="str">
        <f t="shared" si="65"/>
        <v/>
      </c>
      <c r="DF44" s="123" t="str">
        <f t="shared" si="66"/>
        <v/>
      </c>
      <c r="DG44" s="123" t="str">
        <f t="shared" si="67"/>
        <v/>
      </c>
      <c r="DH44" s="123" t="str">
        <f t="shared" si="68"/>
        <v/>
      </c>
      <c r="DI44" s="129" t="str">
        <f t="shared" si="69"/>
        <v/>
      </c>
      <c r="DJ44" s="98" t="s">
        <v>123</v>
      </c>
      <c r="DK44" s="248">
        <f t="shared" si="76"/>
        <v>38</v>
      </c>
    </row>
    <row r="45" spans="2:115" ht="22.5" customHeight="1">
      <c r="B45" s="98" t="s">
        <v>123</v>
      </c>
      <c r="C45" s="248">
        <f t="shared" si="70"/>
        <v>39</v>
      </c>
      <c r="D45" s="259">
        <v>45722</v>
      </c>
      <c r="E45" s="260" t="s">
        <v>128</v>
      </c>
      <c r="F45" s="271" t="s">
        <v>161</v>
      </c>
      <c r="G45" s="272" t="s">
        <v>30</v>
      </c>
      <c r="H45" s="254" t="s">
        <v>64</v>
      </c>
      <c r="I45" s="270"/>
      <c r="J45" s="263">
        <v>57000</v>
      </c>
      <c r="K45" s="107">
        <f t="shared" si="71"/>
        <v>259337</v>
      </c>
      <c r="L45" s="256" t="str">
        <f t="shared" si="192"/>
        <v>領収書G36,G37</v>
      </c>
      <c r="M45" s="256" t="str">
        <f>HYPERLINK("./領収書_公開用/外領収書G37請求書G37.pdf","請求書G37")</f>
        <v>請求書G37</v>
      </c>
      <c r="N45" s="258" t="str">
        <f t="shared" ref="N45:R45" si="196">IF($H45=N$6,$I45,"")</f>
        <v/>
      </c>
      <c r="O45" s="136" t="str">
        <f t="shared" si="196"/>
        <v/>
      </c>
      <c r="P45" s="136" t="str">
        <f t="shared" si="196"/>
        <v/>
      </c>
      <c r="Q45" s="136" t="str">
        <f t="shared" si="196"/>
        <v/>
      </c>
      <c r="R45" s="137" t="str">
        <f t="shared" si="196"/>
        <v/>
      </c>
      <c r="S45" s="122" t="str">
        <f t="shared" ref="S45:AI45" si="197">IF($H45=S$6,$J45,"")</f>
        <v/>
      </c>
      <c r="T45" s="123" t="str">
        <f t="shared" si="197"/>
        <v/>
      </c>
      <c r="U45" s="123" t="str">
        <f t="shared" si="197"/>
        <v/>
      </c>
      <c r="V45" s="123" t="str">
        <f t="shared" si="197"/>
        <v/>
      </c>
      <c r="W45" s="122" t="str">
        <f t="shared" si="197"/>
        <v/>
      </c>
      <c r="X45" s="123" t="str">
        <f t="shared" si="197"/>
        <v/>
      </c>
      <c r="Y45" s="123" t="str">
        <f t="shared" si="197"/>
        <v/>
      </c>
      <c r="Z45" s="123" t="str">
        <f t="shared" si="197"/>
        <v/>
      </c>
      <c r="AA45" s="122" t="str">
        <f t="shared" si="197"/>
        <v/>
      </c>
      <c r="AB45" s="123" t="str">
        <f t="shared" si="197"/>
        <v/>
      </c>
      <c r="AC45" s="123" t="str">
        <f t="shared" si="197"/>
        <v/>
      </c>
      <c r="AD45" s="123" t="str">
        <f t="shared" si="197"/>
        <v/>
      </c>
      <c r="AE45" s="123" t="str">
        <f t="shared" si="197"/>
        <v/>
      </c>
      <c r="AF45" s="123" t="str">
        <f t="shared" si="197"/>
        <v/>
      </c>
      <c r="AG45" s="123" t="str">
        <f t="shared" si="197"/>
        <v/>
      </c>
      <c r="AH45" s="122">
        <f t="shared" si="197"/>
        <v>57000</v>
      </c>
      <c r="AI45" s="129" t="str">
        <f t="shared" si="197"/>
        <v/>
      </c>
      <c r="AJ45" s="274"/>
      <c r="AK45" s="152"/>
      <c r="AL45" s="98" t="s">
        <v>123</v>
      </c>
      <c r="AM45" s="248">
        <f t="shared" si="74"/>
        <v>39</v>
      </c>
      <c r="AN45" s="138" t="str">
        <f t="shared" ref="AN45:AR45" si="198">IF(AND($G45=AN$4,$H45=AN$6),$I45,"")</f>
        <v/>
      </c>
      <c r="AO45" s="139" t="str">
        <f t="shared" si="198"/>
        <v/>
      </c>
      <c r="AP45" s="139" t="str">
        <f t="shared" si="198"/>
        <v/>
      </c>
      <c r="AQ45" s="139" t="str">
        <f t="shared" si="198"/>
        <v/>
      </c>
      <c r="AR45" s="139" t="str">
        <f t="shared" si="198"/>
        <v/>
      </c>
      <c r="AS45" s="153"/>
      <c r="AT45" s="138" t="str">
        <f t="shared" si="3"/>
        <v/>
      </c>
      <c r="AU45" s="139" t="str">
        <f t="shared" si="4"/>
        <v/>
      </c>
      <c r="AV45" s="139" t="str">
        <f t="shared" si="5"/>
        <v/>
      </c>
      <c r="AW45" s="139" t="str">
        <f t="shared" si="6"/>
        <v/>
      </c>
      <c r="AX45" s="139" t="str">
        <f t="shared" si="7"/>
        <v/>
      </c>
      <c r="AY45" s="140" t="str">
        <f t="shared" si="8"/>
        <v/>
      </c>
      <c r="AZ45" s="141" t="str">
        <f t="shared" si="9"/>
        <v/>
      </c>
      <c r="BA45" s="139" t="str">
        <f t="shared" si="10"/>
        <v/>
      </c>
      <c r="BB45" s="139" t="str">
        <f t="shared" si="11"/>
        <v/>
      </c>
      <c r="BC45" s="139" t="str">
        <f t="shared" si="12"/>
        <v/>
      </c>
      <c r="BD45" s="140" t="str">
        <f t="shared" si="13"/>
        <v/>
      </c>
      <c r="BE45" s="122" t="str">
        <f t="shared" si="14"/>
        <v/>
      </c>
      <c r="BF45" s="123" t="str">
        <f t="shared" si="15"/>
        <v/>
      </c>
      <c r="BG45" s="123" t="str">
        <f t="shared" si="16"/>
        <v/>
      </c>
      <c r="BH45" s="123" t="str">
        <f t="shared" si="17"/>
        <v/>
      </c>
      <c r="BI45" s="122" t="str">
        <f t="shared" si="18"/>
        <v/>
      </c>
      <c r="BJ45" s="123" t="str">
        <f t="shared" si="19"/>
        <v/>
      </c>
      <c r="BK45" s="123" t="str">
        <f t="shared" si="20"/>
        <v/>
      </c>
      <c r="BL45" s="123" t="str">
        <f t="shared" si="21"/>
        <v/>
      </c>
      <c r="BM45" s="123" t="str">
        <f t="shared" si="22"/>
        <v/>
      </c>
      <c r="BN45" s="123" t="str">
        <f t="shared" si="23"/>
        <v/>
      </c>
      <c r="BO45" s="123" t="str">
        <f t="shared" si="24"/>
        <v/>
      </c>
      <c r="BP45" s="123" t="str">
        <f t="shared" si="25"/>
        <v/>
      </c>
      <c r="BQ45" s="124" t="str">
        <f t="shared" si="26"/>
        <v/>
      </c>
      <c r="BR45" s="142" t="str">
        <f t="shared" si="27"/>
        <v/>
      </c>
      <c r="BS45" s="143" t="str">
        <f t="shared" si="28"/>
        <v/>
      </c>
      <c r="BT45" s="143" t="str">
        <f t="shared" si="29"/>
        <v/>
      </c>
      <c r="BU45" s="143" t="str">
        <f t="shared" si="30"/>
        <v/>
      </c>
      <c r="BV45" s="143" t="str">
        <f t="shared" si="31"/>
        <v/>
      </c>
      <c r="BW45" s="144" t="str">
        <f t="shared" si="32"/>
        <v/>
      </c>
      <c r="BX45" s="141" t="str">
        <f t="shared" si="33"/>
        <v/>
      </c>
      <c r="BY45" s="139" t="str">
        <f t="shared" si="34"/>
        <v/>
      </c>
      <c r="BZ45" s="139" t="str">
        <f t="shared" si="35"/>
        <v/>
      </c>
      <c r="CA45" s="139" t="str">
        <f t="shared" si="36"/>
        <v/>
      </c>
      <c r="CB45" s="139" t="str">
        <f t="shared" si="37"/>
        <v/>
      </c>
      <c r="CC45" s="139" t="str">
        <f t="shared" si="38"/>
        <v/>
      </c>
      <c r="CD45" s="140" t="str">
        <f t="shared" si="39"/>
        <v/>
      </c>
      <c r="CE45" s="141" t="str">
        <f t="shared" si="40"/>
        <v/>
      </c>
      <c r="CF45" s="139" t="str">
        <f t="shared" si="41"/>
        <v/>
      </c>
      <c r="CG45" s="139" t="str">
        <f t="shared" si="42"/>
        <v/>
      </c>
      <c r="CH45" s="139" t="str">
        <f t="shared" si="43"/>
        <v/>
      </c>
      <c r="CI45" s="139" t="str">
        <f t="shared" si="44"/>
        <v/>
      </c>
      <c r="CJ45" s="139" t="str">
        <f t="shared" si="45"/>
        <v/>
      </c>
      <c r="CK45" s="140" t="str">
        <f t="shared" si="46"/>
        <v/>
      </c>
      <c r="CL45" s="142" t="str">
        <f t="shared" si="47"/>
        <v/>
      </c>
      <c r="CM45" s="143" t="str">
        <f t="shared" si="48"/>
        <v/>
      </c>
      <c r="CN45" s="143" t="str">
        <f t="shared" si="49"/>
        <v/>
      </c>
      <c r="CO45" s="143" t="str">
        <f t="shared" si="50"/>
        <v/>
      </c>
      <c r="CP45" s="143" t="str">
        <f t="shared" si="51"/>
        <v/>
      </c>
      <c r="CQ45" s="145" t="str">
        <f t="shared" si="52"/>
        <v/>
      </c>
      <c r="CR45" s="127"/>
      <c r="CS45" s="122" t="str">
        <f t="shared" si="53"/>
        <v/>
      </c>
      <c r="CT45" s="123" t="str">
        <f t="shared" si="54"/>
        <v/>
      </c>
      <c r="CU45" s="123" t="str">
        <f t="shared" si="55"/>
        <v/>
      </c>
      <c r="CV45" s="123" t="str">
        <f t="shared" si="56"/>
        <v/>
      </c>
      <c r="CW45" s="123" t="str">
        <f t="shared" si="57"/>
        <v/>
      </c>
      <c r="CX45" s="123" t="str">
        <f t="shared" si="58"/>
        <v/>
      </c>
      <c r="CY45" s="123" t="str">
        <f t="shared" si="59"/>
        <v/>
      </c>
      <c r="CZ45" s="123" t="str">
        <f t="shared" si="60"/>
        <v/>
      </c>
      <c r="DA45" s="124">
        <f t="shared" si="61"/>
        <v>57000</v>
      </c>
      <c r="DB45" s="128" t="str">
        <f t="shared" si="62"/>
        <v/>
      </c>
      <c r="DC45" s="123" t="str">
        <f t="shared" si="63"/>
        <v/>
      </c>
      <c r="DD45" s="123" t="str">
        <f t="shared" si="64"/>
        <v/>
      </c>
      <c r="DE45" s="123" t="str">
        <f t="shared" si="65"/>
        <v/>
      </c>
      <c r="DF45" s="123" t="str">
        <f t="shared" si="66"/>
        <v/>
      </c>
      <c r="DG45" s="123" t="str">
        <f t="shared" si="67"/>
        <v/>
      </c>
      <c r="DH45" s="123" t="str">
        <f t="shared" si="68"/>
        <v/>
      </c>
      <c r="DI45" s="129" t="str">
        <f t="shared" si="69"/>
        <v/>
      </c>
      <c r="DJ45" s="98" t="s">
        <v>123</v>
      </c>
      <c r="DK45" s="248">
        <f t="shared" si="76"/>
        <v>39</v>
      </c>
    </row>
    <row r="46" spans="2:115" ht="22.5" customHeight="1">
      <c r="B46" s="98" t="s">
        <v>123</v>
      </c>
      <c r="C46" s="248">
        <f t="shared" si="70"/>
        <v>40</v>
      </c>
      <c r="D46" s="259">
        <v>45724</v>
      </c>
      <c r="E46" s="260" t="s">
        <v>128</v>
      </c>
      <c r="F46" s="271" t="s">
        <v>162</v>
      </c>
      <c r="G46" s="272" t="s">
        <v>25</v>
      </c>
      <c r="H46" s="254" t="s">
        <v>50</v>
      </c>
      <c r="I46" s="270"/>
      <c r="J46" s="263">
        <v>657</v>
      </c>
      <c r="K46" s="107">
        <f t="shared" si="71"/>
        <v>258680</v>
      </c>
      <c r="L46" s="256" t="str">
        <f t="shared" ref="L46:L48" si="199">HYPERLINK("./領収書_公開用/外領収書G38-40,43,44.pdf","領収書G38-G40,G43,G44")</f>
        <v>領収書G38-G40,G43,G44</v>
      </c>
      <c r="M46" s="267"/>
      <c r="N46" s="258" t="str">
        <f t="shared" ref="N46:R46" si="200">IF($H46=N$6,$I46,"")</f>
        <v/>
      </c>
      <c r="O46" s="136" t="str">
        <f t="shared" si="200"/>
        <v/>
      </c>
      <c r="P46" s="136" t="str">
        <f t="shared" si="200"/>
        <v/>
      </c>
      <c r="Q46" s="136" t="str">
        <f t="shared" si="200"/>
        <v/>
      </c>
      <c r="R46" s="137" t="str">
        <f t="shared" si="200"/>
        <v/>
      </c>
      <c r="S46" s="122" t="str">
        <f t="shared" ref="S46:AI46" si="201">IF($H46=S$6,$J46,"")</f>
        <v/>
      </c>
      <c r="T46" s="123">
        <f t="shared" si="201"/>
        <v>657</v>
      </c>
      <c r="U46" s="123" t="str">
        <f t="shared" si="201"/>
        <v/>
      </c>
      <c r="V46" s="123" t="str">
        <f t="shared" si="201"/>
        <v/>
      </c>
      <c r="W46" s="122" t="str">
        <f t="shared" si="201"/>
        <v/>
      </c>
      <c r="X46" s="123" t="str">
        <f t="shared" si="201"/>
        <v/>
      </c>
      <c r="Y46" s="123" t="str">
        <f t="shared" si="201"/>
        <v/>
      </c>
      <c r="Z46" s="123" t="str">
        <f t="shared" si="201"/>
        <v/>
      </c>
      <c r="AA46" s="122" t="str">
        <f t="shared" si="201"/>
        <v/>
      </c>
      <c r="AB46" s="123" t="str">
        <f t="shared" si="201"/>
        <v/>
      </c>
      <c r="AC46" s="123" t="str">
        <f t="shared" si="201"/>
        <v/>
      </c>
      <c r="AD46" s="123" t="str">
        <f t="shared" si="201"/>
        <v/>
      </c>
      <c r="AE46" s="123" t="str">
        <f t="shared" si="201"/>
        <v/>
      </c>
      <c r="AF46" s="123" t="str">
        <f t="shared" si="201"/>
        <v/>
      </c>
      <c r="AG46" s="123" t="str">
        <f t="shared" si="201"/>
        <v/>
      </c>
      <c r="AH46" s="122" t="str">
        <f t="shared" si="201"/>
        <v/>
      </c>
      <c r="AI46" s="129" t="str">
        <f t="shared" si="201"/>
        <v/>
      </c>
      <c r="AJ46" s="274"/>
      <c r="AK46" s="152"/>
      <c r="AL46" s="98" t="s">
        <v>123</v>
      </c>
      <c r="AM46" s="248">
        <f t="shared" si="74"/>
        <v>40</v>
      </c>
      <c r="AN46" s="138" t="str">
        <f t="shared" ref="AN46:AR46" si="202">IF(AND($G46=AN$4,$H46=AN$6),$I46,"")</f>
        <v/>
      </c>
      <c r="AO46" s="139" t="str">
        <f t="shared" si="202"/>
        <v/>
      </c>
      <c r="AP46" s="139" t="str">
        <f t="shared" si="202"/>
        <v/>
      </c>
      <c r="AQ46" s="139" t="str">
        <f t="shared" si="202"/>
        <v/>
      </c>
      <c r="AR46" s="139" t="str">
        <f t="shared" si="202"/>
        <v/>
      </c>
      <c r="AS46" s="153"/>
      <c r="AT46" s="138" t="str">
        <f t="shared" si="3"/>
        <v/>
      </c>
      <c r="AU46" s="139" t="str">
        <f t="shared" si="4"/>
        <v/>
      </c>
      <c r="AV46" s="139" t="str">
        <f t="shared" si="5"/>
        <v/>
      </c>
      <c r="AW46" s="139" t="str">
        <f t="shared" si="6"/>
        <v/>
      </c>
      <c r="AX46" s="139" t="str">
        <f t="shared" si="7"/>
        <v/>
      </c>
      <c r="AY46" s="140" t="str">
        <f t="shared" si="8"/>
        <v/>
      </c>
      <c r="AZ46" s="141" t="str">
        <f t="shared" si="9"/>
        <v/>
      </c>
      <c r="BA46" s="139" t="str">
        <f t="shared" si="10"/>
        <v/>
      </c>
      <c r="BB46" s="139" t="str">
        <f t="shared" si="11"/>
        <v/>
      </c>
      <c r="BC46" s="139" t="str">
        <f t="shared" si="12"/>
        <v/>
      </c>
      <c r="BD46" s="140" t="str">
        <f t="shared" si="13"/>
        <v/>
      </c>
      <c r="BE46" s="122" t="str">
        <f t="shared" si="14"/>
        <v/>
      </c>
      <c r="BF46" s="123">
        <f t="shared" si="15"/>
        <v>657</v>
      </c>
      <c r="BG46" s="123" t="str">
        <f t="shared" si="16"/>
        <v/>
      </c>
      <c r="BH46" s="123" t="str">
        <f t="shared" si="17"/>
        <v/>
      </c>
      <c r="BI46" s="122" t="str">
        <f t="shared" si="18"/>
        <v/>
      </c>
      <c r="BJ46" s="123" t="str">
        <f t="shared" si="19"/>
        <v/>
      </c>
      <c r="BK46" s="123" t="str">
        <f t="shared" si="20"/>
        <v/>
      </c>
      <c r="BL46" s="123" t="str">
        <f t="shared" si="21"/>
        <v/>
      </c>
      <c r="BM46" s="123" t="str">
        <f t="shared" si="22"/>
        <v/>
      </c>
      <c r="BN46" s="123" t="str">
        <f t="shared" si="23"/>
        <v/>
      </c>
      <c r="BO46" s="123" t="str">
        <f t="shared" si="24"/>
        <v/>
      </c>
      <c r="BP46" s="123" t="str">
        <f t="shared" si="25"/>
        <v/>
      </c>
      <c r="BQ46" s="124" t="str">
        <f t="shared" si="26"/>
        <v/>
      </c>
      <c r="BR46" s="142" t="str">
        <f t="shared" si="27"/>
        <v/>
      </c>
      <c r="BS46" s="143" t="str">
        <f t="shared" si="28"/>
        <v/>
      </c>
      <c r="BT46" s="143" t="str">
        <f t="shared" si="29"/>
        <v/>
      </c>
      <c r="BU46" s="143" t="str">
        <f t="shared" si="30"/>
        <v/>
      </c>
      <c r="BV46" s="143" t="str">
        <f t="shared" si="31"/>
        <v/>
      </c>
      <c r="BW46" s="144" t="str">
        <f t="shared" si="32"/>
        <v/>
      </c>
      <c r="BX46" s="141" t="str">
        <f t="shared" si="33"/>
        <v/>
      </c>
      <c r="BY46" s="139" t="str">
        <f t="shared" si="34"/>
        <v/>
      </c>
      <c r="BZ46" s="139" t="str">
        <f t="shared" si="35"/>
        <v/>
      </c>
      <c r="CA46" s="139" t="str">
        <f t="shared" si="36"/>
        <v/>
      </c>
      <c r="CB46" s="139" t="str">
        <f t="shared" si="37"/>
        <v/>
      </c>
      <c r="CC46" s="139" t="str">
        <f t="shared" si="38"/>
        <v/>
      </c>
      <c r="CD46" s="140" t="str">
        <f t="shared" si="39"/>
        <v/>
      </c>
      <c r="CE46" s="141" t="str">
        <f t="shared" si="40"/>
        <v/>
      </c>
      <c r="CF46" s="139" t="str">
        <f t="shared" si="41"/>
        <v/>
      </c>
      <c r="CG46" s="139" t="str">
        <f t="shared" si="42"/>
        <v/>
      </c>
      <c r="CH46" s="139" t="str">
        <f t="shared" si="43"/>
        <v/>
      </c>
      <c r="CI46" s="139" t="str">
        <f t="shared" si="44"/>
        <v/>
      </c>
      <c r="CJ46" s="139" t="str">
        <f t="shared" si="45"/>
        <v/>
      </c>
      <c r="CK46" s="140" t="str">
        <f t="shared" si="46"/>
        <v/>
      </c>
      <c r="CL46" s="142" t="str">
        <f t="shared" si="47"/>
        <v/>
      </c>
      <c r="CM46" s="143" t="str">
        <f t="shared" si="48"/>
        <v/>
      </c>
      <c r="CN46" s="143" t="str">
        <f t="shared" si="49"/>
        <v/>
      </c>
      <c r="CO46" s="143" t="str">
        <f t="shared" si="50"/>
        <v/>
      </c>
      <c r="CP46" s="143" t="str">
        <f t="shared" si="51"/>
        <v/>
      </c>
      <c r="CQ46" s="145" t="str">
        <f t="shared" si="52"/>
        <v/>
      </c>
      <c r="CR46" s="127"/>
      <c r="CS46" s="122" t="str">
        <f t="shared" si="53"/>
        <v/>
      </c>
      <c r="CT46" s="123" t="str">
        <f t="shared" si="54"/>
        <v/>
      </c>
      <c r="CU46" s="123" t="str">
        <f t="shared" si="55"/>
        <v/>
      </c>
      <c r="CV46" s="123" t="str">
        <f t="shared" si="56"/>
        <v/>
      </c>
      <c r="CW46" s="123" t="str">
        <f t="shared" si="57"/>
        <v/>
      </c>
      <c r="CX46" s="123" t="str">
        <f t="shared" si="58"/>
        <v/>
      </c>
      <c r="CY46" s="123" t="str">
        <f t="shared" si="59"/>
        <v/>
      </c>
      <c r="CZ46" s="123" t="str">
        <f t="shared" si="60"/>
        <v/>
      </c>
      <c r="DA46" s="124" t="str">
        <f t="shared" si="61"/>
        <v/>
      </c>
      <c r="DB46" s="128" t="str">
        <f t="shared" si="62"/>
        <v/>
      </c>
      <c r="DC46" s="123" t="str">
        <f t="shared" si="63"/>
        <v/>
      </c>
      <c r="DD46" s="123" t="str">
        <f t="shared" si="64"/>
        <v/>
      </c>
      <c r="DE46" s="123" t="str">
        <f t="shared" si="65"/>
        <v/>
      </c>
      <c r="DF46" s="123" t="str">
        <f t="shared" si="66"/>
        <v/>
      </c>
      <c r="DG46" s="123" t="str">
        <f t="shared" si="67"/>
        <v/>
      </c>
      <c r="DH46" s="123" t="str">
        <f t="shared" si="68"/>
        <v/>
      </c>
      <c r="DI46" s="129" t="str">
        <f t="shared" si="69"/>
        <v/>
      </c>
      <c r="DJ46" s="98" t="s">
        <v>123</v>
      </c>
      <c r="DK46" s="248">
        <f t="shared" si="76"/>
        <v>40</v>
      </c>
    </row>
    <row r="47" spans="2:115" ht="22.5" customHeight="1">
      <c r="B47" s="98" t="s">
        <v>123</v>
      </c>
      <c r="C47" s="248">
        <f t="shared" si="70"/>
        <v>41</v>
      </c>
      <c r="D47" s="259">
        <v>45724</v>
      </c>
      <c r="E47" s="260" t="s">
        <v>128</v>
      </c>
      <c r="F47" s="271" t="s">
        <v>163</v>
      </c>
      <c r="G47" s="272" t="s">
        <v>31</v>
      </c>
      <c r="H47" s="254" t="s">
        <v>61</v>
      </c>
      <c r="I47" s="270"/>
      <c r="J47" s="263">
        <v>2772</v>
      </c>
      <c r="K47" s="107">
        <f t="shared" si="71"/>
        <v>255908</v>
      </c>
      <c r="L47" s="256" t="str">
        <f t="shared" si="199"/>
        <v>領収書G38-G40,G43,G44</v>
      </c>
      <c r="M47" s="267"/>
      <c r="N47" s="258" t="str">
        <f t="shared" ref="N47:R47" si="203">IF($H47=N$6,$I47,"")</f>
        <v/>
      </c>
      <c r="O47" s="136" t="str">
        <f t="shared" si="203"/>
        <v/>
      </c>
      <c r="P47" s="136" t="str">
        <f t="shared" si="203"/>
        <v/>
      </c>
      <c r="Q47" s="136" t="str">
        <f t="shared" si="203"/>
        <v/>
      </c>
      <c r="R47" s="137" t="str">
        <f t="shared" si="203"/>
        <v/>
      </c>
      <c r="S47" s="122" t="str">
        <f t="shared" ref="S47:AI47" si="204">IF($H47=S$6,$J47,"")</f>
        <v/>
      </c>
      <c r="T47" s="123" t="str">
        <f t="shared" si="204"/>
        <v/>
      </c>
      <c r="U47" s="123" t="str">
        <f t="shared" si="204"/>
        <v/>
      </c>
      <c r="V47" s="123" t="str">
        <f t="shared" si="204"/>
        <v/>
      </c>
      <c r="W47" s="122" t="str">
        <f t="shared" si="204"/>
        <v/>
      </c>
      <c r="X47" s="123" t="str">
        <f t="shared" si="204"/>
        <v/>
      </c>
      <c r="Y47" s="123" t="str">
        <f t="shared" si="204"/>
        <v/>
      </c>
      <c r="Z47" s="123" t="str">
        <f t="shared" si="204"/>
        <v/>
      </c>
      <c r="AA47" s="122" t="str">
        <f t="shared" si="204"/>
        <v/>
      </c>
      <c r="AB47" s="123" t="str">
        <f t="shared" si="204"/>
        <v/>
      </c>
      <c r="AC47" s="123" t="str">
        <f t="shared" si="204"/>
        <v/>
      </c>
      <c r="AD47" s="123" t="str">
        <f t="shared" si="204"/>
        <v/>
      </c>
      <c r="AE47" s="123">
        <f t="shared" si="204"/>
        <v>2772</v>
      </c>
      <c r="AF47" s="123" t="str">
        <f t="shared" si="204"/>
        <v/>
      </c>
      <c r="AG47" s="123" t="str">
        <f t="shared" si="204"/>
        <v/>
      </c>
      <c r="AH47" s="122" t="str">
        <f t="shared" si="204"/>
        <v/>
      </c>
      <c r="AI47" s="129" t="str">
        <f t="shared" si="204"/>
        <v/>
      </c>
      <c r="AJ47" s="274"/>
      <c r="AK47" s="152"/>
      <c r="AL47" s="98" t="s">
        <v>123</v>
      </c>
      <c r="AM47" s="248">
        <f t="shared" si="74"/>
        <v>41</v>
      </c>
      <c r="AN47" s="138" t="str">
        <f t="shared" ref="AN47:AR47" si="205">IF(AND($G47=AN$4,$H47=AN$6),$I47,"")</f>
        <v/>
      </c>
      <c r="AO47" s="139" t="str">
        <f t="shared" si="205"/>
        <v/>
      </c>
      <c r="AP47" s="139" t="str">
        <f t="shared" si="205"/>
        <v/>
      </c>
      <c r="AQ47" s="139" t="str">
        <f t="shared" si="205"/>
        <v/>
      </c>
      <c r="AR47" s="139" t="str">
        <f t="shared" si="205"/>
        <v/>
      </c>
      <c r="AS47" s="153"/>
      <c r="AT47" s="138" t="str">
        <f t="shared" si="3"/>
        <v/>
      </c>
      <c r="AU47" s="139" t="str">
        <f t="shared" si="4"/>
        <v/>
      </c>
      <c r="AV47" s="139" t="str">
        <f t="shared" si="5"/>
        <v/>
      </c>
      <c r="AW47" s="139" t="str">
        <f t="shared" si="6"/>
        <v/>
      </c>
      <c r="AX47" s="139" t="str">
        <f t="shared" si="7"/>
        <v/>
      </c>
      <c r="AY47" s="140" t="str">
        <f t="shared" si="8"/>
        <v/>
      </c>
      <c r="AZ47" s="141" t="str">
        <f t="shared" si="9"/>
        <v/>
      </c>
      <c r="BA47" s="139" t="str">
        <f t="shared" si="10"/>
        <v/>
      </c>
      <c r="BB47" s="139" t="str">
        <f t="shared" si="11"/>
        <v/>
      </c>
      <c r="BC47" s="139" t="str">
        <f t="shared" si="12"/>
        <v/>
      </c>
      <c r="BD47" s="140" t="str">
        <f t="shared" si="13"/>
        <v/>
      </c>
      <c r="BE47" s="122" t="str">
        <f t="shared" si="14"/>
        <v/>
      </c>
      <c r="BF47" s="123" t="str">
        <f t="shared" si="15"/>
        <v/>
      </c>
      <c r="BG47" s="123" t="str">
        <f t="shared" si="16"/>
        <v/>
      </c>
      <c r="BH47" s="123" t="str">
        <f t="shared" si="17"/>
        <v/>
      </c>
      <c r="BI47" s="122" t="str">
        <f t="shared" si="18"/>
        <v/>
      </c>
      <c r="BJ47" s="123" t="str">
        <f t="shared" si="19"/>
        <v/>
      </c>
      <c r="BK47" s="123" t="str">
        <f t="shared" si="20"/>
        <v/>
      </c>
      <c r="BL47" s="123" t="str">
        <f t="shared" si="21"/>
        <v/>
      </c>
      <c r="BM47" s="123" t="str">
        <f t="shared" si="22"/>
        <v/>
      </c>
      <c r="BN47" s="123" t="str">
        <f t="shared" si="23"/>
        <v/>
      </c>
      <c r="BO47" s="123" t="str">
        <f t="shared" si="24"/>
        <v/>
      </c>
      <c r="BP47" s="123" t="str">
        <f t="shared" si="25"/>
        <v/>
      </c>
      <c r="BQ47" s="124" t="str">
        <f t="shared" si="26"/>
        <v/>
      </c>
      <c r="BR47" s="142" t="str">
        <f t="shared" si="27"/>
        <v/>
      </c>
      <c r="BS47" s="143" t="str">
        <f t="shared" si="28"/>
        <v/>
      </c>
      <c r="BT47" s="143" t="str">
        <f t="shared" si="29"/>
        <v/>
      </c>
      <c r="BU47" s="143" t="str">
        <f t="shared" si="30"/>
        <v/>
      </c>
      <c r="BV47" s="143" t="str">
        <f t="shared" si="31"/>
        <v/>
      </c>
      <c r="BW47" s="144" t="str">
        <f t="shared" si="32"/>
        <v/>
      </c>
      <c r="BX47" s="141" t="str">
        <f t="shared" si="33"/>
        <v/>
      </c>
      <c r="BY47" s="139" t="str">
        <f t="shared" si="34"/>
        <v/>
      </c>
      <c r="BZ47" s="139" t="str">
        <f t="shared" si="35"/>
        <v/>
      </c>
      <c r="CA47" s="139" t="str">
        <f t="shared" si="36"/>
        <v/>
      </c>
      <c r="CB47" s="139" t="str">
        <f t="shared" si="37"/>
        <v/>
      </c>
      <c r="CC47" s="139" t="str">
        <f t="shared" si="38"/>
        <v/>
      </c>
      <c r="CD47" s="140" t="str">
        <f t="shared" si="39"/>
        <v/>
      </c>
      <c r="CE47" s="141" t="str">
        <f t="shared" si="40"/>
        <v/>
      </c>
      <c r="CF47" s="139" t="str">
        <f t="shared" si="41"/>
        <v/>
      </c>
      <c r="CG47" s="139" t="str">
        <f t="shared" si="42"/>
        <v/>
      </c>
      <c r="CH47" s="139" t="str">
        <f t="shared" si="43"/>
        <v/>
      </c>
      <c r="CI47" s="139" t="str">
        <f t="shared" si="44"/>
        <v/>
      </c>
      <c r="CJ47" s="139" t="str">
        <f t="shared" si="45"/>
        <v/>
      </c>
      <c r="CK47" s="140" t="str">
        <f t="shared" si="46"/>
        <v/>
      </c>
      <c r="CL47" s="142" t="str">
        <f t="shared" si="47"/>
        <v/>
      </c>
      <c r="CM47" s="143" t="str">
        <f t="shared" si="48"/>
        <v/>
      </c>
      <c r="CN47" s="143" t="str">
        <f t="shared" si="49"/>
        <v/>
      </c>
      <c r="CO47" s="143" t="str">
        <f t="shared" si="50"/>
        <v/>
      </c>
      <c r="CP47" s="143" t="str">
        <f t="shared" si="51"/>
        <v/>
      </c>
      <c r="CQ47" s="145" t="str">
        <f t="shared" si="52"/>
        <v/>
      </c>
      <c r="CR47" s="127"/>
      <c r="CS47" s="122" t="str">
        <f t="shared" si="53"/>
        <v/>
      </c>
      <c r="CT47" s="123" t="str">
        <f t="shared" si="54"/>
        <v/>
      </c>
      <c r="CU47" s="123" t="str">
        <f t="shared" si="55"/>
        <v/>
      </c>
      <c r="CV47" s="123" t="str">
        <f t="shared" si="56"/>
        <v/>
      </c>
      <c r="CW47" s="123" t="str">
        <f t="shared" si="57"/>
        <v/>
      </c>
      <c r="CX47" s="123" t="str">
        <f t="shared" si="58"/>
        <v/>
      </c>
      <c r="CY47" s="123" t="str">
        <f t="shared" si="59"/>
        <v/>
      </c>
      <c r="CZ47" s="123" t="str">
        <f t="shared" si="60"/>
        <v/>
      </c>
      <c r="DA47" s="124" t="str">
        <f t="shared" si="61"/>
        <v/>
      </c>
      <c r="DB47" s="128" t="str">
        <f t="shared" si="62"/>
        <v/>
      </c>
      <c r="DC47" s="123" t="str">
        <f t="shared" si="63"/>
        <v/>
      </c>
      <c r="DD47" s="123" t="str">
        <f t="shared" si="64"/>
        <v/>
      </c>
      <c r="DE47" s="123" t="str">
        <f t="shared" si="65"/>
        <v/>
      </c>
      <c r="DF47" s="123" t="str">
        <f t="shared" si="66"/>
        <v/>
      </c>
      <c r="DG47" s="123" t="str">
        <f t="shared" si="67"/>
        <v/>
      </c>
      <c r="DH47" s="123">
        <f t="shared" si="68"/>
        <v>2772</v>
      </c>
      <c r="DI47" s="129" t="str">
        <f t="shared" si="69"/>
        <v/>
      </c>
      <c r="DJ47" s="98" t="s">
        <v>123</v>
      </c>
      <c r="DK47" s="248">
        <f t="shared" si="76"/>
        <v>41</v>
      </c>
    </row>
    <row r="48" spans="2:115" ht="22.5" customHeight="1">
      <c r="B48" s="98" t="s">
        <v>123</v>
      </c>
      <c r="C48" s="248">
        <f t="shared" si="70"/>
        <v>42</v>
      </c>
      <c r="D48" s="259">
        <v>45724</v>
      </c>
      <c r="E48" s="260" t="s">
        <v>128</v>
      </c>
      <c r="F48" s="277" t="s">
        <v>164</v>
      </c>
      <c r="G48" s="278" t="s">
        <v>31</v>
      </c>
      <c r="H48" s="254" t="s">
        <v>61</v>
      </c>
      <c r="I48" s="270"/>
      <c r="J48" s="263">
        <v>2020</v>
      </c>
      <c r="K48" s="107">
        <f t="shared" si="71"/>
        <v>253888</v>
      </c>
      <c r="L48" s="256" t="str">
        <f t="shared" si="199"/>
        <v>領収書G38-G40,G43,G44</v>
      </c>
      <c r="M48" s="267"/>
      <c r="N48" s="258" t="str">
        <f t="shared" ref="N48:R48" si="206">IF($H48=N$6,$I48,"")</f>
        <v/>
      </c>
      <c r="O48" s="136" t="str">
        <f t="shared" si="206"/>
        <v/>
      </c>
      <c r="P48" s="136" t="str">
        <f t="shared" si="206"/>
        <v/>
      </c>
      <c r="Q48" s="136" t="str">
        <f t="shared" si="206"/>
        <v/>
      </c>
      <c r="R48" s="137" t="str">
        <f t="shared" si="206"/>
        <v/>
      </c>
      <c r="S48" s="122" t="str">
        <f t="shared" ref="S48:AI48" si="207">IF($H48=S$6,$J48,"")</f>
        <v/>
      </c>
      <c r="T48" s="123" t="str">
        <f t="shared" si="207"/>
        <v/>
      </c>
      <c r="U48" s="123" t="str">
        <f t="shared" si="207"/>
        <v/>
      </c>
      <c r="V48" s="123" t="str">
        <f t="shared" si="207"/>
        <v/>
      </c>
      <c r="W48" s="122" t="str">
        <f t="shared" si="207"/>
        <v/>
      </c>
      <c r="X48" s="123" t="str">
        <f t="shared" si="207"/>
        <v/>
      </c>
      <c r="Y48" s="123" t="str">
        <f t="shared" si="207"/>
        <v/>
      </c>
      <c r="Z48" s="123" t="str">
        <f t="shared" si="207"/>
        <v/>
      </c>
      <c r="AA48" s="122" t="str">
        <f t="shared" si="207"/>
        <v/>
      </c>
      <c r="AB48" s="123" t="str">
        <f t="shared" si="207"/>
        <v/>
      </c>
      <c r="AC48" s="123" t="str">
        <f t="shared" si="207"/>
        <v/>
      </c>
      <c r="AD48" s="123" t="str">
        <f t="shared" si="207"/>
        <v/>
      </c>
      <c r="AE48" s="123">
        <f t="shared" si="207"/>
        <v>2020</v>
      </c>
      <c r="AF48" s="123" t="str">
        <f t="shared" si="207"/>
        <v/>
      </c>
      <c r="AG48" s="123" t="str">
        <f t="shared" si="207"/>
        <v/>
      </c>
      <c r="AH48" s="122" t="str">
        <f t="shared" si="207"/>
        <v/>
      </c>
      <c r="AI48" s="129" t="str">
        <f t="shared" si="207"/>
        <v/>
      </c>
      <c r="AJ48" s="274"/>
      <c r="AK48" s="152"/>
      <c r="AL48" s="98" t="s">
        <v>123</v>
      </c>
      <c r="AM48" s="248">
        <f t="shared" si="74"/>
        <v>42</v>
      </c>
      <c r="AN48" s="138" t="str">
        <f t="shared" ref="AN48:AR48" si="208">IF(AND($G48=AN$4,$H48=AN$6),$I48,"")</f>
        <v/>
      </c>
      <c r="AO48" s="139" t="str">
        <f t="shared" si="208"/>
        <v/>
      </c>
      <c r="AP48" s="139" t="str">
        <f t="shared" si="208"/>
        <v/>
      </c>
      <c r="AQ48" s="139" t="str">
        <f t="shared" si="208"/>
        <v/>
      </c>
      <c r="AR48" s="139" t="str">
        <f t="shared" si="208"/>
        <v/>
      </c>
      <c r="AS48" s="153"/>
      <c r="AT48" s="138" t="str">
        <f t="shared" si="3"/>
        <v/>
      </c>
      <c r="AU48" s="139" t="str">
        <f t="shared" si="4"/>
        <v/>
      </c>
      <c r="AV48" s="139" t="str">
        <f t="shared" si="5"/>
        <v/>
      </c>
      <c r="AW48" s="139" t="str">
        <f t="shared" si="6"/>
        <v/>
      </c>
      <c r="AX48" s="139" t="str">
        <f t="shared" si="7"/>
        <v/>
      </c>
      <c r="AY48" s="140" t="str">
        <f t="shared" si="8"/>
        <v/>
      </c>
      <c r="AZ48" s="141" t="str">
        <f t="shared" si="9"/>
        <v/>
      </c>
      <c r="BA48" s="139" t="str">
        <f t="shared" si="10"/>
        <v/>
      </c>
      <c r="BB48" s="139" t="str">
        <f t="shared" si="11"/>
        <v/>
      </c>
      <c r="BC48" s="139" t="str">
        <f t="shared" si="12"/>
        <v/>
      </c>
      <c r="BD48" s="140" t="str">
        <f t="shared" si="13"/>
        <v/>
      </c>
      <c r="BE48" s="122" t="str">
        <f t="shared" si="14"/>
        <v/>
      </c>
      <c r="BF48" s="123" t="str">
        <f t="shared" si="15"/>
        <v/>
      </c>
      <c r="BG48" s="123" t="str">
        <f t="shared" si="16"/>
        <v/>
      </c>
      <c r="BH48" s="123" t="str">
        <f t="shared" si="17"/>
        <v/>
      </c>
      <c r="BI48" s="122" t="str">
        <f t="shared" si="18"/>
        <v/>
      </c>
      <c r="BJ48" s="123" t="str">
        <f t="shared" si="19"/>
        <v/>
      </c>
      <c r="BK48" s="123" t="str">
        <f t="shared" si="20"/>
        <v/>
      </c>
      <c r="BL48" s="123" t="str">
        <f t="shared" si="21"/>
        <v/>
      </c>
      <c r="BM48" s="123" t="str">
        <f t="shared" si="22"/>
        <v/>
      </c>
      <c r="BN48" s="123" t="str">
        <f t="shared" si="23"/>
        <v/>
      </c>
      <c r="BO48" s="123" t="str">
        <f t="shared" si="24"/>
        <v/>
      </c>
      <c r="BP48" s="123" t="str">
        <f t="shared" si="25"/>
        <v/>
      </c>
      <c r="BQ48" s="124" t="str">
        <f t="shared" si="26"/>
        <v/>
      </c>
      <c r="BR48" s="142" t="str">
        <f t="shared" si="27"/>
        <v/>
      </c>
      <c r="BS48" s="143" t="str">
        <f t="shared" si="28"/>
        <v/>
      </c>
      <c r="BT48" s="143" t="str">
        <f t="shared" si="29"/>
        <v/>
      </c>
      <c r="BU48" s="143" t="str">
        <f t="shared" si="30"/>
        <v/>
      </c>
      <c r="BV48" s="143" t="str">
        <f t="shared" si="31"/>
        <v/>
      </c>
      <c r="BW48" s="144" t="str">
        <f t="shared" si="32"/>
        <v/>
      </c>
      <c r="BX48" s="141" t="str">
        <f t="shared" si="33"/>
        <v/>
      </c>
      <c r="BY48" s="139" t="str">
        <f t="shared" si="34"/>
        <v/>
      </c>
      <c r="BZ48" s="139" t="str">
        <f t="shared" si="35"/>
        <v/>
      </c>
      <c r="CA48" s="139" t="str">
        <f t="shared" si="36"/>
        <v/>
      </c>
      <c r="CB48" s="139" t="str">
        <f t="shared" si="37"/>
        <v/>
      </c>
      <c r="CC48" s="139" t="str">
        <f t="shared" si="38"/>
        <v/>
      </c>
      <c r="CD48" s="140" t="str">
        <f t="shared" si="39"/>
        <v/>
      </c>
      <c r="CE48" s="141" t="str">
        <f t="shared" si="40"/>
        <v/>
      </c>
      <c r="CF48" s="139" t="str">
        <f t="shared" si="41"/>
        <v/>
      </c>
      <c r="CG48" s="139" t="str">
        <f t="shared" si="42"/>
        <v/>
      </c>
      <c r="CH48" s="139" t="str">
        <f t="shared" si="43"/>
        <v/>
      </c>
      <c r="CI48" s="139" t="str">
        <f t="shared" si="44"/>
        <v/>
      </c>
      <c r="CJ48" s="139" t="str">
        <f t="shared" si="45"/>
        <v/>
      </c>
      <c r="CK48" s="140" t="str">
        <f t="shared" si="46"/>
        <v/>
      </c>
      <c r="CL48" s="142" t="str">
        <f t="shared" si="47"/>
        <v/>
      </c>
      <c r="CM48" s="143" t="str">
        <f t="shared" si="48"/>
        <v/>
      </c>
      <c r="CN48" s="143" t="str">
        <f t="shared" si="49"/>
        <v/>
      </c>
      <c r="CO48" s="143" t="str">
        <f t="shared" si="50"/>
        <v/>
      </c>
      <c r="CP48" s="143" t="str">
        <f t="shared" si="51"/>
        <v/>
      </c>
      <c r="CQ48" s="145" t="str">
        <f t="shared" si="52"/>
        <v/>
      </c>
      <c r="CR48" s="127"/>
      <c r="CS48" s="122" t="str">
        <f t="shared" si="53"/>
        <v/>
      </c>
      <c r="CT48" s="123" t="str">
        <f t="shared" si="54"/>
        <v/>
      </c>
      <c r="CU48" s="123" t="str">
        <f t="shared" si="55"/>
        <v/>
      </c>
      <c r="CV48" s="123" t="str">
        <f t="shared" si="56"/>
        <v/>
      </c>
      <c r="CW48" s="123" t="str">
        <f t="shared" si="57"/>
        <v/>
      </c>
      <c r="CX48" s="123" t="str">
        <f t="shared" si="58"/>
        <v/>
      </c>
      <c r="CY48" s="123" t="str">
        <f t="shared" si="59"/>
        <v/>
      </c>
      <c r="CZ48" s="123" t="str">
        <f t="shared" si="60"/>
        <v/>
      </c>
      <c r="DA48" s="124" t="str">
        <f t="shared" si="61"/>
        <v/>
      </c>
      <c r="DB48" s="128" t="str">
        <f t="shared" si="62"/>
        <v/>
      </c>
      <c r="DC48" s="123" t="str">
        <f t="shared" si="63"/>
        <v/>
      </c>
      <c r="DD48" s="123" t="str">
        <f t="shared" si="64"/>
        <v/>
      </c>
      <c r="DE48" s="123" t="str">
        <f t="shared" si="65"/>
        <v/>
      </c>
      <c r="DF48" s="123" t="str">
        <f t="shared" si="66"/>
        <v/>
      </c>
      <c r="DG48" s="123" t="str">
        <f t="shared" si="67"/>
        <v/>
      </c>
      <c r="DH48" s="123">
        <f t="shared" si="68"/>
        <v>2020</v>
      </c>
      <c r="DI48" s="129" t="str">
        <f t="shared" si="69"/>
        <v/>
      </c>
      <c r="DJ48" s="98" t="s">
        <v>123</v>
      </c>
      <c r="DK48" s="248">
        <f t="shared" si="76"/>
        <v>42</v>
      </c>
    </row>
    <row r="49" spans="2:115" ht="22.5" customHeight="1">
      <c r="B49" s="98" t="s">
        <v>123</v>
      </c>
      <c r="C49" s="248">
        <f t="shared" si="70"/>
        <v>43</v>
      </c>
      <c r="D49" s="259">
        <v>45724</v>
      </c>
      <c r="E49" s="260" t="s">
        <v>128</v>
      </c>
      <c r="F49" s="271" t="s">
        <v>133</v>
      </c>
      <c r="G49" s="278" t="s">
        <v>31</v>
      </c>
      <c r="H49" s="254" t="s">
        <v>55</v>
      </c>
      <c r="I49" s="270"/>
      <c r="J49" s="263">
        <v>135</v>
      </c>
      <c r="K49" s="107">
        <f t="shared" si="71"/>
        <v>253753</v>
      </c>
      <c r="L49" s="256" t="str">
        <f t="shared" ref="L49:L50" si="209">HYPERLINK("./領収書_公開用/外領収書G41,42,48,49.pdf","領収書G41,G42,G48,G49")</f>
        <v>領収書G41,G42,G48,G49</v>
      </c>
      <c r="M49" s="267"/>
      <c r="N49" s="258" t="str">
        <f t="shared" ref="N49:R49" si="210">IF($H49=N$6,$I49,"")</f>
        <v/>
      </c>
      <c r="O49" s="136" t="str">
        <f t="shared" si="210"/>
        <v/>
      </c>
      <c r="P49" s="136" t="str">
        <f t="shared" si="210"/>
        <v/>
      </c>
      <c r="Q49" s="136" t="str">
        <f t="shared" si="210"/>
        <v/>
      </c>
      <c r="R49" s="137" t="str">
        <f t="shared" si="210"/>
        <v/>
      </c>
      <c r="S49" s="122" t="str">
        <f t="shared" ref="S49:AI49" si="211">IF($H49=S$6,$J49,"")</f>
        <v/>
      </c>
      <c r="T49" s="123" t="str">
        <f t="shared" si="211"/>
        <v/>
      </c>
      <c r="U49" s="123" t="str">
        <f t="shared" si="211"/>
        <v/>
      </c>
      <c r="V49" s="123" t="str">
        <f t="shared" si="211"/>
        <v/>
      </c>
      <c r="W49" s="122" t="str">
        <f t="shared" si="211"/>
        <v/>
      </c>
      <c r="X49" s="123" t="str">
        <f t="shared" si="211"/>
        <v/>
      </c>
      <c r="Y49" s="123">
        <f t="shared" si="211"/>
        <v>135</v>
      </c>
      <c r="Z49" s="123" t="str">
        <f t="shared" si="211"/>
        <v/>
      </c>
      <c r="AA49" s="122" t="str">
        <f t="shared" si="211"/>
        <v/>
      </c>
      <c r="AB49" s="123" t="str">
        <f t="shared" si="211"/>
        <v/>
      </c>
      <c r="AC49" s="123" t="str">
        <f t="shared" si="211"/>
        <v/>
      </c>
      <c r="AD49" s="123" t="str">
        <f t="shared" si="211"/>
        <v/>
      </c>
      <c r="AE49" s="123" t="str">
        <f t="shared" si="211"/>
        <v/>
      </c>
      <c r="AF49" s="123" t="str">
        <f t="shared" si="211"/>
        <v/>
      </c>
      <c r="AG49" s="123" t="str">
        <f t="shared" si="211"/>
        <v/>
      </c>
      <c r="AH49" s="122" t="str">
        <f t="shared" si="211"/>
        <v/>
      </c>
      <c r="AI49" s="129" t="str">
        <f t="shared" si="211"/>
        <v/>
      </c>
      <c r="AJ49" s="274"/>
      <c r="AK49" s="152"/>
      <c r="AL49" s="98" t="s">
        <v>123</v>
      </c>
      <c r="AM49" s="248">
        <f t="shared" si="74"/>
        <v>43</v>
      </c>
      <c r="AN49" s="138" t="str">
        <f t="shared" ref="AN49:AR49" si="212">IF(AND($G49=AN$4,$H49=AN$6),$I49,"")</f>
        <v/>
      </c>
      <c r="AO49" s="139" t="str">
        <f t="shared" si="212"/>
        <v/>
      </c>
      <c r="AP49" s="139" t="str">
        <f t="shared" si="212"/>
        <v/>
      </c>
      <c r="AQ49" s="139" t="str">
        <f t="shared" si="212"/>
        <v/>
      </c>
      <c r="AR49" s="139" t="str">
        <f t="shared" si="212"/>
        <v/>
      </c>
      <c r="AS49" s="153"/>
      <c r="AT49" s="138" t="str">
        <f t="shared" si="3"/>
        <v/>
      </c>
      <c r="AU49" s="139" t="str">
        <f t="shared" si="4"/>
        <v/>
      </c>
      <c r="AV49" s="139" t="str">
        <f t="shared" si="5"/>
        <v/>
      </c>
      <c r="AW49" s="139" t="str">
        <f t="shared" si="6"/>
        <v/>
      </c>
      <c r="AX49" s="139" t="str">
        <f t="shared" si="7"/>
        <v/>
      </c>
      <c r="AY49" s="140" t="str">
        <f t="shared" si="8"/>
        <v/>
      </c>
      <c r="AZ49" s="141" t="str">
        <f t="shared" si="9"/>
        <v/>
      </c>
      <c r="BA49" s="139" t="str">
        <f t="shared" si="10"/>
        <v/>
      </c>
      <c r="BB49" s="139" t="str">
        <f t="shared" si="11"/>
        <v/>
      </c>
      <c r="BC49" s="139" t="str">
        <f t="shared" si="12"/>
        <v/>
      </c>
      <c r="BD49" s="140" t="str">
        <f t="shared" si="13"/>
        <v/>
      </c>
      <c r="BE49" s="122" t="str">
        <f t="shared" si="14"/>
        <v/>
      </c>
      <c r="BF49" s="123" t="str">
        <f t="shared" si="15"/>
        <v/>
      </c>
      <c r="BG49" s="123" t="str">
        <f t="shared" si="16"/>
        <v/>
      </c>
      <c r="BH49" s="123" t="str">
        <f t="shared" si="17"/>
        <v/>
      </c>
      <c r="BI49" s="122" t="str">
        <f t="shared" si="18"/>
        <v/>
      </c>
      <c r="BJ49" s="123" t="str">
        <f t="shared" si="19"/>
        <v/>
      </c>
      <c r="BK49" s="123" t="str">
        <f t="shared" si="20"/>
        <v/>
      </c>
      <c r="BL49" s="123" t="str">
        <f t="shared" si="21"/>
        <v/>
      </c>
      <c r="BM49" s="123" t="str">
        <f t="shared" si="22"/>
        <v/>
      </c>
      <c r="BN49" s="123" t="str">
        <f t="shared" si="23"/>
        <v/>
      </c>
      <c r="BO49" s="123" t="str">
        <f t="shared" si="24"/>
        <v/>
      </c>
      <c r="BP49" s="123" t="str">
        <f t="shared" si="25"/>
        <v/>
      </c>
      <c r="BQ49" s="124" t="str">
        <f t="shared" si="26"/>
        <v/>
      </c>
      <c r="BR49" s="142" t="str">
        <f t="shared" si="27"/>
        <v/>
      </c>
      <c r="BS49" s="143" t="str">
        <f t="shared" si="28"/>
        <v/>
      </c>
      <c r="BT49" s="143" t="str">
        <f t="shared" si="29"/>
        <v/>
      </c>
      <c r="BU49" s="143" t="str">
        <f t="shared" si="30"/>
        <v/>
      </c>
      <c r="BV49" s="143" t="str">
        <f t="shared" si="31"/>
        <v/>
      </c>
      <c r="BW49" s="144" t="str">
        <f t="shared" si="32"/>
        <v/>
      </c>
      <c r="BX49" s="141" t="str">
        <f t="shared" si="33"/>
        <v/>
      </c>
      <c r="BY49" s="139" t="str">
        <f t="shared" si="34"/>
        <v/>
      </c>
      <c r="BZ49" s="139" t="str">
        <f t="shared" si="35"/>
        <v/>
      </c>
      <c r="CA49" s="139" t="str">
        <f t="shared" si="36"/>
        <v/>
      </c>
      <c r="CB49" s="139" t="str">
        <f t="shared" si="37"/>
        <v/>
      </c>
      <c r="CC49" s="139" t="str">
        <f t="shared" si="38"/>
        <v/>
      </c>
      <c r="CD49" s="140" t="str">
        <f t="shared" si="39"/>
        <v/>
      </c>
      <c r="CE49" s="141" t="str">
        <f t="shared" si="40"/>
        <v/>
      </c>
      <c r="CF49" s="139" t="str">
        <f t="shared" si="41"/>
        <v/>
      </c>
      <c r="CG49" s="139" t="str">
        <f t="shared" si="42"/>
        <v/>
      </c>
      <c r="CH49" s="139" t="str">
        <f t="shared" si="43"/>
        <v/>
      </c>
      <c r="CI49" s="139" t="str">
        <f t="shared" si="44"/>
        <v/>
      </c>
      <c r="CJ49" s="139" t="str">
        <f t="shared" si="45"/>
        <v/>
      </c>
      <c r="CK49" s="140" t="str">
        <f t="shared" si="46"/>
        <v/>
      </c>
      <c r="CL49" s="142" t="str">
        <f t="shared" si="47"/>
        <v/>
      </c>
      <c r="CM49" s="143" t="str">
        <f t="shared" si="48"/>
        <v/>
      </c>
      <c r="CN49" s="143" t="str">
        <f t="shared" si="49"/>
        <v/>
      </c>
      <c r="CO49" s="143" t="str">
        <f t="shared" si="50"/>
        <v/>
      </c>
      <c r="CP49" s="143" t="str">
        <f t="shared" si="51"/>
        <v/>
      </c>
      <c r="CQ49" s="145" t="str">
        <f t="shared" si="52"/>
        <v/>
      </c>
      <c r="CR49" s="127"/>
      <c r="CS49" s="122" t="str">
        <f t="shared" si="53"/>
        <v/>
      </c>
      <c r="CT49" s="123" t="str">
        <f t="shared" si="54"/>
        <v/>
      </c>
      <c r="CU49" s="123" t="str">
        <f t="shared" si="55"/>
        <v/>
      </c>
      <c r="CV49" s="123" t="str">
        <f t="shared" si="56"/>
        <v/>
      </c>
      <c r="CW49" s="123" t="str">
        <f t="shared" si="57"/>
        <v/>
      </c>
      <c r="CX49" s="123" t="str">
        <f t="shared" si="58"/>
        <v/>
      </c>
      <c r="CY49" s="123" t="str">
        <f t="shared" si="59"/>
        <v/>
      </c>
      <c r="CZ49" s="123" t="str">
        <f t="shared" si="60"/>
        <v/>
      </c>
      <c r="DA49" s="124" t="str">
        <f t="shared" si="61"/>
        <v/>
      </c>
      <c r="DB49" s="128" t="str">
        <f t="shared" si="62"/>
        <v/>
      </c>
      <c r="DC49" s="123" t="str">
        <f t="shared" si="63"/>
        <v/>
      </c>
      <c r="DD49" s="123" t="str">
        <f t="shared" si="64"/>
        <v/>
      </c>
      <c r="DE49" s="123" t="str">
        <f t="shared" si="65"/>
        <v/>
      </c>
      <c r="DF49" s="123" t="str">
        <f t="shared" si="66"/>
        <v/>
      </c>
      <c r="DG49" s="123">
        <f t="shared" si="67"/>
        <v>135</v>
      </c>
      <c r="DH49" s="123" t="str">
        <f t="shared" si="68"/>
        <v/>
      </c>
      <c r="DI49" s="129" t="str">
        <f t="shared" si="69"/>
        <v/>
      </c>
      <c r="DJ49" s="98" t="s">
        <v>123</v>
      </c>
      <c r="DK49" s="248">
        <f t="shared" si="76"/>
        <v>43</v>
      </c>
    </row>
    <row r="50" spans="2:115" ht="22.5" customHeight="1">
      <c r="B50" s="98" t="s">
        <v>123</v>
      </c>
      <c r="C50" s="248">
        <f t="shared" si="70"/>
        <v>44</v>
      </c>
      <c r="D50" s="259">
        <v>45724</v>
      </c>
      <c r="E50" s="260" t="s">
        <v>128</v>
      </c>
      <c r="F50" s="271" t="s">
        <v>133</v>
      </c>
      <c r="G50" s="278" t="s">
        <v>31</v>
      </c>
      <c r="H50" s="254" t="s">
        <v>55</v>
      </c>
      <c r="I50" s="270"/>
      <c r="J50" s="263">
        <v>245</v>
      </c>
      <c r="K50" s="107">
        <f t="shared" si="71"/>
        <v>253508</v>
      </c>
      <c r="L50" s="256" t="str">
        <f t="shared" si="209"/>
        <v>領収書G41,G42,G48,G49</v>
      </c>
      <c r="M50" s="267"/>
      <c r="N50" s="258" t="str">
        <f t="shared" ref="N50:R50" si="213">IF($H50=N$6,$I50,"")</f>
        <v/>
      </c>
      <c r="O50" s="136" t="str">
        <f t="shared" si="213"/>
        <v/>
      </c>
      <c r="P50" s="136" t="str">
        <f t="shared" si="213"/>
        <v/>
      </c>
      <c r="Q50" s="136" t="str">
        <f t="shared" si="213"/>
        <v/>
      </c>
      <c r="R50" s="137" t="str">
        <f t="shared" si="213"/>
        <v/>
      </c>
      <c r="S50" s="122" t="str">
        <f t="shared" ref="S50:AI50" si="214">IF($H50=S$6,$J50,"")</f>
        <v/>
      </c>
      <c r="T50" s="123" t="str">
        <f t="shared" si="214"/>
        <v/>
      </c>
      <c r="U50" s="123" t="str">
        <f t="shared" si="214"/>
        <v/>
      </c>
      <c r="V50" s="123" t="str">
        <f t="shared" si="214"/>
        <v/>
      </c>
      <c r="W50" s="122" t="str">
        <f t="shared" si="214"/>
        <v/>
      </c>
      <c r="X50" s="123" t="str">
        <f t="shared" si="214"/>
        <v/>
      </c>
      <c r="Y50" s="123">
        <f t="shared" si="214"/>
        <v>245</v>
      </c>
      <c r="Z50" s="123" t="str">
        <f t="shared" si="214"/>
        <v/>
      </c>
      <c r="AA50" s="122" t="str">
        <f t="shared" si="214"/>
        <v/>
      </c>
      <c r="AB50" s="123" t="str">
        <f t="shared" si="214"/>
        <v/>
      </c>
      <c r="AC50" s="123" t="str">
        <f t="shared" si="214"/>
        <v/>
      </c>
      <c r="AD50" s="123" t="str">
        <f t="shared" si="214"/>
        <v/>
      </c>
      <c r="AE50" s="123" t="str">
        <f t="shared" si="214"/>
        <v/>
      </c>
      <c r="AF50" s="123" t="str">
        <f t="shared" si="214"/>
        <v/>
      </c>
      <c r="AG50" s="123" t="str">
        <f t="shared" si="214"/>
        <v/>
      </c>
      <c r="AH50" s="122" t="str">
        <f t="shared" si="214"/>
        <v/>
      </c>
      <c r="AI50" s="129" t="str">
        <f t="shared" si="214"/>
        <v/>
      </c>
      <c r="AJ50" s="274"/>
      <c r="AK50" s="152"/>
      <c r="AL50" s="98" t="s">
        <v>123</v>
      </c>
      <c r="AM50" s="248">
        <f t="shared" si="74"/>
        <v>44</v>
      </c>
      <c r="AN50" s="138" t="str">
        <f t="shared" ref="AN50:AR50" si="215">IF(AND($G50=AN$4,$H50=AN$6),$I50,"")</f>
        <v/>
      </c>
      <c r="AO50" s="139" t="str">
        <f t="shared" si="215"/>
        <v/>
      </c>
      <c r="AP50" s="139" t="str">
        <f t="shared" si="215"/>
        <v/>
      </c>
      <c r="AQ50" s="139" t="str">
        <f t="shared" si="215"/>
        <v/>
      </c>
      <c r="AR50" s="139" t="str">
        <f t="shared" si="215"/>
        <v/>
      </c>
      <c r="AS50" s="153"/>
      <c r="AT50" s="138" t="str">
        <f t="shared" si="3"/>
        <v/>
      </c>
      <c r="AU50" s="139" t="str">
        <f t="shared" si="4"/>
        <v/>
      </c>
      <c r="AV50" s="139" t="str">
        <f t="shared" si="5"/>
        <v/>
      </c>
      <c r="AW50" s="139" t="str">
        <f t="shared" si="6"/>
        <v/>
      </c>
      <c r="AX50" s="139" t="str">
        <f t="shared" si="7"/>
        <v/>
      </c>
      <c r="AY50" s="140" t="str">
        <f t="shared" si="8"/>
        <v/>
      </c>
      <c r="AZ50" s="141" t="str">
        <f t="shared" si="9"/>
        <v/>
      </c>
      <c r="BA50" s="139" t="str">
        <f t="shared" si="10"/>
        <v/>
      </c>
      <c r="BB50" s="139" t="str">
        <f t="shared" si="11"/>
        <v/>
      </c>
      <c r="BC50" s="139" t="str">
        <f t="shared" si="12"/>
        <v/>
      </c>
      <c r="BD50" s="140" t="str">
        <f t="shared" si="13"/>
        <v/>
      </c>
      <c r="BE50" s="122" t="str">
        <f t="shared" si="14"/>
        <v/>
      </c>
      <c r="BF50" s="123" t="str">
        <f t="shared" si="15"/>
        <v/>
      </c>
      <c r="BG50" s="123" t="str">
        <f t="shared" si="16"/>
        <v/>
      </c>
      <c r="BH50" s="123" t="str">
        <f t="shared" si="17"/>
        <v/>
      </c>
      <c r="BI50" s="122" t="str">
        <f t="shared" si="18"/>
        <v/>
      </c>
      <c r="BJ50" s="123" t="str">
        <f t="shared" si="19"/>
        <v/>
      </c>
      <c r="BK50" s="123" t="str">
        <f t="shared" si="20"/>
        <v/>
      </c>
      <c r="BL50" s="123" t="str">
        <f t="shared" si="21"/>
        <v/>
      </c>
      <c r="BM50" s="123" t="str">
        <f t="shared" si="22"/>
        <v/>
      </c>
      <c r="BN50" s="123" t="str">
        <f t="shared" si="23"/>
        <v/>
      </c>
      <c r="BO50" s="123" t="str">
        <f t="shared" si="24"/>
        <v/>
      </c>
      <c r="BP50" s="123" t="str">
        <f t="shared" si="25"/>
        <v/>
      </c>
      <c r="BQ50" s="124" t="str">
        <f t="shared" si="26"/>
        <v/>
      </c>
      <c r="BR50" s="142" t="str">
        <f t="shared" si="27"/>
        <v/>
      </c>
      <c r="BS50" s="143" t="str">
        <f t="shared" si="28"/>
        <v/>
      </c>
      <c r="BT50" s="143" t="str">
        <f t="shared" si="29"/>
        <v/>
      </c>
      <c r="BU50" s="143" t="str">
        <f t="shared" si="30"/>
        <v/>
      </c>
      <c r="BV50" s="143" t="str">
        <f t="shared" si="31"/>
        <v/>
      </c>
      <c r="BW50" s="144" t="str">
        <f t="shared" si="32"/>
        <v/>
      </c>
      <c r="BX50" s="141" t="str">
        <f t="shared" si="33"/>
        <v/>
      </c>
      <c r="BY50" s="139" t="str">
        <f t="shared" si="34"/>
        <v/>
      </c>
      <c r="BZ50" s="139" t="str">
        <f t="shared" si="35"/>
        <v/>
      </c>
      <c r="CA50" s="139" t="str">
        <f t="shared" si="36"/>
        <v/>
      </c>
      <c r="CB50" s="139" t="str">
        <f t="shared" si="37"/>
        <v/>
      </c>
      <c r="CC50" s="139" t="str">
        <f t="shared" si="38"/>
        <v/>
      </c>
      <c r="CD50" s="140" t="str">
        <f t="shared" si="39"/>
        <v/>
      </c>
      <c r="CE50" s="141" t="str">
        <f t="shared" si="40"/>
        <v/>
      </c>
      <c r="CF50" s="139" t="str">
        <f t="shared" si="41"/>
        <v/>
      </c>
      <c r="CG50" s="139" t="str">
        <f t="shared" si="42"/>
        <v/>
      </c>
      <c r="CH50" s="139" t="str">
        <f t="shared" si="43"/>
        <v/>
      </c>
      <c r="CI50" s="139" t="str">
        <f t="shared" si="44"/>
        <v/>
      </c>
      <c r="CJ50" s="139" t="str">
        <f t="shared" si="45"/>
        <v/>
      </c>
      <c r="CK50" s="140" t="str">
        <f t="shared" si="46"/>
        <v/>
      </c>
      <c r="CL50" s="142" t="str">
        <f t="shared" si="47"/>
        <v/>
      </c>
      <c r="CM50" s="143" t="str">
        <f t="shared" si="48"/>
        <v/>
      </c>
      <c r="CN50" s="143" t="str">
        <f t="shared" si="49"/>
        <v/>
      </c>
      <c r="CO50" s="143" t="str">
        <f t="shared" si="50"/>
        <v/>
      </c>
      <c r="CP50" s="143" t="str">
        <f t="shared" si="51"/>
        <v/>
      </c>
      <c r="CQ50" s="145" t="str">
        <f t="shared" si="52"/>
        <v/>
      </c>
      <c r="CR50" s="127"/>
      <c r="CS50" s="122" t="str">
        <f t="shared" si="53"/>
        <v/>
      </c>
      <c r="CT50" s="123" t="str">
        <f t="shared" si="54"/>
        <v/>
      </c>
      <c r="CU50" s="123" t="str">
        <f t="shared" si="55"/>
        <v/>
      </c>
      <c r="CV50" s="123" t="str">
        <f t="shared" si="56"/>
        <v/>
      </c>
      <c r="CW50" s="123" t="str">
        <f t="shared" si="57"/>
        <v/>
      </c>
      <c r="CX50" s="123" t="str">
        <f t="shared" si="58"/>
        <v/>
      </c>
      <c r="CY50" s="123" t="str">
        <f t="shared" si="59"/>
        <v/>
      </c>
      <c r="CZ50" s="123" t="str">
        <f t="shared" si="60"/>
        <v/>
      </c>
      <c r="DA50" s="124" t="str">
        <f t="shared" si="61"/>
        <v/>
      </c>
      <c r="DB50" s="128" t="str">
        <f t="shared" si="62"/>
        <v/>
      </c>
      <c r="DC50" s="123" t="str">
        <f t="shared" si="63"/>
        <v/>
      </c>
      <c r="DD50" s="123" t="str">
        <f t="shared" si="64"/>
        <v/>
      </c>
      <c r="DE50" s="123" t="str">
        <f t="shared" si="65"/>
        <v/>
      </c>
      <c r="DF50" s="123" t="str">
        <f t="shared" si="66"/>
        <v/>
      </c>
      <c r="DG50" s="123">
        <f t="shared" si="67"/>
        <v>245</v>
      </c>
      <c r="DH50" s="123" t="str">
        <f t="shared" si="68"/>
        <v/>
      </c>
      <c r="DI50" s="129" t="str">
        <f t="shared" si="69"/>
        <v/>
      </c>
      <c r="DJ50" s="98" t="s">
        <v>123</v>
      </c>
      <c r="DK50" s="248">
        <f t="shared" si="76"/>
        <v>44</v>
      </c>
    </row>
    <row r="51" spans="2:115" ht="22.5" customHeight="1">
      <c r="B51" s="98" t="s">
        <v>123</v>
      </c>
      <c r="C51" s="248">
        <f t="shared" si="70"/>
        <v>45</v>
      </c>
      <c r="D51" s="259">
        <v>45724</v>
      </c>
      <c r="E51" s="260" t="s">
        <v>128</v>
      </c>
      <c r="F51" s="271" t="s">
        <v>165</v>
      </c>
      <c r="G51" s="278" t="s">
        <v>31</v>
      </c>
      <c r="H51" s="254" t="s">
        <v>54</v>
      </c>
      <c r="I51" s="270"/>
      <c r="J51" s="263">
        <v>200</v>
      </c>
      <c r="K51" s="107">
        <f t="shared" si="71"/>
        <v>253308</v>
      </c>
      <c r="L51" s="256" t="str">
        <f t="shared" ref="L51:L52" si="216">HYPERLINK("./領収書_公開用/外領収書G38-40,43,44.pdf","領収書G38-G40,G43,G44")</f>
        <v>領収書G38-G40,G43,G44</v>
      </c>
      <c r="M51" s="267"/>
      <c r="N51" s="258" t="str">
        <f t="shared" ref="N51:R51" si="217">IF($H51=N$6,$I51,"")</f>
        <v/>
      </c>
      <c r="O51" s="136" t="str">
        <f t="shared" si="217"/>
        <v/>
      </c>
      <c r="P51" s="136" t="str">
        <f t="shared" si="217"/>
        <v/>
      </c>
      <c r="Q51" s="136" t="str">
        <f t="shared" si="217"/>
        <v/>
      </c>
      <c r="R51" s="137" t="str">
        <f t="shared" si="217"/>
        <v/>
      </c>
      <c r="S51" s="122" t="str">
        <f t="shared" ref="S51:AI51" si="218">IF($H51=S$6,$J51,"")</f>
        <v/>
      </c>
      <c r="T51" s="123" t="str">
        <f t="shared" si="218"/>
        <v/>
      </c>
      <c r="U51" s="123" t="str">
        <f t="shared" si="218"/>
        <v/>
      </c>
      <c r="V51" s="123" t="str">
        <f t="shared" si="218"/>
        <v/>
      </c>
      <c r="W51" s="122" t="str">
        <f t="shared" si="218"/>
        <v/>
      </c>
      <c r="X51" s="123">
        <f t="shared" si="218"/>
        <v>200</v>
      </c>
      <c r="Y51" s="123" t="str">
        <f t="shared" si="218"/>
        <v/>
      </c>
      <c r="Z51" s="123" t="str">
        <f t="shared" si="218"/>
        <v/>
      </c>
      <c r="AA51" s="122" t="str">
        <f t="shared" si="218"/>
        <v/>
      </c>
      <c r="AB51" s="123" t="str">
        <f t="shared" si="218"/>
        <v/>
      </c>
      <c r="AC51" s="123" t="str">
        <f t="shared" si="218"/>
        <v/>
      </c>
      <c r="AD51" s="123" t="str">
        <f t="shared" si="218"/>
        <v/>
      </c>
      <c r="AE51" s="123" t="str">
        <f t="shared" si="218"/>
        <v/>
      </c>
      <c r="AF51" s="123" t="str">
        <f t="shared" si="218"/>
        <v/>
      </c>
      <c r="AG51" s="123" t="str">
        <f t="shared" si="218"/>
        <v/>
      </c>
      <c r="AH51" s="122" t="str">
        <f t="shared" si="218"/>
        <v/>
      </c>
      <c r="AI51" s="129" t="str">
        <f t="shared" si="218"/>
        <v/>
      </c>
      <c r="AJ51" s="274"/>
      <c r="AK51" s="152"/>
      <c r="AL51" s="98" t="s">
        <v>123</v>
      </c>
      <c r="AM51" s="248">
        <f t="shared" si="74"/>
        <v>45</v>
      </c>
      <c r="AN51" s="138" t="str">
        <f t="shared" ref="AN51:AR51" si="219">IF(AND($G51=AN$4,$H51=AN$6),$I51,"")</f>
        <v/>
      </c>
      <c r="AO51" s="139" t="str">
        <f t="shared" si="219"/>
        <v/>
      </c>
      <c r="AP51" s="139" t="str">
        <f t="shared" si="219"/>
        <v/>
      </c>
      <c r="AQ51" s="139" t="str">
        <f t="shared" si="219"/>
        <v/>
      </c>
      <c r="AR51" s="139" t="str">
        <f t="shared" si="219"/>
        <v/>
      </c>
      <c r="AS51" s="153"/>
      <c r="AT51" s="138" t="str">
        <f t="shared" si="3"/>
        <v/>
      </c>
      <c r="AU51" s="139" t="str">
        <f t="shared" si="4"/>
        <v/>
      </c>
      <c r="AV51" s="139" t="str">
        <f t="shared" si="5"/>
        <v/>
      </c>
      <c r="AW51" s="139" t="str">
        <f t="shared" si="6"/>
        <v/>
      </c>
      <c r="AX51" s="139" t="str">
        <f t="shared" si="7"/>
        <v/>
      </c>
      <c r="AY51" s="140" t="str">
        <f t="shared" si="8"/>
        <v/>
      </c>
      <c r="AZ51" s="141" t="str">
        <f t="shared" si="9"/>
        <v/>
      </c>
      <c r="BA51" s="139" t="str">
        <f t="shared" si="10"/>
        <v/>
      </c>
      <c r="BB51" s="139" t="str">
        <f t="shared" si="11"/>
        <v/>
      </c>
      <c r="BC51" s="139" t="str">
        <f t="shared" si="12"/>
        <v/>
      </c>
      <c r="BD51" s="140" t="str">
        <f t="shared" si="13"/>
        <v/>
      </c>
      <c r="BE51" s="122" t="str">
        <f t="shared" si="14"/>
        <v/>
      </c>
      <c r="BF51" s="123" t="str">
        <f t="shared" si="15"/>
        <v/>
      </c>
      <c r="BG51" s="123" t="str">
        <f t="shared" si="16"/>
        <v/>
      </c>
      <c r="BH51" s="123" t="str">
        <f t="shared" si="17"/>
        <v/>
      </c>
      <c r="BI51" s="122" t="str">
        <f t="shared" si="18"/>
        <v/>
      </c>
      <c r="BJ51" s="123" t="str">
        <f t="shared" si="19"/>
        <v/>
      </c>
      <c r="BK51" s="123" t="str">
        <f t="shared" si="20"/>
        <v/>
      </c>
      <c r="BL51" s="123" t="str">
        <f t="shared" si="21"/>
        <v/>
      </c>
      <c r="BM51" s="123" t="str">
        <f t="shared" si="22"/>
        <v/>
      </c>
      <c r="BN51" s="123" t="str">
        <f t="shared" si="23"/>
        <v/>
      </c>
      <c r="BO51" s="123" t="str">
        <f t="shared" si="24"/>
        <v/>
      </c>
      <c r="BP51" s="123" t="str">
        <f t="shared" si="25"/>
        <v/>
      </c>
      <c r="BQ51" s="124" t="str">
        <f t="shared" si="26"/>
        <v/>
      </c>
      <c r="BR51" s="142" t="str">
        <f t="shared" si="27"/>
        <v/>
      </c>
      <c r="BS51" s="143" t="str">
        <f t="shared" si="28"/>
        <v/>
      </c>
      <c r="BT51" s="143" t="str">
        <f t="shared" si="29"/>
        <v/>
      </c>
      <c r="BU51" s="143" t="str">
        <f t="shared" si="30"/>
        <v/>
      </c>
      <c r="BV51" s="143" t="str">
        <f t="shared" si="31"/>
        <v/>
      </c>
      <c r="BW51" s="144" t="str">
        <f t="shared" si="32"/>
        <v/>
      </c>
      <c r="BX51" s="141" t="str">
        <f t="shared" si="33"/>
        <v/>
      </c>
      <c r="BY51" s="139" t="str">
        <f t="shared" si="34"/>
        <v/>
      </c>
      <c r="BZ51" s="139" t="str">
        <f t="shared" si="35"/>
        <v/>
      </c>
      <c r="CA51" s="139" t="str">
        <f t="shared" si="36"/>
        <v/>
      </c>
      <c r="CB51" s="139" t="str">
        <f t="shared" si="37"/>
        <v/>
      </c>
      <c r="CC51" s="139" t="str">
        <f t="shared" si="38"/>
        <v/>
      </c>
      <c r="CD51" s="140" t="str">
        <f t="shared" si="39"/>
        <v/>
      </c>
      <c r="CE51" s="141" t="str">
        <f t="shared" si="40"/>
        <v/>
      </c>
      <c r="CF51" s="139" t="str">
        <f t="shared" si="41"/>
        <v/>
      </c>
      <c r="CG51" s="139" t="str">
        <f t="shared" si="42"/>
        <v/>
      </c>
      <c r="CH51" s="139" t="str">
        <f t="shared" si="43"/>
        <v/>
      </c>
      <c r="CI51" s="139" t="str">
        <f t="shared" si="44"/>
        <v/>
      </c>
      <c r="CJ51" s="139" t="str">
        <f t="shared" si="45"/>
        <v/>
      </c>
      <c r="CK51" s="140" t="str">
        <f t="shared" si="46"/>
        <v/>
      </c>
      <c r="CL51" s="142" t="str">
        <f t="shared" si="47"/>
        <v/>
      </c>
      <c r="CM51" s="143" t="str">
        <f t="shared" si="48"/>
        <v/>
      </c>
      <c r="CN51" s="143" t="str">
        <f t="shared" si="49"/>
        <v/>
      </c>
      <c r="CO51" s="143" t="str">
        <f t="shared" si="50"/>
        <v/>
      </c>
      <c r="CP51" s="143" t="str">
        <f t="shared" si="51"/>
        <v/>
      </c>
      <c r="CQ51" s="145" t="str">
        <f t="shared" si="52"/>
        <v/>
      </c>
      <c r="CR51" s="127"/>
      <c r="CS51" s="122" t="str">
        <f t="shared" si="53"/>
        <v/>
      </c>
      <c r="CT51" s="123" t="str">
        <f t="shared" si="54"/>
        <v/>
      </c>
      <c r="CU51" s="123" t="str">
        <f t="shared" si="55"/>
        <v/>
      </c>
      <c r="CV51" s="123" t="str">
        <f t="shared" si="56"/>
        <v/>
      </c>
      <c r="CW51" s="123" t="str">
        <f t="shared" si="57"/>
        <v/>
      </c>
      <c r="CX51" s="123" t="str">
        <f t="shared" si="58"/>
        <v/>
      </c>
      <c r="CY51" s="123" t="str">
        <f t="shared" si="59"/>
        <v/>
      </c>
      <c r="CZ51" s="123" t="str">
        <f t="shared" si="60"/>
        <v/>
      </c>
      <c r="DA51" s="124" t="str">
        <f t="shared" si="61"/>
        <v/>
      </c>
      <c r="DB51" s="128" t="str">
        <f t="shared" si="62"/>
        <v/>
      </c>
      <c r="DC51" s="123" t="str">
        <f t="shared" si="63"/>
        <v/>
      </c>
      <c r="DD51" s="123" t="str">
        <f t="shared" si="64"/>
        <v/>
      </c>
      <c r="DE51" s="123" t="str">
        <f t="shared" si="65"/>
        <v/>
      </c>
      <c r="DF51" s="123">
        <f t="shared" si="66"/>
        <v>200</v>
      </c>
      <c r="DG51" s="123" t="str">
        <f t="shared" si="67"/>
        <v/>
      </c>
      <c r="DH51" s="123" t="str">
        <f t="shared" si="68"/>
        <v/>
      </c>
      <c r="DI51" s="129" t="str">
        <f t="shared" si="69"/>
        <v/>
      </c>
      <c r="DJ51" s="98" t="s">
        <v>123</v>
      </c>
      <c r="DK51" s="248">
        <f t="shared" si="76"/>
        <v>45</v>
      </c>
    </row>
    <row r="52" spans="2:115" ht="22.5" customHeight="1">
      <c r="B52" s="98" t="s">
        <v>123</v>
      </c>
      <c r="C52" s="248">
        <f t="shared" si="70"/>
        <v>46</v>
      </c>
      <c r="D52" s="259">
        <v>45724</v>
      </c>
      <c r="E52" s="260" t="s">
        <v>128</v>
      </c>
      <c r="F52" s="271" t="s">
        <v>166</v>
      </c>
      <c r="G52" s="278" t="s">
        <v>31</v>
      </c>
      <c r="H52" s="254" t="s">
        <v>54</v>
      </c>
      <c r="I52" s="270"/>
      <c r="J52" s="263">
        <v>200</v>
      </c>
      <c r="K52" s="107">
        <f t="shared" si="71"/>
        <v>253108</v>
      </c>
      <c r="L52" s="256" t="str">
        <f t="shared" si="216"/>
        <v>領収書G38-G40,G43,G44</v>
      </c>
      <c r="M52" s="267"/>
      <c r="N52" s="258" t="str">
        <f t="shared" ref="N52:R52" si="220">IF($H52=N$6,$I52,"")</f>
        <v/>
      </c>
      <c r="O52" s="136" t="str">
        <f t="shared" si="220"/>
        <v/>
      </c>
      <c r="P52" s="136" t="str">
        <f t="shared" si="220"/>
        <v/>
      </c>
      <c r="Q52" s="136" t="str">
        <f t="shared" si="220"/>
        <v/>
      </c>
      <c r="R52" s="137" t="str">
        <f t="shared" si="220"/>
        <v/>
      </c>
      <c r="S52" s="122" t="str">
        <f t="shared" ref="S52:AI52" si="221">IF($H52=S$6,$J52,"")</f>
        <v/>
      </c>
      <c r="T52" s="123" t="str">
        <f t="shared" si="221"/>
        <v/>
      </c>
      <c r="U52" s="123" t="str">
        <f t="shared" si="221"/>
        <v/>
      </c>
      <c r="V52" s="123" t="str">
        <f t="shared" si="221"/>
        <v/>
      </c>
      <c r="W52" s="122" t="str">
        <f t="shared" si="221"/>
        <v/>
      </c>
      <c r="X52" s="123">
        <f t="shared" si="221"/>
        <v>200</v>
      </c>
      <c r="Y52" s="123" t="str">
        <f t="shared" si="221"/>
        <v/>
      </c>
      <c r="Z52" s="123" t="str">
        <f t="shared" si="221"/>
        <v/>
      </c>
      <c r="AA52" s="122" t="str">
        <f t="shared" si="221"/>
        <v/>
      </c>
      <c r="AB52" s="123" t="str">
        <f t="shared" si="221"/>
        <v/>
      </c>
      <c r="AC52" s="123" t="str">
        <f t="shared" si="221"/>
        <v/>
      </c>
      <c r="AD52" s="123" t="str">
        <f t="shared" si="221"/>
        <v/>
      </c>
      <c r="AE52" s="123" t="str">
        <f t="shared" si="221"/>
        <v/>
      </c>
      <c r="AF52" s="123" t="str">
        <f t="shared" si="221"/>
        <v/>
      </c>
      <c r="AG52" s="123" t="str">
        <f t="shared" si="221"/>
        <v/>
      </c>
      <c r="AH52" s="122" t="str">
        <f t="shared" si="221"/>
        <v/>
      </c>
      <c r="AI52" s="129" t="str">
        <f t="shared" si="221"/>
        <v/>
      </c>
      <c r="AJ52" s="274"/>
      <c r="AK52" s="152"/>
      <c r="AL52" s="98" t="s">
        <v>123</v>
      </c>
      <c r="AM52" s="248">
        <f t="shared" si="74"/>
        <v>46</v>
      </c>
      <c r="AN52" s="138" t="str">
        <f t="shared" ref="AN52:AR52" si="222">IF(AND($G52=AN$4,$H52=AN$6),$I52,"")</f>
        <v/>
      </c>
      <c r="AO52" s="139" t="str">
        <f t="shared" si="222"/>
        <v/>
      </c>
      <c r="AP52" s="139" t="str">
        <f t="shared" si="222"/>
        <v/>
      </c>
      <c r="AQ52" s="139" t="str">
        <f t="shared" si="222"/>
        <v/>
      </c>
      <c r="AR52" s="139" t="str">
        <f t="shared" si="222"/>
        <v/>
      </c>
      <c r="AS52" s="153"/>
      <c r="AT52" s="138" t="str">
        <f t="shared" si="3"/>
        <v/>
      </c>
      <c r="AU52" s="139" t="str">
        <f t="shared" si="4"/>
        <v/>
      </c>
      <c r="AV52" s="139" t="str">
        <f t="shared" si="5"/>
        <v/>
      </c>
      <c r="AW52" s="139" t="str">
        <f t="shared" si="6"/>
        <v/>
      </c>
      <c r="AX52" s="139" t="str">
        <f t="shared" si="7"/>
        <v/>
      </c>
      <c r="AY52" s="140" t="str">
        <f t="shared" si="8"/>
        <v/>
      </c>
      <c r="AZ52" s="141" t="str">
        <f t="shared" si="9"/>
        <v/>
      </c>
      <c r="BA52" s="139" t="str">
        <f t="shared" si="10"/>
        <v/>
      </c>
      <c r="BB52" s="139" t="str">
        <f t="shared" si="11"/>
        <v/>
      </c>
      <c r="BC52" s="139" t="str">
        <f t="shared" si="12"/>
        <v/>
      </c>
      <c r="BD52" s="140" t="str">
        <f t="shared" si="13"/>
        <v/>
      </c>
      <c r="BE52" s="122" t="str">
        <f t="shared" si="14"/>
        <v/>
      </c>
      <c r="BF52" s="123" t="str">
        <f t="shared" si="15"/>
        <v/>
      </c>
      <c r="BG52" s="123" t="str">
        <f t="shared" si="16"/>
        <v/>
      </c>
      <c r="BH52" s="123" t="str">
        <f t="shared" si="17"/>
        <v/>
      </c>
      <c r="BI52" s="122" t="str">
        <f t="shared" si="18"/>
        <v/>
      </c>
      <c r="BJ52" s="123" t="str">
        <f t="shared" si="19"/>
        <v/>
      </c>
      <c r="BK52" s="123" t="str">
        <f t="shared" si="20"/>
        <v/>
      </c>
      <c r="BL52" s="123" t="str">
        <f t="shared" si="21"/>
        <v/>
      </c>
      <c r="BM52" s="123" t="str">
        <f t="shared" si="22"/>
        <v/>
      </c>
      <c r="BN52" s="123" t="str">
        <f t="shared" si="23"/>
        <v/>
      </c>
      <c r="BO52" s="123" t="str">
        <f t="shared" si="24"/>
        <v/>
      </c>
      <c r="BP52" s="123" t="str">
        <f t="shared" si="25"/>
        <v/>
      </c>
      <c r="BQ52" s="124" t="str">
        <f t="shared" si="26"/>
        <v/>
      </c>
      <c r="BR52" s="142" t="str">
        <f t="shared" si="27"/>
        <v/>
      </c>
      <c r="BS52" s="143" t="str">
        <f t="shared" si="28"/>
        <v/>
      </c>
      <c r="BT52" s="143" t="str">
        <f t="shared" si="29"/>
        <v/>
      </c>
      <c r="BU52" s="143" t="str">
        <f t="shared" si="30"/>
        <v/>
      </c>
      <c r="BV52" s="143" t="str">
        <f t="shared" si="31"/>
        <v/>
      </c>
      <c r="BW52" s="144" t="str">
        <f t="shared" si="32"/>
        <v/>
      </c>
      <c r="BX52" s="141" t="str">
        <f t="shared" si="33"/>
        <v/>
      </c>
      <c r="BY52" s="139" t="str">
        <f t="shared" si="34"/>
        <v/>
      </c>
      <c r="BZ52" s="139" t="str">
        <f t="shared" si="35"/>
        <v/>
      </c>
      <c r="CA52" s="139" t="str">
        <f t="shared" si="36"/>
        <v/>
      </c>
      <c r="CB52" s="139" t="str">
        <f t="shared" si="37"/>
        <v/>
      </c>
      <c r="CC52" s="139" t="str">
        <f t="shared" si="38"/>
        <v/>
      </c>
      <c r="CD52" s="140" t="str">
        <f t="shared" si="39"/>
        <v/>
      </c>
      <c r="CE52" s="141" t="str">
        <f t="shared" si="40"/>
        <v/>
      </c>
      <c r="CF52" s="139" t="str">
        <f t="shared" si="41"/>
        <v/>
      </c>
      <c r="CG52" s="139" t="str">
        <f t="shared" si="42"/>
        <v/>
      </c>
      <c r="CH52" s="139" t="str">
        <f t="shared" si="43"/>
        <v/>
      </c>
      <c r="CI52" s="139" t="str">
        <f t="shared" si="44"/>
        <v/>
      </c>
      <c r="CJ52" s="139" t="str">
        <f t="shared" si="45"/>
        <v/>
      </c>
      <c r="CK52" s="140" t="str">
        <f t="shared" si="46"/>
        <v/>
      </c>
      <c r="CL52" s="142" t="str">
        <f t="shared" si="47"/>
        <v/>
      </c>
      <c r="CM52" s="143" t="str">
        <f t="shared" si="48"/>
        <v/>
      </c>
      <c r="CN52" s="143" t="str">
        <f t="shared" si="49"/>
        <v/>
      </c>
      <c r="CO52" s="143" t="str">
        <f t="shared" si="50"/>
        <v/>
      </c>
      <c r="CP52" s="143" t="str">
        <f t="shared" si="51"/>
        <v/>
      </c>
      <c r="CQ52" s="145" t="str">
        <f t="shared" si="52"/>
        <v/>
      </c>
      <c r="CR52" s="127"/>
      <c r="CS52" s="122" t="str">
        <f t="shared" si="53"/>
        <v/>
      </c>
      <c r="CT52" s="123" t="str">
        <f t="shared" si="54"/>
        <v/>
      </c>
      <c r="CU52" s="123" t="str">
        <f t="shared" si="55"/>
        <v/>
      </c>
      <c r="CV52" s="123" t="str">
        <f t="shared" si="56"/>
        <v/>
      </c>
      <c r="CW52" s="123" t="str">
        <f t="shared" si="57"/>
        <v/>
      </c>
      <c r="CX52" s="123" t="str">
        <f t="shared" si="58"/>
        <v/>
      </c>
      <c r="CY52" s="123" t="str">
        <f t="shared" si="59"/>
        <v/>
      </c>
      <c r="CZ52" s="123" t="str">
        <f t="shared" si="60"/>
        <v/>
      </c>
      <c r="DA52" s="124" t="str">
        <f t="shared" si="61"/>
        <v/>
      </c>
      <c r="DB52" s="128" t="str">
        <f t="shared" si="62"/>
        <v/>
      </c>
      <c r="DC52" s="123" t="str">
        <f t="shared" si="63"/>
        <v/>
      </c>
      <c r="DD52" s="123" t="str">
        <f t="shared" si="64"/>
        <v/>
      </c>
      <c r="DE52" s="123" t="str">
        <f t="shared" si="65"/>
        <v/>
      </c>
      <c r="DF52" s="123">
        <f t="shared" si="66"/>
        <v>200</v>
      </c>
      <c r="DG52" s="123" t="str">
        <f t="shared" si="67"/>
        <v/>
      </c>
      <c r="DH52" s="123" t="str">
        <f t="shared" si="68"/>
        <v/>
      </c>
      <c r="DI52" s="129" t="str">
        <f t="shared" si="69"/>
        <v/>
      </c>
      <c r="DJ52" s="98" t="s">
        <v>123</v>
      </c>
      <c r="DK52" s="248">
        <f t="shared" si="76"/>
        <v>46</v>
      </c>
    </row>
    <row r="53" spans="2:115" ht="22.5" customHeight="1">
      <c r="B53" s="98" t="s">
        <v>123</v>
      </c>
      <c r="C53" s="248">
        <f t="shared" si="70"/>
        <v>47</v>
      </c>
      <c r="D53" s="259">
        <v>45724</v>
      </c>
      <c r="E53" s="260" t="s">
        <v>128</v>
      </c>
      <c r="F53" s="271" t="s">
        <v>167</v>
      </c>
      <c r="G53" s="278" t="s">
        <v>30</v>
      </c>
      <c r="H53" s="254" t="s">
        <v>50</v>
      </c>
      <c r="I53" s="270"/>
      <c r="J53" s="263">
        <v>36736</v>
      </c>
      <c r="K53" s="107">
        <f t="shared" si="71"/>
        <v>216372</v>
      </c>
      <c r="L53" s="256" t="str">
        <f>HYPERLINK("./領収書_公開用/外領収書G45.pdf","領収書G45")</f>
        <v>領収書G45</v>
      </c>
      <c r="M53" s="267"/>
      <c r="N53" s="258" t="str">
        <f t="shared" ref="N53:R53" si="223">IF($H53=N$6,$I53,"")</f>
        <v/>
      </c>
      <c r="O53" s="136" t="str">
        <f t="shared" si="223"/>
        <v/>
      </c>
      <c r="P53" s="136" t="str">
        <f t="shared" si="223"/>
        <v/>
      </c>
      <c r="Q53" s="136" t="str">
        <f t="shared" si="223"/>
        <v/>
      </c>
      <c r="R53" s="137" t="str">
        <f t="shared" si="223"/>
        <v/>
      </c>
      <c r="S53" s="122" t="str">
        <f t="shared" ref="S53:AI53" si="224">IF($H53=S$6,$J53,"")</f>
        <v/>
      </c>
      <c r="T53" s="123">
        <f t="shared" si="224"/>
        <v>36736</v>
      </c>
      <c r="U53" s="123" t="str">
        <f t="shared" si="224"/>
        <v/>
      </c>
      <c r="V53" s="123" t="str">
        <f t="shared" si="224"/>
        <v/>
      </c>
      <c r="W53" s="122" t="str">
        <f t="shared" si="224"/>
        <v/>
      </c>
      <c r="X53" s="123" t="str">
        <f t="shared" si="224"/>
        <v/>
      </c>
      <c r="Y53" s="123" t="str">
        <f t="shared" si="224"/>
        <v/>
      </c>
      <c r="Z53" s="123" t="str">
        <f t="shared" si="224"/>
        <v/>
      </c>
      <c r="AA53" s="122" t="str">
        <f t="shared" si="224"/>
        <v/>
      </c>
      <c r="AB53" s="123" t="str">
        <f t="shared" si="224"/>
        <v/>
      </c>
      <c r="AC53" s="123" t="str">
        <f t="shared" si="224"/>
        <v/>
      </c>
      <c r="AD53" s="123" t="str">
        <f t="shared" si="224"/>
        <v/>
      </c>
      <c r="AE53" s="123" t="str">
        <f t="shared" si="224"/>
        <v/>
      </c>
      <c r="AF53" s="123" t="str">
        <f t="shared" si="224"/>
        <v/>
      </c>
      <c r="AG53" s="123" t="str">
        <f t="shared" si="224"/>
        <v/>
      </c>
      <c r="AH53" s="122" t="str">
        <f t="shared" si="224"/>
        <v/>
      </c>
      <c r="AI53" s="129" t="str">
        <f t="shared" si="224"/>
        <v/>
      </c>
      <c r="AJ53" s="274"/>
      <c r="AK53" s="152"/>
      <c r="AL53" s="98" t="s">
        <v>123</v>
      </c>
      <c r="AM53" s="248">
        <f t="shared" si="74"/>
        <v>47</v>
      </c>
      <c r="AN53" s="138" t="str">
        <f t="shared" ref="AN53:AR53" si="225">IF(AND($G53=AN$4,$H53=AN$6),$I53,"")</f>
        <v/>
      </c>
      <c r="AO53" s="139" t="str">
        <f t="shared" si="225"/>
        <v/>
      </c>
      <c r="AP53" s="139" t="str">
        <f t="shared" si="225"/>
        <v/>
      </c>
      <c r="AQ53" s="139" t="str">
        <f t="shared" si="225"/>
        <v/>
      </c>
      <c r="AR53" s="139" t="str">
        <f t="shared" si="225"/>
        <v/>
      </c>
      <c r="AS53" s="153"/>
      <c r="AT53" s="138" t="str">
        <f t="shared" si="3"/>
        <v/>
      </c>
      <c r="AU53" s="139" t="str">
        <f t="shared" si="4"/>
        <v/>
      </c>
      <c r="AV53" s="139" t="str">
        <f t="shared" si="5"/>
        <v/>
      </c>
      <c r="AW53" s="139" t="str">
        <f t="shared" si="6"/>
        <v/>
      </c>
      <c r="AX53" s="139" t="str">
        <f t="shared" si="7"/>
        <v/>
      </c>
      <c r="AY53" s="140" t="str">
        <f t="shared" si="8"/>
        <v/>
      </c>
      <c r="AZ53" s="141" t="str">
        <f t="shared" si="9"/>
        <v/>
      </c>
      <c r="BA53" s="139" t="str">
        <f t="shared" si="10"/>
        <v/>
      </c>
      <c r="BB53" s="139" t="str">
        <f t="shared" si="11"/>
        <v/>
      </c>
      <c r="BC53" s="139" t="str">
        <f t="shared" si="12"/>
        <v/>
      </c>
      <c r="BD53" s="140" t="str">
        <f t="shared" si="13"/>
        <v/>
      </c>
      <c r="BE53" s="122" t="str">
        <f t="shared" si="14"/>
        <v/>
      </c>
      <c r="BF53" s="123" t="str">
        <f t="shared" si="15"/>
        <v/>
      </c>
      <c r="BG53" s="123" t="str">
        <f t="shared" si="16"/>
        <v/>
      </c>
      <c r="BH53" s="123" t="str">
        <f t="shared" si="17"/>
        <v/>
      </c>
      <c r="BI53" s="122" t="str">
        <f t="shared" si="18"/>
        <v/>
      </c>
      <c r="BJ53" s="123" t="str">
        <f t="shared" si="19"/>
        <v/>
      </c>
      <c r="BK53" s="123" t="str">
        <f t="shared" si="20"/>
        <v/>
      </c>
      <c r="BL53" s="123" t="str">
        <f t="shared" si="21"/>
        <v/>
      </c>
      <c r="BM53" s="123" t="str">
        <f t="shared" si="22"/>
        <v/>
      </c>
      <c r="BN53" s="123" t="str">
        <f t="shared" si="23"/>
        <v/>
      </c>
      <c r="BO53" s="123" t="str">
        <f t="shared" si="24"/>
        <v/>
      </c>
      <c r="BP53" s="123" t="str">
        <f t="shared" si="25"/>
        <v/>
      </c>
      <c r="BQ53" s="124" t="str">
        <f t="shared" si="26"/>
        <v/>
      </c>
      <c r="BR53" s="142" t="str">
        <f t="shared" si="27"/>
        <v/>
      </c>
      <c r="BS53" s="143" t="str">
        <f t="shared" si="28"/>
        <v/>
      </c>
      <c r="BT53" s="143" t="str">
        <f t="shared" si="29"/>
        <v/>
      </c>
      <c r="BU53" s="143" t="str">
        <f t="shared" si="30"/>
        <v/>
      </c>
      <c r="BV53" s="143" t="str">
        <f t="shared" si="31"/>
        <v/>
      </c>
      <c r="BW53" s="144" t="str">
        <f t="shared" si="32"/>
        <v/>
      </c>
      <c r="BX53" s="141" t="str">
        <f t="shared" si="33"/>
        <v/>
      </c>
      <c r="BY53" s="139" t="str">
        <f t="shared" si="34"/>
        <v/>
      </c>
      <c r="BZ53" s="139" t="str">
        <f t="shared" si="35"/>
        <v/>
      </c>
      <c r="CA53" s="139" t="str">
        <f t="shared" si="36"/>
        <v/>
      </c>
      <c r="CB53" s="139" t="str">
        <f t="shared" si="37"/>
        <v/>
      </c>
      <c r="CC53" s="139" t="str">
        <f t="shared" si="38"/>
        <v/>
      </c>
      <c r="CD53" s="140" t="str">
        <f t="shared" si="39"/>
        <v/>
      </c>
      <c r="CE53" s="141" t="str">
        <f t="shared" si="40"/>
        <v/>
      </c>
      <c r="CF53" s="139" t="str">
        <f t="shared" si="41"/>
        <v/>
      </c>
      <c r="CG53" s="139" t="str">
        <f t="shared" si="42"/>
        <v/>
      </c>
      <c r="CH53" s="139" t="str">
        <f t="shared" si="43"/>
        <v/>
      </c>
      <c r="CI53" s="139" t="str">
        <f t="shared" si="44"/>
        <v/>
      </c>
      <c r="CJ53" s="139" t="str">
        <f t="shared" si="45"/>
        <v/>
      </c>
      <c r="CK53" s="140" t="str">
        <f t="shared" si="46"/>
        <v/>
      </c>
      <c r="CL53" s="142" t="str">
        <f t="shared" si="47"/>
        <v/>
      </c>
      <c r="CM53" s="143" t="str">
        <f t="shared" si="48"/>
        <v/>
      </c>
      <c r="CN53" s="143" t="str">
        <f t="shared" si="49"/>
        <v/>
      </c>
      <c r="CO53" s="143" t="str">
        <f t="shared" si="50"/>
        <v/>
      </c>
      <c r="CP53" s="143" t="str">
        <f t="shared" si="51"/>
        <v/>
      </c>
      <c r="CQ53" s="145" t="str">
        <f t="shared" si="52"/>
        <v/>
      </c>
      <c r="CR53" s="127"/>
      <c r="CS53" s="122">
        <f t="shared" si="53"/>
        <v>36736</v>
      </c>
      <c r="CT53" s="123" t="str">
        <f t="shared" si="54"/>
        <v/>
      </c>
      <c r="CU53" s="123" t="str">
        <f t="shared" si="55"/>
        <v/>
      </c>
      <c r="CV53" s="123" t="str">
        <f t="shared" si="56"/>
        <v/>
      </c>
      <c r="CW53" s="123" t="str">
        <f t="shared" si="57"/>
        <v/>
      </c>
      <c r="CX53" s="123" t="str">
        <f t="shared" si="58"/>
        <v/>
      </c>
      <c r="CY53" s="123" t="str">
        <f t="shared" si="59"/>
        <v/>
      </c>
      <c r="CZ53" s="123" t="str">
        <f t="shared" si="60"/>
        <v/>
      </c>
      <c r="DA53" s="124" t="str">
        <f t="shared" si="61"/>
        <v/>
      </c>
      <c r="DB53" s="128" t="str">
        <f t="shared" si="62"/>
        <v/>
      </c>
      <c r="DC53" s="123" t="str">
        <f t="shared" si="63"/>
        <v/>
      </c>
      <c r="DD53" s="123" t="str">
        <f t="shared" si="64"/>
        <v/>
      </c>
      <c r="DE53" s="123" t="str">
        <f t="shared" si="65"/>
        <v/>
      </c>
      <c r="DF53" s="123" t="str">
        <f t="shared" si="66"/>
        <v/>
      </c>
      <c r="DG53" s="123" t="str">
        <f t="shared" si="67"/>
        <v/>
      </c>
      <c r="DH53" s="123" t="str">
        <f t="shared" si="68"/>
        <v/>
      </c>
      <c r="DI53" s="129" t="str">
        <f t="shared" si="69"/>
        <v/>
      </c>
      <c r="DJ53" s="98" t="s">
        <v>123</v>
      </c>
      <c r="DK53" s="248">
        <f t="shared" si="76"/>
        <v>47</v>
      </c>
    </row>
    <row r="54" spans="2:115" ht="22.5" customHeight="1">
      <c r="B54" s="98" t="s">
        <v>123</v>
      </c>
      <c r="C54" s="248">
        <f t="shared" si="70"/>
        <v>48</v>
      </c>
      <c r="D54" s="259">
        <v>45724</v>
      </c>
      <c r="E54" s="260" t="s">
        <v>128</v>
      </c>
      <c r="F54" s="271" t="s">
        <v>168</v>
      </c>
      <c r="G54" s="278" t="s">
        <v>30</v>
      </c>
      <c r="H54" s="254" t="s">
        <v>50</v>
      </c>
      <c r="I54" s="270"/>
      <c r="J54" s="263">
        <v>13960</v>
      </c>
      <c r="K54" s="107">
        <f t="shared" si="71"/>
        <v>202412</v>
      </c>
      <c r="L54" s="256" t="str">
        <f>HYPERLINK("./領収書_公開用/外領収書G46.pdf","領収書G46")</f>
        <v>領収書G46</v>
      </c>
      <c r="M54" s="267"/>
      <c r="N54" s="258" t="str">
        <f t="shared" ref="N54:R54" si="226">IF($H54=N$6,$I54,"")</f>
        <v/>
      </c>
      <c r="O54" s="136" t="str">
        <f t="shared" si="226"/>
        <v/>
      </c>
      <c r="P54" s="136" t="str">
        <f t="shared" si="226"/>
        <v/>
      </c>
      <c r="Q54" s="136" t="str">
        <f t="shared" si="226"/>
        <v/>
      </c>
      <c r="R54" s="137" t="str">
        <f t="shared" si="226"/>
        <v/>
      </c>
      <c r="S54" s="122" t="str">
        <f t="shared" ref="S54:AI54" si="227">IF($H54=S$6,$J54,"")</f>
        <v/>
      </c>
      <c r="T54" s="123">
        <f t="shared" si="227"/>
        <v>13960</v>
      </c>
      <c r="U54" s="123" t="str">
        <f t="shared" si="227"/>
        <v/>
      </c>
      <c r="V54" s="123" t="str">
        <f t="shared" si="227"/>
        <v/>
      </c>
      <c r="W54" s="122" t="str">
        <f t="shared" si="227"/>
        <v/>
      </c>
      <c r="X54" s="123" t="str">
        <f t="shared" si="227"/>
        <v/>
      </c>
      <c r="Y54" s="123" t="str">
        <f t="shared" si="227"/>
        <v/>
      </c>
      <c r="Z54" s="123" t="str">
        <f t="shared" si="227"/>
        <v/>
      </c>
      <c r="AA54" s="122" t="str">
        <f t="shared" si="227"/>
        <v/>
      </c>
      <c r="AB54" s="123" t="str">
        <f t="shared" si="227"/>
        <v/>
      </c>
      <c r="AC54" s="123" t="str">
        <f t="shared" si="227"/>
        <v/>
      </c>
      <c r="AD54" s="123" t="str">
        <f t="shared" si="227"/>
        <v/>
      </c>
      <c r="AE54" s="123" t="str">
        <f t="shared" si="227"/>
        <v/>
      </c>
      <c r="AF54" s="123" t="str">
        <f t="shared" si="227"/>
        <v/>
      </c>
      <c r="AG54" s="123" t="str">
        <f t="shared" si="227"/>
        <v/>
      </c>
      <c r="AH54" s="122" t="str">
        <f t="shared" si="227"/>
        <v/>
      </c>
      <c r="AI54" s="129" t="str">
        <f t="shared" si="227"/>
        <v/>
      </c>
      <c r="AJ54" s="274"/>
      <c r="AK54" s="152"/>
      <c r="AL54" s="98" t="s">
        <v>123</v>
      </c>
      <c r="AM54" s="248">
        <f t="shared" si="74"/>
        <v>48</v>
      </c>
      <c r="AN54" s="138" t="str">
        <f t="shared" ref="AN54:AR54" si="228">IF(AND($G54=AN$4,$H54=AN$6),$I54,"")</f>
        <v/>
      </c>
      <c r="AO54" s="139" t="str">
        <f t="shared" si="228"/>
        <v/>
      </c>
      <c r="AP54" s="139" t="str">
        <f t="shared" si="228"/>
        <v/>
      </c>
      <c r="AQ54" s="139" t="str">
        <f t="shared" si="228"/>
        <v/>
      </c>
      <c r="AR54" s="139" t="str">
        <f t="shared" si="228"/>
        <v/>
      </c>
      <c r="AS54" s="153"/>
      <c r="AT54" s="138" t="str">
        <f t="shared" si="3"/>
        <v/>
      </c>
      <c r="AU54" s="139" t="str">
        <f t="shared" si="4"/>
        <v/>
      </c>
      <c r="AV54" s="139" t="str">
        <f t="shared" si="5"/>
        <v/>
      </c>
      <c r="AW54" s="139" t="str">
        <f t="shared" si="6"/>
        <v/>
      </c>
      <c r="AX54" s="139" t="str">
        <f t="shared" si="7"/>
        <v/>
      </c>
      <c r="AY54" s="140" t="str">
        <f t="shared" si="8"/>
        <v/>
      </c>
      <c r="AZ54" s="141" t="str">
        <f t="shared" si="9"/>
        <v/>
      </c>
      <c r="BA54" s="139" t="str">
        <f t="shared" si="10"/>
        <v/>
      </c>
      <c r="BB54" s="139" t="str">
        <f t="shared" si="11"/>
        <v/>
      </c>
      <c r="BC54" s="139" t="str">
        <f t="shared" si="12"/>
        <v/>
      </c>
      <c r="BD54" s="140" t="str">
        <f t="shared" si="13"/>
        <v/>
      </c>
      <c r="BE54" s="122" t="str">
        <f t="shared" si="14"/>
        <v/>
      </c>
      <c r="BF54" s="123" t="str">
        <f t="shared" si="15"/>
        <v/>
      </c>
      <c r="BG54" s="123" t="str">
        <f t="shared" si="16"/>
        <v/>
      </c>
      <c r="BH54" s="123" t="str">
        <f t="shared" si="17"/>
        <v/>
      </c>
      <c r="BI54" s="122" t="str">
        <f t="shared" si="18"/>
        <v/>
      </c>
      <c r="BJ54" s="123" t="str">
        <f t="shared" si="19"/>
        <v/>
      </c>
      <c r="BK54" s="123" t="str">
        <f t="shared" si="20"/>
        <v/>
      </c>
      <c r="BL54" s="123" t="str">
        <f t="shared" si="21"/>
        <v/>
      </c>
      <c r="BM54" s="123" t="str">
        <f t="shared" si="22"/>
        <v/>
      </c>
      <c r="BN54" s="123" t="str">
        <f t="shared" si="23"/>
        <v/>
      </c>
      <c r="BO54" s="123" t="str">
        <f t="shared" si="24"/>
        <v/>
      </c>
      <c r="BP54" s="123" t="str">
        <f t="shared" si="25"/>
        <v/>
      </c>
      <c r="BQ54" s="124" t="str">
        <f t="shared" si="26"/>
        <v/>
      </c>
      <c r="BR54" s="142" t="str">
        <f t="shared" si="27"/>
        <v/>
      </c>
      <c r="BS54" s="143" t="str">
        <f t="shared" si="28"/>
        <v/>
      </c>
      <c r="BT54" s="143" t="str">
        <f t="shared" si="29"/>
        <v/>
      </c>
      <c r="BU54" s="143" t="str">
        <f t="shared" si="30"/>
        <v/>
      </c>
      <c r="BV54" s="143" t="str">
        <f t="shared" si="31"/>
        <v/>
      </c>
      <c r="BW54" s="144" t="str">
        <f t="shared" si="32"/>
        <v/>
      </c>
      <c r="BX54" s="141" t="str">
        <f t="shared" si="33"/>
        <v/>
      </c>
      <c r="BY54" s="139" t="str">
        <f t="shared" si="34"/>
        <v/>
      </c>
      <c r="BZ54" s="139" t="str">
        <f t="shared" si="35"/>
        <v/>
      </c>
      <c r="CA54" s="139" t="str">
        <f t="shared" si="36"/>
        <v/>
      </c>
      <c r="CB54" s="139" t="str">
        <f t="shared" si="37"/>
        <v/>
      </c>
      <c r="CC54" s="139" t="str">
        <f t="shared" si="38"/>
        <v/>
      </c>
      <c r="CD54" s="140" t="str">
        <f t="shared" si="39"/>
        <v/>
      </c>
      <c r="CE54" s="141" t="str">
        <f t="shared" si="40"/>
        <v/>
      </c>
      <c r="CF54" s="139" t="str">
        <f t="shared" si="41"/>
        <v/>
      </c>
      <c r="CG54" s="139" t="str">
        <f t="shared" si="42"/>
        <v/>
      </c>
      <c r="CH54" s="139" t="str">
        <f t="shared" si="43"/>
        <v/>
      </c>
      <c r="CI54" s="139" t="str">
        <f t="shared" si="44"/>
        <v/>
      </c>
      <c r="CJ54" s="139" t="str">
        <f t="shared" si="45"/>
        <v/>
      </c>
      <c r="CK54" s="140" t="str">
        <f t="shared" si="46"/>
        <v/>
      </c>
      <c r="CL54" s="142" t="str">
        <f t="shared" si="47"/>
        <v/>
      </c>
      <c r="CM54" s="143" t="str">
        <f t="shared" si="48"/>
        <v/>
      </c>
      <c r="CN54" s="143" t="str">
        <f t="shared" si="49"/>
        <v/>
      </c>
      <c r="CO54" s="143" t="str">
        <f t="shared" si="50"/>
        <v/>
      </c>
      <c r="CP54" s="143" t="str">
        <f t="shared" si="51"/>
        <v/>
      </c>
      <c r="CQ54" s="145" t="str">
        <f t="shared" si="52"/>
        <v/>
      </c>
      <c r="CR54" s="127"/>
      <c r="CS54" s="122">
        <f t="shared" si="53"/>
        <v>13960</v>
      </c>
      <c r="CT54" s="123" t="str">
        <f t="shared" si="54"/>
        <v/>
      </c>
      <c r="CU54" s="123" t="str">
        <f t="shared" si="55"/>
        <v/>
      </c>
      <c r="CV54" s="123" t="str">
        <f t="shared" si="56"/>
        <v/>
      </c>
      <c r="CW54" s="123" t="str">
        <f t="shared" si="57"/>
        <v/>
      </c>
      <c r="CX54" s="123" t="str">
        <f t="shared" si="58"/>
        <v/>
      </c>
      <c r="CY54" s="123" t="str">
        <f t="shared" si="59"/>
        <v/>
      </c>
      <c r="CZ54" s="123" t="str">
        <f t="shared" si="60"/>
        <v/>
      </c>
      <c r="DA54" s="124" t="str">
        <f t="shared" si="61"/>
        <v/>
      </c>
      <c r="DB54" s="128" t="str">
        <f t="shared" si="62"/>
        <v/>
      </c>
      <c r="DC54" s="123" t="str">
        <f t="shared" si="63"/>
        <v/>
      </c>
      <c r="DD54" s="123" t="str">
        <f t="shared" si="64"/>
        <v/>
      </c>
      <c r="DE54" s="123" t="str">
        <f t="shared" si="65"/>
        <v/>
      </c>
      <c r="DF54" s="123" t="str">
        <f t="shared" si="66"/>
        <v/>
      </c>
      <c r="DG54" s="123" t="str">
        <f t="shared" si="67"/>
        <v/>
      </c>
      <c r="DH54" s="123" t="str">
        <f t="shared" si="68"/>
        <v/>
      </c>
      <c r="DI54" s="129" t="str">
        <f t="shared" si="69"/>
        <v/>
      </c>
      <c r="DJ54" s="98" t="s">
        <v>123</v>
      </c>
      <c r="DK54" s="248">
        <f t="shared" si="76"/>
        <v>48</v>
      </c>
    </row>
    <row r="55" spans="2:115" ht="22.5" customHeight="1">
      <c r="B55" s="98" t="s">
        <v>123</v>
      </c>
      <c r="C55" s="248">
        <f t="shared" si="70"/>
        <v>49</v>
      </c>
      <c r="D55" s="259">
        <v>45724</v>
      </c>
      <c r="E55" s="260" t="s">
        <v>128</v>
      </c>
      <c r="F55" s="271" t="s">
        <v>169</v>
      </c>
      <c r="G55" s="278" t="s">
        <v>30</v>
      </c>
      <c r="H55" s="254" t="s">
        <v>50</v>
      </c>
      <c r="I55" s="270"/>
      <c r="J55" s="263">
        <v>29550</v>
      </c>
      <c r="K55" s="107">
        <f t="shared" si="71"/>
        <v>172862</v>
      </c>
      <c r="L55" s="256" t="str">
        <f>HYPERLINK("./領収書_公開用/外領収書G47.pdf","領収書G47")</f>
        <v>領収書G47</v>
      </c>
      <c r="M55" s="267"/>
      <c r="N55" s="258" t="str">
        <f t="shared" ref="N55:R55" si="229">IF($H55=N$6,$I55,"")</f>
        <v/>
      </c>
      <c r="O55" s="136" t="str">
        <f t="shared" si="229"/>
        <v/>
      </c>
      <c r="P55" s="136" t="str">
        <f t="shared" si="229"/>
        <v/>
      </c>
      <c r="Q55" s="136" t="str">
        <f t="shared" si="229"/>
        <v/>
      </c>
      <c r="R55" s="137" t="str">
        <f t="shared" si="229"/>
        <v/>
      </c>
      <c r="S55" s="122" t="str">
        <f t="shared" ref="S55:AI55" si="230">IF($H55=S$6,$J55,"")</f>
        <v/>
      </c>
      <c r="T55" s="123">
        <f t="shared" si="230"/>
        <v>29550</v>
      </c>
      <c r="U55" s="123" t="str">
        <f t="shared" si="230"/>
        <v/>
      </c>
      <c r="V55" s="123" t="str">
        <f t="shared" si="230"/>
        <v/>
      </c>
      <c r="W55" s="122" t="str">
        <f t="shared" si="230"/>
        <v/>
      </c>
      <c r="X55" s="123" t="str">
        <f t="shared" si="230"/>
        <v/>
      </c>
      <c r="Y55" s="123" t="str">
        <f t="shared" si="230"/>
        <v/>
      </c>
      <c r="Z55" s="123" t="str">
        <f t="shared" si="230"/>
        <v/>
      </c>
      <c r="AA55" s="122" t="str">
        <f t="shared" si="230"/>
        <v/>
      </c>
      <c r="AB55" s="123" t="str">
        <f t="shared" si="230"/>
        <v/>
      </c>
      <c r="AC55" s="123" t="str">
        <f t="shared" si="230"/>
        <v/>
      </c>
      <c r="AD55" s="123" t="str">
        <f t="shared" si="230"/>
        <v/>
      </c>
      <c r="AE55" s="123" t="str">
        <f t="shared" si="230"/>
        <v/>
      </c>
      <c r="AF55" s="123" t="str">
        <f t="shared" si="230"/>
        <v/>
      </c>
      <c r="AG55" s="123" t="str">
        <f t="shared" si="230"/>
        <v/>
      </c>
      <c r="AH55" s="122" t="str">
        <f t="shared" si="230"/>
        <v/>
      </c>
      <c r="AI55" s="129" t="str">
        <f t="shared" si="230"/>
        <v/>
      </c>
      <c r="AJ55" s="274"/>
      <c r="AK55" s="152"/>
      <c r="AL55" s="98" t="s">
        <v>123</v>
      </c>
      <c r="AM55" s="248">
        <f t="shared" si="74"/>
        <v>49</v>
      </c>
      <c r="AN55" s="138" t="str">
        <f t="shared" ref="AN55:AR55" si="231">IF(AND($G55=AN$4,$H55=AN$6),$I55,"")</f>
        <v/>
      </c>
      <c r="AO55" s="139" t="str">
        <f t="shared" si="231"/>
        <v/>
      </c>
      <c r="AP55" s="139" t="str">
        <f t="shared" si="231"/>
        <v/>
      </c>
      <c r="AQ55" s="139" t="str">
        <f t="shared" si="231"/>
        <v/>
      </c>
      <c r="AR55" s="139" t="str">
        <f t="shared" si="231"/>
        <v/>
      </c>
      <c r="AS55" s="153"/>
      <c r="AT55" s="138" t="str">
        <f t="shared" si="3"/>
        <v/>
      </c>
      <c r="AU55" s="139" t="str">
        <f t="shared" si="4"/>
        <v/>
      </c>
      <c r="AV55" s="139" t="str">
        <f t="shared" si="5"/>
        <v/>
      </c>
      <c r="AW55" s="139" t="str">
        <f t="shared" si="6"/>
        <v/>
      </c>
      <c r="AX55" s="139" t="str">
        <f t="shared" si="7"/>
        <v/>
      </c>
      <c r="AY55" s="140" t="str">
        <f t="shared" si="8"/>
        <v/>
      </c>
      <c r="AZ55" s="141" t="str">
        <f t="shared" si="9"/>
        <v/>
      </c>
      <c r="BA55" s="139" t="str">
        <f t="shared" si="10"/>
        <v/>
      </c>
      <c r="BB55" s="139" t="str">
        <f t="shared" si="11"/>
        <v/>
      </c>
      <c r="BC55" s="139" t="str">
        <f t="shared" si="12"/>
        <v/>
      </c>
      <c r="BD55" s="140" t="str">
        <f t="shared" si="13"/>
        <v/>
      </c>
      <c r="BE55" s="122" t="str">
        <f t="shared" si="14"/>
        <v/>
      </c>
      <c r="BF55" s="123" t="str">
        <f t="shared" si="15"/>
        <v/>
      </c>
      <c r="BG55" s="123" t="str">
        <f t="shared" si="16"/>
        <v/>
      </c>
      <c r="BH55" s="123" t="str">
        <f t="shared" si="17"/>
        <v/>
      </c>
      <c r="BI55" s="122" t="str">
        <f t="shared" si="18"/>
        <v/>
      </c>
      <c r="BJ55" s="123" t="str">
        <f t="shared" si="19"/>
        <v/>
      </c>
      <c r="BK55" s="123" t="str">
        <f t="shared" si="20"/>
        <v/>
      </c>
      <c r="BL55" s="123" t="str">
        <f t="shared" si="21"/>
        <v/>
      </c>
      <c r="BM55" s="123" t="str">
        <f t="shared" si="22"/>
        <v/>
      </c>
      <c r="BN55" s="123" t="str">
        <f t="shared" si="23"/>
        <v/>
      </c>
      <c r="BO55" s="123" t="str">
        <f t="shared" si="24"/>
        <v/>
      </c>
      <c r="BP55" s="123" t="str">
        <f t="shared" si="25"/>
        <v/>
      </c>
      <c r="BQ55" s="124" t="str">
        <f t="shared" si="26"/>
        <v/>
      </c>
      <c r="BR55" s="142" t="str">
        <f t="shared" si="27"/>
        <v/>
      </c>
      <c r="BS55" s="143" t="str">
        <f t="shared" si="28"/>
        <v/>
      </c>
      <c r="BT55" s="143" t="str">
        <f t="shared" si="29"/>
        <v/>
      </c>
      <c r="BU55" s="143" t="str">
        <f t="shared" si="30"/>
        <v/>
      </c>
      <c r="BV55" s="143" t="str">
        <f t="shared" si="31"/>
        <v/>
      </c>
      <c r="BW55" s="144" t="str">
        <f t="shared" si="32"/>
        <v/>
      </c>
      <c r="BX55" s="141" t="str">
        <f t="shared" si="33"/>
        <v/>
      </c>
      <c r="BY55" s="139" t="str">
        <f t="shared" si="34"/>
        <v/>
      </c>
      <c r="BZ55" s="139" t="str">
        <f t="shared" si="35"/>
        <v/>
      </c>
      <c r="CA55" s="139" t="str">
        <f t="shared" si="36"/>
        <v/>
      </c>
      <c r="CB55" s="139" t="str">
        <f t="shared" si="37"/>
        <v/>
      </c>
      <c r="CC55" s="139" t="str">
        <f t="shared" si="38"/>
        <v/>
      </c>
      <c r="CD55" s="140" t="str">
        <f t="shared" si="39"/>
        <v/>
      </c>
      <c r="CE55" s="141" t="str">
        <f t="shared" si="40"/>
        <v/>
      </c>
      <c r="CF55" s="139" t="str">
        <f t="shared" si="41"/>
        <v/>
      </c>
      <c r="CG55" s="139" t="str">
        <f t="shared" si="42"/>
        <v/>
      </c>
      <c r="CH55" s="139" t="str">
        <f t="shared" si="43"/>
        <v/>
      </c>
      <c r="CI55" s="139" t="str">
        <f t="shared" si="44"/>
        <v/>
      </c>
      <c r="CJ55" s="139" t="str">
        <f t="shared" si="45"/>
        <v/>
      </c>
      <c r="CK55" s="140" t="str">
        <f t="shared" si="46"/>
        <v/>
      </c>
      <c r="CL55" s="142" t="str">
        <f t="shared" si="47"/>
        <v/>
      </c>
      <c r="CM55" s="143" t="str">
        <f t="shared" si="48"/>
        <v/>
      </c>
      <c r="CN55" s="143" t="str">
        <f t="shared" si="49"/>
        <v/>
      </c>
      <c r="CO55" s="143" t="str">
        <f t="shared" si="50"/>
        <v/>
      </c>
      <c r="CP55" s="143" t="str">
        <f t="shared" si="51"/>
        <v/>
      </c>
      <c r="CQ55" s="145" t="str">
        <f t="shared" si="52"/>
        <v/>
      </c>
      <c r="CR55" s="127"/>
      <c r="CS55" s="122">
        <f t="shared" si="53"/>
        <v>29550</v>
      </c>
      <c r="CT55" s="123" t="str">
        <f t="shared" si="54"/>
        <v/>
      </c>
      <c r="CU55" s="123" t="str">
        <f t="shared" si="55"/>
        <v/>
      </c>
      <c r="CV55" s="123" t="str">
        <f t="shared" si="56"/>
        <v/>
      </c>
      <c r="CW55" s="123" t="str">
        <f t="shared" si="57"/>
        <v/>
      </c>
      <c r="CX55" s="123" t="str">
        <f t="shared" si="58"/>
        <v/>
      </c>
      <c r="CY55" s="123" t="str">
        <f t="shared" si="59"/>
        <v/>
      </c>
      <c r="CZ55" s="123" t="str">
        <f t="shared" si="60"/>
        <v/>
      </c>
      <c r="DA55" s="124" t="str">
        <f t="shared" si="61"/>
        <v/>
      </c>
      <c r="DB55" s="128" t="str">
        <f t="shared" si="62"/>
        <v/>
      </c>
      <c r="DC55" s="123" t="str">
        <f t="shared" si="63"/>
        <v/>
      </c>
      <c r="DD55" s="123" t="str">
        <f t="shared" si="64"/>
        <v/>
      </c>
      <c r="DE55" s="123" t="str">
        <f t="shared" si="65"/>
        <v/>
      </c>
      <c r="DF55" s="123" t="str">
        <f t="shared" si="66"/>
        <v/>
      </c>
      <c r="DG55" s="123" t="str">
        <f t="shared" si="67"/>
        <v/>
      </c>
      <c r="DH55" s="123" t="str">
        <f t="shared" si="68"/>
        <v/>
      </c>
      <c r="DI55" s="129" t="str">
        <f t="shared" si="69"/>
        <v/>
      </c>
      <c r="DJ55" s="98" t="s">
        <v>123</v>
      </c>
      <c r="DK55" s="248">
        <f t="shared" si="76"/>
        <v>49</v>
      </c>
    </row>
    <row r="56" spans="2:115" ht="22.5" customHeight="1">
      <c r="B56" s="98" t="s">
        <v>123</v>
      </c>
      <c r="C56" s="248">
        <f t="shared" si="70"/>
        <v>50</v>
      </c>
      <c r="D56" s="259">
        <v>45724</v>
      </c>
      <c r="E56" s="260" t="s">
        <v>128</v>
      </c>
      <c r="F56" s="271" t="s">
        <v>133</v>
      </c>
      <c r="G56" s="278" t="s">
        <v>31</v>
      </c>
      <c r="H56" s="254" t="s">
        <v>55</v>
      </c>
      <c r="I56" s="270"/>
      <c r="J56" s="263">
        <v>631</v>
      </c>
      <c r="K56" s="107">
        <f t="shared" si="71"/>
        <v>172231</v>
      </c>
      <c r="L56" s="256" t="str">
        <f t="shared" ref="L56:L57" si="232">HYPERLINK("./領収書_公開用/外領収書G41,42,48,49.pdf","領収書G41,G42,G48,G49")</f>
        <v>領収書G41,G42,G48,G49</v>
      </c>
      <c r="M56" s="267"/>
      <c r="N56" s="258" t="str">
        <f t="shared" ref="N56:R56" si="233">IF($H56=N$6,$I56,"")</f>
        <v/>
      </c>
      <c r="O56" s="136" t="str">
        <f t="shared" si="233"/>
        <v/>
      </c>
      <c r="P56" s="136" t="str">
        <f t="shared" si="233"/>
        <v/>
      </c>
      <c r="Q56" s="136" t="str">
        <f t="shared" si="233"/>
        <v/>
      </c>
      <c r="R56" s="137" t="str">
        <f t="shared" si="233"/>
        <v/>
      </c>
      <c r="S56" s="122" t="str">
        <f t="shared" ref="S56:AI56" si="234">IF($H56=S$6,$J56,"")</f>
        <v/>
      </c>
      <c r="T56" s="123" t="str">
        <f t="shared" si="234"/>
        <v/>
      </c>
      <c r="U56" s="123" t="str">
        <f t="shared" si="234"/>
        <v/>
      </c>
      <c r="V56" s="123" t="str">
        <f t="shared" si="234"/>
        <v/>
      </c>
      <c r="W56" s="122" t="str">
        <f t="shared" si="234"/>
        <v/>
      </c>
      <c r="X56" s="123" t="str">
        <f t="shared" si="234"/>
        <v/>
      </c>
      <c r="Y56" s="123">
        <f t="shared" si="234"/>
        <v>631</v>
      </c>
      <c r="Z56" s="123" t="str">
        <f t="shared" si="234"/>
        <v/>
      </c>
      <c r="AA56" s="122" t="str">
        <f t="shared" si="234"/>
        <v/>
      </c>
      <c r="AB56" s="123" t="str">
        <f t="shared" si="234"/>
        <v/>
      </c>
      <c r="AC56" s="123" t="str">
        <f t="shared" si="234"/>
        <v/>
      </c>
      <c r="AD56" s="123" t="str">
        <f t="shared" si="234"/>
        <v/>
      </c>
      <c r="AE56" s="123" t="str">
        <f t="shared" si="234"/>
        <v/>
      </c>
      <c r="AF56" s="123" t="str">
        <f t="shared" si="234"/>
        <v/>
      </c>
      <c r="AG56" s="123" t="str">
        <f t="shared" si="234"/>
        <v/>
      </c>
      <c r="AH56" s="122" t="str">
        <f t="shared" si="234"/>
        <v/>
      </c>
      <c r="AI56" s="129" t="str">
        <f t="shared" si="234"/>
        <v/>
      </c>
      <c r="AJ56" s="274"/>
      <c r="AK56" s="152"/>
      <c r="AL56" s="98" t="s">
        <v>123</v>
      </c>
      <c r="AM56" s="248">
        <f t="shared" si="74"/>
        <v>50</v>
      </c>
      <c r="AN56" s="138" t="str">
        <f t="shared" ref="AN56:AR56" si="235">IF(AND($G56=AN$4,$H56=AN$6),$I56,"")</f>
        <v/>
      </c>
      <c r="AO56" s="139" t="str">
        <f t="shared" si="235"/>
        <v/>
      </c>
      <c r="AP56" s="139" t="str">
        <f t="shared" si="235"/>
        <v/>
      </c>
      <c r="AQ56" s="139" t="str">
        <f t="shared" si="235"/>
        <v/>
      </c>
      <c r="AR56" s="139" t="str">
        <f t="shared" si="235"/>
        <v/>
      </c>
      <c r="AS56" s="153"/>
      <c r="AT56" s="138" t="str">
        <f t="shared" si="3"/>
        <v/>
      </c>
      <c r="AU56" s="139" t="str">
        <f t="shared" si="4"/>
        <v/>
      </c>
      <c r="AV56" s="139" t="str">
        <f t="shared" si="5"/>
        <v/>
      </c>
      <c r="AW56" s="139" t="str">
        <f t="shared" si="6"/>
        <v/>
      </c>
      <c r="AX56" s="139" t="str">
        <f t="shared" si="7"/>
        <v/>
      </c>
      <c r="AY56" s="140" t="str">
        <f t="shared" si="8"/>
        <v/>
      </c>
      <c r="AZ56" s="141" t="str">
        <f t="shared" si="9"/>
        <v/>
      </c>
      <c r="BA56" s="139" t="str">
        <f t="shared" si="10"/>
        <v/>
      </c>
      <c r="BB56" s="139" t="str">
        <f t="shared" si="11"/>
        <v/>
      </c>
      <c r="BC56" s="139" t="str">
        <f t="shared" si="12"/>
        <v/>
      </c>
      <c r="BD56" s="140" t="str">
        <f t="shared" si="13"/>
        <v/>
      </c>
      <c r="BE56" s="122" t="str">
        <f t="shared" si="14"/>
        <v/>
      </c>
      <c r="BF56" s="123" t="str">
        <f t="shared" si="15"/>
        <v/>
      </c>
      <c r="BG56" s="123" t="str">
        <f t="shared" si="16"/>
        <v/>
      </c>
      <c r="BH56" s="123" t="str">
        <f t="shared" si="17"/>
        <v/>
      </c>
      <c r="BI56" s="122" t="str">
        <f t="shared" si="18"/>
        <v/>
      </c>
      <c r="BJ56" s="123" t="str">
        <f t="shared" si="19"/>
        <v/>
      </c>
      <c r="BK56" s="123" t="str">
        <f t="shared" si="20"/>
        <v/>
      </c>
      <c r="BL56" s="123" t="str">
        <f t="shared" si="21"/>
        <v/>
      </c>
      <c r="BM56" s="123" t="str">
        <f t="shared" si="22"/>
        <v/>
      </c>
      <c r="BN56" s="123" t="str">
        <f t="shared" si="23"/>
        <v/>
      </c>
      <c r="BO56" s="123" t="str">
        <f t="shared" si="24"/>
        <v/>
      </c>
      <c r="BP56" s="123" t="str">
        <f t="shared" si="25"/>
        <v/>
      </c>
      <c r="BQ56" s="124" t="str">
        <f t="shared" si="26"/>
        <v/>
      </c>
      <c r="BR56" s="142" t="str">
        <f t="shared" si="27"/>
        <v/>
      </c>
      <c r="BS56" s="143" t="str">
        <f t="shared" si="28"/>
        <v/>
      </c>
      <c r="BT56" s="143" t="str">
        <f t="shared" si="29"/>
        <v/>
      </c>
      <c r="BU56" s="143" t="str">
        <f t="shared" si="30"/>
        <v/>
      </c>
      <c r="BV56" s="143" t="str">
        <f t="shared" si="31"/>
        <v/>
      </c>
      <c r="BW56" s="144" t="str">
        <f t="shared" si="32"/>
        <v/>
      </c>
      <c r="BX56" s="141" t="str">
        <f t="shared" si="33"/>
        <v/>
      </c>
      <c r="BY56" s="139" t="str">
        <f t="shared" si="34"/>
        <v/>
      </c>
      <c r="BZ56" s="139" t="str">
        <f t="shared" si="35"/>
        <v/>
      </c>
      <c r="CA56" s="139" t="str">
        <f t="shared" si="36"/>
        <v/>
      </c>
      <c r="CB56" s="139" t="str">
        <f t="shared" si="37"/>
        <v/>
      </c>
      <c r="CC56" s="139" t="str">
        <f t="shared" si="38"/>
        <v/>
      </c>
      <c r="CD56" s="140" t="str">
        <f t="shared" si="39"/>
        <v/>
      </c>
      <c r="CE56" s="141" t="str">
        <f t="shared" si="40"/>
        <v/>
      </c>
      <c r="CF56" s="139" t="str">
        <f t="shared" si="41"/>
        <v/>
      </c>
      <c r="CG56" s="139" t="str">
        <f t="shared" si="42"/>
        <v/>
      </c>
      <c r="CH56" s="139" t="str">
        <f t="shared" si="43"/>
        <v/>
      </c>
      <c r="CI56" s="139" t="str">
        <f t="shared" si="44"/>
        <v/>
      </c>
      <c r="CJ56" s="139" t="str">
        <f t="shared" si="45"/>
        <v/>
      </c>
      <c r="CK56" s="140" t="str">
        <f t="shared" si="46"/>
        <v/>
      </c>
      <c r="CL56" s="142" t="str">
        <f t="shared" si="47"/>
        <v/>
      </c>
      <c r="CM56" s="143" t="str">
        <f t="shared" si="48"/>
        <v/>
      </c>
      <c r="CN56" s="143" t="str">
        <f t="shared" si="49"/>
        <v/>
      </c>
      <c r="CO56" s="143" t="str">
        <f t="shared" si="50"/>
        <v/>
      </c>
      <c r="CP56" s="143" t="str">
        <f t="shared" si="51"/>
        <v/>
      </c>
      <c r="CQ56" s="145" t="str">
        <f t="shared" si="52"/>
        <v/>
      </c>
      <c r="CR56" s="127"/>
      <c r="CS56" s="122" t="str">
        <f t="shared" si="53"/>
        <v/>
      </c>
      <c r="CT56" s="123" t="str">
        <f t="shared" si="54"/>
        <v/>
      </c>
      <c r="CU56" s="123" t="str">
        <f t="shared" si="55"/>
        <v/>
      </c>
      <c r="CV56" s="123" t="str">
        <f t="shared" si="56"/>
        <v/>
      </c>
      <c r="CW56" s="123" t="str">
        <f t="shared" si="57"/>
        <v/>
      </c>
      <c r="CX56" s="123" t="str">
        <f t="shared" si="58"/>
        <v/>
      </c>
      <c r="CY56" s="123" t="str">
        <f t="shared" si="59"/>
        <v/>
      </c>
      <c r="CZ56" s="123" t="str">
        <f t="shared" si="60"/>
        <v/>
      </c>
      <c r="DA56" s="124" t="str">
        <f t="shared" si="61"/>
        <v/>
      </c>
      <c r="DB56" s="128" t="str">
        <f t="shared" si="62"/>
        <v/>
      </c>
      <c r="DC56" s="123" t="str">
        <f t="shared" si="63"/>
        <v/>
      </c>
      <c r="DD56" s="123" t="str">
        <f t="shared" si="64"/>
        <v/>
      </c>
      <c r="DE56" s="123" t="str">
        <f t="shared" si="65"/>
        <v/>
      </c>
      <c r="DF56" s="123" t="str">
        <f t="shared" si="66"/>
        <v/>
      </c>
      <c r="DG56" s="123">
        <f t="shared" si="67"/>
        <v>631</v>
      </c>
      <c r="DH56" s="123" t="str">
        <f t="shared" si="68"/>
        <v/>
      </c>
      <c r="DI56" s="129" t="str">
        <f t="shared" si="69"/>
        <v/>
      </c>
      <c r="DJ56" s="98" t="s">
        <v>123</v>
      </c>
      <c r="DK56" s="248">
        <f t="shared" si="76"/>
        <v>50</v>
      </c>
    </row>
    <row r="57" spans="2:115" ht="22.5" customHeight="1">
      <c r="B57" s="98" t="s">
        <v>123</v>
      </c>
      <c r="C57" s="248">
        <f t="shared" si="70"/>
        <v>51</v>
      </c>
      <c r="D57" s="259">
        <v>45724</v>
      </c>
      <c r="E57" s="260" t="s">
        <v>128</v>
      </c>
      <c r="F57" s="271" t="s">
        <v>133</v>
      </c>
      <c r="G57" s="278" t="s">
        <v>31</v>
      </c>
      <c r="H57" s="254" t="s">
        <v>55</v>
      </c>
      <c r="I57" s="270"/>
      <c r="J57" s="263">
        <v>155</v>
      </c>
      <c r="K57" s="107">
        <f t="shared" si="71"/>
        <v>172076</v>
      </c>
      <c r="L57" s="256" t="str">
        <f t="shared" si="232"/>
        <v>領収書G41,G42,G48,G49</v>
      </c>
      <c r="M57" s="267"/>
      <c r="N57" s="258" t="str">
        <f t="shared" ref="N57:R57" si="236">IF($H57=N$6,$I57,"")</f>
        <v/>
      </c>
      <c r="O57" s="136" t="str">
        <f t="shared" si="236"/>
        <v/>
      </c>
      <c r="P57" s="136" t="str">
        <f t="shared" si="236"/>
        <v/>
      </c>
      <c r="Q57" s="136" t="str">
        <f t="shared" si="236"/>
        <v/>
      </c>
      <c r="R57" s="137" t="str">
        <f t="shared" si="236"/>
        <v/>
      </c>
      <c r="S57" s="122" t="str">
        <f t="shared" ref="S57:AI57" si="237">IF($H57=S$6,$J57,"")</f>
        <v/>
      </c>
      <c r="T57" s="123" t="str">
        <f t="shared" si="237"/>
        <v/>
      </c>
      <c r="U57" s="123" t="str">
        <f t="shared" si="237"/>
        <v/>
      </c>
      <c r="V57" s="123" t="str">
        <f t="shared" si="237"/>
        <v/>
      </c>
      <c r="W57" s="122" t="str">
        <f t="shared" si="237"/>
        <v/>
      </c>
      <c r="X57" s="123" t="str">
        <f t="shared" si="237"/>
        <v/>
      </c>
      <c r="Y57" s="123">
        <f t="shared" si="237"/>
        <v>155</v>
      </c>
      <c r="Z57" s="123" t="str">
        <f t="shared" si="237"/>
        <v/>
      </c>
      <c r="AA57" s="122" t="str">
        <f t="shared" si="237"/>
        <v/>
      </c>
      <c r="AB57" s="123" t="str">
        <f t="shared" si="237"/>
        <v/>
      </c>
      <c r="AC57" s="123" t="str">
        <f t="shared" si="237"/>
        <v/>
      </c>
      <c r="AD57" s="123" t="str">
        <f t="shared" si="237"/>
        <v/>
      </c>
      <c r="AE57" s="123" t="str">
        <f t="shared" si="237"/>
        <v/>
      </c>
      <c r="AF57" s="123" t="str">
        <f t="shared" si="237"/>
        <v/>
      </c>
      <c r="AG57" s="123" t="str">
        <f t="shared" si="237"/>
        <v/>
      </c>
      <c r="AH57" s="122" t="str">
        <f t="shared" si="237"/>
        <v/>
      </c>
      <c r="AI57" s="129" t="str">
        <f t="shared" si="237"/>
        <v/>
      </c>
      <c r="AJ57" s="274"/>
      <c r="AK57" s="152"/>
      <c r="AL57" s="98" t="s">
        <v>123</v>
      </c>
      <c r="AM57" s="248">
        <f t="shared" si="74"/>
        <v>51</v>
      </c>
      <c r="AN57" s="138" t="str">
        <f t="shared" ref="AN57:AR57" si="238">IF(AND($G57=AN$4,$H57=AN$6),$I57,"")</f>
        <v/>
      </c>
      <c r="AO57" s="139" t="str">
        <f t="shared" si="238"/>
        <v/>
      </c>
      <c r="AP57" s="139" t="str">
        <f t="shared" si="238"/>
        <v/>
      </c>
      <c r="AQ57" s="139" t="str">
        <f t="shared" si="238"/>
        <v/>
      </c>
      <c r="AR57" s="139" t="str">
        <f t="shared" si="238"/>
        <v/>
      </c>
      <c r="AS57" s="153"/>
      <c r="AT57" s="138" t="str">
        <f t="shared" si="3"/>
        <v/>
      </c>
      <c r="AU57" s="139" t="str">
        <f t="shared" si="4"/>
        <v/>
      </c>
      <c r="AV57" s="139" t="str">
        <f t="shared" si="5"/>
        <v/>
      </c>
      <c r="AW57" s="139" t="str">
        <f t="shared" si="6"/>
        <v/>
      </c>
      <c r="AX57" s="139" t="str">
        <f t="shared" si="7"/>
        <v/>
      </c>
      <c r="AY57" s="140" t="str">
        <f t="shared" si="8"/>
        <v/>
      </c>
      <c r="AZ57" s="141" t="str">
        <f t="shared" si="9"/>
        <v/>
      </c>
      <c r="BA57" s="139" t="str">
        <f t="shared" si="10"/>
        <v/>
      </c>
      <c r="BB57" s="139" t="str">
        <f t="shared" si="11"/>
        <v/>
      </c>
      <c r="BC57" s="139" t="str">
        <f t="shared" si="12"/>
        <v/>
      </c>
      <c r="BD57" s="140" t="str">
        <f t="shared" si="13"/>
        <v/>
      </c>
      <c r="BE57" s="122" t="str">
        <f t="shared" si="14"/>
        <v/>
      </c>
      <c r="BF57" s="123" t="str">
        <f t="shared" si="15"/>
        <v/>
      </c>
      <c r="BG57" s="123" t="str">
        <f t="shared" si="16"/>
        <v/>
      </c>
      <c r="BH57" s="123" t="str">
        <f t="shared" si="17"/>
        <v/>
      </c>
      <c r="BI57" s="122" t="str">
        <f t="shared" si="18"/>
        <v/>
      </c>
      <c r="BJ57" s="123" t="str">
        <f t="shared" si="19"/>
        <v/>
      </c>
      <c r="BK57" s="123" t="str">
        <f t="shared" si="20"/>
        <v/>
      </c>
      <c r="BL57" s="123" t="str">
        <f t="shared" si="21"/>
        <v/>
      </c>
      <c r="BM57" s="123" t="str">
        <f t="shared" si="22"/>
        <v/>
      </c>
      <c r="BN57" s="123" t="str">
        <f t="shared" si="23"/>
        <v/>
      </c>
      <c r="BO57" s="123" t="str">
        <f t="shared" si="24"/>
        <v/>
      </c>
      <c r="BP57" s="123" t="str">
        <f t="shared" si="25"/>
        <v/>
      </c>
      <c r="BQ57" s="124" t="str">
        <f t="shared" si="26"/>
        <v/>
      </c>
      <c r="BR57" s="142" t="str">
        <f t="shared" si="27"/>
        <v/>
      </c>
      <c r="BS57" s="143" t="str">
        <f t="shared" si="28"/>
        <v/>
      </c>
      <c r="BT57" s="143" t="str">
        <f t="shared" si="29"/>
        <v/>
      </c>
      <c r="BU57" s="143" t="str">
        <f t="shared" si="30"/>
        <v/>
      </c>
      <c r="BV57" s="143" t="str">
        <f t="shared" si="31"/>
        <v/>
      </c>
      <c r="BW57" s="144" t="str">
        <f t="shared" si="32"/>
        <v/>
      </c>
      <c r="BX57" s="141" t="str">
        <f t="shared" si="33"/>
        <v/>
      </c>
      <c r="BY57" s="139" t="str">
        <f t="shared" si="34"/>
        <v/>
      </c>
      <c r="BZ57" s="139" t="str">
        <f t="shared" si="35"/>
        <v/>
      </c>
      <c r="CA57" s="139" t="str">
        <f t="shared" si="36"/>
        <v/>
      </c>
      <c r="CB57" s="139" t="str">
        <f t="shared" si="37"/>
        <v/>
      </c>
      <c r="CC57" s="139" t="str">
        <f t="shared" si="38"/>
        <v/>
      </c>
      <c r="CD57" s="140" t="str">
        <f t="shared" si="39"/>
        <v/>
      </c>
      <c r="CE57" s="141" t="str">
        <f t="shared" si="40"/>
        <v/>
      </c>
      <c r="CF57" s="139" t="str">
        <f t="shared" si="41"/>
        <v/>
      </c>
      <c r="CG57" s="139" t="str">
        <f t="shared" si="42"/>
        <v/>
      </c>
      <c r="CH57" s="139" t="str">
        <f t="shared" si="43"/>
        <v/>
      </c>
      <c r="CI57" s="139" t="str">
        <f t="shared" si="44"/>
        <v/>
      </c>
      <c r="CJ57" s="139" t="str">
        <f t="shared" si="45"/>
        <v/>
      </c>
      <c r="CK57" s="140" t="str">
        <f t="shared" si="46"/>
        <v/>
      </c>
      <c r="CL57" s="142" t="str">
        <f t="shared" si="47"/>
        <v/>
      </c>
      <c r="CM57" s="143" t="str">
        <f t="shared" si="48"/>
        <v/>
      </c>
      <c r="CN57" s="143" t="str">
        <f t="shared" si="49"/>
        <v/>
      </c>
      <c r="CO57" s="143" t="str">
        <f t="shared" si="50"/>
        <v/>
      </c>
      <c r="CP57" s="143" t="str">
        <f t="shared" si="51"/>
        <v/>
      </c>
      <c r="CQ57" s="145" t="str">
        <f t="shared" si="52"/>
        <v/>
      </c>
      <c r="CR57" s="127"/>
      <c r="CS57" s="122" t="str">
        <f t="shared" si="53"/>
        <v/>
      </c>
      <c r="CT57" s="123" t="str">
        <f t="shared" si="54"/>
        <v/>
      </c>
      <c r="CU57" s="123" t="str">
        <f t="shared" si="55"/>
        <v/>
      </c>
      <c r="CV57" s="123" t="str">
        <f t="shared" si="56"/>
        <v/>
      </c>
      <c r="CW57" s="123" t="str">
        <f t="shared" si="57"/>
        <v/>
      </c>
      <c r="CX57" s="123" t="str">
        <f t="shared" si="58"/>
        <v/>
      </c>
      <c r="CY57" s="123" t="str">
        <f t="shared" si="59"/>
        <v/>
      </c>
      <c r="CZ57" s="123" t="str">
        <f t="shared" si="60"/>
        <v/>
      </c>
      <c r="DA57" s="124" t="str">
        <f t="shared" si="61"/>
        <v/>
      </c>
      <c r="DB57" s="128" t="str">
        <f t="shared" si="62"/>
        <v/>
      </c>
      <c r="DC57" s="123" t="str">
        <f t="shared" si="63"/>
        <v/>
      </c>
      <c r="DD57" s="123" t="str">
        <f t="shared" si="64"/>
        <v/>
      </c>
      <c r="DE57" s="123" t="str">
        <f t="shared" si="65"/>
        <v/>
      </c>
      <c r="DF57" s="123" t="str">
        <f t="shared" si="66"/>
        <v/>
      </c>
      <c r="DG57" s="123">
        <f t="shared" si="67"/>
        <v>155</v>
      </c>
      <c r="DH57" s="123" t="str">
        <f t="shared" si="68"/>
        <v/>
      </c>
      <c r="DI57" s="129" t="str">
        <f t="shared" si="69"/>
        <v/>
      </c>
      <c r="DJ57" s="98" t="s">
        <v>123</v>
      </c>
      <c r="DK57" s="248">
        <f t="shared" si="76"/>
        <v>51</v>
      </c>
    </row>
    <row r="58" spans="2:115" ht="22.5" customHeight="1">
      <c r="B58" s="98" t="s">
        <v>123</v>
      </c>
      <c r="C58" s="248">
        <f t="shared" si="70"/>
        <v>52</v>
      </c>
      <c r="D58" s="259">
        <v>45724</v>
      </c>
      <c r="E58" s="260" t="s">
        <v>128</v>
      </c>
      <c r="F58" s="271" t="s">
        <v>170</v>
      </c>
      <c r="G58" s="278" t="s">
        <v>25</v>
      </c>
      <c r="H58" s="254" t="s">
        <v>50</v>
      </c>
      <c r="I58" s="270"/>
      <c r="J58" s="263">
        <v>9960</v>
      </c>
      <c r="K58" s="107">
        <f t="shared" si="71"/>
        <v>162116</v>
      </c>
      <c r="L58" s="256" t="str">
        <f>HYPERLINK("./領収書_公開用/外領収書G50.pdf","領収書G50")</f>
        <v>領収書G50</v>
      </c>
      <c r="M58" s="267"/>
      <c r="N58" s="258" t="str">
        <f t="shared" ref="N58:R58" si="239">IF($H58=N$6,$I58,"")</f>
        <v/>
      </c>
      <c r="O58" s="136" t="str">
        <f t="shared" si="239"/>
        <v/>
      </c>
      <c r="P58" s="136" t="str">
        <f t="shared" si="239"/>
        <v/>
      </c>
      <c r="Q58" s="136" t="str">
        <f t="shared" si="239"/>
        <v/>
      </c>
      <c r="R58" s="137" t="str">
        <f t="shared" si="239"/>
        <v/>
      </c>
      <c r="S58" s="122" t="str">
        <f t="shared" ref="S58:AI58" si="240">IF($H58=S$6,$J58,"")</f>
        <v/>
      </c>
      <c r="T58" s="123">
        <f t="shared" si="240"/>
        <v>9960</v>
      </c>
      <c r="U58" s="123" t="str">
        <f t="shared" si="240"/>
        <v/>
      </c>
      <c r="V58" s="123" t="str">
        <f t="shared" si="240"/>
        <v/>
      </c>
      <c r="W58" s="122" t="str">
        <f t="shared" si="240"/>
        <v/>
      </c>
      <c r="X58" s="123" t="str">
        <f t="shared" si="240"/>
        <v/>
      </c>
      <c r="Y58" s="123" t="str">
        <f t="shared" si="240"/>
        <v/>
      </c>
      <c r="Z58" s="123" t="str">
        <f t="shared" si="240"/>
        <v/>
      </c>
      <c r="AA58" s="122" t="str">
        <f t="shared" si="240"/>
        <v/>
      </c>
      <c r="AB58" s="123" t="str">
        <f t="shared" si="240"/>
        <v/>
      </c>
      <c r="AC58" s="123" t="str">
        <f t="shared" si="240"/>
        <v/>
      </c>
      <c r="AD58" s="123" t="str">
        <f t="shared" si="240"/>
        <v/>
      </c>
      <c r="AE58" s="123" t="str">
        <f t="shared" si="240"/>
        <v/>
      </c>
      <c r="AF58" s="123" t="str">
        <f t="shared" si="240"/>
        <v/>
      </c>
      <c r="AG58" s="123" t="str">
        <f t="shared" si="240"/>
        <v/>
      </c>
      <c r="AH58" s="122" t="str">
        <f t="shared" si="240"/>
        <v/>
      </c>
      <c r="AI58" s="129" t="str">
        <f t="shared" si="240"/>
        <v/>
      </c>
      <c r="AJ58" s="274"/>
      <c r="AK58" s="152"/>
      <c r="AL58" s="98" t="s">
        <v>123</v>
      </c>
      <c r="AM58" s="248">
        <f t="shared" si="74"/>
        <v>52</v>
      </c>
      <c r="AN58" s="138" t="str">
        <f t="shared" ref="AN58:AR58" si="241">IF(AND($G58=AN$4,$H58=AN$6),$I58,"")</f>
        <v/>
      </c>
      <c r="AO58" s="139" t="str">
        <f t="shared" si="241"/>
        <v/>
      </c>
      <c r="AP58" s="139" t="str">
        <f t="shared" si="241"/>
        <v/>
      </c>
      <c r="AQ58" s="139" t="str">
        <f t="shared" si="241"/>
        <v/>
      </c>
      <c r="AR58" s="139" t="str">
        <f t="shared" si="241"/>
        <v/>
      </c>
      <c r="AS58" s="153"/>
      <c r="AT58" s="138" t="str">
        <f t="shared" si="3"/>
        <v/>
      </c>
      <c r="AU58" s="139" t="str">
        <f t="shared" si="4"/>
        <v/>
      </c>
      <c r="AV58" s="139" t="str">
        <f t="shared" si="5"/>
        <v/>
      </c>
      <c r="AW58" s="139" t="str">
        <f t="shared" si="6"/>
        <v/>
      </c>
      <c r="AX58" s="139" t="str">
        <f t="shared" si="7"/>
        <v/>
      </c>
      <c r="AY58" s="140" t="str">
        <f t="shared" si="8"/>
        <v/>
      </c>
      <c r="AZ58" s="141" t="str">
        <f t="shared" si="9"/>
        <v/>
      </c>
      <c r="BA58" s="139" t="str">
        <f t="shared" si="10"/>
        <v/>
      </c>
      <c r="BB58" s="139" t="str">
        <f t="shared" si="11"/>
        <v/>
      </c>
      <c r="BC58" s="139" t="str">
        <f t="shared" si="12"/>
        <v/>
      </c>
      <c r="BD58" s="140" t="str">
        <f t="shared" si="13"/>
        <v/>
      </c>
      <c r="BE58" s="122" t="str">
        <f t="shared" si="14"/>
        <v/>
      </c>
      <c r="BF58" s="123">
        <f t="shared" si="15"/>
        <v>9960</v>
      </c>
      <c r="BG58" s="123" t="str">
        <f t="shared" si="16"/>
        <v/>
      </c>
      <c r="BH58" s="123" t="str">
        <f t="shared" si="17"/>
        <v/>
      </c>
      <c r="BI58" s="122" t="str">
        <f t="shared" si="18"/>
        <v/>
      </c>
      <c r="BJ58" s="123" t="str">
        <f t="shared" si="19"/>
        <v/>
      </c>
      <c r="BK58" s="123" t="str">
        <f t="shared" si="20"/>
        <v/>
      </c>
      <c r="BL58" s="123" t="str">
        <f t="shared" si="21"/>
        <v/>
      </c>
      <c r="BM58" s="123" t="str">
        <f t="shared" si="22"/>
        <v/>
      </c>
      <c r="BN58" s="123" t="str">
        <f t="shared" si="23"/>
        <v/>
      </c>
      <c r="BO58" s="123" t="str">
        <f t="shared" si="24"/>
        <v/>
      </c>
      <c r="BP58" s="123" t="str">
        <f t="shared" si="25"/>
        <v/>
      </c>
      <c r="BQ58" s="124" t="str">
        <f t="shared" si="26"/>
        <v/>
      </c>
      <c r="BR58" s="142" t="str">
        <f t="shared" si="27"/>
        <v/>
      </c>
      <c r="BS58" s="143" t="str">
        <f t="shared" si="28"/>
        <v/>
      </c>
      <c r="BT58" s="143" t="str">
        <f t="shared" si="29"/>
        <v/>
      </c>
      <c r="BU58" s="143" t="str">
        <f t="shared" si="30"/>
        <v/>
      </c>
      <c r="BV58" s="143" t="str">
        <f t="shared" si="31"/>
        <v/>
      </c>
      <c r="BW58" s="144" t="str">
        <f t="shared" si="32"/>
        <v/>
      </c>
      <c r="BX58" s="141" t="str">
        <f t="shared" si="33"/>
        <v/>
      </c>
      <c r="BY58" s="139" t="str">
        <f t="shared" si="34"/>
        <v/>
      </c>
      <c r="BZ58" s="139" t="str">
        <f t="shared" si="35"/>
        <v/>
      </c>
      <c r="CA58" s="139" t="str">
        <f t="shared" si="36"/>
        <v/>
      </c>
      <c r="CB58" s="139" t="str">
        <f t="shared" si="37"/>
        <v/>
      </c>
      <c r="CC58" s="139" t="str">
        <f t="shared" si="38"/>
        <v/>
      </c>
      <c r="CD58" s="140" t="str">
        <f t="shared" si="39"/>
        <v/>
      </c>
      <c r="CE58" s="141" t="str">
        <f t="shared" si="40"/>
        <v/>
      </c>
      <c r="CF58" s="139" t="str">
        <f t="shared" si="41"/>
        <v/>
      </c>
      <c r="CG58" s="139" t="str">
        <f t="shared" si="42"/>
        <v/>
      </c>
      <c r="CH58" s="139" t="str">
        <f t="shared" si="43"/>
        <v/>
      </c>
      <c r="CI58" s="139" t="str">
        <f t="shared" si="44"/>
        <v/>
      </c>
      <c r="CJ58" s="139" t="str">
        <f t="shared" si="45"/>
        <v/>
      </c>
      <c r="CK58" s="140" t="str">
        <f t="shared" si="46"/>
        <v/>
      </c>
      <c r="CL58" s="142" t="str">
        <f t="shared" si="47"/>
        <v/>
      </c>
      <c r="CM58" s="143" t="str">
        <f t="shared" si="48"/>
        <v/>
      </c>
      <c r="CN58" s="143" t="str">
        <f t="shared" si="49"/>
        <v/>
      </c>
      <c r="CO58" s="143" t="str">
        <f t="shared" si="50"/>
        <v/>
      </c>
      <c r="CP58" s="143" t="str">
        <f t="shared" si="51"/>
        <v/>
      </c>
      <c r="CQ58" s="145" t="str">
        <f t="shared" si="52"/>
        <v/>
      </c>
      <c r="CR58" s="127"/>
      <c r="CS58" s="122" t="str">
        <f t="shared" si="53"/>
        <v/>
      </c>
      <c r="CT58" s="123" t="str">
        <f t="shared" si="54"/>
        <v/>
      </c>
      <c r="CU58" s="123" t="str">
        <f t="shared" si="55"/>
        <v/>
      </c>
      <c r="CV58" s="123" t="str">
        <f t="shared" si="56"/>
        <v/>
      </c>
      <c r="CW58" s="123" t="str">
        <f t="shared" si="57"/>
        <v/>
      </c>
      <c r="CX58" s="123" t="str">
        <f t="shared" si="58"/>
        <v/>
      </c>
      <c r="CY58" s="123" t="str">
        <f t="shared" si="59"/>
        <v/>
      </c>
      <c r="CZ58" s="123" t="str">
        <f t="shared" si="60"/>
        <v/>
      </c>
      <c r="DA58" s="124" t="str">
        <f t="shared" si="61"/>
        <v/>
      </c>
      <c r="DB58" s="128" t="str">
        <f t="shared" si="62"/>
        <v/>
      </c>
      <c r="DC58" s="123" t="str">
        <f t="shared" si="63"/>
        <v/>
      </c>
      <c r="DD58" s="123" t="str">
        <f t="shared" si="64"/>
        <v/>
      </c>
      <c r="DE58" s="123" t="str">
        <f t="shared" si="65"/>
        <v/>
      </c>
      <c r="DF58" s="123" t="str">
        <f t="shared" si="66"/>
        <v/>
      </c>
      <c r="DG58" s="123" t="str">
        <f t="shared" si="67"/>
        <v/>
      </c>
      <c r="DH58" s="123" t="str">
        <f t="shared" si="68"/>
        <v/>
      </c>
      <c r="DI58" s="129" t="str">
        <f t="shared" si="69"/>
        <v/>
      </c>
      <c r="DJ58" s="98" t="s">
        <v>123</v>
      </c>
      <c r="DK58" s="248">
        <f t="shared" si="76"/>
        <v>52</v>
      </c>
    </row>
    <row r="59" spans="2:115" ht="22.5" customHeight="1">
      <c r="B59" s="98" t="s">
        <v>123</v>
      </c>
      <c r="C59" s="248">
        <f t="shared" si="70"/>
        <v>53</v>
      </c>
      <c r="D59" s="259">
        <v>45724</v>
      </c>
      <c r="E59" s="260" t="s">
        <v>128</v>
      </c>
      <c r="F59" s="271" t="s">
        <v>171</v>
      </c>
      <c r="G59" s="278" t="s">
        <v>30</v>
      </c>
      <c r="H59" s="254" t="s">
        <v>50</v>
      </c>
      <c r="I59" s="270"/>
      <c r="J59" s="263">
        <v>5783</v>
      </c>
      <c r="K59" s="107">
        <f t="shared" si="71"/>
        <v>156333</v>
      </c>
      <c r="L59" s="256" t="str">
        <f>HYPERLINK("./領収書_公開用/外領収書G51.pdf","領収書G51")</f>
        <v>領収書G51</v>
      </c>
      <c r="M59" s="267"/>
      <c r="N59" s="258" t="str">
        <f t="shared" ref="N59:R59" si="242">IF($H59=N$6,$I59,"")</f>
        <v/>
      </c>
      <c r="O59" s="136" t="str">
        <f t="shared" si="242"/>
        <v/>
      </c>
      <c r="P59" s="136" t="str">
        <f t="shared" si="242"/>
        <v/>
      </c>
      <c r="Q59" s="136" t="str">
        <f t="shared" si="242"/>
        <v/>
      </c>
      <c r="R59" s="137" t="str">
        <f t="shared" si="242"/>
        <v/>
      </c>
      <c r="S59" s="122" t="str">
        <f t="shared" ref="S59:AI59" si="243">IF($H59=S$6,$J59,"")</f>
        <v/>
      </c>
      <c r="T59" s="123">
        <f t="shared" si="243"/>
        <v>5783</v>
      </c>
      <c r="U59" s="123" t="str">
        <f t="shared" si="243"/>
        <v/>
      </c>
      <c r="V59" s="123" t="str">
        <f t="shared" si="243"/>
        <v/>
      </c>
      <c r="W59" s="122" t="str">
        <f t="shared" si="243"/>
        <v/>
      </c>
      <c r="X59" s="123" t="str">
        <f t="shared" si="243"/>
        <v/>
      </c>
      <c r="Y59" s="123" t="str">
        <f t="shared" si="243"/>
        <v/>
      </c>
      <c r="Z59" s="123" t="str">
        <f t="shared" si="243"/>
        <v/>
      </c>
      <c r="AA59" s="122" t="str">
        <f t="shared" si="243"/>
        <v/>
      </c>
      <c r="AB59" s="123" t="str">
        <f t="shared" si="243"/>
        <v/>
      </c>
      <c r="AC59" s="123" t="str">
        <f t="shared" si="243"/>
        <v/>
      </c>
      <c r="AD59" s="123" t="str">
        <f t="shared" si="243"/>
        <v/>
      </c>
      <c r="AE59" s="123" t="str">
        <f t="shared" si="243"/>
        <v/>
      </c>
      <c r="AF59" s="123" t="str">
        <f t="shared" si="243"/>
        <v/>
      </c>
      <c r="AG59" s="123" t="str">
        <f t="shared" si="243"/>
        <v/>
      </c>
      <c r="AH59" s="122" t="str">
        <f t="shared" si="243"/>
        <v/>
      </c>
      <c r="AI59" s="129" t="str">
        <f t="shared" si="243"/>
        <v/>
      </c>
      <c r="AJ59" s="274"/>
      <c r="AK59" s="152"/>
      <c r="AL59" s="98" t="s">
        <v>123</v>
      </c>
      <c r="AM59" s="248">
        <f t="shared" si="74"/>
        <v>53</v>
      </c>
      <c r="AN59" s="138" t="str">
        <f t="shared" ref="AN59:AR59" si="244">IF(AND($G59=AN$4,$H59=AN$6),$I59,"")</f>
        <v/>
      </c>
      <c r="AO59" s="139" t="str">
        <f t="shared" si="244"/>
        <v/>
      </c>
      <c r="AP59" s="139" t="str">
        <f t="shared" si="244"/>
        <v/>
      </c>
      <c r="AQ59" s="139" t="str">
        <f t="shared" si="244"/>
        <v/>
      </c>
      <c r="AR59" s="139" t="str">
        <f t="shared" si="244"/>
        <v/>
      </c>
      <c r="AS59" s="153"/>
      <c r="AT59" s="138" t="str">
        <f t="shared" si="3"/>
        <v/>
      </c>
      <c r="AU59" s="139" t="str">
        <f t="shared" si="4"/>
        <v/>
      </c>
      <c r="AV59" s="139" t="str">
        <f t="shared" si="5"/>
        <v/>
      </c>
      <c r="AW59" s="139" t="str">
        <f t="shared" si="6"/>
        <v/>
      </c>
      <c r="AX59" s="139" t="str">
        <f t="shared" si="7"/>
        <v/>
      </c>
      <c r="AY59" s="140" t="str">
        <f t="shared" si="8"/>
        <v/>
      </c>
      <c r="AZ59" s="141" t="str">
        <f t="shared" si="9"/>
        <v/>
      </c>
      <c r="BA59" s="139" t="str">
        <f t="shared" si="10"/>
        <v/>
      </c>
      <c r="BB59" s="139" t="str">
        <f t="shared" si="11"/>
        <v/>
      </c>
      <c r="BC59" s="139" t="str">
        <f t="shared" si="12"/>
        <v/>
      </c>
      <c r="BD59" s="140" t="str">
        <f t="shared" si="13"/>
        <v/>
      </c>
      <c r="BE59" s="122" t="str">
        <f t="shared" si="14"/>
        <v/>
      </c>
      <c r="BF59" s="123" t="str">
        <f t="shared" si="15"/>
        <v/>
      </c>
      <c r="BG59" s="123" t="str">
        <f t="shared" si="16"/>
        <v/>
      </c>
      <c r="BH59" s="123" t="str">
        <f t="shared" si="17"/>
        <v/>
      </c>
      <c r="BI59" s="122" t="str">
        <f t="shared" si="18"/>
        <v/>
      </c>
      <c r="BJ59" s="123" t="str">
        <f t="shared" si="19"/>
        <v/>
      </c>
      <c r="BK59" s="123" t="str">
        <f t="shared" si="20"/>
        <v/>
      </c>
      <c r="BL59" s="123" t="str">
        <f t="shared" si="21"/>
        <v/>
      </c>
      <c r="BM59" s="123" t="str">
        <f t="shared" si="22"/>
        <v/>
      </c>
      <c r="BN59" s="123" t="str">
        <f t="shared" si="23"/>
        <v/>
      </c>
      <c r="BO59" s="123" t="str">
        <f t="shared" si="24"/>
        <v/>
      </c>
      <c r="BP59" s="123" t="str">
        <f t="shared" si="25"/>
        <v/>
      </c>
      <c r="BQ59" s="124" t="str">
        <f t="shared" si="26"/>
        <v/>
      </c>
      <c r="BR59" s="142" t="str">
        <f t="shared" si="27"/>
        <v/>
      </c>
      <c r="BS59" s="143" t="str">
        <f t="shared" si="28"/>
        <v/>
      </c>
      <c r="BT59" s="143" t="str">
        <f t="shared" si="29"/>
        <v/>
      </c>
      <c r="BU59" s="143" t="str">
        <f t="shared" si="30"/>
        <v/>
      </c>
      <c r="BV59" s="143" t="str">
        <f t="shared" si="31"/>
        <v/>
      </c>
      <c r="BW59" s="144" t="str">
        <f t="shared" si="32"/>
        <v/>
      </c>
      <c r="BX59" s="141" t="str">
        <f t="shared" si="33"/>
        <v/>
      </c>
      <c r="BY59" s="139" t="str">
        <f t="shared" si="34"/>
        <v/>
      </c>
      <c r="BZ59" s="139" t="str">
        <f t="shared" si="35"/>
        <v/>
      </c>
      <c r="CA59" s="139" t="str">
        <f t="shared" si="36"/>
        <v/>
      </c>
      <c r="CB59" s="139" t="str">
        <f t="shared" si="37"/>
        <v/>
      </c>
      <c r="CC59" s="139" t="str">
        <f t="shared" si="38"/>
        <v/>
      </c>
      <c r="CD59" s="140" t="str">
        <f t="shared" si="39"/>
        <v/>
      </c>
      <c r="CE59" s="141" t="str">
        <f t="shared" si="40"/>
        <v/>
      </c>
      <c r="CF59" s="139" t="str">
        <f t="shared" si="41"/>
        <v/>
      </c>
      <c r="CG59" s="139" t="str">
        <f t="shared" si="42"/>
        <v/>
      </c>
      <c r="CH59" s="139" t="str">
        <f t="shared" si="43"/>
        <v/>
      </c>
      <c r="CI59" s="139" t="str">
        <f t="shared" si="44"/>
        <v/>
      </c>
      <c r="CJ59" s="139" t="str">
        <f t="shared" si="45"/>
        <v/>
      </c>
      <c r="CK59" s="140" t="str">
        <f t="shared" si="46"/>
        <v/>
      </c>
      <c r="CL59" s="142" t="str">
        <f t="shared" si="47"/>
        <v/>
      </c>
      <c r="CM59" s="143" t="str">
        <f t="shared" si="48"/>
        <v/>
      </c>
      <c r="CN59" s="143" t="str">
        <f t="shared" si="49"/>
        <v/>
      </c>
      <c r="CO59" s="143" t="str">
        <f t="shared" si="50"/>
        <v/>
      </c>
      <c r="CP59" s="143" t="str">
        <f t="shared" si="51"/>
        <v/>
      </c>
      <c r="CQ59" s="145" t="str">
        <f t="shared" si="52"/>
        <v/>
      </c>
      <c r="CR59" s="127"/>
      <c r="CS59" s="122">
        <f t="shared" si="53"/>
        <v>5783</v>
      </c>
      <c r="CT59" s="123" t="str">
        <f t="shared" si="54"/>
        <v/>
      </c>
      <c r="CU59" s="123" t="str">
        <f t="shared" si="55"/>
        <v/>
      </c>
      <c r="CV59" s="123" t="str">
        <f t="shared" si="56"/>
        <v/>
      </c>
      <c r="CW59" s="123" t="str">
        <f t="shared" si="57"/>
        <v/>
      </c>
      <c r="CX59" s="123" t="str">
        <f t="shared" si="58"/>
        <v/>
      </c>
      <c r="CY59" s="123" t="str">
        <f t="shared" si="59"/>
        <v/>
      </c>
      <c r="CZ59" s="123" t="str">
        <f t="shared" si="60"/>
        <v/>
      </c>
      <c r="DA59" s="124" t="str">
        <f t="shared" si="61"/>
        <v/>
      </c>
      <c r="DB59" s="128" t="str">
        <f t="shared" si="62"/>
        <v/>
      </c>
      <c r="DC59" s="123" t="str">
        <f t="shared" si="63"/>
        <v/>
      </c>
      <c r="DD59" s="123" t="str">
        <f t="shared" si="64"/>
        <v/>
      </c>
      <c r="DE59" s="123" t="str">
        <f t="shared" si="65"/>
        <v/>
      </c>
      <c r="DF59" s="123" t="str">
        <f t="shared" si="66"/>
        <v/>
      </c>
      <c r="DG59" s="123" t="str">
        <f t="shared" si="67"/>
        <v/>
      </c>
      <c r="DH59" s="123" t="str">
        <f t="shared" si="68"/>
        <v/>
      </c>
      <c r="DI59" s="129" t="str">
        <f t="shared" si="69"/>
        <v/>
      </c>
      <c r="DJ59" s="98" t="s">
        <v>123</v>
      </c>
      <c r="DK59" s="248">
        <f t="shared" si="76"/>
        <v>53</v>
      </c>
    </row>
    <row r="60" spans="2:115" ht="22.5" customHeight="1">
      <c r="B60" s="98" t="s">
        <v>123</v>
      </c>
      <c r="C60" s="248">
        <f t="shared" si="70"/>
        <v>54</v>
      </c>
      <c r="D60" s="259">
        <v>45724</v>
      </c>
      <c r="E60" s="260" t="s">
        <v>128</v>
      </c>
      <c r="F60" s="271" t="s">
        <v>172</v>
      </c>
      <c r="G60" s="278" t="s">
        <v>23</v>
      </c>
      <c r="H60" s="254" t="s">
        <v>51</v>
      </c>
      <c r="I60" s="270"/>
      <c r="J60" s="263">
        <v>1500</v>
      </c>
      <c r="K60" s="107">
        <f t="shared" si="71"/>
        <v>154833</v>
      </c>
      <c r="L60" s="256" t="str">
        <f>HYPERLINK("./領収書_公開用/外領収書G52.pdf","領収書G52")</f>
        <v>領収書G52</v>
      </c>
      <c r="M60" s="267"/>
      <c r="N60" s="258" t="str">
        <f t="shared" ref="N60:R60" si="245">IF($H60=N$6,$I60,"")</f>
        <v/>
      </c>
      <c r="O60" s="136" t="str">
        <f t="shared" si="245"/>
        <v/>
      </c>
      <c r="P60" s="136" t="str">
        <f t="shared" si="245"/>
        <v/>
      </c>
      <c r="Q60" s="136" t="str">
        <f t="shared" si="245"/>
        <v/>
      </c>
      <c r="R60" s="137" t="str">
        <f t="shared" si="245"/>
        <v/>
      </c>
      <c r="S60" s="122" t="str">
        <f t="shared" ref="S60:AI60" si="246">IF($H60=S$6,$J60,"")</f>
        <v/>
      </c>
      <c r="T60" s="123" t="str">
        <f t="shared" si="246"/>
        <v/>
      </c>
      <c r="U60" s="123">
        <f t="shared" si="246"/>
        <v>1500</v>
      </c>
      <c r="V60" s="123" t="str">
        <f t="shared" si="246"/>
        <v/>
      </c>
      <c r="W60" s="122" t="str">
        <f t="shared" si="246"/>
        <v/>
      </c>
      <c r="X60" s="123" t="str">
        <f t="shared" si="246"/>
        <v/>
      </c>
      <c r="Y60" s="123" t="str">
        <f t="shared" si="246"/>
        <v/>
      </c>
      <c r="Z60" s="123" t="str">
        <f t="shared" si="246"/>
        <v/>
      </c>
      <c r="AA60" s="122" t="str">
        <f t="shared" si="246"/>
        <v/>
      </c>
      <c r="AB60" s="123" t="str">
        <f t="shared" si="246"/>
        <v/>
      </c>
      <c r="AC60" s="123" t="str">
        <f t="shared" si="246"/>
        <v/>
      </c>
      <c r="AD60" s="123" t="str">
        <f t="shared" si="246"/>
        <v/>
      </c>
      <c r="AE60" s="123" t="str">
        <f t="shared" si="246"/>
        <v/>
      </c>
      <c r="AF60" s="123" t="str">
        <f t="shared" si="246"/>
        <v/>
      </c>
      <c r="AG60" s="123" t="str">
        <f t="shared" si="246"/>
        <v/>
      </c>
      <c r="AH60" s="122" t="str">
        <f t="shared" si="246"/>
        <v/>
      </c>
      <c r="AI60" s="129" t="str">
        <f t="shared" si="246"/>
        <v/>
      </c>
      <c r="AJ60" s="274"/>
      <c r="AK60" s="152"/>
      <c r="AL60" s="98" t="s">
        <v>123</v>
      </c>
      <c r="AM60" s="248">
        <f t="shared" si="74"/>
        <v>54</v>
      </c>
      <c r="AN60" s="138" t="str">
        <f t="shared" ref="AN60:AR60" si="247">IF(AND($G60=AN$4,$H60=AN$6),$I60,"")</f>
        <v/>
      </c>
      <c r="AO60" s="139" t="str">
        <f t="shared" si="247"/>
        <v/>
      </c>
      <c r="AP60" s="139" t="str">
        <f t="shared" si="247"/>
        <v/>
      </c>
      <c r="AQ60" s="139" t="str">
        <f t="shared" si="247"/>
        <v/>
      </c>
      <c r="AR60" s="139" t="str">
        <f t="shared" si="247"/>
        <v/>
      </c>
      <c r="AS60" s="153"/>
      <c r="AT60" s="138" t="str">
        <f t="shared" si="3"/>
        <v/>
      </c>
      <c r="AU60" s="139">
        <f t="shared" si="4"/>
        <v>1500</v>
      </c>
      <c r="AV60" s="139" t="str">
        <f t="shared" si="5"/>
        <v/>
      </c>
      <c r="AW60" s="139" t="str">
        <f t="shared" si="6"/>
        <v/>
      </c>
      <c r="AX60" s="139" t="str">
        <f t="shared" si="7"/>
        <v/>
      </c>
      <c r="AY60" s="140" t="str">
        <f t="shared" si="8"/>
        <v/>
      </c>
      <c r="AZ60" s="141" t="str">
        <f t="shared" si="9"/>
        <v/>
      </c>
      <c r="BA60" s="139" t="str">
        <f t="shared" si="10"/>
        <v/>
      </c>
      <c r="BB60" s="139" t="str">
        <f t="shared" si="11"/>
        <v/>
      </c>
      <c r="BC60" s="139" t="str">
        <f t="shared" si="12"/>
        <v/>
      </c>
      <c r="BD60" s="140" t="str">
        <f t="shared" si="13"/>
        <v/>
      </c>
      <c r="BE60" s="122" t="str">
        <f t="shared" si="14"/>
        <v/>
      </c>
      <c r="BF60" s="123" t="str">
        <f t="shared" si="15"/>
        <v/>
      </c>
      <c r="BG60" s="123" t="str">
        <f t="shared" si="16"/>
        <v/>
      </c>
      <c r="BH60" s="123" t="str">
        <f t="shared" si="17"/>
        <v/>
      </c>
      <c r="BI60" s="122" t="str">
        <f t="shared" si="18"/>
        <v/>
      </c>
      <c r="BJ60" s="123" t="str">
        <f t="shared" si="19"/>
        <v/>
      </c>
      <c r="BK60" s="123" t="str">
        <f t="shared" si="20"/>
        <v/>
      </c>
      <c r="BL60" s="123" t="str">
        <f t="shared" si="21"/>
        <v/>
      </c>
      <c r="BM60" s="123" t="str">
        <f t="shared" si="22"/>
        <v/>
      </c>
      <c r="BN60" s="123" t="str">
        <f t="shared" si="23"/>
        <v/>
      </c>
      <c r="BO60" s="123" t="str">
        <f t="shared" si="24"/>
        <v/>
      </c>
      <c r="BP60" s="123" t="str">
        <f t="shared" si="25"/>
        <v/>
      </c>
      <c r="BQ60" s="124" t="str">
        <f t="shared" si="26"/>
        <v/>
      </c>
      <c r="BR60" s="142" t="str">
        <f t="shared" si="27"/>
        <v/>
      </c>
      <c r="BS60" s="143" t="str">
        <f t="shared" si="28"/>
        <v/>
      </c>
      <c r="BT60" s="143" t="str">
        <f t="shared" si="29"/>
        <v/>
      </c>
      <c r="BU60" s="143" t="str">
        <f t="shared" si="30"/>
        <v/>
      </c>
      <c r="BV60" s="143" t="str">
        <f t="shared" si="31"/>
        <v/>
      </c>
      <c r="BW60" s="144" t="str">
        <f t="shared" si="32"/>
        <v/>
      </c>
      <c r="BX60" s="141" t="str">
        <f t="shared" si="33"/>
        <v/>
      </c>
      <c r="BY60" s="139" t="str">
        <f t="shared" si="34"/>
        <v/>
      </c>
      <c r="BZ60" s="139" t="str">
        <f t="shared" si="35"/>
        <v/>
      </c>
      <c r="CA60" s="139" t="str">
        <f t="shared" si="36"/>
        <v/>
      </c>
      <c r="CB60" s="139" t="str">
        <f t="shared" si="37"/>
        <v/>
      </c>
      <c r="CC60" s="139" t="str">
        <f t="shared" si="38"/>
        <v/>
      </c>
      <c r="CD60" s="140" t="str">
        <f t="shared" si="39"/>
        <v/>
      </c>
      <c r="CE60" s="141" t="str">
        <f t="shared" si="40"/>
        <v/>
      </c>
      <c r="CF60" s="139" t="str">
        <f t="shared" si="41"/>
        <v/>
      </c>
      <c r="CG60" s="139" t="str">
        <f t="shared" si="42"/>
        <v/>
      </c>
      <c r="CH60" s="139" t="str">
        <f t="shared" si="43"/>
        <v/>
      </c>
      <c r="CI60" s="139" t="str">
        <f t="shared" si="44"/>
        <v/>
      </c>
      <c r="CJ60" s="139" t="str">
        <f t="shared" si="45"/>
        <v/>
      </c>
      <c r="CK60" s="140" t="str">
        <f t="shared" si="46"/>
        <v/>
      </c>
      <c r="CL60" s="142" t="str">
        <f t="shared" si="47"/>
        <v/>
      </c>
      <c r="CM60" s="143" t="str">
        <f t="shared" si="48"/>
        <v/>
      </c>
      <c r="CN60" s="143" t="str">
        <f t="shared" si="49"/>
        <v/>
      </c>
      <c r="CO60" s="143" t="str">
        <f t="shared" si="50"/>
        <v/>
      </c>
      <c r="CP60" s="143" t="str">
        <f t="shared" si="51"/>
        <v/>
      </c>
      <c r="CQ60" s="145" t="str">
        <f t="shared" si="52"/>
        <v/>
      </c>
      <c r="CR60" s="127"/>
      <c r="CS60" s="122" t="str">
        <f t="shared" si="53"/>
        <v/>
      </c>
      <c r="CT60" s="123" t="str">
        <f t="shared" si="54"/>
        <v/>
      </c>
      <c r="CU60" s="123" t="str">
        <f t="shared" si="55"/>
        <v/>
      </c>
      <c r="CV60" s="123" t="str">
        <f t="shared" si="56"/>
        <v/>
      </c>
      <c r="CW60" s="123" t="str">
        <f t="shared" si="57"/>
        <v/>
      </c>
      <c r="CX60" s="123" t="str">
        <f t="shared" si="58"/>
        <v/>
      </c>
      <c r="CY60" s="123" t="str">
        <f t="shared" si="59"/>
        <v/>
      </c>
      <c r="CZ60" s="123" t="str">
        <f t="shared" si="60"/>
        <v/>
      </c>
      <c r="DA60" s="124" t="str">
        <f t="shared" si="61"/>
        <v/>
      </c>
      <c r="DB60" s="128" t="str">
        <f t="shared" si="62"/>
        <v/>
      </c>
      <c r="DC60" s="123" t="str">
        <f t="shared" si="63"/>
        <v/>
      </c>
      <c r="DD60" s="123" t="str">
        <f t="shared" si="64"/>
        <v/>
      </c>
      <c r="DE60" s="123" t="str">
        <f t="shared" si="65"/>
        <v/>
      </c>
      <c r="DF60" s="123" t="str">
        <f t="shared" si="66"/>
        <v/>
      </c>
      <c r="DG60" s="123" t="str">
        <f t="shared" si="67"/>
        <v/>
      </c>
      <c r="DH60" s="123" t="str">
        <f t="shared" si="68"/>
        <v/>
      </c>
      <c r="DI60" s="129" t="str">
        <f t="shared" si="69"/>
        <v/>
      </c>
      <c r="DJ60" s="98" t="s">
        <v>123</v>
      </c>
      <c r="DK60" s="248">
        <f t="shared" si="76"/>
        <v>54</v>
      </c>
    </row>
    <row r="61" spans="2:115" ht="22.5" customHeight="1">
      <c r="B61" s="98" t="s">
        <v>123</v>
      </c>
      <c r="C61" s="248">
        <f t="shared" si="70"/>
        <v>55</v>
      </c>
      <c r="D61" s="259">
        <v>45724</v>
      </c>
      <c r="E61" s="260" t="s">
        <v>128</v>
      </c>
      <c r="F61" s="271" t="s">
        <v>173</v>
      </c>
      <c r="G61" s="278" t="s">
        <v>30</v>
      </c>
      <c r="H61" s="254" t="s">
        <v>50</v>
      </c>
      <c r="I61" s="270"/>
      <c r="J61" s="263">
        <v>2530</v>
      </c>
      <c r="K61" s="107">
        <f t="shared" si="71"/>
        <v>152303</v>
      </c>
      <c r="L61" s="256" t="str">
        <f t="shared" ref="L61:L62" si="248">HYPERLINK("./領収書_公開用/外領収書G53,54,56.pdf","領収書G53,G54,G56")</f>
        <v>領収書G53,G54,G56</v>
      </c>
      <c r="M61" s="267"/>
      <c r="N61" s="258" t="str">
        <f t="shared" ref="N61:R61" si="249">IF($H61=N$6,$I61,"")</f>
        <v/>
      </c>
      <c r="O61" s="136" t="str">
        <f t="shared" si="249"/>
        <v/>
      </c>
      <c r="P61" s="136" t="str">
        <f t="shared" si="249"/>
        <v/>
      </c>
      <c r="Q61" s="136" t="str">
        <f t="shared" si="249"/>
        <v/>
      </c>
      <c r="R61" s="137" t="str">
        <f t="shared" si="249"/>
        <v/>
      </c>
      <c r="S61" s="122" t="str">
        <f t="shared" ref="S61:AI61" si="250">IF($H61=S$6,$J61,"")</f>
        <v/>
      </c>
      <c r="T61" s="123">
        <f t="shared" si="250"/>
        <v>2530</v>
      </c>
      <c r="U61" s="123" t="str">
        <f t="shared" si="250"/>
        <v/>
      </c>
      <c r="V61" s="123" t="str">
        <f t="shared" si="250"/>
        <v/>
      </c>
      <c r="W61" s="122" t="str">
        <f t="shared" si="250"/>
        <v/>
      </c>
      <c r="X61" s="123" t="str">
        <f t="shared" si="250"/>
        <v/>
      </c>
      <c r="Y61" s="123" t="str">
        <f t="shared" si="250"/>
        <v/>
      </c>
      <c r="Z61" s="123" t="str">
        <f t="shared" si="250"/>
        <v/>
      </c>
      <c r="AA61" s="122" t="str">
        <f t="shared" si="250"/>
        <v/>
      </c>
      <c r="AB61" s="123" t="str">
        <f t="shared" si="250"/>
        <v/>
      </c>
      <c r="AC61" s="123" t="str">
        <f t="shared" si="250"/>
        <v/>
      </c>
      <c r="AD61" s="123" t="str">
        <f t="shared" si="250"/>
        <v/>
      </c>
      <c r="AE61" s="123" t="str">
        <f t="shared" si="250"/>
        <v/>
      </c>
      <c r="AF61" s="123" t="str">
        <f t="shared" si="250"/>
        <v/>
      </c>
      <c r="AG61" s="123" t="str">
        <f t="shared" si="250"/>
        <v/>
      </c>
      <c r="AH61" s="122" t="str">
        <f t="shared" si="250"/>
        <v/>
      </c>
      <c r="AI61" s="129" t="str">
        <f t="shared" si="250"/>
        <v/>
      </c>
      <c r="AJ61" s="56"/>
      <c r="AK61" s="38"/>
      <c r="AL61" s="98" t="s">
        <v>123</v>
      </c>
      <c r="AM61" s="248">
        <f t="shared" si="74"/>
        <v>55</v>
      </c>
      <c r="AN61" s="138" t="str">
        <f t="shared" ref="AN61:AR61" si="251">IF(AND($G61=AN$4,$H61=AN$6),$I61,"")</f>
        <v/>
      </c>
      <c r="AO61" s="139" t="str">
        <f t="shared" si="251"/>
        <v/>
      </c>
      <c r="AP61" s="139" t="str">
        <f t="shared" si="251"/>
        <v/>
      </c>
      <c r="AQ61" s="139" t="str">
        <f t="shared" si="251"/>
        <v/>
      </c>
      <c r="AR61" s="139" t="str">
        <f t="shared" si="251"/>
        <v/>
      </c>
      <c r="AS61" s="118"/>
      <c r="AT61" s="138" t="str">
        <f t="shared" si="3"/>
        <v/>
      </c>
      <c r="AU61" s="139" t="str">
        <f t="shared" si="4"/>
        <v/>
      </c>
      <c r="AV61" s="139" t="str">
        <f t="shared" si="5"/>
        <v/>
      </c>
      <c r="AW61" s="139" t="str">
        <f t="shared" si="6"/>
        <v/>
      </c>
      <c r="AX61" s="139" t="str">
        <f t="shared" si="7"/>
        <v/>
      </c>
      <c r="AY61" s="140" t="str">
        <f t="shared" si="8"/>
        <v/>
      </c>
      <c r="AZ61" s="141" t="str">
        <f t="shared" si="9"/>
        <v/>
      </c>
      <c r="BA61" s="139" t="str">
        <f t="shared" si="10"/>
        <v/>
      </c>
      <c r="BB61" s="139" t="str">
        <f t="shared" si="11"/>
        <v/>
      </c>
      <c r="BC61" s="139" t="str">
        <f t="shared" si="12"/>
        <v/>
      </c>
      <c r="BD61" s="140" t="str">
        <f t="shared" si="13"/>
        <v/>
      </c>
      <c r="BE61" s="122" t="str">
        <f t="shared" si="14"/>
        <v/>
      </c>
      <c r="BF61" s="123" t="str">
        <f t="shared" si="15"/>
        <v/>
      </c>
      <c r="BG61" s="123" t="str">
        <f t="shared" si="16"/>
        <v/>
      </c>
      <c r="BH61" s="123" t="str">
        <f t="shared" si="17"/>
        <v/>
      </c>
      <c r="BI61" s="122" t="str">
        <f t="shared" si="18"/>
        <v/>
      </c>
      <c r="BJ61" s="123" t="str">
        <f t="shared" si="19"/>
        <v/>
      </c>
      <c r="BK61" s="123" t="str">
        <f t="shared" si="20"/>
        <v/>
      </c>
      <c r="BL61" s="123" t="str">
        <f t="shared" si="21"/>
        <v/>
      </c>
      <c r="BM61" s="123" t="str">
        <f t="shared" si="22"/>
        <v/>
      </c>
      <c r="BN61" s="123" t="str">
        <f t="shared" si="23"/>
        <v/>
      </c>
      <c r="BO61" s="123" t="str">
        <f t="shared" si="24"/>
        <v/>
      </c>
      <c r="BP61" s="123" t="str">
        <f t="shared" si="25"/>
        <v/>
      </c>
      <c r="BQ61" s="124" t="str">
        <f t="shared" si="26"/>
        <v/>
      </c>
      <c r="BR61" s="141" t="str">
        <f t="shared" si="27"/>
        <v/>
      </c>
      <c r="BS61" s="139" t="str">
        <f t="shared" si="28"/>
        <v/>
      </c>
      <c r="BT61" s="139" t="str">
        <f t="shared" si="29"/>
        <v/>
      </c>
      <c r="BU61" s="139" t="str">
        <f t="shared" si="30"/>
        <v/>
      </c>
      <c r="BV61" s="139" t="str">
        <f t="shared" si="31"/>
        <v/>
      </c>
      <c r="BW61" s="140" t="str">
        <f t="shared" si="32"/>
        <v/>
      </c>
      <c r="BX61" s="141" t="str">
        <f t="shared" si="33"/>
        <v/>
      </c>
      <c r="BY61" s="139" t="str">
        <f t="shared" si="34"/>
        <v/>
      </c>
      <c r="BZ61" s="139" t="str">
        <f t="shared" si="35"/>
        <v/>
      </c>
      <c r="CA61" s="139" t="str">
        <f t="shared" si="36"/>
        <v/>
      </c>
      <c r="CB61" s="139" t="str">
        <f t="shared" si="37"/>
        <v/>
      </c>
      <c r="CC61" s="139" t="str">
        <f t="shared" si="38"/>
        <v/>
      </c>
      <c r="CD61" s="140" t="str">
        <f t="shared" si="39"/>
        <v/>
      </c>
      <c r="CE61" s="141" t="str">
        <f t="shared" si="40"/>
        <v/>
      </c>
      <c r="CF61" s="139" t="str">
        <f t="shared" si="41"/>
        <v/>
      </c>
      <c r="CG61" s="139" t="str">
        <f t="shared" si="42"/>
        <v/>
      </c>
      <c r="CH61" s="139" t="str">
        <f t="shared" si="43"/>
        <v/>
      </c>
      <c r="CI61" s="139" t="str">
        <f t="shared" si="44"/>
        <v/>
      </c>
      <c r="CJ61" s="139" t="str">
        <f t="shared" si="45"/>
        <v/>
      </c>
      <c r="CK61" s="140" t="str">
        <f t="shared" si="46"/>
        <v/>
      </c>
      <c r="CL61" s="141" t="str">
        <f t="shared" si="47"/>
        <v/>
      </c>
      <c r="CM61" s="139" t="str">
        <f t="shared" si="48"/>
        <v/>
      </c>
      <c r="CN61" s="139" t="str">
        <f t="shared" si="49"/>
        <v/>
      </c>
      <c r="CO61" s="139" t="str">
        <f t="shared" si="50"/>
        <v/>
      </c>
      <c r="CP61" s="139" t="str">
        <f t="shared" si="51"/>
        <v/>
      </c>
      <c r="CQ61" s="154" t="str">
        <f t="shared" si="52"/>
        <v/>
      </c>
      <c r="CR61" s="127"/>
      <c r="CS61" s="122">
        <f t="shared" si="53"/>
        <v>2530</v>
      </c>
      <c r="CT61" s="123" t="str">
        <f t="shared" si="54"/>
        <v/>
      </c>
      <c r="CU61" s="123" t="str">
        <f t="shared" si="55"/>
        <v/>
      </c>
      <c r="CV61" s="123" t="str">
        <f t="shared" si="56"/>
        <v/>
      </c>
      <c r="CW61" s="123" t="str">
        <f t="shared" si="57"/>
        <v/>
      </c>
      <c r="CX61" s="123" t="str">
        <f t="shared" si="58"/>
        <v/>
      </c>
      <c r="CY61" s="123" t="str">
        <f t="shared" si="59"/>
        <v/>
      </c>
      <c r="CZ61" s="123" t="str">
        <f t="shared" si="60"/>
        <v/>
      </c>
      <c r="DA61" s="124" t="str">
        <f t="shared" si="61"/>
        <v/>
      </c>
      <c r="DB61" s="128" t="str">
        <f t="shared" si="62"/>
        <v/>
      </c>
      <c r="DC61" s="123" t="str">
        <f t="shared" si="63"/>
        <v/>
      </c>
      <c r="DD61" s="123" t="str">
        <f t="shared" si="64"/>
        <v/>
      </c>
      <c r="DE61" s="123" t="str">
        <f t="shared" si="65"/>
        <v/>
      </c>
      <c r="DF61" s="123" t="str">
        <f t="shared" si="66"/>
        <v/>
      </c>
      <c r="DG61" s="123" t="str">
        <f t="shared" si="67"/>
        <v/>
      </c>
      <c r="DH61" s="123" t="str">
        <f t="shared" si="68"/>
        <v/>
      </c>
      <c r="DI61" s="129" t="str">
        <f t="shared" si="69"/>
        <v/>
      </c>
      <c r="DJ61" s="98" t="s">
        <v>123</v>
      </c>
      <c r="DK61" s="248">
        <f t="shared" si="76"/>
        <v>55</v>
      </c>
    </row>
    <row r="62" spans="2:115" ht="22.5" customHeight="1">
      <c r="B62" s="98" t="s">
        <v>123</v>
      </c>
      <c r="C62" s="248">
        <f t="shared" si="70"/>
        <v>56</v>
      </c>
      <c r="D62" s="259">
        <v>45724</v>
      </c>
      <c r="E62" s="260" t="s">
        <v>128</v>
      </c>
      <c r="F62" s="271" t="s">
        <v>174</v>
      </c>
      <c r="G62" s="278" t="s">
        <v>30</v>
      </c>
      <c r="H62" s="254" t="s">
        <v>50</v>
      </c>
      <c r="I62" s="270"/>
      <c r="J62" s="263">
        <v>1672</v>
      </c>
      <c r="K62" s="107">
        <f t="shared" si="71"/>
        <v>150631</v>
      </c>
      <c r="L62" s="256" t="str">
        <f t="shared" si="248"/>
        <v>領収書G53,G54,G56</v>
      </c>
      <c r="M62" s="267"/>
      <c r="N62" s="258" t="str">
        <f t="shared" ref="N62:R62" si="252">IF($H62=N$6,$I62,"")</f>
        <v/>
      </c>
      <c r="O62" s="136" t="str">
        <f t="shared" si="252"/>
        <v/>
      </c>
      <c r="P62" s="136" t="str">
        <f t="shared" si="252"/>
        <v/>
      </c>
      <c r="Q62" s="136" t="str">
        <f t="shared" si="252"/>
        <v/>
      </c>
      <c r="R62" s="137" t="str">
        <f t="shared" si="252"/>
        <v/>
      </c>
      <c r="S62" s="122" t="str">
        <f t="shared" ref="S62:AI62" si="253">IF($H62=S$6,$J62,"")</f>
        <v/>
      </c>
      <c r="T62" s="123">
        <f t="shared" si="253"/>
        <v>1672</v>
      </c>
      <c r="U62" s="123" t="str">
        <f t="shared" si="253"/>
        <v/>
      </c>
      <c r="V62" s="123" t="str">
        <f t="shared" si="253"/>
        <v/>
      </c>
      <c r="W62" s="122" t="str">
        <f t="shared" si="253"/>
        <v/>
      </c>
      <c r="X62" s="123" t="str">
        <f t="shared" si="253"/>
        <v/>
      </c>
      <c r="Y62" s="123" t="str">
        <f t="shared" si="253"/>
        <v/>
      </c>
      <c r="Z62" s="123" t="str">
        <f t="shared" si="253"/>
        <v/>
      </c>
      <c r="AA62" s="122" t="str">
        <f t="shared" si="253"/>
        <v/>
      </c>
      <c r="AB62" s="123" t="str">
        <f t="shared" si="253"/>
        <v/>
      </c>
      <c r="AC62" s="123" t="str">
        <f t="shared" si="253"/>
        <v/>
      </c>
      <c r="AD62" s="123" t="str">
        <f t="shared" si="253"/>
        <v/>
      </c>
      <c r="AE62" s="123" t="str">
        <f t="shared" si="253"/>
        <v/>
      </c>
      <c r="AF62" s="123" t="str">
        <f t="shared" si="253"/>
        <v/>
      </c>
      <c r="AG62" s="123" t="str">
        <f t="shared" si="253"/>
        <v/>
      </c>
      <c r="AH62" s="122" t="str">
        <f t="shared" si="253"/>
        <v/>
      </c>
      <c r="AI62" s="129" t="str">
        <f t="shared" si="253"/>
        <v/>
      </c>
      <c r="AJ62" s="56"/>
      <c r="AK62" s="38"/>
      <c r="AL62" s="98" t="s">
        <v>123</v>
      </c>
      <c r="AM62" s="248">
        <f t="shared" si="74"/>
        <v>56</v>
      </c>
      <c r="AN62" s="138" t="str">
        <f t="shared" ref="AN62:AR62" si="254">IF(AND($G62=AN$4,$H62=AN$6),$I62,"")</f>
        <v/>
      </c>
      <c r="AO62" s="139" t="str">
        <f t="shared" si="254"/>
        <v/>
      </c>
      <c r="AP62" s="139" t="str">
        <f t="shared" si="254"/>
        <v/>
      </c>
      <c r="AQ62" s="139" t="str">
        <f t="shared" si="254"/>
        <v/>
      </c>
      <c r="AR62" s="139" t="str">
        <f t="shared" si="254"/>
        <v/>
      </c>
      <c r="AS62" s="118"/>
      <c r="AT62" s="138" t="str">
        <f t="shared" si="3"/>
        <v/>
      </c>
      <c r="AU62" s="139" t="str">
        <f t="shared" si="4"/>
        <v/>
      </c>
      <c r="AV62" s="139" t="str">
        <f t="shared" si="5"/>
        <v/>
      </c>
      <c r="AW62" s="139" t="str">
        <f t="shared" si="6"/>
        <v/>
      </c>
      <c r="AX62" s="139" t="str">
        <f t="shared" si="7"/>
        <v/>
      </c>
      <c r="AY62" s="140" t="str">
        <f t="shared" si="8"/>
        <v/>
      </c>
      <c r="AZ62" s="141" t="str">
        <f t="shared" si="9"/>
        <v/>
      </c>
      <c r="BA62" s="139" t="str">
        <f t="shared" si="10"/>
        <v/>
      </c>
      <c r="BB62" s="139" t="str">
        <f t="shared" si="11"/>
        <v/>
      </c>
      <c r="BC62" s="139" t="str">
        <f t="shared" si="12"/>
        <v/>
      </c>
      <c r="BD62" s="140" t="str">
        <f t="shared" si="13"/>
        <v/>
      </c>
      <c r="BE62" s="122" t="str">
        <f t="shared" si="14"/>
        <v/>
      </c>
      <c r="BF62" s="123" t="str">
        <f t="shared" si="15"/>
        <v/>
      </c>
      <c r="BG62" s="123" t="str">
        <f t="shared" si="16"/>
        <v/>
      </c>
      <c r="BH62" s="123" t="str">
        <f t="shared" si="17"/>
        <v/>
      </c>
      <c r="BI62" s="122" t="str">
        <f t="shared" si="18"/>
        <v/>
      </c>
      <c r="BJ62" s="123" t="str">
        <f t="shared" si="19"/>
        <v/>
      </c>
      <c r="BK62" s="123" t="str">
        <f t="shared" si="20"/>
        <v/>
      </c>
      <c r="BL62" s="123" t="str">
        <f t="shared" si="21"/>
        <v/>
      </c>
      <c r="BM62" s="123" t="str">
        <f t="shared" si="22"/>
        <v/>
      </c>
      <c r="BN62" s="123" t="str">
        <f t="shared" si="23"/>
        <v/>
      </c>
      <c r="BO62" s="123" t="str">
        <f t="shared" si="24"/>
        <v/>
      </c>
      <c r="BP62" s="123" t="str">
        <f t="shared" si="25"/>
        <v/>
      </c>
      <c r="BQ62" s="124" t="str">
        <f t="shared" si="26"/>
        <v/>
      </c>
      <c r="BR62" s="141" t="str">
        <f t="shared" si="27"/>
        <v/>
      </c>
      <c r="BS62" s="139" t="str">
        <f t="shared" si="28"/>
        <v/>
      </c>
      <c r="BT62" s="139" t="str">
        <f t="shared" si="29"/>
        <v/>
      </c>
      <c r="BU62" s="139" t="str">
        <f t="shared" si="30"/>
        <v/>
      </c>
      <c r="BV62" s="139" t="str">
        <f t="shared" si="31"/>
        <v/>
      </c>
      <c r="BW62" s="140" t="str">
        <f t="shared" si="32"/>
        <v/>
      </c>
      <c r="BX62" s="141" t="str">
        <f t="shared" si="33"/>
        <v/>
      </c>
      <c r="BY62" s="139" t="str">
        <f t="shared" si="34"/>
        <v/>
      </c>
      <c r="BZ62" s="139" t="str">
        <f t="shared" si="35"/>
        <v/>
      </c>
      <c r="CA62" s="139" t="str">
        <f t="shared" si="36"/>
        <v/>
      </c>
      <c r="CB62" s="139" t="str">
        <f t="shared" si="37"/>
        <v/>
      </c>
      <c r="CC62" s="139" t="str">
        <f t="shared" si="38"/>
        <v/>
      </c>
      <c r="CD62" s="140" t="str">
        <f t="shared" si="39"/>
        <v/>
      </c>
      <c r="CE62" s="141" t="str">
        <f t="shared" si="40"/>
        <v/>
      </c>
      <c r="CF62" s="139" t="str">
        <f t="shared" si="41"/>
        <v/>
      </c>
      <c r="CG62" s="139" t="str">
        <f t="shared" si="42"/>
        <v/>
      </c>
      <c r="CH62" s="139" t="str">
        <f t="shared" si="43"/>
        <v/>
      </c>
      <c r="CI62" s="139" t="str">
        <f t="shared" si="44"/>
        <v/>
      </c>
      <c r="CJ62" s="139" t="str">
        <f t="shared" si="45"/>
        <v/>
      </c>
      <c r="CK62" s="140" t="str">
        <f t="shared" si="46"/>
        <v/>
      </c>
      <c r="CL62" s="141" t="str">
        <f t="shared" si="47"/>
        <v/>
      </c>
      <c r="CM62" s="139" t="str">
        <f t="shared" si="48"/>
        <v/>
      </c>
      <c r="CN62" s="139" t="str">
        <f t="shared" si="49"/>
        <v/>
      </c>
      <c r="CO62" s="139" t="str">
        <f t="shared" si="50"/>
        <v/>
      </c>
      <c r="CP62" s="139" t="str">
        <f t="shared" si="51"/>
        <v/>
      </c>
      <c r="CQ62" s="154" t="str">
        <f t="shared" si="52"/>
        <v/>
      </c>
      <c r="CR62" s="127"/>
      <c r="CS62" s="122">
        <f t="shared" si="53"/>
        <v>1672</v>
      </c>
      <c r="CT62" s="123" t="str">
        <f t="shared" si="54"/>
        <v/>
      </c>
      <c r="CU62" s="123" t="str">
        <f t="shared" si="55"/>
        <v/>
      </c>
      <c r="CV62" s="123" t="str">
        <f t="shared" si="56"/>
        <v/>
      </c>
      <c r="CW62" s="123" t="str">
        <f t="shared" si="57"/>
        <v/>
      </c>
      <c r="CX62" s="123" t="str">
        <f t="shared" si="58"/>
        <v/>
      </c>
      <c r="CY62" s="123" t="str">
        <f t="shared" si="59"/>
        <v/>
      </c>
      <c r="CZ62" s="123" t="str">
        <f t="shared" si="60"/>
        <v/>
      </c>
      <c r="DA62" s="124" t="str">
        <f t="shared" si="61"/>
        <v/>
      </c>
      <c r="DB62" s="128" t="str">
        <f t="shared" si="62"/>
        <v/>
      </c>
      <c r="DC62" s="123" t="str">
        <f t="shared" si="63"/>
        <v/>
      </c>
      <c r="DD62" s="123" t="str">
        <f t="shared" si="64"/>
        <v/>
      </c>
      <c r="DE62" s="123" t="str">
        <f t="shared" si="65"/>
        <v/>
      </c>
      <c r="DF62" s="123" t="str">
        <f t="shared" si="66"/>
        <v/>
      </c>
      <c r="DG62" s="123" t="str">
        <f t="shared" si="67"/>
        <v/>
      </c>
      <c r="DH62" s="123" t="str">
        <f t="shared" si="68"/>
        <v/>
      </c>
      <c r="DI62" s="129" t="str">
        <f t="shared" si="69"/>
        <v/>
      </c>
      <c r="DJ62" s="98" t="s">
        <v>123</v>
      </c>
      <c r="DK62" s="248">
        <f t="shared" si="76"/>
        <v>56</v>
      </c>
    </row>
    <row r="63" spans="2:115" ht="22.5" customHeight="1">
      <c r="B63" s="98" t="s">
        <v>123</v>
      </c>
      <c r="C63" s="248">
        <f t="shared" si="70"/>
        <v>57</v>
      </c>
      <c r="D63" s="259">
        <v>45724</v>
      </c>
      <c r="E63" s="260" t="s">
        <v>128</v>
      </c>
      <c r="F63" s="271" t="s">
        <v>172</v>
      </c>
      <c r="G63" s="278" t="s">
        <v>23</v>
      </c>
      <c r="H63" s="254" t="s">
        <v>51</v>
      </c>
      <c r="I63" s="270"/>
      <c r="J63" s="263">
        <v>1500</v>
      </c>
      <c r="K63" s="107">
        <f t="shared" si="71"/>
        <v>149131</v>
      </c>
      <c r="L63" s="256" t="str">
        <f>HYPERLINK("./領収書_公開用/外領収書G55.pdf","領収書G55")</f>
        <v>領収書G55</v>
      </c>
      <c r="M63" s="267"/>
      <c r="N63" s="258" t="str">
        <f t="shared" ref="N63:R63" si="255">IF($H63=N$6,$I63,"")</f>
        <v/>
      </c>
      <c r="O63" s="136" t="str">
        <f t="shared" si="255"/>
        <v/>
      </c>
      <c r="P63" s="136" t="str">
        <f t="shared" si="255"/>
        <v/>
      </c>
      <c r="Q63" s="136" t="str">
        <f t="shared" si="255"/>
        <v/>
      </c>
      <c r="R63" s="137" t="str">
        <f t="shared" si="255"/>
        <v/>
      </c>
      <c r="S63" s="122" t="str">
        <f t="shared" ref="S63:AI63" si="256">IF($H63=S$6,$J63,"")</f>
        <v/>
      </c>
      <c r="T63" s="123" t="str">
        <f t="shared" si="256"/>
        <v/>
      </c>
      <c r="U63" s="123">
        <f t="shared" si="256"/>
        <v>1500</v>
      </c>
      <c r="V63" s="123" t="str">
        <f t="shared" si="256"/>
        <v/>
      </c>
      <c r="W63" s="122" t="str">
        <f t="shared" si="256"/>
        <v/>
      </c>
      <c r="X63" s="123" t="str">
        <f t="shared" si="256"/>
        <v/>
      </c>
      <c r="Y63" s="123" t="str">
        <f t="shared" si="256"/>
        <v/>
      </c>
      <c r="Z63" s="123" t="str">
        <f t="shared" si="256"/>
        <v/>
      </c>
      <c r="AA63" s="122" t="str">
        <f t="shared" si="256"/>
        <v/>
      </c>
      <c r="AB63" s="123" t="str">
        <f t="shared" si="256"/>
        <v/>
      </c>
      <c r="AC63" s="123" t="str">
        <f t="shared" si="256"/>
        <v/>
      </c>
      <c r="AD63" s="123" t="str">
        <f t="shared" si="256"/>
        <v/>
      </c>
      <c r="AE63" s="123" t="str">
        <f t="shared" si="256"/>
        <v/>
      </c>
      <c r="AF63" s="123" t="str">
        <f t="shared" si="256"/>
        <v/>
      </c>
      <c r="AG63" s="123" t="str">
        <f t="shared" si="256"/>
        <v/>
      </c>
      <c r="AH63" s="122" t="str">
        <f t="shared" si="256"/>
        <v/>
      </c>
      <c r="AI63" s="129" t="str">
        <f t="shared" si="256"/>
        <v/>
      </c>
      <c r="AJ63" s="56"/>
      <c r="AK63" s="38"/>
      <c r="AL63" s="98" t="s">
        <v>123</v>
      </c>
      <c r="AM63" s="248">
        <f t="shared" si="74"/>
        <v>57</v>
      </c>
      <c r="AN63" s="138" t="str">
        <f t="shared" ref="AN63:AR63" si="257">IF(AND($G63=AN$4,$H63=AN$6),$I63,"")</f>
        <v/>
      </c>
      <c r="AO63" s="139" t="str">
        <f t="shared" si="257"/>
        <v/>
      </c>
      <c r="AP63" s="139" t="str">
        <f t="shared" si="257"/>
        <v/>
      </c>
      <c r="AQ63" s="139" t="str">
        <f t="shared" si="257"/>
        <v/>
      </c>
      <c r="AR63" s="139" t="str">
        <f t="shared" si="257"/>
        <v/>
      </c>
      <c r="AS63" s="118"/>
      <c r="AT63" s="138" t="str">
        <f t="shared" si="3"/>
        <v/>
      </c>
      <c r="AU63" s="139">
        <f t="shared" si="4"/>
        <v>1500</v>
      </c>
      <c r="AV63" s="139" t="str">
        <f t="shared" si="5"/>
        <v/>
      </c>
      <c r="AW63" s="139" t="str">
        <f t="shared" si="6"/>
        <v/>
      </c>
      <c r="AX63" s="139" t="str">
        <f t="shared" si="7"/>
        <v/>
      </c>
      <c r="AY63" s="140" t="str">
        <f t="shared" si="8"/>
        <v/>
      </c>
      <c r="AZ63" s="141" t="str">
        <f t="shared" si="9"/>
        <v/>
      </c>
      <c r="BA63" s="139" t="str">
        <f t="shared" si="10"/>
        <v/>
      </c>
      <c r="BB63" s="139" t="str">
        <f t="shared" si="11"/>
        <v/>
      </c>
      <c r="BC63" s="139" t="str">
        <f t="shared" si="12"/>
        <v/>
      </c>
      <c r="BD63" s="140" t="str">
        <f t="shared" si="13"/>
        <v/>
      </c>
      <c r="BE63" s="122" t="str">
        <f t="shared" si="14"/>
        <v/>
      </c>
      <c r="BF63" s="123" t="str">
        <f t="shared" si="15"/>
        <v/>
      </c>
      <c r="BG63" s="123" t="str">
        <f t="shared" si="16"/>
        <v/>
      </c>
      <c r="BH63" s="123" t="str">
        <f t="shared" si="17"/>
        <v/>
      </c>
      <c r="BI63" s="122" t="str">
        <f t="shared" si="18"/>
        <v/>
      </c>
      <c r="BJ63" s="123" t="str">
        <f t="shared" si="19"/>
        <v/>
      </c>
      <c r="BK63" s="123" t="str">
        <f t="shared" si="20"/>
        <v/>
      </c>
      <c r="BL63" s="123" t="str">
        <f t="shared" si="21"/>
        <v/>
      </c>
      <c r="BM63" s="123" t="str">
        <f t="shared" si="22"/>
        <v/>
      </c>
      <c r="BN63" s="123" t="str">
        <f t="shared" si="23"/>
        <v/>
      </c>
      <c r="BO63" s="123" t="str">
        <f t="shared" si="24"/>
        <v/>
      </c>
      <c r="BP63" s="123" t="str">
        <f t="shared" si="25"/>
        <v/>
      </c>
      <c r="BQ63" s="124" t="str">
        <f t="shared" si="26"/>
        <v/>
      </c>
      <c r="BR63" s="142" t="str">
        <f t="shared" si="27"/>
        <v/>
      </c>
      <c r="BS63" s="143" t="str">
        <f t="shared" si="28"/>
        <v/>
      </c>
      <c r="BT63" s="143" t="str">
        <f t="shared" si="29"/>
        <v/>
      </c>
      <c r="BU63" s="143" t="str">
        <f t="shared" si="30"/>
        <v/>
      </c>
      <c r="BV63" s="143" t="str">
        <f t="shared" si="31"/>
        <v/>
      </c>
      <c r="BW63" s="144" t="str">
        <f t="shared" si="32"/>
        <v/>
      </c>
      <c r="BX63" s="141" t="str">
        <f t="shared" si="33"/>
        <v/>
      </c>
      <c r="BY63" s="139" t="str">
        <f t="shared" si="34"/>
        <v/>
      </c>
      <c r="BZ63" s="139" t="str">
        <f t="shared" si="35"/>
        <v/>
      </c>
      <c r="CA63" s="139" t="str">
        <f t="shared" si="36"/>
        <v/>
      </c>
      <c r="CB63" s="139" t="str">
        <f t="shared" si="37"/>
        <v/>
      </c>
      <c r="CC63" s="139" t="str">
        <f t="shared" si="38"/>
        <v/>
      </c>
      <c r="CD63" s="140" t="str">
        <f t="shared" si="39"/>
        <v/>
      </c>
      <c r="CE63" s="141" t="str">
        <f t="shared" si="40"/>
        <v/>
      </c>
      <c r="CF63" s="139" t="str">
        <f t="shared" si="41"/>
        <v/>
      </c>
      <c r="CG63" s="139" t="str">
        <f t="shared" si="42"/>
        <v/>
      </c>
      <c r="CH63" s="139" t="str">
        <f t="shared" si="43"/>
        <v/>
      </c>
      <c r="CI63" s="139" t="str">
        <f t="shared" si="44"/>
        <v/>
      </c>
      <c r="CJ63" s="139" t="str">
        <f t="shared" si="45"/>
        <v/>
      </c>
      <c r="CK63" s="140" t="str">
        <f t="shared" si="46"/>
        <v/>
      </c>
      <c r="CL63" s="142" t="str">
        <f t="shared" si="47"/>
        <v/>
      </c>
      <c r="CM63" s="143" t="str">
        <f t="shared" si="48"/>
        <v/>
      </c>
      <c r="CN63" s="143" t="str">
        <f t="shared" si="49"/>
        <v/>
      </c>
      <c r="CO63" s="143" t="str">
        <f t="shared" si="50"/>
        <v/>
      </c>
      <c r="CP63" s="143" t="str">
        <f t="shared" si="51"/>
        <v/>
      </c>
      <c r="CQ63" s="145" t="str">
        <f t="shared" si="52"/>
        <v/>
      </c>
      <c r="CR63" s="127"/>
      <c r="CS63" s="122" t="str">
        <f t="shared" si="53"/>
        <v/>
      </c>
      <c r="CT63" s="123" t="str">
        <f t="shared" si="54"/>
        <v/>
      </c>
      <c r="CU63" s="123" t="str">
        <f t="shared" si="55"/>
        <v/>
      </c>
      <c r="CV63" s="123" t="str">
        <f t="shared" si="56"/>
        <v/>
      </c>
      <c r="CW63" s="123" t="str">
        <f t="shared" si="57"/>
        <v/>
      </c>
      <c r="CX63" s="123" t="str">
        <f t="shared" si="58"/>
        <v/>
      </c>
      <c r="CY63" s="123" t="str">
        <f t="shared" si="59"/>
        <v/>
      </c>
      <c r="CZ63" s="123" t="str">
        <f t="shared" si="60"/>
        <v/>
      </c>
      <c r="DA63" s="124" t="str">
        <f t="shared" si="61"/>
        <v/>
      </c>
      <c r="DB63" s="128" t="str">
        <f t="shared" si="62"/>
        <v/>
      </c>
      <c r="DC63" s="123" t="str">
        <f t="shared" si="63"/>
        <v/>
      </c>
      <c r="DD63" s="123" t="str">
        <f t="shared" si="64"/>
        <v/>
      </c>
      <c r="DE63" s="123" t="str">
        <f t="shared" si="65"/>
        <v/>
      </c>
      <c r="DF63" s="123" t="str">
        <f t="shared" si="66"/>
        <v/>
      </c>
      <c r="DG63" s="123" t="str">
        <f t="shared" si="67"/>
        <v/>
      </c>
      <c r="DH63" s="123" t="str">
        <f t="shared" si="68"/>
        <v/>
      </c>
      <c r="DI63" s="129" t="str">
        <f t="shared" si="69"/>
        <v/>
      </c>
      <c r="DJ63" s="98" t="s">
        <v>123</v>
      </c>
      <c r="DK63" s="248">
        <f t="shared" si="76"/>
        <v>57</v>
      </c>
    </row>
    <row r="64" spans="2:115" ht="22.5" customHeight="1">
      <c r="B64" s="98" t="s">
        <v>123</v>
      </c>
      <c r="C64" s="248">
        <f t="shared" si="70"/>
        <v>58</v>
      </c>
      <c r="D64" s="259">
        <v>45724</v>
      </c>
      <c r="E64" s="260" t="s">
        <v>128</v>
      </c>
      <c r="F64" s="271" t="s">
        <v>175</v>
      </c>
      <c r="G64" s="278" t="s">
        <v>30</v>
      </c>
      <c r="H64" s="254" t="s">
        <v>50</v>
      </c>
      <c r="I64" s="270"/>
      <c r="J64" s="263">
        <v>2200</v>
      </c>
      <c r="K64" s="107">
        <f t="shared" si="71"/>
        <v>146931</v>
      </c>
      <c r="L64" s="256" t="str">
        <f>HYPERLINK("./領収書_公開用/外領収書G53,54,56.pdf","領収書G53,G54,G56")</f>
        <v>領収書G53,G54,G56</v>
      </c>
      <c r="M64" s="267"/>
      <c r="N64" s="258" t="str">
        <f t="shared" ref="N64:R64" si="258">IF($H64=N$6,$I64,"")</f>
        <v/>
      </c>
      <c r="O64" s="136" t="str">
        <f t="shared" si="258"/>
        <v/>
      </c>
      <c r="P64" s="136" t="str">
        <f t="shared" si="258"/>
        <v/>
      </c>
      <c r="Q64" s="136" t="str">
        <f t="shared" si="258"/>
        <v/>
      </c>
      <c r="R64" s="137" t="str">
        <f t="shared" si="258"/>
        <v/>
      </c>
      <c r="S64" s="122" t="str">
        <f t="shared" ref="S64:AI64" si="259">IF($H64=S$6,$J64,"")</f>
        <v/>
      </c>
      <c r="T64" s="123">
        <f t="shared" si="259"/>
        <v>2200</v>
      </c>
      <c r="U64" s="123" t="str">
        <f t="shared" si="259"/>
        <v/>
      </c>
      <c r="V64" s="123" t="str">
        <f t="shared" si="259"/>
        <v/>
      </c>
      <c r="W64" s="122" t="str">
        <f t="shared" si="259"/>
        <v/>
      </c>
      <c r="X64" s="123" t="str">
        <f t="shared" si="259"/>
        <v/>
      </c>
      <c r="Y64" s="123" t="str">
        <f t="shared" si="259"/>
        <v/>
      </c>
      <c r="Z64" s="123" t="str">
        <f t="shared" si="259"/>
        <v/>
      </c>
      <c r="AA64" s="122" t="str">
        <f t="shared" si="259"/>
        <v/>
      </c>
      <c r="AB64" s="123" t="str">
        <f t="shared" si="259"/>
        <v/>
      </c>
      <c r="AC64" s="123" t="str">
        <f t="shared" si="259"/>
        <v/>
      </c>
      <c r="AD64" s="123" t="str">
        <f t="shared" si="259"/>
        <v/>
      </c>
      <c r="AE64" s="123" t="str">
        <f t="shared" si="259"/>
        <v/>
      </c>
      <c r="AF64" s="123" t="str">
        <f t="shared" si="259"/>
        <v/>
      </c>
      <c r="AG64" s="123" t="str">
        <f t="shared" si="259"/>
        <v/>
      </c>
      <c r="AH64" s="122" t="str">
        <f t="shared" si="259"/>
        <v/>
      </c>
      <c r="AI64" s="129" t="str">
        <f t="shared" si="259"/>
        <v/>
      </c>
      <c r="AJ64" s="56"/>
      <c r="AK64" s="38"/>
      <c r="AL64" s="98" t="s">
        <v>123</v>
      </c>
      <c r="AM64" s="248">
        <f t="shared" si="74"/>
        <v>58</v>
      </c>
      <c r="AN64" s="138" t="str">
        <f t="shared" ref="AN64:AR64" si="260">IF(AND($G64=AN$4,$H64=AN$6),$I64,"")</f>
        <v/>
      </c>
      <c r="AO64" s="139" t="str">
        <f t="shared" si="260"/>
        <v/>
      </c>
      <c r="AP64" s="139" t="str">
        <f t="shared" si="260"/>
        <v/>
      </c>
      <c r="AQ64" s="139" t="str">
        <f t="shared" si="260"/>
        <v/>
      </c>
      <c r="AR64" s="139" t="str">
        <f t="shared" si="260"/>
        <v/>
      </c>
      <c r="AS64" s="118"/>
      <c r="AT64" s="138" t="str">
        <f t="shared" si="3"/>
        <v/>
      </c>
      <c r="AU64" s="139" t="str">
        <f t="shared" si="4"/>
        <v/>
      </c>
      <c r="AV64" s="139" t="str">
        <f t="shared" si="5"/>
        <v/>
      </c>
      <c r="AW64" s="139" t="str">
        <f t="shared" si="6"/>
        <v/>
      </c>
      <c r="AX64" s="139" t="str">
        <f t="shared" si="7"/>
        <v/>
      </c>
      <c r="AY64" s="140" t="str">
        <f t="shared" si="8"/>
        <v/>
      </c>
      <c r="AZ64" s="141" t="str">
        <f t="shared" si="9"/>
        <v/>
      </c>
      <c r="BA64" s="139" t="str">
        <f t="shared" si="10"/>
        <v/>
      </c>
      <c r="BB64" s="139" t="str">
        <f t="shared" si="11"/>
        <v/>
      </c>
      <c r="BC64" s="139" t="str">
        <f t="shared" si="12"/>
        <v/>
      </c>
      <c r="BD64" s="140" t="str">
        <f t="shared" si="13"/>
        <v/>
      </c>
      <c r="BE64" s="122" t="str">
        <f t="shared" si="14"/>
        <v/>
      </c>
      <c r="BF64" s="123" t="str">
        <f t="shared" si="15"/>
        <v/>
      </c>
      <c r="BG64" s="123" t="str">
        <f t="shared" si="16"/>
        <v/>
      </c>
      <c r="BH64" s="123" t="str">
        <f t="shared" si="17"/>
        <v/>
      </c>
      <c r="BI64" s="122" t="str">
        <f t="shared" si="18"/>
        <v/>
      </c>
      <c r="BJ64" s="123" t="str">
        <f t="shared" si="19"/>
        <v/>
      </c>
      <c r="BK64" s="123" t="str">
        <f t="shared" si="20"/>
        <v/>
      </c>
      <c r="BL64" s="123" t="str">
        <f t="shared" si="21"/>
        <v/>
      </c>
      <c r="BM64" s="123" t="str">
        <f t="shared" si="22"/>
        <v/>
      </c>
      <c r="BN64" s="123" t="str">
        <f t="shared" si="23"/>
        <v/>
      </c>
      <c r="BO64" s="123" t="str">
        <f t="shared" si="24"/>
        <v/>
      </c>
      <c r="BP64" s="123" t="str">
        <f t="shared" si="25"/>
        <v/>
      </c>
      <c r="BQ64" s="124" t="str">
        <f t="shared" si="26"/>
        <v/>
      </c>
      <c r="BR64" s="141" t="str">
        <f t="shared" si="27"/>
        <v/>
      </c>
      <c r="BS64" s="139" t="str">
        <f t="shared" si="28"/>
        <v/>
      </c>
      <c r="BT64" s="139" t="str">
        <f t="shared" si="29"/>
        <v/>
      </c>
      <c r="BU64" s="139" t="str">
        <f t="shared" si="30"/>
        <v/>
      </c>
      <c r="BV64" s="139" t="str">
        <f t="shared" si="31"/>
        <v/>
      </c>
      <c r="BW64" s="140" t="str">
        <f t="shared" si="32"/>
        <v/>
      </c>
      <c r="BX64" s="141" t="str">
        <f t="shared" si="33"/>
        <v/>
      </c>
      <c r="BY64" s="139" t="str">
        <f t="shared" si="34"/>
        <v/>
      </c>
      <c r="BZ64" s="139" t="str">
        <f t="shared" si="35"/>
        <v/>
      </c>
      <c r="CA64" s="139" t="str">
        <f t="shared" si="36"/>
        <v/>
      </c>
      <c r="CB64" s="139" t="str">
        <f t="shared" si="37"/>
        <v/>
      </c>
      <c r="CC64" s="139" t="str">
        <f t="shared" si="38"/>
        <v/>
      </c>
      <c r="CD64" s="140" t="str">
        <f t="shared" si="39"/>
        <v/>
      </c>
      <c r="CE64" s="141" t="str">
        <f t="shared" si="40"/>
        <v/>
      </c>
      <c r="CF64" s="139" t="str">
        <f t="shared" si="41"/>
        <v/>
      </c>
      <c r="CG64" s="139" t="str">
        <f t="shared" si="42"/>
        <v/>
      </c>
      <c r="CH64" s="139" t="str">
        <f t="shared" si="43"/>
        <v/>
      </c>
      <c r="CI64" s="139" t="str">
        <f t="shared" si="44"/>
        <v/>
      </c>
      <c r="CJ64" s="139" t="str">
        <f t="shared" si="45"/>
        <v/>
      </c>
      <c r="CK64" s="140" t="str">
        <f t="shared" si="46"/>
        <v/>
      </c>
      <c r="CL64" s="141" t="str">
        <f t="shared" si="47"/>
        <v/>
      </c>
      <c r="CM64" s="139" t="str">
        <f t="shared" si="48"/>
        <v/>
      </c>
      <c r="CN64" s="139" t="str">
        <f t="shared" si="49"/>
        <v/>
      </c>
      <c r="CO64" s="139" t="str">
        <f t="shared" si="50"/>
        <v/>
      </c>
      <c r="CP64" s="139" t="str">
        <f t="shared" si="51"/>
        <v/>
      </c>
      <c r="CQ64" s="154" t="str">
        <f t="shared" si="52"/>
        <v/>
      </c>
      <c r="CR64" s="127"/>
      <c r="CS64" s="122">
        <f t="shared" si="53"/>
        <v>2200</v>
      </c>
      <c r="CT64" s="123" t="str">
        <f t="shared" si="54"/>
        <v/>
      </c>
      <c r="CU64" s="123" t="str">
        <f t="shared" si="55"/>
        <v/>
      </c>
      <c r="CV64" s="123" t="str">
        <f t="shared" si="56"/>
        <v/>
      </c>
      <c r="CW64" s="123" t="str">
        <f t="shared" si="57"/>
        <v/>
      </c>
      <c r="CX64" s="123" t="str">
        <f t="shared" si="58"/>
        <v/>
      </c>
      <c r="CY64" s="123" t="str">
        <f t="shared" si="59"/>
        <v/>
      </c>
      <c r="CZ64" s="123" t="str">
        <f t="shared" si="60"/>
        <v/>
      </c>
      <c r="DA64" s="124" t="str">
        <f t="shared" si="61"/>
        <v/>
      </c>
      <c r="DB64" s="128" t="str">
        <f t="shared" si="62"/>
        <v/>
      </c>
      <c r="DC64" s="123" t="str">
        <f t="shared" si="63"/>
        <v/>
      </c>
      <c r="DD64" s="123" t="str">
        <f t="shared" si="64"/>
        <v/>
      </c>
      <c r="DE64" s="123" t="str">
        <f t="shared" si="65"/>
        <v/>
      </c>
      <c r="DF64" s="123" t="str">
        <f t="shared" si="66"/>
        <v/>
      </c>
      <c r="DG64" s="123" t="str">
        <f t="shared" si="67"/>
        <v/>
      </c>
      <c r="DH64" s="123" t="str">
        <f t="shared" si="68"/>
        <v/>
      </c>
      <c r="DI64" s="129" t="str">
        <f t="shared" si="69"/>
        <v/>
      </c>
      <c r="DJ64" s="98" t="s">
        <v>123</v>
      </c>
      <c r="DK64" s="248">
        <f t="shared" si="76"/>
        <v>58</v>
      </c>
    </row>
    <row r="65" spans="2:115" ht="22.5" customHeight="1">
      <c r="B65" s="98" t="s">
        <v>123</v>
      </c>
      <c r="C65" s="248">
        <f t="shared" si="70"/>
        <v>59</v>
      </c>
      <c r="D65" s="259">
        <v>45724</v>
      </c>
      <c r="E65" s="260" t="s">
        <v>128</v>
      </c>
      <c r="F65" s="271" t="s">
        <v>176</v>
      </c>
      <c r="G65" s="278" t="s">
        <v>30</v>
      </c>
      <c r="H65" s="254" t="s">
        <v>50</v>
      </c>
      <c r="I65" s="270"/>
      <c r="J65" s="263">
        <v>1650</v>
      </c>
      <c r="K65" s="107">
        <f t="shared" si="71"/>
        <v>145281</v>
      </c>
      <c r="L65" s="256" t="str">
        <f t="shared" ref="L65:L66" si="261">HYPERLINK("./領収書_公開用/外領収書G57,58.pdf","領収書G57,G58")</f>
        <v>領収書G57,G58</v>
      </c>
      <c r="M65" s="267"/>
      <c r="N65" s="258" t="str">
        <f t="shared" ref="N65:R65" si="262">IF($H65=N$6,$I65,"")</f>
        <v/>
      </c>
      <c r="O65" s="136" t="str">
        <f t="shared" si="262"/>
        <v/>
      </c>
      <c r="P65" s="136" t="str">
        <f t="shared" si="262"/>
        <v/>
      </c>
      <c r="Q65" s="136" t="str">
        <f t="shared" si="262"/>
        <v/>
      </c>
      <c r="R65" s="137" t="str">
        <f t="shared" si="262"/>
        <v/>
      </c>
      <c r="S65" s="122" t="str">
        <f t="shared" ref="S65:AI65" si="263">IF($H65=S$6,$J65,"")</f>
        <v/>
      </c>
      <c r="T65" s="123">
        <f t="shared" si="263"/>
        <v>1650</v>
      </c>
      <c r="U65" s="123" t="str">
        <f t="shared" si="263"/>
        <v/>
      </c>
      <c r="V65" s="123" t="str">
        <f t="shared" si="263"/>
        <v/>
      </c>
      <c r="W65" s="122" t="str">
        <f t="shared" si="263"/>
        <v/>
      </c>
      <c r="X65" s="123" t="str">
        <f t="shared" si="263"/>
        <v/>
      </c>
      <c r="Y65" s="123" t="str">
        <f t="shared" si="263"/>
        <v/>
      </c>
      <c r="Z65" s="123" t="str">
        <f t="shared" si="263"/>
        <v/>
      </c>
      <c r="AA65" s="122" t="str">
        <f t="shared" si="263"/>
        <v/>
      </c>
      <c r="AB65" s="123" t="str">
        <f t="shared" si="263"/>
        <v/>
      </c>
      <c r="AC65" s="123" t="str">
        <f t="shared" si="263"/>
        <v/>
      </c>
      <c r="AD65" s="123" t="str">
        <f t="shared" si="263"/>
        <v/>
      </c>
      <c r="AE65" s="123" t="str">
        <f t="shared" si="263"/>
        <v/>
      </c>
      <c r="AF65" s="123" t="str">
        <f t="shared" si="263"/>
        <v/>
      </c>
      <c r="AG65" s="123" t="str">
        <f t="shared" si="263"/>
        <v/>
      </c>
      <c r="AH65" s="122" t="str">
        <f t="shared" si="263"/>
        <v/>
      </c>
      <c r="AI65" s="129" t="str">
        <f t="shared" si="263"/>
        <v/>
      </c>
      <c r="AJ65" s="56"/>
      <c r="AK65" s="38"/>
      <c r="AL65" s="98" t="s">
        <v>123</v>
      </c>
      <c r="AM65" s="248">
        <f t="shared" si="74"/>
        <v>59</v>
      </c>
      <c r="AN65" s="138" t="str">
        <f t="shared" ref="AN65:AR65" si="264">IF(AND($G65=AN$4,$H65=AN$6),$I65,"")</f>
        <v/>
      </c>
      <c r="AO65" s="139" t="str">
        <f t="shared" si="264"/>
        <v/>
      </c>
      <c r="AP65" s="139" t="str">
        <f t="shared" si="264"/>
        <v/>
      </c>
      <c r="AQ65" s="139" t="str">
        <f t="shared" si="264"/>
        <v/>
      </c>
      <c r="AR65" s="139" t="str">
        <f t="shared" si="264"/>
        <v/>
      </c>
      <c r="AS65" s="118"/>
      <c r="AT65" s="138" t="str">
        <f t="shared" si="3"/>
        <v/>
      </c>
      <c r="AU65" s="139" t="str">
        <f t="shared" si="4"/>
        <v/>
      </c>
      <c r="AV65" s="139" t="str">
        <f t="shared" si="5"/>
        <v/>
      </c>
      <c r="AW65" s="139" t="str">
        <f t="shared" si="6"/>
        <v/>
      </c>
      <c r="AX65" s="139" t="str">
        <f t="shared" si="7"/>
        <v/>
      </c>
      <c r="AY65" s="140" t="str">
        <f t="shared" si="8"/>
        <v/>
      </c>
      <c r="AZ65" s="141" t="str">
        <f t="shared" si="9"/>
        <v/>
      </c>
      <c r="BA65" s="139" t="str">
        <f t="shared" si="10"/>
        <v/>
      </c>
      <c r="BB65" s="139" t="str">
        <f t="shared" si="11"/>
        <v/>
      </c>
      <c r="BC65" s="139" t="str">
        <f t="shared" si="12"/>
        <v/>
      </c>
      <c r="BD65" s="140" t="str">
        <f t="shared" si="13"/>
        <v/>
      </c>
      <c r="BE65" s="122" t="str">
        <f t="shared" si="14"/>
        <v/>
      </c>
      <c r="BF65" s="123" t="str">
        <f t="shared" si="15"/>
        <v/>
      </c>
      <c r="BG65" s="123" t="str">
        <f t="shared" si="16"/>
        <v/>
      </c>
      <c r="BH65" s="123" t="str">
        <f t="shared" si="17"/>
        <v/>
      </c>
      <c r="BI65" s="122" t="str">
        <f t="shared" si="18"/>
        <v/>
      </c>
      <c r="BJ65" s="123" t="str">
        <f t="shared" si="19"/>
        <v/>
      </c>
      <c r="BK65" s="123" t="str">
        <f t="shared" si="20"/>
        <v/>
      </c>
      <c r="BL65" s="123" t="str">
        <f t="shared" si="21"/>
        <v/>
      </c>
      <c r="BM65" s="123" t="str">
        <f t="shared" si="22"/>
        <v/>
      </c>
      <c r="BN65" s="123" t="str">
        <f t="shared" si="23"/>
        <v/>
      </c>
      <c r="BO65" s="123" t="str">
        <f t="shared" si="24"/>
        <v/>
      </c>
      <c r="BP65" s="123" t="str">
        <f t="shared" si="25"/>
        <v/>
      </c>
      <c r="BQ65" s="124" t="str">
        <f t="shared" si="26"/>
        <v/>
      </c>
      <c r="BR65" s="141" t="str">
        <f t="shared" si="27"/>
        <v/>
      </c>
      <c r="BS65" s="139" t="str">
        <f t="shared" si="28"/>
        <v/>
      </c>
      <c r="BT65" s="139" t="str">
        <f t="shared" si="29"/>
        <v/>
      </c>
      <c r="BU65" s="139" t="str">
        <f t="shared" si="30"/>
        <v/>
      </c>
      <c r="BV65" s="139" t="str">
        <f t="shared" si="31"/>
        <v/>
      </c>
      <c r="BW65" s="140" t="str">
        <f t="shared" si="32"/>
        <v/>
      </c>
      <c r="BX65" s="141" t="str">
        <f t="shared" si="33"/>
        <v/>
      </c>
      <c r="BY65" s="139" t="str">
        <f t="shared" si="34"/>
        <v/>
      </c>
      <c r="BZ65" s="139" t="str">
        <f t="shared" si="35"/>
        <v/>
      </c>
      <c r="CA65" s="139" t="str">
        <f t="shared" si="36"/>
        <v/>
      </c>
      <c r="CB65" s="139" t="str">
        <f t="shared" si="37"/>
        <v/>
      </c>
      <c r="CC65" s="139" t="str">
        <f t="shared" si="38"/>
        <v/>
      </c>
      <c r="CD65" s="140" t="str">
        <f t="shared" si="39"/>
        <v/>
      </c>
      <c r="CE65" s="141" t="str">
        <f t="shared" si="40"/>
        <v/>
      </c>
      <c r="CF65" s="139" t="str">
        <f t="shared" si="41"/>
        <v/>
      </c>
      <c r="CG65" s="139" t="str">
        <f t="shared" si="42"/>
        <v/>
      </c>
      <c r="CH65" s="139" t="str">
        <f t="shared" si="43"/>
        <v/>
      </c>
      <c r="CI65" s="139" t="str">
        <f t="shared" si="44"/>
        <v/>
      </c>
      <c r="CJ65" s="139" t="str">
        <f t="shared" si="45"/>
        <v/>
      </c>
      <c r="CK65" s="140" t="str">
        <f t="shared" si="46"/>
        <v/>
      </c>
      <c r="CL65" s="141" t="str">
        <f t="shared" si="47"/>
        <v/>
      </c>
      <c r="CM65" s="139" t="str">
        <f t="shared" si="48"/>
        <v/>
      </c>
      <c r="CN65" s="139" t="str">
        <f t="shared" si="49"/>
        <v/>
      </c>
      <c r="CO65" s="139" t="str">
        <f t="shared" si="50"/>
        <v/>
      </c>
      <c r="CP65" s="139" t="str">
        <f t="shared" si="51"/>
        <v/>
      </c>
      <c r="CQ65" s="154" t="str">
        <f t="shared" si="52"/>
        <v/>
      </c>
      <c r="CR65" s="127"/>
      <c r="CS65" s="122">
        <f t="shared" si="53"/>
        <v>1650</v>
      </c>
      <c r="CT65" s="123" t="str">
        <f t="shared" si="54"/>
        <v/>
      </c>
      <c r="CU65" s="123" t="str">
        <f t="shared" si="55"/>
        <v/>
      </c>
      <c r="CV65" s="123" t="str">
        <f t="shared" si="56"/>
        <v/>
      </c>
      <c r="CW65" s="123" t="str">
        <f t="shared" si="57"/>
        <v/>
      </c>
      <c r="CX65" s="123" t="str">
        <f t="shared" si="58"/>
        <v/>
      </c>
      <c r="CY65" s="123" t="str">
        <f t="shared" si="59"/>
        <v/>
      </c>
      <c r="CZ65" s="123" t="str">
        <f t="shared" si="60"/>
        <v/>
      </c>
      <c r="DA65" s="124" t="str">
        <f t="shared" si="61"/>
        <v/>
      </c>
      <c r="DB65" s="128" t="str">
        <f t="shared" si="62"/>
        <v/>
      </c>
      <c r="DC65" s="123" t="str">
        <f t="shared" si="63"/>
        <v/>
      </c>
      <c r="DD65" s="123" t="str">
        <f t="shared" si="64"/>
        <v/>
      </c>
      <c r="DE65" s="123" t="str">
        <f t="shared" si="65"/>
        <v/>
      </c>
      <c r="DF65" s="123" t="str">
        <f t="shared" si="66"/>
        <v/>
      </c>
      <c r="DG65" s="123" t="str">
        <f t="shared" si="67"/>
        <v/>
      </c>
      <c r="DH65" s="123" t="str">
        <f t="shared" si="68"/>
        <v/>
      </c>
      <c r="DI65" s="129" t="str">
        <f t="shared" si="69"/>
        <v/>
      </c>
      <c r="DJ65" s="98" t="s">
        <v>123</v>
      </c>
      <c r="DK65" s="248">
        <f t="shared" si="76"/>
        <v>59</v>
      </c>
    </row>
    <row r="66" spans="2:115" ht="22.5" customHeight="1">
      <c r="B66" s="98" t="s">
        <v>123</v>
      </c>
      <c r="C66" s="248">
        <f t="shared" si="70"/>
        <v>60</v>
      </c>
      <c r="D66" s="259">
        <v>45724</v>
      </c>
      <c r="E66" s="260" t="s">
        <v>128</v>
      </c>
      <c r="F66" s="271" t="s">
        <v>177</v>
      </c>
      <c r="G66" s="278" t="s">
        <v>30</v>
      </c>
      <c r="H66" s="254" t="s">
        <v>50</v>
      </c>
      <c r="I66" s="270"/>
      <c r="J66" s="263">
        <v>7500</v>
      </c>
      <c r="K66" s="107">
        <f t="shared" si="71"/>
        <v>137781</v>
      </c>
      <c r="L66" s="256" t="str">
        <f t="shared" si="261"/>
        <v>領収書G57,G58</v>
      </c>
      <c r="M66" s="250"/>
      <c r="N66" s="258" t="str">
        <f t="shared" ref="N66:R66" si="265">IF($H66=N$6,$I66,"")</f>
        <v/>
      </c>
      <c r="O66" s="136" t="str">
        <f t="shared" si="265"/>
        <v/>
      </c>
      <c r="P66" s="136" t="str">
        <f t="shared" si="265"/>
        <v/>
      </c>
      <c r="Q66" s="136" t="str">
        <f t="shared" si="265"/>
        <v/>
      </c>
      <c r="R66" s="137" t="str">
        <f t="shared" si="265"/>
        <v/>
      </c>
      <c r="S66" s="122" t="str">
        <f t="shared" ref="S66:AI66" si="266">IF($H66=S$6,$J66,"")</f>
        <v/>
      </c>
      <c r="T66" s="123">
        <f t="shared" si="266"/>
        <v>7500</v>
      </c>
      <c r="U66" s="123" t="str">
        <f t="shared" si="266"/>
        <v/>
      </c>
      <c r="V66" s="123" t="str">
        <f t="shared" si="266"/>
        <v/>
      </c>
      <c r="W66" s="122" t="str">
        <f t="shared" si="266"/>
        <v/>
      </c>
      <c r="X66" s="123" t="str">
        <f t="shared" si="266"/>
        <v/>
      </c>
      <c r="Y66" s="123" t="str">
        <f t="shared" si="266"/>
        <v/>
      </c>
      <c r="Z66" s="123" t="str">
        <f t="shared" si="266"/>
        <v/>
      </c>
      <c r="AA66" s="122" t="str">
        <f t="shared" si="266"/>
        <v/>
      </c>
      <c r="AB66" s="123" t="str">
        <f t="shared" si="266"/>
        <v/>
      </c>
      <c r="AC66" s="123" t="str">
        <f t="shared" si="266"/>
        <v/>
      </c>
      <c r="AD66" s="123" t="str">
        <f t="shared" si="266"/>
        <v/>
      </c>
      <c r="AE66" s="123" t="str">
        <f t="shared" si="266"/>
        <v/>
      </c>
      <c r="AF66" s="123" t="str">
        <f t="shared" si="266"/>
        <v/>
      </c>
      <c r="AG66" s="123" t="str">
        <f t="shared" si="266"/>
        <v/>
      </c>
      <c r="AH66" s="122" t="str">
        <f t="shared" si="266"/>
        <v/>
      </c>
      <c r="AI66" s="129" t="str">
        <f t="shared" si="266"/>
        <v/>
      </c>
      <c r="AJ66" s="56"/>
      <c r="AK66" s="38"/>
      <c r="AL66" s="98" t="s">
        <v>123</v>
      </c>
      <c r="AM66" s="248">
        <f t="shared" si="74"/>
        <v>60</v>
      </c>
      <c r="AN66" s="138" t="str">
        <f t="shared" ref="AN66:AR66" si="267">IF(AND($G66=AN$4,$H66=AN$6),$I66,"")</f>
        <v/>
      </c>
      <c r="AO66" s="139" t="str">
        <f t="shared" si="267"/>
        <v/>
      </c>
      <c r="AP66" s="139" t="str">
        <f t="shared" si="267"/>
        <v/>
      </c>
      <c r="AQ66" s="139" t="str">
        <f t="shared" si="267"/>
        <v/>
      </c>
      <c r="AR66" s="139" t="str">
        <f t="shared" si="267"/>
        <v/>
      </c>
      <c r="AS66" s="118"/>
      <c r="AT66" s="138" t="str">
        <f t="shared" si="3"/>
        <v/>
      </c>
      <c r="AU66" s="139" t="str">
        <f t="shared" si="4"/>
        <v/>
      </c>
      <c r="AV66" s="139" t="str">
        <f t="shared" si="5"/>
        <v/>
      </c>
      <c r="AW66" s="139" t="str">
        <f t="shared" si="6"/>
        <v/>
      </c>
      <c r="AX66" s="139" t="str">
        <f t="shared" si="7"/>
        <v/>
      </c>
      <c r="AY66" s="140" t="str">
        <f t="shared" si="8"/>
        <v/>
      </c>
      <c r="AZ66" s="141" t="str">
        <f t="shared" si="9"/>
        <v/>
      </c>
      <c r="BA66" s="139" t="str">
        <f t="shared" si="10"/>
        <v/>
      </c>
      <c r="BB66" s="139" t="str">
        <f t="shared" si="11"/>
        <v/>
      </c>
      <c r="BC66" s="139" t="str">
        <f t="shared" si="12"/>
        <v/>
      </c>
      <c r="BD66" s="140" t="str">
        <f t="shared" si="13"/>
        <v/>
      </c>
      <c r="BE66" s="122" t="str">
        <f t="shared" si="14"/>
        <v/>
      </c>
      <c r="BF66" s="123" t="str">
        <f t="shared" si="15"/>
        <v/>
      </c>
      <c r="BG66" s="123" t="str">
        <f t="shared" si="16"/>
        <v/>
      </c>
      <c r="BH66" s="123" t="str">
        <f t="shared" si="17"/>
        <v/>
      </c>
      <c r="BI66" s="122" t="str">
        <f t="shared" si="18"/>
        <v/>
      </c>
      <c r="BJ66" s="123" t="str">
        <f t="shared" si="19"/>
        <v/>
      </c>
      <c r="BK66" s="123" t="str">
        <f t="shared" si="20"/>
        <v/>
      </c>
      <c r="BL66" s="123" t="str">
        <f t="shared" si="21"/>
        <v/>
      </c>
      <c r="BM66" s="123" t="str">
        <f t="shared" si="22"/>
        <v/>
      </c>
      <c r="BN66" s="123" t="str">
        <f t="shared" si="23"/>
        <v/>
      </c>
      <c r="BO66" s="123" t="str">
        <f t="shared" si="24"/>
        <v/>
      </c>
      <c r="BP66" s="123" t="str">
        <f t="shared" si="25"/>
        <v/>
      </c>
      <c r="BQ66" s="124" t="str">
        <f t="shared" si="26"/>
        <v/>
      </c>
      <c r="BR66" s="142" t="str">
        <f t="shared" si="27"/>
        <v/>
      </c>
      <c r="BS66" s="143" t="str">
        <f t="shared" si="28"/>
        <v/>
      </c>
      <c r="BT66" s="143" t="str">
        <f t="shared" si="29"/>
        <v/>
      </c>
      <c r="BU66" s="143" t="str">
        <f t="shared" si="30"/>
        <v/>
      </c>
      <c r="BV66" s="143" t="str">
        <f t="shared" si="31"/>
        <v/>
      </c>
      <c r="BW66" s="144" t="str">
        <f t="shared" si="32"/>
        <v/>
      </c>
      <c r="BX66" s="141" t="str">
        <f t="shared" si="33"/>
        <v/>
      </c>
      <c r="BY66" s="139" t="str">
        <f t="shared" si="34"/>
        <v/>
      </c>
      <c r="BZ66" s="139" t="str">
        <f t="shared" si="35"/>
        <v/>
      </c>
      <c r="CA66" s="139" t="str">
        <f t="shared" si="36"/>
        <v/>
      </c>
      <c r="CB66" s="139" t="str">
        <f t="shared" si="37"/>
        <v/>
      </c>
      <c r="CC66" s="139" t="str">
        <f t="shared" si="38"/>
        <v/>
      </c>
      <c r="CD66" s="140" t="str">
        <f t="shared" si="39"/>
        <v/>
      </c>
      <c r="CE66" s="141" t="str">
        <f t="shared" si="40"/>
        <v/>
      </c>
      <c r="CF66" s="139" t="str">
        <f t="shared" si="41"/>
        <v/>
      </c>
      <c r="CG66" s="139" t="str">
        <f t="shared" si="42"/>
        <v/>
      </c>
      <c r="CH66" s="139" t="str">
        <f t="shared" si="43"/>
        <v/>
      </c>
      <c r="CI66" s="139" t="str">
        <f t="shared" si="44"/>
        <v/>
      </c>
      <c r="CJ66" s="139" t="str">
        <f t="shared" si="45"/>
        <v/>
      </c>
      <c r="CK66" s="140" t="str">
        <f t="shared" si="46"/>
        <v/>
      </c>
      <c r="CL66" s="142" t="str">
        <f t="shared" si="47"/>
        <v/>
      </c>
      <c r="CM66" s="143" t="str">
        <f t="shared" si="48"/>
        <v/>
      </c>
      <c r="CN66" s="143" t="str">
        <f t="shared" si="49"/>
        <v/>
      </c>
      <c r="CO66" s="143" t="str">
        <f t="shared" si="50"/>
        <v/>
      </c>
      <c r="CP66" s="143" t="str">
        <f t="shared" si="51"/>
        <v/>
      </c>
      <c r="CQ66" s="145" t="str">
        <f t="shared" si="52"/>
        <v/>
      </c>
      <c r="CR66" s="127"/>
      <c r="CS66" s="122">
        <f t="shared" si="53"/>
        <v>7500</v>
      </c>
      <c r="CT66" s="123" t="str">
        <f t="shared" si="54"/>
        <v/>
      </c>
      <c r="CU66" s="123" t="str">
        <f t="shared" si="55"/>
        <v/>
      </c>
      <c r="CV66" s="123" t="str">
        <f t="shared" si="56"/>
        <v/>
      </c>
      <c r="CW66" s="123" t="str">
        <f t="shared" si="57"/>
        <v/>
      </c>
      <c r="CX66" s="123" t="str">
        <f t="shared" si="58"/>
        <v/>
      </c>
      <c r="CY66" s="123" t="str">
        <f t="shared" si="59"/>
        <v/>
      </c>
      <c r="CZ66" s="123" t="str">
        <f t="shared" si="60"/>
        <v/>
      </c>
      <c r="DA66" s="124" t="str">
        <f t="shared" si="61"/>
        <v/>
      </c>
      <c r="DB66" s="128" t="str">
        <f t="shared" si="62"/>
        <v/>
      </c>
      <c r="DC66" s="123" t="str">
        <f t="shared" si="63"/>
        <v/>
      </c>
      <c r="DD66" s="123" t="str">
        <f t="shared" si="64"/>
        <v/>
      </c>
      <c r="DE66" s="123" t="str">
        <f t="shared" si="65"/>
        <v/>
      </c>
      <c r="DF66" s="123" t="str">
        <f t="shared" si="66"/>
        <v/>
      </c>
      <c r="DG66" s="123" t="str">
        <f t="shared" si="67"/>
        <v/>
      </c>
      <c r="DH66" s="123" t="str">
        <f t="shared" si="68"/>
        <v/>
      </c>
      <c r="DI66" s="129" t="str">
        <f t="shared" si="69"/>
        <v/>
      </c>
      <c r="DJ66" s="98" t="s">
        <v>123</v>
      </c>
      <c r="DK66" s="248">
        <f t="shared" si="76"/>
        <v>60</v>
      </c>
    </row>
    <row r="67" spans="2:115" ht="22.5" customHeight="1">
      <c r="B67" s="98" t="s">
        <v>123</v>
      </c>
      <c r="C67" s="248">
        <f t="shared" si="70"/>
        <v>61</v>
      </c>
      <c r="D67" s="259">
        <v>45724</v>
      </c>
      <c r="E67" s="260" t="s">
        <v>128</v>
      </c>
      <c r="F67" s="271" t="s">
        <v>178</v>
      </c>
      <c r="G67" s="278" t="s">
        <v>30</v>
      </c>
      <c r="H67" s="254" t="s">
        <v>64</v>
      </c>
      <c r="I67" s="270"/>
      <c r="J67" s="263">
        <v>440</v>
      </c>
      <c r="K67" s="107">
        <f t="shared" si="71"/>
        <v>137341</v>
      </c>
      <c r="L67" s="256" t="str">
        <f t="shared" ref="L67:L69" si="268">HYPERLINK("./領収書_公開用/外領収書G59-61.pdf","領収書G59-G61")</f>
        <v>領収書G59-G61</v>
      </c>
      <c r="M67" s="267"/>
      <c r="N67" s="258" t="str">
        <f t="shared" ref="N67:R67" si="269">IF($H67=N$6,$I67,"")</f>
        <v/>
      </c>
      <c r="O67" s="136" t="str">
        <f t="shared" si="269"/>
        <v/>
      </c>
      <c r="P67" s="136" t="str">
        <f t="shared" si="269"/>
        <v/>
      </c>
      <c r="Q67" s="136" t="str">
        <f t="shared" si="269"/>
        <v/>
      </c>
      <c r="R67" s="137" t="str">
        <f t="shared" si="269"/>
        <v/>
      </c>
      <c r="S67" s="122" t="str">
        <f t="shared" ref="S67:AI67" si="270">IF($H67=S$6,$J67,"")</f>
        <v/>
      </c>
      <c r="T67" s="123" t="str">
        <f t="shared" si="270"/>
        <v/>
      </c>
      <c r="U67" s="123" t="str">
        <f t="shared" si="270"/>
        <v/>
      </c>
      <c r="V67" s="123" t="str">
        <f t="shared" si="270"/>
        <v/>
      </c>
      <c r="W67" s="122" t="str">
        <f t="shared" si="270"/>
        <v/>
      </c>
      <c r="X67" s="123" t="str">
        <f t="shared" si="270"/>
        <v/>
      </c>
      <c r="Y67" s="123" t="str">
        <f t="shared" si="270"/>
        <v/>
      </c>
      <c r="Z67" s="123" t="str">
        <f t="shared" si="270"/>
        <v/>
      </c>
      <c r="AA67" s="122" t="str">
        <f t="shared" si="270"/>
        <v/>
      </c>
      <c r="AB67" s="123" t="str">
        <f t="shared" si="270"/>
        <v/>
      </c>
      <c r="AC67" s="123" t="str">
        <f t="shared" si="270"/>
        <v/>
      </c>
      <c r="AD67" s="123" t="str">
        <f t="shared" si="270"/>
        <v/>
      </c>
      <c r="AE67" s="123" t="str">
        <f t="shared" si="270"/>
        <v/>
      </c>
      <c r="AF67" s="123" t="str">
        <f t="shared" si="270"/>
        <v/>
      </c>
      <c r="AG67" s="123" t="str">
        <f t="shared" si="270"/>
        <v/>
      </c>
      <c r="AH67" s="122">
        <f t="shared" si="270"/>
        <v>440</v>
      </c>
      <c r="AI67" s="129" t="str">
        <f t="shared" si="270"/>
        <v/>
      </c>
      <c r="AJ67" s="56"/>
      <c r="AK67" s="38"/>
      <c r="AL67" s="98" t="s">
        <v>123</v>
      </c>
      <c r="AM67" s="248">
        <f t="shared" si="74"/>
        <v>61</v>
      </c>
      <c r="AN67" s="138" t="str">
        <f t="shared" ref="AN67:AR67" si="271">IF(AND($G67=AN$4,$H67=AN$6),$I67,"")</f>
        <v/>
      </c>
      <c r="AO67" s="139" t="str">
        <f t="shared" si="271"/>
        <v/>
      </c>
      <c r="AP67" s="139" t="str">
        <f t="shared" si="271"/>
        <v/>
      </c>
      <c r="AQ67" s="139" t="str">
        <f t="shared" si="271"/>
        <v/>
      </c>
      <c r="AR67" s="139" t="str">
        <f t="shared" si="271"/>
        <v/>
      </c>
      <c r="AS67" s="118"/>
      <c r="AT67" s="138" t="str">
        <f t="shared" si="3"/>
        <v/>
      </c>
      <c r="AU67" s="139" t="str">
        <f t="shared" si="4"/>
        <v/>
      </c>
      <c r="AV67" s="139" t="str">
        <f t="shared" si="5"/>
        <v/>
      </c>
      <c r="AW67" s="139" t="str">
        <f t="shared" si="6"/>
        <v/>
      </c>
      <c r="AX67" s="139" t="str">
        <f t="shared" si="7"/>
        <v/>
      </c>
      <c r="AY67" s="140" t="str">
        <f t="shared" si="8"/>
        <v/>
      </c>
      <c r="AZ67" s="141" t="str">
        <f t="shared" si="9"/>
        <v/>
      </c>
      <c r="BA67" s="139" t="str">
        <f t="shared" si="10"/>
        <v/>
      </c>
      <c r="BB67" s="139" t="str">
        <f t="shared" si="11"/>
        <v/>
      </c>
      <c r="BC67" s="139" t="str">
        <f t="shared" si="12"/>
        <v/>
      </c>
      <c r="BD67" s="140" t="str">
        <f t="shared" si="13"/>
        <v/>
      </c>
      <c r="BE67" s="122" t="str">
        <f t="shared" si="14"/>
        <v/>
      </c>
      <c r="BF67" s="123" t="str">
        <f t="shared" si="15"/>
        <v/>
      </c>
      <c r="BG67" s="123" t="str">
        <f t="shared" si="16"/>
        <v/>
      </c>
      <c r="BH67" s="123" t="str">
        <f t="shared" si="17"/>
        <v/>
      </c>
      <c r="BI67" s="122" t="str">
        <f t="shared" si="18"/>
        <v/>
      </c>
      <c r="BJ67" s="123" t="str">
        <f t="shared" si="19"/>
        <v/>
      </c>
      <c r="BK67" s="123" t="str">
        <f t="shared" si="20"/>
        <v/>
      </c>
      <c r="BL67" s="123" t="str">
        <f t="shared" si="21"/>
        <v/>
      </c>
      <c r="BM67" s="123" t="str">
        <f t="shared" si="22"/>
        <v/>
      </c>
      <c r="BN67" s="123" t="str">
        <f t="shared" si="23"/>
        <v/>
      </c>
      <c r="BO67" s="123" t="str">
        <f t="shared" si="24"/>
        <v/>
      </c>
      <c r="BP67" s="123" t="str">
        <f t="shared" si="25"/>
        <v/>
      </c>
      <c r="BQ67" s="124" t="str">
        <f t="shared" si="26"/>
        <v/>
      </c>
      <c r="BR67" s="141" t="str">
        <f t="shared" si="27"/>
        <v/>
      </c>
      <c r="BS67" s="139" t="str">
        <f t="shared" si="28"/>
        <v/>
      </c>
      <c r="BT67" s="139" t="str">
        <f t="shared" si="29"/>
        <v/>
      </c>
      <c r="BU67" s="139" t="str">
        <f t="shared" si="30"/>
        <v/>
      </c>
      <c r="BV67" s="139" t="str">
        <f t="shared" si="31"/>
        <v/>
      </c>
      <c r="BW67" s="140" t="str">
        <f t="shared" si="32"/>
        <v/>
      </c>
      <c r="BX67" s="141" t="str">
        <f t="shared" si="33"/>
        <v/>
      </c>
      <c r="BY67" s="139" t="str">
        <f t="shared" si="34"/>
        <v/>
      </c>
      <c r="BZ67" s="139" t="str">
        <f t="shared" si="35"/>
        <v/>
      </c>
      <c r="CA67" s="139" t="str">
        <f t="shared" si="36"/>
        <v/>
      </c>
      <c r="CB67" s="139" t="str">
        <f t="shared" si="37"/>
        <v/>
      </c>
      <c r="CC67" s="139" t="str">
        <f t="shared" si="38"/>
        <v/>
      </c>
      <c r="CD67" s="140" t="str">
        <f t="shared" si="39"/>
        <v/>
      </c>
      <c r="CE67" s="141" t="str">
        <f t="shared" si="40"/>
        <v/>
      </c>
      <c r="CF67" s="139" t="str">
        <f t="shared" si="41"/>
        <v/>
      </c>
      <c r="CG67" s="139" t="str">
        <f t="shared" si="42"/>
        <v/>
      </c>
      <c r="CH67" s="139" t="str">
        <f t="shared" si="43"/>
        <v/>
      </c>
      <c r="CI67" s="139" t="str">
        <f t="shared" si="44"/>
        <v/>
      </c>
      <c r="CJ67" s="139" t="str">
        <f t="shared" si="45"/>
        <v/>
      </c>
      <c r="CK67" s="140" t="str">
        <f t="shared" si="46"/>
        <v/>
      </c>
      <c r="CL67" s="141" t="str">
        <f t="shared" si="47"/>
        <v/>
      </c>
      <c r="CM67" s="139" t="str">
        <f t="shared" si="48"/>
        <v/>
      </c>
      <c r="CN67" s="139" t="str">
        <f t="shared" si="49"/>
        <v/>
      </c>
      <c r="CO67" s="139" t="str">
        <f t="shared" si="50"/>
        <v/>
      </c>
      <c r="CP67" s="139" t="str">
        <f t="shared" si="51"/>
        <v/>
      </c>
      <c r="CQ67" s="154" t="str">
        <f t="shared" si="52"/>
        <v/>
      </c>
      <c r="CR67" s="127"/>
      <c r="CS67" s="122" t="str">
        <f t="shared" si="53"/>
        <v/>
      </c>
      <c r="CT67" s="123" t="str">
        <f t="shared" si="54"/>
        <v/>
      </c>
      <c r="CU67" s="123" t="str">
        <f t="shared" si="55"/>
        <v/>
      </c>
      <c r="CV67" s="123" t="str">
        <f t="shared" si="56"/>
        <v/>
      </c>
      <c r="CW67" s="123" t="str">
        <f t="shared" si="57"/>
        <v/>
      </c>
      <c r="CX67" s="123" t="str">
        <f t="shared" si="58"/>
        <v/>
      </c>
      <c r="CY67" s="123" t="str">
        <f t="shared" si="59"/>
        <v/>
      </c>
      <c r="CZ67" s="123" t="str">
        <f t="shared" si="60"/>
        <v/>
      </c>
      <c r="DA67" s="124">
        <f t="shared" si="61"/>
        <v>440</v>
      </c>
      <c r="DB67" s="128" t="str">
        <f t="shared" si="62"/>
        <v/>
      </c>
      <c r="DC67" s="123" t="str">
        <f t="shared" si="63"/>
        <v/>
      </c>
      <c r="DD67" s="123" t="str">
        <f t="shared" si="64"/>
        <v/>
      </c>
      <c r="DE67" s="123" t="str">
        <f t="shared" si="65"/>
        <v/>
      </c>
      <c r="DF67" s="123" t="str">
        <f t="shared" si="66"/>
        <v/>
      </c>
      <c r="DG67" s="123" t="str">
        <f t="shared" si="67"/>
        <v/>
      </c>
      <c r="DH67" s="123" t="str">
        <f t="shared" si="68"/>
        <v/>
      </c>
      <c r="DI67" s="129" t="str">
        <f t="shared" si="69"/>
        <v/>
      </c>
      <c r="DJ67" s="98" t="s">
        <v>123</v>
      </c>
      <c r="DK67" s="248">
        <f t="shared" si="76"/>
        <v>61</v>
      </c>
    </row>
    <row r="68" spans="2:115" ht="22.5" customHeight="1">
      <c r="B68" s="98" t="s">
        <v>123</v>
      </c>
      <c r="C68" s="248">
        <f t="shared" si="70"/>
        <v>62</v>
      </c>
      <c r="D68" s="259">
        <v>45724</v>
      </c>
      <c r="E68" s="260" t="s">
        <v>128</v>
      </c>
      <c r="F68" s="271" t="s">
        <v>179</v>
      </c>
      <c r="G68" s="278" t="s">
        <v>30</v>
      </c>
      <c r="H68" s="254" t="s">
        <v>64</v>
      </c>
      <c r="I68" s="270"/>
      <c r="J68" s="263">
        <v>220</v>
      </c>
      <c r="K68" s="107">
        <f t="shared" si="71"/>
        <v>137121</v>
      </c>
      <c r="L68" s="256" t="str">
        <f t="shared" si="268"/>
        <v>領収書G59-G61</v>
      </c>
      <c r="M68" s="267"/>
      <c r="N68" s="258" t="str">
        <f t="shared" ref="N68:R68" si="272">IF($H68=N$6,$I68,"")</f>
        <v/>
      </c>
      <c r="O68" s="136" t="str">
        <f t="shared" si="272"/>
        <v/>
      </c>
      <c r="P68" s="136" t="str">
        <f t="shared" si="272"/>
        <v/>
      </c>
      <c r="Q68" s="136" t="str">
        <f t="shared" si="272"/>
        <v/>
      </c>
      <c r="R68" s="137" t="str">
        <f t="shared" si="272"/>
        <v/>
      </c>
      <c r="S68" s="122" t="str">
        <f t="shared" ref="S68:AI68" si="273">IF($H68=S$6,$J68,"")</f>
        <v/>
      </c>
      <c r="T68" s="123" t="str">
        <f t="shared" si="273"/>
        <v/>
      </c>
      <c r="U68" s="123" t="str">
        <f t="shared" si="273"/>
        <v/>
      </c>
      <c r="V68" s="123" t="str">
        <f t="shared" si="273"/>
        <v/>
      </c>
      <c r="W68" s="122" t="str">
        <f t="shared" si="273"/>
        <v/>
      </c>
      <c r="X68" s="123" t="str">
        <f t="shared" si="273"/>
        <v/>
      </c>
      <c r="Y68" s="123" t="str">
        <f t="shared" si="273"/>
        <v/>
      </c>
      <c r="Z68" s="123" t="str">
        <f t="shared" si="273"/>
        <v/>
      </c>
      <c r="AA68" s="122" t="str">
        <f t="shared" si="273"/>
        <v/>
      </c>
      <c r="AB68" s="123" t="str">
        <f t="shared" si="273"/>
        <v/>
      </c>
      <c r="AC68" s="123" t="str">
        <f t="shared" si="273"/>
        <v/>
      </c>
      <c r="AD68" s="123" t="str">
        <f t="shared" si="273"/>
        <v/>
      </c>
      <c r="AE68" s="123" t="str">
        <f t="shared" si="273"/>
        <v/>
      </c>
      <c r="AF68" s="123" t="str">
        <f t="shared" si="273"/>
        <v/>
      </c>
      <c r="AG68" s="123" t="str">
        <f t="shared" si="273"/>
        <v/>
      </c>
      <c r="AH68" s="122">
        <f t="shared" si="273"/>
        <v>220</v>
      </c>
      <c r="AI68" s="129" t="str">
        <f t="shared" si="273"/>
        <v/>
      </c>
      <c r="AJ68" s="56"/>
      <c r="AK68" s="38"/>
      <c r="AL68" s="98" t="s">
        <v>123</v>
      </c>
      <c r="AM68" s="248">
        <f t="shared" si="74"/>
        <v>62</v>
      </c>
      <c r="AN68" s="138" t="str">
        <f t="shared" ref="AN68:AR68" si="274">IF(AND($G68=AN$4,$H68=AN$6),$I68,"")</f>
        <v/>
      </c>
      <c r="AO68" s="139" t="str">
        <f t="shared" si="274"/>
        <v/>
      </c>
      <c r="AP68" s="139" t="str">
        <f t="shared" si="274"/>
        <v/>
      </c>
      <c r="AQ68" s="139" t="str">
        <f t="shared" si="274"/>
        <v/>
      </c>
      <c r="AR68" s="139" t="str">
        <f t="shared" si="274"/>
        <v/>
      </c>
      <c r="AS68" s="118"/>
      <c r="AT68" s="138" t="str">
        <f t="shared" si="3"/>
        <v/>
      </c>
      <c r="AU68" s="139" t="str">
        <f t="shared" si="4"/>
        <v/>
      </c>
      <c r="AV68" s="139" t="str">
        <f t="shared" si="5"/>
        <v/>
      </c>
      <c r="AW68" s="139" t="str">
        <f t="shared" si="6"/>
        <v/>
      </c>
      <c r="AX68" s="139" t="str">
        <f t="shared" si="7"/>
        <v/>
      </c>
      <c r="AY68" s="140" t="str">
        <f t="shared" si="8"/>
        <v/>
      </c>
      <c r="AZ68" s="141" t="str">
        <f t="shared" si="9"/>
        <v/>
      </c>
      <c r="BA68" s="139" t="str">
        <f t="shared" si="10"/>
        <v/>
      </c>
      <c r="BB68" s="139" t="str">
        <f t="shared" si="11"/>
        <v/>
      </c>
      <c r="BC68" s="139" t="str">
        <f t="shared" si="12"/>
        <v/>
      </c>
      <c r="BD68" s="140" t="str">
        <f t="shared" si="13"/>
        <v/>
      </c>
      <c r="BE68" s="122" t="str">
        <f t="shared" si="14"/>
        <v/>
      </c>
      <c r="BF68" s="123" t="str">
        <f t="shared" si="15"/>
        <v/>
      </c>
      <c r="BG68" s="123" t="str">
        <f t="shared" si="16"/>
        <v/>
      </c>
      <c r="BH68" s="123" t="str">
        <f t="shared" si="17"/>
        <v/>
      </c>
      <c r="BI68" s="122" t="str">
        <f t="shared" si="18"/>
        <v/>
      </c>
      <c r="BJ68" s="123" t="str">
        <f t="shared" si="19"/>
        <v/>
      </c>
      <c r="BK68" s="123" t="str">
        <f t="shared" si="20"/>
        <v/>
      </c>
      <c r="BL68" s="123" t="str">
        <f t="shared" si="21"/>
        <v/>
      </c>
      <c r="BM68" s="123" t="str">
        <f t="shared" si="22"/>
        <v/>
      </c>
      <c r="BN68" s="123" t="str">
        <f t="shared" si="23"/>
        <v/>
      </c>
      <c r="BO68" s="123" t="str">
        <f t="shared" si="24"/>
        <v/>
      </c>
      <c r="BP68" s="123" t="str">
        <f t="shared" si="25"/>
        <v/>
      </c>
      <c r="BQ68" s="124" t="str">
        <f t="shared" si="26"/>
        <v/>
      </c>
      <c r="BR68" s="141" t="str">
        <f t="shared" si="27"/>
        <v/>
      </c>
      <c r="BS68" s="139" t="str">
        <f t="shared" si="28"/>
        <v/>
      </c>
      <c r="BT68" s="139" t="str">
        <f t="shared" si="29"/>
        <v/>
      </c>
      <c r="BU68" s="139" t="str">
        <f t="shared" si="30"/>
        <v/>
      </c>
      <c r="BV68" s="139" t="str">
        <f t="shared" si="31"/>
        <v/>
      </c>
      <c r="BW68" s="140" t="str">
        <f t="shared" si="32"/>
        <v/>
      </c>
      <c r="BX68" s="141" t="str">
        <f t="shared" si="33"/>
        <v/>
      </c>
      <c r="BY68" s="139" t="str">
        <f t="shared" si="34"/>
        <v/>
      </c>
      <c r="BZ68" s="139" t="str">
        <f t="shared" si="35"/>
        <v/>
      </c>
      <c r="CA68" s="139" t="str">
        <f t="shared" si="36"/>
        <v/>
      </c>
      <c r="CB68" s="139" t="str">
        <f t="shared" si="37"/>
        <v/>
      </c>
      <c r="CC68" s="139" t="str">
        <f t="shared" si="38"/>
        <v/>
      </c>
      <c r="CD68" s="140" t="str">
        <f t="shared" si="39"/>
        <v/>
      </c>
      <c r="CE68" s="141" t="str">
        <f t="shared" si="40"/>
        <v/>
      </c>
      <c r="CF68" s="139" t="str">
        <f t="shared" si="41"/>
        <v/>
      </c>
      <c r="CG68" s="139" t="str">
        <f t="shared" si="42"/>
        <v/>
      </c>
      <c r="CH68" s="139" t="str">
        <f t="shared" si="43"/>
        <v/>
      </c>
      <c r="CI68" s="139" t="str">
        <f t="shared" si="44"/>
        <v/>
      </c>
      <c r="CJ68" s="139" t="str">
        <f t="shared" si="45"/>
        <v/>
      </c>
      <c r="CK68" s="140" t="str">
        <f t="shared" si="46"/>
        <v/>
      </c>
      <c r="CL68" s="141" t="str">
        <f t="shared" si="47"/>
        <v/>
      </c>
      <c r="CM68" s="139" t="str">
        <f t="shared" si="48"/>
        <v/>
      </c>
      <c r="CN68" s="139" t="str">
        <f t="shared" si="49"/>
        <v/>
      </c>
      <c r="CO68" s="139" t="str">
        <f t="shared" si="50"/>
        <v/>
      </c>
      <c r="CP68" s="139" t="str">
        <f t="shared" si="51"/>
        <v/>
      </c>
      <c r="CQ68" s="154" t="str">
        <f t="shared" si="52"/>
        <v/>
      </c>
      <c r="CR68" s="127"/>
      <c r="CS68" s="122" t="str">
        <f t="shared" si="53"/>
        <v/>
      </c>
      <c r="CT68" s="123" t="str">
        <f t="shared" si="54"/>
        <v/>
      </c>
      <c r="CU68" s="123" t="str">
        <f t="shared" si="55"/>
        <v/>
      </c>
      <c r="CV68" s="123" t="str">
        <f t="shared" si="56"/>
        <v/>
      </c>
      <c r="CW68" s="123" t="str">
        <f t="shared" si="57"/>
        <v/>
      </c>
      <c r="CX68" s="123" t="str">
        <f t="shared" si="58"/>
        <v/>
      </c>
      <c r="CY68" s="123" t="str">
        <f t="shared" si="59"/>
        <v/>
      </c>
      <c r="CZ68" s="123" t="str">
        <f t="shared" si="60"/>
        <v/>
      </c>
      <c r="DA68" s="124">
        <f t="shared" si="61"/>
        <v>220</v>
      </c>
      <c r="DB68" s="128" t="str">
        <f t="shared" si="62"/>
        <v/>
      </c>
      <c r="DC68" s="123" t="str">
        <f t="shared" si="63"/>
        <v/>
      </c>
      <c r="DD68" s="123" t="str">
        <f t="shared" si="64"/>
        <v/>
      </c>
      <c r="DE68" s="123" t="str">
        <f t="shared" si="65"/>
        <v/>
      </c>
      <c r="DF68" s="123" t="str">
        <f t="shared" si="66"/>
        <v/>
      </c>
      <c r="DG68" s="123" t="str">
        <f t="shared" si="67"/>
        <v/>
      </c>
      <c r="DH68" s="123" t="str">
        <f t="shared" si="68"/>
        <v/>
      </c>
      <c r="DI68" s="129" t="str">
        <f t="shared" si="69"/>
        <v/>
      </c>
      <c r="DJ68" s="98" t="s">
        <v>123</v>
      </c>
      <c r="DK68" s="248">
        <f t="shared" si="76"/>
        <v>62</v>
      </c>
    </row>
    <row r="69" spans="2:115" ht="22.5" customHeight="1">
      <c r="B69" s="98" t="s">
        <v>123</v>
      </c>
      <c r="C69" s="248">
        <f t="shared" si="70"/>
        <v>63</v>
      </c>
      <c r="D69" s="259">
        <v>45724</v>
      </c>
      <c r="E69" s="260" t="s">
        <v>128</v>
      </c>
      <c r="F69" s="271" t="s">
        <v>180</v>
      </c>
      <c r="G69" s="278" t="s">
        <v>30</v>
      </c>
      <c r="H69" s="254" t="s">
        <v>64</v>
      </c>
      <c r="I69" s="270"/>
      <c r="J69" s="263">
        <v>546</v>
      </c>
      <c r="K69" s="107">
        <f t="shared" si="71"/>
        <v>136575</v>
      </c>
      <c r="L69" s="256" t="str">
        <f t="shared" si="268"/>
        <v>領収書G59-G61</v>
      </c>
      <c r="M69" s="267"/>
      <c r="N69" s="258" t="str">
        <f t="shared" ref="N69:R69" si="275">IF($H69=N$6,$I69,"")</f>
        <v/>
      </c>
      <c r="O69" s="136" t="str">
        <f t="shared" si="275"/>
        <v/>
      </c>
      <c r="P69" s="136" t="str">
        <f t="shared" si="275"/>
        <v/>
      </c>
      <c r="Q69" s="136" t="str">
        <f t="shared" si="275"/>
        <v/>
      </c>
      <c r="R69" s="137" t="str">
        <f t="shared" si="275"/>
        <v/>
      </c>
      <c r="S69" s="122" t="str">
        <f t="shared" ref="S69:AI69" si="276">IF($H69=S$6,$J69,"")</f>
        <v/>
      </c>
      <c r="T69" s="123" t="str">
        <f t="shared" si="276"/>
        <v/>
      </c>
      <c r="U69" s="123" t="str">
        <f t="shared" si="276"/>
        <v/>
      </c>
      <c r="V69" s="123" t="str">
        <f t="shared" si="276"/>
        <v/>
      </c>
      <c r="W69" s="122" t="str">
        <f t="shared" si="276"/>
        <v/>
      </c>
      <c r="X69" s="123" t="str">
        <f t="shared" si="276"/>
        <v/>
      </c>
      <c r="Y69" s="123" t="str">
        <f t="shared" si="276"/>
        <v/>
      </c>
      <c r="Z69" s="123" t="str">
        <f t="shared" si="276"/>
        <v/>
      </c>
      <c r="AA69" s="122" t="str">
        <f t="shared" si="276"/>
        <v/>
      </c>
      <c r="AB69" s="123" t="str">
        <f t="shared" si="276"/>
        <v/>
      </c>
      <c r="AC69" s="123" t="str">
        <f t="shared" si="276"/>
        <v/>
      </c>
      <c r="AD69" s="123" t="str">
        <f t="shared" si="276"/>
        <v/>
      </c>
      <c r="AE69" s="123" t="str">
        <f t="shared" si="276"/>
        <v/>
      </c>
      <c r="AF69" s="123" t="str">
        <f t="shared" si="276"/>
        <v/>
      </c>
      <c r="AG69" s="123" t="str">
        <f t="shared" si="276"/>
        <v/>
      </c>
      <c r="AH69" s="122">
        <f t="shared" si="276"/>
        <v>546</v>
      </c>
      <c r="AI69" s="129" t="str">
        <f t="shared" si="276"/>
        <v/>
      </c>
      <c r="AJ69" s="56"/>
      <c r="AK69" s="38"/>
      <c r="AL69" s="98" t="s">
        <v>123</v>
      </c>
      <c r="AM69" s="248">
        <f t="shared" si="74"/>
        <v>63</v>
      </c>
      <c r="AN69" s="138" t="str">
        <f t="shared" ref="AN69:AR69" si="277">IF(AND($G69=AN$4,$H69=AN$6),$I69,"")</f>
        <v/>
      </c>
      <c r="AO69" s="139" t="str">
        <f t="shared" si="277"/>
        <v/>
      </c>
      <c r="AP69" s="139" t="str">
        <f t="shared" si="277"/>
        <v/>
      </c>
      <c r="AQ69" s="139" t="str">
        <f t="shared" si="277"/>
        <v/>
      </c>
      <c r="AR69" s="139" t="str">
        <f t="shared" si="277"/>
        <v/>
      </c>
      <c r="AS69" s="118"/>
      <c r="AT69" s="138" t="str">
        <f t="shared" si="3"/>
        <v/>
      </c>
      <c r="AU69" s="139" t="str">
        <f t="shared" si="4"/>
        <v/>
      </c>
      <c r="AV69" s="139" t="str">
        <f t="shared" si="5"/>
        <v/>
      </c>
      <c r="AW69" s="139" t="str">
        <f t="shared" si="6"/>
        <v/>
      </c>
      <c r="AX69" s="139" t="str">
        <f t="shared" si="7"/>
        <v/>
      </c>
      <c r="AY69" s="140" t="str">
        <f t="shared" si="8"/>
        <v/>
      </c>
      <c r="AZ69" s="141" t="str">
        <f t="shared" si="9"/>
        <v/>
      </c>
      <c r="BA69" s="139" t="str">
        <f t="shared" si="10"/>
        <v/>
      </c>
      <c r="BB69" s="139" t="str">
        <f t="shared" si="11"/>
        <v/>
      </c>
      <c r="BC69" s="139" t="str">
        <f t="shared" si="12"/>
        <v/>
      </c>
      <c r="BD69" s="140" t="str">
        <f t="shared" si="13"/>
        <v/>
      </c>
      <c r="BE69" s="122" t="str">
        <f t="shared" si="14"/>
        <v/>
      </c>
      <c r="BF69" s="123" t="str">
        <f t="shared" si="15"/>
        <v/>
      </c>
      <c r="BG69" s="123" t="str">
        <f t="shared" si="16"/>
        <v/>
      </c>
      <c r="BH69" s="123" t="str">
        <f t="shared" si="17"/>
        <v/>
      </c>
      <c r="BI69" s="122" t="str">
        <f t="shared" si="18"/>
        <v/>
      </c>
      <c r="BJ69" s="123" t="str">
        <f t="shared" si="19"/>
        <v/>
      </c>
      <c r="BK69" s="123" t="str">
        <f t="shared" si="20"/>
        <v/>
      </c>
      <c r="BL69" s="123" t="str">
        <f t="shared" si="21"/>
        <v/>
      </c>
      <c r="BM69" s="123" t="str">
        <f t="shared" si="22"/>
        <v/>
      </c>
      <c r="BN69" s="123" t="str">
        <f t="shared" si="23"/>
        <v/>
      </c>
      <c r="BO69" s="123" t="str">
        <f t="shared" si="24"/>
        <v/>
      </c>
      <c r="BP69" s="123" t="str">
        <f t="shared" si="25"/>
        <v/>
      </c>
      <c r="BQ69" s="124" t="str">
        <f t="shared" si="26"/>
        <v/>
      </c>
      <c r="BR69" s="142" t="str">
        <f t="shared" si="27"/>
        <v/>
      </c>
      <c r="BS69" s="143" t="str">
        <f t="shared" si="28"/>
        <v/>
      </c>
      <c r="BT69" s="143" t="str">
        <f t="shared" si="29"/>
        <v/>
      </c>
      <c r="BU69" s="143" t="str">
        <f t="shared" si="30"/>
        <v/>
      </c>
      <c r="BV69" s="143" t="str">
        <f t="shared" si="31"/>
        <v/>
      </c>
      <c r="BW69" s="144" t="str">
        <f t="shared" si="32"/>
        <v/>
      </c>
      <c r="BX69" s="141" t="str">
        <f t="shared" si="33"/>
        <v/>
      </c>
      <c r="BY69" s="139" t="str">
        <f t="shared" si="34"/>
        <v/>
      </c>
      <c r="BZ69" s="139" t="str">
        <f t="shared" si="35"/>
        <v/>
      </c>
      <c r="CA69" s="139" t="str">
        <f t="shared" si="36"/>
        <v/>
      </c>
      <c r="CB69" s="139" t="str">
        <f t="shared" si="37"/>
        <v/>
      </c>
      <c r="CC69" s="139" t="str">
        <f t="shared" si="38"/>
        <v/>
      </c>
      <c r="CD69" s="140" t="str">
        <f t="shared" si="39"/>
        <v/>
      </c>
      <c r="CE69" s="141" t="str">
        <f t="shared" si="40"/>
        <v/>
      </c>
      <c r="CF69" s="139" t="str">
        <f t="shared" si="41"/>
        <v/>
      </c>
      <c r="CG69" s="139" t="str">
        <f t="shared" si="42"/>
        <v/>
      </c>
      <c r="CH69" s="139" t="str">
        <f t="shared" si="43"/>
        <v/>
      </c>
      <c r="CI69" s="139" t="str">
        <f t="shared" si="44"/>
        <v/>
      </c>
      <c r="CJ69" s="139" t="str">
        <f t="shared" si="45"/>
        <v/>
      </c>
      <c r="CK69" s="140" t="str">
        <f t="shared" si="46"/>
        <v/>
      </c>
      <c r="CL69" s="142" t="str">
        <f t="shared" si="47"/>
        <v/>
      </c>
      <c r="CM69" s="143" t="str">
        <f t="shared" si="48"/>
        <v/>
      </c>
      <c r="CN69" s="143" t="str">
        <f t="shared" si="49"/>
        <v/>
      </c>
      <c r="CO69" s="143" t="str">
        <f t="shared" si="50"/>
        <v/>
      </c>
      <c r="CP69" s="143" t="str">
        <f t="shared" si="51"/>
        <v/>
      </c>
      <c r="CQ69" s="145" t="str">
        <f t="shared" si="52"/>
        <v/>
      </c>
      <c r="CR69" s="127"/>
      <c r="CS69" s="122" t="str">
        <f t="shared" si="53"/>
        <v/>
      </c>
      <c r="CT69" s="123" t="str">
        <f t="shared" si="54"/>
        <v/>
      </c>
      <c r="CU69" s="123" t="str">
        <f t="shared" si="55"/>
        <v/>
      </c>
      <c r="CV69" s="123" t="str">
        <f t="shared" si="56"/>
        <v/>
      </c>
      <c r="CW69" s="123" t="str">
        <f t="shared" si="57"/>
        <v/>
      </c>
      <c r="CX69" s="123" t="str">
        <f t="shared" si="58"/>
        <v/>
      </c>
      <c r="CY69" s="123" t="str">
        <f t="shared" si="59"/>
        <v/>
      </c>
      <c r="CZ69" s="123" t="str">
        <f t="shared" si="60"/>
        <v/>
      </c>
      <c r="DA69" s="124">
        <f t="shared" si="61"/>
        <v>546</v>
      </c>
      <c r="DB69" s="128" t="str">
        <f t="shared" si="62"/>
        <v/>
      </c>
      <c r="DC69" s="123" t="str">
        <f t="shared" si="63"/>
        <v/>
      </c>
      <c r="DD69" s="123" t="str">
        <f t="shared" si="64"/>
        <v/>
      </c>
      <c r="DE69" s="123" t="str">
        <f t="shared" si="65"/>
        <v/>
      </c>
      <c r="DF69" s="123" t="str">
        <f t="shared" si="66"/>
        <v/>
      </c>
      <c r="DG69" s="123" t="str">
        <f t="shared" si="67"/>
        <v/>
      </c>
      <c r="DH69" s="123" t="str">
        <f t="shared" si="68"/>
        <v/>
      </c>
      <c r="DI69" s="129" t="str">
        <f t="shared" si="69"/>
        <v/>
      </c>
      <c r="DJ69" s="98" t="s">
        <v>123</v>
      </c>
      <c r="DK69" s="248">
        <f t="shared" si="76"/>
        <v>63</v>
      </c>
    </row>
    <row r="70" spans="2:115" ht="22.5" customHeight="1">
      <c r="B70" s="98" t="s">
        <v>123</v>
      </c>
      <c r="C70" s="248">
        <f t="shared" si="70"/>
        <v>64</v>
      </c>
      <c r="D70" s="259">
        <v>45724</v>
      </c>
      <c r="E70" s="260" t="s">
        <v>128</v>
      </c>
      <c r="F70" s="271" t="s">
        <v>181</v>
      </c>
      <c r="G70" s="278" t="s">
        <v>30</v>
      </c>
      <c r="H70" s="254" t="s">
        <v>64</v>
      </c>
      <c r="I70" s="270"/>
      <c r="J70" s="263">
        <v>1933</v>
      </c>
      <c r="K70" s="107">
        <f t="shared" si="71"/>
        <v>134642</v>
      </c>
      <c r="L70" s="256" t="str">
        <f t="shared" ref="L70:L72" si="278">HYPERLINK("./領収書_公開用/外領収書G62-64.pdf","領収書G62-G64")</f>
        <v>領収書G62-G64</v>
      </c>
      <c r="M70" s="267"/>
      <c r="N70" s="258" t="str">
        <f t="shared" ref="N70:R70" si="279">IF($H70=N$6,$I70,"")</f>
        <v/>
      </c>
      <c r="O70" s="136" t="str">
        <f t="shared" si="279"/>
        <v/>
      </c>
      <c r="P70" s="136" t="str">
        <f t="shared" si="279"/>
        <v/>
      </c>
      <c r="Q70" s="136" t="str">
        <f t="shared" si="279"/>
        <v/>
      </c>
      <c r="R70" s="137" t="str">
        <f t="shared" si="279"/>
        <v/>
      </c>
      <c r="S70" s="122" t="str">
        <f t="shared" ref="S70:AI70" si="280">IF($H70=S$6,$J70,"")</f>
        <v/>
      </c>
      <c r="T70" s="123" t="str">
        <f t="shared" si="280"/>
        <v/>
      </c>
      <c r="U70" s="123" t="str">
        <f t="shared" si="280"/>
        <v/>
      </c>
      <c r="V70" s="123" t="str">
        <f t="shared" si="280"/>
        <v/>
      </c>
      <c r="W70" s="122" t="str">
        <f t="shared" si="280"/>
        <v/>
      </c>
      <c r="X70" s="123" t="str">
        <f t="shared" si="280"/>
        <v/>
      </c>
      <c r="Y70" s="123" t="str">
        <f t="shared" si="280"/>
        <v/>
      </c>
      <c r="Z70" s="123" t="str">
        <f t="shared" si="280"/>
        <v/>
      </c>
      <c r="AA70" s="122" t="str">
        <f t="shared" si="280"/>
        <v/>
      </c>
      <c r="AB70" s="123" t="str">
        <f t="shared" si="280"/>
        <v/>
      </c>
      <c r="AC70" s="123" t="str">
        <f t="shared" si="280"/>
        <v/>
      </c>
      <c r="AD70" s="123" t="str">
        <f t="shared" si="280"/>
        <v/>
      </c>
      <c r="AE70" s="123" t="str">
        <f t="shared" si="280"/>
        <v/>
      </c>
      <c r="AF70" s="123" t="str">
        <f t="shared" si="280"/>
        <v/>
      </c>
      <c r="AG70" s="123" t="str">
        <f t="shared" si="280"/>
        <v/>
      </c>
      <c r="AH70" s="122">
        <f t="shared" si="280"/>
        <v>1933</v>
      </c>
      <c r="AI70" s="129" t="str">
        <f t="shared" si="280"/>
        <v/>
      </c>
      <c r="AJ70" s="56"/>
      <c r="AK70" s="38"/>
      <c r="AL70" s="98" t="s">
        <v>123</v>
      </c>
      <c r="AM70" s="248">
        <f t="shared" si="74"/>
        <v>64</v>
      </c>
      <c r="AN70" s="138" t="str">
        <f t="shared" ref="AN70:AR70" si="281">IF(AND($G70=AN$4,$H70=AN$6),$I70,"")</f>
        <v/>
      </c>
      <c r="AO70" s="139" t="str">
        <f t="shared" si="281"/>
        <v/>
      </c>
      <c r="AP70" s="139" t="str">
        <f t="shared" si="281"/>
        <v/>
      </c>
      <c r="AQ70" s="139" t="str">
        <f t="shared" si="281"/>
        <v/>
      </c>
      <c r="AR70" s="139" t="str">
        <f t="shared" si="281"/>
        <v/>
      </c>
      <c r="AS70" s="118"/>
      <c r="AT70" s="138" t="str">
        <f t="shared" si="3"/>
        <v/>
      </c>
      <c r="AU70" s="139" t="str">
        <f t="shared" si="4"/>
        <v/>
      </c>
      <c r="AV70" s="139" t="str">
        <f t="shared" si="5"/>
        <v/>
      </c>
      <c r="AW70" s="139" t="str">
        <f t="shared" si="6"/>
        <v/>
      </c>
      <c r="AX70" s="139" t="str">
        <f t="shared" si="7"/>
        <v/>
      </c>
      <c r="AY70" s="140" t="str">
        <f t="shared" si="8"/>
        <v/>
      </c>
      <c r="AZ70" s="141" t="str">
        <f t="shared" si="9"/>
        <v/>
      </c>
      <c r="BA70" s="139" t="str">
        <f t="shared" si="10"/>
        <v/>
      </c>
      <c r="BB70" s="139" t="str">
        <f t="shared" si="11"/>
        <v/>
      </c>
      <c r="BC70" s="139" t="str">
        <f t="shared" si="12"/>
        <v/>
      </c>
      <c r="BD70" s="140" t="str">
        <f t="shared" si="13"/>
        <v/>
      </c>
      <c r="BE70" s="122" t="str">
        <f t="shared" si="14"/>
        <v/>
      </c>
      <c r="BF70" s="123" t="str">
        <f t="shared" si="15"/>
        <v/>
      </c>
      <c r="BG70" s="123" t="str">
        <f t="shared" si="16"/>
        <v/>
      </c>
      <c r="BH70" s="123" t="str">
        <f t="shared" si="17"/>
        <v/>
      </c>
      <c r="BI70" s="122" t="str">
        <f t="shared" si="18"/>
        <v/>
      </c>
      <c r="BJ70" s="123" t="str">
        <f t="shared" si="19"/>
        <v/>
      </c>
      <c r="BK70" s="123" t="str">
        <f t="shared" si="20"/>
        <v/>
      </c>
      <c r="BL70" s="123" t="str">
        <f t="shared" si="21"/>
        <v/>
      </c>
      <c r="BM70" s="123" t="str">
        <f t="shared" si="22"/>
        <v/>
      </c>
      <c r="BN70" s="123" t="str">
        <f t="shared" si="23"/>
        <v/>
      </c>
      <c r="BO70" s="123" t="str">
        <f t="shared" si="24"/>
        <v/>
      </c>
      <c r="BP70" s="123" t="str">
        <f t="shared" si="25"/>
        <v/>
      </c>
      <c r="BQ70" s="124" t="str">
        <f t="shared" si="26"/>
        <v/>
      </c>
      <c r="BR70" s="141" t="str">
        <f t="shared" si="27"/>
        <v/>
      </c>
      <c r="BS70" s="139" t="str">
        <f t="shared" si="28"/>
        <v/>
      </c>
      <c r="BT70" s="139" t="str">
        <f t="shared" si="29"/>
        <v/>
      </c>
      <c r="BU70" s="139" t="str">
        <f t="shared" si="30"/>
        <v/>
      </c>
      <c r="BV70" s="139" t="str">
        <f t="shared" si="31"/>
        <v/>
      </c>
      <c r="BW70" s="140" t="str">
        <f t="shared" si="32"/>
        <v/>
      </c>
      <c r="BX70" s="141" t="str">
        <f t="shared" si="33"/>
        <v/>
      </c>
      <c r="BY70" s="139" t="str">
        <f t="shared" si="34"/>
        <v/>
      </c>
      <c r="BZ70" s="139" t="str">
        <f t="shared" si="35"/>
        <v/>
      </c>
      <c r="CA70" s="139" t="str">
        <f t="shared" si="36"/>
        <v/>
      </c>
      <c r="CB70" s="139" t="str">
        <f t="shared" si="37"/>
        <v/>
      </c>
      <c r="CC70" s="139" t="str">
        <f t="shared" si="38"/>
        <v/>
      </c>
      <c r="CD70" s="140" t="str">
        <f t="shared" si="39"/>
        <v/>
      </c>
      <c r="CE70" s="141" t="str">
        <f t="shared" si="40"/>
        <v/>
      </c>
      <c r="CF70" s="139" t="str">
        <f t="shared" si="41"/>
        <v/>
      </c>
      <c r="CG70" s="139" t="str">
        <f t="shared" si="42"/>
        <v/>
      </c>
      <c r="CH70" s="139" t="str">
        <f t="shared" si="43"/>
        <v/>
      </c>
      <c r="CI70" s="139" t="str">
        <f t="shared" si="44"/>
        <v/>
      </c>
      <c r="CJ70" s="139" t="str">
        <f t="shared" si="45"/>
        <v/>
      </c>
      <c r="CK70" s="140" t="str">
        <f t="shared" si="46"/>
        <v/>
      </c>
      <c r="CL70" s="141" t="str">
        <f t="shared" si="47"/>
        <v/>
      </c>
      <c r="CM70" s="139" t="str">
        <f t="shared" si="48"/>
        <v/>
      </c>
      <c r="CN70" s="139" t="str">
        <f t="shared" si="49"/>
        <v/>
      </c>
      <c r="CO70" s="139" t="str">
        <f t="shared" si="50"/>
        <v/>
      </c>
      <c r="CP70" s="139" t="str">
        <f t="shared" si="51"/>
        <v/>
      </c>
      <c r="CQ70" s="154" t="str">
        <f t="shared" si="52"/>
        <v/>
      </c>
      <c r="CR70" s="127"/>
      <c r="CS70" s="122" t="str">
        <f t="shared" si="53"/>
        <v/>
      </c>
      <c r="CT70" s="123" t="str">
        <f t="shared" si="54"/>
        <v/>
      </c>
      <c r="CU70" s="123" t="str">
        <f t="shared" si="55"/>
        <v/>
      </c>
      <c r="CV70" s="123" t="str">
        <f t="shared" si="56"/>
        <v/>
      </c>
      <c r="CW70" s="123" t="str">
        <f t="shared" si="57"/>
        <v/>
      </c>
      <c r="CX70" s="123" t="str">
        <f t="shared" si="58"/>
        <v/>
      </c>
      <c r="CY70" s="123" t="str">
        <f t="shared" si="59"/>
        <v/>
      </c>
      <c r="CZ70" s="123" t="str">
        <f t="shared" si="60"/>
        <v/>
      </c>
      <c r="DA70" s="124">
        <f t="shared" si="61"/>
        <v>1933</v>
      </c>
      <c r="DB70" s="128" t="str">
        <f t="shared" si="62"/>
        <v/>
      </c>
      <c r="DC70" s="123" t="str">
        <f t="shared" si="63"/>
        <v/>
      </c>
      <c r="DD70" s="123" t="str">
        <f t="shared" si="64"/>
        <v/>
      </c>
      <c r="DE70" s="123" t="str">
        <f t="shared" si="65"/>
        <v/>
      </c>
      <c r="DF70" s="123" t="str">
        <f t="shared" si="66"/>
        <v/>
      </c>
      <c r="DG70" s="123" t="str">
        <f t="shared" si="67"/>
        <v/>
      </c>
      <c r="DH70" s="123" t="str">
        <f t="shared" si="68"/>
        <v/>
      </c>
      <c r="DI70" s="129" t="str">
        <f t="shared" si="69"/>
        <v/>
      </c>
      <c r="DJ70" s="98" t="s">
        <v>123</v>
      </c>
      <c r="DK70" s="248">
        <f t="shared" si="76"/>
        <v>64</v>
      </c>
    </row>
    <row r="71" spans="2:115" ht="22.5" customHeight="1">
      <c r="B71" s="98" t="s">
        <v>123</v>
      </c>
      <c r="C71" s="248">
        <f t="shared" si="70"/>
        <v>65</v>
      </c>
      <c r="D71" s="259">
        <v>45724</v>
      </c>
      <c r="E71" s="260" t="s">
        <v>128</v>
      </c>
      <c r="F71" s="271" t="s">
        <v>182</v>
      </c>
      <c r="G71" s="278" t="s">
        <v>30</v>
      </c>
      <c r="H71" s="254" t="s">
        <v>64</v>
      </c>
      <c r="I71" s="270"/>
      <c r="J71" s="263">
        <v>222</v>
      </c>
      <c r="K71" s="107">
        <f t="shared" si="71"/>
        <v>134420</v>
      </c>
      <c r="L71" s="256" t="str">
        <f t="shared" si="278"/>
        <v>領収書G62-G64</v>
      </c>
      <c r="M71" s="267"/>
      <c r="N71" s="258" t="str">
        <f t="shared" ref="N71:R71" si="282">IF($H71=N$6,$I71,"")</f>
        <v/>
      </c>
      <c r="O71" s="136" t="str">
        <f t="shared" si="282"/>
        <v/>
      </c>
      <c r="P71" s="136" t="str">
        <f t="shared" si="282"/>
        <v/>
      </c>
      <c r="Q71" s="136" t="str">
        <f t="shared" si="282"/>
        <v/>
      </c>
      <c r="R71" s="137" t="str">
        <f t="shared" si="282"/>
        <v/>
      </c>
      <c r="S71" s="122" t="str">
        <f t="shared" ref="S71:AI71" si="283">IF($H71=S$6,$J71,"")</f>
        <v/>
      </c>
      <c r="T71" s="123" t="str">
        <f t="shared" si="283"/>
        <v/>
      </c>
      <c r="U71" s="123" t="str">
        <f t="shared" si="283"/>
        <v/>
      </c>
      <c r="V71" s="123" t="str">
        <f t="shared" si="283"/>
        <v/>
      </c>
      <c r="W71" s="122" t="str">
        <f t="shared" si="283"/>
        <v/>
      </c>
      <c r="X71" s="123" t="str">
        <f t="shared" si="283"/>
        <v/>
      </c>
      <c r="Y71" s="123" t="str">
        <f t="shared" si="283"/>
        <v/>
      </c>
      <c r="Z71" s="123" t="str">
        <f t="shared" si="283"/>
        <v/>
      </c>
      <c r="AA71" s="122" t="str">
        <f t="shared" si="283"/>
        <v/>
      </c>
      <c r="AB71" s="123" t="str">
        <f t="shared" si="283"/>
        <v/>
      </c>
      <c r="AC71" s="123" t="str">
        <f t="shared" si="283"/>
        <v/>
      </c>
      <c r="AD71" s="123" t="str">
        <f t="shared" si="283"/>
        <v/>
      </c>
      <c r="AE71" s="123" t="str">
        <f t="shared" si="283"/>
        <v/>
      </c>
      <c r="AF71" s="123" t="str">
        <f t="shared" si="283"/>
        <v/>
      </c>
      <c r="AG71" s="123" t="str">
        <f t="shared" si="283"/>
        <v/>
      </c>
      <c r="AH71" s="122">
        <f t="shared" si="283"/>
        <v>222</v>
      </c>
      <c r="AI71" s="129" t="str">
        <f t="shared" si="283"/>
        <v/>
      </c>
      <c r="AJ71" s="56"/>
      <c r="AK71" s="38"/>
      <c r="AL71" s="98" t="s">
        <v>123</v>
      </c>
      <c r="AM71" s="248">
        <f t="shared" si="74"/>
        <v>65</v>
      </c>
      <c r="AN71" s="138" t="str">
        <f t="shared" ref="AN71:AR71" si="284">IF(AND($G71=AN$4,$H71=AN$6),$I71,"")</f>
        <v/>
      </c>
      <c r="AO71" s="139" t="str">
        <f t="shared" si="284"/>
        <v/>
      </c>
      <c r="AP71" s="139" t="str">
        <f t="shared" si="284"/>
        <v/>
      </c>
      <c r="AQ71" s="139" t="str">
        <f t="shared" si="284"/>
        <v/>
      </c>
      <c r="AR71" s="139" t="str">
        <f t="shared" si="284"/>
        <v/>
      </c>
      <c r="AS71" s="118"/>
      <c r="AT71" s="138" t="str">
        <f t="shared" si="3"/>
        <v/>
      </c>
      <c r="AU71" s="139" t="str">
        <f t="shared" si="4"/>
        <v/>
      </c>
      <c r="AV71" s="139" t="str">
        <f t="shared" si="5"/>
        <v/>
      </c>
      <c r="AW71" s="139" t="str">
        <f t="shared" si="6"/>
        <v/>
      </c>
      <c r="AX71" s="139" t="str">
        <f t="shared" si="7"/>
        <v/>
      </c>
      <c r="AY71" s="140" t="str">
        <f t="shared" si="8"/>
        <v/>
      </c>
      <c r="AZ71" s="141" t="str">
        <f t="shared" si="9"/>
        <v/>
      </c>
      <c r="BA71" s="139" t="str">
        <f t="shared" si="10"/>
        <v/>
      </c>
      <c r="BB71" s="139" t="str">
        <f t="shared" si="11"/>
        <v/>
      </c>
      <c r="BC71" s="139" t="str">
        <f t="shared" si="12"/>
        <v/>
      </c>
      <c r="BD71" s="140" t="str">
        <f t="shared" si="13"/>
        <v/>
      </c>
      <c r="BE71" s="122" t="str">
        <f t="shared" si="14"/>
        <v/>
      </c>
      <c r="BF71" s="123" t="str">
        <f t="shared" si="15"/>
        <v/>
      </c>
      <c r="BG71" s="123" t="str">
        <f t="shared" si="16"/>
        <v/>
      </c>
      <c r="BH71" s="123" t="str">
        <f t="shared" si="17"/>
        <v/>
      </c>
      <c r="BI71" s="122" t="str">
        <f t="shared" si="18"/>
        <v/>
      </c>
      <c r="BJ71" s="123" t="str">
        <f t="shared" si="19"/>
        <v/>
      </c>
      <c r="BK71" s="123" t="str">
        <f t="shared" si="20"/>
        <v/>
      </c>
      <c r="BL71" s="123" t="str">
        <f t="shared" si="21"/>
        <v/>
      </c>
      <c r="BM71" s="123" t="str">
        <f t="shared" si="22"/>
        <v/>
      </c>
      <c r="BN71" s="123" t="str">
        <f t="shared" si="23"/>
        <v/>
      </c>
      <c r="BO71" s="123" t="str">
        <f t="shared" si="24"/>
        <v/>
      </c>
      <c r="BP71" s="123" t="str">
        <f t="shared" si="25"/>
        <v/>
      </c>
      <c r="BQ71" s="124" t="str">
        <f t="shared" si="26"/>
        <v/>
      </c>
      <c r="BR71" s="141" t="str">
        <f t="shared" si="27"/>
        <v/>
      </c>
      <c r="BS71" s="139" t="str">
        <f t="shared" si="28"/>
        <v/>
      </c>
      <c r="BT71" s="139" t="str">
        <f t="shared" si="29"/>
        <v/>
      </c>
      <c r="BU71" s="139" t="str">
        <f t="shared" si="30"/>
        <v/>
      </c>
      <c r="BV71" s="139" t="str">
        <f t="shared" si="31"/>
        <v/>
      </c>
      <c r="BW71" s="140" t="str">
        <f t="shared" si="32"/>
        <v/>
      </c>
      <c r="BX71" s="141" t="str">
        <f t="shared" si="33"/>
        <v/>
      </c>
      <c r="BY71" s="139" t="str">
        <f t="shared" si="34"/>
        <v/>
      </c>
      <c r="BZ71" s="139" t="str">
        <f t="shared" si="35"/>
        <v/>
      </c>
      <c r="CA71" s="139" t="str">
        <f t="shared" si="36"/>
        <v/>
      </c>
      <c r="CB71" s="139" t="str">
        <f t="shared" si="37"/>
        <v/>
      </c>
      <c r="CC71" s="139" t="str">
        <f t="shared" si="38"/>
        <v/>
      </c>
      <c r="CD71" s="140" t="str">
        <f t="shared" si="39"/>
        <v/>
      </c>
      <c r="CE71" s="141" t="str">
        <f t="shared" si="40"/>
        <v/>
      </c>
      <c r="CF71" s="139" t="str">
        <f t="shared" si="41"/>
        <v/>
      </c>
      <c r="CG71" s="139" t="str">
        <f t="shared" si="42"/>
        <v/>
      </c>
      <c r="CH71" s="139" t="str">
        <f t="shared" si="43"/>
        <v/>
      </c>
      <c r="CI71" s="139" t="str">
        <f t="shared" si="44"/>
        <v/>
      </c>
      <c r="CJ71" s="139" t="str">
        <f t="shared" si="45"/>
        <v/>
      </c>
      <c r="CK71" s="140" t="str">
        <f t="shared" si="46"/>
        <v/>
      </c>
      <c r="CL71" s="141" t="str">
        <f t="shared" si="47"/>
        <v/>
      </c>
      <c r="CM71" s="139" t="str">
        <f t="shared" si="48"/>
        <v/>
      </c>
      <c r="CN71" s="139" t="str">
        <f t="shared" si="49"/>
        <v/>
      </c>
      <c r="CO71" s="139" t="str">
        <f t="shared" si="50"/>
        <v/>
      </c>
      <c r="CP71" s="139" t="str">
        <f t="shared" si="51"/>
        <v/>
      </c>
      <c r="CQ71" s="154" t="str">
        <f t="shared" si="52"/>
        <v/>
      </c>
      <c r="CR71" s="127"/>
      <c r="CS71" s="122" t="str">
        <f t="shared" si="53"/>
        <v/>
      </c>
      <c r="CT71" s="123" t="str">
        <f t="shared" si="54"/>
        <v/>
      </c>
      <c r="CU71" s="123" t="str">
        <f t="shared" si="55"/>
        <v/>
      </c>
      <c r="CV71" s="123" t="str">
        <f t="shared" si="56"/>
        <v/>
      </c>
      <c r="CW71" s="123" t="str">
        <f t="shared" si="57"/>
        <v/>
      </c>
      <c r="CX71" s="123" t="str">
        <f t="shared" si="58"/>
        <v/>
      </c>
      <c r="CY71" s="123" t="str">
        <f t="shared" si="59"/>
        <v/>
      </c>
      <c r="CZ71" s="123" t="str">
        <f t="shared" si="60"/>
        <v/>
      </c>
      <c r="DA71" s="124">
        <f t="shared" si="61"/>
        <v>222</v>
      </c>
      <c r="DB71" s="128" t="str">
        <f t="shared" si="62"/>
        <v/>
      </c>
      <c r="DC71" s="123" t="str">
        <f t="shared" si="63"/>
        <v/>
      </c>
      <c r="DD71" s="123" t="str">
        <f t="shared" si="64"/>
        <v/>
      </c>
      <c r="DE71" s="123" t="str">
        <f t="shared" si="65"/>
        <v/>
      </c>
      <c r="DF71" s="123" t="str">
        <f t="shared" si="66"/>
        <v/>
      </c>
      <c r="DG71" s="123" t="str">
        <f t="shared" si="67"/>
        <v/>
      </c>
      <c r="DH71" s="123" t="str">
        <f t="shared" si="68"/>
        <v/>
      </c>
      <c r="DI71" s="129" t="str">
        <f t="shared" si="69"/>
        <v/>
      </c>
      <c r="DJ71" s="98" t="s">
        <v>123</v>
      </c>
      <c r="DK71" s="248">
        <f t="shared" si="76"/>
        <v>65</v>
      </c>
    </row>
    <row r="72" spans="2:115" ht="22.5" customHeight="1">
      <c r="B72" s="98" t="s">
        <v>123</v>
      </c>
      <c r="C72" s="248">
        <f t="shared" si="70"/>
        <v>66</v>
      </c>
      <c r="D72" s="259">
        <v>45724</v>
      </c>
      <c r="E72" s="260" t="s">
        <v>128</v>
      </c>
      <c r="F72" s="271" t="s">
        <v>183</v>
      </c>
      <c r="G72" s="278" t="s">
        <v>30</v>
      </c>
      <c r="H72" s="254" t="s">
        <v>64</v>
      </c>
      <c r="I72" s="270"/>
      <c r="J72" s="263">
        <v>3454</v>
      </c>
      <c r="K72" s="107">
        <f t="shared" si="71"/>
        <v>130966</v>
      </c>
      <c r="L72" s="256" t="str">
        <f t="shared" si="278"/>
        <v>領収書G62-G64</v>
      </c>
      <c r="M72" s="267"/>
      <c r="N72" s="258" t="str">
        <f t="shared" ref="N72:R72" si="285">IF($H72=N$6,$I72,"")</f>
        <v/>
      </c>
      <c r="O72" s="136" t="str">
        <f t="shared" si="285"/>
        <v/>
      </c>
      <c r="P72" s="136" t="str">
        <f t="shared" si="285"/>
        <v/>
      </c>
      <c r="Q72" s="136" t="str">
        <f t="shared" si="285"/>
        <v/>
      </c>
      <c r="R72" s="137" t="str">
        <f t="shared" si="285"/>
        <v/>
      </c>
      <c r="S72" s="122" t="str">
        <f t="shared" ref="S72:AI72" si="286">IF($H72=S$6,$J72,"")</f>
        <v/>
      </c>
      <c r="T72" s="123" t="str">
        <f t="shared" si="286"/>
        <v/>
      </c>
      <c r="U72" s="123" t="str">
        <f t="shared" si="286"/>
        <v/>
      </c>
      <c r="V72" s="123" t="str">
        <f t="shared" si="286"/>
        <v/>
      </c>
      <c r="W72" s="122" t="str">
        <f t="shared" si="286"/>
        <v/>
      </c>
      <c r="X72" s="123" t="str">
        <f t="shared" si="286"/>
        <v/>
      </c>
      <c r="Y72" s="123" t="str">
        <f t="shared" si="286"/>
        <v/>
      </c>
      <c r="Z72" s="123" t="str">
        <f t="shared" si="286"/>
        <v/>
      </c>
      <c r="AA72" s="122" t="str">
        <f t="shared" si="286"/>
        <v/>
      </c>
      <c r="AB72" s="123" t="str">
        <f t="shared" si="286"/>
        <v/>
      </c>
      <c r="AC72" s="123" t="str">
        <f t="shared" si="286"/>
        <v/>
      </c>
      <c r="AD72" s="123" t="str">
        <f t="shared" si="286"/>
        <v/>
      </c>
      <c r="AE72" s="123" t="str">
        <f t="shared" si="286"/>
        <v/>
      </c>
      <c r="AF72" s="123" t="str">
        <f t="shared" si="286"/>
        <v/>
      </c>
      <c r="AG72" s="123" t="str">
        <f t="shared" si="286"/>
        <v/>
      </c>
      <c r="AH72" s="122">
        <f t="shared" si="286"/>
        <v>3454</v>
      </c>
      <c r="AI72" s="129" t="str">
        <f t="shared" si="286"/>
        <v/>
      </c>
      <c r="AJ72" s="56"/>
      <c r="AK72" s="38"/>
      <c r="AL72" s="98" t="s">
        <v>123</v>
      </c>
      <c r="AM72" s="248">
        <f t="shared" si="74"/>
        <v>66</v>
      </c>
      <c r="AN72" s="138" t="str">
        <f t="shared" ref="AN72:AR72" si="287">IF(AND($G72=AN$4,$H72=AN$6),$I72,"")</f>
        <v/>
      </c>
      <c r="AO72" s="139" t="str">
        <f t="shared" si="287"/>
        <v/>
      </c>
      <c r="AP72" s="139" t="str">
        <f t="shared" si="287"/>
        <v/>
      </c>
      <c r="AQ72" s="139" t="str">
        <f t="shared" si="287"/>
        <v/>
      </c>
      <c r="AR72" s="139" t="str">
        <f t="shared" si="287"/>
        <v/>
      </c>
      <c r="AS72" s="118"/>
      <c r="AT72" s="138" t="str">
        <f t="shared" si="3"/>
        <v/>
      </c>
      <c r="AU72" s="139" t="str">
        <f t="shared" si="4"/>
        <v/>
      </c>
      <c r="AV72" s="139" t="str">
        <f t="shared" si="5"/>
        <v/>
      </c>
      <c r="AW72" s="139" t="str">
        <f t="shared" si="6"/>
        <v/>
      </c>
      <c r="AX72" s="139" t="str">
        <f t="shared" si="7"/>
        <v/>
      </c>
      <c r="AY72" s="140" t="str">
        <f t="shared" si="8"/>
        <v/>
      </c>
      <c r="AZ72" s="141" t="str">
        <f t="shared" si="9"/>
        <v/>
      </c>
      <c r="BA72" s="139" t="str">
        <f t="shared" si="10"/>
        <v/>
      </c>
      <c r="BB72" s="139" t="str">
        <f t="shared" si="11"/>
        <v/>
      </c>
      <c r="BC72" s="139" t="str">
        <f t="shared" si="12"/>
        <v/>
      </c>
      <c r="BD72" s="140" t="str">
        <f t="shared" si="13"/>
        <v/>
      </c>
      <c r="BE72" s="122" t="str">
        <f t="shared" si="14"/>
        <v/>
      </c>
      <c r="BF72" s="123" t="str">
        <f t="shared" si="15"/>
        <v/>
      </c>
      <c r="BG72" s="123" t="str">
        <f t="shared" si="16"/>
        <v/>
      </c>
      <c r="BH72" s="123" t="str">
        <f t="shared" si="17"/>
        <v/>
      </c>
      <c r="BI72" s="122" t="str">
        <f t="shared" si="18"/>
        <v/>
      </c>
      <c r="BJ72" s="123" t="str">
        <f t="shared" si="19"/>
        <v/>
      </c>
      <c r="BK72" s="123" t="str">
        <f t="shared" si="20"/>
        <v/>
      </c>
      <c r="BL72" s="123" t="str">
        <f t="shared" si="21"/>
        <v/>
      </c>
      <c r="BM72" s="123" t="str">
        <f t="shared" si="22"/>
        <v/>
      </c>
      <c r="BN72" s="123" t="str">
        <f t="shared" si="23"/>
        <v/>
      </c>
      <c r="BO72" s="123" t="str">
        <f t="shared" si="24"/>
        <v/>
      </c>
      <c r="BP72" s="123" t="str">
        <f t="shared" si="25"/>
        <v/>
      </c>
      <c r="BQ72" s="124" t="str">
        <f t="shared" si="26"/>
        <v/>
      </c>
      <c r="BR72" s="142" t="str">
        <f t="shared" si="27"/>
        <v/>
      </c>
      <c r="BS72" s="143" t="str">
        <f t="shared" si="28"/>
        <v/>
      </c>
      <c r="BT72" s="143" t="str">
        <f t="shared" si="29"/>
        <v/>
      </c>
      <c r="BU72" s="143" t="str">
        <f t="shared" si="30"/>
        <v/>
      </c>
      <c r="BV72" s="143" t="str">
        <f t="shared" si="31"/>
        <v/>
      </c>
      <c r="BW72" s="144" t="str">
        <f t="shared" si="32"/>
        <v/>
      </c>
      <c r="BX72" s="141" t="str">
        <f t="shared" si="33"/>
        <v/>
      </c>
      <c r="BY72" s="139" t="str">
        <f t="shared" si="34"/>
        <v/>
      </c>
      <c r="BZ72" s="139" t="str">
        <f t="shared" si="35"/>
        <v/>
      </c>
      <c r="CA72" s="139" t="str">
        <f t="shared" si="36"/>
        <v/>
      </c>
      <c r="CB72" s="139" t="str">
        <f t="shared" si="37"/>
        <v/>
      </c>
      <c r="CC72" s="139" t="str">
        <f t="shared" si="38"/>
        <v/>
      </c>
      <c r="CD72" s="140" t="str">
        <f t="shared" si="39"/>
        <v/>
      </c>
      <c r="CE72" s="141" t="str">
        <f t="shared" si="40"/>
        <v/>
      </c>
      <c r="CF72" s="139" t="str">
        <f t="shared" si="41"/>
        <v/>
      </c>
      <c r="CG72" s="139" t="str">
        <f t="shared" si="42"/>
        <v/>
      </c>
      <c r="CH72" s="139" t="str">
        <f t="shared" si="43"/>
        <v/>
      </c>
      <c r="CI72" s="139" t="str">
        <f t="shared" si="44"/>
        <v/>
      </c>
      <c r="CJ72" s="139" t="str">
        <f t="shared" si="45"/>
        <v/>
      </c>
      <c r="CK72" s="140" t="str">
        <f t="shared" si="46"/>
        <v/>
      </c>
      <c r="CL72" s="142" t="str">
        <f t="shared" si="47"/>
        <v/>
      </c>
      <c r="CM72" s="143" t="str">
        <f t="shared" si="48"/>
        <v/>
      </c>
      <c r="CN72" s="143" t="str">
        <f t="shared" si="49"/>
        <v/>
      </c>
      <c r="CO72" s="143" t="str">
        <f t="shared" si="50"/>
        <v/>
      </c>
      <c r="CP72" s="143" t="str">
        <f t="shared" si="51"/>
        <v/>
      </c>
      <c r="CQ72" s="145" t="str">
        <f t="shared" si="52"/>
        <v/>
      </c>
      <c r="CR72" s="127"/>
      <c r="CS72" s="122" t="str">
        <f t="shared" si="53"/>
        <v/>
      </c>
      <c r="CT72" s="123" t="str">
        <f t="shared" si="54"/>
        <v/>
      </c>
      <c r="CU72" s="123" t="str">
        <f t="shared" si="55"/>
        <v/>
      </c>
      <c r="CV72" s="123" t="str">
        <f t="shared" si="56"/>
        <v/>
      </c>
      <c r="CW72" s="123" t="str">
        <f t="shared" si="57"/>
        <v/>
      </c>
      <c r="CX72" s="123" t="str">
        <f t="shared" si="58"/>
        <v/>
      </c>
      <c r="CY72" s="123" t="str">
        <f t="shared" si="59"/>
        <v/>
      </c>
      <c r="CZ72" s="123" t="str">
        <f t="shared" si="60"/>
        <v/>
      </c>
      <c r="DA72" s="124">
        <f t="shared" si="61"/>
        <v>3454</v>
      </c>
      <c r="DB72" s="128" t="str">
        <f t="shared" si="62"/>
        <v/>
      </c>
      <c r="DC72" s="123" t="str">
        <f t="shared" si="63"/>
        <v/>
      </c>
      <c r="DD72" s="123" t="str">
        <f t="shared" si="64"/>
        <v/>
      </c>
      <c r="DE72" s="123" t="str">
        <f t="shared" si="65"/>
        <v/>
      </c>
      <c r="DF72" s="123" t="str">
        <f t="shared" si="66"/>
        <v/>
      </c>
      <c r="DG72" s="123" t="str">
        <f t="shared" si="67"/>
        <v/>
      </c>
      <c r="DH72" s="123" t="str">
        <f t="shared" si="68"/>
        <v/>
      </c>
      <c r="DI72" s="129" t="str">
        <f t="shared" si="69"/>
        <v/>
      </c>
      <c r="DJ72" s="98" t="s">
        <v>123</v>
      </c>
      <c r="DK72" s="248">
        <f t="shared" si="76"/>
        <v>66</v>
      </c>
    </row>
    <row r="73" spans="2:115" ht="22.5" customHeight="1">
      <c r="B73" s="98" t="s">
        <v>123</v>
      </c>
      <c r="C73" s="248">
        <f t="shared" si="70"/>
        <v>67</v>
      </c>
      <c r="D73" s="259">
        <v>45724</v>
      </c>
      <c r="E73" s="260" t="s">
        <v>128</v>
      </c>
      <c r="F73" s="271" t="s">
        <v>184</v>
      </c>
      <c r="G73" s="278" t="s">
        <v>30</v>
      </c>
      <c r="H73" s="254" t="s">
        <v>50</v>
      </c>
      <c r="I73" s="270"/>
      <c r="J73" s="263">
        <v>1430</v>
      </c>
      <c r="K73" s="107">
        <f t="shared" si="71"/>
        <v>129536</v>
      </c>
      <c r="L73" s="256" t="str">
        <f>HYPERLINK("./領収書_公開用/外領収書G65.pdf","領収書G65")</f>
        <v>領収書G65</v>
      </c>
      <c r="M73" s="267"/>
      <c r="N73" s="258" t="str">
        <f t="shared" ref="N73:R73" si="288">IF($H73=N$6,$I73,"")</f>
        <v/>
      </c>
      <c r="O73" s="136" t="str">
        <f t="shared" si="288"/>
        <v/>
      </c>
      <c r="P73" s="136" t="str">
        <f t="shared" si="288"/>
        <v/>
      </c>
      <c r="Q73" s="136" t="str">
        <f t="shared" si="288"/>
        <v/>
      </c>
      <c r="R73" s="137" t="str">
        <f t="shared" si="288"/>
        <v/>
      </c>
      <c r="S73" s="122" t="str">
        <f t="shared" ref="S73:AI73" si="289">IF($H73=S$6,$J73,"")</f>
        <v/>
      </c>
      <c r="T73" s="123">
        <f t="shared" si="289"/>
        <v>1430</v>
      </c>
      <c r="U73" s="123" t="str">
        <f t="shared" si="289"/>
        <v/>
      </c>
      <c r="V73" s="123" t="str">
        <f t="shared" si="289"/>
        <v/>
      </c>
      <c r="W73" s="122" t="str">
        <f t="shared" si="289"/>
        <v/>
      </c>
      <c r="X73" s="123" t="str">
        <f t="shared" si="289"/>
        <v/>
      </c>
      <c r="Y73" s="123" t="str">
        <f t="shared" si="289"/>
        <v/>
      </c>
      <c r="Z73" s="123" t="str">
        <f t="shared" si="289"/>
        <v/>
      </c>
      <c r="AA73" s="122" t="str">
        <f t="shared" si="289"/>
        <v/>
      </c>
      <c r="AB73" s="123" t="str">
        <f t="shared" si="289"/>
        <v/>
      </c>
      <c r="AC73" s="123" t="str">
        <f t="shared" si="289"/>
        <v/>
      </c>
      <c r="AD73" s="123" t="str">
        <f t="shared" si="289"/>
        <v/>
      </c>
      <c r="AE73" s="123" t="str">
        <f t="shared" si="289"/>
        <v/>
      </c>
      <c r="AF73" s="123" t="str">
        <f t="shared" si="289"/>
        <v/>
      </c>
      <c r="AG73" s="123" t="str">
        <f t="shared" si="289"/>
        <v/>
      </c>
      <c r="AH73" s="122" t="str">
        <f t="shared" si="289"/>
        <v/>
      </c>
      <c r="AI73" s="129" t="str">
        <f t="shared" si="289"/>
        <v/>
      </c>
      <c r="AJ73" s="56"/>
      <c r="AK73" s="38"/>
      <c r="AL73" s="98" t="s">
        <v>123</v>
      </c>
      <c r="AM73" s="248">
        <f t="shared" si="74"/>
        <v>67</v>
      </c>
      <c r="AN73" s="138" t="str">
        <f t="shared" ref="AN73:AR73" si="290">IF(AND($G73=AN$4,$H73=AN$6),$I73,"")</f>
        <v/>
      </c>
      <c r="AO73" s="139" t="str">
        <f t="shared" si="290"/>
        <v/>
      </c>
      <c r="AP73" s="139" t="str">
        <f t="shared" si="290"/>
        <v/>
      </c>
      <c r="AQ73" s="139" t="str">
        <f t="shared" si="290"/>
        <v/>
      </c>
      <c r="AR73" s="139" t="str">
        <f t="shared" si="290"/>
        <v/>
      </c>
      <c r="AS73" s="118"/>
      <c r="AT73" s="138" t="str">
        <f t="shared" si="3"/>
        <v/>
      </c>
      <c r="AU73" s="139" t="str">
        <f t="shared" si="4"/>
        <v/>
      </c>
      <c r="AV73" s="139" t="str">
        <f t="shared" si="5"/>
        <v/>
      </c>
      <c r="AW73" s="139" t="str">
        <f t="shared" si="6"/>
        <v/>
      </c>
      <c r="AX73" s="139" t="str">
        <f t="shared" si="7"/>
        <v/>
      </c>
      <c r="AY73" s="140" t="str">
        <f t="shared" si="8"/>
        <v/>
      </c>
      <c r="AZ73" s="141" t="str">
        <f t="shared" si="9"/>
        <v/>
      </c>
      <c r="BA73" s="139" t="str">
        <f t="shared" si="10"/>
        <v/>
      </c>
      <c r="BB73" s="139" t="str">
        <f t="shared" si="11"/>
        <v/>
      </c>
      <c r="BC73" s="139" t="str">
        <f t="shared" si="12"/>
        <v/>
      </c>
      <c r="BD73" s="140" t="str">
        <f t="shared" si="13"/>
        <v/>
      </c>
      <c r="BE73" s="122" t="str">
        <f t="shared" si="14"/>
        <v/>
      </c>
      <c r="BF73" s="123" t="str">
        <f t="shared" si="15"/>
        <v/>
      </c>
      <c r="BG73" s="123" t="str">
        <f t="shared" si="16"/>
        <v/>
      </c>
      <c r="BH73" s="123" t="str">
        <f t="shared" si="17"/>
        <v/>
      </c>
      <c r="BI73" s="122" t="str">
        <f t="shared" si="18"/>
        <v/>
      </c>
      <c r="BJ73" s="123" t="str">
        <f t="shared" si="19"/>
        <v/>
      </c>
      <c r="BK73" s="123" t="str">
        <f t="shared" si="20"/>
        <v/>
      </c>
      <c r="BL73" s="123" t="str">
        <f t="shared" si="21"/>
        <v/>
      </c>
      <c r="BM73" s="123" t="str">
        <f t="shared" si="22"/>
        <v/>
      </c>
      <c r="BN73" s="123" t="str">
        <f t="shared" si="23"/>
        <v/>
      </c>
      <c r="BO73" s="123" t="str">
        <f t="shared" si="24"/>
        <v/>
      </c>
      <c r="BP73" s="123" t="str">
        <f t="shared" si="25"/>
        <v/>
      </c>
      <c r="BQ73" s="124" t="str">
        <f t="shared" si="26"/>
        <v/>
      </c>
      <c r="BR73" s="141" t="str">
        <f t="shared" si="27"/>
        <v/>
      </c>
      <c r="BS73" s="139" t="str">
        <f t="shared" si="28"/>
        <v/>
      </c>
      <c r="BT73" s="139" t="str">
        <f t="shared" si="29"/>
        <v/>
      </c>
      <c r="BU73" s="139" t="str">
        <f t="shared" si="30"/>
        <v/>
      </c>
      <c r="BV73" s="139" t="str">
        <f t="shared" si="31"/>
        <v/>
      </c>
      <c r="BW73" s="140" t="str">
        <f t="shared" si="32"/>
        <v/>
      </c>
      <c r="BX73" s="141" t="str">
        <f t="shared" si="33"/>
        <v/>
      </c>
      <c r="BY73" s="139" t="str">
        <f t="shared" si="34"/>
        <v/>
      </c>
      <c r="BZ73" s="139" t="str">
        <f t="shared" si="35"/>
        <v/>
      </c>
      <c r="CA73" s="139" t="str">
        <f t="shared" si="36"/>
        <v/>
      </c>
      <c r="CB73" s="139" t="str">
        <f t="shared" si="37"/>
        <v/>
      </c>
      <c r="CC73" s="139" t="str">
        <f t="shared" si="38"/>
        <v/>
      </c>
      <c r="CD73" s="140" t="str">
        <f t="shared" si="39"/>
        <v/>
      </c>
      <c r="CE73" s="141" t="str">
        <f t="shared" si="40"/>
        <v/>
      </c>
      <c r="CF73" s="139" t="str">
        <f t="shared" si="41"/>
        <v/>
      </c>
      <c r="CG73" s="139" t="str">
        <f t="shared" si="42"/>
        <v/>
      </c>
      <c r="CH73" s="139" t="str">
        <f t="shared" si="43"/>
        <v/>
      </c>
      <c r="CI73" s="139" t="str">
        <f t="shared" si="44"/>
        <v/>
      </c>
      <c r="CJ73" s="139" t="str">
        <f t="shared" si="45"/>
        <v/>
      </c>
      <c r="CK73" s="140" t="str">
        <f t="shared" si="46"/>
        <v/>
      </c>
      <c r="CL73" s="141" t="str">
        <f t="shared" si="47"/>
        <v/>
      </c>
      <c r="CM73" s="139" t="str">
        <f t="shared" si="48"/>
        <v/>
      </c>
      <c r="CN73" s="139" t="str">
        <f t="shared" si="49"/>
        <v/>
      </c>
      <c r="CO73" s="139" t="str">
        <f t="shared" si="50"/>
        <v/>
      </c>
      <c r="CP73" s="139" t="str">
        <f t="shared" si="51"/>
        <v/>
      </c>
      <c r="CQ73" s="154" t="str">
        <f t="shared" si="52"/>
        <v/>
      </c>
      <c r="CR73" s="127"/>
      <c r="CS73" s="122">
        <f t="shared" si="53"/>
        <v>1430</v>
      </c>
      <c r="CT73" s="123" t="str">
        <f t="shared" si="54"/>
        <v/>
      </c>
      <c r="CU73" s="123" t="str">
        <f t="shared" si="55"/>
        <v/>
      </c>
      <c r="CV73" s="123" t="str">
        <f t="shared" si="56"/>
        <v/>
      </c>
      <c r="CW73" s="123" t="str">
        <f t="shared" si="57"/>
        <v/>
      </c>
      <c r="CX73" s="123" t="str">
        <f t="shared" si="58"/>
        <v/>
      </c>
      <c r="CY73" s="123" t="str">
        <f t="shared" si="59"/>
        <v/>
      </c>
      <c r="CZ73" s="123" t="str">
        <f t="shared" si="60"/>
        <v/>
      </c>
      <c r="DA73" s="124" t="str">
        <f t="shared" si="61"/>
        <v/>
      </c>
      <c r="DB73" s="128" t="str">
        <f t="shared" si="62"/>
        <v/>
      </c>
      <c r="DC73" s="123" t="str">
        <f t="shared" si="63"/>
        <v/>
      </c>
      <c r="DD73" s="123" t="str">
        <f t="shared" si="64"/>
        <v/>
      </c>
      <c r="DE73" s="123" t="str">
        <f t="shared" si="65"/>
        <v/>
      </c>
      <c r="DF73" s="123" t="str">
        <f t="shared" si="66"/>
        <v/>
      </c>
      <c r="DG73" s="123" t="str">
        <f t="shared" si="67"/>
        <v/>
      </c>
      <c r="DH73" s="123" t="str">
        <f t="shared" si="68"/>
        <v/>
      </c>
      <c r="DI73" s="129" t="str">
        <f t="shared" si="69"/>
        <v/>
      </c>
      <c r="DJ73" s="98" t="s">
        <v>123</v>
      </c>
      <c r="DK73" s="248">
        <f t="shared" si="76"/>
        <v>67</v>
      </c>
    </row>
    <row r="74" spans="2:115" ht="22.5" customHeight="1">
      <c r="B74" s="98" t="s">
        <v>123</v>
      </c>
      <c r="C74" s="248">
        <f t="shared" si="70"/>
        <v>68</v>
      </c>
      <c r="D74" s="259">
        <v>45724</v>
      </c>
      <c r="E74" s="260" t="s">
        <v>128</v>
      </c>
      <c r="F74" s="271" t="s">
        <v>185</v>
      </c>
      <c r="G74" s="278" t="s">
        <v>30</v>
      </c>
      <c r="H74" s="254" t="s">
        <v>51</v>
      </c>
      <c r="I74" s="270"/>
      <c r="J74" s="263">
        <v>2750</v>
      </c>
      <c r="K74" s="107">
        <f t="shared" si="71"/>
        <v>126786</v>
      </c>
      <c r="L74" s="256" t="str">
        <f>HYPERLINK("./領収書_公開用/外領収書G66明細G66.pdf","明細G66")</f>
        <v>明細G66</v>
      </c>
      <c r="M74" s="256" t="str">
        <f>HYPERLINK("./領収書_公開用/外領収書G66請求書G66.pdf","請求書G66")</f>
        <v>請求書G66</v>
      </c>
      <c r="N74" s="258" t="str">
        <f t="shared" ref="N74:R74" si="291">IF($H74=N$6,$I74,"")</f>
        <v/>
      </c>
      <c r="O74" s="136" t="str">
        <f t="shared" si="291"/>
        <v/>
      </c>
      <c r="P74" s="136" t="str">
        <f t="shared" si="291"/>
        <v/>
      </c>
      <c r="Q74" s="136" t="str">
        <f t="shared" si="291"/>
        <v/>
      </c>
      <c r="R74" s="137" t="str">
        <f t="shared" si="291"/>
        <v/>
      </c>
      <c r="S74" s="122" t="str">
        <f t="shared" ref="S74:AI74" si="292">IF($H74=S$6,$J74,"")</f>
        <v/>
      </c>
      <c r="T74" s="123" t="str">
        <f t="shared" si="292"/>
        <v/>
      </c>
      <c r="U74" s="123">
        <f t="shared" si="292"/>
        <v>2750</v>
      </c>
      <c r="V74" s="123" t="str">
        <f t="shared" si="292"/>
        <v/>
      </c>
      <c r="W74" s="122" t="str">
        <f t="shared" si="292"/>
        <v/>
      </c>
      <c r="X74" s="123" t="str">
        <f t="shared" si="292"/>
        <v/>
      </c>
      <c r="Y74" s="123" t="str">
        <f t="shared" si="292"/>
        <v/>
      </c>
      <c r="Z74" s="123" t="str">
        <f t="shared" si="292"/>
        <v/>
      </c>
      <c r="AA74" s="122" t="str">
        <f t="shared" si="292"/>
        <v/>
      </c>
      <c r="AB74" s="123" t="str">
        <f t="shared" si="292"/>
        <v/>
      </c>
      <c r="AC74" s="123" t="str">
        <f t="shared" si="292"/>
        <v/>
      </c>
      <c r="AD74" s="123" t="str">
        <f t="shared" si="292"/>
        <v/>
      </c>
      <c r="AE74" s="123" t="str">
        <f t="shared" si="292"/>
        <v/>
      </c>
      <c r="AF74" s="123" t="str">
        <f t="shared" si="292"/>
        <v/>
      </c>
      <c r="AG74" s="123" t="str">
        <f t="shared" si="292"/>
        <v/>
      </c>
      <c r="AH74" s="122" t="str">
        <f t="shared" si="292"/>
        <v/>
      </c>
      <c r="AI74" s="129" t="str">
        <f t="shared" si="292"/>
        <v/>
      </c>
      <c r="AJ74" s="56"/>
      <c r="AK74" s="38"/>
      <c r="AL74" s="98" t="s">
        <v>123</v>
      </c>
      <c r="AM74" s="248">
        <f t="shared" si="74"/>
        <v>68</v>
      </c>
      <c r="AN74" s="138" t="str">
        <f t="shared" ref="AN74:AR74" si="293">IF(AND($G74=AN$4,$H74=AN$6),$I74,"")</f>
        <v/>
      </c>
      <c r="AO74" s="139" t="str">
        <f t="shared" si="293"/>
        <v/>
      </c>
      <c r="AP74" s="139" t="str">
        <f t="shared" si="293"/>
        <v/>
      </c>
      <c r="AQ74" s="139" t="str">
        <f t="shared" si="293"/>
        <v/>
      </c>
      <c r="AR74" s="139" t="str">
        <f t="shared" si="293"/>
        <v/>
      </c>
      <c r="AS74" s="118"/>
      <c r="AT74" s="138" t="str">
        <f t="shared" si="3"/>
        <v/>
      </c>
      <c r="AU74" s="139" t="str">
        <f t="shared" si="4"/>
        <v/>
      </c>
      <c r="AV74" s="139" t="str">
        <f t="shared" si="5"/>
        <v/>
      </c>
      <c r="AW74" s="139" t="str">
        <f t="shared" si="6"/>
        <v/>
      </c>
      <c r="AX74" s="139" t="str">
        <f t="shared" si="7"/>
        <v/>
      </c>
      <c r="AY74" s="140" t="str">
        <f t="shared" si="8"/>
        <v/>
      </c>
      <c r="AZ74" s="141" t="str">
        <f t="shared" si="9"/>
        <v/>
      </c>
      <c r="BA74" s="139" t="str">
        <f t="shared" si="10"/>
        <v/>
      </c>
      <c r="BB74" s="139" t="str">
        <f t="shared" si="11"/>
        <v/>
      </c>
      <c r="BC74" s="139" t="str">
        <f t="shared" si="12"/>
        <v/>
      </c>
      <c r="BD74" s="140" t="str">
        <f t="shared" si="13"/>
        <v/>
      </c>
      <c r="BE74" s="122" t="str">
        <f t="shared" si="14"/>
        <v/>
      </c>
      <c r="BF74" s="123" t="str">
        <f t="shared" si="15"/>
        <v/>
      </c>
      <c r="BG74" s="123" t="str">
        <f t="shared" si="16"/>
        <v/>
      </c>
      <c r="BH74" s="123" t="str">
        <f t="shared" si="17"/>
        <v/>
      </c>
      <c r="BI74" s="122" t="str">
        <f t="shared" si="18"/>
        <v/>
      </c>
      <c r="BJ74" s="123" t="str">
        <f t="shared" si="19"/>
        <v/>
      </c>
      <c r="BK74" s="123" t="str">
        <f t="shared" si="20"/>
        <v/>
      </c>
      <c r="BL74" s="123" t="str">
        <f t="shared" si="21"/>
        <v/>
      </c>
      <c r="BM74" s="123" t="str">
        <f t="shared" si="22"/>
        <v/>
      </c>
      <c r="BN74" s="123" t="str">
        <f t="shared" si="23"/>
        <v/>
      </c>
      <c r="BO74" s="123" t="str">
        <f t="shared" si="24"/>
        <v/>
      </c>
      <c r="BP74" s="123" t="str">
        <f t="shared" si="25"/>
        <v/>
      </c>
      <c r="BQ74" s="124" t="str">
        <f t="shared" si="26"/>
        <v/>
      </c>
      <c r="BR74" s="141" t="str">
        <f t="shared" si="27"/>
        <v/>
      </c>
      <c r="BS74" s="139" t="str">
        <f t="shared" si="28"/>
        <v/>
      </c>
      <c r="BT74" s="139" t="str">
        <f t="shared" si="29"/>
        <v/>
      </c>
      <c r="BU74" s="139" t="str">
        <f t="shared" si="30"/>
        <v/>
      </c>
      <c r="BV74" s="139" t="str">
        <f t="shared" si="31"/>
        <v/>
      </c>
      <c r="BW74" s="140" t="str">
        <f t="shared" si="32"/>
        <v/>
      </c>
      <c r="BX74" s="141" t="str">
        <f t="shared" si="33"/>
        <v/>
      </c>
      <c r="BY74" s="139" t="str">
        <f t="shared" si="34"/>
        <v/>
      </c>
      <c r="BZ74" s="139" t="str">
        <f t="shared" si="35"/>
        <v/>
      </c>
      <c r="CA74" s="139" t="str">
        <f t="shared" si="36"/>
        <v/>
      </c>
      <c r="CB74" s="139" t="str">
        <f t="shared" si="37"/>
        <v/>
      </c>
      <c r="CC74" s="139" t="str">
        <f t="shared" si="38"/>
        <v/>
      </c>
      <c r="CD74" s="140" t="str">
        <f t="shared" si="39"/>
        <v/>
      </c>
      <c r="CE74" s="141" t="str">
        <f t="shared" si="40"/>
        <v/>
      </c>
      <c r="CF74" s="139" t="str">
        <f t="shared" si="41"/>
        <v/>
      </c>
      <c r="CG74" s="139" t="str">
        <f t="shared" si="42"/>
        <v/>
      </c>
      <c r="CH74" s="139" t="str">
        <f t="shared" si="43"/>
        <v/>
      </c>
      <c r="CI74" s="139" t="str">
        <f t="shared" si="44"/>
        <v/>
      </c>
      <c r="CJ74" s="139" t="str">
        <f t="shared" si="45"/>
        <v/>
      </c>
      <c r="CK74" s="140" t="str">
        <f t="shared" si="46"/>
        <v/>
      </c>
      <c r="CL74" s="141" t="str">
        <f t="shared" si="47"/>
        <v/>
      </c>
      <c r="CM74" s="139" t="str">
        <f t="shared" si="48"/>
        <v/>
      </c>
      <c r="CN74" s="139" t="str">
        <f t="shared" si="49"/>
        <v/>
      </c>
      <c r="CO74" s="139" t="str">
        <f t="shared" si="50"/>
        <v/>
      </c>
      <c r="CP74" s="139" t="str">
        <f t="shared" si="51"/>
        <v/>
      </c>
      <c r="CQ74" s="154" t="str">
        <f t="shared" si="52"/>
        <v/>
      </c>
      <c r="CR74" s="127"/>
      <c r="CS74" s="122" t="str">
        <f t="shared" si="53"/>
        <v/>
      </c>
      <c r="CT74" s="123">
        <f t="shared" si="54"/>
        <v>2750</v>
      </c>
      <c r="CU74" s="123" t="str">
        <f t="shared" si="55"/>
        <v/>
      </c>
      <c r="CV74" s="123" t="str">
        <f t="shared" si="56"/>
        <v/>
      </c>
      <c r="CW74" s="123" t="str">
        <f t="shared" si="57"/>
        <v/>
      </c>
      <c r="CX74" s="123" t="str">
        <f t="shared" si="58"/>
        <v/>
      </c>
      <c r="CY74" s="123" t="str">
        <f t="shared" si="59"/>
        <v/>
      </c>
      <c r="CZ74" s="123" t="str">
        <f t="shared" si="60"/>
        <v/>
      </c>
      <c r="DA74" s="124" t="str">
        <f t="shared" si="61"/>
        <v/>
      </c>
      <c r="DB74" s="128" t="str">
        <f t="shared" si="62"/>
        <v/>
      </c>
      <c r="DC74" s="123" t="str">
        <f t="shared" si="63"/>
        <v/>
      </c>
      <c r="DD74" s="123" t="str">
        <f t="shared" si="64"/>
        <v/>
      </c>
      <c r="DE74" s="123" t="str">
        <f t="shared" si="65"/>
        <v/>
      </c>
      <c r="DF74" s="123" t="str">
        <f t="shared" si="66"/>
        <v/>
      </c>
      <c r="DG74" s="123" t="str">
        <f t="shared" si="67"/>
        <v/>
      </c>
      <c r="DH74" s="123" t="str">
        <f t="shared" si="68"/>
        <v/>
      </c>
      <c r="DI74" s="129" t="str">
        <f t="shared" si="69"/>
        <v/>
      </c>
      <c r="DJ74" s="98" t="s">
        <v>123</v>
      </c>
      <c r="DK74" s="248">
        <f t="shared" si="76"/>
        <v>68</v>
      </c>
    </row>
    <row r="75" spans="2:115" ht="22.5" customHeight="1">
      <c r="B75" s="98" t="s">
        <v>123</v>
      </c>
      <c r="C75" s="248">
        <f t="shared" si="70"/>
        <v>69</v>
      </c>
      <c r="D75" s="259">
        <v>45724</v>
      </c>
      <c r="E75" s="260" t="s">
        <v>128</v>
      </c>
      <c r="F75" s="271" t="s">
        <v>186</v>
      </c>
      <c r="G75" s="278" t="s">
        <v>30</v>
      </c>
      <c r="H75" s="254" t="s">
        <v>64</v>
      </c>
      <c r="I75" s="270"/>
      <c r="J75" s="263">
        <v>918</v>
      </c>
      <c r="K75" s="107">
        <f t="shared" si="71"/>
        <v>125868</v>
      </c>
      <c r="L75" s="256" t="str">
        <f t="shared" ref="L75:L78" si="294">HYPERLINK("./領収書_公開用/外領収書G67-70.pdf","領収書G67-G70")</f>
        <v>領収書G67-G70</v>
      </c>
      <c r="M75" s="267"/>
      <c r="N75" s="258" t="str">
        <f t="shared" ref="N75:R75" si="295">IF($H75=N$6,$I75,"")</f>
        <v/>
      </c>
      <c r="O75" s="136" t="str">
        <f t="shared" si="295"/>
        <v/>
      </c>
      <c r="P75" s="136" t="str">
        <f t="shared" si="295"/>
        <v/>
      </c>
      <c r="Q75" s="136" t="str">
        <f t="shared" si="295"/>
        <v/>
      </c>
      <c r="R75" s="137" t="str">
        <f t="shared" si="295"/>
        <v/>
      </c>
      <c r="S75" s="122" t="str">
        <f t="shared" ref="S75:AI75" si="296">IF($H75=S$6,$J75,"")</f>
        <v/>
      </c>
      <c r="T75" s="123" t="str">
        <f t="shared" si="296"/>
        <v/>
      </c>
      <c r="U75" s="123" t="str">
        <f t="shared" si="296"/>
        <v/>
      </c>
      <c r="V75" s="123" t="str">
        <f t="shared" si="296"/>
        <v/>
      </c>
      <c r="W75" s="122" t="str">
        <f t="shared" si="296"/>
        <v/>
      </c>
      <c r="X75" s="123" t="str">
        <f t="shared" si="296"/>
        <v/>
      </c>
      <c r="Y75" s="123" t="str">
        <f t="shared" si="296"/>
        <v/>
      </c>
      <c r="Z75" s="123" t="str">
        <f t="shared" si="296"/>
        <v/>
      </c>
      <c r="AA75" s="122" t="str">
        <f t="shared" si="296"/>
        <v/>
      </c>
      <c r="AB75" s="123" t="str">
        <f t="shared" si="296"/>
        <v/>
      </c>
      <c r="AC75" s="123" t="str">
        <f t="shared" si="296"/>
        <v/>
      </c>
      <c r="AD75" s="123" t="str">
        <f t="shared" si="296"/>
        <v/>
      </c>
      <c r="AE75" s="123" t="str">
        <f t="shared" si="296"/>
        <v/>
      </c>
      <c r="AF75" s="123" t="str">
        <f t="shared" si="296"/>
        <v/>
      </c>
      <c r="AG75" s="123" t="str">
        <f t="shared" si="296"/>
        <v/>
      </c>
      <c r="AH75" s="122">
        <f t="shared" si="296"/>
        <v>918</v>
      </c>
      <c r="AI75" s="129" t="str">
        <f t="shared" si="296"/>
        <v/>
      </c>
      <c r="AJ75" s="56"/>
      <c r="AK75" s="38"/>
      <c r="AL75" s="98" t="s">
        <v>123</v>
      </c>
      <c r="AM75" s="248">
        <f t="shared" si="74"/>
        <v>69</v>
      </c>
      <c r="AN75" s="138" t="str">
        <f t="shared" ref="AN75:AR75" si="297">IF(AND($G75=AN$4,$H75=AN$6),$I75,"")</f>
        <v/>
      </c>
      <c r="AO75" s="139" t="str">
        <f t="shared" si="297"/>
        <v/>
      </c>
      <c r="AP75" s="139" t="str">
        <f t="shared" si="297"/>
        <v/>
      </c>
      <c r="AQ75" s="139" t="str">
        <f t="shared" si="297"/>
        <v/>
      </c>
      <c r="AR75" s="139" t="str">
        <f t="shared" si="297"/>
        <v/>
      </c>
      <c r="AS75" s="118"/>
      <c r="AT75" s="138" t="str">
        <f t="shared" si="3"/>
        <v/>
      </c>
      <c r="AU75" s="139" t="str">
        <f t="shared" si="4"/>
        <v/>
      </c>
      <c r="AV75" s="139" t="str">
        <f t="shared" si="5"/>
        <v/>
      </c>
      <c r="AW75" s="139" t="str">
        <f t="shared" si="6"/>
        <v/>
      </c>
      <c r="AX75" s="139" t="str">
        <f t="shared" si="7"/>
        <v/>
      </c>
      <c r="AY75" s="140" t="str">
        <f t="shared" si="8"/>
        <v/>
      </c>
      <c r="AZ75" s="141" t="str">
        <f t="shared" si="9"/>
        <v/>
      </c>
      <c r="BA75" s="139" t="str">
        <f t="shared" si="10"/>
        <v/>
      </c>
      <c r="BB75" s="139" t="str">
        <f t="shared" si="11"/>
        <v/>
      </c>
      <c r="BC75" s="139" t="str">
        <f t="shared" si="12"/>
        <v/>
      </c>
      <c r="BD75" s="140" t="str">
        <f t="shared" si="13"/>
        <v/>
      </c>
      <c r="BE75" s="122" t="str">
        <f t="shared" si="14"/>
        <v/>
      </c>
      <c r="BF75" s="123" t="str">
        <f t="shared" si="15"/>
        <v/>
      </c>
      <c r="BG75" s="123" t="str">
        <f t="shared" si="16"/>
        <v/>
      </c>
      <c r="BH75" s="123" t="str">
        <f t="shared" si="17"/>
        <v/>
      </c>
      <c r="BI75" s="122" t="str">
        <f t="shared" si="18"/>
        <v/>
      </c>
      <c r="BJ75" s="123" t="str">
        <f t="shared" si="19"/>
        <v/>
      </c>
      <c r="BK75" s="123" t="str">
        <f t="shared" si="20"/>
        <v/>
      </c>
      <c r="BL75" s="123" t="str">
        <f t="shared" si="21"/>
        <v/>
      </c>
      <c r="BM75" s="123" t="str">
        <f t="shared" si="22"/>
        <v/>
      </c>
      <c r="BN75" s="123" t="str">
        <f t="shared" si="23"/>
        <v/>
      </c>
      <c r="BO75" s="123" t="str">
        <f t="shared" si="24"/>
        <v/>
      </c>
      <c r="BP75" s="123" t="str">
        <f t="shared" si="25"/>
        <v/>
      </c>
      <c r="BQ75" s="124" t="str">
        <f t="shared" si="26"/>
        <v/>
      </c>
      <c r="BR75" s="142" t="str">
        <f t="shared" si="27"/>
        <v/>
      </c>
      <c r="BS75" s="143" t="str">
        <f t="shared" si="28"/>
        <v/>
      </c>
      <c r="BT75" s="143" t="str">
        <f t="shared" si="29"/>
        <v/>
      </c>
      <c r="BU75" s="143" t="str">
        <f t="shared" si="30"/>
        <v/>
      </c>
      <c r="BV75" s="143" t="str">
        <f t="shared" si="31"/>
        <v/>
      </c>
      <c r="BW75" s="144" t="str">
        <f t="shared" si="32"/>
        <v/>
      </c>
      <c r="BX75" s="141" t="str">
        <f t="shared" si="33"/>
        <v/>
      </c>
      <c r="BY75" s="139" t="str">
        <f t="shared" si="34"/>
        <v/>
      </c>
      <c r="BZ75" s="139" t="str">
        <f t="shared" si="35"/>
        <v/>
      </c>
      <c r="CA75" s="139" t="str">
        <f t="shared" si="36"/>
        <v/>
      </c>
      <c r="CB75" s="139" t="str">
        <f t="shared" si="37"/>
        <v/>
      </c>
      <c r="CC75" s="139" t="str">
        <f t="shared" si="38"/>
        <v/>
      </c>
      <c r="CD75" s="140" t="str">
        <f t="shared" si="39"/>
        <v/>
      </c>
      <c r="CE75" s="141" t="str">
        <f t="shared" si="40"/>
        <v/>
      </c>
      <c r="CF75" s="139" t="str">
        <f t="shared" si="41"/>
        <v/>
      </c>
      <c r="CG75" s="139" t="str">
        <f t="shared" si="42"/>
        <v/>
      </c>
      <c r="CH75" s="139" t="str">
        <f t="shared" si="43"/>
        <v/>
      </c>
      <c r="CI75" s="139" t="str">
        <f t="shared" si="44"/>
        <v/>
      </c>
      <c r="CJ75" s="139" t="str">
        <f t="shared" si="45"/>
        <v/>
      </c>
      <c r="CK75" s="140" t="str">
        <f t="shared" si="46"/>
        <v/>
      </c>
      <c r="CL75" s="142" t="str">
        <f t="shared" si="47"/>
        <v/>
      </c>
      <c r="CM75" s="143" t="str">
        <f t="shared" si="48"/>
        <v/>
      </c>
      <c r="CN75" s="143" t="str">
        <f t="shared" si="49"/>
        <v/>
      </c>
      <c r="CO75" s="143" t="str">
        <f t="shared" si="50"/>
        <v/>
      </c>
      <c r="CP75" s="143" t="str">
        <f t="shared" si="51"/>
        <v/>
      </c>
      <c r="CQ75" s="145" t="str">
        <f t="shared" si="52"/>
        <v/>
      </c>
      <c r="CR75" s="127"/>
      <c r="CS75" s="122" t="str">
        <f t="shared" si="53"/>
        <v/>
      </c>
      <c r="CT75" s="123" t="str">
        <f t="shared" si="54"/>
        <v/>
      </c>
      <c r="CU75" s="123" t="str">
        <f t="shared" si="55"/>
        <v/>
      </c>
      <c r="CV75" s="123" t="str">
        <f t="shared" si="56"/>
        <v/>
      </c>
      <c r="CW75" s="123" t="str">
        <f t="shared" si="57"/>
        <v/>
      </c>
      <c r="CX75" s="123" t="str">
        <f t="shared" si="58"/>
        <v/>
      </c>
      <c r="CY75" s="123" t="str">
        <f t="shared" si="59"/>
        <v/>
      </c>
      <c r="CZ75" s="123" t="str">
        <f t="shared" si="60"/>
        <v/>
      </c>
      <c r="DA75" s="124">
        <f t="shared" si="61"/>
        <v>918</v>
      </c>
      <c r="DB75" s="128" t="str">
        <f t="shared" si="62"/>
        <v/>
      </c>
      <c r="DC75" s="123" t="str">
        <f t="shared" si="63"/>
        <v/>
      </c>
      <c r="DD75" s="123" t="str">
        <f t="shared" si="64"/>
        <v/>
      </c>
      <c r="DE75" s="123" t="str">
        <f t="shared" si="65"/>
        <v/>
      </c>
      <c r="DF75" s="123" t="str">
        <f t="shared" si="66"/>
        <v/>
      </c>
      <c r="DG75" s="123" t="str">
        <f t="shared" si="67"/>
        <v/>
      </c>
      <c r="DH75" s="123" t="str">
        <f t="shared" si="68"/>
        <v/>
      </c>
      <c r="DI75" s="129" t="str">
        <f t="shared" si="69"/>
        <v/>
      </c>
      <c r="DJ75" s="98" t="s">
        <v>123</v>
      </c>
      <c r="DK75" s="248">
        <f t="shared" si="76"/>
        <v>69</v>
      </c>
    </row>
    <row r="76" spans="2:115" ht="22.5" customHeight="1">
      <c r="B76" s="98" t="s">
        <v>123</v>
      </c>
      <c r="C76" s="248">
        <f t="shared" si="70"/>
        <v>70</v>
      </c>
      <c r="D76" s="259">
        <v>45724</v>
      </c>
      <c r="E76" s="260" t="s">
        <v>128</v>
      </c>
      <c r="F76" s="271" t="s">
        <v>187</v>
      </c>
      <c r="G76" s="278" t="s">
        <v>30</v>
      </c>
      <c r="H76" s="254" t="s">
        <v>64</v>
      </c>
      <c r="I76" s="270"/>
      <c r="J76" s="263">
        <v>330</v>
      </c>
      <c r="K76" s="107">
        <f t="shared" si="71"/>
        <v>125538</v>
      </c>
      <c r="L76" s="256" t="str">
        <f t="shared" si="294"/>
        <v>領収書G67-G70</v>
      </c>
      <c r="M76" s="267"/>
      <c r="N76" s="258" t="str">
        <f t="shared" ref="N76:R76" si="298">IF($H76=N$6,$I76,"")</f>
        <v/>
      </c>
      <c r="O76" s="136" t="str">
        <f t="shared" si="298"/>
        <v/>
      </c>
      <c r="P76" s="136" t="str">
        <f t="shared" si="298"/>
        <v/>
      </c>
      <c r="Q76" s="136" t="str">
        <f t="shared" si="298"/>
        <v/>
      </c>
      <c r="R76" s="137" t="str">
        <f t="shared" si="298"/>
        <v/>
      </c>
      <c r="S76" s="122" t="str">
        <f t="shared" ref="S76:AI76" si="299">IF($H76=S$6,$J76,"")</f>
        <v/>
      </c>
      <c r="T76" s="123" t="str">
        <f t="shared" si="299"/>
        <v/>
      </c>
      <c r="U76" s="123" t="str">
        <f t="shared" si="299"/>
        <v/>
      </c>
      <c r="V76" s="123" t="str">
        <f t="shared" si="299"/>
        <v/>
      </c>
      <c r="W76" s="122" t="str">
        <f t="shared" si="299"/>
        <v/>
      </c>
      <c r="X76" s="123" t="str">
        <f t="shared" si="299"/>
        <v/>
      </c>
      <c r="Y76" s="123" t="str">
        <f t="shared" si="299"/>
        <v/>
      </c>
      <c r="Z76" s="123" t="str">
        <f t="shared" si="299"/>
        <v/>
      </c>
      <c r="AA76" s="122" t="str">
        <f t="shared" si="299"/>
        <v/>
      </c>
      <c r="AB76" s="123" t="str">
        <f t="shared" si="299"/>
        <v/>
      </c>
      <c r="AC76" s="123" t="str">
        <f t="shared" si="299"/>
        <v/>
      </c>
      <c r="AD76" s="123" t="str">
        <f t="shared" si="299"/>
        <v/>
      </c>
      <c r="AE76" s="123" t="str">
        <f t="shared" si="299"/>
        <v/>
      </c>
      <c r="AF76" s="123" t="str">
        <f t="shared" si="299"/>
        <v/>
      </c>
      <c r="AG76" s="123" t="str">
        <f t="shared" si="299"/>
        <v/>
      </c>
      <c r="AH76" s="122">
        <f t="shared" si="299"/>
        <v>330</v>
      </c>
      <c r="AI76" s="129" t="str">
        <f t="shared" si="299"/>
        <v/>
      </c>
      <c r="AJ76" s="56"/>
      <c r="AK76" s="38"/>
      <c r="AL76" s="98" t="s">
        <v>123</v>
      </c>
      <c r="AM76" s="248">
        <f t="shared" si="74"/>
        <v>70</v>
      </c>
      <c r="AN76" s="138" t="str">
        <f t="shared" ref="AN76:AR76" si="300">IF(AND($G76=AN$4,$H76=AN$6),$I76,"")</f>
        <v/>
      </c>
      <c r="AO76" s="139" t="str">
        <f t="shared" si="300"/>
        <v/>
      </c>
      <c r="AP76" s="139" t="str">
        <f t="shared" si="300"/>
        <v/>
      </c>
      <c r="AQ76" s="139" t="str">
        <f t="shared" si="300"/>
        <v/>
      </c>
      <c r="AR76" s="139" t="str">
        <f t="shared" si="300"/>
        <v/>
      </c>
      <c r="AS76" s="118"/>
      <c r="AT76" s="138" t="str">
        <f t="shared" si="3"/>
        <v/>
      </c>
      <c r="AU76" s="139" t="str">
        <f t="shared" si="4"/>
        <v/>
      </c>
      <c r="AV76" s="139" t="str">
        <f t="shared" si="5"/>
        <v/>
      </c>
      <c r="AW76" s="139" t="str">
        <f t="shared" si="6"/>
        <v/>
      </c>
      <c r="AX76" s="139" t="str">
        <f t="shared" si="7"/>
        <v/>
      </c>
      <c r="AY76" s="140" t="str">
        <f t="shared" si="8"/>
        <v/>
      </c>
      <c r="AZ76" s="141" t="str">
        <f t="shared" si="9"/>
        <v/>
      </c>
      <c r="BA76" s="139" t="str">
        <f t="shared" si="10"/>
        <v/>
      </c>
      <c r="BB76" s="139" t="str">
        <f t="shared" si="11"/>
        <v/>
      </c>
      <c r="BC76" s="139" t="str">
        <f t="shared" si="12"/>
        <v/>
      </c>
      <c r="BD76" s="140" t="str">
        <f t="shared" si="13"/>
        <v/>
      </c>
      <c r="BE76" s="122" t="str">
        <f t="shared" si="14"/>
        <v/>
      </c>
      <c r="BF76" s="123" t="str">
        <f t="shared" si="15"/>
        <v/>
      </c>
      <c r="BG76" s="123" t="str">
        <f t="shared" si="16"/>
        <v/>
      </c>
      <c r="BH76" s="123" t="str">
        <f t="shared" si="17"/>
        <v/>
      </c>
      <c r="BI76" s="122" t="str">
        <f t="shared" si="18"/>
        <v/>
      </c>
      <c r="BJ76" s="123" t="str">
        <f t="shared" si="19"/>
        <v/>
      </c>
      <c r="BK76" s="123" t="str">
        <f t="shared" si="20"/>
        <v/>
      </c>
      <c r="BL76" s="123" t="str">
        <f t="shared" si="21"/>
        <v/>
      </c>
      <c r="BM76" s="123" t="str">
        <f t="shared" si="22"/>
        <v/>
      </c>
      <c r="BN76" s="123" t="str">
        <f t="shared" si="23"/>
        <v/>
      </c>
      <c r="BO76" s="123" t="str">
        <f t="shared" si="24"/>
        <v/>
      </c>
      <c r="BP76" s="123" t="str">
        <f t="shared" si="25"/>
        <v/>
      </c>
      <c r="BQ76" s="124" t="str">
        <f t="shared" si="26"/>
        <v/>
      </c>
      <c r="BR76" s="141" t="str">
        <f t="shared" si="27"/>
        <v/>
      </c>
      <c r="BS76" s="139" t="str">
        <f t="shared" si="28"/>
        <v/>
      </c>
      <c r="BT76" s="139" t="str">
        <f t="shared" si="29"/>
        <v/>
      </c>
      <c r="BU76" s="139" t="str">
        <f t="shared" si="30"/>
        <v/>
      </c>
      <c r="BV76" s="139" t="str">
        <f t="shared" si="31"/>
        <v/>
      </c>
      <c r="BW76" s="140" t="str">
        <f t="shared" si="32"/>
        <v/>
      </c>
      <c r="BX76" s="141" t="str">
        <f t="shared" si="33"/>
        <v/>
      </c>
      <c r="BY76" s="139" t="str">
        <f t="shared" si="34"/>
        <v/>
      </c>
      <c r="BZ76" s="139" t="str">
        <f t="shared" si="35"/>
        <v/>
      </c>
      <c r="CA76" s="139" t="str">
        <f t="shared" si="36"/>
        <v/>
      </c>
      <c r="CB76" s="139" t="str">
        <f t="shared" si="37"/>
        <v/>
      </c>
      <c r="CC76" s="139" t="str">
        <f t="shared" si="38"/>
        <v/>
      </c>
      <c r="CD76" s="140" t="str">
        <f t="shared" si="39"/>
        <v/>
      </c>
      <c r="CE76" s="141" t="str">
        <f t="shared" si="40"/>
        <v/>
      </c>
      <c r="CF76" s="139" t="str">
        <f t="shared" si="41"/>
        <v/>
      </c>
      <c r="CG76" s="139" t="str">
        <f t="shared" si="42"/>
        <v/>
      </c>
      <c r="CH76" s="139" t="str">
        <f t="shared" si="43"/>
        <v/>
      </c>
      <c r="CI76" s="139" t="str">
        <f t="shared" si="44"/>
        <v/>
      </c>
      <c r="CJ76" s="139" t="str">
        <f t="shared" si="45"/>
        <v/>
      </c>
      <c r="CK76" s="140" t="str">
        <f t="shared" si="46"/>
        <v/>
      </c>
      <c r="CL76" s="141" t="str">
        <f t="shared" si="47"/>
        <v/>
      </c>
      <c r="CM76" s="139" t="str">
        <f t="shared" si="48"/>
        <v/>
      </c>
      <c r="CN76" s="139" t="str">
        <f t="shared" si="49"/>
        <v/>
      </c>
      <c r="CO76" s="139" t="str">
        <f t="shared" si="50"/>
        <v/>
      </c>
      <c r="CP76" s="139" t="str">
        <f t="shared" si="51"/>
        <v/>
      </c>
      <c r="CQ76" s="154" t="str">
        <f t="shared" si="52"/>
        <v/>
      </c>
      <c r="CR76" s="127"/>
      <c r="CS76" s="122" t="str">
        <f t="shared" si="53"/>
        <v/>
      </c>
      <c r="CT76" s="123" t="str">
        <f t="shared" si="54"/>
        <v/>
      </c>
      <c r="CU76" s="123" t="str">
        <f t="shared" si="55"/>
        <v/>
      </c>
      <c r="CV76" s="123" t="str">
        <f t="shared" si="56"/>
        <v/>
      </c>
      <c r="CW76" s="123" t="str">
        <f t="shared" si="57"/>
        <v/>
      </c>
      <c r="CX76" s="123" t="str">
        <f t="shared" si="58"/>
        <v/>
      </c>
      <c r="CY76" s="123" t="str">
        <f t="shared" si="59"/>
        <v/>
      </c>
      <c r="CZ76" s="123" t="str">
        <f t="shared" si="60"/>
        <v/>
      </c>
      <c r="DA76" s="124">
        <f t="shared" si="61"/>
        <v>330</v>
      </c>
      <c r="DB76" s="128" t="str">
        <f t="shared" si="62"/>
        <v/>
      </c>
      <c r="DC76" s="123" t="str">
        <f t="shared" si="63"/>
        <v/>
      </c>
      <c r="DD76" s="123" t="str">
        <f t="shared" si="64"/>
        <v/>
      </c>
      <c r="DE76" s="123" t="str">
        <f t="shared" si="65"/>
        <v/>
      </c>
      <c r="DF76" s="123" t="str">
        <f t="shared" si="66"/>
        <v/>
      </c>
      <c r="DG76" s="123" t="str">
        <f t="shared" si="67"/>
        <v/>
      </c>
      <c r="DH76" s="123" t="str">
        <f t="shared" si="68"/>
        <v/>
      </c>
      <c r="DI76" s="129" t="str">
        <f t="shared" si="69"/>
        <v/>
      </c>
      <c r="DJ76" s="98" t="s">
        <v>123</v>
      </c>
      <c r="DK76" s="248">
        <f t="shared" si="76"/>
        <v>70</v>
      </c>
    </row>
    <row r="77" spans="2:115" ht="22.5" customHeight="1">
      <c r="B77" s="98" t="s">
        <v>123</v>
      </c>
      <c r="C77" s="248">
        <f t="shared" si="70"/>
        <v>71</v>
      </c>
      <c r="D77" s="259">
        <v>45724</v>
      </c>
      <c r="E77" s="260" t="s">
        <v>128</v>
      </c>
      <c r="F77" s="271" t="s">
        <v>188</v>
      </c>
      <c r="G77" s="278" t="s">
        <v>30</v>
      </c>
      <c r="H77" s="254" t="s">
        <v>64</v>
      </c>
      <c r="I77" s="270"/>
      <c r="J77" s="263">
        <v>750</v>
      </c>
      <c r="K77" s="107">
        <f t="shared" si="71"/>
        <v>124788</v>
      </c>
      <c r="L77" s="256" t="str">
        <f t="shared" si="294"/>
        <v>領収書G67-G70</v>
      </c>
      <c r="M77" s="267"/>
      <c r="N77" s="258" t="str">
        <f t="shared" ref="N77:R77" si="301">IF($H77=N$6,$I77,"")</f>
        <v/>
      </c>
      <c r="O77" s="136" t="str">
        <f t="shared" si="301"/>
        <v/>
      </c>
      <c r="P77" s="136" t="str">
        <f t="shared" si="301"/>
        <v/>
      </c>
      <c r="Q77" s="136" t="str">
        <f t="shared" si="301"/>
        <v/>
      </c>
      <c r="R77" s="137" t="str">
        <f t="shared" si="301"/>
        <v/>
      </c>
      <c r="S77" s="122" t="str">
        <f t="shared" ref="S77:AI77" si="302">IF($H77=S$6,$J77,"")</f>
        <v/>
      </c>
      <c r="T77" s="123" t="str">
        <f t="shared" si="302"/>
        <v/>
      </c>
      <c r="U77" s="123" t="str">
        <f t="shared" si="302"/>
        <v/>
      </c>
      <c r="V77" s="123" t="str">
        <f t="shared" si="302"/>
        <v/>
      </c>
      <c r="W77" s="122" t="str">
        <f t="shared" si="302"/>
        <v/>
      </c>
      <c r="X77" s="123" t="str">
        <f t="shared" si="302"/>
        <v/>
      </c>
      <c r="Y77" s="123" t="str">
        <f t="shared" si="302"/>
        <v/>
      </c>
      <c r="Z77" s="123" t="str">
        <f t="shared" si="302"/>
        <v/>
      </c>
      <c r="AA77" s="122" t="str">
        <f t="shared" si="302"/>
        <v/>
      </c>
      <c r="AB77" s="123" t="str">
        <f t="shared" si="302"/>
        <v/>
      </c>
      <c r="AC77" s="123" t="str">
        <f t="shared" si="302"/>
        <v/>
      </c>
      <c r="AD77" s="123" t="str">
        <f t="shared" si="302"/>
        <v/>
      </c>
      <c r="AE77" s="123" t="str">
        <f t="shared" si="302"/>
        <v/>
      </c>
      <c r="AF77" s="123" t="str">
        <f t="shared" si="302"/>
        <v/>
      </c>
      <c r="AG77" s="123" t="str">
        <f t="shared" si="302"/>
        <v/>
      </c>
      <c r="AH77" s="122">
        <f t="shared" si="302"/>
        <v>750</v>
      </c>
      <c r="AI77" s="129" t="str">
        <f t="shared" si="302"/>
        <v/>
      </c>
      <c r="AJ77" s="56"/>
      <c r="AK77" s="38"/>
      <c r="AL77" s="98" t="s">
        <v>123</v>
      </c>
      <c r="AM77" s="248">
        <f t="shared" si="74"/>
        <v>71</v>
      </c>
      <c r="AN77" s="138" t="str">
        <f t="shared" ref="AN77:AR77" si="303">IF(AND($G77=AN$4,$H77=AN$6),$I77,"")</f>
        <v/>
      </c>
      <c r="AO77" s="139" t="str">
        <f t="shared" si="303"/>
        <v/>
      </c>
      <c r="AP77" s="139" t="str">
        <f t="shared" si="303"/>
        <v/>
      </c>
      <c r="AQ77" s="139" t="str">
        <f t="shared" si="303"/>
        <v/>
      </c>
      <c r="AR77" s="139" t="str">
        <f t="shared" si="303"/>
        <v/>
      </c>
      <c r="AS77" s="118"/>
      <c r="AT77" s="138" t="str">
        <f t="shared" si="3"/>
        <v/>
      </c>
      <c r="AU77" s="139" t="str">
        <f t="shared" si="4"/>
        <v/>
      </c>
      <c r="AV77" s="139" t="str">
        <f t="shared" si="5"/>
        <v/>
      </c>
      <c r="AW77" s="139" t="str">
        <f t="shared" si="6"/>
        <v/>
      </c>
      <c r="AX77" s="139" t="str">
        <f t="shared" si="7"/>
        <v/>
      </c>
      <c r="AY77" s="140" t="str">
        <f t="shared" si="8"/>
        <v/>
      </c>
      <c r="AZ77" s="141" t="str">
        <f t="shared" si="9"/>
        <v/>
      </c>
      <c r="BA77" s="139" t="str">
        <f t="shared" si="10"/>
        <v/>
      </c>
      <c r="BB77" s="139" t="str">
        <f t="shared" si="11"/>
        <v/>
      </c>
      <c r="BC77" s="139" t="str">
        <f t="shared" si="12"/>
        <v/>
      </c>
      <c r="BD77" s="140" t="str">
        <f t="shared" si="13"/>
        <v/>
      </c>
      <c r="BE77" s="122" t="str">
        <f t="shared" si="14"/>
        <v/>
      </c>
      <c r="BF77" s="123" t="str">
        <f t="shared" si="15"/>
        <v/>
      </c>
      <c r="BG77" s="123" t="str">
        <f t="shared" si="16"/>
        <v/>
      </c>
      <c r="BH77" s="123" t="str">
        <f t="shared" si="17"/>
        <v/>
      </c>
      <c r="BI77" s="122" t="str">
        <f t="shared" si="18"/>
        <v/>
      </c>
      <c r="BJ77" s="123" t="str">
        <f t="shared" si="19"/>
        <v/>
      </c>
      <c r="BK77" s="123" t="str">
        <f t="shared" si="20"/>
        <v/>
      </c>
      <c r="BL77" s="123" t="str">
        <f t="shared" si="21"/>
        <v/>
      </c>
      <c r="BM77" s="123" t="str">
        <f t="shared" si="22"/>
        <v/>
      </c>
      <c r="BN77" s="123" t="str">
        <f t="shared" si="23"/>
        <v/>
      </c>
      <c r="BO77" s="123" t="str">
        <f t="shared" si="24"/>
        <v/>
      </c>
      <c r="BP77" s="123" t="str">
        <f t="shared" si="25"/>
        <v/>
      </c>
      <c r="BQ77" s="124" t="str">
        <f t="shared" si="26"/>
        <v/>
      </c>
      <c r="BR77" s="141" t="str">
        <f t="shared" si="27"/>
        <v/>
      </c>
      <c r="BS77" s="139" t="str">
        <f t="shared" si="28"/>
        <v/>
      </c>
      <c r="BT77" s="139" t="str">
        <f t="shared" si="29"/>
        <v/>
      </c>
      <c r="BU77" s="139" t="str">
        <f t="shared" si="30"/>
        <v/>
      </c>
      <c r="BV77" s="139" t="str">
        <f t="shared" si="31"/>
        <v/>
      </c>
      <c r="BW77" s="140" t="str">
        <f t="shared" si="32"/>
        <v/>
      </c>
      <c r="BX77" s="141" t="str">
        <f t="shared" si="33"/>
        <v/>
      </c>
      <c r="BY77" s="139" t="str">
        <f t="shared" si="34"/>
        <v/>
      </c>
      <c r="BZ77" s="139" t="str">
        <f t="shared" si="35"/>
        <v/>
      </c>
      <c r="CA77" s="139" t="str">
        <f t="shared" si="36"/>
        <v/>
      </c>
      <c r="CB77" s="139" t="str">
        <f t="shared" si="37"/>
        <v/>
      </c>
      <c r="CC77" s="139" t="str">
        <f t="shared" si="38"/>
        <v/>
      </c>
      <c r="CD77" s="140" t="str">
        <f t="shared" si="39"/>
        <v/>
      </c>
      <c r="CE77" s="141" t="str">
        <f t="shared" si="40"/>
        <v/>
      </c>
      <c r="CF77" s="139" t="str">
        <f t="shared" si="41"/>
        <v/>
      </c>
      <c r="CG77" s="139" t="str">
        <f t="shared" si="42"/>
        <v/>
      </c>
      <c r="CH77" s="139" t="str">
        <f t="shared" si="43"/>
        <v/>
      </c>
      <c r="CI77" s="139" t="str">
        <f t="shared" si="44"/>
        <v/>
      </c>
      <c r="CJ77" s="139" t="str">
        <f t="shared" si="45"/>
        <v/>
      </c>
      <c r="CK77" s="140" t="str">
        <f t="shared" si="46"/>
        <v/>
      </c>
      <c r="CL77" s="141" t="str">
        <f t="shared" si="47"/>
        <v/>
      </c>
      <c r="CM77" s="139" t="str">
        <f t="shared" si="48"/>
        <v/>
      </c>
      <c r="CN77" s="139" t="str">
        <f t="shared" si="49"/>
        <v/>
      </c>
      <c r="CO77" s="139" t="str">
        <f t="shared" si="50"/>
        <v/>
      </c>
      <c r="CP77" s="139" t="str">
        <f t="shared" si="51"/>
        <v/>
      </c>
      <c r="CQ77" s="154" t="str">
        <f t="shared" si="52"/>
        <v/>
      </c>
      <c r="CR77" s="127"/>
      <c r="CS77" s="122" t="str">
        <f t="shared" si="53"/>
        <v/>
      </c>
      <c r="CT77" s="123" t="str">
        <f t="shared" si="54"/>
        <v/>
      </c>
      <c r="CU77" s="123" t="str">
        <f t="shared" si="55"/>
        <v/>
      </c>
      <c r="CV77" s="123" t="str">
        <f t="shared" si="56"/>
        <v/>
      </c>
      <c r="CW77" s="123" t="str">
        <f t="shared" si="57"/>
        <v/>
      </c>
      <c r="CX77" s="123" t="str">
        <f t="shared" si="58"/>
        <v/>
      </c>
      <c r="CY77" s="123" t="str">
        <f t="shared" si="59"/>
        <v/>
      </c>
      <c r="CZ77" s="123" t="str">
        <f t="shared" si="60"/>
        <v/>
      </c>
      <c r="DA77" s="124">
        <f t="shared" si="61"/>
        <v>750</v>
      </c>
      <c r="DB77" s="128" t="str">
        <f t="shared" si="62"/>
        <v/>
      </c>
      <c r="DC77" s="123" t="str">
        <f t="shared" si="63"/>
        <v/>
      </c>
      <c r="DD77" s="123" t="str">
        <f t="shared" si="64"/>
        <v/>
      </c>
      <c r="DE77" s="123" t="str">
        <f t="shared" si="65"/>
        <v/>
      </c>
      <c r="DF77" s="123" t="str">
        <f t="shared" si="66"/>
        <v/>
      </c>
      <c r="DG77" s="123" t="str">
        <f t="shared" si="67"/>
        <v/>
      </c>
      <c r="DH77" s="123" t="str">
        <f t="shared" si="68"/>
        <v/>
      </c>
      <c r="DI77" s="129" t="str">
        <f t="shared" si="69"/>
        <v/>
      </c>
      <c r="DJ77" s="98" t="s">
        <v>123</v>
      </c>
      <c r="DK77" s="248">
        <f t="shared" si="76"/>
        <v>71</v>
      </c>
    </row>
    <row r="78" spans="2:115" ht="22.5" customHeight="1">
      <c r="B78" s="98" t="s">
        <v>123</v>
      </c>
      <c r="C78" s="248">
        <f t="shared" si="70"/>
        <v>72</v>
      </c>
      <c r="D78" s="259">
        <v>45724</v>
      </c>
      <c r="E78" s="260" t="s">
        <v>128</v>
      </c>
      <c r="F78" s="271" t="s">
        <v>189</v>
      </c>
      <c r="G78" s="278" t="s">
        <v>30</v>
      </c>
      <c r="H78" s="254" t="s">
        <v>64</v>
      </c>
      <c r="I78" s="270"/>
      <c r="J78" s="263">
        <v>220</v>
      </c>
      <c r="K78" s="107">
        <f t="shared" si="71"/>
        <v>124568</v>
      </c>
      <c r="L78" s="256" t="str">
        <f t="shared" si="294"/>
        <v>領収書G67-G70</v>
      </c>
      <c r="M78" s="267"/>
      <c r="N78" s="258" t="str">
        <f t="shared" ref="N78:R78" si="304">IF($H78=N$6,$I78,"")</f>
        <v/>
      </c>
      <c r="O78" s="136" t="str">
        <f t="shared" si="304"/>
        <v/>
      </c>
      <c r="P78" s="136" t="str">
        <f t="shared" si="304"/>
        <v/>
      </c>
      <c r="Q78" s="136" t="str">
        <f t="shared" si="304"/>
        <v/>
      </c>
      <c r="R78" s="137" t="str">
        <f t="shared" si="304"/>
        <v/>
      </c>
      <c r="S78" s="122" t="str">
        <f t="shared" ref="S78:AI78" si="305">IF($H78=S$6,$J78,"")</f>
        <v/>
      </c>
      <c r="T78" s="123" t="str">
        <f t="shared" si="305"/>
        <v/>
      </c>
      <c r="U78" s="123" t="str">
        <f t="shared" si="305"/>
        <v/>
      </c>
      <c r="V78" s="123" t="str">
        <f t="shared" si="305"/>
        <v/>
      </c>
      <c r="W78" s="122" t="str">
        <f t="shared" si="305"/>
        <v/>
      </c>
      <c r="X78" s="123" t="str">
        <f t="shared" si="305"/>
        <v/>
      </c>
      <c r="Y78" s="123" t="str">
        <f t="shared" si="305"/>
        <v/>
      </c>
      <c r="Z78" s="123" t="str">
        <f t="shared" si="305"/>
        <v/>
      </c>
      <c r="AA78" s="122" t="str">
        <f t="shared" si="305"/>
        <v/>
      </c>
      <c r="AB78" s="123" t="str">
        <f t="shared" si="305"/>
        <v/>
      </c>
      <c r="AC78" s="123" t="str">
        <f t="shared" si="305"/>
        <v/>
      </c>
      <c r="AD78" s="123" t="str">
        <f t="shared" si="305"/>
        <v/>
      </c>
      <c r="AE78" s="123" t="str">
        <f t="shared" si="305"/>
        <v/>
      </c>
      <c r="AF78" s="123" t="str">
        <f t="shared" si="305"/>
        <v/>
      </c>
      <c r="AG78" s="123" t="str">
        <f t="shared" si="305"/>
        <v/>
      </c>
      <c r="AH78" s="122">
        <f t="shared" si="305"/>
        <v>220</v>
      </c>
      <c r="AI78" s="129" t="str">
        <f t="shared" si="305"/>
        <v/>
      </c>
      <c r="AJ78" s="56"/>
      <c r="AK78" s="38"/>
      <c r="AL78" s="98" t="s">
        <v>123</v>
      </c>
      <c r="AM78" s="248">
        <f t="shared" si="74"/>
        <v>72</v>
      </c>
      <c r="AN78" s="138" t="str">
        <f t="shared" ref="AN78:AR78" si="306">IF(AND($G78=AN$4,$H78=AN$6),$I78,"")</f>
        <v/>
      </c>
      <c r="AO78" s="139" t="str">
        <f t="shared" si="306"/>
        <v/>
      </c>
      <c r="AP78" s="139" t="str">
        <f t="shared" si="306"/>
        <v/>
      </c>
      <c r="AQ78" s="139" t="str">
        <f t="shared" si="306"/>
        <v/>
      </c>
      <c r="AR78" s="139" t="str">
        <f t="shared" si="306"/>
        <v/>
      </c>
      <c r="AS78" s="118"/>
      <c r="AT78" s="138" t="str">
        <f t="shared" si="3"/>
        <v/>
      </c>
      <c r="AU78" s="139" t="str">
        <f t="shared" si="4"/>
        <v/>
      </c>
      <c r="AV78" s="139" t="str">
        <f t="shared" si="5"/>
        <v/>
      </c>
      <c r="AW78" s="139" t="str">
        <f t="shared" si="6"/>
        <v/>
      </c>
      <c r="AX78" s="139" t="str">
        <f t="shared" si="7"/>
        <v/>
      </c>
      <c r="AY78" s="140" t="str">
        <f t="shared" si="8"/>
        <v/>
      </c>
      <c r="AZ78" s="141" t="str">
        <f t="shared" si="9"/>
        <v/>
      </c>
      <c r="BA78" s="139" t="str">
        <f t="shared" si="10"/>
        <v/>
      </c>
      <c r="BB78" s="139" t="str">
        <f t="shared" si="11"/>
        <v/>
      </c>
      <c r="BC78" s="139" t="str">
        <f t="shared" si="12"/>
        <v/>
      </c>
      <c r="BD78" s="140" t="str">
        <f t="shared" si="13"/>
        <v/>
      </c>
      <c r="BE78" s="122" t="str">
        <f t="shared" si="14"/>
        <v/>
      </c>
      <c r="BF78" s="123" t="str">
        <f t="shared" si="15"/>
        <v/>
      </c>
      <c r="BG78" s="123" t="str">
        <f t="shared" si="16"/>
        <v/>
      </c>
      <c r="BH78" s="123" t="str">
        <f t="shared" si="17"/>
        <v/>
      </c>
      <c r="BI78" s="122" t="str">
        <f t="shared" si="18"/>
        <v/>
      </c>
      <c r="BJ78" s="123" t="str">
        <f t="shared" si="19"/>
        <v/>
      </c>
      <c r="BK78" s="123" t="str">
        <f t="shared" si="20"/>
        <v/>
      </c>
      <c r="BL78" s="123" t="str">
        <f t="shared" si="21"/>
        <v/>
      </c>
      <c r="BM78" s="123" t="str">
        <f t="shared" si="22"/>
        <v/>
      </c>
      <c r="BN78" s="123" t="str">
        <f t="shared" si="23"/>
        <v/>
      </c>
      <c r="BO78" s="123" t="str">
        <f t="shared" si="24"/>
        <v/>
      </c>
      <c r="BP78" s="123" t="str">
        <f t="shared" si="25"/>
        <v/>
      </c>
      <c r="BQ78" s="124" t="str">
        <f t="shared" si="26"/>
        <v/>
      </c>
      <c r="BR78" s="142" t="str">
        <f t="shared" si="27"/>
        <v/>
      </c>
      <c r="BS78" s="143" t="str">
        <f t="shared" si="28"/>
        <v/>
      </c>
      <c r="BT78" s="143" t="str">
        <f t="shared" si="29"/>
        <v/>
      </c>
      <c r="BU78" s="143" t="str">
        <f t="shared" si="30"/>
        <v/>
      </c>
      <c r="BV78" s="143" t="str">
        <f t="shared" si="31"/>
        <v/>
      </c>
      <c r="BW78" s="144" t="str">
        <f t="shared" si="32"/>
        <v/>
      </c>
      <c r="BX78" s="141" t="str">
        <f t="shared" si="33"/>
        <v/>
      </c>
      <c r="BY78" s="139" t="str">
        <f t="shared" si="34"/>
        <v/>
      </c>
      <c r="BZ78" s="139" t="str">
        <f t="shared" si="35"/>
        <v/>
      </c>
      <c r="CA78" s="139" t="str">
        <f t="shared" si="36"/>
        <v/>
      </c>
      <c r="CB78" s="139" t="str">
        <f t="shared" si="37"/>
        <v/>
      </c>
      <c r="CC78" s="139" t="str">
        <f t="shared" si="38"/>
        <v/>
      </c>
      <c r="CD78" s="140" t="str">
        <f t="shared" si="39"/>
        <v/>
      </c>
      <c r="CE78" s="141" t="str">
        <f t="shared" si="40"/>
        <v/>
      </c>
      <c r="CF78" s="139" t="str">
        <f t="shared" si="41"/>
        <v/>
      </c>
      <c r="CG78" s="139" t="str">
        <f t="shared" si="42"/>
        <v/>
      </c>
      <c r="CH78" s="139" t="str">
        <f t="shared" si="43"/>
        <v/>
      </c>
      <c r="CI78" s="139" t="str">
        <f t="shared" si="44"/>
        <v/>
      </c>
      <c r="CJ78" s="139" t="str">
        <f t="shared" si="45"/>
        <v/>
      </c>
      <c r="CK78" s="140" t="str">
        <f t="shared" si="46"/>
        <v/>
      </c>
      <c r="CL78" s="142" t="str">
        <f t="shared" si="47"/>
        <v/>
      </c>
      <c r="CM78" s="143" t="str">
        <f t="shared" si="48"/>
        <v/>
      </c>
      <c r="CN78" s="143" t="str">
        <f t="shared" si="49"/>
        <v/>
      </c>
      <c r="CO78" s="143" t="str">
        <f t="shared" si="50"/>
        <v/>
      </c>
      <c r="CP78" s="143" t="str">
        <f t="shared" si="51"/>
        <v/>
      </c>
      <c r="CQ78" s="145" t="str">
        <f t="shared" si="52"/>
        <v/>
      </c>
      <c r="CR78" s="127"/>
      <c r="CS78" s="122" t="str">
        <f t="shared" si="53"/>
        <v/>
      </c>
      <c r="CT78" s="123" t="str">
        <f t="shared" si="54"/>
        <v/>
      </c>
      <c r="CU78" s="123" t="str">
        <f t="shared" si="55"/>
        <v/>
      </c>
      <c r="CV78" s="123" t="str">
        <f t="shared" si="56"/>
        <v/>
      </c>
      <c r="CW78" s="123" t="str">
        <f t="shared" si="57"/>
        <v/>
      </c>
      <c r="CX78" s="123" t="str">
        <f t="shared" si="58"/>
        <v/>
      </c>
      <c r="CY78" s="123" t="str">
        <f t="shared" si="59"/>
        <v/>
      </c>
      <c r="CZ78" s="123" t="str">
        <f t="shared" si="60"/>
        <v/>
      </c>
      <c r="DA78" s="124">
        <f t="shared" si="61"/>
        <v>220</v>
      </c>
      <c r="DB78" s="128" t="str">
        <f t="shared" si="62"/>
        <v/>
      </c>
      <c r="DC78" s="123" t="str">
        <f t="shared" si="63"/>
        <v/>
      </c>
      <c r="DD78" s="123" t="str">
        <f t="shared" si="64"/>
        <v/>
      </c>
      <c r="DE78" s="123" t="str">
        <f t="shared" si="65"/>
        <v/>
      </c>
      <c r="DF78" s="123" t="str">
        <f t="shared" si="66"/>
        <v/>
      </c>
      <c r="DG78" s="123" t="str">
        <f t="shared" si="67"/>
        <v/>
      </c>
      <c r="DH78" s="123" t="str">
        <f t="shared" si="68"/>
        <v/>
      </c>
      <c r="DI78" s="129" t="str">
        <f t="shared" si="69"/>
        <v/>
      </c>
      <c r="DJ78" s="98" t="s">
        <v>123</v>
      </c>
      <c r="DK78" s="248">
        <f t="shared" si="76"/>
        <v>72</v>
      </c>
    </row>
    <row r="79" spans="2:115" ht="22.5" customHeight="1">
      <c r="B79" s="98" t="s">
        <v>123</v>
      </c>
      <c r="C79" s="248">
        <f t="shared" si="70"/>
        <v>73</v>
      </c>
      <c r="D79" s="259">
        <v>45724</v>
      </c>
      <c r="E79" s="260" t="s">
        <v>128</v>
      </c>
      <c r="F79" s="271" t="s">
        <v>190</v>
      </c>
      <c r="G79" s="278" t="s">
        <v>30</v>
      </c>
      <c r="H79" s="254" t="s">
        <v>52</v>
      </c>
      <c r="I79" s="270"/>
      <c r="J79" s="263">
        <v>1200</v>
      </c>
      <c r="K79" s="107">
        <f t="shared" si="71"/>
        <v>123368</v>
      </c>
      <c r="L79" s="256" t="str">
        <f t="shared" ref="L79:L80" si="307">HYPERLINK("./領収書_公開用/外領収書G71,72.pdf","領収書G71,G72")</f>
        <v>領収書G71,G72</v>
      </c>
      <c r="M79" s="267"/>
      <c r="N79" s="258" t="str">
        <f t="shared" ref="N79:R79" si="308">IF($H79=N$6,$I79,"")</f>
        <v/>
      </c>
      <c r="O79" s="136" t="str">
        <f t="shared" si="308"/>
        <v/>
      </c>
      <c r="P79" s="136" t="str">
        <f t="shared" si="308"/>
        <v/>
      </c>
      <c r="Q79" s="136" t="str">
        <f t="shared" si="308"/>
        <v/>
      </c>
      <c r="R79" s="137" t="str">
        <f t="shared" si="308"/>
        <v/>
      </c>
      <c r="S79" s="122" t="str">
        <f t="shared" ref="S79:AI79" si="309">IF($H79=S$6,$J79,"")</f>
        <v/>
      </c>
      <c r="T79" s="123" t="str">
        <f t="shared" si="309"/>
        <v/>
      </c>
      <c r="U79" s="123" t="str">
        <f t="shared" si="309"/>
        <v/>
      </c>
      <c r="V79" s="123">
        <f t="shared" si="309"/>
        <v>1200</v>
      </c>
      <c r="W79" s="122" t="str">
        <f t="shared" si="309"/>
        <v/>
      </c>
      <c r="X79" s="123" t="str">
        <f t="shared" si="309"/>
        <v/>
      </c>
      <c r="Y79" s="123" t="str">
        <f t="shared" si="309"/>
        <v/>
      </c>
      <c r="Z79" s="123" t="str">
        <f t="shared" si="309"/>
        <v/>
      </c>
      <c r="AA79" s="122" t="str">
        <f t="shared" si="309"/>
        <v/>
      </c>
      <c r="AB79" s="123" t="str">
        <f t="shared" si="309"/>
        <v/>
      </c>
      <c r="AC79" s="123" t="str">
        <f t="shared" si="309"/>
        <v/>
      </c>
      <c r="AD79" s="123" t="str">
        <f t="shared" si="309"/>
        <v/>
      </c>
      <c r="AE79" s="123" t="str">
        <f t="shared" si="309"/>
        <v/>
      </c>
      <c r="AF79" s="123" t="str">
        <f t="shared" si="309"/>
        <v/>
      </c>
      <c r="AG79" s="123" t="str">
        <f t="shared" si="309"/>
        <v/>
      </c>
      <c r="AH79" s="122" t="str">
        <f t="shared" si="309"/>
        <v/>
      </c>
      <c r="AI79" s="129" t="str">
        <f t="shared" si="309"/>
        <v/>
      </c>
      <c r="AJ79" s="56"/>
      <c r="AK79" s="38"/>
      <c r="AL79" s="98" t="s">
        <v>123</v>
      </c>
      <c r="AM79" s="248">
        <f t="shared" si="74"/>
        <v>73</v>
      </c>
      <c r="AN79" s="138" t="str">
        <f t="shared" ref="AN79:AR79" si="310">IF(AND($G79=AN$4,$H79=AN$6),$I79,"")</f>
        <v/>
      </c>
      <c r="AO79" s="139" t="str">
        <f t="shared" si="310"/>
        <v/>
      </c>
      <c r="AP79" s="139" t="str">
        <f t="shared" si="310"/>
        <v/>
      </c>
      <c r="AQ79" s="139" t="str">
        <f t="shared" si="310"/>
        <v/>
      </c>
      <c r="AR79" s="139" t="str">
        <f t="shared" si="310"/>
        <v/>
      </c>
      <c r="AS79" s="118"/>
      <c r="AT79" s="138" t="str">
        <f t="shared" si="3"/>
        <v/>
      </c>
      <c r="AU79" s="139" t="str">
        <f t="shared" si="4"/>
        <v/>
      </c>
      <c r="AV79" s="139" t="str">
        <f t="shared" si="5"/>
        <v/>
      </c>
      <c r="AW79" s="139" t="str">
        <f t="shared" si="6"/>
        <v/>
      </c>
      <c r="AX79" s="139" t="str">
        <f t="shared" si="7"/>
        <v/>
      </c>
      <c r="AY79" s="140" t="str">
        <f t="shared" si="8"/>
        <v/>
      </c>
      <c r="AZ79" s="141" t="str">
        <f t="shared" si="9"/>
        <v/>
      </c>
      <c r="BA79" s="139" t="str">
        <f t="shared" si="10"/>
        <v/>
      </c>
      <c r="BB79" s="139" t="str">
        <f t="shared" si="11"/>
        <v/>
      </c>
      <c r="BC79" s="139" t="str">
        <f t="shared" si="12"/>
        <v/>
      </c>
      <c r="BD79" s="140" t="str">
        <f t="shared" si="13"/>
        <v/>
      </c>
      <c r="BE79" s="122" t="str">
        <f t="shared" si="14"/>
        <v/>
      </c>
      <c r="BF79" s="123" t="str">
        <f t="shared" si="15"/>
        <v/>
      </c>
      <c r="BG79" s="123" t="str">
        <f t="shared" si="16"/>
        <v/>
      </c>
      <c r="BH79" s="123" t="str">
        <f t="shared" si="17"/>
        <v/>
      </c>
      <c r="BI79" s="122" t="str">
        <f t="shared" si="18"/>
        <v/>
      </c>
      <c r="BJ79" s="123" t="str">
        <f t="shared" si="19"/>
        <v/>
      </c>
      <c r="BK79" s="123" t="str">
        <f t="shared" si="20"/>
        <v/>
      </c>
      <c r="BL79" s="123" t="str">
        <f t="shared" si="21"/>
        <v/>
      </c>
      <c r="BM79" s="123" t="str">
        <f t="shared" si="22"/>
        <v/>
      </c>
      <c r="BN79" s="123" t="str">
        <f t="shared" si="23"/>
        <v/>
      </c>
      <c r="BO79" s="123" t="str">
        <f t="shared" si="24"/>
        <v/>
      </c>
      <c r="BP79" s="123" t="str">
        <f t="shared" si="25"/>
        <v/>
      </c>
      <c r="BQ79" s="124" t="str">
        <f t="shared" si="26"/>
        <v/>
      </c>
      <c r="BR79" s="141" t="str">
        <f t="shared" si="27"/>
        <v/>
      </c>
      <c r="BS79" s="139" t="str">
        <f t="shared" si="28"/>
        <v/>
      </c>
      <c r="BT79" s="139" t="str">
        <f t="shared" si="29"/>
        <v/>
      </c>
      <c r="BU79" s="139" t="str">
        <f t="shared" si="30"/>
        <v/>
      </c>
      <c r="BV79" s="139" t="str">
        <f t="shared" si="31"/>
        <v/>
      </c>
      <c r="BW79" s="140" t="str">
        <f t="shared" si="32"/>
        <v/>
      </c>
      <c r="BX79" s="141" t="str">
        <f t="shared" si="33"/>
        <v/>
      </c>
      <c r="BY79" s="139" t="str">
        <f t="shared" si="34"/>
        <v/>
      </c>
      <c r="BZ79" s="139" t="str">
        <f t="shared" si="35"/>
        <v/>
      </c>
      <c r="CA79" s="139" t="str">
        <f t="shared" si="36"/>
        <v/>
      </c>
      <c r="CB79" s="139" t="str">
        <f t="shared" si="37"/>
        <v/>
      </c>
      <c r="CC79" s="139" t="str">
        <f t="shared" si="38"/>
        <v/>
      </c>
      <c r="CD79" s="140" t="str">
        <f t="shared" si="39"/>
        <v/>
      </c>
      <c r="CE79" s="141" t="str">
        <f t="shared" si="40"/>
        <v/>
      </c>
      <c r="CF79" s="139" t="str">
        <f t="shared" si="41"/>
        <v/>
      </c>
      <c r="CG79" s="139" t="str">
        <f t="shared" si="42"/>
        <v/>
      </c>
      <c r="CH79" s="139" t="str">
        <f t="shared" si="43"/>
        <v/>
      </c>
      <c r="CI79" s="139" t="str">
        <f t="shared" si="44"/>
        <v/>
      </c>
      <c r="CJ79" s="139" t="str">
        <f t="shared" si="45"/>
        <v/>
      </c>
      <c r="CK79" s="140" t="str">
        <f t="shared" si="46"/>
        <v/>
      </c>
      <c r="CL79" s="141" t="str">
        <f t="shared" si="47"/>
        <v/>
      </c>
      <c r="CM79" s="139" t="str">
        <f t="shared" si="48"/>
        <v/>
      </c>
      <c r="CN79" s="139" t="str">
        <f t="shared" si="49"/>
        <v/>
      </c>
      <c r="CO79" s="139" t="str">
        <f t="shared" si="50"/>
        <v/>
      </c>
      <c r="CP79" s="139" t="str">
        <f t="shared" si="51"/>
        <v/>
      </c>
      <c r="CQ79" s="154" t="str">
        <f t="shared" si="52"/>
        <v/>
      </c>
      <c r="CR79" s="127"/>
      <c r="CS79" s="122" t="str">
        <f t="shared" si="53"/>
        <v/>
      </c>
      <c r="CT79" s="123" t="str">
        <f t="shared" si="54"/>
        <v/>
      </c>
      <c r="CU79" s="123">
        <f t="shared" si="55"/>
        <v>1200</v>
      </c>
      <c r="CV79" s="123" t="str">
        <f t="shared" si="56"/>
        <v/>
      </c>
      <c r="CW79" s="123" t="str">
        <f t="shared" si="57"/>
        <v/>
      </c>
      <c r="CX79" s="123" t="str">
        <f t="shared" si="58"/>
        <v/>
      </c>
      <c r="CY79" s="123" t="str">
        <f t="shared" si="59"/>
        <v/>
      </c>
      <c r="CZ79" s="123" t="str">
        <f t="shared" si="60"/>
        <v/>
      </c>
      <c r="DA79" s="124" t="str">
        <f t="shared" si="61"/>
        <v/>
      </c>
      <c r="DB79" s="128" t="str">
        <f t="shared" si="62"/>
        <v/>
      </c>
      <c r="DC79" s="123" t="str">
        <f t="shared" si="63"/>
        <v/>
      </c>
      <c r="DD79" s="123" t="str">
        <f t="shared" si="64"/>
        <v/>
      </c>
      <c r="DE79" s="123" t="str">
        <f t="shared" si="65"/>
        <v/>
      </c>
      <c r="DF79" s="123" t="str">
        <f t="shared" si="66"/>
        <v/>
      </c>
      <c r="DG79" s="123" t="str">
        <f t="shared" si="67"/>
        <v/>
      </c>
      <c r="DH79" s="123" t="str">
        <f t="shared" si="68"/>
        <v/>
      </c>
      <c r="DI79" s="129" t="str">
        <f t="shared" si="69"/>
        <v/>
      </c>
      <c r="DJ79" s="98" t="s">
        <v>123</v>
      </c>
      <c r="DK79" s="248">
        <f t="shared" si="76"/>
        <v>73</v>
      </c>
    </row>
    <row r="80" spans="2:115" ht="22.5" customHeight="1">
      <c r="B80" s="98" t="s">
        <v>123</v>
      </c>
      <c r="C80" s="248">
        <f t="shared" si="70"/>
        <v>74</v>
      </c>
      <c r="D80" s="259">
        <v>45724</v>
      </c>
      <c r="E80" s="260" t="s">
        <v>128</v>
      </c>
      <c r="F80" s="271" t="s">
        <v>191</v>
      </c>
      <c r="G80" s="278" t="s">
        <v>30</v>
      </c>
      <c r="H80" s="254" t="s">
        <v>64</v>
      </c>
      <c r="I80" s="270"/>
      <c r="J80" s="263">
        <v>1450</v>
      </c>
      <c r="K80" s="107">
        <f t="shared" si="71"/>
        <v>121918</v>
      </c>
      <c r="L80" s="256" t="str">
        <f t="shared" si="307"/>
        <v>領収書G71,G72</v>
      </c>
      <c r="M80" s="267"/>
      <c r="N80" s="258" t="str">
        <f t="shared" ref="N80:R80" si="311">IF($H80=N$6,$I80,"")</f>
        <v/>
      </c>
      <c r="O80" s="136" t="str">
        <f t="shared" si="311"/>
        <v/>
      </c>
      <c r="P80" s="136" t="str">
        <f t="shared" si="311"/>
        <v/>
      </c>
      <c r="Q80" s="136" t="str">
        <f t="shared" si="311"/>
        <v/>
      </c>
      <c r="R80" s="137" t="str">
        <f t="shared" si="311"/>
        <v/>
      </c>
      <c r="S80" s="122" t="str">
        <f t="shared" ref="S80:AI80" si="312">IF($H80=S$6,$J80,"")</f>
        <v/>
      </c>
      <c r="T80" s="123" t="str">
        <f t="shared" si="312"/>
        <v/>
      </c>
      <c r="U80" s="123" t="str">
        <f t="shared" si="312"/>
        <v/>
      </c>
      <c r="V80" s="123" t="str">
        <f t="shared" si="312"/>
        <v/>
      </c>
      <c r="W80" s="122" t="str">
        <f t="shared" si="312"/>
        <v/>
      </c>
      <c r="X80" s="123" t="str">
        <f t="shared" si="312"/>
        <v/>
      </c>
      <c r="Y80" s="123" t="str">
        <f t="shared" si="312"/>
        <v/>
      </c>
      <c r="Z80" s="123" t="str">
        <f t="shared" si="312"/>
        <v/>
      </c>
      <c r="AA80" s="122" t="str">
        <f t="shared" si="312"/>
        <v/>
      </c>
      <c r="AB80" s="123" t="str">
        <f t="shared" si="312"/>
        <v/>
      </c>
      <c r="AC80" s="123" t="str">
        <f t="shared" si="312"/>
        <v/>
      </c>
      <c r="AD80" s="123" t="str">
        <f t="shared" si="312"/>
        <v/>
      </c>
      <c r="AE80" s="123" t="str">
        <f t="shared" si="312"/>
        <v/>
      </c>
      <c r="AF80" s="123" t="str">
        <f t="shared" si="312"/>
        <v/>
      </c>
      <c r="AG80" s="123" t="str">
        <f t="shared" si="312"/>
        <v/>
      </c>
      <c r="AH80" s="122">
        <f t="shared" si="312"/>
        <v>1450</v>
      </c>
      <c r="AI80" s="129" t="str">
        <f t="shared" si="312"/>
        <v/>
      </c>
      <c r="AJ80" s="56"/>
      <c r="AK80" s="38"/>
      <c r="AL80" s="98" t="s">
        <v>123</v>
      </c>
      <c r="AM80" s="248">
        <f t="shared" si="74"/>
        <v>74</v>
      </c>
      <c r="AN80" s="138" t="str">
        <f t="shared" ref="AN80:AR80" si="313">IF(AND($G80=AN$4,$H80=AN$6),$I80,"")</f>
        <v/>
      </c>
      <c r="AO80" s="139" t="str">
        <f t="shared" si="313"/>
        <v/>
      </c>
      <c r="AP80" s="139" t="str">
        <f t="shared" si="313"/>
        <v/>
      </c>
      <c r="AQ80" s="139" t="str">
        <f t="shared" si="313"/>
        <v/>
      </c>
      <c r="AR80" s="139" t="str">
        <f t="shared" si="313"/>
        <v/>
      </c>
      <c r="AS80" s="118"/>
      <c r="AT80" s="138" t="str">
        <f t="shared" si="3"/>
        <v/>
      </c>
      <c r="AU80" s="139" t="str">
        <f t="shared" si="4"/>
        <v/>
      </c>
      <c r="AV80" s="139" t="str">
        <f t="shared" si="5"/>
        <v/>
      </c>
      <c r="AW80" s="139" t="str">
        <f t="shared" si="6"/>
        <v/>
      </c>
      <c r="AX80" s="139" t="str">
        <f t="shared" si="7"/>
        <v/>
      </c>
      <c r="AY80" s="140" t="str">
        <f t="shared" si="8"/>
        <v/>
      </c>
      <c r="AZ80" s="141" t="str">
        <f t="shared" si="9"/>
        <v/>
      </c>
      <c r="BA80" s="139" t="str">
        <f t="shared" si="10"/>
        <v/>
      </c>
      <c r="BB80" s="139" t="str">
        <f t="shared" si="11"/>
        <v/>
      </c>
      <c r="BC80" s="139" t="str">
        <f t="shared" si="12"/>
        <v/>
      </c>
      <c r="BD80" s="140" t="str">
        <f t="shared" si="13"/>
        <v/>
      </c>
      <c r="BE80" s="122" t="str">
        <f t="shared" si="14"/>
        <v/>
      </c>
      <c r="BF80" s="123" t="str">
        <f t="shared" si="15"/>
        <v/>
      </c>
      <c r="BG80" s="123" t="str">
        <f t="shared" si="16"/>
        <v/>
      </c>
      <c r="BH80" s="123" t="str">
        <f t="shared" si="17"/>
        <v/>
      </c>
      <c r="BI80" s="122" t="str">
        <f t="shared" si="18"/>
        <v/>
      </c>
      <c r="BJ80" s="123" t="str">
        <f t="shared" si="19"/>
        <v/>
      </c>
      <c r="BK80" s="123" t="str">
        <f t="shared" si="20"/>
        <v/>
      </c>
      <c r="BL80" s="123" t="str">
        <f t="shared" si="21"/>
        <v/>
      </c>
      <c r="BM80" s="123" t="str">
        <f t="shared" si="22"/>
        <v/>
      </c>
      <c r="BN80" s="123" t="str">
        <f t="shared" si="23"/>
        <v/>
      </c>
      <c r="BO80" s="123" t="str">
        <f t="shared" si="24"/>
        <v/>
      </c>
      <c r="BP80" s="123" t="str">
        <f t="shared" si="25"/>
        <v/>
      </c>
      <c r="BQ80" s="124" t="str">
        <f t="shared" si="26"/>
        <v/>
      </c>
      <c r="BR80" s="141" t="str">
        <f t="shared" si="27"/>
        <v/>
      </c>
      <c r="BS80" s="139" t="str">
        <f t="shared" si="28"/>
        <v/>
      </c>
      <c r="BT80" s="139" t="str">
        <f t="shared" si="29"/>
        <v/>
      </c>
      <c r="BU80" s="139" t="str">
        <f t="shared" si="30"/>
        <v/>
      </c>
      <c r="BV80" s="139" t="str">
        <f t="shared" si="31"/>
        <v/>
      </c>
      <c r="BW80" s="140" t="str">
        <f t="shared" si="32"/>
        <v/>
      </c>
      <c r="BX80" s="141" t="str">
        <f t="shared" si="33"/>
        <v/>
      </c>
      <c r="BY80" s="139" t="str">
        <f t="shared" si="34"/>
        <v/>
      </c>
      <c r="BZ80" s="139" t="str">
        <f t="shared" si="35"/>
        <v/>
      </c>
      <c r="CA80" s="139" t="str">
        <f t="shared" si="36"/>
        <v/>
      </c>
      <c r="CB80" s="139" t="str">
        <f t="shared" si="37"/>
        <v/>
      </c>
      <c r="CC80" s="139" t="str">
        <f t="shared" si="38"/>
        <v/>
      </c>
      <c r="CD80" s="140" t="str">
        <f t="shared" si="39"/>
        <v/>
      </c>
      <c r="CE80" s="141" t="str">
        <f t="shared" si="40"/>
        <v/>
      </c>
      <c r="CF80" s="139" t="str">
        <f t="shared" si="41"/>
        <v/>
      </c>
      <c r="CG80" s="139" t="str">
        <f t="shared" si="42"/>
        <v/>
      </c>
      <c r="CH80" s="139" t="str">
        <f t="shared" si="43"/>
        <v/>
      </c>
      <c r="CI80" s="139" t="str">
        <f t="shared" si="44"/>
        <v/>
      </c>
      <c r="CJ80" s="139" t="str">
        <f t="shared" si="45"/>
        <v/>
      </c>
      <c r="CK80" s="140" t="str">
        <f t="shared" si="46"/>
        <v/>
      </c>
      <c r="CL80" s="141" t="str">
        <f t="shared" si="47"/>
        <v/>
      </c>
      <c r="CM80" s="139" t="str">
        <f t="shared" si="48"/>
        <v/>
      </c>
      <c r="CN80" s="139" t="str">
        <f t="shared" si="49"/>
        <v/>
      </c>
      <c r="CO80" s="139" t="str">
        <f t="shared" si="50"/>
        <v/>
      </c>
      <c r="CP80" s="139" t="str">
        <f t="shared" si="51"/>
        <v/>
      </c>
      <c r="CQ80" s="154" t="str">
        <f t="shared" si="52"/>
        <v/>
      </c>
      <c r="CR80" s="127"/>
      <c r="CS80" s="122" t="str">
        <f t="shared" si="53"/>
        <v/>
      </c>
      <c r="CT80" s="123" t="str">
        <f t="shared" si="54"/>
        <v/>
      </c>
      <c r="CU80" s="123" t="str">
        <f t="shared" si="55"/>
        <v/>
      </c>
      <c r="CV80" s="123" t="str">
        <f t="shared" si="56"/>
        <v/>
      </c>
      <c r="CW80" s="123" t="str">
        <f t="shared" si="57"/>
        <v/>
      </c>
      <c r="CX80" s="123" t="str">
        <f t="shared" si="58"/>
        <v/>
      </c>
      <c r="CY80" s="123" t="str">
        <f t="shared" si="59"/>
        <v/>
      </c>
      <c r="CZ80" s="123" t="str">
        <f t="shared" si="60"/>
        <v/>
      </c>
      <c r="DA80" s="124">
        <f t="shared" si="61"/>
        <v>1450</v>
      </c>
      <c r="DB80" s="128" t="str">
        <f t="shared" si="62"/>
        <v/>
      </c>
      <c r="DC80" s="123" t="str">
        <f t="shared" si="63"/>
        <v/>
      </c>
      <c r="DD80" s="123" t="str">
        <f t="shared" si="64"/>
        <v/>
      </c>
      <c r="DE80" s="123" t="str">
        <f t="shared" si="65"/>
        <v/>
      </c>
      <c r="DF80" s="123" t="str">
        <f t="shared" si="66"/>
        <v/>
      </c>
      <c r="DG80" s="123" t="str">
        <f t="shared" si="67"/>
        <v/>
      </c>
      <c r="DH80" s="123" t="str">
        <f t="shared" si="68"/>
        <v/>
      </c>
      <c r="DI80" s="129" t="str">
        <f t="shared" si="69"/>
        <v/>
      </c>
      <c r="DJ80" s="98" t="s">
        <v>123</v>
      </c>
      <c r="DK80" s="248">
        <f t="shared" si="76"/>
        <v>74</v>
      </c>
    </row>
    <row r="81" spans="2:115" ht="22.5" customHeight="1">
      <c r="B81" s="98" t="s">
        <v>123</v>
      </c>
      <c r="C81" s="248">
        <f t="shared" si="70"/>
        <v>75</v>
      </c>
      <c r="D81" s="259">
        <v>45725</v>
      </c>
      <c r="E81" s="260" t="s">
        <v>128</v>
      </c>
      <c r="F81" s="271" t="s">
        <v>192</v>
      </c>
      <c r="G81" s="278" t="s">
        <v>31</v>
      </c>
      <c r="H81" s="254" t="s">
        <v>61</v>
      </c>
      <c r="I81" s="270"/>
      <c r="J81" s="263">
        <v>549</v>
      </c>
      <c r="K81" s="107">
        <f t="shared" si="71"/>
        <v>121369</v>
      </c>
      <c r="L81" s="256" t="str">
        <f t="shared" ref="L81:L82" si="314">HYPERLINK("./領収書_公開用/外領収書G73,74.pdf","領収書G73,G74")</f>
        <v>領収書G73,G74</v>
      </c>
      <c r="M81" s="267"/>
      <c r="N81" s="258" t="str">
        <f t="shared" ref="N81:R81" si="315">IF($H81=N$6,$I81,"")</f>
        <v/>
      </c>
      <c r="O81" s="136" t="str">
        <f t="shared" si="315"/>
        <v/>
      </c>
      <c r="P81" s="136" t="str">
        <f t="shared" si="315"/>
        <v/>
      </c>
      <c r="Q81" s="136" t="str">
        <f t="shared" si="315"/>
        <v/>
      </c>
      <c r="R81" s="137" t="str">
        <f t="shared" si="315"/>
        <v/>
      </c>
      <c r="S81" s="122" t="str">
        <f t="shared" ref="S81:AI81" si="316">IF($H81=S$6,$J81,"")</f>
        <v/>
      </c>
      <c r="T81" s="123" t="str">
        <f t="shared" si="316"/>
        <v/>
      </c>
      <c r="U81" s="123" t="str">
        <f t="shared" si="316"/>
        <v/>
      </c>
      <c r="V81" s="123" t="str">
        <f t="shared" si="316"/>
        <v/>
      </c>
      <c r="W81" s="122" t="str">
        <f t="shared" si="316"/>
        <v/>
      </c>
      <c r="X81" s="123" t="str">
        <f t="shared" si="316"/>
        <v/>
      </c>
      <c r="Y81" s="123" t="str">
        <f t="shared" si="316"/>
        <v/>
      </c>
      <c r="Z81" s="123" t="str">
        <f t="shared" si="316"/>
        <v/>
      </c>
      <c r="AA81" s="122" t="str">
        <f t="shared" si="316"/>
        <v/>
      </c>
      <c r="AB81" s="123" t="str">
        <f t="shared" si="316"/>
        <v/>
      </c>
      <c r="AC81" s="123" t="str">
        <f t="shared" si="316"/>
        <v/>
      </c>
      <c r="AD81" s="123" t="str">
        <f t="shared" si="316"/>
        <v/>
      </c>
      <c r="AE81" s="123">
        <f t="shared" si="316"/>
        <v>549</v>
      </c>
      <c r="AF81" s="123" t="str">
        <f t="shared" si="316"/>
        <v/>
      </c>
      <c r="AG81" s="123" t="str">
        <f t="shared" si="316"/>
        <v/>
      </c>
      <c r="AH81" s="122" t="str">
        <f t="shared" si="316"/>
        <v/>
      </c>
      <c r="AI81" s="129" t="str">
        <f t="shared" si="316"/>
        <v/>
      </c>
      <c r="AJ81" s="56"/>
      <c r="AK81" s="38"/>
      <c r="AL81" s="98" t="s">
        <v>123</v>
      </c>
      <c r="AM81" s="248">
        <f t="shared" si="74"/>
        <v>75</v>
      </c>
      <c r="AN81" s="138" t="str">
        <f t="shared" ref="AN81:AR81" si="317">IF(AND($G81=AN$4,$H81=AN$6),$I81,"")</f>
        <v/>
      </c>
      <c r="AO81" s="139" t="str">
        <f t="shared" si="317"/>
        <v/>
      </c>
      <c r="AP81" s="139" t="str">
        <f t="shared" si="317"/>
        <v/>
      </c>
      <c r="AQ81" s="139" t="str">
        <f t="shared" si="317"/>
        <v/>
      </c>
      <c r="AR81" s="139" t="str">
        <f t="shared" si="317"/>
        <v/>
      </c>
      <c r="AS81" s="118"/>
      <c r="AT81" s="138" t="str">
        <f t="shared" si="3"/>
        <v/>
      </c>
      <c r="AU81" s="139" t="str">
        <f t="shared" si="4"/>
        <v/>
      </c>
      <c r="AV81" s="139" t="str">
        <f t="shared" si="5"/>
        <v/>
      </c>
      <c r="AW81" s="139" t="str">
        <f t="shared" si="6"/>
        <v/>
      </c>
      <c r="AX81" s="139" t="str">
        <f t="shared" si="7"/>
        <v/>
      </c>
      <c r="AY81" s="140" t="str">
        <f t="shared" si="8"/>
        <v/>
      </c>
      <c r="AZ81" s="141" t="str">
        <f t="shared" si="9"/>
        <v/>
      </c>
      <c r="BA81" s="139" t="str">
        <f t="shared" si="10"/>
        <v/>
      </c>
      <c r="BB81" s="139" t="str">
        <f t="shared" si="11"/>
        <v/>
      </c>
      <c r="BC81" s="139" t="str">
        <f t="shared" si="12"/>
        <v/>
      </c>
      <c r="BD81" s="140" t="str">
        <f t="shared" si="13"/>
        <v/>
      </c>
      <c r="BE81" s="122" t="str">
        <f t="shared" si="14"/>
        <v/>
      </c>
      <c r="BF81" s="123" t="str">
        <f t="shared" si="15"/>
        <v/>
      </c>
      <c r="BG81" s="123" t="str">
        <f t="shared" si="16"/>
        <v/>
      </c>
      <c r="BH81" s="123" t="str">
        <f t="shared" si="17"/>
        <v/>
      </c>
      <c r="BI81" s="122" t="str">
        <f t="shared" si="18"/>
        <v/>
      </c>
      <c r="BJ81" s="123" t="str">
        <f t="shared" si="19"/>
        <v/>
      </c>
      <c r="BK81" s="123" t="str">
        <f t="shared" si="20"/>
        <v/>
      </c>
      <c r="BL81" s="123" t="str">
        <f t="shared" si="21"/>
        <v/>
      </c>
      <c r="BM81" s="123" t="str">
        <f t="shared" si="22"/>
        <v/>
      </c>
      <c r="BN81" s="123" t="str">
        <f t="shared" si="23"/>
        <v/>
      </c>
      <c r="BO81" s="123" t="str">
        <f t="shared" si="24"/>
        <v/>
      </c>
      <c r="BP81" s="123" t="str">
        <f t="shared" si="25"/>
        <v/>
      </c>
      <c r="BQ81" s="124" t="str">
        <f t="shared" si="26"/>
        <v/>
      </c>
      <c r="BR81" s="142" t="str">
        <f t="shared" si="27"/>
        <v/>
      </c>
      <c r="BS81" s="143" t="str">
        <f t="shared" si="28"/>
        <v/>
      </c>
      <c r="BT81" s="143" t="str">
        <f t="shared" si="29"/>
        <v/>
      </c>
      <c r="BU81" s="143" t="str">
        <f t="shared" si="30"/>
        <v/>
      </c>
      <c r="BV81" s="143" t="str">
        <f t="shared" si="31"/>
        <v/>
      </c>
      <c r="BW81" s="144" t="str">
        <f t="shared" si="32"/>
        <v/>
      </c>
      <c r="BX81" s="141" t="str">
        <f t="shared" si="33"/>
        <v/>
      </c>
      <c r="BY81" s="139" t="str">
        <f t="shared" si="34"/>
        <v/>
      </c>
      <c r="BZ81" s="139" t="str">
        <f t="shared" si="35"/>
        <v/>
      </c>
      <c r="CA81" s="139" t="str">
        <f t="shared" si="36"/>
        <v/>
      </c>
      <c r="CB81" s="139" t="str">
        <f t="shared" si="37"/>
        <v/>
      </c>
      <c r="CC81" s="139" t="str">
        <f t="shared" si="38"/>
        <v/>
      </c>
      <c r="CD81" s="140" t="str">
        <f t="shared" si="39"/>
        <v/>
      </c>
      <c r="CE81" s="141" t="str">
        <f t="shared" si="40"/>
        <v/>
      </c>
      <c r="CF81" s="139" t="str">
        <f t="shared" si="41"/>
        <v/>
      </c>
      <c r="CG81" s="139" t="str">
        <f t="shared" si="42"/>
        <v/>
      </c>
      <c r="CH81" s="139" t="str">
        <f t="shared" si="43"/>
        <v/>
      </c>
      <c r="CI81" s="139" t="str">
        <f t="shared" si="44"/>
        <v/>
      </c>
      <c r="CJ81" s="139" t="str">
        <f t="shared" si="45"/>
        <v/>
      </c>
      <c r="CK81" s="140" t="str">
        <f t="shared" si="46"/>
        <v/>
      </c>
      <c r="CL81" s="142" t="str">
        <f t="shared" si="47"/>
        <v/>
      </c>
      <c r="CM81" s="143" t="str">
        <f t="shared" si="48"/>
        <v/>
      </c>
      <c r="CN81" s="143" t="str">
        <f t="shared" si="49"/>
        <v/>
      </c>
      <c r="CO81" s="143" t="str">
        <f t="shared" si="50"/>
        <v/>
      </c>
      <c r="CP81" s="143" t="str">
        <f t="shared" si="51"/>
        <v/>
      </c>
      <c r="CQ81" s="145" t="str">
        <f t="shared" si="52"/>
        <v/>
      </c>
      <c r="CR81" s="127"/>
      <c r="CS81" s="122" t="str">
        <f t="shared" si="53"/>
        <v/>
      </c>
      <c r="CT81" s="123" t="str">
        <f t="shared" si="54"/>
        <v/>
      </c>
      <c r="CU81" s="123" t="str">
        <f t="shared" si="55"/>
        <v/>
      </c>
      <c r="CV81" s="123" t="str">
        <f t="shared" si="56"/>
        <v/>
      </c>
      <c r="CW81" s="123" t="str">
        <f t="shared" si="57"/>
        <v/>
      </c>
      <c r="CX81" s="123" t="str">
        <f t="shared" si="58"/>
        <v/>
      </c>
      <c r="CY81" s="123" t="str">
        <f t="shared" si="59"/>
        <v/>
      </c>
      <c r="CZ81" s="123" t="str">
        <f t="shared" si="60"/>
        <v/>
      </c>
      <c r="DA81" s="124" t="str">
        <f t="shared" si="61"/>
        <v/>
      </c>
      <c r="DB81" s="128" t="str">
        <f t="shared" si="62"/>
        <v/>
      </c>
      <c r="DC81" s="123" t="str">
        <f t="shared" si="63"/>
        <v/>
      </c>
      <c r="DD81" s="123" t="str">
        <f t="shared" si="64"/>
        <v/>
      </c>
      <c r="DE81" s="123" t="str">
        <f t="shared" si="65"/>
        <v/>
      </c>
      <c r="DF81" s="123" t="str">
        <f t="shared" si="66"/>
        <v/>
      </c>
      <c r="DG81" s="123" t="str">
        <f t="shared" si="67"/>
        <v/>
      </c>
      <c r="DH81" s="123">
        <f t="shared" si="68"/>
        <v>549</v>
      </c>
      <c r="DI81" s="129" t="str">
        <f t="shared" si="69"/>
        <v/>
      </c>
      <c r="DJ81" s="98" t="s">
        <v>123</v>
      </c>
      <c r="DK81" s="248">
        <f t="shared" si="76"/>
        <v>75</v>
      </c>
    </row>
    <row r="82" spans="2:115" ht="22.5" customHeight="1">
      <c r="B82" s="98" t="s">
        <v>123</v>
      </c>
      <c r="C82" s="248">
        <f t="shared" si="70"/>
        <v>76</v>
      </c>
      <c r="D82" s="259">
        <v>45725</v>
      </c>
      <c r="E82" s="260" t="s">
        <v>128</v>
      </c>
      <c r="F82" s="271" t="s">
        <v>193</v>
      </c>
      <c r="G82" s="278" t="s">
        <v>31</v>
      </c>
      <c r="H82" s="254" t="s">
        <v>61</v>
      </c>
      <c r="I82" s="270"/>
      <c r="J82" s="263">
        <v>880</v>
      </c>
      <c r="K82" s="107">
        <f t="shared" si="71"/>
        <v>120489</v>
      </c>
      <c r="L82" s="256" t="str">
        <f t="shared" si="314"/>
        <v>領収書G73,G74</v>
      </c>
      <c r="M82" s="267"/>
      <c r="N82" s="258" t="str">
        <f t="shared" ref="N82:R82" si="318">IF($H82=N$6,$I82,"")</f>
        <v/>
      </c>
      <c r="O82" s="136" t="str">
        <f t="shared" si="318"/>
        <v/>
      </c>
      <c r="P82" s="136" t="str">
        <f t="shared" si="318"/>
        <v/>
      </c>
      <c r="Q82" s="136" t="str">
        <f t="shared" si="318"/>
        <v/>
      </c>
      <c r="R82" s="137" t="str">
        <f t="shared" si="318"/>
        <v/>
      </c>
      <c r="S82" s="122" t="str">
        <f t="shared" ref="S82:AI82" si="319">IF($H82=S$6,$J82,"")</f>
        <v/>
      </c>
      <c r="T82" s="123" t="str">
        <f t="shared" si="319"/>
        <v/>
      </c>
      <c r="U82" s="123" t="str">
        <f t="shared" si="319"/>
        <v/>
      </c>
      <c r="V82" s="123" t="str">
        <f t="shared" si="319"/>
        <v/>
      </c>
      <c r="W82" s="122" t="str">
        <f t="shared" si="319"/>
        <v/>
      </c>
      <c r="X82" s="123" t="str">
        <f t="shared" si="319"/>
        <v/>
      </c>
      <c r="Y82" s="123" t="str">
        <f t="shared" si="319"/>
        <v/>
      </c>
      <c r="Z82" s="123" t="str">
        <f t="shared" si="319"/>
        <v/>
      </c>
      <c r="AA82" s="122" t="str">
        <f t="shared" si="319"/>
        <v/>
      </c>
      <c r="AB82" s="123" t="str">
        <f t="shared" si="319"/>
        <v/>
      </c>
      <c r="AC82" s="123" t="str">
        <f t="shared" si="319"/>
        <v/>
      </c>
      <c r="AD82" s="123" t="str">
        <f t="shared" si="319"/>
        <v/>
      </c>
      <c r="AE82" s="123">
        <f t="shared" si="319"/>
        <v>880</v>
      </c>
      <c r="AF82" s="123" t="str">
        <f t="shared" si="319"/>
        <v/>
      </c>
      <c r="AG82" s="123" t="str">
        <f t="shared" si="319"/>
        <v/>
      </c>
      <c r="AH82" s="122" t="str">
        <f t="shared" si="319"/>
        <v/>
      </c>
      <c r="AI82" s="129" t="str">
        <f t="shared" si="319"/>
        <v/>
      </c>
      <c r="AJ82" s="56"/>
      <c r="AK82" s="38"/>
      <c r="AL82" s="98" t="s">
        <v>123</v>
      </c>
      <c r="AM82" s="248">
        <f t="shared" si="74"/>
        <v>76</v>
      </c>
      <c r="AN82" s="138" t="str">
        <f t="shared" ref="AN82:AR82" si="320">IF(AND($G82=AN$4,$H82=AN$6),$I82,"")</f>
        <v/>
      </c>
      <c r="AO82" s="139" t="str">
        <f t="shared" si="320"/>
        <v/>
      </c>
      <c r="AP82" s="139" t="str">
        <f t="shared" si="320"/>
        <v/>
      </c>
      <c r="AQ82" s="139" t="str">
        <f t="shared" si="320"/>
        <v/>
      </c>
      <c r="AR82" s="139" t="str">
        <f t="shared" si="320"/>
        <v/>
      </c>
      <c r="AS82" s="118"/>
      <c r="AT82" s="138" t="str">
        <f t="shared" si="3"/>
        <v/>
      </c>
      <c r="AU82" s="139" t="str">
        <f t="shared" si="4"/>
        <v/>
      </c>
      <c r="AV82" s="139" t="str">
        <f t="shared" si="5"/>
        <v/>
      </c>
      <c r="AW82" s="139" t="str">
        <f t="shared" si="6"/>
        <v/>
      </c>
      <c r="AX82" s="139" t="str">
        <f t="shared" si="7"/>
        <v/>
      </c>
      <c r="AY82" s="140" t="str">
        <f t="shared" si="8"/>
        <v/>
      </c>
      <c r="AZ82" s="141" t="str">
        <f t="shared" si="9"/>
        <v/>
      </c>
      <c r="BA82" s="139" t="str">
        <f t="shared" si="10"/>
        <v/>
      </c>
      <c r="BB82" s="139" t="str">
        <f t="shared" si="11"/>
        <v/>
      </c>
      <c r="BC82" s="139" t="str">
        <f t="shared" si="12"/>
        <v/>
      </c>
      <c r="BD82" s="140" t="str">
        <f t="shared" si="13"/>
        <v/>
      </c>
      <c r="BE82" s="122" t="str">
        <f t="shared" si="14"/>
        <v/>
      </c>
      <c r="BF82" s="123" t="str">
        <f t="shared" si="15"/>
        <v/>
      </c>
      <c r="BG82" s="123" t="str">
        <f t="shared" si="16"/>
        <v/>
      </c>
      <c r="BH82" s="123" t="str">
        <f t="shared" si="17"/>
        <v/>
      </c>
      <c r="BI82" s="122" t="str">
        <f t="shared" si="18"/>
        <v/>
      </c>
      <c r="BJ82" s="123" t="str">
        <f t="shared" si="19"/>
        <v/>
      </c>
      <c r="BK82" s="123" t="str">
        <f t="shared" si="20"/>
        <v/>
      </c>
      <c r="BL82" s="123" t="str">
        <f t="shared" si="21"/>
        <v/>
      </c>
      <c r="BM82" s="123" t="str">
        <f t="shared" si="22"/>
        <v/>
      </c>
      <c r="BN82" s="123" t="str">
        <f t="shared" si="23"/>
        <v/>
      </c>
      <c r="BO82" s="123" t="str">
        <f t="shared" si="24"/>
        <v/>
      </c>
      <c r="BP82" s="123" t="str">
        <f t="shared" si="25"/>
        <v/>
      </c>
      <c r="BQ82" s="124" t="str">
        <f t="shared" si="26"/>
        <v/>
      </c>
      <c r="BR82" s="141" t="str">
        <f t="shared" si="27"/>
        <v/>
      </c>
      <c r="BS82" s="139" t="str">
        <f t="shared" si="28"/>
        <v/>
      </c>
      <c r="BT82" s="139" t="str">
        <f t="shared" si="29"/>
        <v/>
      </c>
      <c r="BU82" s="139" t="str">
        <f t="shared" si="30"/>
        <v/>
      </c>
      <c r="BV82" s="139" t="str">
        <f t="shared" si="31"/>
        <v/>
      </c>
      <c r="BW82" s="140" t="str">
        <f t="shared" si="32"/>
        <v/>
      </c>
      <c r="BX82" s="141" t="str">
        <f t="shared" si="33"/>
        <v/>
      </c>
      <c r="BY82" s="139" t="str">
        <f t="shared" si="34"/>
        <v/>
      </c>
      <c r="BZ82" s="139" t="str">
        <f t="shared" si="35"/>
        <v/>
      </c>
      <c r="CA82" s="139" t="str">
        <f t="shared" si="36"/>
        <v/>
      </c>
      <c r="CB82" s="139" t="str">
        <f t="shared" si="37"/>
        <v/>
      </c>
      <c r="CC82" s="139" t="str">
        <f t="shared" si="38"/>
        <v/>
      </c>
      <c r="CD82" s="140" t="str">
        <f t="shared" si="39"/>
        <v/>
      </c>
      <c r="CE82" s="141" t="str">
        <f t="shared" si="40"/>
        <v/>
      </c>
      <c r="CF82" s="139" t="str">
        <f t="shared" si="41"/>
        <v/>
      </c>
      <c r="CG82" s="139" t="str">
        <f t="shared" si="42"/>
        <v/>
      </c>
      <c r="CH82" s="139" t="str">
        <f t="shared" si="43"/>
        <v/>
      </c>
      <c r="CI82" s="139" t="str">
        <f t="shared" si="44"/>
        <v/>
      </c>
      <c r="CJ82" s="139" t="str">
        <f t="shared" si="45"/>
        <v/>
      </c>
      <c r="CK82" s="140" t="str">
        <f t="shared" si="46"/>
        <v/>
      </c>
      <c r="CL82" s="141" t="str">
        <f t="shared" si="47"/>
        <v/>
      </c>
      <c r="CM82" s="139" t="str">
        <f t="shared" si="48"/>
        <v/>
      </c>
      <c r="CN82" s="139" t="str">
        <f t="shared" si="49"/>
        <v/>
      </c>
      <c r="CO82" s="139" t="str">
        <f t="shared" si="50"/>
        <v/>
      </c>
      <c r="CP82" s="139" t="str">
        <f t="shared" si="51"/>
        <v/>
      </c>
      <c r="CQ82" s="154" t="str">
        <f t="shared" si="52"/>
        <v/>
      </c>
      <c r="CR82" s="127"/>
      <c r="CS82" s="122" t="str">
        <f t="shared" si="53"/>
        <v/>
      </c>
      <c r="CT82" s="123" t="str">
        <f t="shared" si="54"/>
        <v/>
      </c>
      <c r="CU82" s="123" t="str">
        <f t="shared" si="55"/>
        <v/>
      </c>
      <c r="CV82" s="123" t="str">
        <f t="shared" si="56"/>
        <v/>
      </c>
      <c r="CW82" s="123" t="str">
        <f t="shared" si="57"/>
        <v/>
      </c>
      <c r="CX82" s="123" t="str">
        <f t="shared" si="58"/>
        <v/>
      </c>
      <c r="CY82" s="123" t="str">
        <f t="shared" si="59"/>
        <v/>
      </c>
      <c r="CZ82" s="123" t="str">
        <f t="shared" si="60"/>
        <v/>
      </c>
      <c r="DA82" s="124" t="str">
        <f t="shared" si="61"/>
        <v/>
      </c>
      <c r="DB82" s="128" t="str">
        <f t="shared" si="62"/>
        <v/>
      </c>
      <c r="DC82" s="123" t="str">
        <f t="shared" si="63"/>
        <v/>
      </c>
      <c r="DD82" s="123" t="str">
        <f t="shared" si="64"/>
        <v/>
      </c>
      <c r="DE82" s="123" t="str">
        <f t="shared" si="65"/>
        <v/>
      </c>
      <c r="DF82" s="123" t="str">
        <f t="shared" si="66"/>
        <v/>
      </c>
      <c r="DG82" s="123" t="str">
        <f t="shared" si="67"/>
        <v/>
      </c>
      <c r="DH82" s="123">
        <f t="shared" si="68"/>
        <v>880</v>
      </c>
      <c r="DI82" s="129" t="str">
        <f t="shared" si="69"/>
        <v/>
      </c>
      <c r="DJ82" s="98" t="s">
        <v>123</v>
      </c>
      <c r="DK82" s="248">
        <f t="shared" si="76"/>
        <v>76</v>
      </c>
    </row>
    <row r="83" spans="2:115" ht="22.5" customHeight="1">
      <c r="B83" s="98" t="s">
        <v>123</v>
      </c>
      <c r="C83" s="248">
        <f t="shared" si="70"/>
        <v>77</v>
      </c>
      <c r="D83" s="259">
        <v>45726</v>
      </c>
      <c r="E83" s="260" t="s">
        <v>124</v>
      </c>
      <c r="F83" s="271" t="s">
        <v>125</v>
      </c>
      <c r="G83" s="272" t="s">
        <v>20</v>
      </c>
      <c r="H83" s="254" t="s">
        <v>46</v>
      </c>
      <c r="I83" s="270">
        <v>500000</v>
      </c>
      <c r="J83" s="263"/>
      <c r="K83" s="107">
        <f t="shared" si="71"/>
        <v>620489</v>
      </c>
      <c r="L83" s="256" t="s">
        <v>194</v>
      </c>
      <c r="M83" s="257"/>
      <c r="N83" s="258" t="str">
        <f t="shared" ref="N83:R83" si="321">IF($H83=N$6,$I83,"")</f>
        <v/>
      </c>
      <c r="O83" s="136" t="str">
        <f t="shared" si="321"/>
        <v/>
      </c>
      <c r="P83" s="136">
        <f t="shared" si="321"/>
        <v>500000</v>
      </c>
      <c r="Q83" s="136" t="str">
        <f t="shared" si="321"/>
        <v/>
      </c>
      <c r="R83" s="137" t="str">
        <f t="shared" si="321"/>
        <v/>
      </c>
      <c r="S83" s="122" t="str">
        <f t="shared" ref="S83:AI83" si="322">IF($H83=S$6,$J83,"")</f>
        <v/>
      </c>
      <c r="T83" s="123" t="str">
        <f t="shared" si="322"/>
        <v/>
      </c>
      <c r="U83" s="123" t="str">
        <f t="shared" si="322"/>
        <v/>
      </c>
      <c r="V83" s="123" t="str">
        <f t="shared" si="322"/>
        <v/>
      </c>
      <c r="W83" s="122" t="str">
        <f t="shared" si="322"/>
        <v/>
      </c>
      <c r="X83" s="123" t="str">
        <f t="shared" si="322"/>
        <v/>
      </c>
      <c r="Y83" s="123" t="str">
        <f t="shared" si="322"/>
        <v/>
      </c>
      <c r="Z83" s="123" t="str">
        <f t="shared" si="322"/>
        <v/>
      </c>
      <c r="AA83" s="122" t="str">
        <f t="shared" si="322"/>
        <v/>
      </c>
      <c r="AB83" s="123" t="str">
        <f t="shared" si="322"/>
        <v/>
      </c>
      <c r="AC83" s="123" t="str">
        <f t="shared" si="322"/>
        <v/>
      </c>
      <c r="AD83" s="123" t="str">
        <f t="shared" si="322"/>
        <v/>
      </c>
      <c r="AE83" s="123" t="str">
        <f t="shared" si="322"/>
        <v/>
      </c>
      <c r="AF83" s="123" t="str">
        <f t="shared" si="322"/>
        <v/>
      </c>
      <c r="AG83" s="123" t="str">
        <f t="shared" si="322"/>
        <v/>
      </c>
      <c r="AH83" s="122" t="str">
        <f t="shared" si="322"/>
        <v/>
      </c>
      <c r="AI83" s="129" t="str">
        <f t="shared" si="322"/>
        <v/>
      </c>
      <c r="AJ83" s="56"/>
      <c r="AK83" s="38"/>
      <c r="AL83" s="98" t="s">
        <v>123</v>
      </c>
      <c r="AM83" s="248">
        <f t="shared" si="74"/>
        <v>77</v>
      </c>
      <c r="AN83" s="138" t="str">
        <f t="shared" ref="AN83:AR83" si="323">IF(AND($G83=AN$4,$H83=AN$6),$I83,"")</f>
        <v/>
      </c>
      <c r="AO83" s="139" t="str">
        <f t="shared" si="323"/>
        <v/>
      </c>
      <c r="AP83" s="139">
        <f t="shared" si="323"/>
        <v>500000</v>
      </c>
      <c r="AQ83" s="139" t="str">
        <f t="shared" si="323"/>
        <v/>
      </c>
      <c r="AR83" s="139" t="str">
        <f t="shared" si="323"/>
        <v/>
      </c>
      <c r="AS83" s="118"/>
      <c r="AT83" s="138" t="str">
        <f t="shared" si="3"/>
        <v/>
      </c>
      <c r="AU83" s="139" t="str">
        <f t="shared" si="4"/>
        <v/>
      </c>
      <c r="AV83" s="139" t="str">
        <f t="shared" si="5"/>
        <v/>
      </c>
      <c r="AW83" s="139" t="str">
        <f t="shared" si="6"/>
        <v/>
      </c>
      <c r="AX83" s="139" t="str">
        <f t="shared" si="7"/>
        <v/>
      </c>
      <c r="AY83" s="140" t="str">
        <f t="shared" si="8"/>
        <v/>
      </c>
      <c r="AZ83" s="141" t="str">
        <f t="shared" si="9"/>
        <v/>
      </c>
      <c r="BA83" s="139" t="str">
        <f t="shared" si="10"/>
        <v/>
      </c>
      <c r="BB83" s="139" t="str">
        <f t="shared" si="11"/>
        <v/>
      </c>
      <c r="BC83" s="139" t="str">
        <f t="shared" si="12"/>
        <v/>
      </c>
      <c r="BD83" s="140" t="str">
        <f t="shared" si="13"/>
        <v/>
      </c>
      <c r="BE83" s="122" t="str">
        <f t="shared" si="14"/>
        <v/>
      </c>
      <c r="BF83" s="123" t="str">
        <f t="shared" si="15"/>
        <v/>
      </c>
      <c r="BG83" s="123" t="str">
        <f t="shared" si="16"/>
        <v/>
      </c>
      <c r="BH83" s="123" t="str">
        <f t="shared" si="17"/>
        <v/>
      </c>
      <c r="BI83" s="122" t="str">
        <f t="shared" si="18"/>
        <v/>
      </c>
      <c r="BJ83" s="123" t="str">
        <f t="shared" si="19"/>
        <v/>
      </c>
      <c r="BK83" s="123" t="str">
        <f t="shared" si="20"/>
        <v/>
      </c>
      <c r="BL83" s="123" t="str">
        <f t="shared" si="21"/>
        <v/>
      </c>
      <c r="BM83" s="123" t="str">
        <f t="shared" si="22"/>
        <v/>
      </c>
      <c r="BN83" s="123" t="str">
        <f t="shared" si="23"/>
        <v/>
      </c>
      <c r="BO83" s="123" t="str">
        <f t="shared" si="24"/>
        <v/>
      </c>
      <c r="BP83" s="123" t="str">
        <f t="shared" si="25"/>
        <v/>
      </c>
      <c r="BQ83" s="124" t="str">
        <f t="shared" si="26"/>
        <v/>
      </c>
      <c r="BR83" s="141" t="str">
        <f t="shared" si="27"/>
        <v/>
      </c>
      <c r="BS83" s="139" t="str">
        <f t="shared" si="28"/>
        <v/>
      </c>
      <c r="BT83" s="139" t="str">
        <f t="shared" si="29"/>
        <v/>
      </c>
      <c r="BU83" s="139" t="str">
        <f t="shared" si="30"/>
        <v/>
      </c>
      <c r="BV83" s="139" t="str">
        <f t="shared" si="31"/>
        <v/>
      </c>
      <c r="BW83" s="140" t="str">
        <f t="shared" si="32"/>
        <v/>
      </c>
      <c r="BX83" s="141" t="str">
        <f t="shared" si="33"/>
        <v/>
      </c>
      <c r="BY83" s="139" t="str">
        <f t="shared" si="34"/>
        <v/>
      </c>
      <c r="BZ83" s="139" t="str">
        <f t="shared" si="35"/>
        <v/>
      </c>
      <c r="CA83" s="139" t="str">
        <f t="shared" si="36"/>
        <v/>
      </c>
      <c r="CB83" s="139" t="str">
        <f t="shared" si="37"/>
        <v/>
      </c>
      <c r="CC83" s="139" t="str">
        <f t="shared" si="38"/>
        <v/>
      </c>
      <c r="CD83" s="140" t="str">
        <f t="shared" si="39"/>
        <v/>
      </c>
      <c r="CE83" s="141" t="str">
        <f t="shared" si="40"/>
        <v/>
      </c>
      <c r="CF83" s="139" t="str">
        <f t="shared" si="41"/>
        <v/>
      </c>
      <c r="CG83" s="139" t="str">
        <f t="shared" si="42"/>
        <v/>
      </c>
      <c r="CH83" s="139" t="str">
        <f t="shared" si="43"/>
        <v/>
      </c>
      <c r="CI83" s="139" t="str">
        <f t="shared" si="44"/>
        <v/>
      </c>
      <c r="CJ83" s="139" t="str">
        <f t="shared" si="45"/>
        <v/>
      </c>
      <c r="CK83" s="140" t="str">
        <f t="shared" si="46"/>
        <v/>
      </c>
      <c r="CL83" s="141" t="str">
        <f t="shared" si="47"/>
        <v/>
      </c>
      <c r="CM83" s="139" t="str">
        <f t="shared" si="48"/>
        <v/>
      </c>
      <c r="CN83" s="139" t="str">
        <f t="shared" si="49"/>
        <v/>
      </c>
      <c r="CO83" s="139" t="str">
        <f t="shared" si="50"/>
        <v/>
      </c>
      <c r="CP83" s="139" t="str">
        <f t="shared" si="51"/>
        <v/>
      </c>
      <c r="CQ83" s="154" t="str">
        <f t="shared" si="52"/>
        <v/>
      </c>
      <c r="CR83" s="127"/>
      <c r="CS83" s="122" t="str">
        <f t="shared" si="53"/>
        <v/>
      </c>
      <c r="CT83" s="123" t="str">
        <f t="shared" si="54"/>
        <v/>
      </c>
      <c r="CU83" s="123" t="str">
        <f t="shared" si="55"/>
        <v/>
      </c>
      <c r="CV83" s="123" t="str">
        <f t="shared" si="56"/>
        <v/>
      </c>
      <c r="CW83" s="123" t="str">
        <f t="shared" si="57"/>
        <v/>
      </c>
      <c r="CX83" s="123" t="str">
        <f t="shared" si="58"/>
        <v/>
      </c>
      <c r="CY83" s="123" t="str">
        <f t="shared" si="59"/>
        <v/>
      </c>
      <c r="CZ83" s="123" t="str">
        <f t="shared" si="60"/>
        <v/>
      </c>
      <c r="DA83" s="124" t="str">
        <f t="shared" si="61"/>
        <v/>
      </c>
      <c r="DB83" s="128" t="str">
        <f t="shared" si="62"/>
        <v/>
      </c>
      <c r="DC83" s="123" t="str">
        <f t="shared" si="63"/>
        <v/>
      </c>
      <c r="DD83" s="123" t="str">
        <f t="shared" si="64"/>
        <v/>
      </c>
      <c r="DE83" s="123" t="str">
        <f t="shared" si="65"/>
        <v/>
      </c>
      <c r="DF83" s="123" t="str">
        <f t="shared" si="66"/>
        <v/>
      </c>
      <c r="DG83" s="123" t="str">
        <f t="shared" si="67"/>
        <v/>
      </c>
      <c r="DH83" s="123" t="str">
        <f t="shared" si="68"/>
        <v/>
      </c>
      <c r="DI83" s="129" t="str">
        <f t="shared" si="69"/>
        <v/>
      </c>
      <c r="DJ83" s="98" t="s">
        <v>123</v>
      </c>
      <c r="DK83" s="248">
        <f t="shared" si="76"/>
        <v>77</v>
      </c>
    </row>
    <row r="84" spans="2:115" ht="22.5" customHeight="1">
      <c r="B84" s="98" t="s">
        <v>123</v>
      </c>
      <c r="C84" s="248">
        <f t="shared" si="70"/>
        <v>78</v>
      </c>
      <c r="D84" s="259">
        <v>45726</v>
      </c>
      <c r="E84" s="260" t="s">
        <v>128</v>
      </c>
      <c r="F84" s="271" t="s">
        <v>195</v>
      </c>
      <c r="G84" s="272" t="s">
        <v>30</v>
      </c>
      <c r="H84" s="254" t="s">
        <v>51</v>
      </c>
      <c r="I84" s="270"/>
      <c r="J84" s="263">
        <v>146200</v>
      </c>
      <c r="K84" s="107">
        <f t="shared" si="71"/>
        <v>474289</v>
      </c>
      <c r="L84" s="256" t="str">
        <f>HYPERLINK("./領収書_公開用/外領収書G75.pdf","領収書G75")</f>
        <v>領収書G75</v>
      </c>
      <c r="M84" s="256" t="str">
        <f>HYPERLINK("./領収書_公開用/外領収書G75請求書G75.pdf","請求書G75")</f>
        <v>請求書G75</v>
      </c>
      <c r="N84" s="258" t="str">
        <f t="shared" ref="N84:R84" si="324">IF($H84=N$6,$I84,"")</f>
        <v/>
      </c>
      <c r="O84" s="136" t="str">
        <f t="shared" si="324"/>
        <v/>
      </c>
      <c r="P84" s="136" t="str">
        <f t="shared" si="324"/>
        <v/>
      </c>
      <c r="Q84" s="136" t="str">
        <f t="shared" si="324"/>
        <v/>
      </c>
      <c r="R84" s="137" t="str">
        <f t="shared" si="324"/>
        <v/>
      </c>
      <c r="S84" s="122" t="str">
        <f t="shared" ref="S84:AI84" si="325">IF($H84=S$6,$J84,"")</f>
        <v/>
      </c>
      <c r="T84" s="123" t="str">
        <f t="shared" si="325"/>
        <v/>
      </c>
      <c r="U84" s="123">
        <f t="shared" si="325"/>
        <v>146200</v>
      </c>
      <c r="V84" s="123" t="str">
        <f t="shared" si="325"/>
        <v/>
      </c>
      <c r="W84" s="122" t="str">
        <f t="shared" si="325"/>
        <v/>
      </c>
      <c r="X84" s="123" t="str">
        <f t="shared" si="325"/>
        <v/>
      </c>
      <c r="Y84" s="123" t="str">
        <f t="shared" si="325"/>
        <v/>
      </c>
      <c r="Z84" s="123" t="str">
        <f t="shared" si="325"/>
        <v/>
      </c>
      <c r="AA84" s="122" t="str">
        <f t="shared" si="325"/>
        <v/>
      </c>
      <c r="AB84" s="123" t="str">
        <f t="shared" si="325"/>
        <v/>
      </c>
      <c r="AC84" s="123" t="str">
        <f t="shared" si="325"/>
        <v/>
      </c>
      <c r="AD84" s="123" t="str">
        <f t="shared" si="325"/>
        <v/>
      </c>
      <c r="AE84" s="123" t="str">
        <f t="shared" si="325"/>
        <v/>
      </c>
      <c r="AF84" s="123" t="str">
        <f t="shared" si="325"/>
        <v/>
      </c>
      <c r="AG84" s="123" t="str">
        <f t="shared" si="325"/>
        <v/>
      </c>
      <c r="AH84" s="122" t="str">
        <f t="shared" si="325"/>
        <v/>
      </c>
      <c r="AI84" s="129" t="str">
        <f t="shared" si="325"/>
        <v/>
      </c>
      <c r="AJ84" s="56"/>
      <c r="AK84" s="38"/>
      <c r="AL84" s="98" t="s">
        <v>123</v>
      </c>
      <c r="AM84" s="248">
        <f t="shared" si="74"/>
        <v>78</v>
      </c>
      <c r="AN84" s="138" t="str">
        <f t="shared" ref="AN84:AR84" si="326">IF(AND($G84=AN$4,$H84=AN$6),$I84,"")</f>
        <v/>
      </c>
      <c r="AO84" s="139" t="str">
        <f t="shared" si="326"/>
        <v/>
      </c>
      <c r="AP84" s="139" t="str">
        <f t="shared" si="326"/>
        <v/>
      </c>
      <c r="AQ84" s="139" t="str">
        <f t="shared" si="326"/>
        <v/>
      </c>
      <c r="AR84" s="139" t="str">
        <f t="shared" si="326"/>
        <v/>
      </c>
      <c r="AS84" s="118"/>
      <c r="AT84" s="138" t="str">
        <f t="shared" si="3"/>
        <v/>
      </c>
      <c r="AU84" s="139" t="str">
        <f t="shared" si="4"/>
        <v/>
      </c>
      <c r="AV84" s="139" t="str">
        <f t="shared" si="5"/>
        <v/>
      </c>
      <c r="AW84" s="139" t="str">
        <f t="shared" si="6"/>
        <v/>
      </c>
      <c r="AX84" s="139" t="str">
        <f t="shared" si="7"/>
        <v/>
      </c>
      <c r="AY84" s="140" t="str">
        <f t="shared" si="8"/>
        <v/>
      </c>
      <c r="AZ84" s="141" t="str">
        <f t="shared" si="9"/>
        <v/>
      </c>
      <c r="BA84" s="139" t="str">
        <f t="shared" si="10"/>
        <v/>
      </c>
      <c r="BB84" s="139" t="str">
        <f t="shared" si="11"/>
        <v/>
      </c>
      <c r="BC84" s="139" t="str">
        <f t="shared" si="12"/>
        <v/>
      </c>
      <c r="BD84" s="140" t="str">
        <f t="shared" si="13"/>
        <v/>
      </c>
      <c r="BE84" s="122" t="str">
        <f t="shared" si="14"/>
        <v/>
      </c>
      <c r="BF84" s="123" t="str">
        <f t="shared" si="15"/>
        <v/>
      </c>
      <c r="BG84" s="123" t="str">
        <f t="shared" si="16"/>
        <v/>
      </c>
      <c r="BH84" s="123" t="str">
        <f t="shared" si="17"/>
        <v/>
      </c>
      <c r="BI84" s="122" t="str">
        <f t="shared" si="18"/>
        <v/>
      </c>
      <c r="BJ84" s="123" t="str">
        <f t="shared" si="19"/>
        <v/>
      </c>
      <c r="BK84" s="123" t="str">
        <f t="shared" si="20"/>
        <v/>
      </c>
      <c r="BL84" s="123" t="str">
        <f t="shared" si="21"/>
        <v/>
      </c>
      <c r="BM84" s="123" t="str">
        <f t="shared" si="22"/>
        <v/>
      </c>
      <c r="BN84" s="123" t="str">
        <f t="shared" si="23"/>
        <v/>
      </c>
      <c r="BO84" s="123" t="str">
        <f t="shared" si="24"/>
        <v/>
      </c>
      <c r="BP84" s="123" t="str">
        <f t="shared" si="25"/>
        <v/>
      </c>
      <c r="BQ84" s="124" t="str">
        <f t="shared" si="26"/>
        <v/>
      </c>
      <c r="BR84" s="142" t="str">
        <f t="shared" si="27"/>
        <v/>
      </c>
      <c r="BS84" s="143" t="str">
        <f t="shared" si="28"/>
        <v/>
      </c>
      <c r="BT84" s="143" t="str">
        <f t="shared" si="29"/>
        <v/>
      </c>
      <c r="BU84" s="143" t="str">
        <f t="shared" si="30"/>
        <v/>
      </c>
      <c r="BV84" s="143" t="str">
        <f t="shared" si="31"/>
        <v/>
      </c>
      <c r="BW84" s="144" t="str">
        <f t="shared" si="32"/>
        <v/>
      </c>
      <c r="BX84" s="141" t="str">
        <f t="shared" si="33"/>
        <v/>
      </c>
      <c r="BY84" s="139" t="str">
        <f t="shared" si="34"/>
        <v/>
      </c>
      <c r="BZ84" s="139" t="str">
        <f t="shared" si="35"/>
        <v/>
      </c>
      <c r="CA84" s="139" t="str">
        <f t="shared" si="36"/>
        <v/>
      </c>
      <c r="CB84" s="139" t="str">
        <f t="shared" si="37"/>
        <v/>
      </c>
      <c r="CC84" s="139" t="str">
        <f t="shared" si="38"/>
        <v/>
      </c>
      <c r="CD84" s="140" t="str">
        <f t="shared" si="39"/>
        <v/>
      </c>
      <c r="CE84" s="141" t="str">
        <f t="shared" si="40"/>
        <v/>
      </c>
      <c r="CF84" s="139" t="str">
        <f t="shared" si="41"/>
        <v/>
      </c>
      <c r="CG84" s="139" t="str">
        <f t="shared" si="42"/>
        <v/>
      </c>
      <c r="CH84" s="139" t="str">
        <f t="shared" si="43"/>
        <v/>
      </c>
      <c r="CI84" s="139" t="str">
        <f t="shared" si="44"/>
        <v/>
      </c>
      <c r="CJ84" s="139" t="str">
        <f t="shared" si="45"/>
        <v/>
      </c>
      <c r="CK84" s="140" t="str">
        <f t="shared" si="46"/>
        <v/>
      </c>
      <c r="CL84" s="142" t="str">
        <f t="shared" si="47"/>
        <v/>
      </c>
      <c r="CM84" s="143" t="str">
        <f t="shared" si="48"/>
        <v/>
      </c>
      <c r="CN84" s="143" t="str">
        <f t="shared" si="49"/>
        <v/>
      </c>
      <c r="CO84" s="143" t="str">
        <f t="shared" si="50"/>
        <v/>
      </c>
      <c r="CP84" s="143" t="str">
        <f t="shared" si="51"/>
        <v/>
      </c>
      <c r="CQ84" s="145" t="str">
        <f t="shared" si="52"/>
        <v/>
      </c>
      <c r="CR84" s="127"/>
      <c r="CS84" s="122" t="str">
        <f t="shared" si="53"/>
        <v/>
      </c>
      <c r="CT84" s="123">
        <f t="shared" si="54"/>
        <v>146200</v>
      </c>
      <c r="CU84" s="123" t="str">
        <f t="shared" si="55"/>
        <v/>
      </c>
      <c r="CV84" s="123" t="str">
        <f t="shared" si="56"/>
        <v/>
      </c>
      <c r="CW84" s="123" t="str">
        <f t="shared" si="57"/>
        <v/>
      </c>
      <c r="CX84" s="123" t="str">
        <f t="shared" si="58"/>
        <v/>
      </c>
      <c r="CY84" s="123" t="str">
        <f t="shared" si="59"/>
        <v/>
      </c>
      <c r="CZ84" s="123" t="str">
        <f t="shared" si="60"/>
        <v/>
      </c>
      <c r="DA84" s="124" t="str">
        <f t="shared" si="61"/>
        <v/>
      </c>
      <c r="DB84" s="128" t="str">
        <f t="shared" si="62"/>
        <v/>
      </c>
      <c r="DC84" s="123" t="str">
        <f t="shared" si="63"/>
        <v/>
      </c>
      <c r="DD84" s="123" t="str">
        <f t="shared" si="64"/>
        <v/>
      </c>
      <c r="DE84" s="123" t="str">
        <f t="shared" si="65"/>
        <v/>
      </c>
      <c r="DF84" s="123" t="str">
        <f t="shared" si="66"/>
        <v/>
      </c>
      <c r="DG84" s="123" t="str">
        <f t="shared" si="67"/>
        <v/>
      </c>
      <c r="DH84" s="123" t="str">
        <f t="shared" si="68"/>
        <v/>
      </c>
      <c r="DI84" s="129" t="str">
        <f t="shared" si="69"/>
        <v/>
      </c>
      <c r="DJ84" s="98" t="s">
        <v>123</v>
      </c>
      <c r="DK84" s="248">
        <f t="shared" si="76"/>
        <v>78</v>
      </c>
    </row>
    <row r="85" spans="2:115" ht="22.5" customHeight="1">
      <c r="B85" s="98" t="s">
        <v>123</v>
      </c>
      <c r="C85" s="248">
        <f t="shared" si="70"/>
        <v>79</v>
      </c>
      <c r="D85" s="259">
        <v>45726</v>
      </c>
      <c r="E85" s="260" t="s">
        <v>128</v>
      </c>
      <c r="F85" s="271" t="s">
        <v>196</v>
      </c>
      <c r="G85" s="272" t="s">
        <v>25</v>
      </c>
      <c r="H85" s="254" t="s">
        <v>50</v>
      </c>
      <c r="I85" s="270"/>
      <c r="J85" s="263">
        <v>52800</v>
      </c>
      <c r="K85" s="107">
        <f t="shared" si="71"/>
        <v>421489</v>
      </c>
      <c r="L85" s="256" t="str">
        <f>HYPERLINK("./領収書_公開用/外領収書G76.pdf","領収書G76")</f>
        <v>領収書G76</v>
      </c>
      <c r="M85" s="267"/>
      <c r="N85" s="258" t="str">
        <f t="shared" ref="N85:R85" si="327">IF($H85=N$6,$I85,"")</f>
        <v/>
      </c>
      <c r="O85" s="136" t="str">
        <f t="shared" si="327"/>
        <v/>
      </c>
      <c r="P85" s="136" t="str">
        <f t="shared" si="327"/>
        <v/>
      </c>
      <c r="Q85" s="136" t="str">
        <f t="shared" si="327"/>
        <v/>
      </c>
      <c r="R85" s="137" t="str">
        <f t="shared" si="327"/>
        <v/>
      </c>
      <c r="S85" s="122" t="str">
        <f t="shared" ref="S85:AI85" si="328">IF($H85=S$6,$J85,"")</f>
        <v/>
      </c>
      <c r="T85" s="123">
        <f t="shared" si="328"/>
        <v>52800</v>
      </c>
      <c r="U85" s="123" t="str">
        <f t="shared" si="328"/>
        <v/>
      </c>
      <c r="V85" s="123" t="str">
        <f t="shared" si="328"/>
        <v/>
      </c>
      <c r="W85" s="122" t="str">
        <f t="shared" si="328"/>
        <v/>
      </c>
      <c r="X85" s="123" t="str">
        <f t="shared" si="328"/>
        <v/>
      </c>
      <c r="Y85" s="123" t="str">
        <f t="shared" si="328"/>
        <v/>
      </c>
      <c r="Z85" s="123" t="str">
        <f t="shared" si="328"/>
        <v/>
      </c>
      <c r="AA85" s="122" t="str">
        <f t="shared" si="328"/>
        <v/>
      </c>
      <c r="AB85" s="123" t="str">
        <f t="shared" si="328"/>
        <v/>
      </c>
      <c r="AC85" s="123" t="str">
        <f t="shared" si="328"/>
        <v/>
      </c>
      <c r="AD85" s="123" t="str">
        <f t="shared" si="328"/>
        <v/>
      </c>
      <c r="AE85" s="123" t="str">
        <f t="shared" si="328"/>
        <v/>
      </c>
      <c r="AF85" s="123" t="str">
        <f t="shared" si="328"/>
        <v/>
      </c>
      <c r="AG85" s="123" t="str">
        <f t="shared" si="328"/>
        <v/>
      </c>
      <c r="AH85" s="122" t="str">
        <f t="shared" si="328"/>
        <v/>
      </c>
      <c r="AI85" s="129" t="str">
        <f t="shared" si="328"/>
        <v/>
      </c>
      <c r="AJ85" s="56"/>
      <c r="AK85" s="38"/>
      <c r="AL85" s="98" t="s">
        <v>123</v>
      </c>
      <c r="AM85" s="248">
        <f t="shared" si="74"/>
        <v>79</v>
      </c>
      <c r="AN85" s="138" t="str">
        <f t="shared" ref="AN85:AR85" si="329">IF(AND($G85=AN$4,$H85=AN$6),$I85,"")</f>
        <v/>
      </c>
      <c r="AO85" s="139" t="str">
        <f t="shared" si="329"/>
        <v/>
      </c>
      <c r="AP85" s="139" t="str">
        <f t="shared" si="329"/>
        <v/>
      </c>
      <c r="AQ85" s="139" t="str">
        <f t="shared" si="329"/>
        <v/>
      </c>
      <c r="AR85" s="139" t="str">
        <f t="shared" si="329"/>
        <v/>
      </c>
      <c r="AS85" s="118"/>
      <c r="AT85" s="138" t="str">
        <f t="shared" si="3"/>
        <v/>
      </c>
      <c r="AU85" s="139" t="str">
        <f t="shared" si="4"/>
        <v/>
      </c>
      <c r="AV85" s="139" t="str">
        <f t="shared" si="5"/>
        <v/>
      </c>
      <c r="AW85" s="139" t="str">
        <f t="shared" si="6"/>
        <v/>
      </c>
      <c r="AX85" s="139" t="str">
        <f t="shared" si="7"/>
        <v/>
      </c>
      <c r="AY85" s="140" t="str">
        <f t="shared" si="8"/>
        <v/>
      </c>
      <c r="AZ85" s="141" t="str">
        <f t="shared" si="9"/>
        <v/>
      </c>
      <c r="BA85" s="139" t="str">
        <f t="shared" si="10"/>
        <v/>
      </c>
      <c r="BB85" s="139" t="str">
        <f t="shared" si="11"/>
        <v/>
      </c>
      <c r="BC85" s="139" t="str">
        <f t="shared" si="12"/>
        <v/>
      </c>
      <c r="BD85" s="140" t="str">
        <f t="shared" si="13"/>
        <v/>
      </c>
      <c r="BE85" s="122" t="str">
        <f t="shared" si="14"/>
        <v/>
      </c>
      <c r="BF85" s="123">
        <f t="shared" si="15"/>
        <v>52800</v>
      </c>
      <c r="BG85" s="123" t="str">
        <f t="shared" si="16"/>
        <v/>
      </c>
      <c r="BH85" s="123" t="str">
        <f t="shared" si="17"/>
        <v/>
      </c>
      <c r="BI85" s="122" t="str">
        <f t="shared" si="18"/>
        <v/>
      </c>
      <c r="BJ85" s="123" t="str">
        <f t="shared" si="19"/>
        <v/>
      </c>
      <c r="BK85" s="123" t="str">
        <f t="shared" si="20"/>
        <v/>
      </c>
      <c r="BL85" s="123" t="str">
        <f t="shared" si="21"/>
        <v/>
      </c>
      <c r="BM85" s="123" t="str">
        <f t="shared" si="22"/>
        <v/>
      </c>
      <c r="BN85" s="123" t="str">
        <f t="shared" si="23"/>
        <v/>
      </c>
      <c r="BO85" s="123" t="str">
        <f t="shared" si="24"/>
        <v/>
      </c>
      <c r="BP85" s="123" t="str">
        <f t="shared" si="25"/>
        <v/>
      </c>
      <c r="BQ85" s="124" t="str">
        <f t="shared" si="26"/>
        <v/>
      </c>
      <c r="BR85" s="141" t="str">
        <f t="shared" si="27"/>
        <v/>
      </c>
      <c r="BS85" s="139" t="str">
        <f t="shared" si="28"/>
        <v/>
      </c>
      <c r="BT85" s="139" t="str">
        <f t="shared" si="29"/>
        <v/>
      </c>
      <c r="BU85" s="139" t="str">
        <f t="shared" si="30"/>
        <v/>
      </c>
      <c r="BV85" s="139" t="str">
        <f t="shared" si="31"/>
        <v/>
      </c>
      <c r="BW85" s="140" t="str">
        <f t="shared" si="32"/>
        <v/>
      </c>
      <c r="BX85" s="141" t="str">
        <f t="shared" si="33"/>
        <v/>
      </c>
      <c r="BY85" s="139" t="str">
        <f t="shared" si="34"/>
        <v/>
      </c>
      <c r="BZ85" s="139" t="str">
        <f t="shared" si="35"/>
        <v/>
      </c>
      <c r="CA85" s="139" t="str">
        <f t="shared" si="36"/>
        <v/>
      </c>
      <c r="CB85" s="139" t="str">
        <f t="shared" si="37"/>
        <v/>
      </c>
      <c r="CC85" s="139" t="str">
        <f t="shared" si="38"/>
        <v/>
      </c>
      <c r="CD85" s="140" t="str">
        <f t="shared" si="39"/>
        <v/>
      </c>
      <c r="CE85" s="141" t="str">
        <f t="shared" si="40"/>
        <v/>
      </c>
      <c r="CF85" s="139" t="str">
        <f t="shared" si="41"/>
        <v/>
      </c>
      <c r="CG85" s="139" t="str">
        <f t="shared" si="42"/>
        <v/>
      </c>
      <c r="CH85" s="139" t="str">
        <f t="shared" si="43"/>
        <v/>
      </c>
      <c r="CI85" s="139" t="str">
        <f t="shared" si="44"/>
        <v/>
      </c>
      <c r="CJ85" s="139" t="str">
        <f t="shared" si="45"/>
        <v/>
      </c>
      <c r="CK85" s="140" t="str">
        <f t="shared" si="46"/>
        <v/>
      </c>
      <c r="CL85" s="141" t="str">
        <f t="shared" si="47"/>
        <v/>
      </c>
      <c r="CM85" s="139" t="str">
        <f t="shared" si="48"/>
        <v/>
      </c>
      <c r="CN85" s="139" t="str">
        <f t="shared" si="49"/>
        <v/>
      </c>
      <c r="CO85" s="139" t="str">
        <f t="shared" si="50"/>
        <v/>
      </c>
      <c r="CP85" s="139" t="str">
        <f t="shared" si="51"/>
        <v/>
      </c>
      <c r="CQ85" s="154" t="str">
        <f t="shared" si="52"/>
        <v/>
      </c>
      <c r="CR85" s="127"/>
      <c r="CS85" s="122" t="str">
        <f t="shared" si="53"/>
        <v/>
      </c>
      <c r="CT85" s="123" t="str">
        <f t="shared" si="54"/>
        <v/>
      </c>
      <c r="CU85" s="123" t="str">
        <f t="shared" si="55"/>
        <v/>
      </c>
      <c r="CV85" s="123" t="str">
        <f t="shared" si="56"/>
        <v/>
      </c>
      <c r="CW85" s="123" t="str">
        <f t="shared" si="57"/>
        <v/>
      </c>
      <c r="CX85" s="123" t="str">
        <f t="shared" si="58"/>
        <v/>
      </c>
      <c r="CY85" s="123" t="str">
        <f t="shared" si="59"/>
        <v/>
      </c>
      <c r="CZ85" s="123" t="str">
        <f t="shared" si="60"/>
        <v/>
      </c>
      <c r="DA85" s="124" t="str">
        <f t="shared" si="61"/>
        <v/>
      </c>
      <c r="DB85" s="128" t="str">
        <f t="shared" si="62"/>
        <v/>
      </c>
      <c r="DC85" s="123" t="str">
        <f t="shared" si="63"/>
        <v/>
      </c>
      <c r="DD85" s="123" t="str">
        <f t="shared" si="64"/>
        <v/>
      </c>
      <c r="DE85" s="123" t="str">
        <f t="shared" si="65"/>
        <v/>
      </c>
      <c r="DF85" s="123" t="str">
        <f t="shared" si="66"/>
        <v/>
      </c>
      <c r="DG85" s="123" t="str">
        <f t="shared" si="67"/>
        <v/>
      </c>
      <c r="DH85" s="123" t="str">
        <f t="shared" si="68"/>
        <v/>
      </c>
      <c r="DI85" s="129" t="str">
        <f t="shared" si="69"/>
        <v/>
      </c>
      <c r="DJ85" s="98" t="s">
        <v>123</v>
      </c>
      <c r="DK85" s="248">
        <f t="shared" si="76"/>
        <v>79</v>
      </c>
    </row>
    <row r="86" spans="2:115" ht="22.5" customHeight="1">
      <c r="B86" s="98" t="s">
        <v>123</v>
      </c>
      <c r="C86" s="248">
        <f t="shared" si="70"/>
        <v>80</v>
      </c>
      <c r="D86" s="259">
        <v>45726</v>
      </c>
      <c r="E86" s="260" t="s">
        <v>128</v>
      </c>
      <c r="F86" s="271" t="s">
        <v>197</v>
      </c>
      <c r="G86" s="272" t="s">
        <v>30</v>
      </c>
      <c r="H86" s="254" t="s">
        <v>51</v>
      </c>
      <c r="I86" s="270"/>
      <c r="J86" s="263">
        <v>7800</v>
      </c>
      <c r="K86" s="107">
        <f t="shared" si="71"/>
        <v>413689</v>
      </c>
      <c r="L86" s="256" t="str">
        <f>HYPERLINK("./領収書_公開用/外領収書G77.pdf","領収書G77")</f>
        <v>領収書G77</v>
      </c>
      <c r="M86" s="267"/>
      <c r="N86" s="258" t="str">
        <f t="shared" ref="N86:R86" si="330">IF($H86=N$6,$I86,"")</f>
        <v/>
      </c>
      <c r="O86" s="136" t="str">
        <f t="shared" si="330"/>
        <v/>
      </c>
      <c r="P86" s="136" t="str">
        <f t="shared" si="330"/>
        <v/>
      </c>
      <c r="Q86" s="136" t="str">
        <f t="shared" si="330"/>
        <v/>
      </c>
      <c r="R86" s="137" t="str">
        <f t="shared" si="330"/>
        <v/>
      </c>
      <c r="S86" s="122" t="str">
        <f t="shared" ref="S86:AI86" si="331">IF($H86=S$6,$J86,"")</f>
        <v/>
      </c>
      <c r="T86" s="123" t="str">
        <f t="shared" si="331"/>
        <v/>
      </c>
      <c r="U86" s="123">
        <f t="shared" si="331"/>
        <v>7800</v>
      </c>
      <c r="V86" s="123" t="str">
        <f t="shared" si="331"/>
        <v/>
      </c>
      <c r="W86" s="122" t="str">
        <f t="shared" si="331"/>
        <v/>
      </c>
      <c r="X86" s="123" t="str">
        <f t="shared" si="331"/>
        <v/>
      </c>
      <c r="Y86" s="123" t="str">
        <f t="shared" si="331"/>
        <v/>
      </c>
      <c r="Z86" s="123" t="str">
        <f t="shared" si="331"/>
        <v/>
      </c>
      <c r="AA86" s="122" t="str">
        <f t="shared" si="331"/>
        <v/>
      </c>
      <c r="AB86" s="123" t="str">
        <f t="shared" si="331"/>
        <v/>
      </c>
      <c r="AC86" s="123" t="str">
        <f t="shared" si="331"/>
        <v/>
      </c>
      <c r="AD86" s="123" t="str">
        <f t="shared" si="331"/>
        <v/>
      </c>
      <c r="AE86" s="123" t="str">
        <f t="shared" si="331"/>
        <v/>
      </c>
      <c r="AF86" s="123" t="str">
        <f t="shared" si="331"/>
        <v/>
      </c>
      <c r="AG86" s="123" t="str">
        <f t="shared" si="331"/>
        <v/>
      </c>
      <c r="AH86" s="122" t="str">
        <f t="shared" si="331"/>
        <v/>
      </c>
      <c r="AI86" s="129" t="str">
        <f t="shared" si="331"/>
        <v/>
      </c>
      <c r="AJ86" s="56"/>
      <c r="AK86" s="38"/>
      <c r="AL86" s="98" t="s">
        <v>123</v>
      </c>
      <c r="AM86" s="248">
        <f t="shared" si="74"/>
        <v>80</v>
      </c>
      <c r="AN86" s="138" t="str">
        <f t="shared" ref="AN86:AR86" si="332">IF(AND($G86=AN$4,$H86=AN$6),$I86,"")</f>
        <v/>
      </c>
      <c r="AO86" s="139" t="str">
        <f t="shared" si="332"/>
        <v/>
      </c>
      <c r="AP86" s="139" t="str">
        <f t="shared" si="332"/>
        <v/>
      </c>
      <c r="AQ86" s="139" t="str">
        <f t="shared" si="332"/>
        <v/>
      </c>
      <c r="AR86" s="139" t="str">
        <f t="shared" si="332"/>
        <v/>
      </c>
      <c r="AS86" s="118"/>
      <c r="AT86" s="138" t="str">
        <f t="shared" si="3"/>
        <v/>
      </c>
      <c r="AU86" s="139" t="str">
        <f t="shared" si="4"/>
        <v/>
      </c>
      <c r="AV86" s="139" t="str">
        <f t="shared" si="5"/>
        <v/>
      </c>
      <c r="AW86" s="139" t="str">
        <f t="shared" si="6"/>
        <v/>
      </c>
      <c r="AX86" s="139" t="str">
        <f t="shared" si="7"/>
        <v/>
      </c>
      <c r="AY86" s="140" t="str">
        <f t="shared" si="8"/>
        <v/>
      </c>
      <c r="AZ86" s="141" t="str">
        <f t="shared" si="9"/>
        <v/>
      </c>
      <c r="BA86" s="139" t="str">
        <f t="shared" si="10"/>
        <v/>
      </c>
      <c r="BB86" s="139" t="str">
        <f t="shared" si="11"/>
        <v/>
      </c>
      <c r="BC86" s="139" t="str">
        <f t="shared" si="12"/>
        <v/>
      </c>
      <c r="BD86" s="140" t="str">
        <f t="shared" si="13"/>
        <v/>
      </c>
      <c r="BE86" s="122" t="str">
        <f t="shared" si="14"/>
        <v/>
      </c>
      <c r="BF86" s="123" t="str">
        <f t="shared" si="15"/>
        <v/>
      </c>
      <c r="BG86" s="123" t="str">
        <f t="shared" si="16"/>
        <v/>
      </c>
      <c r="BH86" s="123" t="str">
        <f t="shared" si="17"/>
        <v/>
      </c>
      <c r="BI86" s="122" t="str">
        <f t="shared" si="18"/>
        <v/>
      </c>
      <c r="BJ86" s="123" t="str">
        <f t="shared" si="19"/>
        <v/>
      </c>
      <c r="BK86" s="123" t="str">
        <f t="shared" si="20"/>
        <v/>
      </c>
      <c r="BL86" s="123" t="str">
        <f t="shared" si="21"/>
        <v/>
      </c>
      <c r="BM86" s="123" t="str">
        <f t="shared" si="22"/>
        <v/>
      </c>
      <c r="BN86" s="123" t="str">
        <f t="shared" si="23"/>
        <v/>
      </c>
      <c r="BO86" s="123" t="str">
        <f t="shared" si="24"/>
        <v/>
      </c>
      <c r="BP86" s="123" t="str">
        <f t="shared" si="25"/>
        <v/>
      </c>
      <c r="BQ86" s="124" t="str">
        <f t="shared" si="26"/>
        <v/>
      </c>
      <c r="BR86" s="141" t="str">
        <f t="shared" si="27"/>
        <v/>
      </c>
      <c r="BS86" s="139" t="str">
        <f t="shared" si="28"/>
        <v/>
      </c>
      <c r="BT86" s="139" t="str">
        <f t="shared" si="29"/>
        <v/>
      </c>
      <c r="BU86" s="139" t="str">
        <f t="shared" si="30"/>
        <v/>
      </c>
      <c r="BV86" s="139" t="str">
        <f t="shared" si="31"/>
        <v/>
      </c>
      <c r="BW86" s="140" t="str">
        <f t="shared" si="32"/>
        <v/>
      </c>
      <c r="BX86" s="141" t="str">
        <f t="shared" si="33"/>
        <v/>
      </c>
      <c r="BY86" s="139" t="str">
        <f t="shared" si="34"/>
        <v/>
      </c>
      <c r="BZ86" s="139" t="str">
        <f t="shared" si="35"/>
        <v/>
      </c>
      <c r="CA86" s="139" t="str">
        <f t="shared" si="36"/>
        <v/>
      </c>
      <c r="CB86" s="139" t="str">
        <f t="shared" si="37"/>
        <v/>
      </c>
      <c r="CC86" s="139" t="str">
        <f t="shared" si="38"/>
        <v/>
      </c>
      <c r="CD86" s="140" t="str">
        <f t="shared" si="39"/>
        <v/>
      </c>
      <c r="CE86" s="141" t="str">
        <f t="shared" si="40"/>
        <v/>
      </c>
      <c r="CF86" s="139" t="str">
        <f t="shared" si="41"/>
        <v/>
      </c>
      <c r="CG86" s="139" t="str">
        <f t="shared" si="42"/>
        <v/>
      </c>
      <c r="CH86" s="139" t="str">
        <f t="shared" si="43"/>
        <v/>
      </c>
      <c r="CI86" s="139" t="str">
        <f t="shared" si="44"/>
        <v/>
      </c>
      <c r="CJ86" s="139" t="str">
        <f t="shared" si="45"/>
        <v/>
      </c>
      <c r="CK86" s="140" t="str">
        <f t="shared" si="46"/>
        <v/>
      </c>
      <c r="CL86" s="141" t="str">
        <f t="shared" si="47"/>
        <v/>
      </c>
      <c r="CM86" s="139" t="str">
        <f t="shared" si="48"/>
        <v/>
      </c>
      <c r="CN86" s="139" t="str">
        <f t="shared" si="49"/>
        <v/>
      </c>
      <c r="CO86" s="139" t="str">
        <f t="shared" si="50"/>
        <v/>
      </c>
      <c r="CP86" s="139" t="str">
        <f t="shared" si="51"/>
        <v/>
      </c>
      <c r="CQ86" s="154" t="str">
        <f t="shared" si="52"/>
        <v/>
      </c>
      <c r="CR86" s="127"/>
      <c r="CS86" s="122" t="str">
        <f t="shared" si="53"/>
        <v/>
      </c>
      <c r="CT86" s="123">
        <f t="shared" si="54"/>
        <v>7800</v>
      </c>
      <c r="CU86" s="123" t="str">
        <f t="shared" si="55"/>
        <v/>
      </c>
      <c r="CV86" s="123" t="str">
        <f t="shared" si="56"/>
        <v/>
      </c>
      <c r="CW86" s="123" t="str">
        <f t="shared" si="57"/>
        <v/>
      </c>
      <c r="CX86" s="123" t="str">
        <f t="shared" si="58"/>
        <v/>
      </c>
      <c r="CY86" s="123" t="str">
        <f t="shared" si="59"/>
        <v/>
      </c>
      <c r="CZ86" s="123" t="str">
        <f t="shared" si="60"/>
        <v/>
      </c>
      <c r="DA86" s="124" t="str">
        <f t="shared" si="61"/>
        <v/>
      </c>
      <c r="DB86" s="128" t="str">
        <f t="shared" si="62"/>
        <v/>
      </c>
      <c r="DC86" s="123" t="str">
        <f t="shared" si="63"/>
        <v/>
      </c>
      <c r="DD86" s="123" t="str">
        <f t="shared" si="64"/>
        <v/>
      </c>
      <c r="DE86" s="123" t="str">
        <f t="shared" si="65"/>
        <v/>
      </c>
      <c r="DF86" s="123" t="str">
        <f t="shared" si="66"/>
        <v/>
      </c>
      <c r="DG86" s="123" t="str">
        <f t="shared" si="67"/>
        <v/>
      </c>
      <c r="DH86" s="123" t="str">
        <f t="shared" si="68"/>
        <v/>
      </c>
      <c r="DI86" s="129" t="str">
        <f t="shared" si="69"/>
        <v/>
      </c>
      <c r="DJ86" s="98" t="s">
        <v>123</v>
      </c>
      <c r="DK86" s="248">
        <f t="shared" si="76"/>
        <v>80</v>
      </c>
    </row>
    <row r="87" spans="2:115" ht="22.5" customHeight="1">
      <c r="B87" s="98" t="s">
        <v>123</v>
      </c>
      <c r="C87" s="248">
        <f t="shared" si="70"/>
        <v>81</v>
      </c>
      <c r="D87" s="259">
        <v>45727</v>
      </c>
      <c r="E87" s="260" t="s">
        <v>128</v>
      </c>
      <c r="F87" s="271" t="s">
        <v>198</v>
      </c>
      <c r="G87" s="272" t="s">
        <v>30</v>
      </c>
      <c r="H87" s="254" t="s">
        <v>64</v>
      </c>
      <c r="I87" s="270"/>
      <c r="J87" s="263">
        <v>24831</v>
      </c>
      <c r="K87" s="107">
        <f t="shared" si="71"/>
        <v>388858</v>
      </c>
      <c r="L87" s="256" t="str">
        <f>HYPERLINK("./領収書_公開用/外領収書G78.pdf","領収書G78")</f>
        <v>領収書G78</v>
      </c>
      <c r="M87" s="256" t="str">
        <f>HYPERLINK("./領収書_公開用/外領収書G78請求書G78.pdf","請求書G78")</f>
        <v>請求書G78</v>
      </c>
      <c r="N87" s="258" t="str">
        <f t="shared" ref="N87:R87" si="333">IF($H87=N$6,$I87,"")</f>
        <v/>
      </c>
      <c r="O87" s="136" t="str">
        <f t="shared" si="333"/>
        <v/>
      </c>
      <c r="P87" s="136" t="str">
        <f t="shared" si="333"/>
        <v/>
      </c>
      <c r="Q87" s="136" t="str">
        <f t="shared" si="333"/>
        <v/>
      </c>
      <c r="R87" s="137" t="str">
        <f t="shared" si="333"/>
        <v/>
      </c>
      <c r="S87" s="122" t="str">
        <f t="shared" ref="S87:AI87" si="334">IF($H87=S$6,$J87,"")</f>
        <v/>
      </c>
      <c r="T87" s="123" t="str">
        <f t="shared" si="334"/>
        <v/>
      </c>
      <c r="U87" s="123" t="str">
        <f t="shared" si="334"/>
        <v/>
      </c>
      <c r="V87" s="123" t="str">
        <f t="shared" si="334"/>
        <v/>
      </c>
      <c r="W87" s="122" t="str">
        <f t="shared" si="334"/>
        <v/>
      </c>
      <c r="X87" s="123" t="str">
        <f t="shared" si="334"/>
        <v/>
      </c>
      <c r="Y87" s="123" t="str">
        <f t="shared" si="334"/>
        <v/>
      </c>
      <c r="Z87" s="123" t="str">
        <f t="shared" si="334"/>
        <v/>
      </c>
      <c r="AA87" s="122" t="str">
        <f t="shared" si="334"/>
        <v/>
      </c>
      <c r="AB87" s="123" t="str">
        <f t="shared" si="334"/>
        <v/>
      </c>
      <c r="AC87" s="123" t="str">
        <f t="shared" si="334"/>
        <v/>
      </c>
      <c r="AD87" s="123" t="str">
        <f t="shared" si="334"/>
        <v/>
      </c>
      <c r="AE87" s="123" t="str">
        <f t="shared" si="334"/>
        <v/>
      </c>
      <c r="AF87" s="123" t="str">
        <f t="shared" si="334"/>
        <v/>
      </c>
      <c r="AG87" s="123" t="str">
        <f t="shared" si="334"/>
        <v/>
      </c>
      <c r="AH87" s="122">
        <f t="shared" si="334"/>
        <v>24831</v>
      </c>
      <c r="AI87" s="129" t="str">
        <f t="shared" si="334"/>
        <v/>
      </c>
      <c r="AJ87" s="56"/>
      <c r="AK87" s="38"/>
      <c r="AL87" s="98" t="s">
        <v>123</v>
      </c>
      <c r="AM87" s="248">
        <f t="shared" si="74"/>
        <v>81</v>
      </c>
      <c r="AN87" s="138" t="str">
        <f t="shared" ref="AN87:AR87" si="335">IF(AND($G87=AN$4,$H87=AN$6),$I87,"")</f>
        <v/>
      </c>
      <c r="AO87" s="139" t="str">
        <f t="shared" si="335"/>
        <v/>
      </c>
      <c r="AP87" s="139" t="str">
        <f t="shared" si="335"/>
        <v/>
      </c>
      <c r="AQ87" s="139" t="str">
        <f t="shared" si="335"/>
        <v/>
      </c>
      <c r="AR87" s="139" t="str">
        <f t="shared" si="335"/>
        <v/>
      </c>
      <c r="AS87" s="118"/>
      <c r="AT87" s="138" t="str">
        <f t="shared" si="3"/>
        <v/>
      </c>
      <c r="AU87" s="139" t="str">
        <f t="shared" si="4"/>
        <v/>
      </c>
      <c r="AV87" s="139" t="str">
        <f t="shared" si="5"/>
        <v/>
      </c>
      <c r="AW87" s="139" t="str">
        <f t="shared" si="6"/>
        <v/>
      </c>
      <c r="AX87" s="139" t="str">
        <f t="shared" si="7"/>
        <v/>
      </c>
      <c r="AY87" s="140" t="str">
        <f t="shared" si="8"/>
        <v/>
      </c>
      <c r="AZ87" s="141" t="str">
        <f t="shared" si="9"/>
        <v/>
      </c>
      <c r="BA87" s="139" t="str">
        <f t="shared" si="10"/>
        <v/>
      </c>
      <c r="BB87" s="139" t="str">
        <f t="shared" si="11"/>
        <v/>
      </c>
      <c r="BC87" s="139" t="str">
        <f t="shared" si="12"/>
        <v/>
      </c>
      <c r="BD87" s="140" t="str">
        <f t="shared" si="13"/>
        <v/>
      </c>
      <c r="BE87" s="122" t="str">
        <f t="shared" si="14"/>
        <v/>
      </c>
      <c r="BF87" s="123" t="str">
        <f t="shared" si="15"/>
        <v/>
      </c>
      <c r="BG87" s="123" t="str">
        <f t="shared" si="16"/>
        <v/>
      </c>
      <c r="BH87" s="123" t="str">
        <f t="shared" si="17"/>
        <v/>
      </c>
      <c r="BI87" s="122" t="str">
        <f t="shared" si="18"/>
        <v/>
      </c>
      <c r="BJ87" s="123" t="str">
        <f t="shared" si="19"/>
        <v/>
      </c>
      <c r="BK87" s="123" t="str">
        <f t="shared" si="20"/>
        <v/>
      </c>
      <c r="BL87" s="123" t="str">
        <f t="shared" si="21"/>
        <v/>
      </c>
      <c r="BM87" s="123" t="str">
        <f t="shared" si="22"/>
        <v/>
      </c>
      <c r="BN87" s="123" t="str">
        <f t="shared" si="23"/>
        <v/>
      </c>
      <c r="BO87" s="123" t="str">
        <f t="shared" si="24"/>
        <v/>
      </c>
      <c r="BP87" s="123" t="str">
        <f t="shared" si="25"/>
        <v/>
      </c>
      <c r="BQ87" s="124" t="str">
        <f t="shared" si="26"/>
        <v/>
      </c>
      <c r="BR87" s="142" t="str">
        <f t="shared" si="27"/>
        <v/>
      </c>
      <c r="BS87" s="143" t="str">
        <f t="shared" si="28"/>
        <v/>
      </c>
      <c r="BT87" s="143" t="str">
        <f t="shared" si="29"/>
        <v/>
      </c>
      <c r="BU87" s="143" t="str">
        <f t="shared" si="30"/>
        <v/>
      </c>
      <c r="BV87" s="143" t="str">
        <f t="shared" si="31"/>
        <v/>
      </c>
      <c r="BW87" s="144" t="str">
        <f t="shared" si="32"/>
        <v/>
      </c>
      <c r="BX87" s="141" t="str">
        <f t="shared" si="33"/>
        <v/>
      </c>
      <c r="BY87" s="139" t="str">
        <f t="shared" si="34"/>
        <v/>
      </c>
      <c r="BZ87" s="139" t="str">
        <f t="shared" si="35"/>
        <v/>
      </c>
      <c r="CA87" s="139" t="str">
        <f t="shared" si="36"/>
        <v/>
      </c>
      <c r="CB87" s="139" t="str">
        <f t="shared" si="37"/>
        <v/>
      </c>
      <c r="CC87" s="139" t="str">
        <f t="shared" si="38"/>
        <v/>
      </c>
      <c r="CD87" s="140" t="str">
        <f t="shared" si="39"/>
        <v/>
      </c>
      <c r="CE87" s="141" t="str">
        <f t="shared" si="40"/>
        <v/>
      </c>
      <c r="CF87" s="139" t="str">
        <f t="shared" si="41"/>
        <v/>
      </c>
      <c r="CG87" s="139" t="str">
        <f t="shared" si="42"/>
        <v/>
      </c>
      <c r="CH87" s="139" t="str">
        <f t="shared" si="43"/>
        <v/>
      </c>
      <c r="CI87" s="139" t="str">
        <f t="shared" si="44"/>
        <v/>
      </c>
      <c r="CJ87" s="139" t="str">
        <f t="shared" si="45"/>
        <v/>
      </c>
      <c r="CK87" s="140" t="str">
        <f t="shared" si="46"/>
        <v/>
      </c>
      <c r="CL87" s="142" t="str">
        <f t="shared" si="47"/>
        <v/>
      </c>
      <c r="CM87" s="143" t="str">
        <f t="shared" si="48"/>
        <v/>
      </c>
      <c r="CN87" s="143" t="str">
        <f t="shared" si="49"/>
        <v/>
      </c>
      <c r="CO87" s="143" t="str">
        <f t="shared" si="50"/>
        <v/>
      </c>
      <c r="CP87" s="143" t="str">
        <f t="shared" si="51"/>
        <v/>
      </c>
      <c r="CQ87" s="145" t="str">
        <f t="shared" si="52"/>
        <v/>
      </c>
      <c r="CR87" s="127"/>
      <c r="CS87" s="122" t="str">
        <f t="shared" si="53"/>
        <v/>
      </c>
      <c r="CT87" s="123" t="str">
        <f t="shared" si="54"/>
        <v/>
      </c>
      <c r="CU87" s="123" t="str">
        <f t="shared" si="55"/>
        <v/>
      </c>
      <c r="CV87" s="123" t="str">
        <f t="shared" si="56"/>
        <v/>
      </c>
      <c r="CW87" s="123" t="str">
        <f t="shared" si="57"/>
        <v/>
      </c>
      <c r="CX87" s="123" t="str">
        <f t="shared" si="58"/>
        <v/>
      </c>
      <c r="CY87" s="123" t="str">
        <f t="shared" si="59"/>
        <v/>
      </c>
      <c r="CZ87" s="123" t="str">
        <f t="shared" si="60"/>
        <v/>
      </c>
      <c r="DA87" s="124">
        <f t="shared" si="61"/>
        <v>24831</v>
      </c>
      <c r="DB87" s="128" t="str">
        <f t="shared" si="62"/>
        <v/>
      </c>
      <c r="DC87" s="123" t="str">
        <f t="shared" si="63"/>
        <v/>
      </c>
      <c r="DD87" s="123" t="str">
        <f t="shared" si="64"/>
        <v/>
      </c>
      <c r="DE87" s="123" t="str">
        <f t="shared" si="65"/>
        <v/>
      </c>
      <c r="DF87" s="123" t="str">
        <f t="shared" si="66"/>
        <v/>
      </c>
      <c r="DG87" s="123" t="str">
        <f t="shared" si="67"/>
        <v/>
      </c>
      <c r="DH87" s="123" t="str">
        <f t="shared" si="68"/>
        <v/>
      </c>
      <c r="DI87" s="129" t="str">
        <f t="shared" si="69"/>
        <v/>
      </c>
      <c r="DJ87" s="98" t="s">
        <v>123</v>
      </c>
      <c r="DK87" s="248">
        <f t="shared" si="76"/>
        <v>81</v>
      </c>
    </row>
    <row r="88" spans="2:115" ht="22.5" customHeight="1">
      <c r="B88" s="98" t="s">
        <v>123</v>
      </c>
      <c r="C88" s="248">
        <f t="shared" si="70"/>
        <v>82</v>
      </c>
      <c r="D88" s="259">
        <v>45727</v>
      </c>
      <c r="E88" s="260" t="s">
        <v>128</v>
      </c>
      <c r="F88" s="271" t="s">
        <v>199</v>
      </c>
      <c r="G88" s="272" t="s">
        <v>30</v>
      </c>
      <c r="H88" s="254" t="s">
        <v>64</v>
      </c>
      <c r="I88" s="270"/>
      <c r="J88" s="263">
        <v>374</v>
      </c>
      <c r="K88" s="107">
        <f t="shared" si="71"/>
        <v>388484</v>
      </c>
      <c r="L88" s="256" t="str">
        <f>HYPERLINK("./領収書_公開用/外領収書G79.pdf","領収書G79")</f>
        <v>領収書G79</v>
      </c>
      <c r="M88" s="267"/>
      <c r="N88" s="258" t="str">
        <f t="shared" ref="N88:R88" si="336">IF($H88=N$6,$I88,"")</f>
        <v/>
      </c>
      <c r="O88" s="136" t="str">
        <f t="shared" si="336"/>
        <v/>
      </c>
      <c r="P88" s="136" t="str">
        <f t="shared" si="336"/>
        <v/>
      </c>
      <c r="Q88" s="136" t="str">
        <f t="shared" si="336"/>
        <v/>
      </c>
      <c r="R88" s="137" t="str">
        <f t="shared" si="336"/>
        <v/>
      </c>
      <c r="S88" s="122" t="str">
        <f t="shared" ref="S88:AI88" si="337">IF($H88=S$6,$J88,"")</f>
        <v/>
      </c>
      <c r="T88" s="123" t="str">
        <f t="shared" si="337"/>
        <v/>
      </c>
      <c r="U88" s="123" t="str">
        <f t="shared" si="337"/>
        <v/>
      </c>
      <c r="V88" s="123" t="str">
        <f t="shared" si="337"/>
        <v/>
      </c>
      <c r="W88" s="122" t="str">
        <f t="shared" si="337"/>
        <v/>
      </c>
      <c r="X88" s="123" t="str">
        <f t="shared" si="337"/>
        <v/>
      </c>
      <c r="Y88" s="123" t="str">
        <f t="shared" si="337"/>
        <v/>
      </c>
      <c r="Z88" s="123" t="str">
        <f t="shared" si="337"/>
        <v/>
      </c>
      <c r="AA88" s="122" t="str">
        <f t="shared" si="337"/>
        <v/>
      </c>
      <c r="AB88" s="123" t="str">
        <f t="shared" si="337"/>
        <v/>
      </c>
      <c r="AC88" s="123" t="str">
        <f t="shared" si="337"/>
        <v/>
      </c>
      <c r="AD88" s="123" t="str">
        <f t="shared" si="337"/>
        <v/>
      </c>
      <c r="AE88" s="123" t="str">
        <f t="shared" si="337"/>
        <v/>
      </c>
      <c r="AF88" s="123" t="str">
        <f t="shared" si="337"/>
        <v/>
      </c>
      <c r="AG88" s="123" t="str">
        <f t="shared" si="337"/>
        <v/>
      </c>
      <c r="AH88" s="122">
        <f t="shared" si="337"/>
        <v>374</v>
      </c>
      <c r="AI88" s="129" t="str">
        <f t="shared" si="337"/>
        <v/>
      </c>
      <c r="AJ88" s="56"/>
      <c r="AK88" s="38"/>
      <c r="AL88" s="98" t="s">
        <v>123</v>
      </c>
      <c r="AM88" s="248">
        <f t="shared" si="74"/>
        <v>82</v>
      </c>
      <c r="AN88" s="138" t="str">
        <f t="shared" ref="AN88:AR88" si="338">IF(AND($G88=AN$4,$H88=AN$6),$I88,"")</f>
        <v/>
      </c>
      <c r="AO88" s="139" t="str">
        <f t="shared" si="338"/>
        <v/>
      </c>
      <c r="AP88" s="139" t="str">
        <f t="shared" si="338"/>
        <v/>
      </c>
      <c r="AQ88" s="139" t="str">
        <f t="shared" si="338"/>
        <v/>
      </c>
      <c r="AR88" s="139" t="str">
        <f t="shared" si="338"/>
        <v/>
      </c>
      <c r="AS88" s="118"/>
      <c r="AT88" s="138" t="str">
        <f t="shared" si="3"/>
        <v/>
      </c>
      <c r="AU88" s="139" t="str">
        <f t="shared" si="4"/>
        <v/>
      </c>
      <c r="AV88" s="139" t="str">
        <f t="shared" si="5"/>
        <v/>
      </c>
      <c r="AW88" s="139" t="str">
        <f t="shared" si="6"/>
        <v/>
      </c>
      <c r="AX88" s="139" t="str">
        <f t="shared" si="7"/>
        <v/>
      </c>
      <c r="AY88" s="140" t="str">
        <f t="shared" si="8"/>
        <v/>
      </c>
      <c r="AZ88" s="141" t="str">
        <f t="shared" si="9"/>
        <v/>
      </c>
      <c r="BA88" s="139" t="str">
        <f t="shared" si="10"/>
        <v/>
      </c>
      <c r="BB88" s="139" t="str">
        <f t="shared" si="11"/>
        <v/>
      </c>
      <c r="BC88" s="139" t="str">
        <f t="shared" si="12"/>
        <v/>
      </c>
      <c r="BD88" s="140" t="str">
        <f t="shared" si="13"/>
        <v/>
      </c>
      <c r="BE88" s="122" t="str">
        <f t="shared" si="14"/>
        <v/>
      </c>
      <c r="BF88" s="123" t="str">
        <f t="shared" si="15"/>
        <v/>
      </c>
      <c r="BG88" s="123" t="str">
        <f t="shared" si="16"/>
        <v/>
      </c>
      <c r="BH88" s="123" t="str">
        <f t="shared" si="17"/>
        <v/>
      </c>
      <c r="BI88" s="122" t="str">
        <f t="shared" si="18"/>
        <v/>
      </c>
      <c r="BJ88" s="123" t="str">
        <f t="shared" si="19"/>
        <v/>
      </c>
      <c r="BK88" s="123" t="str">
        <f t="shared" si="20"/>
        <v/>
      </c>
      <c r="BL88" s="123" t="str">
        <f t="shared" si="21"/>
        <v/>
      </c>
      <c r="BM88" s="123" t="str">
        <f t="shared" si="22"/>
        <v/>
      </c>
      <c r="BN88" s="123" t="str">
        <f t="shared" si="23"/>
        <v/>
      </c>
      <c r="BO88" s="123" t="str">
        <f t="shared" si="24"/>
        <v/>
      </c>
      <c r="BP88" s="123" t="str">
        <f t="shared" si="25"/>
        <v/>
      </c>
      <c r="BQ88" s="124" t="str">
        <f t="shared" si="26"/>
        <v/>
      </c>
      <c r="BR88" s="141" t="str">
        <f t="shared" si="27"/>
        <v/>
      </c>
      <c r="BS88" s="139" t="str">
        <f t="shared" si="28"/>
        <v/>
      </c>
      <c r="BT88" s="139" t="str">
        <f t="shared" si="29"/>
        <v/>
      </c>
      <c r="BU88" s="139" t="str">
        <f t="shared" si="30"/>
        <v/>
      </c>
      <c r="BV88" s="139" t="str">
        <f t="shared" si="31"/>
        <v/>
      </c>
      <c r="BW88" s="140" t="str">
        <f t="shared" si="32"/>
        <v/>
      </c>
      <c r="BX88" s="141" t="str">
        <f t="shared" si="33"/>
        <v/>
      </c>
      <c r="BY88" s="139" t="str">
        <f t="shared" si="34"/>
        <v/>
      </c>
      <c r="BZ88" s="139" t="str">
        <f t="shared" si="35"/>
        <v/>
      </c>
      <c r="CA88" s="139" t="str">
        <f t="shared" si="36"/>
        <v/>
      </c>
      <c r="CB88" s="139" t="str">
        <f t="shared" si="37"/>
        <v/>
      </c>
      <c r="CC88" s="139" t="str">
        <f t="shared" si="38"/>
        <v/>
      </c>
      <c r="CD88" s="140" t="str">
        <f t="shared" si="39"/>
        <v/>
      </c>
      <c r="CE88" s="141" t="str">
        <f t="shared" si="40"/>
        <v/>
      </c>
      <c r="CF88" s="139" t="str">
        <f t="shared" si="41"/>
        <v/>
      </c>
      <c r="CG88" s="139" t="str">
        <f t="shared" si="42"/>
        <v/>
      </c>
      <c r="CH88" s="139" t="str">
        <f t="shared" si="43"/>
        <v/>
      </c>
      <c r="CI88" s="139" t="str">
        <f t="shared" si="44"/>
        <v/>
      </c>
      <c r="CJ88" s="139" t="str">
        <f t="shared" si="45"/>
        <v/>
      </c>
      <c r="CK88" s="140" t="str">
        <f t="shared" si="46"/>
        <v/>
      </c>
      <c r="CL88" s="141" t="str">
        <f t="shared" si="47"/>
        <v/>
      </c>
      <c r="CM88" s="139" t="str">
        <f t="shared" si="48"/>
        <v/>
      </c>
      <c r="CN88" s="139" t="str">
        <f t="shared" si="49"/>
        <v/>
      </c>
      <c r="CO88" s="139" t="str">
        <f t="shared" si="50"/>
        <v/>
      </c>
      <c r="CP88" s="139" t="str">
        <f t="shared" si="51"/>
        <v/>
      </c>
      <c r="CQ88" s="154" t="str">
        <f t="shared" si="52"/>
        <v/>
      </c>
      <c r="CR88" s="127"/>
      <c r="CS88" s="122" t="str">
        <f t="shared" si="53"/>
        <v/>
      </c>
      <c r="CT88" s="123" t="str">
        <f t="shared" si="54"/>
        <v/>
      </c>
      <c r="CU88" s="123" t="str">
        <f t="shared" si="55"/>
        <v/>
      </c>
      <c r="CV88" s="123" t="str">
        <f t="shared" si="56"/>
        <v/>
      </c>
      <c r="CW88" s="123" t="str">
        <f t="shared" si="57"/>
        <v/>
      </c>
      <c r="CX88" s="123" t="str">
        <f t="shared" si="58"/>
        <v/>
      </c>
      <c r="CY88" s="123" t="str">
        <f t="shared" si="59"/>
        <v/>
      </c>
      <c r="CZ88" s="123" t="str">
        <f t="shared" si="60"/>
        <v/>
      </c>
      <c r="DA88" s="124">
        <f t="shared" si="61"/>
        <v>374</v>
      </c>
      <c r="DB88" s="128" t="str">
        <f t="shared" si="62"/>
        <v/>
      </c>
      <c r="DC88" s="123" t="str">
        <f t="shared" si="63"/>
        <v/>
      </c>
      <c r="DD88" s="123" t="str">
        <f t="shared" si="64"/>
        <v/>
      </c>
      <c r="DE88" s="123" t="str">
        <f t="shared" si="65"/>
        <v/>
      </c>
      <c r="DF88" s="123" t="str">
        <f t="shared" si="66"/>
        <v/>
      </c>
      <c r="DG88" s="123" t="str">
        <f t="shared" si="67"/>
        <v/>
      </c>
      <c r="DH88" s="123" t="str">
        <f t="shared" si="68"/>
        <v/>
      </c>
      <c r="DI88" s="129" t="str">
        <f t="shared" si="69"/>
        <v/>
      </c>
      <c r="DJ88" s="98" t="s">
        <v>123</v>
      </c>
      <c r="DK88" s="248">
        <f t="shared" si="76"/>
        <v>82</v>
      </c>
    </row>
    <row r="89" spans="2:115" ht="22.5" customHeight="1">
      <c r="B89" s="98" t="s">
        <v>123</v>
      </c>
      <c r="C89" s="248">
        <f t="shared" si="70"/>
        <v>83</v>
      </c>
      <c r="D89" s="259">
        <v>45729</v>
      </c>
      <c r="E89" s="260" t="s">
        <v>128</v>
      </c>
      <c r="F89" s="271" t="s">
        <v>200</v>
      </c>
      <c r="G89" s="272" t="s">
        <v>25</v>
      </c>
      <c r="H89" s="254" t="s">
        <v>64</v>
      </c>
      <c r="I89" s="270"/>
      <c r="J89" s="263">
        <v>24000</v>
      </c>
      <c r="K89" s="107">
        <f t="shared" si="71"/>
        <v>364484</v>
      </c>
      <c r="L89" s="256" t="str">
        <f>HYPERLINK("./領収書_公開用/外領収書G80.pdf","領収書G80")</f>
        <v>領収書G80</v>
      </c>
      <c r="M89" s="267"/>
      <c r="N89" s="258" t="str">
        <f t="shared" ref="N89:R89" si="339">IF($H89=N$6,$I89,"")</f>
        <v/>
      </c>
      <c r="O89" s="136" t="str">
        <f t="shared" si="339"/>
        <v/>
      </c>
      <c r="P89" s="136" t="str">
        <f t="shared" si="339"/>
        <v/>
      </c>
      <c r="Q89" s="136" t="str">
        <f t="shared" si="339"/>
        <v/>
      </c>
      <c r="R89" s="137" t="str">
        <f t="shared" si="339"/>
        <v/>
      </c>
      <c r="S89" s="122" t="str">
        <f t="shared" ref="S89:AI89" si="340">IF($H89=S$6,$J89,"")</f>
        <v/>
      </c>
      <c r="T89" s="123" t="str">
        <f t="shared" si="340"/>
        <v/>
      </c>
      <c r="U89" s="123" t="str">
        <f t="shared" si="340"/>
        <v/>
      </c>
      <c r="V89" s="123" t="str">
        <f t="shared" si="340"/>
        <v/>
      </c>
      <c r="W89" s="122" t="str">
        <f t="shared" si="340"/>
        <v/>
      </c>
      <c r="X89" s="123" t="str">
        <f t="shared" si="340"/>
        <v/>
      </c>
      <c r="Y89" s="123" t="str">
        <f t="shared" si="340"/>
        <v/>
      </c>
      <c r="Z89" s="123" t="str">
        <f t="shared" si="340"/>
        <v/>
      </c>
      <c r="AA89" s="122" t="str">
        <f t="shared" si="340"/>
        <v/>
      </c>
      <c r="AB89" s="123" t="str">
        <f t="shared" si="340"/>
        <v/>
      </c>
      <c r="AC89" s="123" t="str">
        <f t="shared" si="340"/>
        <v/>
      </c>
      <c r="AD89" s="123" t="str">
        <f t="shared" si="340"/>
        <v/>
      </c>
      <c r="AE89" s="123" t="str">
        <f t="shared" si="340"/>
        <v/>
      </c>
      <c r="AF89" s="123" t="str">
        <f t="shared" si="340"/>
        <v/>
      </c>
      <c r="AG89" s="123" t="str">
        <f t="shared" si="340"/>
        <v/>
      </c>
      <c r="AH89" s="122">
        <f t="shared" si="340"/>
        <v>24000</v>
      </c>
      <c r="AI89" s="129" t="str">
        <f t="shared" si="340"/>
        <v/>
      </c>
      <c r="AJ89" s="56"/>
      <c r="AK89" s="38"/>
      <c r="AL89" s="98" t="s">
        <v>123</v>
      </c>
      <c r="AM89" s="248">
        <f t="shared" si="74"/>
        <v>83</v>
      </c>
      <c r="AN89" s="138" t="str">
        <f t="shared" ref="AN89:AR89" si="341">IF(AND($G89=AN$4,$H89=AN$6),$I89,"")</f>
        <v/>
      </c>
      <c r="AO89" s="139" t="str">
        <f t="shared" si="341"/>
        <v/>
      </c>
      <c r="AP89" s="139" t="str">
        <f t="shared" si="341"/>
        <v/>
      </c>
      <c r="AQ89" s="139" t="str">
        <f t="shared" si="341"/>
        <v/>
      </c>
      <c r="AR89" s="139" t="str">
        <f t="shared" si="341"/>
        <v/>
      </c>
      <c r="AS89" s="118"/>
      <c r="AT89" s="138" t="str">
        <f t="shared" si="3"/>
        <v/>
      </c>
      <c r="AU89" s="139" t="str">
        <f t="shared" si="4"/>
        <v/>
      </c>
      <c r="AV89" s="139" t="str">
        <f t="shared" si="5"/>
        <v/>
      </c>
      <c r="AW89" s="139" t="str">
        <f t="shared" si="6"/>
        <v/>
      </c>
      <c r="AX89" s="139" t="str">
        <f t="shared" si="7"/>
        <v/>
      </c>
      <c r="AY89" s="140" t="str">
        <f t="shared" si="8"/>
        <v/>
      </c>
      <c r="AZ89" s="141" t="str">
        <f t="shared" si="9"/>
        <v/>
      </c>
      <c r="BA89" s="139" t="str">
        <f t="shared" si="10"/>
        <v/>
      </c>
      <c r="BB89" s="139" t="str">
        <f t="shared" si="11"/>
        <v/>
      </c>
      <c r="BC89" s="139" t="str">
        <f t="shared" si="12"/>
        <v/>
      </c>
      <c r="BD89" s="140" t="str">
        <f t="shared" si="13"/>
        <v/>
      </c>
      <c r="BE89" s="122" t="str">
        <f t="shared" si="14"/>
        <v/>
      </c>
      <c r="BF89" s="123" t="str">
        <f t="shared" si="15"/>
        <v/>
      </c>
      <c r="BG89" s="123" t="str">
        <f t="shared" si="16"/>
        <v/>
      </c>
      <c r="BH89" s="123" t="str">
        <f t="shared" si="17"/>
        <v/>
      </c>
      <c r="BI89" s="122" t="str">
        <f t="shared" si="18"/>
        <v/>
      </c>
      <c r="BJ89" s="123" t="str">
        <f t="shared" si="19"/>
        <v/>
      </c>
      <c r="BK89" s="123" t="str">
        <f t="shared" si="20"/>
        <v/>
      </c>
      <c r="BL89" s="123" t="str">
        <f t="shared" si="21"/>
        <v/>
      </c>
      <c r="BM89" s="123" t="str">
        <f t="shared" si="22"/>
        <v/>
      </c>
      <c r="BN89" s="123" t="str">
        <f t="shared" si="23"/>
        <v/>
      </c>
      <c r="BO89" s="123" t="str">
        <f t="shared" si="24"/>
        <v/>
      </c>
      <c r="BP89" s="123">
        <f t="shared" si="25"/>
        <v>24000</v>
      </c>
      <c r="BQ89" s="124" t="str">
        <f t="shared" si="26"/>
        <v/>
      </c>
      <c r="BR89" s="141" t="str">
        <f t="shared" si="27"/>
        <v/>
      </c>
      <c r="BS89" s="139" t="str">
        <f t="shared" si="28"/>
        <v/>
      </c>
      <c r="BT89" s="139" t="str">
        <f t="shared" si="29"/>
        <v/>
      </c>
      <c r="BU89" s="139" t="str">
        <f t="shared" si="30"/>
        <v/>
      </c>
      <c r="BV89" s="139" t="str">
        <f t="shared" si="31"/>
        <v/>
      </c>
      <c r="BW89" s="140" t="str">
        <f t="shared" si="32"/>
        <v/>
      </c>
      <c r="BX89" s="141" t="str">
        <f t="shared" si="33"/>
        <v/>
      </c>
      <c r="BY89" s="139" t="str">
        <f t="shared" si="34"/>
        <v/>
      </c>
      <c r="BZ89" s="139" t="str">
        <f t="shared" si="35"/>
        <v/>
      </c>
      <c r="CA89" s="139" t="str">
        <f t="shared" si="36"/>
        <v/>
      </c>
      <c r="CB89" s="139" t="str">
        <f t="shared" si="37"/>
        <v/>
      </c>
      <c r="CC89" s="139" t="str">
        <f t="shared" si="38"/>
        <v/>
      </c>
      <c r="CD89" s="140" t="str">
        <f t="shared" si="39"/>
        <v/>
      </c>
      <c r="CE89" s="141" t="str">
        <f t="shared" si="40"/>
        <v/>
      </c>
      <c r="CF89" s="139" t="str">
        <f t="shared" si="41"/>
        <v/>
      </c>
      <c r="CG89" s="139" t="str">
        <f t="shared" si="42"/>
        <v/>
      </c>
      <c r="CH89" s="139" t="str">
        <f t="shared" si="43"/>
        <v/>
      </c>
      <c r="CI89" s="139" t="str">
        <f t="shared" si="44"/>
        <v/>
      </c>
      <c r="CJ89" s="139" t="str">
        <f t="shared" si="45"/>
        <v/>
      </c>
      <c r="CK89" s="140" t="str">
        <f t="shared" si="46"/>
        <v/>
      </c>
      <c r="CL89" s="141" t="str">
        <f t="shared" si="47"/>
        <v/>
      </c>
      <c r="CM89" s="139" t="str">
        <f t="shared" si="48"/>
        <v/>
      </c>
      <c r="CN89" s="139" t="str">
        <f t="shared" si="49"/>
        <v/>
      </c>
      <c r="CO89" s="139" t="str">
        <f t="shared" si="50"/>
        <v/>
      </c>
      <c r="CP89" s="139" t="str">
        <f t="shared" si="51"/>
        <v/>
      </c>
      <c r="CQ89" s="154" t="str">
        <f t="shared" si="52"/>
        <v/>
      </c>
      <c r="CR89" s="127"/>
      <c r="CS89" s="122" t="str">
        <f t="shared" si="53"/>
        <v/>
      </c>
      <c r="CT89" s="123" t="str">
        <f t="shared" si="54"/>
        <v/>
      </c>
      <c r="CU89" s="123" t="str">
        <f t="shared" si="55"/>
        <v/>
      </c>
      <c r="CV89" s="123" t="str">
        <f t="shared" si="56"/>
        <v/>
      </c>
      <c r="CW89" s="123" t="str">
        <f t="shared" si="57"/>
        <v/>
      </c>
      <c r="CX89" s="123" t="str">
        <f t="shared" si="58"/>
        <v/>
      </c>
      <c r="CY89" s="123" t="str">
        <f t="shared" si="59"/>
        <v/>
      </c>
      <c r="CZ89" s="123" t="str">
        <f t="shared" si="60"/>
        <v/>
      </c>
      <c r="DA89" s="124" t="str">
        <f t="shared" si="61"/>
        <v/>
      </c>
      <c r="DB89" s="128" t="str">
        <f t="shared" si="62"/>
        <v/>
      </c>
      <c r="DC89" s="123" t="str">
        <f t="shared" si="63"/>
        <v/>
      </c>
      <c r="DD89" s="123" t="str">
        <f t="shared" si="64"/>
        <v/>
      </c>
      <c r="DE89" s="123" t="str">
        <f t="shared" si="65"/>
        <v/>
      </c>
      <c r="DF89" s="123" t="str">
        <f t="shared" si="66"/>
        <v/>
      </c>
      <c r="DG89" s="123" t="str">
        <f t="shared" si="67"/>
        <v/>
      </c>
      <c r="DH89" s="123" t="str">
        <f t="shared" si="68"/>
        <v/>
      </c>
      <c r="DI89" s="129" t="str">
        <f t="shared" si="69"/>
        <v/>
      </c>
      <c r="DJ89" s="98" t="s">
        <v>123</v>
      </c>
      <c r="DK89" s="248">
        <f t="shared" si="76"/>
        <v>83</v>
      </c>
    </row>
    <row r="90" spans="2:115" ht="22.5" customHeight="1">
      <c r="B90" s="98" t="s">
        <v>123</v>
      </c>
      <c r="C90" s="248">
        <f t="shared" si="70"/>
        <v>84</v>
      </c>
      <c r="D90" s="259">
        <v>45730</v>
      </c>
      <c r="E90" s="260" t="s">
        <v>128</v>
      </c>
      <c r="F90" s="271" t="s">
        <v>201</v>
      </c>
      <c r="G90" s="272" t="s">
        <v>30</v>
      </c>
      <c r="H90" s="254" t="s">
        <v>54</v>
      </c>
      <c r="I90" s="270"/>
      <c r="J90" s="263">
        <v>127705</v>
      </c>
      <c r="K90" s="107">
        <f t="shared" si="71"/>
        <v>236779</v>
      </c>
      <c r="L90" s="256" t="str">
        <f>HYPERLINK("./領収書_公開用/外領収書G81.pdf","領収書G81")</f>
        <v>領収書G81</v>
      </c>
      <c r="M90" s="256" t="str">
        <f>HYPERLINK("./領収書_公開用/外領収書G81請求書G81.pdf","請求書G81")</f>
        <v>請求書G81</v>
      </c>
      <c r="N90" s="258" t="str">
        <f t="shared" ref="N90:R90" si="342">IF($H90=N$6,$I90,"")</f>
        <v/>
      </c>
      <c r="O90" s="136" t="str">
        <f t="shared" si="342"/>
        <v/>
      </c>
      <c r="P90" s="136" t="str">
        <f t="shared" si="342"/>
        <v/>
      </c>
      <c r="Q90" s="136" t="str">
        <f t="shared" si="342"/>
        <v/>
      </c>
      <c r="R90" s="137" t="str">
        <f t="shared" si="342"/>
        <v/>
      </c>
      <c r="S90" s="122" t="str">
        <f t="shared" ref="S90:AI90" si="343">IF($H90=S$6,$J90,"")</f>
        <v/>
      </c>
      <c r="T90" s="123" t="str">
        <f t="shared" si="343"/>
        <v/>
      </c>
      <c r="U90" s="123" t="str">
        <f t="shared" si="343"/>
        <v/>
      </c>
      <c r="V90" s="123" t="str">
        <f t="shared" si="343"/>
        <v/>
      </c>
      <c r="W90" s="122" t="str">
        <f t="shared" si="343"/>
        <v/>
      </c>
      <c r="X90" s="123">
        <f t="shared" si="343"/>
        <v>127705</v>
      </c>
      <c r="Y90" s="123" t="str">
        <f t="shared" si="343"/>
        <v/>
      </c>
      <c r="Z90" s="123" t="str">
        <f t="shared" si="343"/>
        <v/>
      </c>
      <c r="AA90" s="122" t="str">
        <f t="shared" si="343"/>
        <v/>
      </c>
      <c r="AB90" s="123" t="str">
        <f t="shared" si="343"/>
        <v/>
      </c>
      <c r="AC90" s="123" t="str">
        <f t="shared" si="343"/>
        <v/>
      </c>
      <c r="AD90" s="123" t="str">
        <f t="shared" si="343"/>
        <v/>
      </c>
      <c r="AE90" s="123" t="str">
        <f t="shared" si="343"/>
        <v/>
      </c>
      <c r="AF90" s="123" t="str">
        <f t="shared" si="343"/>
        <v/>
      </c>
      <c r="AG90" s="123" t="str">
        <f t="shared" si="343"/>
        <v/>
      </c>
      <c r="AH90" s="122" t="str">
        <f t="shared" si="343"/>
        <v/>
      </c>
      <c r="AI90" s="129" t="str">
        <f t="shared" si="343"/>
        <v/>
      </c>
      <c r="AJ90" s="56"/>
      <c r="AK90" s="38"/>
      <c r="AL90" s="98" t="s">
        <v>123</v>
      </c>
      <c r="AM90" s="248">
        <f t="shared" si="74"/>
        <v>84</v>
      </c>
      <c r="AN90" s="138" t="str">
        <f t="shared" ref="AN90:AR90" si="344">IF(AND($G90=AN$4,$H90=AN$6),$I90,"")</f>
        <v/>
      </c>
      <c r="AO90" s="139" t="str">
        <f t="shared" si="344"/>
        <v/>
      </c>
      <c r="AP90" s="139" t="str">
        <f t="shared" si="344"/>
        <v/>
      </c>
      <c r="AQ90" s="139" t="str">
        <f t="shared" si="344"/>
        <v/>
      </c>
      <c r="AR90" s="139" t="str">
        <f t="shared" si="344"/>
        <v/>
      </c>
      <c r="AS90" s="118"/>
      <c r="AT90" s="138" t="str">
        <f t="shared" si="3"/>
        <v/>
      </c>
      <c r="AU90" s="139" t="str">
        <f t="shared" si="4"/>
        <v/>
      </c>
      <c r="AV90" s="139" t="str">
        <f t="shared" si="5"/>
        <v/>
      </c>
      <c r="AW90" s="139" t="str">
        <f t="shared" si="6"/>
        <v/>
      </c>
      <c r="AX90" s="139" t="str">
        <f t="shared" si="7"/>
        <v/>
      </c>
      <c r="AY90" s="140" t="str">
        <f t="shared" si="8"/>
        <v/>
      </c>
      <c r="AZ90" s="141" t="str">
        <f t="shared" si="9"/>
        <v/>
      </c>
      <c r="BA90" s="139" t="str">
        <f t="shared" si="10"/>
        <v/>
      </c>
      <c r="BB90" s="139" t="str">
        <f t="shared" si="11"/>
        <v/>
      </c>
      <c r="BC90" s="139" t="str">
        <f t="shared" si="12"/>
        <v/>
      </c>
      <c r="BD90" s="140" t="str">
        <f t="shared" si="13"/>
        <v/>
      </c>
      <c r="BE90" s="122" t="str">
        <f t="shared" si="14"/>
        <v/>
      </c>
      <c r="BF90" s="123" t="str">
        <f t="shared" si="15"/>
        <v/>
      </c>
      <c r="BG90" s="123" t="str">
        <f t="shared" si="16"/>
        <v/>
      </c>
      <c r="BH90" s="123" t="str">
        <f t="shared" si="17"/>
        <v/>
      </c>
      <c r="BI90" s="122" t="str">
        <f t="shared" si="18"/>
        <v/>
      </c>
      <c r="BJ90" s="123" t="str">
        <f t="shared" si="19"/>
        <v/>
      </c>
      <c r="BK90" s="123" t="str">
        <f t="shared" si="20"/>
        <v/>
      </c>
      <c r="BL90" s="123" t="str">
        <f t="shared" si="21"/>
        <v/>
      </c>
      <c r="BM90" s="123" t="str">
        <f t="shared" si="22"/>
        <v/>
      </c>
      <c r="BN90" s="123" t="str">
        <f t="shared" si="23"/>
        <v/>
      </c>
      <c r="BO90" s="123" t="str">
        <f t="shared" si="24"/>
        <v/>
      </c>
      <c r="BP90" s="123" t="str">
        <f t="shared" si="25"/>
        <v/>
      </c>
      <c r="BQ90" s="124" t="str">
        <f t="shared" si="26"/>
        <v/>
      </c>
      <c r="BR90" s="142" t="str">
        <f t="shared" si="27"/>
        <v/>
      </c>
      <c r="BS90" s="143" t="str">
        <f t="shared" si="28"/>
        <v/>
      </c>
      <c r="BT90" s="143" t="str">
        <f t="shared" si="29"/>
        <v/>
      </c>
      <c r="BU90" s="143" t="str">
        <f t="shared" si="30"/>
        <v/>
      </c>
      <c r="BV90" s="143" t="str">
        <f t="shared" si="31"/>
        <v/>
      </c>
      <c r="BW90" s="144" t="str">
        <f t="shared" si="32"/>
        <v/>
      </c>
      <c r="BX90" s="141" t="str">
        <f t="shared" si="33"/>
        <v/>
      </c>
      <c r="BY90" s="139" t="str">
        <f t="shared" si="34"/>
        <v/>
      </c>
      <c r="BZ90" s="139" t="str">
        <f t="shared" si="35"/>
        <v/>
      </c>
      <c r="CA90" s="139" t="str">
        <f t="shared" si="36"/>
        <v/>
      </c>
      <c r="CB90" s="139" t="str">
        <f t="shared" si="37"/>
        <v/>
      </c>
      <c r="CC90" s="139" t="str">
        <f t="shared" si="38"/>
        <v/>
      </c>
      <c r="CD90" s="140" t="str">
        <f t="shared" si="39"/>
        <v/>
      </c>
      <c r="CE90" s="141" t="str">
        <f t="shared" si="40"/>
        <v/>
      </c>
      <c r="CF90" s="139" t="str">
        <f t="shared" si="41"/>
        <v/>
      </c>
      <c r="CG90" s="139" t="str">
        <f t="shared" si="42"/>
        <v/>
      </c>
      <c r="CH90" s="139" t="str">
        <f t="shared" si="43"/>
        <v/>
      </c>
      <c r="CI90" s="139" t="str">
        <f t="shared" si="44"/>
        <v/>
      </c>
      <c r="CJ90" s="139" t="str">
        <f t="shared" si="45"/>
        <v/>
      </c>
      <c r="CK90" s="140" t="str">
        <f t="shared" si="46"/>
        <v/>
      </c>
      <c r="CL90" s="142" t="str">
        <f t="shared" si="47"/>
        <v/>
      </c>
      <c r="CM90" s="143" t="str">
        <f t="shared" si="48"/>
        <v/>
      </c>
      <c r="CN90" s="143" t="str">
        <f t="shared" si="49"/>
        <v/>
      </c>
      <c r="CO90" s="143" t="str">
        <f t="shared" si="50"/>
        <v/>
      </c>
      <c r="CP90" s="143" t="str">
        <f t="shared" si="51"/>
        <v/>
      </c>
      <c r="CQ90" s="145" t="str">
        <f t="shared" si="52"/>
        <v/>
      </c>
      <c r="CR90" s="127"/>
      <c r="CS90" s="122" t="str">
        <f t="shared" si="53"/>
        <v/>
      </c>
      <c r="CT90" s="123" t="str">
        <f t="shared" si="54"/>
        <v/>
      </c>
      <c r="CU90" s="123" t="str">
        <f t="shared" si="55"/>
        <v/>
      </c>
      <c r="CV90" s="123" t="str">
        <f t="shared" si="56"/>
        <v/>
      </c>
      <c r="CW90" s="123">
        <f t="shared" si="57"/>
        <v>127705</v>
      </c>
      <c r="CX90" s="123" t="str">
        <f t="shared" si="58"/>
        <v/>
      </c>
      <c r="CY90" s="123" t="str">
        <f t="shared" si="59"/>
        <v/>
      </c>
      <c r="CZ90" s="123" t="str">
        <f t="shared" si="60"/>
        <v/>
      </c>
      <c r="DA90" s="124" t="str">
        <f t="shared" si="61"/>
        <v/>
      </c>
      <c r="DB90" s="128" t="str">
        <f t="shared" si="62"/>
        <v/>
      </c>
      <c r="DC90" s="123" t="str">
        <f t="shared" si="63"/>
        <v/>
      </c>
      <c r="DD90" s="123" t="str">
        <f t="shared" si="64"/>
        <v/>
      </c>
      <c r="DE90" s="123" t="str">
        <f t="shared" si="65"/>
        <v/>
      </c>
      <c r="DF90" s="123" t="str">
        <f t="shared" si="66"/>
        <v/>
      </c>
      <c r="DG90" s="123" t="str">
        <f t="shared" si="67"/>
        <v/>
      </c>
      <c r="DH90" s="123" t="str">
        <f t="shared" si="68"/>
        <v/>
      </c>
      <c r="DI90" s="129" t="str">
        <f t="shared" si="69"/>
        <v/>
      </c>
      <c r="DJ90" s="98" t="s">
        <v>123</v>
      </c>
      <c r="DK90" s="248">
        <f t="shared" si="76"/>
        <v>84</v>
      </c>
    </row>
    <row r="91" spans="2:115" ht="22.5" customHeight="1">
      <c r="B91" s="98" t="s">
        <v>123</v>
      </c>
      <c r="C91" s="248">
        <f t="shared" si="70"/>
        <v>85</v>
      </c>
      <c r="D91" s="259">
        <v>45730</v>
      </c>
      <c r="E91" s="260" t="s">
        <v>128</v>
      </c>
      <c r="F91" s="271" t="s">
        <v>202</v>
      </c>
      <c r="G91" s="272" t="s">
        <v>27</v>
      </c>
      <c r="H91" s="254" t="s">
        <v>64</v>
      </c>
      <c r="I91" s="270"/>
      <c r="J91" s="263">
        <v>4378</v>
      </c>
      <c r="K91" s="107">
        <f t="shared" si="71"/>
        <v>232401</v>
      </c>
      <c r="L91" s="256" t="str">
        <f>HYPERLINK("./領収書_公開用/外領収書G82.pdf","領収書G82")</f>
        <v>領収書G82</v>
      </c>
      <c r="M91" s="267"/>
      <c r="N91" s="258" t="str">
        <f t="shared" ref="N91:R91" si="345">IF($H91=N$6,$I91,"")</f>
        <v/>
      </c>
      <c r="O91" s="136" t="str">
        <f t="shared" si="345"/>
        <v/>
      </c>
      <c r="P91" s="136" t="str">
        <f t="shared" si="345"/>
        <v/>
      </c>
      <c r="Q91" s="136" t="str">
        <f t="shared" si="345"/>
        <v/>
      </c>
      <c r="R91" s="137" t="str">
        <f t="shared" si="345"/>
        <v/>
      </c>
      <c r="S91" s="122" t="str">
        <f t="shared" ref="S91:AI91" si="346">IF($H91=S$6,$J91,"")</f>
        <v/>
      </c>
      <c r="T91" s="123" t="str">
        <f t="shared" si="346"/>
        <v/>
      </c>
      <c r="U91" s="123" t="str">
        <f t="shared" si="346"/>
        <v/>
      </c>
      <c r="V91" s="123" t="str">
        <f t="shared" si="346"/>
        <v/>
      </c>
      <c r="W91" s="122" t="str">
        <f t="shared" si="346"/>
        <v/>
      </c>
      <c r="X91" s="123" t="str">
        <f t="shared" si="346"/>
        <v/>
      </c>
      <c r="Y91" s="123" t="str">
        <f t="shared" si="346"/>
        <v/>
      </c>
      <c r="Z91" s="123" t="str">
        <f t="shared" si="346"/>
        <v/>
      </c>
      <c r="AA91" s="122" t="str">
        <f t="shared" si="346"/>
        <v/>
      </c>
      <c r="AB91" s="123" t="str">
        <f t="shared" si="346"/>
        <v/>
      </c>
      <c r="AC91" s="123" t="str">
        <f t="shared" si="346"/>
        <v/>
      </c>
      <c r="AD91" s="123" t="str">
        <f t="shared" si="346"/>
        <v/>
      </c>
      <c r="AE91" s="123" t="str">
        <f t="shared" si="346"/>
        <v/>
      </c>
      <c r="AF91" s="123" t="str">
        <f t="shared" si="346"/>
        <v/>
      </c>
      <c r="AG91" s="123" t="str">
        <f t="shared" si="346"/>
        <v/>
      </c>
      <c r="AH91" s="122">
        <f t="shared" si="346"/>
        <v>4378</v>
      </c>
      <c r="AI91" s="129" t="str">
        <f t="shared" si="346"/>
        <v/>
      </c>
      <c r="AJ91" s="56"/>
      <c r="AK91" s="38"/>
      <c r="AL91" s="98" t="s">
        <v>123</v>
      </c>
      <c r="AM91" s="248">
        <f t="shared" si="74"/>
        <v>85</v>
      </c>
      <c r="AN91" s="138" t="str">
        <f t="shared" ref="AN91:AR91" si="347">IF(AND($G91=AN$4,$H91=AN$6),$I91,"")</f>
        <v/>
      </c>
      <c r="AO91" s="139" t="str">
        <f t="shared" si="347"/>
        <v/>
      </c>
      <c r="AP91" s="139" t="str">
        <f t="shared" si="347"/>
        <v/>
      </c>
      <c r="AQ91" s="139" t="str">
        <f t="shared" si="347"/>
        <v/>
      </c>
      <c r="AR91" s="139" t="str">
        <f t="shared" si="347"/>
        <v/>
      </c>
      <c r="AS91" s="118"/>
      <c r="AT91" s="138" t="str">
        <f t="shared" si="3"/>
        <v/>
      </c>
      <c r="AU91" s="139" t="str">
        <f t="shared" si="4"/>
        <v/>
      </c>
      <c r="AV91" s="139" t="str">
        <f t="shared" si="5"/>
        <v/>
      </c>
      <c r="AW91" s="139" t="str">
        <f t="shared" si="6"/>
        <v/>
      </c>
      <c r="AX91" s="139" t="str">
        <f t="shared" si="7"/>
        <v/>
      </c>
      <c r="AY91" s="140" t="str">
        <f t="shared" si="8"/>
        <v/>
      </c>
      <c r="AZ91" s="141" t="str">
        <f t="shared" si="9"/>
        <v/>
      </c>
      <c r="BA91" s="139" t="str">
        <f t="shared" si="10"/>
        <v/>
      </c>
      <c r="BB91" s="139" t="str">
        <f t="shared" si="11"/>
        <v/>
      </c>
      <c r="BC91" s="139" t="str">
        <f t="shared" si="12"/>
        <v/>
      </c>
      <c r="BD91" s="140" t="str">
        <f t="shared" si="13"/>
        <v/>
      </c>
      <c r="BE91" s="122" t="str">
        <f t="shared" si="14"/>
        <v/>
      </c>
      <c r="BF91" s="123" t="str">
        <f t="shared" si="15"/>
        <v/>
      </c>
      <c r="BG91" s="123" t="str">
        <f t="shared" si="16"/>
        <v/>
      </c>
      <c r="BH91" s="123" t="str">
        <f t="shared" si="17"/>
        <v/>
      </c>
      <c r="BI91" s="122" t="str">
        <f t="shared" si="18"/>
        <v/>
      </c>
      <c r="BJ91" s="123" t="str">
        <f t="shared" si="19"/>
        <v/>
      </c>
      <c r="BK91" s="123" t="str">
        <f t="shared" si="20"/>
        <v/>
      </c>
      <c r="BL91" s="123" t="str">
        <f t="shared" si="21"/>
        <v/>
      </c>
      <c r="BM91" s="123" t="str">
        <f t="shared" si="22"/>
        <v/>
      </c>
      <c r="BN91" s="123" t="str">
        <f t="shared" si="23"/>
        <v/>
      </c>
      <c r="BO91" s="123" t="str">
        <f t="shared" si="24"/>
        <v/>
      </c>
      <c r="BP91" s="123" t="str">
        <f t="shared" si="25"/>
        <v/>
      </c>
      <c r="BQ91" s="124" t="str">
        <f t="shared" si="26"/>
        <v/>
      </c>
      <c r="BR91" s="141" t="str">
        <f t="shared" si="27"/>
        <v/>
      </c>
      <c r="BS91" s="139" t="str">
        <f t="shared" si="28"/>
        <v/>
      </c>
      <c r="BT91" s="139" t="str">
        <f t="shared" si="29"/>
        <v/>
      </c>
      <c r="BU91" s="139" t="str">
        <f t="shared" si="30"/>
        <v/>
      </c>
      <c r="BV91" s="139" t="str">
        <f t="shared" si="31"/>
        <v/>
      </c>
      <c r="BW91" s="140" t="str">
        <f t="shared" si="32"/>
        <v/>
      </c>
      <c r="BX91" s="141" t="str">
        <f t="shared" si="33"/>
        <v/>
      </c>
      <c r="BY91" s="139" t="str">
        <f t="shared" si="34"/>
        <v/>
      </c>
      <c r="BZ91" s="139" t="str">
        <f t="shared" si="35"/>
        <v/>
      </c>
      <c r="CA91" s="139" t="str">
        <f t="shared" si="36"/>
        <v/>
      </c>
      <c r="CB91" s="139" t="str">
        <f t="shared" si="37"/>
        <v/>
      </c>
      <c r="CC91" s="139" t="str">
        <f t="shared" si="38"/>
        <v/>
      </c>
      <c r="CD91" s="140">
        <f t="shared" si="39"/>
        <v>4378</v>
      </c>
      <c r="CE91" s="141" t="str">
        <f t="shared" si="40"/>
        <v/>
      </c>
      <c r="CF91" s="139" t="str">
        <f t="shared" si="41"/>
        <v/>
      </c>
      <c r="CG91" s="139" t="str">
        <f t="shared" si="42"/>
        <v/>
      </c>
      <c r="CH91" s="139" t="str">
        <f t="shared" si="43"/>
        <v/>
      </c>
      <c r="CI91" s="139" t="str">
        <f t="shared" si="44"/>
        <v/>
      </c>
      <c r="CJ91" s="139" t="str">
        <f t="shared" si="45"/>
        <v/>
      </c>
      <c r="CK91" s="140" t="str">
        <f t="shared" si="46"/>
        <v/>
      </c>
      <c r="CL91" s="141" t="str">
        <f t="shared" si="47"/>
        <v/>
      </c>
      <c r="CM91" s="139" t="str">
        <f t="shared" si="48"/>
        <v/>
      </c>
      <c r="CN91" s="139" t="str">
        <f t="shared" si="49"/>
        <v/>
      </c>
      <c r="CO91" s="139" t="str">
        <f t="shared" si="50"/>
        <v/>
      </c>
      <c r="CP91" s="139" t="str">
        <f t="shared" si="51"/>
        <v/>
      </c>
      <c r="CQ91" s="154" t="str">
        <f t="shared" si="52"/>
        <v/>
      </c>
      <c r="CR91" s="127"/>
      <c r="CS91" s="122" t="str">
        <f t="shared" si="53"/>
        <v/>
      </c>
      <c r="CT91" s="123" t="str">
        <f t="shared" si="54"/>
        <v/>
      </c>
      <c r="CU91" s="123" t="str">
        <f t="shared" si="55"/>
        <v/>
      </c>
      <c r="CV91" s="123" t="str">
        <f t="shared" si="56"/>
        <v/>
      </c>
      <c r="CW91" s="123" t="str">
        <f t="shared" si="57"/>
        <v/>
      </c>
      <c r="CX91" s="123" t="str">
        <f t="shared" si="58"/>
        <v/>
      </c>
      <c r="CY91" s="123" t="str">
        <f t="shared" si="59"/>
        <v/>
      </c>
      <c r="CZ91" s="123" t="str">
        <f t="shared" si="60"/>
        <v/>
      </c>
      <c r="DA91" s="124" t="str">
        <f t="shared" si="61"/>
        <v/>
      </c>
      <c r="DB91" s="128" t="str">
        <f t="shared" si="62"/>
        <v/>
      </c>
      <c r="DC91" s="123" t="str">
        <f t="shared" si="63"/>
        <v/>
      </c>
      <c r="DD91" s="123" t="str">
        <f t="shared" si="64"/>
        <v/>
      </c>
      <c r="DE91" s="123" t="str">
        <f t="shared" si="65"/>
        <v/>
      </c>
      <c r="DF91" s="123" t="str">
        <f t="shared" si="66"/>
        <v/>
      </c>
      <c r="DG91" s="123" t="str">
        <f t="shared" si="67"/>
        <v/>
      </c>
      <c r="DH91" s="123" t="str">
        <f t="shared" si="68"/>
        <v/>
      </c>
      <c r="DI91" s="129" t="str">
        <f t="shared" si="69"/>
        <v/>
      </c>
      <c r="DJ91" s="98" t="s">
        <v>123</v>
      </c>
      <c r="DK91" s="248">
        <f t="shared" si="76"/>
        <v>85</v>
      </c>
    </row>
    <row r="92" spans="2:115" ht="22.5" customHeight="1">
      <c r="B92" s="98" t="s">
        <v>123</v>
      </c>
      <c r="C92" s="248">
        <f t="shared" si="70"/>
        <v>86</v>
      </c>
      <c r="D92" s="259">
        <v>45730</v>
      </c>
      <c r="E92" s="260" t="s">
        <v>128</v>
      </c>
      <c r="F92" s="271" t="s">
        <v>203</v>
      </c>
      <c r="G92" s="272" t="s">
        <v>25</v>
      </c>
      <c r="H92" s="254" t="s">
        <v>64</v>
      </c>
      <c r="I92" s="270"/>
      <c r="J92" s="263">
        <v>12000</v>
      </c>
      <c r="K92" s="107">
        <f t="shared" si="71"/>
        <v>220401</v>
      </c>
      <c r="L92" s="256" t="str">
        <f t="shared" ref="L92:L94" si="348">HYPERLINK("./領収書_公開用/外領収書G83-85.pdf","領収書G83-G85")</f>
        <v>領収書G83-G85</v>
      </c>
      <c r="M92" s="267"/>
      <c r="N92" s="258" t="str">
        <f t="shared" ref="N92:R92" si="349">IF($H92=N$6,$I92,"")</f>
        <v/>
      </c>
      <c r="O92" s="136" t="str">
        <f t="shared" si="349"/>
        <v/>
      </c>
      <c r="P92" s="136" t="str">
        <f t="shared" si="349"/>
        <v/>
      </c>
      <c r="Q92" s="136" t="str">
        <f t="shared" si="349"/>
        <v/>
      </c>
      <c r="R92" s="137" t="str">
        <f t="shared" si="349"/>
        <v/>
      </c>
      <c r="S92" s="122" t="str">
        <f t="shared" ref="S92:AI92" si="350">IF($H92=S$6,$J92,"")</f>
        <v/>
      </c>
      <c r="T92" s="123" t="str">
        <f t="shared" si="350"/>
        <v/>
      </c>
      <c r="U92" s="123" t="str">
        <f t="shared" si="350"/>
        <v/>
      </c>
      <c r="V92" s="123" t="str">
        <f t="shared" si="350"/>
        <v/>
      </c>
      <c r="W92" s="122" t="str">
        <f t="shared" si="350"/>
        <v/>
      </c>
      <c r="X92" s="123" t="str">
        <f t="shared" si="350"/>
        <v/>
      </c>
      <c r="Y92" s="123" t="str">
        <f t="shared" si="350"/>
        <v/>
      </c>
      <c r="Z92" s="123" t="str">
        <f t="shared" si="350"/>
        <v/>
      </c>
      <c r="AA92" s="122" t="str">
        <f t="shared" si="350"/>
        <v/>
      </c>
      <c r="AB92" s="123" t="str">
        <f t="shared" si="350"/>
        <v/>
      </c>
      <c r="AC92" s="123" t="str">
        <f t="shared" si="350"/>
        <v/>
      </c>
      <c r="AD92" s="123" t="str">
        <f t="shared" si="350"/>
        <v/>
      </c>
      <c r="AE92" s="123" t="str">
        <f t="shared" si="350"/>
        <v/>
      </c>
      <c r="AF92" s="123" t="str">
        <f t="shared" si="350"/>
        <v/>
      </c>
      <c r="AG92" s="123" t="str">
        <f t="shared" si="350"/>
        <v/>
      </c>
      <c r="AH92" s="122">
        <f t="shared" si="350"/>
        <v>12000</v>
      </c>
      <c r="AI92" s="129" t="str">
        <f t="shared" si="350"/>
        <v/>
      </c>
      <c r="AJ92" s="56"/>
      <c r="AK92" s="38"/>
      <c r="AL92" s="98" t="s">
        <v>123</v>
      </c>
      <c r="AM92" s="248">
        <f t="shared" si="74"/>
        <v>86</v>
      </c>
      <c r="AN92" s="138" t="str">
        <f t="shared" ref="AN92:AR92" si="351">IF(AND($G92=AN$4,$H92=AN$6),$I92,"")</f>
        <v/>
      </c>
      <c r="AO92" s="139" t="str">
        <f t="shared" si="351"/>
        <v/>
      </c>
      <c r="AP92" s="139" t="str">
        <f t="shared" si="351"/>
        <v/>
      </c>
      <c r="AQ92" s="139" t="str">
        <f t="shared" si="351"/>
        <v/>
      </c>
      <c r="AR92" s="139" t="str">
        <f t="shared" si="351"/>
        <v/>
      </c>
      <c r="AS92" s="118"/>
      <c r="AT92" s="138" t="str">
        <f t="shared" si="3"/>
        <v/>
      </c>
      <c r="AU92" s="139" t="str">
        <f t="shared" si="4"/>
        <v/>
      </c>
      <c r="AV92" s="139" t="str">
        <f t="shared" si="5"/>
        <v/>
      </c>
      <c r="AW92" s="139" t="str">
        <f t="shared" si="6"/>
        <v/>
      </c>
      <c r="AX92" s="139" t="str">
        <f t="shared" si="7"/>
        <v/>
      </c>
      <c r="AY92" s="140" t="str">
        <f t="shared" si="8"/>
        <v/>
      </c>
      <c r="AZ92" s="141" t="str">
        <f t="shared" si="9"/>
        <v/>
      </c>
      <c r="BA92" s="139" t="str">
        <f t="shared" si="10"/>
        <v/>
      </c>
      <c r="BB92" s="139" t="str">
        <f t="shared" si="11"/>
        <v/>
      </c>
      <c r="BC92" s="139" t="str">
        <f t="shared" si="12"/>
        <v/>
      </c>
      <c r="BD92" s="140" t="str">
        <f t="shared" si="13"/>
        <v/>
      </c>
      <c r="BE92" s="122" t="str">
        <f t="shared" si="14"/>
        <v/>
      </c>
      <c r="BF92" s="123" t="str">
        <f t="shared" si="15"/>
        <v/>
      </c>
      <c r="BG92" s="123" t="str">
        <f t="shared" si="16"/>
        <v/>
      </c>
      <c r="BH92" s="123" t="str">
        <f t="shared" si="17"/>
        <v/>
      </c>
      <c r="BI92" s="122" t="str">
        <f t="shared" si="18"/>
        <v/>
      </c>
      <c r="BJ92" s="123" t="str">
        <f t="shared" si="19"/>
        <v/>
      </c>
      <c r="BK92" s="123" t="str">
        <f t="shared" si="20"/>
        <v/>
      </c>
      <c r="BL92" s="123" t="str">
        <f t="shared" si="21"/>
        <v/>
      </c>
      <c r="BM92" s="123" t="str">
        <f t="shared" si="22"/>
        <v/>
      </c>
      <c r="BN92" s="123" t="str">
        <f t="shared" si="23"/>
        <v/>
      </c>
      <c r="BO92" s="123" t="str">
        <f t="shared" si="24"/>
        <v/>
      </c>
      <c r="BP92" s="123">
        <f t="shared" si="25"/>
        <v>12000</v>
      </c>
      <c r="BQ92" s="124" t="str">
        <f t="shared" si="26"/>
        <v/>
      </c>
      <c r="BR92" s="141" t="str">
        <f t="shared" si="27"/>
        <v/>
      </c>
      <c r="BS92" s="139" t="str">
        <f t="shared" si="28"/>
        <v/>
      </c>
      <c r="BT92" s="139" t="str">
        <f t="shared" si="29"/>
        <v/>
      </c>
      <c r="BU92" s="139" t="str">
        <f t="shared" si="30"/>
        <v/>
      </c>
      <c r="BV92" s="139" t="str">
        <f t="shared" si="31"/>
        <v/>
      </c>
      <c r="BW92" s="140" t="str">
        <f t="shared" si="32"/>
        <v/>
      </c>
      <c r="BX92" s="141" t="str">
        <f t="shared" si="33"/>
        <v/>
      </c>
      <c r="BY92" s="139" t="str">
        <f t="shared" si="34"/>
        <v/>
      </c>
      <c r="BZ92" s="139" t="str">
        <f t="shared" si="35"/>
        <v/>
      </c>
      <c r="CA92" s="139" t="str">
        <f t="shared" si="36"/>
        <v/>
      </c>
      <c r="CB92" s="139" t="str">
        <f t="shared" si="37"/>
        <v/>
      </c>
      <c r="CC92" s="139" t="str">
        <f t="shared" si="38"/>
        <v/>
      </c>
      <c r="CD92" s="140" t="str">
        <f t="shared" si="39"/>
        <v/>
      </c>
      <c r="CE92" s="141" t="str">
        <f t="shared" si="40"/>
        <v/>
      </c>
      <c r="CF92" s="139" t="str">
        <f t="shared" si="41"/>
        <v/>
      </c>
      <c r="CG92" s="139" t="str">
        <f t="shared" si="42"/>
        <v/>
      </c>
      <c r="CH92" s="139" t="str">
        <f t="shared" si="43"/>
        <v/>
      </c>
      <c r="CI92" s="139" t="str">
        <f t="shared" si="44"/>
        <v/>
      </c>
      <c r="CJ92" s="139" t="str">
        <f t="shared" si="45"/>
        <v/>
      </c>
      <c r="CK92" s="140" t="str">
        <f t="shared" si="46"/>
        <v/>
      </c>
      <c r="CL92" s="141" t="str">
        <f t="shared" si="47"/>
        <v/>
      </c>
      <c r="CM92" s="139" t="str">
        <f t="shared" si="48"/>
        <v/>
      </c>
      <c r="CN92" s="139" t="str">
        <f t="shared" si="49"/>
        <v/>
      </c>
      <c r="CO92" s="139" t="str">
        <f t="shared" si="50"/>
        <v/>
      </c>
      <c r="CP92" s="139" t="str">
        <f t="shared" si="51"/>
        <v/>
      </c>
      <c r="CQ92" s="154" t="str">
        <f t="shared" si="52"/>
        <v/>
      </c>
      <c r="CR92" s="127"/>
      <c r="CS92" s="122" t="str">
        <f t="shared" si="53"/>
        <v/>
      </c>
      <c r="CT92" s="123" t="str">
        <f t="shared" si="54"/>
        <v/>
      </c>
      <c r="CU92" s="123" t="str">
        <f t="shared" si="55"/>
        <v/>
      </c>
      <c r="CV92" s="123" t="str">
        <f t="shared" si="56"/>
        <v/>
      </c>
      <c r="CW92" s="123" t="str">
        <f t="shared" si="57"/>
        <v/>
      </c>
      <c r="CX92" s="123" t="str">
        <f t="shared" si="58"/>
        <v/>
      </c>
      <c r="CY92" s="123" t="str">
        <f t="shared" si="59"/>
        <v/>
      </c>
      <c r="CZ92" s="123" t="str">
        <f t="shared" si="60"/>
        <v/>
      </c>
      <c r="DA92" s="124" t="str">
        <f t="shared" si="61"/>
        <v/>
      </c>
      <c r="DB92" s="128" t="str">
        <f t="shared" si="62"/>
        <v/>
      </c>
      <c r="DC92" s="123" t="str">
        <f t="shared" si="63"/>
        <v/>
      </c>
      <c r="DD92" s="123" t="str">
        <f t="shared" si="64"/>
        <v/>
      </c>
      <c r="DE92" s="123" t="str">
        <f t="shared" si="65"/>
        <v/>
      </c>
      <c r="DF92" s="123" t="str">
        <f t="shared" si="66"/>
        <v/>
      </c>
      <c r="DG92" s="123" t="str">
        <f t="shared" si="67"/>
        <v/>
      </c>
      <c r="DH92" s="123" t="str">
        <f t="shared" si="68"/>
        <v/>
      </c>
      <c r="DI92" s="129" t="str">
        <f t="shared" si="69"/>
        <v/>
      </c>
      <c r="DJ92" s="98" t="s">
        <v>123</v>
      </c>
      <c r="DK92" s="248">
        <f t="shared" si="76"/>
        <v>86</v>
      </c>
    </row>
    <row r="93" spans="2:115" ht="22.5" customHeight="1">
      <c r="B93" s="98" t="s">
        <v>123</v>
      </c>
      <c r="C93" s="248">
        <f t="shared" si="70"/>
        <v>87</v>
      </c>
      <c r="D93" s="259">
        <v>45730</v>
      </c>
      <c r="E93" s="260" t="s">
        <v>128</v>
      </c>
      <c r="F93" s="271" t="s">
        <v>204</v>
      </c>
      <c r="G93" s="272" t="s">
        <v>25</v>
      </c>
      <c r="H93" s="254" t="s">
        <v>64</v>
      </c>
      <c r="I93" s="270"/>
      <c r="J93" s="263">
        <v>3914</v>
      </c>
      <c r="K93" s="107">
        <f t="shared" si="71"/>
        <v>216487</v>
      </c>
      <c r="L93" s="256" t="str">
        <f t="shared" si="348"/>
        <v>領収書G83-G85</v>
      </c>
      <c r="M93" s="267"/>
      <c r="N93" s="258" t="str">
        <f t="shared" ref="N93:R93" si="352">IF($H93=N$6,$I93,"")</f>
        <v/>
      </c>
      <c r="O93" s="136" t="str">
        <f t="shared" si="352"/>
        <v/>
      </c>
      <c r="P93" s="136" t="str">
        <f t="shared" si="352"/>
        <v/>
      </c>
      <c r="Q93" s="136" t="str">
        <f t="shared" si="352"/>
        <v/>
      </c>
      <c r="R93" s="137" t="str">
        <f t="shared" si="352"/>
        <v/>
      </c>
      <c r="S93" s="122" t="str">
        <f t="shared" ref="S93:AI93" si="353">IF($H93=S$6,$J93,"")</f>
        <v/>
      </c>
      <c r="T93" s="123" t="str">
        <f t="shared" si="353"/>
        <v/>
      </c>
      <c r="U93" s="123" t="str">
        <f t="shared" si="353"/>
        <v/>
      </c>
      <c r="V93" s="123" t="str">
        <f t="shared" si="353"/>
        <v/>
      </c>
      <c r="W93" s="122" t="str">
        <f t="shared" si="353"/>
        <v/>
      </c>
      <c r="X93" s="123" t="str">
        <f t="shared" si="353"/>
        <v/>
      </c>
      <c r="Y93" s="123" t="str">
        <f t="shared" si="353"/>
        <v/>
      </c>
      <c r="Z93" s="123" t="str">
        <f t="shared" si="353"/>
        <v/>
      </c>
      <c r="AA93" s="122" t="str">
        <f t="shared" si="353"/>
        <v/>
      </c>
      <c r="AB93" s="123" t="str">
        <f t="shared" si="353"/>
        <v/>
      </c>
      <c r="AC93" s="123" t="str">
        <f t="shared" si="353"/>
        <v/>
      </c>
      <c r="AD93" s="123" t="str">
        <f t="shared" si="353"/>
        <v/>
      </c>
      <c r="AE93" s="123" t="str">
        <f t="shared" si="353"/>
        <v/>
      </c>
      <c r="AF93" s="123" t="str">
        <f t="shared" si="353"/>
        <v/>
      </c>
      <c r="AG93" s="123" t="str">
        <f t="shared" si="353"/>
        <v/>
      </c>
      <c r="AH93" s="122">
        <f t="shared" si="353"/>
        <v>3914</v>
      </c>
      <c r="AI93" s="129" t="str">
        <f t="shared" si="353"/>
        <v/>
      </c>
      <c r="AJ93" s="56"/>
      <c r="AK93" s="38"/>
      <c r="AL93" s="98" t="s">
        <v>123</v>
      </c>
      <c r="AM93" s="248">
        <f t="shared" si="74"/>
        <v>87</v>
      </c>
      <c r="AN93" s="138" t="str">
        <f t="shared" ref="AN93:AR93" si="354">IF(AND($G93=AN$4,$H93=AN$6),$I93,"")</f>
        <v/>
      </c>
      <c r="AO93" s="139" t="str">
        <f t="shared" si="354"/>
        <v/>
      </c>
      <c r="AP93" s="139" t="str">
        <f t="shared" si="354"/>
        <v/>
      </c>
      <c r="AQ93" s="139" t="str">
        <f t="shared" si="354"/>
        <v/>
      </c>
      <c r="AR93" s="139" t="str">
        <f t="shared" si="354"/>
        <v/>
      </c>
      <c r="AS93" s="118"/>
      <c r="AT93" s="138" t="str">
        <f t="shared" si="3"/>
        <v/>
      </c>
      <c r="AU93" s="139" t="str">
        <f t="shared" si="4"/>
        <v/>
      </c>
      <c r="AV93" s="139" t="str">
        <f t="shared" si="5"/>
        <v/>
      </c>
      <c r="AW93" s="139" t="str">
        <f t="shared" si="6"/>
        <v/>
      </c>
      <c r="AX93" s="139" t="str">
        <f t="shared" si="7"/>
        <v/>
      </c>
      <c r="AY93" s="140" t="str">
        <f t="shared" si="8"/>
        <v/>
      </c>
      <c r="AZ93" s="141" t="str">
        <f t="shared" si="9"/>
        <v/>
      </c>
      <c r="BA93" s="139" t="str">
        <f t="shared" si="10"/>
        <v/>
      </c>
      <c r="BB93" s="139" t="str">
        <f t="shared" si="11"/>
        <v/>
      </c>
      <c r="BC93" s="139" t="str">
        <f t="shared" si="12"/>
        <v/>
      </c>
      <c r="BD93" s="140" t="str">
        <f t="shared" si="13"/>
        <v/>
      </c>
      <c r="BE93" s="122" t="str">
        <f t="shared" si="14"/>
        <v/>
      </c>
      <c r="BF93" s="123" t="str">
        <f t="shared" si="15"/>
        <v/>
      </c>
      <c r="BG93" s="123" t="str">
        <f t="shared" si="16"/>
        <v/>
      </c>
      <c r="BH93" s="123" t="str">
        <f t="shared" si="17"/>
        <v/>
      </c>
      <c r="BI93" s="122" t="str">
        <f t="shared" si="18"/>
        <v/>
      </c>
      <c r="BJ93" s="123" t="str">
        <f t="shared" si="19"/>
        <v/>
      </c>
      <c r="BK93" s="123" t="str">
        <f t="shared" si="20"/>
        <v/>
      </c>
      <c r="BL93" s="123" t="str">
        <f t="shared" si="21"/>
        <v/>
      </c>
      <c r="BM93" s="123" t="str">
        <f t="shared" si="22"/>
        <v/>
      </c>
      <c r="BN93" s="123" t="str">
        <f t="shared" si="23"/>
        <v/>
      </c>
      <c r="BO93" s="123" t="str">
        <f t="shared" si="24"/>
        <v/>
      </c>
      <c r="BP93" s="123">
        <f t="shared" si="25"/>
        <v>3914</v>
      </c>
      <c r="BQ93" s="124" t="str">
        <f t="shared" si="26"/>
        <v/>
      </c>
      <c r="BR93" s="142" t="str">
        <f t="shared" si="27"/>
        <v/>
      </c>
      <c r="BS93" s="143" t="str">
        <f t="shared" si="28"/>
        <v/>
      </c>
      <c r="BT93" s="143" t="str">
        <f t="shared" si="29"/>
        <v/>
      </c>
      <c r="BU93" s="143" t="str">
        <f t="shared" si="30"/>
        <v/>
      </c>
      <c r="BV93" s="143" t="str">
        <f t="shared" si="31"/>
        <v/>
      </c>
      <c r="BW93" s="144" t="str">
        <f t="shared" si="32"/>
        <v/>
      </c>
      <c r="BX93" s="141" t="str">
        <f t="shared" si="33"/>
        <v/>
      </c>
      <c r="BY93" s="139" t="str">
        <f t="shared" si="34"/>
        <v/>
      </c>
      <c r="BZ93" s="139" t="str">
        <f t="shared" si="35"/>
        <v/>
      </c>
      <c r="CA93" s="139" t="str">
        <f t="shared" si="36"/>
        <v/>
      </c>
      <c r="CB93" s="139" t="str">
        <f t="shared" si="37"/>
        <v/>
      </c>
      <c r="CC93" s="139" t="str">
        <f t="shared" si="38"/>
        <v/>
      </c>
      <c r="CD93" s="140" t="str">
        <f t="shared" si="39"/>
        <v/>
      </c>
      <c r="CE93" s="141" t="str">
        <f t="shared" si="40"/>
        <v/>
      </c>
      <c r="CF93" s="139" t="str">
        <f t="shared" si="41"/>
        <v/>
      </c>
      <c r="CG93" s="139" t="str">
        <f t="shared" si="42"/>
        <v/>
      </c>
      <c r="CH93" s="139" t="str">
        <f t="shared" si="43"/>
        <v/>
      </c>
      <c r="CI93" s="139" t="str">
        <f t="shared" si="44"/>
        <v/>
      </c>
      <c r="CJ93" s="139" t="str">
        <f t="shared" si="45"/>
        <v/>
      </c>
      <c r="CK93" s="140" t="str">
        <f t="shared" si="46"/>
        <v/>
      </c>
      <c r="CL93" s="142" t="str">
        <f t="shared" si="47"/>
        <v/>
      </c>
      <c r="CM93" s="143" t="str">
        <f t="shared" si="48"/>
        <v/>
      </c>
      <c r="CN93" s="143" t="str">
        <f t="shared" si="49"/>
        <v/>
      </c>
      <c r="CO93" s="143" t="str">
        <f t="shared" si="50"/>
        <v/>
      </c>
      <c r="CP93" s="143" t="str">
        <f t="shared" si="51"/>
        <v/>
      </c>
      <c r="CQ93" s="145" t="str">
        <f t="shared" si="52"/>
        <v/>
      </c>
      <c r="CR93" s="127"/>
      <c r="CS93" s="122" t="str">
        <f t="shared" si="53"/>
        <v/>
      </c>
      <c r="CT93" s="123" t="str">
        <f t="shared" si="54"/>
        <v/>
      </c>
      <c r="CU93" s="123" t="str">
        <f t="shared" si="55"/>
        <v/>
      </c>
      <c r="CV93" s="123" t="str">
        <f t="shared" si="56"/>
        <v/>
      </c>
      <c r="CW93" s="123" t="str">
        <f t="shared" si="57"/>
        <v/>
      </c>
      <c r="CX93" s="123" t="str">
        <f t="shared" si="58"/>
        <v/>
      </c>
      <c r="CY93" s="123" t="str">
        <f t="shared" si="59"/>
        <v/>
      </c>
      <c r="CZ93" s="123" t="str">
        <f t="shared" si="60"/>
        <v/>
      </c>
      <c r="DA93" s="124" t="str">
        <f t="shared" si="61"/>
        <v/>
      </c>
      <c r="DB93" s="128" t="str">
        <f t="shared" si="62"/>
        <v/>
      </c>
      <c r="DC93" s="123" t="str">
        <f t="shared" si="63"/>
        <v/>
      </c>
      <c r="DD93" s="123" t="str">
        <f t="shared" si="64"/>
        <v/>
      </c>
      <c r="DE93" s="123" t="str">
        <f t="shared" si="65"/>
        <v/>
      </c>
      <c r="DF93" s="123" t="str">
        <f t="shared" si="66"/>
        <v/>
      </c>
      <c r="DG93" s="123" t="str">
        <f t="shared" si="67"/>
        <v/>
      </c>
      <c r="DH93" s="123" t="str">
        <f t="shared" si="68"/>
        <v/>
      </c>
      <c r="DI93" s="129" t="str">
        <f t="shared" si="69"/>
        <v/>
      </c>
      <c r="DJ93" s="98" t="s">
        <v>123</v>
      </c>
      <c r="DK93" s="248">
        <f t="shared" si="76"/>
        <v>87</v>
      </c>
    </row>
    <row r="94" spans="2:115" ht="22.5" customHeight="1">
      <c r="B94" s="98" t="s">
        <v>123</v>
      </c>
      <c r="C94" s="248">
        <f t="shared" si="70"/>
        <v>88</v>
      </c>
      <c r="D94" s="259">
        <v>45730</v>
      </c>
      <c r="E94" s="260" t="s">
        <v>128</v>
      </c>
      <c r="F94" s="271" t="s">
        <v>205</v>
      </c>
      <c r="G94" s="272" t="s">
        <v>25</v>
      </c>
      <c r="H94" s="254" t="s">
        <v>64</v>
      </c>
      <c r="I94" s="270"/>
      <c r="J94" s="263">
        <v>21980</v>
      </c>
      <c r="K94" s="107">
        <f t="shared" si="71"/>
        <v>194507</v>
      </c>
      <c r="L94" s="256" t="str">
        <f t="shared" si="348"/>
        <v>領収書G83-G85</v>
      </c>
      <c r="M94" s="267"/>
      <c r="N94" s="258" t="str">
        <f t="shared" ref="N94:R94" si="355">IF($H94=N$6,$I94,"")</f>
        <v/>
      </c>
      <c r="O94" s="136" t="str">
        <f t="shared" si="355"/>
        <v/>
      </c>
      <c r="P94" s="136" t="str">
        <f t="shared" si="355"/>
        <v/>
      </c>
      <c r="Q94" s="136" t="str">
        <f t="shared" si="355"/>
        <v/>
      </c>
      <c r="R94" s="137" t="str">
        <f t="shared" si="355"/>
        <v/>
      </c>
      <c r="S94" s="122" t="str">
        <f t="shared" ref="S94:AI94" si="356">IF($H94=S$6,$J94,"")</f>
        <v/>
      </c>
      <c r="T94" s="123" t="str">
        <f t="shared" si="356"/>
        <v/>
      </c>
      <c r="U94" s="123" t="str">
        <f t="shared" si="356"/>
        <v/>
      </c>
      <c r="V94" s="123" t="str">
        <f t="shared" si="356"/>
        <v/>
      </c>
      <c r="W94" s="122" t="str">
        <f t="shared" si="356"/>
        <v/>
      </c>
      <c r="X94" s="123" t="str">
        <f t="shared" si="356"/>
        <v/>
      </c>
      <c r="Y94" s="123" t="str">
        <f t="shared" si="356"/>
        <v/>
      </c>
      <c r="Z94" s="123" t="str">
        <f t="shared" si="356"/>
        <v/>
      </c>
      <c r="AA94" s="122" t="str">
        <f t="shared" si="356"/>
        <v/>
      </c>
      <c r="AB94" s="123" t="str">
        <f t="shared" si="356"/>
        <v/>
      </c>
      <c r="AC94" s="123" t="str">
        <f t="shared" si="356"/>
        <v/>
      </c>
      <c r="AD94" s="123" t="str">
        <f t="shared" si="356"/>
        <v/>
      </c>
      <c r="AE94" s="123" t="str">
        <f t="shared" si="356"/>
        <v/>
      </c>
      <c r="AF94" s="123" t="str">
        <f t="shared" si="356"/>
        <v/>
      </c>
      <c r="AG94" s="123" t="str">
        <f t="shared" si="356"/>
        <v/>
      </c>
      <c r="AH94" s="122">
        <f t="shared" si="356"/>
        <v>21980</v>
      </c>
      <c r="AI94" s="129" t="str">
        <f t="shared" si="356"/>
        <v/>
      </c>
      <c r="AJ94" s="56"/>
      <c r="AK94" s="38"/>
      <c r="AL94" s="98" t="s">
        <v>123</v>
      </c>
      <c r="AM94" s="248">
        <f t="shared" si="74"/>
        <v>88</v>
      </c>
      <c r="AN94" s="138" t="str">
        <f t="shared" ref="AN94:AR94" si="357">IF(AND($G94=AN$4,$H94=AN$6),$I94,"")</f>
        <v/>
      </c>
      <c r="AO94" s="139" t="str">
        <f t="shared" si="357"/>
        <v/>
      </c>
      <c r="AP94" s="139" t="str">
        <f t="shared" si="357"/>
        <v/>
      </c>
      <c r="AQ94" s="139" t="str">
        <f t="shared" si="357"/>
        <v/>
      </c>
      <c r="AR94" s="139" t="str">
        <f t="shared" si="357"/>
        <v/>
      </c>
      <c r="AS94" s="118"/>
      <c r="AT94" s="138" t="str">
        <f t="shared" si="3"/>
        <v/>
      </c>
      <c r="AU94" s="139" t="str">
        <f t="shared" si="4"/>
        <v/>
      </c>
      <c r="AV94" s="139" t="str">
        <f t="shared" si="5"/>
        <v/>
      </c>
      <c r="AW94" s="139" t="str">
        <f t="shared" si="6"/>
        <v/>
      </c>
      <c r="AX94" s="139" t="str">
        <f t="shared" si="7"/>
        <v/>
      </c>
      <c r="AY94" s="140" t="str">
        <f t="shared" si="8"/>
        <v/>
      </c>
      <c r="AZ94" s="141" t="str">
        <f t="shared" si="9"/>
        <v/>
      </c>
      <c r="BA94" s="139" t="str">
        <f t="shared" si="10"/>
        <v/>
      </c>
      <c r="BB94" s="139" t="str">
        <f t="shared" si="11"/>
        <v/>
      </c>
      <c r="BC94" s="139" t="str">
        <f t="shared" si="12"/>
        <v/>
      </c>
      <c r="BD94" s="140" t="str">
        <f t="shared" si="13"/>
        <v/>
      </c>
      <c r="BE94" s="122" t="str">
        <f t="shared" si="14"/>
        <v/>
      </c>
      <c r="BF94" s="123" t="str">
        <f t="shared" si="15"/>
        <v/>
      </c>
      <c r="BG94" s="123" t="str">
        <f t="shared" si="16"/>
        <v/>
      </c>
      <c r="BH94" s="123" t="str">
        <f t="shared" si="17"/>
        <v/>
      </c>
      <c r="BI94" s="122" t="str">
        <f t="shared" si="18"/>
        <v/>
      </c>
      <c r="BJ94" s="123" t="str">
        <f t="shared" si="19"/>
        <v/>
      </c>
      <c r="BK94" s="123" t="str">
        <f t="shared" si="20"/>
        <v/>
      </c>
      <c r="BL94" s="123" t="str">
        <f t="shared" si="21"/>
        <v/>
      </c>
      <c r="BM94" s="123" t="str">
        <f t="shared" si="22"/>
        <v/>
      </c>
      <c r="BN94" s="123" t="str">
        <f t="shared" si="23"/>
        <v/>
      </c>
      <c r="BO94" s="123" t="str">
        <f t="shared" si="24"/>
        <v/>
      </c>
      <c r="BP94" s="123">
        <f t="shared" si="25"/>
        <v>21980</v>
      </c>
      <c r="BQ94" s="124" t="str">
        <f t="shared" si="26"/>
        <v/>
      </c>
      <c r="BR94" s="141" t="str">
        <f t="shared" si="27"/>
        <v/>
      </c>
      <c r="BS94" s="139" t="str">
        <f t="shared" si="28"/>
        <v/>
      </c>
      <c r="BT94" s="139" t="str">
        <f t="shared" si="29"/>
        <v/>
      </c>
      <c r="BU94" s="139" t="str">
        <f t="shared" si="30"/>
        <v/>
      </c>
      <c r="BV94" s="139" t="str">
        <f t="shared" si="31"/>
        <v/>
      </c>
      <c r="BW94" s="140" t="str">
        <f t="shared" si="32"/>
        <v/>
      </c>
      <c r="BX94" s="141" t="str">
        <f t="shared" si="33"/>
        <v/>
      </c>
      <c r="BY94" s="139" t="str">
        <f t="shared" si="34"/>
        <v/>
      </c>
      <c r="BZ94" s="139" t="str">
        <f t="shared" si="35"/>
        <v/>
      </c>
      <c r="CA94" s="139" t="str">
        <f t="shared" si="36"/>
        <v/>
      </c>
      <c r="CB94" s="139" t="str">
        <f t="shared" si="37"/>
        <v/>
      </c>
      <c r="CC94" s="139" t="str">
        <f t="shared" si="38"/>
        <v/>
      </c>
      <c r="CD94" s="140" t="str">
        <f t="shared" si="39"/>
        <v/>
      </c>
      <c r="CE94" s="141" t="str">
        <f t="shared" si="40"/>
        <v/>
      </c>
      <c r="CF94" s="139" t="str">
        <f t="shared" si="41"/>
        <v/>
      </c>
      <c r="CG94" s="139" t="str">
        <f t="shared" si="42"/>
        <v/>
      </c>
      <c r="CH94" s="139" t="str">
        <f t="shared" si="43"/>
        <v/>
      </c>
      <c r="CI94" s="139" t="str">
        <f t="shared" si="44"/>
        <v/>
      </c>
      <c r="CJ94" s="139" t="str">
        <f t="shared" si="45"/>
        <v/>
      </c>
      <c r="CK94" s="140" t="str">
        <f t="shared" si="46"/>
        <v/>
      </c>
      <c r="CL94" s="141" t="str">
        <f t="shared" si="47"/>
        <v/>
      </c>
      <c r="CM94" s="139" t="str">
        <f t="shared" si="48"/>
        <v/>
      </c>
      <c r="CN94" s="139" t="str">
        <f t="shared" si="49"/>
        <v/>
      </c>
      <c r="CO94" s="139" t="str">
        <f t="shared" si="50"/>
        <v/>
      </c>
      <c r="CP94" s="139" t="str">
        <f t="shared" si="51"/>
        <v/>
      </c>
      <c r="CQ94" s="154" t="str">
        <f t="shared" si="52"/>
        <v/>
      </c>
      <c r="CR94" s="127"/>
      <c r="CS94" s="122" t="str">
        <f t="shared" si="53"/>
        <v/>
      </c>
      <c r="CT94" s="123" t="str">
        <f t="shared" si="54"/>
        <v/>
      </c>
      <c r="CU94" s="123" t="str">
        <f t="shared" si="55"/>
        <v/>
      </c>
      <c r="CV94" s="123" t="str">
        <f t="shared" si="56"/>
        <v/>
      </c>
      <c r="CW94" s="123" t="str">
        <f t="shared" si="57"/>
        <v/>
      </c>
      <c r="CX94" s="123" t="str">
        <f t="shared" si="58"/>
        <v/>
      </c>
      <c r="CY94" s="123" t="str">
        <f t="shared" si="59"/>
        <v/>
      </c>
      <c r="CZ94" s="123" t="str">
        <f t="shared" si="60"/>
        <v/>
      </c>
      <c r="DA94" s="124" t="str">
        <f t="shared" si="61"/>
        <v/>
      </c>
      <c r="DB94" s="128" t="str">
        <f t="shared" si="62"/>
        <v/>
      </c>
      <c r="DC94" s="123" t="str">
        <f t="shared" si="63"/>
        <v/>
      </c>
      <c r="DD94" s="123" t="str">
        <f t="shared" si="64"/>
        <v/>
      </c>
      <c r="DE94" s="123" t="str">
        <f t="shared" si="65"/>
        <v/>
      </c>
      <c r="DF94" s="123" t="str">
        <f t="shared" si="66"/>
        <v/>
      </c>
      <c r="DG94" s="123" t="str">
        <f t="shared" si="67"/>
        <v/>
      </c>
      <c r="DH94" s="123" t="str">
        <f t="shared" si="68"/>
        <v/>
      </c>
      <c r="DI94" s="129" t="str">
        <f t="shared" si="69"/>
        <v/>
      </c>
      <c r="DJ94" s="98" t="s">
        <v>123</v>
      </c>
      <c r="DK94" s="248">
        <f t="shared" si="76"/>
        <v>88</v>
      </c>
    </row>
    <row r="95" spans="2:115" ht="22.5" customHeight="1">
      <c r="B95" s="98" t="s">
        <v>123</v>
      </c>
      <c r="C95" s="248">
        <f t="shared" si="70"/>
        <v>89</v>
      </c>
      <c r="D95" s="259">
        <v>45730</v>
      </c>
      <c r="E95" s="260" t="s">
        <v>128</v>
      </c>
      <c r="F95" s="271" t="s">
        <v>206</v>
      </c>
      <c r="G95" s="272" t="s">
        <v>25</v>
      </c>
      <c r="H95" s="254" t="s">
        <v>50</v>
      </c>
      <c r="I95" s="270"/>
      <c r="J95" s="263">
        <v>63434</v>
      </c>
      <c r="K95" s="107">
        <f t="shared" si="71"/>
        <v>131073</v>
      </c>
      <c r="L95" s="256" t="str">
        <f>HYPERLINK("./領収書_公開用/外領収書G86.pdf","領収書G86")</f>
        <v>領収書G86</v>
      </c>
      <c r="M95" s="256" t="str">
        <f>HYPERLINK("./領収書_公開用/外領収書G86請求書G86.pdf","請求書G86")</f>
        <v>請求書G86</v>
      </c>
      <c r="N95" s="258" t="str">
        <f t="shared" ref="N95:R95" si="358">IF($H95=N$6,$I95,"")</f>
        <v/>
      </c>
      <c r="O95" s="136" t="str">
        <f t="shared" si="358"/>
        <v/>
      </c>
      <c r="P95" s="136" t="str">
        <f t="shared" si="358"/>
        <v/>
      </c>
      <c r="Q95" s="136" t="str">
        <f t="shared" si="358"/>
        <v/>
      </c>
      <c r="R95" s="137" t="str">
        <f t="shared" si="358"/>
        <v/>
      </c>
      <c r="S95" s="122" t="str">
        <f t="shared" ref="S95:AI95" si="359">IF($H95=S$6,$J95,"")</f>
        <v/>
      </c>
      <c r="T95" s="123">
        <f t="shared" si="359"/>
        <v>63434</v>
      </c>
      <c r="U95" s="123" t="str">
        <f t="shared" si="359"/>
        <v/>
      </c>
      <c r="V95" s="123" t="str">
        <f t="shared" si="359"/>
        <v/>
      </c>
      <c r="W95" s="122" t="str">
        <f t="shared" si="359"/>
        <v/>
      </c>
      <c r="X95" s="123" t="str">
        <f t="shared" si="359"/>
        <v/>
      </c>
      <c r="Y95" s="123" t="str">
        <f t="shared" si="359"/>
        <v/>
      </c>
      <c r="Z95" s="123" t="str">
        <f t="shared" si="359"/>
        <v/>
      </c>
      <c r="AA95" s="122" t="str">
        <f t="shared" si="359"/>
        <v/>
      </c>
      <c r="AB95" s="123" t="str">
        <f t="shared" si="359"/>
        <v/>
      </c>
      <c r="AC95" s="123" t="str">
        <f t="shared" si="359"/>
        <v/>
      </c>
      <c r="AD95" s="123" t="str">
        <f t="shared" si="359"/>
        <v/>
      </c>
      <c r="AE95" s="123" t="str">
        <f t="shared" si="359"/>
        <v/>
      </c>
      <c r="AF95" s="123" t="str">
        <f t="shared" si="359"/>
        <v/>
      </c>
      <c r="AG95" s="123" t="str">
        <f t="shared" si="359"/>
        <v/>
      </c>
      <c r="AH95" s="122" t="str">
        <f t="shared" si="359"/>
        <v/>
      </c>
      <c r="AI95" s="129" t="str">
        <f t="shared" si="359"/>
        <v/>
      </c>
      <c r="AJ95" s="56"/>
      <c r="AK95" s="38"/>
      <c r="AL95" s="98" t="s">
        <v>123</v>
      </c>
      <c r="AM95" s="248">
        <f t="shared" si="74"/>
        <v>89</v>
      </c>
      <c r="AN95" s="138" t="str">
        <f t="shared" ref="AN95:AR95" si="360">IF(AND($G95=AN$4,$H95=AN$6),$I95,"")</f>
        <v/>
      </c>
      <c r="AO95" s="139" t="str">
        <f t="shared" si="360"/>
        <v/>
      </c>
      <c r="AP95" s="139" t="str">
        <f t="shared" si="360"/>
        <v/>
      </c>
      <c r="AQ95" s="139" t="str">
        <f t="shared" si="360"/>
        <v/>
      </c>
      <c r="AR95" s="139" t="str">
        <f t="shared" si="360"/>
        <v/>
      </c>
      <c r="AS95" s="118"/>
      <c r="AT95" s="138" t="str">
        <f t="shared" si="3"/>
        <v/>
      </c>
      <c r="AU95" s="139" t="str">
        <f t="shared" si="4"/>
        <v/>
      </c>
      <c r="AV95" s="139" t="str">
        <f t="shared" si="5"/>
        <v/>
      </c>
      <c r="AW95" s="139" t="str">
        <f t="shared" si="6"/>
        <v/>
      </c>
      <c r="AX95" s="139" t="str">
        <f t="shared" si="7"/>
        <v/>
      </c>
      <c r="AY95" s="140" t="str">
        <f t="shared" si="8"/>
        <v/>
      </c>
      <c r="AZ95" s="141" t="str">
        <f t="shared" si="9"/>
        <v/>
      </c>
      <c r="BA95" s="139" t="str">
        <f t="shared" si="10"/>
        <v/>
      </c>
      <c r="BB95" s="139" t="str">
        <f t="shared" si="11"/>
        <v/>
      </c>
      <c r="BC95" s="139" t="str">
        <f t="shared" si="12"/>
        <v/>
      </c>
      <c r="BD95" s="140" t="str">
        <f t="shared" si="13"/>
        <v/>
      </c>
      <c r="BE95" s="122" t="str">
        <f t="shared" si="14"/>
        <v/>
      </c>
      <c r="BF95" s="123">
        <f t="shared" si="15"/>
        <v>63434</v>
      </c>
      <c r="BG95" s="123" t="str">
        <f t="shared" si="16"/>
        <v/>
      </c>
      <c r="BH95" s="123" t="str">
        <f t="shared" si="17"/>
        <v/>
      </c>
      <c r="BI95" s="122" t="str">
        <f t="shared" si="18"/>
        <v/>
      </c>
      <c r="BJ95" s="123" t="str">
        <f t="shared" si="19"/>
        <v/>
      </c>
      <c r="BK95" s="123" t="str">
        <f t="shared" si="20"/>
        <v/>
      </c>
      <c r="BL95" s="123" t="str">
        <f t="shared" si="21"/>
        <v/>
      </c>
      <c r="BM95" s="123" t="str">
        <f t="shared" si="22"/>
        <v/>
      </c>
      <c r="BN95" s="123" t="str">
        <f t="shared" si="23"/>
        <v/>
      </c>
      <c r="BO95" s="123" t="str">
        <f t="shared" si="24"/>
        <v/>
      </c>
      <c r="BP95" s="123" t="str">
        <f t="shared" si="25"/>
        <v/>
      </c>
      <c r="BQ95" s="124" t="str">
        <f t="shared" si="26"/>
        <v/>
      </c>
      <c r="BR95" s="141" t="str">
        <f t="shared" si="27"/>
        <v/>
      </c>
      <c r="BS95" s="139" t="str">
        <f t="shared" si="28"/>
        <v/>
      </c>
      <c r="BT95" s="139" t="str">
        <f t="shared" si="29"/>
        <v/>
      </c>
      <c r="BU95" s="139" t="str">
        <f t="shared" si="30"/>
        <v/>
      </c>
      <c r="BV95" s="139" t="str">
        <f t="shared" si="31"/>
        <v/>
      </c>
      <c r="BW95" s="140" t="str">
        <f t="shared" si="32"/>
        <v/>
      </c>
      <c r="BX95" s="141" t="str">
        <f t="shared" si="33"/>
        <v/>
      </c>
      <c r="BY95" s="139" t="str">
        <f t="shared" si="34"/>
        <v/>
      </c>
      <c r="BZ95" s="139" t="str">
        <f t="shared" si="35"/>
        <v/>
      </c>
      <c r="CA95" s="139" t="str">
        <f t="shared" si="36"/>
        <v/>
      </c>
      <c r="CB95" s="139" t="str">
        <f t="shared" si="37"/>
        <v/>
      </c>
      <c r="CC95" s="139" t="str">
        <f t="shared" si="38"/>
        <v/>
      </c>
      <c r="CD95" s="140" t="str">
        <f t="shared" si="39"/>
        <v/>
      </c>
      <c r="CE95" s="141" t="str">
        <f t="shared" si="40"/>
        <v/>
      </c>
      <c r="CF95" s="139" t="str">
        <f t="shared" si="41"/>
        <v/>
      </c>
      <c r="CG95" s="139" t="str">
        <f t="shared" si="42"/>
        <v/>
      </c>
      <c r="CH95" s="139" t="str">
        <f t="shared" si="43"/>
        <v/>
      </c>
      <c r="CI95" s="139" t="str">
        <f t="shared" si="44"/>
        <v/>
      </c>
      <c r="CJ95" s="139" t="str">
        <f t="shared" si="45"/>
        <v/>
      </c>
      <c r="CK95" s="140" t="str">
        <f t="shared" si="46"/>
        <v/>
      </c>
      <c r="CL95" s="141" t="str">
        <f t="shared" si="47"/>
        <v/>
      </c>
      <c r="CM95" s="139" t="str">
        <f t="shared" si="48"/>
        <v/>
      </c>
      <c r="CN95" s="139" t="str">
        <f t="shared" si="49"/>
        <v/>
      </c>
      <c r="CO95" s="139" t="str">
        <f t="shared" si="50"/>
        <v/>
      </c>
      <c r="CP95" s="139" t="str">
        <f t="shared" si="51"/>
        <v/>
      </c>
      <c r="CQ95" s="154" t="str">
        <f t="shared" si="52"/>
        <v/>
      </c>
      <c r="CR95" s="127"/>
      <c r="CS95" s="122" t="str">
        <f t="shared" si="53"/>
        <v/>
      </c>
      <c r="CT95" s="123" t="str">
        <f t="shared" si="54"/>
        <v/>
      </c>
      <c r="CU95" s="123" t="str">
        <f t="shared" si="55"/>
        <v/>
      </c>
      <c r="CV95" s="123" t="str">
        <f t="shared" si="56"/>
        <v/>
      </c>
      <c r="CW95" s="123" t="str">
        <f t="shared" si="57"/>
        <v/>
      </c>
      <c r="CX95" s="123" t="str">
        <f t="shared" si="58"/>
        <v/>
      </c>
      <c r="CY95" s="123" t="str">
        <f t="shared" si="59"/>
        <v/>
      </c>
      <c r="CZ95" s="123" t="str">
        <f t="shared" si="60"/>
        <v/>
      </c>
      <c r="DA95" s="124" t="str">
        <f t="shared" si="61"/>
        <v/>
      </c>
      <c r="DB95" s="128" t="str">
        <f t="shared" si="62"/>
        <v/>
      </c>
      <c r="DC95" s="123" t="str">
        <f t="shared" si="63"/>
        <v/>
      </c>
      <c r="DD95" s="123" t="str">
        <f t="shared" si="64"/>
        <v/>
      </c>
      <c r="DE95" s="123" t="str">
        <f t="shared" si="65"/>
        <v/>
      </c>
      <c r="DF95" s="123" t="str">
        <f t="shared" si="66"/>
        <v/>
      </c>
      <c r="DG95" s="123" t="str">
        <f t="shared" si="67"/>
        <v/>
      </c>
      <c r="DH95" s="123" t="str">
        <f t="shared" si="68"/>
        <v/>
      </c>
      <c r="DI95" s="129" t="str">
        <f t="shared" si="69"/>
        <v/>
      </c>
      <c r="DJ95" s="98" t="s">
        <v>123</v>
      </c>
      <c r="DK95" s="248">
        <f t="shared" si="76"/>
        <v>89</v>
      </c>
    </row>
    <row r="96" spans="2:115" ht="22.5" customHeight="1">
      <c r="B96" s="98" t="s">
        <v>123</v>
      </c>
      <c r="C96" s="248">
        <f t="shared" si="70"/>
        <v>90</v>
      </c>
      <c r="D96" s="259">
        <v>45733</v>
      </c>
      <c r="E96" s="260" t="s">
        <v>124</v>
      </c>
      <c r="F96" s="271" t="s">
        <v>125</v>
      </c>
      <c r="G96" s="272" t="s">
        <v>20</v>
      </c>
      <c r="H96" s="254" t="s">
        <v>46</v>
      </c>
      <c r="I96" s="270">
        <v>300000</v>
      </c>
      <c r="J96" s="263"/>
      <c r="K96" s="107">
        <f t="shared" si="71"/>
        <v>431073</v>
      </c>
      <c r="L96" s="256" t="s">
        <v>207</v>
      </c>
      <c r="M96" s="257"/>
      <c r="N96" s="258" t="str">
        <f t="shared" ref="N96:R96" si="361">IF($H96=N$6,$I96,"")</f>
        <v/>
      </c>
      <c r="O96" s="136" t="str">
        <f t="shared" si="361"/>
        <v/>
      </c>
      <c r="P96" s="136">
        <f t="shared" si="361"/>
        <v>300000</v>
      </c>
      <c r="Q96" s="136" t="str">
        <f t="shared" si="361"/>
        <v/>
      </c>
      <c r="R96" s="137" t="str">
        <f t="shared" si="361"/>
        <v/>
      </c>
      <c r="S96" s="122" t="str">
        <f t="shared" ref="S96:AI96" si="362">IF($H96=S$6,$J96,"")</f>
        <v/>
      </c>
      <c r="T96" s="123" t="str">
        <f t="shared" si="362"/>
        <v/>
      </c>
      <c r="U96" s="123" t="str">
        <f t="shared" si="362"/>
        <v/>
      </c>
      <c r="V96" s="123" t="str">
        <f t="shared" si="362"/>
        <v/>
      </c>
      <c r="W96" s="122" t="str">
        <f t="shared" si="362"/>
        <v/>
      </c>
      <c r="X96" s="123" t="str">
        <f t="shared" si="362"/>
        <v/>
      </c>
      <c r="Y96" s="123" t="str">
        <f t="shared" si="362"/>
        <v/>
      </c>
      <c r="Z96" s="123" t="str">
        <f t="shared" si="362"/>
        <v/>
      </c>
      <c r="AA96" s="122" t="str">
        <f t="shared" si="362"/>
        <v/>
      </c>
      <c r="AB96" s="123" t="str">
        <f t="shared" si="362"/>
        <v/>
      </c>
      <c r="AC96" s="123" t="str">
        <f t="shared" si="362"/>
        <v/>
      </c>
      <c r="AD96" s="123" t="str">
        <f t="shared" si="362"/>
        <v/>
      </c>
      <c r="AE96" s="123" t="str">
        <f t="shared" si="362"/>
        <v/>
      </c>
      <c r="AF96" s="123" t="str">
        <f t="shared" si="362"/>
        <v/>
      </c>
      <c r="AG96" s="123" t="str">
        <f t="shared" si="362"/>
        <v/>
      </c>
      <c r="AH96" s="122" t="str">
        <f t="shared" si="362"/>
        <v/>
      </c>
      <c r="AI96" s="129" t="str">
        <f t="shared" si="362"/>
        <v/>
      </c>
      <c r="AJ96" s="56"/>
      <c r="AK96" s="38"/>
      <c r="AL96" s="98" t="s">
        <v>123</v>
      </c>
      <c r="AM96" s="248">
        <f t="shared" si="74"/>
        <v>90</v>
      </c>
      <c r="AN96" s="138" t="str">
        <f t="shared" ref="AN96:AR96" si="363">IF(AND($G96=AN$4,$H96=AN$6),$I96,"")</f>
        <v/>
      </c>
      <c r="AO96" s="139" t="str">
        <f t="shared" si="363"/>
        <v/>
      </c>
      <c r="AP96" s="139">
        <f t="shared" si="363"/>
        <v>300000</v>
      </c>
      <c r="AQ96" s="139" t="str">
        <f t="shared" si="363"/>
        <v/>
      </c>
      <c r="AR96" s="139" t="str">
        <f t="shared" si="363"/>
        <v/>
      </c>
      <c r="AS96" s="118"/>
      <c r="AT96" s="138" t="str">
        <f t="shared" si="3"/>
        <v/>
      </c>
      <c r="AU96" s="139" t="str">
        <f t="shared" si="4"/>
        <v/>
      </c>
      <c r="AV96" s="139" t="str">
        <f t="shared" si="5"/>
        <v/>
      </c>
      <c r="AW96" s="139" t="str">
        <f t="shared" si="6"/>
        <v/>
      </c>
      <c r="AX96" s="139" t="str">
        <f t="shared" si="7"/>
        <v/>
      </c>
      <c r="AY96" s="140" t="str">
        <f t="shared" si="8"/>
        <v/>
      </c>
      <c r="AZ96" s="141" t="str">
        <f t="shared" si="9"/>
        <v/>
      </c>
      <c r="BA96" s="139" t="str">
        <f t="shared" si="10"/>
        <v/>
      </c>
      <c r="BB96" s="139" t="str">
        <f t="shared" si="11"/>
        <v/>
      </c>
      <c r="BC96" s="139" t="str">
        <f t="shared" si="12"/>
        <v/>
      </c>
      <c r="BD96" s="140" t="str">
        <f t="shared" si="13"/>
        <v/>
      </c>
      <c r="BE96" s="122" t="str">
        <f t="shared" si="14"/>
        <v/>
      </c>
      <c r="BF96" s="123" t="str">
        <f t="shared" si="15"/>
        <v/>
      </c>
      <c r="BG96" s="123" t="str">
        <f t="shared" si="16"/>
        <v/>
      </c>
      <c r="BH96" s="123" t="str">
        <f t="shared" si="17"/>
        <v/>
      </c>
      <c r="BI96" s="122" t="str">
        <f t="shared" si="18"/>
        <v/>
      </c>
      <c r="BJ96" s="123" t="str">
        <f t="shared" si="19"/>
        <v/>
      </c>
      <c r="BK96" s="123" t="str">
        <f t="shared" si="20"/>
        <v/>
      </c>
      <c r="BL96" s="123" t="str">
        <f t="shared" si="21"/>
        <v/>
      </c>
      <c r="BM96" s="123" t="str">
        <f t="shared" si="22"/>
        <v/>
      </c>
      <c r="BN96" s="123" t="str">
        <f t="shared" si="23"/>
        <v/>
      </c>
      <c r="BO96" s="123" t="str">
        <f t="shared" si="24"/>
        <v/>
      </c>
      <c r="BP96" s="123" t="str">
        <f t="shared" si="25"/>
        <v/>
      </c>
      <c r="BQ96" s="124" t="str">
        <f t="shared" si="26"/>
        <v/>
      </c>
      <c r="BR96" s="142" t="str">
        <f t="shared" si="27"/>
        <v/>
      </c>
      <c r="BS96" s="143" t="str">
        <f t="shared" si="28"/>
        <v/>
      </c>
      <c r="BT96" s="143" t="str">
        <f t="shared" si="29"/>
        <v/>
      </c>
      <c r="BU96" s="143" t="str">
        <f t="shared" si="30"/>
        <v/>
      </c>
      <c r="BV96" s="143" t="str">
        <f t="shared" si="31"/>
        <v/>
      </c>
      <c r="BW96" s="144" t="str">
        <f t="shared" si="32"/>
        <v/>
      </c>
      <c r="BX96" s="141" t="str">
        <f t="shared" si="33"/>
        <v/>
      </c>
      <c r="BY96" s="139" t="str">
        <f t="shared" si="34"/>
        <v/>
      </c>
      <c r="BZ96" s="139" t="str">
        <f t="shared" si="35"/>
        <v/>
      </c>
      <c r="CA96" s="139" t="str">
        <f t="shared" si="36"/>
        <v/>
      </c>
      <c r="CB96" s="139" t="str">
        <f t="shared" si="37"/>
        <v/>
      </c>
      <c r="CC96" s="139" t="str">
        <f t="shared" si="38"/>
        <v/>
      </c>
      <c r="CD96" s="140" t="str">
        <f t="shared" si="39"/>
        <v/>
      </c>
      <c r="CE96" s="141" t="str">
        <f t="shared" si="40"/>
        <v/>
      </c>
      <c r="CF96" s="139" t="str">
        <f t="shared" si="41"/>
        <v/>
      </c>
      <c r="CG96" s="139" t="str">
        <f t="shared" si="42"/>
        <v/>
      </c>
      <c r="CH96" s="139" t="str">
        <f t="shared" si="43"/>
        <v/>
      </c>
      <c r="CI96" s="139" t="str">
        <f t="shared" si="44"/>
        <v/>
      </c>
      <c r="CJ96" s="139" t="str">
        <f t="shared" si="45"/>
        <v/>
      </c>
      <c r="CK96" s="140" t="str">
        <f t="shared" si="46"/>
        <v/>
      </c>
      <c r="CL96" s="142" t="str">
        <f t="shared" si="47"/>
        <v/>
      </c>
      <c r="CM96" s="143" t="str">
        <f t="shared" si="48"/>
        <v/>
      </c>
      <c r="CN96" s="143" t="str">
        <f t="shared" si="49"/>
        <v/>
      </c>
      <c r="CO96" s="143" t="str">
        <f t="shared" si="50"/>
        <v/>
      </c>
      <c r="CP96" s="143" t="str">
        <f t="shared" si="51"/>
        <v/>
      </c>
      <c r="CQ96" s="145" t="str">
        <f t="shared" si="52"/>
        <v/>
      </c>
      <c r="CR96" s="127"/>
      <c r="CS96" s="122" t="str">
        <f t="shared" si="53"/>
        <v/>
      </c>
      <c r="CT96" s="123" t="str">
        <f t="shared" si="54"/>
        <v/>
      </c>
      <c r="CU96" s="123" t="str">
        <f t="shared" si="55"/>
        <v/>
      </c>
      <c r="CV96" s="123" t="str">
        <f t="shared" si="56"/>
        <v/>
      </c>
      <c r="CW96" s="123" t="str">
        <f t="shared" si="57"/>
        <v/>
      </c>
      <c r="CX96" s="123" t="str">
        <f t="shared" si="58"/>
        <v/>
      </c>
      <c r="CY96" s="123" t="str">
        <f t="shared" si="59"/>
        <v/>
      </c>
      <c r="CZ96" s="123" t="str">
        <f t="shared" si="60"/>
        <v/>
      </c>
      <c r="DA96" s="124" t="str">
        <f t="shared" si="61"/>
        <v/>
      </c>
      <c r="DB96" s="128" t="str">
        <f t="shared" si="62"/>
        <v/>
      </c>
      <c r="DC96" s="123" t="str">
        <f t="shared" si="63"/>
        <v/>
      </c>
      <c r="DD96" s="123" t="str">
        <f t="shared" si="64"/>
        <v/>
      </c>
      <c r="DE96" s="123" t="str">
        <f t="shared" si="65"/>
        <v/>
      </c>
      <c r="DF96" s="123" t="str">
        <f t="shared" si="66"/>
        <v/>
      </c>
      <c r="DG96" s="123" t="str">
        <f t="shared" si="67"/>
        <v/>
      </c>
      <c r="DH96" s="123" t="str">
        <f t="shared" si="68"/>
        <v/>
      </c>
      <c r="DI96" s="129" t="str">
        <f t="shared" si="69"/>
        <v/>
      </c>
      <c r="DJ96" s="98" t="s">
        <v>123</v>
      </c>
      <c r="DK96" s="248">
        <f t="shared" si="76"/>
        <v>90</v>
      </c>
    </row>
    <row r="97" spans="2:115" ht="22.5" customHeight="1">
      <c r="B97" s="98" t="s">
        <v>123</v>
      </c>
      <c r="C97" s="248">
        <f t="shared" si="70"/>
        <v>91</v>
      </c>
      <c r="D97" s="259">
        <v>45733</v>
      </c>
      <c r="E97" s="260" t="s">
        <v>128</v>
      </c>
      <c r="F97" s="271" t="s">
        <v>208</v>
      </c>
      <c r="G97" s="272" t="s">
        <v>25</v>
      </c>
      <c r="H97" s="254" t="s">
        <v>50</v>
      </c>
      <c r="I97" s="270"/>
      <c r="J97" s="263">
        <v>440</v>
      </c>
      <c r="K97" s="107">
        <f t="shared" si="71"/>
        <v>430633</v>
      </c>
      <c r="L97" s="256" t="str">
        <f t="shared" ref="L97:L98" si="364">HYPERLINK("./領収書_公開用/外領収書G87,88.pdf","領収書G87,G88")</f>
        <v>領収書G87,G88</v>
      </c>
      <c r="M97" s="267"/>
      <c r="N97" s="258" t="str">
        <f t="shared" ref="N97:R97" si="365">IF($H97=N$6,$I97,"")</f>
        <v/>
      </c>
      <c r="O97" s="136" t="str">
        <f t="shared" si="365"/>
        <v/>
      </c>
      <c r="P97" s="136" t="str">
        <f t="shared" si="365"/>
        <v/>
      </c>
      <c r="Q97" s="136" t="str">
        <f t="shared" si="365"/>
        <v/>
      </c>
      <c r="R97" s="137" t="str">
        <f t="shared" si="365"/>
        <v/>
      </c>
      <c r="S97" s="122" t="str">
        <f t="shared" ref="S97:AI97" si="366">IF($H97=S$6,$J97,"")</f>
        <v/>
      </c>
      <c r="T97" s="123">
        <f t="shared" si="366"/>
        <v>440</v>
      </c>
      <c r="U97" s="123" t="str">
        <f t="shared" si="366"/>
        <v/>
      </c>
      <c r="V97" s="123" t="str">
        <f t="shared" si="366"/>
        <v/>
      </c>
      <c r="W97" s="122" t="str">
        <f t="shared" si="366"/>
        <v/>
      </c>
      <c r="X97" s="123" t="str">
        <f t="shared" si="366"/>
        <v/>
      </c>
      <c r="Y97" s="123" t="str">
        <f t="shared" si="366"/>
        <v/>
      </c>
      <c r="Z97" s="123" t="str">
        <f t="shared" si="366"/>
        <v/>
      </c>
      <c r="AA97" s="122" t="str">
        <f t="shared" si="366"/>
        <v/>
      </c>
      <c r="AB97" s="123" t="str">
        <f t="shared" si="366"/>
        <v/>
      </c>
      <c r="AC97" s="123" t="str">
        <f t="shared" si="366"/>
        <v/>
      </c>
      <c r="AD97" s="123" t="str">
        <f t="shared" si="366"/>
        <v/>
      </c>
      <c r="AE97" s="123" t="str">
        <f t="shared" si="366"/>
        <v/>
      </c>
      <c r="AF97" s="123" t="str">
        <f t="shared" si="366"/>
        <v/>
      </c>
      <c r="AG97" s="123" t="str">
        <f t="shared" si="366"/>
        <v/>
      </c>
      <c r="AH97" s="122" t="str">
        <f t="shared" si="366"/>
        <v/>
      </c>
      <c r="AI97" s="129" t="str">
        <f t="shared" si="366"/>
        <v/>
      </c>
      <c r="AJ97" s="56"/>
      <c r="AK97" s="38"/>
      <c r="AL97" s="98" t="s">
        <v>123</v>
      </c>
      <c r="AM97" s="248">
        <f t="shared" si="74"/>
        <v>91</v>
      </c>
      <c r="AN97" s="138" t="str">
        <f t="shared" ref="AN97:AR97" si="367">IF(AND($G97=AN$4,$H97=AN$6),$I97,"")</f>
        <v/>
      </c>
      <c r="AO97" s="139" t="str">
        <f t="shared" si="367"/>
        <v/>
      </c>
      <c r="AP97" s="139" t="str">
        <f t="shared" si="367"/>
        <v/>
      </c>
      <c r="AQ97" s="139" t="str">
        <f t="shared" si="367"/>
        <v/>
      </c>
      <c r="AR97" s="139" t="str">
        <f t="shared" si="367"/>
        <v/>
      </c>
      <c r="AS97" s="118"/>
      <c r="AT97" s="138" t="str">
        <f t="shared" si="3"/>
        <v/>
      </c>
      <c r="AU97" s="139" t="str">
        <f t="shared" si="4"/>
        <v/>
      </c>
      <c r="AV97" s="139" t="str">
        <f t="shared" si="5"/>
        <v/>
      </c>
      <c r="AW97" s="139" t="str">
        <f t="shared" si="6"/>
        <v/>
      </c>
      <c r="AX97" s="139" t="str">
        <f t="shared" si="7"/>
        <v/>
      </c>
      <c r="AY97" s="140" t="str">
        <f t="shared" si="8"/>
        <v/>
      </c>
      <c r="AZ97" s="141" t="str">
        <f t="shared" si="9"/>
        <v/>
      </c>
      <c r="BA97" s="139" t="str">
        <f t="shared" si="10"/>
        <v/>
      </c>
      <c r="BB97" s="139" t="str">
        <f t="shared" si="11"/>
        <v/>
      </c>
      <c r="BC97" s="139" t="str">
        <f t="shared" si="12"/>
        <v/>
      </c>
      <c r="BD97" s="140" t="str">
        <f t="shared" si="13"/>
        <v/>
      </c>
      <c r="BE97" s="122" t="str">
        <f t="shared" si="14"/>
        <v/>
      </c>
      <c r="BF97" s="123">
        <f t="shared" si="15"/>
        <v>440</v>
      </c>
      <c r="BG97" s="123" t="str">
        <f t="shared" si="16"/>
        <v/>
      </c>
      <c r="BH97" s="123" t="str">
        <f t="shared" si="17"/>
        <v/>
      </c>
      <c r="BI97" s="122" t="str">
        <f t="shared" si="18"/>
        <v/>
      </c>
      <c r="BJ97" s="123" t="str">
        <f t="shared" si="19"/>
        <v/>
      </c>
      <c r="BK97" s="123" t="str">
        <f t="shared" si="20"/>
        <v/>
      </c>
      <c r="BL97" s="123" t="str">
        <f t="shared" si="21"/>
        <v/>
      </c>
      <c r="BM97" s="123" t="str">
        <f t="shared" si="22"/>
        <v/>
      </c>
      <c r="BN97" s="123" t="str">
        <f t="shared" si="23"/>
        <v/>
      </c>
      <c r="BO97" s="123" t="str">
        <f t="shared" si="24"/>
        <v/>
      </c>
      <c r="BP97" s="123" t="str">
        <f t="shared" si="25"/>
        <v/>
      </c>
      <c r="BQ97" s="124" t="str">
        <f t="shared" si="26"/>
        <v/>
      </c>
      <c r="BR97" s="141" t="str">
        <f t="shared" si="27"/>
        <v/>
      </c>
      <c r="BS97" s="139" t="str">
        <f t="shared" si="28"/>
        <v/>
      </c>
      <c r="BT97" s="139" t="str">
        <f t="shared" si="29"/>
        <v/>
      </c>
      <c r="BU97" s="139" t="str">
        <f t="shared" si="30"/>
        <v/>
      </c>
      <c r="BV97" s="139" t="str">
        <f t="shared" si="31"/>
        <v/>
      </c>
      <c r="BW97" s="140" t="str">
        <f t="shared" si="32"/>
        <v/>
      </c>
      <c r="BX97" s="141" t="str">
        <f t="shared" si="33"/>
        <v/>
      </c>
      <c r="BY97" s="139" t="str">
        <f t="shared" si="34"/>
        <v/>
      </c>
      <c r="BZ97" s="139" t="str">
        <f t="shared" si="35"/>
        <v/>
      </c>
      <c r="CA97" s="139" t="str">
        <f t="shared" si="36"/>
        <v/>
      </c>
      <c r="CB97" s="139" t="str">
        <f t="shared" si="37"/>
        <v/>
      </c>
      <c r="CC97" s="139" t="str">
        <f t="shared" si="38"/>
        <v/>
      </c>
      <c r="CD97" s="140" t="str">
        <f t="shared" si="39"/>
        <v/>
      </c>
      <c r="CE97" s="141" t="str">
        <f t="shared" si="40"/>
        <v/>
      </c>
      <c r="CF97" s="139" t="str">
        <f t="shared" si="41"/>
        <v/>
      </c>
      <c r="CG97" s="139" t="str">
        <f t="shared" si="42"/>
        <v/>
      </c>
      <c r="CH97" s="139" t="str">
        <f t="shared" si="43"/>
        <v/>
      </c>
      <c r="CI97" s="139" t="str">
        <f t="shared" si="44"/>
        <v/>
      </c>
      <c r="CJ97" s="139" t="str">
        <f t="shared" si="45"/>
        <v/>
      </c>
      <c r="CK97" s="140" t="str">
        <f t="shared" si="46"/>
        <v/>
      </c>
      <c r="CL97" s="141" t="str">
        <f t="shared" si="47"/>
        <v/>
      </c>
      <c r="CM97" s="139" t="str">
        <f t="shared" si="48"/>
        <v/>
      </c>
      <c r="CN97" s="139" t="str">
        <f t="shared" si="49"/>
        <v/>
      </c>
      <c r="CO97" s="139" t="str">
        <f t="shared" si="50"/>
        <v/>
      </c>
      <c r="CP97" s="139" t="str">
        <f t="shared" si="51"/>
        <v/>
      </c>
      <c r="CQ97" s="154" t="str">
        <f t="shared" si="52"/>
        <v/>
      </c>
      <c r="CR97" s="127"/>
      <c r="CS97" s="122" t="str">
        <f t="shared" si="53"/>
        <v/>
      </c>
      <c r="CT97" s="123" t="str">
        <f t="shared" si="54"/>
        <v/>
      </c>
      <c r="CU97" s="123" t="str">
        <f t="shared" si="55"/>
        <v/>
      </c>
      <c r="CV97" s="123" t="str">
        <f t="shared" si="56"/>
        <v/>
      </c>
      <c r="CW97" s="123" t="str">
        <f t="shared" si="57"/>
        <v/>
      </c>
      <c r="CX97" s="123" t="str">
        <f t="shared" si="58"/>
        <v/>
      </c>
      <c r="CY97" s="123" t="str">
        <f t="shared" si="59"/>
        <v/>
      </c>
      <c r="CZ97" s="123" t="str">
        <f t="shared" si="60"/>
        <v/>
      </c>
      <c r="DA97" s="124" t="str">
        <f t="shared" si="61"/>
        <v/>
      </c>
      <c r="DB97" s="128" t="str">
        <f t="shared" si="62"/>
        <v/>
      </c>
      <c r="DC97" s="123" t="str">
        <f t="shared" si="63"/>
        <v/>
      </c>
      <c r="DD97" s="123" t="str">
        <f t="shared" si="64"/>
        <v/>
      </c>
      <c r="DE97" s="123" t="str">
        <f t="shared" si="65"/>
        <v/>
      </c>
      <c r="DF97" s="123" t="str">
        <f t="shared" si="66"/>
        <v/>
      </c>
      <c r="DG97" s="123" t="str">
        <f t="shared" si="67"/>
        <v/>
      </c>
      <c r="DH97" s="123" t="str">
        <f t="shared" si="68"/>
        <v/>
      </c>
      <c r="DI97" s="129" t="str">
        <f t="shared" si="69"/>
        <v/>
      </c>
      <c r="DJ97" s="98" t="s">
        <v>123</v>
      </c>
      <c r="DK97" s="248">
        <f t="shared" si="76"/>
        <v>91</v>
      </c>
    </row>
    <row r="98" spans="2:115" ht="22.5" customHeight="1">
      <c r="B98" s="98" t="s">
        <v>123</v>
      </c>
      <c r="C98" s="248">
        <f t="shared" si="70"/>
        <v>92</v>
      </c>
      <c r="D98" s="259">
        <v>45733</v>
      </c>
      <c r="E98" s="260" t="s">
        <v>128</v>
      </c>
      <c r="F98" s="271" t="s">
        <v>209</v>
      </c>
      <c r="G98" s="272" t="s">
        <v>25</v>
      </c>
      <c r="H98" s="254" t="s">
        <v>50</v>
      </c>
      <c r="I98" s="270"/>
      <c r="J98" s="263">
        <v>1534</v>
      </c>
      <c r="K98" s="107">
        <f t="shared" si="71"/>
        <v>429099</v>
      </c>
      <c r="L98" s="256" t="str">
        <f t="shared" si="364"/>
        <v>領収書G87,G88</v>
      </c>
      <c r="M98" s="267"/>
      <c r="N98" s="258" t="str">
        <f t="shared" ref="N98:R98" si="368">IF($H98=N$6,$I98,"")</f>
        <v/>
      </c>
      <c r="O98" s="136" t="str">
        <f t="shared" si="368"/>
        <v/>
      </c>
      <c r="P98" s="136" t="str">
        <f t="shared" si="368"/>
        <v/>
      </c>
      <c r="Q98" s="136" t="str">
        <f t="shared" si="368"/>
        <v/>
      </c>
      <c r="R98" s="137" t="str">
        <f t="shared" si="368"/>
        <v/>
      </c>
      <c r="S98" s="122" t="str">
        <f t="shared" ref="S98:AI98" si="369">IF($H98=S$6,$J98,"")</f>
        <v/>
      </c>
      <c r="T98" s="123">
        <f t="shared" si="369"/>
        <v>1534</v>
      </c>
      <c r="U98" s="123" t="str">
        <f t="shared" si="369"/>
        <v/>
      </c>
      <c r="V98" s="123" t="str">
        <f t="shared" si="369"/>
        <v/>
      </c>
      <c r="W98" s="122" t="str">
        <f t="shared" si="369"/>
        <v/>
      </c>
      <c r="X98" s="123" t="str">
        <f t="shared" si="369"/>
        <v/>
      </c>
      <c r="Y98" s="123" t="str">
        <f t="shared" si="369"/>
        <v/>
      </c>
      <c r="Z98" s="123" t="str">
        <f t="shared" si="369"/>
        <v/>
      </c>
      <c r="AA98" s="122" t="str">
        <f t="shared" si="369"/>
        <v/>
      </c>
      <c r="AB98" s="123" t="str">
        <f t="shared" si="369"/>
        <v/>
      </c>
      <c r="AC98" s="123" t="str">
        <f t="shared" si="369"/>
        <v/>
      </c>
      <c r="AD98" s="123" t="str">
        <f t="shared" si="369"/>
        <v/>
      </c>
      <c r="AE98" s="123" t="str">
        <f t="shared" si="369"/>
        <v/>
      </c>
      <c r="AF98" s="123" t="str">
        <f t="shared" si="369"/>
        <v/>
      </c>
      <c r="AG98" s="123" t="str">
        <f t="shared" si="369"/>
        <v/>
      </c>
      <c r="AH98" s="122" t="str">
        <f t="shared" si="369"/>
        <v/>
      </c>
      <c r="AI98" s="129" t="str">
        <f t="shared" si="369"/>
        <v/>
      </c>
      <c r="AJ98" s="56"/>
      <c r="AK98" s="38"/>
      <c r="AL98" s="98" t="s">
        <v>123</v>
      </c>
      <c r="AM98" s="248">
        <f t="shared" si="74"/>
        <v>92</v>
      </c>
      <c r="AN98" s="138" t="str">
        <f t="shared" ref="AN98:AR98" si="370">IF(AND($G98=AN$4,$H98=AN$6),$I98,"")</f>
        <v/>
      </c>
      <c r="AO98" s="139" t="str">
        <f t="shared" si="370"/>
        <v/>
      </c>
      <c r="AP98" s="139" t="str">
        <f t="shared" si="370"/>
        <v/>
      </c>
      <c r="AQ98" s="139" t="str">
        <f t="shared" si="370"/>
        <v/>
      </c>
      <c r="AR98" s="139" t="str">
        <f t="shared" si="370"/>
        <v/>
      </c>
      <c r="AS98" s="118"/>
      <c r="AT98" s="138" t="str">
        <f t="shared" si="3"/>
        <v/>
      </c>
      <c r="AU98" s="139" t="str">
        <f t="shared" si="4"/>
        <v/>
      </c>
      <c r="AV98" s="139" t="str">
        <f t="shared" si="5"/>
        <v/>
      </c>
      <c r="AW98" s="139" t="str">
        <f t="shared" si="6"/>
        <v/>
      </c>
      <c r="AX98" s="139" t="str">
        <f t="shared" si="7"/>
        <v/>
      </c>
      <c r="AY98" s="140" t="str">
        <f t="shared" si="8"/>
        <v/>
      </c>
      <c r="AZ98" s="141" t="str">
        <f t="shared" si="9"/>
        <v/>
      </c>
      <c r="BA98" s="139" t="str">
        <f t="shared" si="10"/>
        <v/>
      </c>
      <c r="BB98" s="139" t="str">
        <f t="shared" si="11"/>
        <v/>
      </c>
      <c r="BC98" s="139" t="str">
        <f t="shared" si="12"/>
        <v/>
      </c>
      <c r="BD98" s="140" t="str">
        <f t="shared" si="13"/>
        <v/>
      </c>
      <c r="BE98" s="122" t="str">
        <f t="shared" si="14"/>
        <v/>
      </c>
      <c r="BF98" s="123">
        <f t="shared" si="15"/>
        <v>1534</v>
      </c>
      <c r="BG98" s="123" t="str">
        <f t="shared" si="16"/>
        <v/>
      </c>
      <c r="BH98" s="123" t="str">
        <f t="shared" si="17"/>
        <v/>
      </c>
      <c r="BI98" s="122" t="str">
        <f t="shared" si="18"/>
        <v/>
      </c>
      <c r="BJ98" s="123" t="str">
        <f t="shared" si="19"/>
        <v/>
      </c>
      <c r="BK98" s="123" t="str">
        <f t="shared" si="20"/>
        <v/>
      </c>
      <c r="BL98" s="123" t="str">
        <f t="shared" si="21"/>
        <v/>
      </c>
      <c r="BM98" s="123" t="str">
        <f t="shared" si="22"/>
        <v/>
      </c>
      <c r="BN98" s="123" t="str">
        <f t="shared" si="23"/>
        <v/>
      </c>
      <c r="BO98" s="123" t="str">
        <f t="shared" si="24"/>
        <v/>
      </c>
      <c r="BP98" s="123" t="str">
        <f t="shared" si="25"/>
        <v/>
      </c>
      <c r="BQ98" s="124" t="str">
        <f t="shared" si="26"/>
        <v/>
      </c>
      <c r="BR98" s="141" t="str">
        <f t="shared" si="27"/>
        <v/>
      </c>
      <c r="BS98" s="139" t="str">
        <f t="shared" si="28"/>
        <v/>
      </c>
      <c r="BT98" s="139" t="str">
        <f t="shared" si="29"/>
        <v/>
      </c>
      <c r="BU98" s="139" t="str">
        <f t="shared" si="30"/>
        <v/>
      </c>
      <c r="BV98" s="139" t="str">
        <f t="shared" si="31"/>
        <v/>
      </c>
      <c r="BW98" s="140" t="str">
        <f t="shared" si="32"/>
        <v/>
      </c>
      <c r="BX98" s="141" t="str">
        <f t="shared" si="33"/>
        <v/>
      </c>
      <c r="BY98" s="139" t="str">
        <f t="shared" si="34"/>
        <v/>
      </c>
      <c r="BZ98" s="139" t="str">
        <f t="shared" si="35"/>
        <v/>
      </c>
      <c r="CA98" s="139" t="str">
        <f t="shared" si="36"/>
        <v/>
      </c>
      <c r="CB98" s="139" t="str">
        <f t="shared" si="37"/>
        <v/>
      </c>
      <c r="CC98" s="139" t="str">
        <f t="shared" si="38"/>
        <v/>
      </c>
      <c r="CD98" s="140" t="str">
        <f t="shared" si="39"/>
        <v/>
      </c>
      <c r="CE98" s="141" t="str">
        <f t="shared" si="40"/>
        <v/>
      </c>
      <c r="CF98" s="139" t="str">
        <f t="shared" si="41"/>
        <v/>
      </c>
      <c r="CG98" s="139" t="str">
        <f t="shared" si="42"/>
        <v/>
      </c>
      <c r="CH98" s="139" t="str">
        <f t="shared" si="43"/>
        <v/>
      </c>
      <c r="CI98" s="139" t="str">
        <f t="shared" si="44"/>
        <v/>
      </c>
      <c r="CJ98" s="139" t="str">
        <f t="shared" si="45"/>
        <v/>
      </c>
      <c r="CK98" s="140" t="str">
        <f t="shared" si="46"/>
        <v/>
      </c>
      <c r="CL98" s="141" t="str">
        <f t="shared" si="47"/>
        <v/>
      </c>
      <c r="CM98" s="139" t="str">
        <f t="shared" si="48"/>
        <v/>
      </c>
      <c r="CN98" s="139" t="str">
        <f t="shared" si="49"/>
        <v/>
      </c>
      <c r="CO98" s="139" t="str">
        <f t="shared" si="50"/>
        <v/>
      </c>
      <c r="CP98" s="139" t="str">
        <f t="shared" si="51"/>
        <v/>
      </c>
      <c r="CQ98" s="154" t="str">
        <f t="shared" si="52"/>
        <v/>
      </c>
      <c r="CR98" s="127"/>
      <c r="CS98" s="122" t="str">
        <f t="shared" si="53"/>
        <v/>
      </c>
      <c r="CT98" s="123" t="str">
        <f t="shared" si="54"/>
        <v/>
      </c>
      <c r="CU98" s="123" t="str">
        <f t="shared" si="55"/>
        <v/>
      </c>
      <c r="CV98" s="123" t="str">
        <f t="shared" si="56"/>
        <v/>
      </c>
      <c r="CW98" s="123" t="str">
        <f t="shared" si="57"/>
        <v/>
      </c>
      <c r="CX98" s="123" t="str">
        <f t="shared" si="58"/>
        <v/>
      </c>
      <c r="CY98" s="123" t="str">
        <f t="shared" si="59"/>
        <v/>
      </c>
      <c r="CZ98" s="123" t="str">
        <f t="shared" si="60"/>
        <v/>
      </c>
      <c r="DA98" s="124" t="str">
        <f t="shared" si="61"/>
        <v/>
      </c>
      <c r="DB98" s="128" t="str">
        <f t="shared" si="62"/>
        <v/>
      </c>
      <c r="DC98" s="123" t="str">
        <f t="shared" si="63"/>
        <v/>
      </c>
      <c r="DD98" s="123" t="str">
        <f t="shared" si="64"/>
        <v/>
      </c>
      <c r="DE98" s="123" t="str">
        <f t="shared" si="65"/>
        <v/>
      </c>
      <c r="DF98" s="123" t="str">
        <f t="shared" si="66"/>
        <v/>
      </c>
      <c r="DG98" s="123" t="str">
        <f t="shared" si="67"/>
        <v/>
      </c>
      <c r="DH98" s="123" t="str">
        <f t="shared" si="68"/>
        <v/>
      </c>
      <c r="DI98" s="129" t="str">
        <f t="shared" si="69"/>
        <v/>
      </c>
      <c r="DJ98" s="98" t="s">
        <v>123</v>
      </c>
      <c r="DK98" s="248">
        <f t="shared" si="76"/>
        <v>92</v>
      </c>
    </row>
    <row r="99" spans="2:115" ht="22.5" customHeight="1">
      <c r="B99" s="98" t="s">
        <v>123</v>
      </c>
      <c r="C99" s="248">
        <f t="shared" si="70"/>
        <v>93</v>
      </c>
      <c r="D99" s="259">
        <v>45737</v>
      </c>
      <c r="E99" s="260" t="s">
        <v>128</v>
      </c>
      <c r="F99" s="271" t="s">
        <v>210</v>
      </c>
      <c r="G99" s="272" t="s">
        <v>25</v>
      </c>
      <c r="H99" s="254" t="s">
        <v>64</v>
      </c>
      <c r="I99" s="270"/>
      <c r="J99" s="263">
        <v>20018</v>
      </c>
      <c r="K99" s="107">
        <f t="shared" si="71"/>
        <v>409081</v>
      </c>
      <c r="L99" s="256" t="str">
        <f>HYPERLINK("./領収書_公開用/外領収書G89.pdf","領収書G89")</f>
        <v>領収書G89</v>
      </c>
      <c r="M99" s="267"/>
      <c r="N99" s="258" t="str">
        <f t="shared" ref="N99:R99" si="371">IF($H99=N$6,$I99,"")</f>
        <v/>
      </c>
      <c r="O99" s="136" t="str">
        <f t="shared" si="371"/>
        <v/>
      </c>
      <c r="P99" s="136" t="str">
        <f t="shared" si="371"/>
        <v/>
      </c>
      <c r="Q99" s="136" t="str">
        <f t="shared" si="371"/>
        <v/>
      </c>
      <c r="R99" s="137" t="str">
        <f t="shared" si="371"/>
        <v/>
      </c>
      <c r="S99" s="122" t="str">
        <f t="shared" ref="S99:AI99" si="372">IF($H99=S$6,$J99,"")</f>
        <v/>
      </c>
      <c r="T99" s="123" t="str">
        <f t="shared" si="372"/>
        <v/>
      </c>
      <c r="U99" s="123" t="str">
        <f t="shared" si="372"/>
        <v/>
      </c>
      <c r="V99" s="123" t="str">
        <f t="shared" si="372"/>
        <v/>
      </c>
      <c r="W99" s="122" t="str">
        <f t="shared" si="372"/>
        <v/>
      </c>
      <c r="X99" s="123" t="str">
        <f t="shared" si="372"/>
        <v/>
      </c>
      <c r="Y99" s="123" t="str">
        <f t="shared" si="372"/>
        <v/>
      </c>
      <c r="Z99" s="123" t="str">
        <f t="shared" si="372"/>
        <v/>
      </c>
      <c r="AA99" s="122" t="str">
        <f t="shared" si="372"/>
        <v/>
      </c>
      <c r="AB99" s="123" t="str">
        <f t="shared" si="372"/>
        <v/>
      </c>
      <c r="AC99" s="123" t="str">
        <f t="shared" si="372"/>
        <v/>
      </c>
      <c r="AD99" s="123" t="str">
        <f t="shared" si="372"/>
        <v/>
      </c>
      <c r="AE99" s="123" t="str">
        <f t="shared" si="372"/>
        <v/>
      </c>
      <c r="AF99" s="123" t="str">
        <f t="shared" si="372"/>
        <v/>
      </c>
      <c r="AG99" s="123" t="str">
        <f t="shared" si="372"/>
        <v/>
      </c>
      <c r="AH99" s="122">
        <f t="shared" si="372"/>
        <v>20018</v>
      </c>
      <c r="AI99" s="129" t="str">
        <f t="shared" si="372"/>
        <v/>
      </c>
      <c r="AJ99" s="56"/>
      <c r="AK99" s="38"/>
      <c r="AL99" s="98" t="s">
        <v>123</v>
      </c>
      <c r="AM99" s="248">
        <f t="shared" si="74"/>
        <v>93</v>
      </c>
      <c r="AN99" s="138" t="str">
        <f t="shared" ref="AN99:AR99" si="373">IF(AND($G99=AN$4,$H99=AN$6),$I99,"")</f>
        <v/>
      </c>
      <c r="AO99" s="139" t="str">
        <f t="shared" si="373"/>
        <v/>
      </c>
      <c r="AP99" s="139" t="str">
        <f t="shared" si="373"/>
        <v/>
      </c>
      <c r="AQ99" s="139" t="str">
        <f t="shared" si="373"/>
        <v/>
      </c>
      <c r="AR99" s="139" t="str">
        <f t="shared" si="373"/>
        <v/>
      </c>
      <c r="AS99" s="118"/>
      <c r="AT99" s="138" t="str">
        <f t="shared" si="3"/>
        <v/>
      </c>
      <c r="AU99" s="139" t="str">
        <f t="shared" si="4"/>
        <v/>
      </c>
      <c r="AV99" s="139" t="str">
        <f t="shared" si="5"/>
        <v/>
      </c>
      <c r="AW99" s="139" t="str">
        <f t="shared" si="6"/>
        <v/>
      </c>
      <c r="AX99" s="139" t="str">
        <f t="shared" si="7"/>
        <v/>
      </c>
      <c r="AY99" s="140" t="str">
        <f t="shared" si="8"/>
        <v/>
      </c>
      <c r="AZ99" s="141" t="str">
        <f t="shared" si="9"/>
        <v/>
      </c>
      <c r="BA99" s="139" t="str">
        <f t="shared" si="10"/>
        <v/>
      </c>
      <c r="BB99" s="139" t="str">
        <f t="shared" si="11"/>
        <v/>
      </c>
      <c r="BC99" s="139" t="str">
        <f t="shared" si="12"/>
        <v/>
      </c>
      <c r="BD99" s="140" t="str">
        <f t="shared" si="13"/>
        <v/>
      </c>
      <c r="BE99" s="122" t="str">
        <f t="shared" si="14"/>
        <v/>
      </c>
      <c r="BF99" s="123" t="str">
        <f t="shared" si="15"/>
        <v/>
      </c>
      <c r="BG99" s="123" t="str">
        <f t="shared" si="16"/>
        <v/>
      </c>
      <c r="BH99" s="123" t="str">
        <f t="shared" si="17"/>
        <v/>
      </c>
      <c r="BI99" s="122" t="str">
        <f t="shared" si="18"/>
        <v/>
      </c>
      <c r="BJ99" s="123" t="str">
        <f t="shared" si="19"/>
        <v/>
      </c>
      <c r="BK99" s="123" t="str">
        <f t="shared" si="20"/>
        <v/>
      </c>
      <c r="BL99" s="123" t="str">
        <f t="shared" si="21"/>
        <v/>
      </c>
      <c r="BM99" s="123" t="str">
        <f t="shared" si="22"/>
        <v/>
      </c>
      <c r="BN99" s="123" t="str">
        <f t="shared" si="23"/>
        <v/>
      </c>
      <c r="BO99" s="123" t="str">
        <f t="shared" si="24"/>
        <v/>
      </c>
      <c r="BP99" s="123">
        <f t="shared" si="25"/>
        <v>20018</v>
      </c>
      <c r="BQ99" s="124" t="str">
        <f t="shared" si="26"/>
        <v/>
      </c>
      <c r="BR99" s="142" t="str">
        <f t="shared" si="27"/>
        <v/>
      </c>
      <c r="BS99" s="143" t="str">
        <f t="shared" si="28"/>
        <v/>
      </c>
      <c r="BT99" s="143" t="str">
        <f t="shared" si="29"/>
        <v/>
      </c>
      <c r="BU99" s="143" t="str">
        <f t="shared" si="30"/>
        <v/>
      </c>
      <c r="BV99" s="143" t="str">
        <f t="shared" si="31"/>
        <v/>
      </c>
      <c r="BW99" s="144" t="str">
        <f t="shared" si="32"/>
        <v/>
      </c>
      <c r="BX99" s="141" t="str">
        <f t="shared" si="33"/>
        <v/>
      </c>
      <c r="BY99" s="139" t="str">
        <f t="shared" si="34"/>
        <v/>
      </c>
      <c r="BZ99" s="139" t="str">
        <f t="shared" si="35"/>
        <v/>
      </c>
      <c r="CA99" s="139" t="str">
        <f t="shared" si="36"/>
        <v/>
      </c>
      <c r="CB99" s="139" t="str">
        <f t="shared" si="37"/>
        <v/>
      </c>
      <c r="CC99" s="139" t="str">
        <f t="shared" si="38"/>
        <v/>
      </c>
      <c r="CD99" s="140" t="str">
        <f t="shared" si="39"/>
        <v/>
      </c>
      <c r="CE99" s="141" t="str">
        <f t="shared" si="40"/>
        <v/>
      </c>
      <c r="CF99" s="139" t="str">
        <f t="shared" si="41"/>
        <v/>
      </c>
      <c r="CG99" s="139" t="str">
        <f t="shared" si="42"/>
        <v/>
      </c>
      <c r="CH99" s="139" t="str">
        <f t="shared" si="43"/>
        <v/>
      </c>
      <c r="CI99" s="139" t="str">
        <f t="shared" si="44"/>
        <v/>
      </c>
      <c r="CJ99" s="139" t="str">
        <f t="shared" si="45"/>
        <v/>
      </c>
      <c r="CK99" s="140" t="str">
        <f t="shared" si="46"/>
        <v/>
      </c>
      <c r="CL99" s="142" t="str">
        <f t="shared" si="47"/>
        <v/>
      </c>
      <c r="CM99" s="143" t="str">
        <f t="shared" si="48"/>
        <v/>
      </c>
      <c r="CN99" s="143" t="str">
        <f t="shared" si="49"/>
        <v/>
      </c>
      <c r="CO99" s="143" t="str">
        <f t="shared" si="50"/>
        <v/>
      </c>
      <c r="CP99" s="143" t="str">
        <f t="shared" si="51"/>
        <v/>
      </c>
      <c r="CQ99" s="145" t="str">
        <f t="shared" si="52"/>
        <v/>
      </c>
      <c r="CR99" s="127"/>
      <c r="CS99" s="122" t="str">
        <f t="shared" si="53"/>
        <v/>
      </c>
      <c r="CT99" s="123" t="str">
        <f t="shared" si="54"/>
        <v/>
      </c>
      <c r="CU99" s="123" t="str">
        <f t="shared" si="55"/>
        <v/>
      </c>
      <c r="CV99" s="123" t="str">
        <f t="shared" si="56"/>
        <v/>
      </c>
      <c r="CW99" s="123" t="str">
        <f t="shared" si="57"/>
        <v/>
      </c>
      <c r="CX99" s="123" t="str">
        <f t="shared" si="58"/>
        <v/>
      </c>
      <c r="CY99" s="123" t="str">
        <f t="shared" si="59"/>
        <v/>
      </c>
      <c r="CZ99" s="123" t="str">
        <f t="shared" si="60"/>
        <v/>
      </c>
      <c r="DA99" s="124" t="str">
        <f t="shared" si="61"/>
        <v/>
      </c>
      <c r="DB99" s="128" t="str">
        <f t="shared" si="62"/>
        <v/>
      </c>
      <c r="DC99" s="123" t="str">
        <f t="shared" si="63"/>
        <v/>
      </c>
      <c r="DD99" s="123" t="str">
        <f t="shared" si="64"/>
        <v/>
      </c>
      <c r="DE99" s="123" t="str">
        <f t="shared" si="65"/>
        <v/>
      </c>
      <c r="DF99" s="123" t="str">
        <f t="shared" si="66"/>
        <v/>
      </c>
      <c r="DG99" s="123" t="str">
        <f t="shared" si="67"/>
        <v/>
      </c>
      <c r="DH99" s="123" t="str">
        <f t="shared" si="68"/>
        <v/>
      </c>
      <c r="DI99" s="129" t="str">
        <f t="shared" si="69"/>
        <v/>
      </c>
      <c r="DJ99" s="98" t="s">
        <v>123</v>
      </c>
      <c r="DK99" s="248">
        <f t="shared" si="76"/>
        <v>93</v>
      </c>
    </row>
    <row r="100" spans="2:115" ht="22.5" customHeight="1">
      <c r="B100" s="98" t="s">
        <v>123</v>
      </c>
      <c r="C100" s="248">
        <f t="shared" si="70"/>
        <v>94</v>
      </c>
      <c r="D100" s="259">
        <v>45737</v>
      </c>
      <c r="E100" s="260" t="s">
        <v>128</v>
      </c>
      <c r="F100" s="271" t="s">
        <v>211</v>
      </c>
      <c r="G100" s="272" t="s">
        <v>25</v>
      </c>
      <c r="H100" s="254" t="s">
        <v>55</v>
      </c>
      <c r="I100" s="270"/>
      <c r="J100" s="263">
        <v>940</v>
      </c>
      <c r="K100" s="107">
        <f t="shared" si="71"/>
        <v>408141</v>
      </c>
      <c r="L100" s="256" t="str">
        <f>HYPERLINK("./領収書_公開用/外領収書G90.pdf","領収書G90")</f>
        <v>領収書G90</v>
      </c>
      <c r="M100" s="267"/>
      <c r="N100" s="258" t="str">
        <f t="shared" ref="N100:R100" si="374">IF($H100=N$6,$I100,"")</f>
        <v/>
      </c>
      <c r="O100" s="136" t="str">
        <f t="shared" si="374"/>
        <v/>
      </c>
      <c r="P100" s="136" t="str">
        <f t="shared" si="374"/>
        <v/>
      </c>
      <c r="Q100" s="136" t="str">
        <f t="shared" si="374"/>
        <v/>
      </c>
      <c r="R100" s="137" t="str">
        <f t="shared" si="374"/>
        <v/>
      </c>
      <c r="S100" s="122" t="str">
        <f t="shared" ref="S100:AI100" si="375">IF($H100=S$6,$J100,"")</f>
        <v/>
      </c>
      <c r="T100" s="123" t="str">
        <f t="shared" si="375"/>
        <v/>
      </c>
      <c r="U100" s="123" t="str">
        <f t="shared" si="375"/>
        <v/>
      </c>
      <c r="V100" s="123" t="str">
        <f t="shared" si="375"/>
        <v/>
      </c>
      <c r="W100" s="122" t="str">
        <f t="shared" si="375"/>
        <v/>
      </c>
      <c r="X100" s="123" t="str">
        <f t="shared" si="375"/>
        <v/>
      </c>
      <c r="Y100" s="123">
        <f t="shared" si="375"/>
        <v>940</v>
      </c>
      <c r="Z100" s="123" t="str">
        <f t="shared" si="375"/>
        <v/>
      </c>
      <c r="AA100" s="122" t="str">
        <f t="shared" si="375"/>
        <v/>
      </c>
      <c r="AB100" s="123" t="str">
        <f t="shared" si="375"/>
        <v/>
      </c>
      <c r="AC100" s="123" t="str">
        <f t="shared" si="375"/>
        <v/>
      </c>
      <c r="AD100" s="123" t="str">
        <f t="shared" si="375"/>
        <v/>
      </c>
      <c r="AE100" s="123" t="str">
        <f t="shared" si="375"/>
        <v/>
      </c>
      <c r="AF100" s="123" t="str">
        <f t="shared" si="375"/>
        <v/>
      </c>
      <c r="AG100" s="123" t="str">
        <f t="shared" si="375"/>
        <v/>
      </c>
      <c r="AH100" s="122" t="str">
        <f t="shared" si="375"/>
        <v/>
      </c>
      <c r="AI100" s="129" t="str">
        <f t="shared" si="375"/>
        <v/>
      </c>
      <c r="AJ100" s="56"/>
      <c r="AK100" s="38"/>
      <c r="AL100" s="98" t="s">
        <v>123</v>
      </c>
      <c r="AM100" s="248">
        <f t="shared" si="74"/>
        <v>94</v>
      </c>
      <c r="AN100" s="138" t="str">
        <f t="shared" ref="AN100:AR100" si="376">IF(AND($G100=AN$4,$H100=AN$6),$I100,"")</f>
        <v/>
      </c>
      <c r="AO100" s="139" t="str">
        <f t="shared" si="376"/>
        <v/>
      </c>
      <c r="AP100" s="139" t="str">
        <f t="shared" si="376"/>
        <v/>
      </c>
      <c r="AQ100" s="139" t="str">
        <f t="shared" si="376"/>
        <v/>
      </c>
      <c r="AR100" s="139" t="str">
        <f t="shared" si="376"/>
        <v/>
      </c>
      <c r="AS100" s="118"/>
      <c r="AT100" s="138" t="str">
        <f t="shared" si="3"/>
        <v/>
      </c>
      <c r="AU100" s="139" t="str">
        <f t="shared" si="4"/>
        <v/>
      </c>
      <c r="AV100" s="139" t="str">
        <f t="shared" si="5"/>
        <v/>
      </c>
      <c r="AW100" s="139" t="str">
        <f t="shared" si="6"/>
        <v/>
      </c>
      <c r="AX100" s="139" t="str">
        <f t="shared" si="7"/>
        <v/>
      </c>
      <c r="AY100" s="140" t="str">
        <f t="shared" si="8"/>
        <v/>
      </c>
      <c r="AZ100" s="141" t="str">
        <f t="shared" si="9"/>
        <v/>
      </c>
      <c r="BA100" s="139" t="str">
        <f t="shared" si="10"/>
        <v/>
      </c>
      <c r="BB100" s="139" t="str">
        <f t="shared" si="11"/>
        <v/>
      </c>
      <c r="BC100" s="139" t="str">
        <f t="shared" si="12"/>
        <v/>
      </c>
      <c r="BD100" s="140" t="str">
        <f t="shared" si="13"/>
        <v/>
      </c>
      <c r="BE100" s="122" t="str">
        <f t="shared" si="14"/>
        <v/>
      </c>
      <c r="BF100" s="123" t="str">
        <f t="shared" si="15"/>
        <v/>
      </c>
      <c r="BG100" s="123" t="str">
        <f t="shared" si="16"/>
        <v/>
      </c>
      <c r="BH100" s="123" t="str">
        <f t="shared" si="17"/>
        <v/>
      </c>
      <c r="BI100" s="122">
        <f t="shared" si="18"/>
        <v>940</v>
      </c>
      <c r="BJ100" s="123" t="str">
        <f t="shared" si="19"/>
        <v/>
      </c>
      <c r="BK100" s="123" t="str">
        <f t="shared" si="20"/>
        <v/>
      </c>
      <c r="BL100" s="123" t="str">
        <f t="shared" si="21"/>
        <v/>
      </c>
      <c r="BM100" s="123" t="str">
        <f t="shared" si="22"/>
        <v/>
      </c>
      <c r="BN100" s="123" t="str">
        <f t="shared" si="23"/>
        <v/>
      </c>
      <c r="BO100" s="123" t="str">
        <f t="shared" si="24"/>
        <v/>
      </c>
      <c r="BP100" s="123" t="str">
        <f t="shared" si="25"/>
        <v/>
      </c>
      <c r="BQ100" s="124" t="str">
        <f t="shared" si="26"/>
        <v/>
      </c>
      <c r="BR100" s="141" t="str">
        <f t="shared" si="27"/>
        <v/>
      </c>
      <c r="BS100" s="139" t="str">
        <f t="shared" si="28"/>
        <v/>
      </c>
      <c r="BT100" s="139" t="str">
        <f t="shared" si="29"/>
        <v/>
      </c>
      <c r="BU100" s="139" t="str">
        <f t="shared" si="30"/>
        <v/>
      </c>
      <c r="BV100" s="139" t="str">
        <f t="shared" si="31"/>
        <v/>
      </c>
      <c r="BW100" s="140" t="str">
        <f t="shared" si="32"/>
        <v/>
      </c>
      <c r="BX100" s="141" t="str">
        <f t="shared" si="33"/>
        <v/>
      </c>
      <c r="BY100" s="139" t="str">
        <f t="shared" si="34"/>
        <v/>
      </c>
      <c r="BZ100" s="139" t="str">
        <f t="shared" si="35"/>
        <v/>
      </c>
      <c r="CA100" s="139" t="str">
        <f t="shared" si="36"/>
        <v/>
      </c>
      <c r="CB100" s="139" t="str">
        <f t="shared" si="37"/>
        <v/>
      </c>
      <c r="CC100" s="139" t="str">
        <f t="shared" si="38"/>
        <v/>
      </c>
      <c r="CD100" s="140" t="str">
        <f t="shared" si="39"/>
        <v/>
      </c>
      <c r="CE100" s="141" t="str">
        <f t="shared" si="40"/>
        <v/>
      </c>
      <c r="CF100" s="139" t="str">
        <f t="shared" si="41"/>
        <v/>
      </c>
      <c r="CG100" s="139" t="str">
        <f t="shared" si="42"/>
        <v/>
      </c>
      <c r="CH100" s="139" t="str">
        <f t="shared" si="43"/>
        <v/>
      </c>
      <c r="CI100" s="139" t="str">
        <f t="shared" si="44"/>
        <v/>
      </c>
      <c r="CJ100" s="139" t="str">
        <f t="shared" si="45"/>
        <v/>
      </c>
      <c r="CK100" s="140" t="str">
        <f t="shared" si="46"/>
        <v/>
      </c>
      <c r="CL100" s="141" t="str">
        <f t="shared" si="47"/>
        <v/>
      </c>
      <c r="CM100" s="139" t="str">
        <f t="shared" si="48"/>
        <v/>
      </c>
      <c r="CN100" s="139" t="str">
        <f t="shared" si="49"/>
        <v/>
      </c>
      <c r="CO100" s="139" t="str">
        <f t="shared" si="50"/>
        <v/>
      </c>
      <c r="CP100" s="139" t="str">
        <f t="shared" si="51"/>
        <v/>
      </c>
      <c r="CQ100" s="154" t="str">
        <f t="shared" si="52"/>
        <v/>
      </c>
      <c r="CR100" s="127"/>
      <c r="CS100" s="122" t="str">
        <f t="shared" si="53"/>
        <v/>
      </c>
      <c r="CT100" s="123" t="str">
        <f t="shared" si="54"/>
        <v/>
      </c>
      <c r="CU100" s="123" t="str">
        <f t="shared" si="55"/>
        <v/>
      </c>
      <c r="CV100" s="123" t="str">
        <f t="shared" si="56"/>
        <v/>
      </c>
      <c r="CW100" s="123" t="str">
        <f t="shared" si="57"/>
        <v/>
      </c>
      <c r="CX100" s="123" t="str">
        <f t="shared" si="58"/>
        <v/>
      </c>
      <c r="CY100" s="123" t="str">
        <f t="shared" si="59"/>
        <v/>
      </c>
      <c r="CZ100" s="123" t="str">
        <f t="shared" si="60"/>
        <v/>
      </c>
      <c r="DA100" s="124" t="str">
        <f t="shared" si="61"/>
        <v/>
      </c>
      <c r="DB100" s="128" t="str">
        <f t="shared" si="62"/>
        <v/>
      </c>
      <c r="DC100" s="123" t="str">
        <f t="shared" si="63"/>
        <v/>
      </c>
      <c r="DD100" s="123" t="str">
        <f t="shared" si="64"/>
        <v/>
      </c>
      <c r="DE100" s="123" t="str">
        <f t="shared" si="65"/>
        <v/>
      </c>
      <c r="DF100" s="123" t="str">
        <f t="shared" si="66"/>
        <v/>
      </c>
      <c r="DG100" s="123" t="str">
        <f t="shared" si="67"/>
        <v/>
      </c>
      <c r="DH100" s="123" t="str">
        <f t="shared" si="68"/>
        <v/>
      </c>
      <c r="DI100" s="129" t="str">
        <f t="shared" si="69"/>
        <v/>
      </c>
      <c r="DJ100" s="98" t="s">
        <v>123</v>
      </c>
      <c r="DK100" s="248">
        <f t="shared" si="76"/>
        <v>94</v>
      </c>
    </row>
    <row r="101" spans="2:115" ht="22.5" customHeight="1">
      <c r="B101" s="98" t="s">
        <v>123</v>
      </c>
      <c r="C101" s="248">
        <f t="shared" si="70"/>
        <v>95</v>
      </c>
      <c r="D101" s="259">
        <v>45738</v>
      </c>
      <c r="E101" s="260" t="s">
        <v>212</v>
      </c>
      <c r="F101" s="271" t="s">
        <v>213</v>
      </c>
      <c r="G101" s="272" t="s">
        <v>20</v>
      </c>
      <c r="H101" s="254" t="s">
        <v>46</v>
      </c>
      <c r="I101" s="270">
        <v>47000</v>
      </c>
      <c r="J101" s="263"/>
      <c r="K101" s="107">
        <f t="shared" si="71"/>
        <v>455141</v>
      </c>
      <c r="L101" s="279"/>
      <c r="M101" s="257"/>
      <c r="N101" s="258" t="str">
        <f t="shared" ref="N101:R101" si="377">IF($H101=N$6,$I101,"")</f>
        <v/>
      </c>
      <c r="O101" s="136" t="str">
        <f t="shared" si="377"/>
        <v/>
      </c>
      <c r="P101" s="136">
        <f t="shared" si="377"/>
        <v>47000</v>
      </c>
      <c r="Q101" s="136" t="str">
        <f t="shared" si="377"/>
        <v/>
      </c>
      <c r="R101" s="137" t="str">
        <f t="shared" si="377"/>
        <v/>
      </c>
      <c r="S101" s="122" t="str">
        <f t="shared" ref="S101:AI101" si="378">IF($H101=S$6,$J101,"")</f>
        <v/>
      </c>
      <c r="T101" s="123" t="str">
        <f t="shared" si="378"/>
        <v/>
      </c>
      <c r="U101" s="123" t="str">
        <f t="shared" si="378"/>
        <v/>
      </c>
      <c r="V101" s="123" t="str">
        <f t="shared" si="378"/>
        <v/>
      </c>
      <c r="W101" s="122" t="str">
        <f t="shared" si="378"/>
        <v/>
      </c>
      <c r="X101" s="123" t="str">
        <f t="shared" si="378"/>
        <v/>
      </c>
      <c r="Y101" s="123" t="str">
        <f t="shared" si="378"/>
        <v/>
      </c>
      <c r="Z101" s="123" t="str">
        <f t="shared" si="378"/>
        <v/>
      </c>
      <c r="AA101" s="122" t="str">
        <f t="shared" si="378"/>
        <v/>
      </c>
      <c r="AB101" s="123" t="str">
        <f t="shared" si="378"/>
        <v/>
      </c>
      <c r="AC101" s="123" t="str">
        <f t="shared" si="378"/>
        <v/>
      </c>
      <c r="AD101" s="123" t="str">
        <f t="shared" si="378"/>
        <v/>
      </c>
      <c r="AE101" s="123" t="str">
        <f t="shared" si="378"/>
        <v/>
      </c>
      <c r="AF101" s="123" t="str">
        <f t="shared" si="378"/>
        <v/>
      </c>
      <c r="AG101" s="123" t="str">
        <f t="shared" si="378"/>
        <v/>
      </c>
      <c r="AH101" s="122" t="str">
        <f t="shared" si="378"/>
        <v/>
      </c>
      <c r="AI101" s="129" t="str">
        <f t="shared" si="378"/>
        <v/>
      </c>
      <c r="AJ101" s="56"/>
      <c r="AK101" s="38"/>
      <c r="AL101" s="98" t="s">
        <v>123</v>
      </c>
      <c r="AM101" s="248">
        <f t="shared" si="74"/>
        <v>95</v>
      </c>
      <c r="AN101" s="138" t="str">
        <f t="shared" ref="AN101:AR101" si="379">IF(AND($G101=AN$4,$H101=AN$6),$I101,"")</f>
        <v/>
      </c>
      <c r="AO101" s="139" t="str">
        <f t="shared" si="379"/>
        <v/>
      </c>
      <c r="AP101" s="139">
        <f t="shared" si="379"/>
        <v>47000</v>
      </c>
      <c r="AQ101" s="139" t="str">
        <f t="shared" si="379"/>
        <v/>
      </c>
      <c r="AR101" s="139" t="str">
        <f t="shared" si="379"/>
        <v/>
      </c>
      <c r="AS101" s="118"/>
      <c r="AT101" s="138" t="str">
        <f t="shared" si="3"/>
        <v/>
      </c>
      <c r="AU101" s="139" t="str">
        <f t="shared" si="4"/>
        <v/>
      </c>
      <c r="AV101" s="139" t="str">
        <f t="shared" si="5"/>
        <v/>
      </c>
      <c r="AW101" s="139" t="str">
        <f t="shared" si="6"/>
        <v/>
      </c>
      <c r="AX101" s="139" t="str">
        <f t="shared" si="7"/>
        <v/>
      </c>
      <c r="AY101" s="140" t="str">
        <f t="shared" si="8"/>
        <v/>
      </c>
      <c r="AZ101" s="141" t="str">
        <f t="shared" si="9"/>
        <v/>
      </c>
      <c r="BA101" s="139" t="str">
        <f t="shared" si="10"/>
        <v/>
      </c>
      <c r="BB101" s="139" t="str">
        <f t="shared" si="11"/>
        <v/>
      </c>
      <c r="BC101" s="139" t="str">
        <f t="shared" si="12"/>
        <v/>
      </c>
      <c r="BD101" s="140" t="str">
        <f t="shared" si="13"/>
        <v/>
      </c>
      <c r="BE101" s="122" t="str">
        <f t="shared" si="14"/>
        <v/>
      </c>
      <c r="BF101" s="123" t="str">
        <f t="shared" si="15"/>
        <v/>
      </c>
      <c r="BG101" s="123" t="str">
        <f t="shared" si="16"/>
        <v/>
      </c>
      <c r="BH101" s="123" t="str">
        <f t="shared" si="17"/>
        <v/>
      </c>
      <c r="BI101" s="122" t="str">
        <f t="shared" si="18"/>
        <v/>
      </c>
      <c r="BJ101" s="123" t="str">
        <f t="shared" si="19"/>
        <v/>
      </c>
      <c r="BK101" s="123" t="str">
        <f t="shared" si="20"/>
        <v/>
      </c>
      <c r="BL101" s="123" t="str">
        <f t="shared" si="21"/>
        <v/>
      </c>
      <c r="BM101" s="123" t="str">
        <f t="shared" si="22"/>
        <v/>
      </c>
      <c r="BN101" s="123" t="str">
        <f t="shared" si="23"/>
        <v/>
      </c>
      <c r="BO101" s="123" t="str">
        <f t="shared" si="24"/>
        <v/>
      </c>
      <c r="BP101" s="123" t="str">
        <f t="shared" si="25"/>
        <v/>
      </c>
      <c r="BQ101" s="124" t="str">
        <f t="shared" si="26"/>
        <v/>
      </c>
      <c r="BR101" s="141" t="str">
        <f t="shared" si="27"/>
        <v/>
      </c>
      <c r="BS101" s="139" t="str">
        <f t="shared" si="28"/>
        <v/>
      </c>
      <c r="BT101" s="139" t="str">
        <f t="shared" si="29"/>
        <v/>
      </c>
      <c r="BU101" s="139" t="str">
        <f t="shared" si="30"/>
        <v/>
      </c>
      <c r="BV101" s="139" t="str">
        <f t="shared" si="31"/>
        <v/>
      </c>
      <c r="BW101" s="140" t="str">
        <f t="shared" si="32"/>
        <v/>
      </c>
      <c r="BX101" s="141" t="str">
        <f t="shared" si="33"/>
        <v/>
      </c>
      <c r="BY101" s="139" t="str">
        <f t="shared" si="34"/>
        <v/>
      </c>
      <c r="BZ101" s="139" t="str">
        <f t="shared" si="35"/>
        <v/>
      </c>
      <c r="CA101" s="139" t="str">
        <f t="shared" si="36"/>
        <v/>
      </c>
      <c r="CB101" s="139" t="str">
        <f t="shared" si="37"/>
        <v/>
      </c>
      <c r="CC101" s="139" t="str">
        <f t="shared" si="38"/>
        <v/>
      </c>
      <c r="CD101" s="140" t="str">
        <f t="shared" si="39"/>
        <v/>
      </c>
      <c r="CE101" s="141" t="str">
        <f t="shared" si="40"/>
        <v/>
      </c>
      <c r="CF101" s="139" t="str">
        <f t="shared" si="41"/>
        <v/>
      </c>
      <c r="CG101" s="139" t="str">
        <f t="shared" si="42"/>
        <v/>
      </c>
      <c r="CH101" s="139" t="str">
        <f t="shared" si="43"/>
        <v/>
      </c>
      <c r="CI101" s="139" t="str">
        <f t="shared" si="44"/>
        <v/>
      </c>
      <c r="CJ101" s="139" t="str">
        <f t="shared" si="45"/>
        <v/>
      </c>
      <c r="CK101" s="140" t="str">
        <f t="shared" si="46"/>
        <v/>
      </c>
      <c r="CL101" s="141" t="str">
        <f t="shared" si="47"/>
        <v/>
      </c>
      <c r="CM101" s="139" t="str">
        <f t="shared" si="48"/>
        <v/>
      </c>
      <c r="CN101" s="139" t="str">
        <f t="shared" si="49"/>
        <v/>
      </c>
      <c r="CO101" s="139" t="str">
        <f t="shared" si="50"/>
        <v/>
      </c>
      <c r="CP101" s="139" t="str">
        <f t="shared" si="51"/>
        <v/>
      </c>
      <c r="CQ101" s="154" t="str">
        <f t="shared" si="52"/>
        <v/>
      </c>
      <c r="CR101" s="127"/>
      <c r="CS101" s="122" t="str">
        <f t="shared" si="53"/>
        <v/>
      </c>
      <c r="CT101" s="123" t="str">
        <f t="shared" si="54"/>
        <v/>
      </c>
      <c r="CU101" s="123" t="str">
        <f t="shared" si="55"/>
        <v/>
      </c>
      <c r="CV101" s="123" t="str">
        <f t="shared" si="56"/>
        <v/>
      </c>
      <c r="CW101" s="123" t="str">
        <f t="shared" si="57"/>
        <v/>
      </c>
      <c r="CX101" s="123" t="str">
        <f t="shared" si="58"/>
        <v/>
      </c>
      <c r="CY101" s="123" t="str">
        <f t="shared" si="59"/>
        <v/>
      </c>
      <c r="CZ101" s="123" t="str">
        <f t="shared" si="60"/>
        <v/>
      </c>
      <c r="DA101" s="124" t="str">
        <f t="shared" si="61"/>
        <v/>
      </c>
      <c r="DB101" s="128" t="str">
        <f t="shared" si="62"/>
        <v/>
      </c>
      <c r="DC101" s="123" t="str">
        <f t="shared" si="63"/>
        <v/>
      </c>
      <c r="DD101" s="123" t="str">
        <f t="shared" si="64"/>
        <v/>
      </c>
      <c r="DE101" s="123" t="str">
        <f t="shared" si="65"/>
        <v/>
      </c>
      <c r="DF101" s="123" t="str">
        <f t="shared" si="66"/>
        <v/>
      </c>
      <c r="DG101" s="123" t="str">
        <f t="shared" si="67"/>
        <v/>
      </c>
      <c r="DH101" s="123" t="str">
        <f t="shared" si="68"/>
        <v/>
      </c>
      <c r="DI101" s="129" t="str">
        <f t="shared" si="69"/>
        <v/>
      </c>
      <c r="DJ101" s="98" t="s">
        <v>123</v>
      </c>
      <c r="DK101" s="248">
        <f t="shared" si="76"/>
        <v>95</v>
      </c>
    </row>
    <row r="102" spans="2:115" ht="22.5" customHeight="1">
      <c r="B102" s="98" t="s">
        <v>123</v>
      </c>
      <c r="C102" s="248">
        <f t="shared" si="70"/>
        <v>96</v>
      </c>
      <c r="D102" s="235">
        <v>45751</v>
      </c>
      <c r="E102" s="280" t="s">
        <v>128</v>
      </c>
      <c r="F102" s="237" t="s">
        <v>214</v>
      </c>
      <c r="G102" s="238" t="s">
        <v>25</v>
      </c>
      <c r="H102" s="254" t="s">
        <v>49</v>
      </c>
      <c r="I102" s="255"/>
      <c r="J102" s="241">
        <v>9270</v>
      </c>
      <c r="K102" s="107">
        <f t="shared" si="71"/>
        <v>445871</v>
      </c>
      <c r="L102" s="256" t="str">
        <f t="shared" ref="L102:L104" si="380">HYPERLINK("./領収書_公開用/外領収書G91-93.pdf","領収書G91-G93")</f>
        <v>領収書G91-G93</v>
      </c>
      <c r="M102" s="267"/>
      <c r="N102" s="258" t="str">
        <f t="shared" ref="N102:R102" si="381">IF($H102=N$6,$I102,"")</f>
        <v/>
      </c>
      <c r="O102" s="136" t="str">
        <f t="shared" si="381"/>
        <v/>
      </c>
      <c r="P102" s="136" t="str">
        <f t="shared" si="381"/>
        <v/>
      </c>
      <c r="Q102" s="136" t="str">
        <f t="shared" si="381"/>
        <v/>
      </c>
      <c r="R102" s="137" t="str">
        <f t="shared" si="381"/>
        <v/>
      </c>
      <c r="S102" s="122">
        <f t="shared" ref="S102:AI102" si="382">IF($H102=S$6,$J102,"")</f>
        <v>9270</v>
      </c>
      <c r="T102" s="123" t="str">
        <f t="shared" si="382"/>
        <v/>
      </c>
      <c r="U102" s="123" t="str">
        <f t="shared" si="382"/>
        <v/>
      </c>
      <c r="V102" s="123" t="str">
        <f t="shared" si="382"/>
        <v/>
      </c>
      <c r="W102" s="122" t="str">
        <f t="shared" si="382"/>
        <v/>
      </c>
      <c r="X102" s="123" t="str">
        <f t="shared" si="382"/>
        <v/>
      </c>
      <c r="Y102" s="123" t="str">
        <f t="shared" si="382"/>
        <v/>
      </c>
      <c r="Z102" s="123" t="str">
        <f t="shared" si="382"/>
        <v/>
      </c>
      <c r="AA102" s="122" t="str">
        <f t="shared" si="382"/>
        <v/>
      </c>
      <c r="AB102" s="123" t="str">
        <f t="shared" si="382"/>
        <v/>
      </c>
      <c r="AC102" s="123" t="str">
        <f t="shared" si="382"/>
        <v/>
      </c>
      <c r="AD102" s="123" t="str">
        <f t="shared" si="382"/>
        <v/>
      </c>
      <c r="AE102" s="123" t="str">
        <f t="shared" si="382"/>
        <v/>
      </c>
      <c r="AF102" s="123" t="str">
        <f t="shared" si="382"/>
        <v/>
      </c>
      <c r="AG102" s="123" t="str">
        <f t="shared" si="382"/>
        <v/>
      </c>
      <c r="AH102" s="122" t="str">
        <f t="shared" si="382"/>
        <v/>
      </c>
      <c r="AI102" s="129" t="str">
        <f t="shared" si="382"/>
        <v/>
      </c>
      <c r="AJ102" s="56"/>
      <c r="AK102" s="38"/>
      <c r="AL102" s="98" t="s">
        <v>123</v>
      </c>
      <c r="AM102" s="248">
        <f t="shared" si="74"/>
        <v>96</v>
      </c>
      <c r="AN102" s="138" t="str">
        <f t="shared" ref="AN102:AR102" si="383">IF(AND($G102=AN$4,$H102=AN$6),$I102,"")</f>
        <v/>
      </c>
      <c r="AO102" s="139" t="str">
        <f t="shared" si="383"/>
        <v/>
      </c>
      <c r="AP102" s="139" t="str">
        <f t="shared" si="383"/>
        <v/>
      </c>
      <c r="AQ102" s="139" t="str">
        <f t="shared" si="383"/>
        <v/>
      </c>
      <c r="AR102" s="139" t="str">
        <f t="shared" si="383"/>
        <v/>
      </c>
      <c r="AS102" s="118"/>
      <c r="AT102" s="138" t="str">
        <f t="shared" si="3"/>
        <v/>
      </c>
      <c r="AU102" s="139" t="str">
        <f t="shared" si="4"/>
        <v/>
      </c>
      <c r="AV102" s="139" t="str">
        <f t="shared" si="5"/>
        <v/>
      </c>
      <c r="AW102" s="139" t="str">
        <f t="shared" si="6"/>
        <v/>
      </c>
      <c r="AX102" s="139" t="str">
        <f t="shared" si="7"/>
        <v/>
      </c>
      <c r="AY102" s="140" t="str">
        <f t="shared" si="8"/>
        <v/>
      </c>
      <c r="AZ102" s="139" t="str">
        <f t="shared" si="9"/>
        <v/>
      </c>
      <c r="BA102" s="139" t="str">
        <f t="shared" si="10"/>
        <v/>
      </c>
      <c r="BB102" s="139" t="str">
        <f t="shared" si="11"/>
        <v/>
      </c>
      <c r="BC102" s="139" t="str">
        <f t="shared" si="12"/>
        <v/>
      </c>
      <c r="BD102" s="140" t="str">
        <f t="shared" si="13"/>
        <v/>
      </c>
      <c r="BE102" s="122">
        <f t="shared" si="14"/>
        <v>9270</v>
      </c>
      <c r="BF102" s="123" t="str">
        <f t="shared" si="15"/>
        <v/>
      </c>
      <c r="BG102" s="123" t="str">
        <f t="shared" si="16"/>
        <v/>
      </c>
      <c r="BH102" s="123" t="str">
        <f t="shared" si="17"/>
        <v/>
      </c>
      <c r="BI102" s="122" t="str">
        <f t="shared" si="18"/>
        <v/>
      </c>
      <c r="BJ102" s="123" t="str">
        <f t="shared" si="19"/>
        <v/>
      </c>
      <c r="BK102" s="123" t="str">
        <f t="shared" si="20"/>
        <v/>
      </c>
      <c r="BL102" s="123" t="str">
        <f t="shared" si="21"/>
        <v/>
      </c>
      <c r="BM102" s="123" t="str">
        <f t="shared" si="22"/>
        <v/>
      </c>
      <c r="BN102" s="123" t="str">
        <f t="shared" si="23"/>
        <v/>
      </c>
      <c r="BO102" s="123" t="str">
        <f t="shared" si="24"/>
        <v/>
      </c>
      <c r="BP102" s="123" t="str">
        <f t="shared" si="25"/>
        <v/>
      </c>
      <c r="BQ102" s="124" t="str">
        <f t="shared" si="26"/>
        <v/>
      </c>
      <c r="BR102" s="142" t="str">
        <f t="shared" si="27"/>
        <v/>
      </c>
      <c r="BS102" s="143" t="str">
        <f t="shared" si="28"/>
        <v/>
      </c>
      <c r="BT102" s="143" t="str">
        <f t="shared" si="29"/>
        <v/>
      </c>
      <c r="BU102" s="143" t="str">
        <f t="shared" si="30"/>
        <v/>
      </c>
      <c r="BV102" s="143" t="str">
        <f t="shared" si="31"/>
        <v/>
      </c>
      <c r="BW102" s="144" t="str">
        <f t="shared" si="32"/>
        <v/>
      </c>
      <c r="BX102" s="141" t="str">
        <f t="shared" si="33"/>
        <v/>
      </c>
      <c r="BY102" s="139" t="str">
        <f t="shared" si="34"/>
        <v/>
      </c>
      <c r="BZ102" s="139" t="str">
        <f t="shared" si="35"/>
        <v/>
      </c>
      <c r="CA102" s="139" t="str">
        <f t="shared" si="36"/>
        <v/>
      </c>
      <c r="CB102" s="139" t="str">
        <f t="shared" si="37"/>
        <v/>
      </c>
      <c r="CC102" s="139" t="str">
        <f t="shared" si="38"/>
        <v/>
      </c>
      <c r="CD102" s="140" t="str">
        <f t="shared" si="39"/>
        <v/>
      </c>
      <c r="CE102" s="141" t="str">
        <f t="shared" si="40"/>
        <v/>
      </c>
      <c r="CF102" s="139" t="str">
        <f t="shared" si="41"/>
        <v/>
      </c>
      <c r="CG102" s="139" t="str">
        <f t="shared" si="42"/>
        <v/>
      </c>
      <c r="CH102" s="139" t="str">
        <f t="shared" si="43"/>
        <v/>
      </c>
      <c r="CI102" s="139" t="str">
        <f t="shared" si="44"/>
        <v/>
      </c>
      <c r="CJ102" s="139" t="str">
        <f t="shared" si="45"/>
        <v/>
      </c>
      <c r="CK102" s="140" t="str">
        <f t="shared" si="46"/>
        <v/>
      </c>
      <c r="CL102" s="142" t="str">
        <f t="shared" si="47"/>
        <v/>
      </c>
      <c r="CM102" s="143" t="str">
        <f t="shared" si="48"/>
        <v/>
      </c>
      <c r="CN102" s="143" t="str">
        <f t="shared" si="49"/>
        <v/>
      </c>
      <c r="CO102" s="143" t="str">
        <f t="shared" si="50"/>
        <v/>
      </c>
      <c r="CP102" s="143" t="str">
        <f t="shared" si="51"/>
        <v/>
      </c>
      <c r="CQ102" s="145" t="str">
        <f t="shared" si="52"/>
        <v/>
      </c>
      <c r="CR102" s="127"/>
      <c r="CS102" s="122" t="str">
        <f t="shared" si="53"/>
        <v/>
      </c>
      <c r="CT102" s="123" t="str">
        <f t="shared" si="54"/>
        <v/>
      </c>
      <c r="CU102" s="123" t="str">
        <f t="shared" si="55"/>
        <v/>
      </c>
      <c r="CV102" s="123" t="str">
        <f t="shared" si="56"/>
        <v/>
      </c>
      <c r="CW102" s="123" t="str">
        <f t="shared" si="57"/>
        <v/>
      </c>
      <c r="CX102" s="123" t="str">
        <f t="shared" si="58"/>
        <v/>
      </c>
      <c r="CY102" s="123" t="str">
        <f t="shared" si="59"/>
        <v/>
      </c>
      <c r="CZ102" s="123" t="str">
        <f t="shared" si="60"/>
        <v/>
      </c>
      <c r="DA102" s="124" t="str">
        <f t="shared" si="61"/>
        <v/>
      </c>
      <c r="DB102" s="128" t="str">
        <f t="shared" si="62"/>
        <v/>
      </c>
      <c r="DC102" s="123" t="str">
        <f t="shared" si="63"/>
        <v/>
      </c>
      <c r="DD102" s="123" t="str">
        <f t="shared" si="64"/>
        <v/>
      </c>
      <c r="DE102" s="123" t="str">
        <f t="shared" si="65"/>
        <v/>
      </c>
      <c r="DF102" s="123" t="str">
        <f t="shared" si="66"/>
        <v/>
      </c>
      <c r="DG102" s="123" t="str">
        <f t="shared" si="67"/>
        <v/>
      </c>
      <c r="DH102" s="123" t="str">
        <f t="shared" si="68"/>
        <v/>
      </c>
      <c r="DI102" s="129" t="str">
        <f t="shared" si="69"/>
        <v/>
      </c>
      <c r="DJ102" s="98" t="s">
        <v>123</v>
      </c>
      <c r="DK102" s="248">
        <f t="shared" si="76"/>
        <v>96</v>
      </c>
    </row>
    <row r="103" spans="2:115" ht="22.5" customHeight="1">
      <c r="B103" s="98" t="s">
        <v>123</v>
      </c>
      <c r="C103" s="248">
        <f t="shared" si="70"/>
        <v>97</v>
      </c>
      <c r="D103" s="259">
        <v>45751</v>
      </c>
      <c r="E103" s="280" t="s">
        <v>128</v>
      </c>
      <c r="F103" s="261" t="s">
        <v>215</v>
      </c>
      <c r="G103" s="238" t="s">
        <v>25</v>
      </c>
      <c r="H103" s="254" t="s">
        <v>49</v>
      </c>
      <c r="I103" s="262"/>
      <c r="J103" s="263">
        <v>1230</v>
      </c>
      <c r="K103" s="107">
        <f t="shared" si="71"/>
        <v>444641</v>
      </c>
      <c r="L103" s="256" t="str">
        <f t="shared" si="380"/>
        <v>領収書G91-G93</v>
      </c>
      <c r="M103" s="267"/>
      <c r="N103" s="258" t="str">
        <f t="shared" ref="N103:R103" si="384">IF($H103=N$6,$I103,"")</f>
        <v/>
      </c>
      <c r="O103" s="136" t="str">
        <f t="shared" si="384"/>
        <v/>
      </c>
      <c r="P103" s="136" t="str">
        <f t="shared" si="384"/>
        <v/>
      </c>
      <c r="Q103" s="136" t="str">
        <f t="shared" si="384"/>
        <v/>
      </c>
      <c r="R103" s="137" t="str">
        <f t="shared" si="384"/>
        <v/>
      </c>
      <c r="S103" s="122">
        <f t="shared" ref="S103:AI103" si="385">IF($H103=S$6,$J103,"")</f>
        <v>1230</v>
      </c>
      <c r="T103" s="123" t="str">
        <f t="shared" si="385"/>
        <v/>
      </c>
      <c r="U103" s="123" t="str">
        <f t="shared" si="385"/>
        <v/>
      </c>
      <c r="V103" s="123" t="str">
        <f t="shared" si="385"/>
        <v/>
      </c>
      <c r="W103" s="122" t="str">
        <f t="shared" si="385"/>
        <v/>
      </c>
      <c r="X103" s="123" t="str">
        <f t="shared" si="385"/>
        <v/>
      </c>
      <c r="Y103" s="123" t="str">
        <f t="shared" si="385"/>
        <v/>
      </c>
      <c r="Z103" s="123" t="str">
        <f t="shared" si="385"/>
        <v/>
      </c>
      <c r="AA103" s="122" t="str">
        <f t="shared" si="385"/>
        <v/>
      </c>
      <c r="AB103" s="123" t="str">
        <f t="shared" si="385"/>
        <v/>
      </c>
      <c r="AC103" s="123" t="str">
        <f t="shared" si="385"/>
        <v/>
      </c>
      <c r="AD103" s="123" t="str">
        <f t="shared" si="385"/>
        <v/>
      </c>
      <c r="AE103" s="123" t="str">
        <f t="shared" si="385"/>
        <v/>
      </c>
      <c r="AF103" s="123" t="str">
        <f t="shared" si="385"/>
        <v/>
      </c>
      <c r="AG103" s="123" t="str">
        <f t="shared" si="385"/>
        <v/>
      </c>
      <c r="AH103" s="122" t="str">
        <f t="shared" si="385"/>
        <v/>
      </c>
      <c r="AI103" s="129" t="str">
        <f t="shared" si="385"/>
        <v/>
      </c>
      <c r="AJ103" s="56"/>
      <c r="AK103" s="38"/>
      <c r="AL103" s="98" t="s">
        <v>123</v>
      </c>
      <c r="AM103" s="248">
        <f t="shared" si="74"/>
        <v>97</v>
      </c>
      <c r="AN103" s="138" t="str">
        <f t="shared" ref="AN103:AR103" si="386">IF(AND($G103=AN$4,$H103=AN$6),$I103,"")</f>
        <v/>
      </c>
      <c r="AO103" s="139" t="str">
        <f t="shared" si="386"/>
        <v/>
      </c>
      <c r="AP103" s="139" t="str">
        <f t="shared" si="386"/>
        <v/>
      </c>
      <c r="AQ103" s="139" t="str">
        <f t="shared" si="386"/>
        <v/>
      </c>
      <c r="AR103" s="139" t="str">
        <f t="shared" si="386"/>
        <v/>
      </c>
      <c r="AS103" s="118"/>
      <c r="AT103" s="138" t="str">
        <f t="shared" si="3"/>
        <v/>
      </c>
      <c r="AU103" s="139" t="str">
        <f t="shared" si="4"/>
        <v/>
      </c>
      <c r="AV103" s="139" t="str">
        <f t="shared" si="5"/>
        <v/>
      </c>
      <c r="AW103" s="139" t="str">
        <f t="shared" si="6"/>
        <v/>
      </c>
      <c r="AX103" s="139" t="str">
        <f t="shared" si="7"/>
        <v/>
      </c>
      <c r="AY103" s="140" t="str">
        <f t="shared" si="8"/>
        <v/>
      </c>
      <c r="AZ103" s="139" t="str">
        <f t="shared" si="9"/>
        <v/>
      </c>
      <c r="BA103" s="139" t="str">
        <f t="shared" si="10"/>
        <v/>
      </c>
      <c r="BB103" s="139" t="str">
        <f t="shared" si="11"/>
        <v/>
      </c>
      <c r="BC103" s="139" t="str">
        <f t="shared" si="12"/>
        <v/>
      </c>
      <c r="BD103" s="140" t="str">
        <f t="shared" si="13"/>
        <v/>
      </c>
      <c r="BE103" s="122">
        <f t="shared" si="14"/>
        <v>1230</v>
      </c>
      <c r="BF103" s="123" t="str">
        <f t="shared" si="15"/>
        <v/>
      </c>
      <c r="BG103" s="123" t="str">
        <f t="shared" si="16"/>
        <v/>
      </c>
      <c r="BH103" s="123" t="str">
        <f t="shared" si="17"/>
        <v/>
      </c>
      <c r="BI103" s="122" t="str">
        <f t="shared" si="18"/>
        <v/>
      </c>
      <c r="BJ103" s="123" t="str">
        <f t="shared" si="19"/>
        <v/>
      </c>
      <c r="BK103" s="123" t="str">
        <f t="shared" si="20"/>
        <v/>
      </c>
      <c r="BL103" s="123" t="str">
        <f t="shared" si="21"/>
        <v/>
      </c>
      <c r="BM103" s="123" t="str">
        <f t="shared" si="22"/>
        <v/>
      </c>
      <c r="BN103" s="123" t="str">
        <f t="shared" si="23"/>
        <v/>
      </c>
      <c r="BO103" s="123" t="str">
        <f t="shared" si="24"/>
        <v/>
      </c>
      <c r="BP103" s="123" t="str">
        <f t="shared" si="25"/>
        <v/>
      </c>
      <c r="BQ103" s="124" t="str">
        <f t="shared" si="26"/>
        <v/>
      </c>
      <c r="BR103" s="141" t="str">
        <f t="shared" si="27"/>
        <v/>
      </c>
      <c r="BS103" s="139" t="str">
        <f t="shared" si="28"/>
        <v/>
      </c>
      <c r="BT103" s="139" t="str">
        <f t="shared" si="29"/>
        <v/>
      </c>
      <c r="BU103" s="139" t="str">
        <f t="shared" si="30"/>
        <v/>
      </c>
      <c r="BV103" s="139" t="str">
        <f t="shared" si="31"/>
        <v/>
      </c>
      <c r="BW103" s="140" t="str">
        <f t="shared" si="32"/>
        <v/>
      </c>
      <c r="BX103" s="141" t="str">
        <f t="shared" si="33"/>
        <v/>
      </c>
      <c r="BY103" s="139" t="str">
        <f t="shared" si="34"/>
        <v/>
      </c>
      <c r="BZ103" s="139" t="str">
        <f t="shared" si="35"/>
        <v/>
      </c>
      <c r="CA103" s="139" t="str">
        <f t="shared" si="36"/>
        <v/>
      </c>
      <c r="CB103" s="139" t="str">
        <f t="shared" si="37"/>
        <v/>
      </c>
      <c r="CC103" s="139" t="str">
        <f t="shared" si="38"/>
        <v/>
      </c>
      <c r="CD103" s="140" t="str">
        <f t="shared" si="39"/>
        <v/>
      </c>
      <c r="CE103" s="141" t="str">
        <f t="shared" si="40"/>
        <v/>
      </c>
      <c r="CF103" s="139" t="str">
        <f t="shared" si="41"/>
        <v/>
      </c>
      <c r="CG103" s="139" t="str">
        <f t="shared" si="42"/>
        <v/>
      </c>
      <c r="CH103" s="139" t="str">
        <f t="shared" si="43"/>
        <v/>
      </c>
      <c r="CI103" s="139" t="str">
        <f t="shared" si="44"/>
        <v/>
      </c>
      <c r="CJ103" s="139" t="str">
        <f t="shared" si="45"/>
        <v/>
      </c>
      <c r="CK103" s="140" t="str">
        <f t="shared" si="46"/>
        <v/>
      </c>
      <c r="CL103" s="141" t="str">
        <f t="shared" si="47"/>
        <v/>
      </c>
      <c r="CM103" s="139" t="str">
        <f t="shared" si="48"/>
        <v/>
      </c>
      <c r="CN103" s="139" t="str">
        <f t="shared" si="49"/>
        <v/>
      </c>
      <c r="CO103" s="139" t="str">
        <f t="shared" si="50"/>
        <v/>
      </c>
      <c r="CP103" s="139" t="str">
        <f t="shared" si="51"/>
        <v/>
      </c>
      <c r="CQ103" s="154" t="str">
        <f t="shared" si="52"/>
        <v/>
      </c>
      <c r="CR103" s="127"/>
      <c r="CS103" s="122" t="str">
        <f t="shared" si="53"/>
        <v/>
      </c>
      <c r="CT103" s="123" t="str">
        <f t="shared" si="54"/>
        <v/>
      </c>
      <c r="CU103" s="123" t="str">
        <f t="shared" si="55"/>
        <v/>
      </c>
      <c r="CV103" s="123" t="str">
        <f t="shared" si="56"/>
        <v/>
      </c>
      <c r="CW103" s="123" t="str">
        <f t="shared" si="57"/>
        <v/>
      </c>
      <c r="CX103" s="123" t="str">
        <f t="shared" si="58"/>
        <v/>
      </c>
      <c r="CY103" s="123" t="str">
        <f t="shared" si="59"/>
        <v/>
      </c>
      <c r="CZ103" s="123" t="str">
        <f t="shared" si="60"/>
        <v/>
      </c>
      <c r="DA103" s="124" t="str">
        <f t="shared" si="61"/>
        <v/>
      </c>
      <c r="DB103" s="128" t="str">
        <f t="shared" si="62"/>
        <v/>
      </c>
      <c r="DC103" s="123" t="str">
        <f t="shared" si="63"/>
        <v/>
      </c>
      <c r="DD103" s="123" t="str">
        <f t="shared" si="64"/>
        <v/>
      </c>
      <c r="DE103" s="123" t="str">
        <f t="shared" si="65"/>
        <v/>
      </c>
      <c r="DF103" s="123" t="str">
        <f t="shared" si="66"/>
        <v/>
      </c>
      <c r="DG103" s="123" t="str">
        <f t="shared" si="67"/>
        <v/>
      </c>
      <c r="DH103" s="123" t="str">
        <f t="shared" si="68"/>
        <v/>
      </c>
      <c r="DI103" s="129" t="str">
        <f t="shared" si="69"/>
        <v/>
      </c>
      <c r="DJ103" s="98" t="s">
        <v>123</v>
      </c>
      <c r="DK103" s="248">
        <f t="shared" si="76"/>
        <v>97</v>
      </c>
    </row>
    <row r="104" spans="2:115" ht="22.5" customHeight="1">
      <c r="B104" s="98" t="s">
        <v>123</v>
      </c>
      <c r="C104" s="248">
        <f t="shared" si="70"/>
        <v>98</v>
      </c>
      <c r="D104" s="259">
        <v>45751</v>
      </c>
      <c r="E104" s="280" t="s">
        <v>128</v>
      </c>
      <c r="F104" s="261" t="s">
        <v>216</v>
      </c>
      <c r="G104" s="238" t="s">
        <v>25</v>
      </c>
      <c r="H104" s="254" t="s">
        <v>49</v>
      </c>
      <c r="I104" s="262"/>
      <c r="J104" s="263">
        <v>3378</v>
      </c>
      <c r="K104" s="107">
        <f t="shared" si="71"/>
        <v>441263</v>
      </c>
      <c r="L104" s="256" t="str">
        <f t="shared" si="380"/>
        <v>領収書G91-G93</v>
      </c>
      <c r="M104" s="267"/>
      <c r="N104" s="258" t="str">
        <f t="shared" ref="N104:R104" si="387">IF($H104=N$6,$I104,"")</f>
        <v/>
      </c>
      <c r="O104" s="136" t="str">
        <f t="shared" si="387"/>
        <v/>
      </c>
      <c r="P104" s="136" t="str">
        <f t="shared" si="387"/>
        <v/>
      </c>
      <c r="Q104" s="136" t="str">
        <f t="shared" si="387"/>
        <v/>
      </c>
      <c r="R104" s="137" t="str">
        <f t="shared" si="387"/>
        <v/>
      </c>
      <c r="S104" s="122">
        <f t="shared" ref="S104:AI104" si="388">IF($H104=S$6,$J104,"")</f>
        <v>3378</v>
      </c>
      <c r="T104" s="123" t="str">
        <f t="shared" si="388"/>
        <v/>
      </c>
      <c r="U104" s="123" t="str">
        <f t="shared" si="388"/>
        <v/>
      </c>
      <c r="V104" s="123" t="str">
        <f t="shared" si="388"/>
        <v/>
      </c>
      <c r="W104" s="122" t="str">
        <f t="shared" si="388"/>
        <v/>
      </c>
      <c r="X104" s="123" t="str">
        <f t="shared" si="388"/>
        <v/>
      </c>
      <c r="Y104" s="123" t="str">
        <f t="shared" si="388"/>
        <v/>
      </c>
      <c r="Z104" s="123" t="str">
        <f t="shared" si="388"/>
        <v/>
      </c>
      <c r="AA104" s="122" t="str">
        <f t="shared" si="388"/>
        <v/>
      </c>
      <c r="AB104" s="123" t="str">
        <f t="shared" si="388"/>
        <v/>
      </c>
      <c r="AC104" s="123" t="str">
        <f t="shared" si="388"/>
        <v/>
      </c>
      <c r="AD104" s="123" t="str">
        <f t="shared" si="388"/>
        <v/>
      </c>
      <c r="AE104" s="123" t="str">
        <f t="shared" si="388"/>
        <v/>
      </c>
      <c r="AF104" s="123" t="str">
        <f t="shared" si="388"/>
        <v/>
      </c>
      <c r="AG104" s="123" t="str">
        <f t="shared" si="388"/>
        <v/>
      </c>
      <c r="AH104" s="122" t="str">
        <f t="shared" si="388"/>
        <v/>
      </c>
      <c r="AI104" s="129" t="str">
        <f t="shared" si="388"/>
        <v/>
      </c>
      <c r="AJ104" s="56"/>
      <c r="AK104" s="38"/>
      <c r="AL104" s="98" t="s">
        <v>123</v>
      </c>
      <c r="AM104" s="248">
        <f t="shared" si="74"/>
        <v>98</v>
      </c>
      <c r="AN104" s="138" t="str">
        <f t="shared" ref="AN104:AR104" si="389">IF(AND($G104=AN$4,$H104=AN$6),$I104,"")</f>
        <v/>
      </c>
      <c r="AO104" s="139" t="str">
        <f t="shared" si="389"/>
        <v/>
      </c>
      <c r="AP104" s="139" t="str">
        <f t="shared" si="389"/>
        <v/>
      </c>
      <c r="AQ104" s="139" t="str">
        <f t="shared" si="389"/>
        <v/>
      </c>
      <c r="AR104" s="139" t="str">
        <f t="shared" si="389"/>
        <v/>
      </c>
      <c r="AS104" s="118"/>
      <c r="AT104" s="138" t="str">
        <f t="shared" si="3"/>
        <v/>
      </c>
      <c r="AU104" s="139" t="str">
        <f t="shared" si="4"/>
        <v/>
      </c>
      <c r="AV104" s="139" t="str">
        <f t="shared" si="5"/>
        <v/>
      </c>
      <c r="AW104" s="139" t="str">
        <f t="shared" si="6"/>
        <v/>
      </c>
      <c r="AX104" s="139" t="str">
        <f t="shared" si="7"/>
        <v/>
      </c>
      <c r="AY104" s="140" t="str">
        <f t="shared" si="8"/>
        <v/>
      </c>
      <c r="AZ104" s="139" t="str">
        <f t="shared" si="9"/>
        <v/>
      </c>
      <c r="BA104" s="139" t="str">
        <f t="shared" si="10"/>
        <v/>
      </c>
      <c r="BB104" s="139" t="str">
        <f t="shared" si="11"/>
        <v/>
      </c>
      <c r="BC104" s="139" t="str">
        <f t="shared" si="12"/>
        <v/>
      </c>
      <c r="BD104" s="140" t="str">
        <f t="shared" si="13"/>
        <v/>
      </c>
      <c r="BE104" s="122">
        <f t="shared" si="14"/>
        <v>3378</v>
      </c>
      <c r="BF104" s="123" t="str">
        <f t="shared" si="15"/>
        <v/>
      </c>
      <c r="BG104" s="123" t="str">
        <f t="shared" si="16"/>
        <v/>
      </c>
      <c r="BH104" s="123" t="str">
        <f t="shared" si="17"/>
        <v/>
      </c>
      <c r="BI104" s="122" t="str">
        <f t="shared" si="18"/>
        <v/>
      </c>
      <c r="BJ104" s="123" t="str">
        <f t="shared" si="19"/>
        <v/>
      </c>
      <c r="BK104" s="123" t="str">
        <f t="shared" si="20"/>
        <v/>
      </c>
      <c r="BL104" s="123" t="str">
        <f t="shared" si="21"/>
        <v/>
      </c>
      <c r="BM104" s="123" t="str">
        <f t="shared" si="22"/>
        <v/>
      </c>
      <c r="BN104" s="123" t="str">
        <f t="shared" si="23"/>
        <v/>
      </c>
      <c r="BO104" s="123" t="str">
        <f t="shared" si="24"/>
        <v/>
      </c>
      <c r="BP104" s="123" t="str">
        <f t="shared" si="25"/>
        <v/>
      </c>
      <c r="BQ104" s="124" t="str">
        <f t="shared" si="26"/>
        <v/>
      </c>
      <c r="BR104" s="141" t="str">
        <f t="shared" si="27"/>
        <v/>
      </c>
      <c r="BS104" s="139" t="str">
        <f t="shared" si="28"/>
        <v/>
      </c>
      <c r="BT104" s="139" t="str">
        <f t="shared" si="29"/>
        <v/>
      </c>
      <c r="BU104" s="139" t="str">
        <f t="shared" si="30"/>
        <v/>
      </c>
      <c r="BV104" s="139" t="str">
        <f t="shared" si="31"/>
        <v/>
      </c>
      <c r="BW104" s="140" t="str">
        <f t="shared" si="32"/>
        <v/>
      </c>
      <c r="BX104" s="141" t="str">
        <f t="shared" si="33"/>
        <v/>
      </c>
      <c r="BY104" s="139" t="str">
        <f t="shared" si="34"/>
        <v/>
      </c>
      <c r="BZ104" s="139" t="str">
        <f t="shared" si="35"/>
        <v/>
      </c>
      <c r="CA104" s="139" t="str">
        <f t="shared" si="36"/>
        <v/>
      </c>
      <c r="CB104" s="139" t="str">
        <f t="shared" si="37"/>
        <v/>
      </c>
      <c r="CC104" s="139" t="str">
        <f t="shared" si="38"/>
        <v/>
      </c>
      <c r="CD104" s="140" t="str">
        <f t="shared" si="39"/>
        <v/>
      </c>
      <c r="CE104" s="141" t="str">
        <f t="shared" si="40"/>
        <v/>
      </c>
      <c r="CF104" s="139" t="str">
        <f t="shared" si="41"/>
        <v/>
      </c>
      <c r="CG104" s="139" t="str">
        <f t="shared" si="42"/>
        <v/>
      </c>
      <c r="CH104" s="139" t="str">
        <f t="shared" si="43"/>
        <v/>
      </c>
      <c r="CI104" s="139" t="str">
        <f t="shared" si="44"/>
        <v/>
      </c>
      <c r="CJ104" s="139" t="str">
        <f t="shared" si="45"/>
        <v/>
      </c>
      <c r="CK104" s="140" t="str">
        <f t="shared" si="46"/>
        <v/>
      </c>
      <c r="CL104" s="141" t="str">
        <f t="shared" si="47"/>
        <v/>
      </c>
      <c r="CM104" s="139" t="str">
        <f t="shared" si="48"/>
        <v/>
      </c>
      <c r="CN104" s="139" t="str">
        <f t="shared" si="49"/>
        <v/>
      </c>
      <c r="CO104" s="139" t="str">
        <f t="shared" si="50"/>
        <v/>
      </c>
      <c r="CP104" s="139" t="str">
        <f t="shared" si="51"/>
        <v/>
      </c>
      <c r="CQ104" s="154" t="str">
        <f t="shared" si="52"/>
        <v/>
      </c>
      <c r="CR104" s="127"/>
      <c r="CS104" s="122" t="str">
        <f t="shared" si="53"/>
        <v/>
      </c>
      <c r="CT104" s="123" t="str">
        <f t="shared" si="54"/>
        <v/>
      </c>
      <c r="CU104" s="123" t="str">
        <f t="shared" si="55"/>
        <v/>
      </c>
      <c r="CV104" s="123" t="str">
        <f t="shared" si="56"/>
        <v/>
      </c>
      <c r="CW104" s="123" t="str">
        <f t="shared" si="57"/>
        <v/>
      </c>
      <c r="CX104" s="123" t="str">
        <f t="shared" si="58"/>
        <v/>
      </c>
      <c r="CY104" s="123" t="str">
        <f t="shared" si="59"/>
        <v/>
      </c>
      <c r="CZ104" s="123" t="str">
        <f t="shared" si="60"/>
        <v/>
      </c>
      <c r="DA104" s="124" t="str">
        <f t="shared" si="61"/>
        <v/>
      </c>
      <c r="DB104" s="128" t="str">
        <f t="shared" si="62"/>
        <v/>
      </c>
      <c r="DC104" s="123" t="str">
        <f t="shared" si="63"/>
        <v/>
      </c>
      <c r="DD104" s="123" t="str">
        <f t="shared" si="64"/>
        <v/>
      </c>
      <c r="DE104" s="123" t="str">
        <f t="shared" si="65"/>
        <v/>
      </c>
      <c r="DF104" s="123" t="str">
        <f t="shared" si="66"/>
        <v/>
      </c>
      <c r="DG104" s="123" t="str">
        <f t="shared" si="67"/>
        <v/>
      </c>
      <c r="DH104" s="123" t="str">
        <f t="shared" si="68"/>
        <v/>
      </c>
      <c r="DI104" s="129" t="str">
        <f t="shared" si="69"/>
        <v/>
      </c>
      <c r="DJ104" s="98" t="s">
        <v>123</v>
      </c>
      <c r="DK104" s="248">
        <f t="shared" si="76"/>
        <v>98</v>
      </c>
    </row>
    <row r="105" spans="2:115" ht="22.5" customHeight="1">
      <c r="B105" s="98" t="s">
        <v>123</v>
      </c>
      <c r="C105" s="248">
        <f t="shared" si="70"/>
        <v>99</v>
      </c>
      <c r="D105" s="259">
        <v>45755</v>
      </c>
      <c r="E105" s="260" t="s">
        <v>128</v>
      </c>
      <c r="F105" s="261" t="s">
        <v>217</v>
      </c>
      <c r="G105" s="238" t="s">
        <v>30</v>
      </c>
      <c r="H105" s="254" t="s">
        <v>54</v>
      </c>
      <c r="I105" s="262"/>
      <c r="J105" s="263">
        <v>4560</v>
      </c>
      <c r="K105" s="107">
        <f t="shared" si="71"/>
        <v>436703</v>
      </c>
      <c r="L105" s="256" t="str">
        <f>HYPERLINK("./領収書_公開用/外領収書G94.pdf","領収書G94")</f>
        <v>領収書G94</v>
      </c>
      <c r="M105" s="256" t="str">
        <f>HYPERLINK("./領収書_公開用/外領収書G94請求書G94.pdf","請求書G94")</f>
        <v>請求書G94</v>
      </c>
      <c r="N105" s="258" t="str">
        <f t="shared" ref="N105:R105" si="390">IF($H105=N$6,$I105,"")</f>
        <v/>
      </c>
      <c r="O105" s="136" t="str">
        <f t="shared" si="390"/>
        <v/>
      </c>
      <c r="P105" s="136" t="str">
        <f t="shared" si="390"/>
        <v/>
      </c>
      <c r="Q105" s="136" t="str">
        <f t="shared" si="390"/>
        <v/>
      </c>
      <c r="R105" s="137" t="str">
        <f t="shared" si="390"/>
        <v/>
      </c>
      <c r="S105" s="122" t="str">
        <f t="shared" ref="S105:AI105" si="391">IF($H105=S$6,$J105,"")</f>
        <v/>
      </c>
      <c r="T105" s="123" t="str">
        <f t="shared" si="391"/>
        <v/>
      </c>
      <c r="U105" s="123" t="str">
        <f t="shared" si="391"/>
        <v/>
      </c>
      <c r="V105" s="123" t="str">
        <f t="shared" si="391"/>
        <v/>
      </c>
      <c r="W105" s="122" t="str">
        <f t="shared" si="391"/>
        <v/>
      </c>
      <c r="X105" s="123">
        <f t="shared" si="391"/>
        <v>4560</v>
      </c>
      <c r="Y105" s="123" t="str">
        <f t="shared" si="391"/>
        <v/>
      </c>
      <c r="Z105" s="123" t="str">
        <f t="shared" si="391"/>
        <v/>
      </c>
      <c r="AA105" s="122" t="str">
        <f t="shared" si="391"/>
        <v/>
      </c>
      <c r="AB105" s="123" t="str">
        <f t="shared" si="391"/>
        <v/>
      </c>
      <c r="AC105" s="123" t="str">
        <f t="shared" si="391"/>
        <v/>
      </c>
      <c r="AD105" s="123" t="str">
        <f t="shared" si="391"/>
        <v/>
      </c>
      <c r="AE105" s="123" t="str">
        <f t="shared" si="391"/>
        <v/>
      </c>
      <c r="AF105" s="123" t="str">
        <f t="shared" si="391"/>
        <v/>
      </c>
      <c r="AG105" s="123" t="str">
        <f t="shared" si="391"/>
        <v/>
      </c>
      <c r="AH105" s="122" t="str">
        <f t="shared" si="391"/>
        <v/>
      </c>
      <c r="AI105" s="129" t="str">
        <f t="shared" si="391"/>
        <v/>
      </c>
      <c r="AJ105" s="56"/>
      <c r="AK105" s="38"/>
      <c r="AL105" s="98" t="s">
        <v>123</v>
      </c>
      <c r="AM105" s="248">
        <f t="shared" si="74"/>
        <v>99</v>
      </c>
      <c r="AN105" s="138" t="str">
        <f t="shared" ref="AN105:AR105" si="392">IF(AND($G105=AN$4,$H105=AN$6),$I105,"")</f>
        <v/>
      </c>
      <c r="AO105" s="139" t="str">
        <f t="shared" si="392"/>
        <v/>
      </c>
      <c r="AP105" s="139" t="str">
        <f t="shared" si="392"/>
        <v/>
      </c>
      <c r="AQ105" s="139" t="str">
        <f t="shared" si="392"/>
        <v/>
      </c>
      <c r="AR105" s="139" t="str">
        <f t="shared" si="392"/>
        <v/>
      </c>
      <c r="AS105" s="118"/>
      <c r="AT105" s="138" t="str">
        <f t="shared" si="3"/>
        <v/>
      </c>
      <c r="AU105" s="139" t="str">
        <f t="shared" si="4"/>
        <v/>
      </c>
      <c r="AV105" s="139" t="str">
        <f t="shared" si="5"/>
        <v/>
      </c>
      <c r="AW105" s="139" t="str">
        <f t="shared" si="6"/>
        <v/>
      </c>
      <c r="AX105" s="139" t="str">
        <f t="shared" si="7"/>
        <v/>
      </c>
      <c r="AY105" s="140" t="str">
        <f t="shared" si="8"/>
        <v/>
      </c>
      <c r="AZ105" s="139" t="str">
        <f t="shared" si="9"/>
        <v/>
      </c>
      <c r="BA105" s="139" t="str">
        <f t="shared" si="10"/>
        <v/>
      </c>
      <c r="BB105" s="139" t="str">
        <f t="shared" si="11"/>
        <v/>
      </c>
      <c r="BC105" s="139" t="str">
        <f t="shared" si="12"/>
        <v/>
      </c>
      <c r="BD105" s="140" t="str">
        <f t="shared" si="13"/>
        <v/>
      </c>
      <c r="BE105" s="122" t="str">
        <f t="shared" si="14"/>
        <v/>
      </c>
      <c r="BF105" s="123" t="str">
        <f t="shared" si="15"/>
        <v/>
      </c>
      <c r="BG105" s="123" t="str">
        <f t="shared" si="16"/>
        <v/>
      </c>
      <c r="BH105" s="123" t="str">
        <f t="shared" si="17"/>
        <v/>
      </c>
      <c r="BI105" s="122" t="str">
        <f t="shared" si="18"/>
        <v/>
      </c>
      <c r="BJ105" s="123" t="str">
        <f t="shared" si="19"/>
        <v/>
      </c>
      <c r="BK105" s="123" t="str">
        <f t="shared" si="20"/>
        <v/>
      </c>
      <c r="BL105" s="123" t="str">
        <f t="shared" si="21"/>
        <v/>
      </c>
      <c r="BM105" s="123" t="str">
        <f t="shared" si="22"/>
        <v/>
      </c>
      <c r="BN105" s="123" t="str">
        <f t="shared" si="23"/>
        <v/>
      </c>
      <c r="BO105" s="123" t="str">
        <f t="shared" si="24"/>
        <v/>
      </c>
      <c r="BP105" s="123" t="str">
        <f t="shared" si="25"/>
        <v/>
      </c>
      <c r="BQ105" s="124" t="str">
        <f t="shared" si="26"/>
        <v/>
      </c>
      <c r="BR105" s="142" t="str">
        <f t="shared" si="27"/>
        <v/>
      </c>
      <c r="BS105" s="143" t="str">
        <f t="shared" si="28"/>
        <v/>
      </c>
      <c r="BT105" s="143" t="str">
        <f t="shared" si="29"/>
        <v/>
      </c>
      <c r="BU105" s="143" t="str">
        <f t="shared" si="30"/>
        <v/>
      </c>
      <c r="BV105" s="143" t="str">
        <f t="shared" si="31"/>
        <v/>
      </c>
      <c r="BW105" s="144" t="str">
        <f t="shared" si="32"/>
        <v/>
      </c>
      <c r="BX105" s="141" t="str">
        <f t="shared" si="33"/>
        <v/>
      </c>
      <c r="BY105" s="139" t="str">
        <f t="shared" si="34"/>
        <v/>
      </c>
      <c r="BZ105" s="139" t="str">
        <f t="shared" si="35"/>
        <v/>
      </c>
      <c r="CA105" s="139" t="str">
        <f t="shared" si="36"/>
        <v/>
      </c>
      <c r="CB105" s="139" t="str">
        <f t="shared" si="37"/>
        <v/>
      </c>
      <c r="CC105" s="139" t="str">
        <f t="shared" si="38"/>
        <v/>
      </c>
      <c r="CD105" s="140" t="str">
        <f t="shared" si="39"/>
        <v/>
      </c>
      <c r="CE105" s="141" t="str">
        <f t="shared" si="40"/>
        <v/>
      </c>
      <c r="CF105" s="139" t="str">
        <f t="shared" si="41"/>
        <v/>
      </c>
      <c r="CG105" s="139" t="str">
        <f t="shared" si="42"/>
        <v/>
      </c>
      <c r="CH105" s="139" t="str">
        <f t="shared" si="43"/>
        <v/>
      </c>
      <c r="CI105" s="139" t="str">
        <f t="shared" si="44"/>
        <v/>
      </c>
      <c r="CJ105" s="139" t="str">
        <f t="shared" si="45"/>
        <v/>
      </c>
      <c r="CK105" s="140" t="str">
        <f t="shared" si="46"/>
        <v/>
      </c>
      <c r="CL105" s="142" t="str">
        <f t="shared" si="47"/>
        <v/>
      </c>
      <c r="CM105" s="143" t="str">
        <f t="shared" si="48"/>
        <v/>
      </c>
      <c r="CN105" s="143" t="str">
        <f t="shared" si="49"/>
        <v/>
      </c>
      <c r="CO105" s="143" t="str">
        <f t="shared" si="50"/>
        <v/>
      </c>
      <c r="CP105" s="143" t="str">
        <f t="shared" si="51"/>
        <v/>
      </c>
      <c r="CQ105" s="145" t="str">
        <f t="shared" si="52"/>
        <v/>
      </c>
      <c r="CR105" s="127"/>
      <c r="CS105" s="122" t="str">
        <f t="shared" si="53"/>
        <v/>
      </c>
      <c r="CT105" s="123" t="str">
        <f t="shared" si="54"/>
        <v/>
      </c>
      <c r="CU105" s="123" t="str">
        <f t="shared" si="55"/>
        <v/>
      </c>
      <c r="CV105" s="123" t="str">
        <f t="shared" si="56"/>
        <v/>
      </c>
      <c r="CW105" s="123">
        <f t="shared" si="57"/>
        <v>4560</v>
      </c>
      <c r="CX105" s="123" t="str">
        <f t="shared" si="58"/>
        <v/>
      </c>
      <c r="CY105" s="123" t="str">
        <f t="shared" si="59"/>
        <v/>
      </c>
      <c r="CZ105" s="123" t="str">
        <f t="shared" si="60"/>
        <v/>
      </c>
      <c r="DA105" s="124" t="str">
        <f t="shared" si="61"/>
        <v/>
      </c>
      <c r="DB105" s="128" t="str">
        <f t="shared" si="62"/>
        <v/>
      </c>
      <c r="DC105" s="123" t="str">
        <f t="shared" si="63"/>
        <v/>
      </c>
      <c r="DD105" s="123" t="str">
        <f t="shared" si="64"/>
        <v/>
      </c>
      <c r="DE105" s="123" t="str">
        <f t="shared" si="65"/>
        <v/>
      </c>
      <c r="DF105" s="123" t="str">
        <f t="shared" si="66"/>
        <v/>
      </c>
      <c r="DG105" s="123" t="str">
        <f t="shared" si="67"/>
        <v/>
      </c>
      <c r="DH105" s="123" t="str">
        <f t="shared" si="68"/>
        <v/>
      </c>
      <c r="DI105" s="129" t="str">
        <f t="shared" si="69"/>
        <v/>
      </c>
      <c r="DJ105" s="98" t="s">
        <v>123</v>
      </c>
      <c r="DK105" s="248">
        <f t="shared" si="76"/>
        <v>99</v>
      </c>
    </row>
    <row r="106" spans="2:115" ht="22.5" customHeight="1">
      <c r="B106" s="98" t="s">
        <v>123</v>
      </c>
      <c r="C106" s="248">
        <f t="shared" si="70"/>
        <v>100</v>
      </c>
      <c r="D106" s="259">
        <v>45755</v>
      </c>
      <c r="E106" s="281" t="s">
        <v>128</v>
      </c>
      <c r="F106" s="261" t="s">
        <v>141</v>
      </c>
      <c r="G106" s="238" t="s">
        <v>25</v>
      </c>
      <c r="H106" s="254" t="s">
        <v>55</v>
      </c>
      <c r="I106" s="262"/>
      <c r="J106" s="263">
        <v>16646</v>
      </c>
      <c r="K106" s="107">
        <f t="shared" si="71"/>
        <v>420057</v>
      </c>
      <c r="L106" s="256" t="str">
        <f>HYPERLINK("./領収書_公開用/外領収書G95.pdf","領収書G95")</f>
        <v>領収書G95</v>
      </c>
      <c r="M106" s="267"/>
      <c r="N106" s="258" t="str">
        <f t="shared" ref="N106:R106" si="393">IF($H106=N$6,$I106,"")</f>
        <v/>
      </c>
      <c r="O106" s="136" t="str">
        <f t="shared" si="393"/>
        <v/>
      </c>
      <c r="P106" s="136" t="str">
        <f t="shared" si="393"/>
        <v/>
      </c>
      <c r="Q106" s="136" t="str">
        <f t="shared" si="393"/>
        <v/>
      </c>
      <c r="R106" s="137" t="str">
        <f t="shared" si="393"/>
        <v/>
      </c>
      <c r="S106" s="122" t="str">
        <f t="shared" ref="S106:AI106" si="394">IF($H106=S$6,$J106,"")</f>
        <v/>
      </c>
      <c r="T106" s="123" t="str">
        <f t="shared" si="394"/>
        <v/>
      </c>
      <c r="U106" s="123" t="str">
        <f t="shared" si="394"/>
        <v/>
      </c>
      <c r="V106" s="123" t="str">
        <f t="shared" si="394"/>
        <v/>
      </c>
      <c r="W106" s="122" t="str">
        <f t="shared" si="394"/>
        <v/>
      </c>
      <c r="X106" s="123" t="str">
        <f t="shared" si="394"/>
        <v/>
      </c>
      <c r="Y106" s="123">
        <f t="shared" si="394"/>
        <v>16646</v>
      </c>
      <c r="Z106" s="123" t="str">
        <f t="shared" si="394"/>
        <v/>
      </c>
      <c r="AA106" s="122" t="str">
        <f t="shared" si="394"/>
        <v/>
      </c>
      <c r="AB106" s="123" t="str">
        <f t="shared" si="394"/>
        <v/>
      </c>
      <c r="AC106" s="123" t="str">
        <f t="shared" si="394"/>
        <v/>
      </c>
      <c r="AD106" s="123" t="str">
        <f t="shared" si="394"/>
        <v/>
      </c>
      <c r="AE106" s="123" t="str">
        <f t="shared" si="394"/>
        <v/>
      </c>
      <c r="AF106" s="123" t="str">
        <f t="shared" si="394"/>
        <v/>
      </c>
      <c r="AG106" s="123" t="str">
        <f t="shared" si="394"/>
        <v/>
      </c>
      <c r="AH106" s="122" t="str">
        <f t="shared" si="394"/>
        <v/>
      </c>
      <c r="AI106" s="129" t="str">
        <f t="shared" si="394"/>
        <v/>
      </c>
      <c r="AJ106" s="56"/>
      <c r="AK106" s="38"/>
      <c r="AL106" s="98" t="s">
        <v>123</v>
      </c>
      <c r="AM106" s="248">
        <f t="shared" si="74"/>
        <v>100</v>
      </c>
      <c r="AN106" s="138" t="str">
        <f t="shared" ref="AN106:AR106" si="395">IF(AND($G106=AN$4,$H106=AN$6),$I106,"")</f>
        <v/>
      </c>
      <c r="AO106" s="139" t="str">
        <f t="shared" si="395"/>
        <v/>
      </c>
      <c r="AP106" s="139" t="str">
        <f t="shared" si="395"/>
        <v/>
      </c>
      <c r="AQ106" s="139" t="str">
        <f t="shared" si="395"/>
        <v/>
      </c>
      <c r="AR106" s="139" t="str">
        <f t="shared" si="395"/>
        <v/>
      </c>
      <c r="AS106" s="118"/>
      <c r="AT106" s="138" t="str">
        <f t="shared" si="3"/>
        <v/>
      </c>
      <c r="AU106" s="139" t="str">
        <f t="shared" si="4"/>
        <v/>
      </c>
      <c r="AV106" s="139" t="str">
        <f t="shared" si="5"/>
        <v/>
      </c>
      <c r="AW106" s="139" t="str">
        <f t="shared" si="6"/>
        <v/>
      </c>
      <c r="AX106" s="139" t="str">
        <f t="shared" si="7"/>
        <v/>
      </c>
      <c r="AY106" s="140" t="str">
        <f t="shared" si="8"/>
        <v/>
      </c>
      <c r="AZ106" s="139" t="str">
        <f t="shared" si="9"/>
        <v/>
      </c>
      <c r="BA106" s="139" t="str">
        <f t="shared" si="10"/>
        <v/>
      </c>
      <c r="BB106" s="139" t="str">
        <f t="shared" si="11"/>
        <v/>
      </c>
      <c r="BC106" s="139" t="str">
        <f t="shared" si="12"/>
        <v/>
      </c>
      <c r="BD106" s="140" t="str">
        <f t="shared" si="13"/>
        <v/>
      </c>
      <c r="BE106" s="122" t="str">
        <f t="shared" si="14"/>
        <v/>
      </c>
      <c r="BF106" s="123" t="str">
        <f t="shared" si="15"/>
        <v/>
      </c>
      <c r="BG106" s="123" t="str">
        <f t="shared" si="16"/>
        <v/>
      </c>
      <c r="BH106" s="123" t="str">
        <f t="shared" si="17"/>
        <v/>
      </c>
      <c r="BI106" s="122">
        <f t="shared" si="18"/>
        <v>16646</v>
      </c>
      <c r="BJ106" s="123" t="str">
        <f t="shared" si="19"/>
        <v/>
      </c>
      <c r="BK106" s="123" t="str">
        <f t="shared" si="20"/>
        <v/>
      </c>
      <c r="BL106" s="123" t="str">
        <f t="shared" si="21"/>
        <v/>
      </c>
      <c r="BM106" s="123" t="str">
        <f t="shared" si="22"/>
        <v/>
      </c>
      <c r="BN106" s="123" t="str">
        <f t="shared" si="23"/>
        <v/>
      </c>
      <c r="BO106" s="123" t="str">
        <f t="shared" si="24"/>
        <v/>
      </c>
      <c r="BP106" s="123" t="str">
        <f t="shared" si="25"/>
        <v/>
      </c>
      <c r="BQ106" s="124" t="str">
        <f t="shared" si="26"/>
        <v/>
      </c>
      <c r="BR106" s="141" t="str">
        <f t="shared" si="27"/>
        <v/>
      </c>
      <c r="BS106" s="139" t="str">
        <f t="shared" si="28"/>
        <v/>
      </c>
      <c r="BT106" s="139" t="str">
        <f t="shared" si="29"/>
        <v/>
      </c>
      <c r="BU106" s="139" t="str">
        <f t="shared" si="30"/>
        <v/>
      </c>
      <c r="BV106" s="139" t="str">
        <f t="shared" si="31"/>
        <v/>
      </c>
      <c r="BW106" s="140" t="str">
        <f t="shared" si="32"/>
        <v/>
      </c>
      <c r="BX106" s="141" t="str">
        <f t="shared" si="33"/>
        <v/>
      </c>
      <c r="BY106" s="139" t="str">
        <f t="shared" si="34"/>
        <v/>
      </c>
      <c r="BZ106" s="139" t="str">
        <f t="shared" si="35"/>
        <v/>
      </c>
      <c r="CA106" s="139" t="str">
        <f t="shared" si="36"/>
        <v/>
      </c>
      <c r="CB106" s="139" t="str">
        <f t="shared" si="37"/>
        <v/>
      </c>
      <c r="CC106" s="139" t="str">
        <f t="shared" si="38"/>
        <v/>
      </c>
      <c r="CD106" s="140" t="str">
        <f t="shared" si="39"/>
        <v/>
      </c>
      <c r="CE106" s="141" t="str">
        <f t="shared" si="40"/>
        <v/>
      </c>
      <c r="CF106" s="139" t="str">
        <f t="shared" si="41"/>
        <v/>
      </c>
      <c r="CG106" s="139" t="str">
        <f t="shared" si="42"/>
        <v/>
      </c>
      <c r="CH106" s="139" t="str">
        <f t="shared" si="43"/>
        <v/>
      </c>
      <c r="CI106" s="139" t="str">
        <f t="shared" si="44"/>
        <v/>
      </c>
      <c r="CJ106" s="139" t="str">
        <f t="shared" si="45"/>
        <v/>
      </c>
      <c r="CK106" s="140" t="str">
        <f t="shared" si="46"/>
        <v/>
      </c>
      <c r="CL106" s="141" t="str">
        <f t="shared" si="47"/>
        <v/>
      </c>
      <c r="CM106" s="139" t="str">
        <f t="shared" si="48"/>
        <v/>
      </c>
      <c r="CN106" s="139" t="str">
        <f t="shared" si="49"/>
        <v/>
      </c>
      <c r="CO106" s="139" t="str">
        <f t="shared" si="50"/>
        <v/>
      </c>
      <c r="CP106" s="139" t="str">
        <f t="shared" si="51"/>
        <v/>
      </c>
      <c r="CQ106" s="154" t="str">
        <f t="shared" si="52"/>
        <v/>
      </c>
      <c r="CR106" s="127"/>
      <c r="CS106" s="122" t="str">
        <f t="shared" si="53"/>
        <v/>
      </c>
      <c r="CT106" s="123" t="str">
        <f t="shared" si="54"/>
        <v/>
      </c>
      <c r="CU106" s="123" t="str">
        <f t="shared" si="55"/>
        <v/>
      </c>
      <c r="CV106" s="123" t="str">
        <f t="shared" si="56"/>
        <v/>
      </c>
      <c r="CW106" s="123" t="str">
        <f t="shared" si="57"/>
        <v/>
      </c>
      <c r="CX106" s="123" t="str">
        <f t="shared" si="58"/>
        <v/>
      </c>
      <c r="CY106" s="123" t="str">
        <f t="shared" si="59"/>
        <v/>
      </c>
      <c r="CZ106" s="123" t="str">
        <f t="shared" si="60"/>
        <v/>
      </c>
      <c r="DA106" s="124" t="str">
        <f t="shared" si="61"/>
        <v/>
      </c>
      <c r="DB106" s="128" t="str">
        <f t="shared" si="62"/>
        <v/>
      </c>
      <c r="DC106" s="123" t="str">
        <f t="shared" si="63"/>
        <v/>
      </c>
      <c r="DD106" s="123" t="str">
        <f t="shared" si="64"/>
        <v/>
      </c>
      <c r="DE106" s="123" t="str">
        <f t="shared" si="65"/>
        <v/>
      </c>
      <c r="DF106" s="123" t="str">
        <f t="shared" si="66"/>
        <v/>
      </c>
      <c r="DG106" s="123" t="str">
        <f t="shared" si="67"/>
        <v/>
      </c>
      <c r="DH106" s="123" t="str">
        <f t="shared" si="68"/>
        <v/>
      </c>
      <c r="DI106" s="129" t="str">
        <f t="shared" si="69"/>
        <v/>
      </c>
      <c r="DJ106" s="98" t="s">
        <v>123</v>
      </c>
      <c r="DK106" s="248">
        <f t="shared" si="76"/>
        <v>100</v>
      </c>
    </row>
    <row r="107" spans="2:115" ht="22.5" customHeight="1">
      <c r="B107" s="98" t="s">
        <v>123</v>
      </c>
      <c r="C107" s="248">
        <f t="shared" si="70"/>
        <v>101</v>
      </c>
      <c r="D107" s="259">
        <v>45755</v>
      </c>
      <c r="E107" s="281" t="s">
        <v>128</v>
      </c>
      <c r="F107" s="261" t="s">
        <v>218</v>
      </c>
      <c r="G107" s="238" t="s">
        <v>24</v>
      </c>
      <c r="H107" s="254" t="s">
        <v>52</v>
      </c>
      <c r="I107" s="262"/>
      <c r="J107" s="263">
        <v>15160</v>
      </c>
      <c r="K107" s="107">
        <f t="shared" si="71"/>
        <v>404897</v>
      </c>
      <c r="L107" s="256" t="str">
        <f>HYPERLINK("./領収書_公開用/外領収書G96.pdf","領収書G96")</f>
        <v>領収書G96</v>
      </c>
      <c r="M107" s="282"/>
      <c r="N107" s="258" t="str">
        <f t="shared" ref="N107:R107" si="396">IF($H107=N$6,$I107,"")</f>
        <v/>
      </c>
      <c r="O107" s="136" t="str">
        <f t="shared" si="396"/>
        <v/>
      </c>
      <c r="P107" s="136" t="str">
        <f t="shared" si="396"/>
        <v/>
      </c>
      <c r="Q107" s="136" t="str">
        <f t="shared" si="396"/>
        <v/>
      </c>
      <c r="R107" s="137" t="str">
        <f t="shared" si="396"/>
        <v/>
      </c>
      <c r="S107" s="122" t="str">
        <f t="shared" ref="S107:AI107" si="397">IF($H107=S$6,$J107,"")</f>
        <v/>
      </c>
      <c r="T107" s="123" t="str">
        <f t="shared" si="397"/>
        <v/>
      </c>
      <c r="U107" s="123" t="str">
        <f t="shared" si="397"/>
        <v/>
      </c>
      <c r="V107" s="123">
        <f t="shared" si="397"/>
        <v>15160</v>
      </c>
      <c r="W107" s="122" t="str">
        <f t="shared" si="397"/>
        <v/>
      </c>
      <c r="X107" s="123" t="str">
        <f t="shared" si="397"/>
        <v/>
      </c>
      <c r="Y107" s="123" t="str">
        <f t="shared" si="397"/>
        <v/>
      </c>
      <c r="Z107" s="123" t="str">
        <f t="shared" si="397"/>
        <v/>
      </c>
      <c r="AA107" s="122" t="str">
        <f t="shared" si="397"/>
        <v/>
      </c>
      <c r="AB107" s="123" t="str">
        <f t="shared" si="397"/>
        <v/>
      </c>
      <c r="AC107" s="123" t="str">
        <f t="shared" si="397"/>
        <v/>
      </c>
      <c r="AD107" s="123" t="str">
        <f t="shared" si="397"/>
        <v/>
      </c>
      <c r="AE107" s="123" t="str">
        <f t="shared" si="397"/>
        <v/>
      </c>
      <c r="AF107" s="123" t="str">
        <f t="shared" si="397"/>
        <v/>
      </c>
      <c r="AG107" s="123" t="str">
        <f t="shared" si="397"/>
        <v/>
      </c>
      <c r="AH107" s="122" t="str">
        <f t="shared" si="397"/>
        <v/>
      </c>
      <c r="AI107" s="129" t="str">
        <f t="shared" si="397"/>
        <v/>
      </c>
      <c r="AJ107" s="56"/>
      <c r="AK107" s="38"/>
      <c r="AL107" s="98" t="s">
        <v>123</v>
      </c>
      <c r="AM107" s="248">
        <f t="shared" si="74"/>
        <v>101</v>
      </c>
      <c r="AN107" s="138" t="str">
        <f t="shared" ref="AN107:AR107" si="398">IF(AND($G107=AN$4,$H107=AN$6),$I107,"")</f>
        <v/>
      </c>
      <c r="AO107" s="139" t="str">
        <f t="shared" si="398"/>
        <v/>
      </c>
      <c r="AP107" s="139" t="str">
        <f t="shared" si="398"/>
        <v/>
      </c>
      <c r="AQ107" s="139" t="str">
        <f t="shared" si="398"/>
        <v/>
      </c>
      <c r="AR107" s="139" t="str">
        <f t="shared" si="398"/>
        <v/>
      </c>
      <c r="AS107" s="118"/>
      <c r="AT107" s="138" t="str">
        <f t="shared" si="3"/>
        <v/>
      </c>
      <c r="AU107" s="139" t="str">
        <f t="shared" si="4"/>
        <v/>
      </c>
      <c r="AV107" s="139" t="str">
        <f t="shared" si="5"/>
        <v/>
      </c>
      <c r="AW107" s="139" t="str">
        <f t="shared" si="6"/>
        <v/>
      </c>
      <c r="AX107" s="139" t="str">
        <f t="shared" si="7"/>
        <v/>
      </c>
      <c r="AY107" s="140" t="str">
        <f t="shared" si="8"/>
        <v/>
      </c>
      <c r="AZ107" s="141" t="str">
        <f t="shared" si="9"/>
        <v/>
      </c>
      <c r="BA107" s="139">
        <f t="shared" si="10"/>
        <v>15160</v>
      </c>
      <c r="BB107" s="139" t="str">
        <f t="shared" si="11"/>
        <v/>
      </c>
      <c r="BC107" s="139" t="str">
        <f t="shared" si="12"/>
        <v/>
      </c>
      <c r="BD107" s="140" t="str">
        <f t="shared" si="13"/>
        <v/>
      </c>
      <c r="BE107" s="122" t="str">
        <f t="shared" si="14"/>
        <v/>
      </c>
      <c r="BF107" s="123" t="str">
        <f t="shared" si="15"/>
        <v/>
      </c>
      <c r="BG107" s="123" t="str">
        <f t="shared" si="16"/>
        <v/>
      </c>
      <c r="BH107" s="123" t="str">
        <f t="shared" si="17"/>
        <v/>
      </c>
      <c r="BI107" s="122" t="str">
        <f t="shared" si="18"/>
        <v/>
      </c>
      <c r="BJ107" s="123" t="str">
        <f t="shared" si="19"/>
        <v/>
      </c>
      <c r="BK107" s="123" t="str">
        <f t="shared" si="20"/>
        <v/>
      </c>
      <c r="BL107" s="123" t="str">
        <f t="shared" si="21"/>
        <v/>
      </c>
      <c r="BM107" s="123" t="str">
        <f t="shared" si="22"/>
        <v/>
      </c>
      <c r="BN107" s="123" t="str">
        <f t="shared" si="23"/>
        <v/>
      </c>
      <c r="BO107" s="123" t="str">
        <f t="shared" si="24"/>
        <v/>
      </c>
      <c r="BP107" s="123" t="str">
        <f t="shared" si="25"/>
        <v/>
      </c>
      <c r="BQ107" s="124" t="str">
        <f t="shared" si="26"/>
        <v/>
      </c>
      <c r="BR107" s="142" t="str">
        <f t="shared" si="27"/>
        <v/>
      </c>
      <c r="BS107" s="143" t="str">
        <f t="shared" si="28"/>
        <v/>
      </c>
      <c r="BT107" s="143" t="str">
        <f t="shared" si="29"/>
        <v/>
      </c>
      <c r="BU107" s="143" t="str">
        <f t="shared" si="30"/>
        <v/>
      </c>
      <c r="BV107" s="143" t="str">
        <f t="shared" si="31"/>
        <v/>
      </c>
      <c r="BW107" s="144" t="str">
        <f t="shared" si="32"/>
        <v/>
      </c>
      <c r="BX107" s="141" t="str">
        <f t="shared" si="33"/>
        <v/>
      </c>
      <c r="BY107" s="139" t="str">
        <f t="shared" si="34"/>
        <v/>
      </c>
      <c r="BZ107" s="139" t="str">
        <f t="shared" si="35"/>
        <v/>
      </c>
      <c r="CA107" s="139" t="str">
        <f t="shared" si="36"/>
        <v/>
      </c>
      <c r="CB107" s="139" t="str">
        <f t="shared" si="37"/>
        <v/>
      </c>
      <c r="CC107" s="139" t="str">
        <f t="shared" si="38"/>
        <v/>
      </c>
      <c r="CD107" s="140" t="str">
        <f t="shared" si="39"/>
        <v/>
      </c>
      <c r="CE107" s="141" t="str">
        <f t="shared" si="40"/>
        <v/>
      </c>
      <c r="CF107" s="139" t="str">
        <f t="shared" si="41"/>
        <v/>
      </c>
      <c r="CG107" s="139" t="str">
        <f t="shared" si="42"/>
        <v/>
      </c>
      <c r="CH107" s="139" t="str">
        <f t="shared" si="43"/>
        <v/>
      </c>
      <c r="CI107" s="139" t="str">
        <f t="shared" si="44"/>
        <v/>
      </c>
      <c r="CJ107" s="139" t="str">
        <f t="shared" si="45"/>
        <v/>
      </c>
      <c r="CK107" s="140" t="str">
        <f t="shared" si="46"/>
        <v/>
      </c>
      <c r="CL107" s="142" t="str">
        <f t="shared" si="47"/>
        <v/>
      </c>
      <c r="CM107" s="143" t="str">
        <f t="shared" si="48"/>
        <v/>
      </c>
      <c r="CN107" s="143" t="str">
        <f t="shared" si="49"/>
        <v/>
      </c>
      <c r="CO107" s="143" t="str">
        <f t="shared" si="50"/>
        <v/>
      </c>
      <c r="CP107" s="143" t="str">
        <f t="shared" si="51"/>
        <v/>
      </c>
      <c r="CQ107" s="145" t="str">
        <f t="shared" si="52"/>
        <v/>
      </c>
      <c r="CR107" s="127"/>
      <c r="CS107" s="122" t="str">
        <f t="shared" si="53"/>
        <v/>
      </c>
      <c r="CT107" s="123" t="str">
        <f t="shared" si="54"/>
        <v/>
      </c>
      <c r="CU107" s="123" t="str">
        <f t="shared" si="55"/>
        <v/>
      </c>
      <c r="CV107" s="123" t="str">
        <f t="shared" si="56"/>
        <v/>
      </c>
      <c r="CW107" s="123" t="str">
        <f t="shared" si="57"/>
        <v/>
      </c>
      <c r="CX107" s="123" t="str">
        <f t="shared" si="58"/>
        <v/>
      </c>
      <c r="CY107" s="123" t="str">
        <f t="shared" si="59"/>
        <v/>
      </c>
      <c r="CZ107" s="123" t="str">
        <f t="shared" si="60"/>
        <v/>
      </c>
      <c r="DA107" s="124" t="str">
        <f t="shared" si="61"/>
        <v/>
      </c>
      <c r="DB107" s="128" t="str">
        <f t="shared" si="62"/>
        <v/>
      </c>
      <c r="DC107" s="123" t="str">
        <f t="shared" si="63"/>
        <v/>
      </c>
      <c r="DD107" s="123" t="str">
        <f t="shared" si="64"/>
        <v/>
      </c>
      <c r="DE107" s="123" t="str">
        <f t="shared" si="65"/>
        <v/>
      </c>
      <c r="DF107" s="123" t="str">
        <f t="shared" si="66"/>
        <v/>
      </c>
      <c r="DG107" s="123" t="str">
        <f t="shared" si="67"/>
        <v/>
      </c>
      <c r="DH107" s="123" t="str">
        <f t="shared" si="68"/>
        <v/>
      </c>
      <c r="DI107" s="129" t="str">
        <f t="shared" si="69"/>
        <v/>
      </c>
      <c r="DJ107" s="98" t="s">
        <v>123</v>
      </c>
      <c r="DK107" s="248">
        <f t="shared" si="76"/>
        <v>101</v>
      </c>
    </row>
    <row r="108" spans="2:115" ht="22.5" customHeight="1">
      <c r="B108" s="98" t="s">
        <v>123</v>
      </c>
      <c r="C108" s="248">
        <f t="shared" si="70"/>
        <v>102</v>
      </c>
      <c r="D108" s="259">
        <v>45755</v>
      </c>
      <c r="E108" s="281" t="s">
        <v>128</v>
      </c>
      <c r="F108" s="261" t="s">
        <v>219</v>
      </c>
      <c r="G108" s="238" t="s">
        <v>24</v>
      </c>
      <c r="H108" s="254" t="s">
        <v>52</v>
      </c>
      <c r="I108" s="262"/>
      <c r="J108" s="263">
        <v>242</v>
      </c>
      <c r="K108" s="107">
        <f t="shared" si="71"/>
        <v>404655</v>
      </c>
      <c r="L108" s="256" t="str">
        <f t="shared" ref="L108:L109" si="399">HYPERLINK("./領収書_公開用/外領収書G97,98.pdf","領収書G97,G98")</f>
        <v>領収書G97,G98</v>
      </c>
      <c r="M108" s="282"/>
      <c r="N108" s="258" t="str">
        <f t="shared" ref="N108:R108" si="400">IF($H108=N$6,$I108,"")</f>
        <v/>
      </c>
      <c r="O108" s="136" t="str">
        <f t="shared" si="400"/>
        <v/>
      </c>
      <c r="P108" s="136" t="str">
        <f t="shared" si="400"/>
        <v/>
      </c>
      <c r="Q108" s="136" t="str">
        <f t="shared" si="400"/>
        <v/>
      </c>
      <c r="R108" s="137" t="str">
        <f t="shared" si="400"/>
        <v/>
      </c>
      <c r="S108" s="122" t="str">
        <f t="shared" ref="S108:AI108" si="401">IF($H108=S$6,$J108,"")</f>
        <v/>
      </c>
      <c r="T108" s="123" t="str">
        <f t="shared" si="401"/>
        <v/>
      </c>
      <c r="U108" s="123" t="str">
        <f t="shared" si="401"/>
        <v/>
      </c>
      <c r="V108" s="123">
        <f t="shared" si="401"/>
        <v>242</v>
      </c>
      <c r="W108" s="122" t="str">
        <f t="shared" si="401"/>
        <v/>
      </c>
      <c r="X108" s="123" t="str">
        <f t="shared" si="401"/>
        <v/>
      </c>
      <c r="Y108" s="123" t="str">
        <f t="shared" si="401"/>
        <v/>
      </c>
      <c r="Z108" s="123" t="str">
        <f t="shared" si="401"/>
        <v/>
      </c>
      <c r="AA108" s="122" t="str">
        <f t="shared" si="401"/>
        <v/>
      </c>
      <c r="AB108" s="123" t="str">
        <f t="shared" si="401"/>
        <v/>
      </c>
      <c r="AC108" s="123" t="str">
        <f t="shared" si="401"/>
        <v/>
      </c>
      <c r="AD108" s="123" t="str">
        <f t="shared" si="401"/>
        <v/>
      </c>
      <c r="AE108" s="123" t="str">
        <f t="shared" si="401"/>
        <v/>
      </c>
      <c r="AF108" s="123" t="str">
        <f t="shared" si="401"/>
        <v/>
      </c>
      <c r="AG108" s="123" t="str">
        <f t="shared" si="401"/>
        <v/>
      </c>
      <c r="AH108" s="122" t="str">
        <f t="shared" si="401"/>
        <v/>
      </c>
      <c r="AI108" s="129" t="str">
        <f t="shared" si="401"/>
        <v/>
      </c>
      <c r="AJ108" s="56"/>
      <c r="AK108" s="38"/>
      <c r="AL108" s="98" t="s">
        <v>123</v>
      </c>
      <c r="AM108" s="248">
        <f t="shared" si="74"/>
        <v>102</v>
      </c>
      <c r="AN108" s="138" t="str">
        <f t="shared" ref="AN108:AR108" si="402">IF(AND($G108=AN$4,$H108=AN$6),$I108,"")</f>
        <v/>
      </c>
      <c r="AO108" s="139" t="str">
        <f t="shared" si="402"/>
        <v/>
      </c>
      <c r="AP108" s="139" t="str">
        <f t="shared" si="402"/>
        <v/>
      </c>
      <c r="AQ108" s="139" t="str">
        <f t="shared" si="402"/>
        <v/>
      </c>
      <c r="AR108" s="139" t="str">
        <f t="shared" si="402"/>
        <v/>
      </c>
      <c r="AS108" s="118"/>
      <c r="AT108" s="138" t="str">
        <f t="shared" si="3"/>
        <v/>
      </c>
      <c r="AU108" s="139" t="str">
        <f t="shared" si="4"/>
        <v/>
      </c>
      <c r="AV108" s="139" t="str">
        <f t="shared" si="5"/>
        <v/>
      </c>
      <c r="AW108" s="139" t="str">
        <f t="shared" si="6"/>
        <v/>
      </c>
      <c r="AX108" s="139" t="str">
        <f t="shared" si="7"/>
        <v/>
      </c>
      <c r="AY108" s="140" t="str">
        <f t="shared" si="8"/>
        <v/>
      </c>
      <c r="AZ108" s="141" t="str">
        <f t="shared" si="9"/>
        <v/>
      </c>
      <c r="BA108" s="139">
        <f t="shared" si="10"/>
        <v>242</v>
      </c>
      <c r="BB108" s="139" t="str">
        <f t="shared" si="11"/>
        <v/>
      </c>
      <c r="BC108" s="139" t="str">
        <f t="shared" si="12"/>
        <v/>
      </c>
      <c r="BD108" s="140" t="str">
        <f t="shared" si="13"/>
        <v/>
      </c>
      <c r="BE108" s="122" t="str">
        <f t="shared" si="14"/>
        <v/>
      </c>
      <c r="BF108" s="123" t="str">
        <f t="shared" si="15"/>
        <v/>
      </c>
      <c r="BG108" s="123" t="str">
        <f t="shared" si="16"/>
        <v/>
      </c>
      <c r="BH108" s="123" t="str">
        <f t="shared" si="17"/>
        <v/>
      </c>
      <c r="BI108" s="122" t="str">
        <f t="shared" si="18"/>
        <v/>
      </c>
      <c r="BJ108" s="123" t="str">
        <f t="shared" si="19"/>
        <v/>
      </c>
      <c r="BK108" s="123" t="str">
        <f t="shared" si="20"/>
        <v/>
      </c>
      <c r="BL108" s="123" t="str">
        <f t="shared" si="21"/>
        <v/>
      </c>
      <c r="BM108" s="123" t="str">
        <f t="shared" si="22"/>
        <v/>
      </c>
      <c r="BN108" s="123" t="str">
        <f t="shared" si="23"/>
        <v/>
      </c>
      <c r="BO108" s="123" t="str">
        <f t="shared" si="24"/>
        <v/>
      </c>
      <c r="BP108" s="123" t="str">
        <f t="shared" si="25"/>
        <v/>
      </c>
      <c r="BQ108" s="124" t="str">
        <f t="shared" si="26"/>
        <v/>
      </c>
      <c r="BR108" s="141" t="str">
        <f t="shared" si="27"/>
        <v/>
      </c>
      <c r="BS108" s="139" t="str">
        <f t="shared" si="28"/>
        <v/>
      </c>
      <c r="BT108" s="139" t="str">
        <f t="shared" si="29"/>
        <v/>
      </c>
      <c r="BU108" s="139" t="str">
        <f t="shared" si="30"/>
        <v/>
      </c>
      <c r="BV108" s="139" t="str">
        <f t="shared" si="31"/>
        <v/>
      </c>
      <c r="BW108" s="140" t="str">
        <f t="shared" si="32"/>
        <v/>
      </c>
      <c r="BX108" s="141" t="str">
        <f t="shared" si="33"/>
        <v/>
      </c>
      <c r="BY108" s="139" t="str">
        <f t="shared" si="34"/>
        <v/>
      </c>
      <c r="BZ108" s="139" t="str">
        <f t="shared" si="35"/>
        <v/>
      </c>
      <c r="CA108" s="139" t="str">
        <f t="shared" si="36"/>
        <v/>
      </c>
      <c r="CB108" s="139" t="str">
        <f t="shared" si="37"/>
        <v/>
      </c>
      <c r="CC108" s="139" t="str">
        <f t="shared" si="38"/>
        <v/>
      </c>
      <c r="CD108" s="140" t="str">
        <f t="shared" si="39"/>
        <v/>
      </c>
      <c r="CE108" s="141" t="str">
        <f t="shared" si="40"/>
        <v/>
      </c>
      <c r="CF108" s="139" t="str">
        <f t="shared" si="41"/>
        <v/>
      </c>
      <c r="CG108" s="139" t="str">
        <f t="shared" si="42"/>
        <v/>
      </c>
      <c r="CH108" s="139" t="str">
        <f t="shared" si="43"/>
        <v/>
      </c>
      <c r="CI108" s="139" t="str">
        <f t="shared" si="44"/>
        <v/>
      </c>
      <c r="CJ108" s="139" t="str">
        <f t="shared" si="45"/>
        <v/>
      </c>
      <c r="CK108" s="140" t="str">
        <f t="shared" si="46"/>
        <v/>
      </c>
      <c r="CL108" s="141" t="str">
        <f t="shared" si="47"/>
        <v/>
      </c>
      <c r="CM108" s="139" t="str">
        <f t="shared" si="48"/>
        <v/>
      </c>
      <c r="CN108" s="139" t="str">
        <f t="shared" si="49"/>
        <v/>
      </c>
      <c r="CO108" s="139" t="str">
        <f t="shared" si="50"/>
        <v/>
      </c>
      <c r="CP108" s="139" t="str">
        <f t="shared" si="51"/>
        <v/>
      </c>
      <c r="CQ108" s="154" t="str">
        <f t="shared" si="52"/>
        <v/>
      </c>
      <c r="CR108" s="127"/>
      <c r="CS108" s="122" t="str">
        <f t="shared" si="53"/>
        <v/>
      </c>
      <c r="CT108" s="123" t="str">
        <f t="shared" si="54"/>
        <v/>
      </c>
      <c r="CU108" s="123" t="str">
        <f t="shared" si="55"/>
        <v/>
      </c>
      <c r="CV108" s="123" t="str">
        <f t="shared" si="56"/>
        <v/>
      </c>
      <c r="CW108" s="123" t="str">
        <f t="shared" si="57"/>
        <v/>
      </c>
      <c r="CX108" s="123" t="str">
        <f t="shared" si="58"/>
        <v/>
      </c>
      <c r="CY108" s="123" t="str">
        <f t="shared" si="59"/>
        <v/>
      </c>
      <c r="CZ108" s="123" t="str">
        <f t="shared" si="60"/>
        <v/>
      </c>
      <c r="DA108" s="124" t="str">
        <f t="shared" si="61"/>
        <v/>
      </c>
      <c r="DB108" s="128" t="str">
        <f t="shared" si="62"/>
        <v/>
      </c>
      <c r="DC108" s="123" t="str">
        <f t="shared" si="63"/>
        <v/>
      </c>
      <c r="DD108" s="123" t="str">
        <f t="shared" si="64"/>
        <v/>
      </c>
      <c r="DE108" s="123" t="str">
        <f t="shared" si="65"/>
        <v/>
      </c>
      <c r="DF108" s="123" t="str">
        <f t="shared" si="66"/>
        <v/>
      </c>
      <c r="DG108" s="123" t="str">
        <f t="shared" si="67"/>
        <v/>
      </c>
      <c r="DH108" s="123" t="str">
        <f t="shared" si="68"/>
        <v/>
      </c>
      <c r="DI108" s="129" t="str">
        <f t="shared" si="69"/>
        <v/>
      </c>
      <c r="DJ108" s="98" t="s">
        <v>123</v>
      </c>
      <c r="DK108" s="248">
        <f t="shared" si="76"/>
        <v>102</v>
      </c>
    </row>
    <row r="109" spans="2:115" ht="22.5" customHeight="1">
      <c r="B109" s="98" t="s">
        <v>123</v>
      </c>
      <c r="C109" s="248">
        <f t="shared" si="70"/>
        <v>103</v>
      </c>
      <c r="D109" s="259">
        <v>45755</v>
      </c>
      <c r="E109" s="281" t="s">
        <v>128</v>
      </c>
      <c r="F109" s="261" t="s">
        <v>220</v>
      </c>
      <c r="G109" s="238" t="s">
        <v>24</v>
      </c>
      <c r="H109" s="254" t="s">
        <v>52</v>
      </c>
      <c r="I109" s="262"/>
      <c r="J109" s="263">
        <v>242</v>
      </c>
      <c r="K109" s="107">
        <f t="shared" si="71"/>
        <v>404413</v>
      </c>
      <c r="L109" s="256" t="str">
        <f t="shared" si="399"/>
        <v>領収書G97,G98</v>
      </c>
      <c r="M109" s="282"/>
      <c r="N109" s="258" t="str">
        <f t="shared" ref="N109:R109" si="403">IF($H109=N$6,$I109,"")</f>
        <v/>
      </c>
      <c r="O109" s="136" t="str">
        <f t="shared" si="403"/>
        <v/>
      </c>
      <c r="P109" s="136" t="str">
        <f t="shared" si="403"/>
        <v/>
      </c>
      <c r="Q109" s="136" t="str">
        <f t="shared" si="403"/>
        <v/>
      </c>
      <c r="R109" s="137" t="str">
        <f t="shared" si="403"/>
        <v/>
      </c>
      <c r="S109" s="122" t="str">
        <f t="shared" ref="S109:AI109" si="404">IF($H109=S$6,$J109,"")</f>
        <v/>
      </c>
      <c r="T109" s="123" t="str">
        <f t="shared" si="404"/>
        <v/>
      </c>
      <c r="U109" s="123" t="str">
        <f t="shared" si="404"/>
        <v/>
      </c>
      <c r="V109" s="123">
        <f t="shared" si="404"/>
        <v>242</v>
      </c>
      <c r="W109" s="122" t="str">
        <f t="shared" si="404"/>
        <v/>
      </c>
      <c r="X109" s="123" t="str">
        <f t="shared" si="404"/>
        <v/>
      </c>
      <c r="Y109" s="123" t="str">
        <f t="shared" si="404"/>
        <v/>
      </c>
      <c r="Z109" s="123" t="str">
        <f t="shared" si="404"/>
        <v/>
      </c>
      <c r="AA109" s="122" t="str">
        <f t="shared" si="404"/>
        <v/>
      </c>
      <c r="AB109" s="123" t="str">
        <f t="shared" si="404"/>
        <v/>
      </c>
      <c r="AC109" s="123" t="str">
        <f t="shared" si="404"/>
        <v/>
      </c>
      <c r="AD109" s="123" t="str">
        <f t="shared" si="404"/>
        <v/>
      </c>
      <c r="AE109" s="123" t="str">
        <f t="shared" si="404"/>
        <v/>
      </c>
      <c r="AF109" s="123" t="str">
        <f t="shared" si="404"/>
        <v/>
      </c>
      <c r="AG109" s="123" t="str">
        <f t="shared" si="404"/>
        <v/>
      </c>
      <c r="AH109" s="122" t="str">
        <f t="shared" si="404"/>
        <v/>
      </c>
      <c r="AI109" s="129" t="str">
        <f t="shared" si="404"/>
        <v/>
      </c>
      <c r="AJ109" s="56"/>
      <c r="AK109" s="38"/>
      <c r="AL109" s="98" t="s">
        <v>123</v>
      </c>
      <c r="AM109" s="248">
        <f t="shared" si="74"/>
        <v>103</v>
      </c>
      <c r="AN109" s="138" t="str">
        <f t="shared" ref="AN109:AR109" si="405">IF(AND($G109=AN$4,$H109=AN$6),$I109,"")</f>
        <v/>
      </c>
      <c r="AO109" s="139" t="str">
        <f t="shared" si="405"/>
        <v/>
      </c>
      <c r="AP109" s="139" t="str">
        <f t="shared" si="405"/>
        <v/>
      </c>
      <c r="AQ109" s="139" t="str">
        <f t="shared" si="405"/>
        <v/>
      </c>
      <c r="AR109" s="139" t="str">
        <f t="shared" si="405"/>
        <v/>
      </c>
      <c r="AS109" s="118"/>
      <c r="AT109" s="138" t="str">
        <f t="shared" si="3"/>
        <v/>
      </c>
      <c r="AU109" s="139" t="str">
        <f t="shared" si="4"/>
        <v/>
      </c>
      <c r="AV109" s="139" t="str">
        <f t="shared" si="5"/>
        <v/>
      </c>
      <c r="AW109" s="139" t="str">
        <f t="shared" si="6"/>
        <v/>
      </c>
      <c r="AX109" s="139" t="str">
        <f t="shared" si="7"/>
        <v/>
      </c>
      <c r="AY109" s="140" t="str">
        <f t="shared" si="8"/>
        <v/>
      </c>
      <c r="AZ109" s="141" t="str">
        <f t="shared" si="9"/>
        <v/>
      </c>
      <c r="BA109" s="139">
        <f t="shared" si="10"/>
        <v>242</v>
      </c>
      <c r="BB109" s="139" t="str">
        <f t="shared" si="11"/>
        <v/>
      </c>
      <c r="BC109" s="139" t="str">
        <f t="shared" si="12"/>
        <v/>
      </c>
      <c r="BD109" s="140" t="str">
        <f t="shared" si="13"/>
        <v/>
      </c>
      <c r="BE109" s="122" t="str">
        <f t="shared" si="14"/>
        <v/>
      </c>
      <c r="BF109" s="123" t="str">
        <f t="shared" si="15"/>
        <v/>
      </c>
      <c r="BG109" s="123" t="str">
        <f t="shared" si="16"/>
        <v/>
      </c>
      <c r="BH109" s="123" t="str">
        <f t="shared" si="17"/>
        <v/>
      </c>
      <c r="BI109" s="122" t="str">
        <f t="shared" si="18"/>
        <v/>
      </c>
      <c r="BJ109" s="123" t="str">
        <f t="shared" si="19"/>
        <v/>
      </c>
      <c r="BK109" s="123" t="str">
        <f t="shared" si="20"/>
        <v/>
      </c>
      <c r="BL109" s="123" t="str">
        <f t="shared" si="21"/>
        <v/>
      </c>
      <c r="BM109" s="123" t="str">
        <f t="shared" si="22"/>
        <v/>
      </c>
      <c r="BN109" s="123" t="str">
        <f t="shared" si="23"/>
        <v/>
      </c>
      <c r="BO109" s="123" t="str">
        <f t="shared" si="24"/>
        <v/>
      </c>
      <c r="BP109" s="123" t="str">
        <f t="shared" si="25"/>
        <v/>
      </c>
      <c r="BQ109" s="124" t="str">
        <f t="shared" si="26"/>
        <v/>
      </c>
      <c r="BR109" s="141" t="str">
        <f t="shared" si="27"/>
        <v/>
      </c>
      <c r="BS109" s="139" t="str">
        <f t="shared" si="28"/>
        <v/>
      </c>
      <c r="BT109" s="139" t="str">
        <f t="shared" si="29"/>
        <v/>
      </c>
      <c r="BU109" s="139" t="str">
        <f t="shared" si="30"/>
        <v/>
      </c>
      <c r="BV109" s="139" t="str">
        <f t="shared" si="31"/>
        <v/>
      </c>
      <c r="BW109" s="140" t="str">
        <f t="shared" si="32"/>
        <v/>
      </c>
      <c r="BX109" s="141" t="str">
        <f t="shared" si="33"/>
        <v/>
      </c>
      <c r="BY109" s="139" t="str">
        <f t="shared" si="34"/>
        <v/>
      </c>
      <c r="BZ109" s="139" t="str">
        <f t="shared" si="35"/>
        <v/>
      </c>
      <c r="CA109" s="139" t="str">
        <f t="shared" si="36"/>
        <v/>
      </c>
      <c r="CB109" s="139" t="str">
        <f t="shared" si="37"/>
        <v/>
      </c>
      <c r="CC109" s="139" t="str">
        <f t="shared" si="38"/>
        <v/>
      </c>
      <c r="CD109" s="140" t="str">
        <f t="shared" si="39"/>
        <v/>
      </c>
      <c r="CE109" s="141" t="str">
        <f t="shared" si="40"/>
        <v/>
      </c>
      <c r="CF109" s="139" t="str">
        <f t="shared" si="41"/>
        <v/>
      </c>
      <c r="CG109" s="139" t="str">
        <f t="shared" si="42"/>
        <v/>
      </c>
      <c r="CH109" s="139" t="str">
        <f t="shared" si="43"/>
        <v/>
      </c>
      <c r="CI109" s="139" t="str">
        <f t="shared" si="44"/>
        <v/>
      </c>
      <c r="CJ109" s="139" t="str">
        <f t="shared" si="45"/>
        <v/>
      </c>
      <c r="CK109" s="140" t="str">
        <f t="shared" si="46"/>
        <v/>
      </c>
      <c r="CL109" s="141" t="str">
        <f t="shared" si="47"/>
        <v/>
      </c>
      <c r="CM109" s="139" t="str">
        <f t="shared" si="48"/>
        <v/>
      </c>
      <c r="CN109" s="139" t="str">
        <f t="shared" si="49"/>
        <v/>
      </c>
      <c r="CO109" s="139" t="str">
        <f t="shared" si="50"/>
        <v/>
      </c>
      <c r="CP109" s="139" t="str">
        <f t="shared" si="51"/>
        <v/>
      </c>
      <c r="CQ109" s="154" t="str">
        <f t="shared" si="52"/>
        <v/>
      </c>
      <c r="CR109" s="127"/>
      <c r="CS109" s="122" t="str">
        <f t="shared" si="53"/>
        <v/>
      </c>
      <c r="CT109" s="123" t="str">
        <f t="shared" si="54"/>
        <v/>
      </c>
      <c r="CU109" s="123" t="str">
        <f t="shared" si="55"/>
        <v/>
      </c>
      <c r="CV109" s="123" t="str">
        <f t="shared" si="56"/>
        <v/>
      </c>
      <c r="CW109" s="123" t="str">
        <f t="shared" si="57"/>
        <v/>
      </c>
      <c r="CX109" s="123" t="str">
        <f t="shared" si="58"/>
        <v/>
      </c>
      <c r="CY109" s="123" t="str">
        <f t="shared" si="59"/>
        <v/>
      </c>
      <c r="CZ109" s="123" t="str">
        <f t="shared" si="60"/>
        <v/>
      </c>
      <c r="DA109" s="124" t="str">
        <f t="shared" si="61"/>
        <v/>
      </c>
      <c r="DB109" s="128" t="str">
        <f t="shared" si="62"/>
        <v/>
      </c>
      <c r="DC109" s="123" t="str">
        <f t="shared" si="63"/>
        <v/>
      </c>
      <c r="DD109" s="123" t="str">
        <f t="shared" si="64"/>
        <v/>
      </c>
      <c r="DE109" s="123" t="str">
        <f t="shared" si="65"/>
        <v/>
      </c>
      <c r="DF109" s="123" t="str">
        <f t="shared" si="66"/>
        <v/>
      </c>
      <c r="DG109" s="123" t="str">
        <f t="shared" si="67"/>
        <v/>
      </c>
      <c r="DH109" s="123" t="str">
        <f t="shared" si="68"/>
        <v/>
      </c>
      <c r="DI109" s="129" t="str">
        <f t="shared" si="69"/>
        <v/>
      </c>
      <c r="DJ109" s="98" t="s">
        <v>123</v>
      </c>
      <c r="DK109" s="248">
        <f t="shared" si="76"/>
        <v>103</v>
      </c>
    </row>
    <row r="110" spans="2:115" ht="22.5" customHeight="1">
      <c r="B110" s="98" t="s">
        <v>123</v>
      </c>
      <c r="C110" s="248">
        <f t="shared" si="70"/>
        <v>104</v>
      </c>
      <c r="D110" s="259">
        <v>45755</v>
      </c>
      <c r="E110" s="281" t="s">
        <v>128</v>
      </c>
      <c r="F110" s="261" t="s">
        <v>221</v>
      </c>
      <c r="G110" s="238" t="s">
        <v>24</v>
      </c>
      <c r="H110" s="254" t="s">
        <v>52</v>
      </c>
      <c r="I110" s="262"/>
      <c r="J110" s="263">
        <v>15160</v>
      </c>
      <c r="K110" s="107">
        <f t="shared" si="71"/>
        <v>389253</v>
      </c>
      <c r="L110" s="256" t="str">
        <f>HYPERLINK("./領収書_公開用/外領収書G99.pdf","領収書G99")</f>
        <v>領収書G99</v>
      </c>
      <c r="M110" s="282"/>
      <c r="N110" s="258" t="str">
        <f t="shared" ref="N110:R110" si="406">IF($H110=N$6,$I110,"")</f>
        <v/>
      </c>
      <c r="O110" s="136" t="str">
        <f t="shared" si="406"/>
        <v/>
      </c>
      <c r="P110" s="136" t="str">
        <f t="shared" si="406"/>
        <v/>
      </c>
      <c r="Q110" s="136" t="str">
        <f t="shared" si="406"/>
        <v/>
      </c>
      <c r="R110" s="137" t="str">
        <f t="shared" si="406"/>
        <v/>
      </c>
      <c r="S110" s="122" t="str">
        <f t="shared" ref="S110:AI110" si="407">IF($H110=S$6,$J110,"")</f>
        <v/>
      </c>
      <c r="T110" s="123" t="str">
        <f t="shared" si="407"/>
        <v/>
      </c>
      <c r="U110" s="123" t="str">
        <f t="shared" si="407"/>
        <v/>
      </c>
      <c r="V110" s="123">
        <f t="shared" si="407"/>
        <v>15160</v>
      </c>
      <c r="W110" s="122" t="str">
        <f t="shared" si="407"/>
        <v/>
      </c>
      <c r="X110" s="123" t="str">
        <f t="shared" si="407"/>
        <v/>
      </c>
      <c r="Y110" s="123" t="str">
        <f t="shared" si="407"/>
        <v/>
      </c>
      <c r="Z110" s="123" t="str">
        <f t="shared" si="407"/>
        <v/>
      </c>
      <c r="AA110" s="122" t="str">
        <f t="shared" si="407"/>
        <v/>
      </c>
      <c r="AB110" s="123" t="str">
        <f t="shared" si="407"/>
        <v/>
      </c>
      <c r="AC110" s="123" t="str">
        <f t="shared" si="407"/>
        <v/>
      </c>
      <c r="AD110" s="123" t="str">
        <f t="shared" si="407"/>
        <v/>
      </c>
      <c r="AE110" s="123" t="str">
        <f t="shared" si="407"/>
        <v/>
      </c>
      <c r="AF110" s="123" t="str">
        <f t="shared" si="407"/>
        <v/>
      </c>
      <c r="AG110" s="123" t="str">
        <f t="shared" si="407"/>
        <v/>
      </c>
      <c r="AH110" s="122" t="str">
        <f t="shared" si="407"/>
        <v/>
      </c>
      <c r="AI110" s="129" t="str">
        <f t="shared" si="407"/>
        <v/>
      </c>
      <c r="AJ110" s="56"/>
      <c r="AK110" s="38"/>
      <c r="AL110" s="98" t="s">
        <v>123</v>
      </c>
      <c r="AM110" s="248">
        <f t="shared" si="74"/>
        <v>104</v>
      </c>
      <c r="AN110" s="138" t="str">
        <f t="shared" ref="AN110:AR110" si="408">IF(AND($G110=AN$4,$H110=AN$6),$I110,"")</f>
        <v/>
      </c>
      <c r="AO110" s="139" t="str">
        <f t="shared" si="408"/>
        <v/>
      </c>
      <c r="AP110" s="139" t="str">
        <f t="shared" si="408"/>
        <v/>
      </c>
      <c r="AQ110" s="139" t="str">
        <f t="shared" si="408"/>
        <v/>
      </c>
      <c r="AR110" s="139" t="str">
        <f t="shared" si="408"/>
        <v/>
      </c>
      <c r="AS110" s="118"/>
      <c r="AT110" s="138" t="str">
        <f t="shared" si="3"/>
        <v/>
      </c>
      <c r="AU110" s="139" t="str">
        <f t="shared" si="4"/>
        <v/>
      </c>
      <c r="AV110" s="139" t="str">
        <f t="shared" si="5"/>
        <v/>
      </c>
      <c r="AW110" s="139" t="str">
        <f t="shared" si="6"/>
        <v/>
      </c>
      <c r="AX110" s="139" t="str">
        <f t="shared" si="7"/>
        <v/>
      </c>
      <c r="AY110" s="140" t="str">
        <f t="shared" si="8"/>
        <v/>
      </c>
      <c r="AZ110" s="141" t="str">
        <f t="shared" si="9"/>
        <v/>
      </c>
      <c r="BA110" s="139">
        <f t="shared" si="10"/>
        <v>15160</v>
      </c>
      <c r="BB110" s="139" t="str">
        <f t="shared" si="11"/>
        <v/>
      </c>
      <c r="BC110" s="139" t="str">
        <f t="shared" si="12"/>
        <v/>
      </c>
      <c r="BD110" s="140" t="str">
        <f t="shared" si="13"/>
        <v/>
      </c>
      <c r="BE110" s="122" t="str">
        <f t="shared" si="14"/>
        <v/>
      </c>
      <c r="BF110" s="123" t="str">
        <f t="shared" si="15"/>
        <v/>
      </c>
      <c r="BG110" s="123" t="str">
        <f t="shared" si="16"/>
        <v/>
      </c>
      <c r="BH110" s="123" t="str">
        <f t="shared" si="17"/>
        <v/>
      </c>
      <c r="BI110" s="122" t="str">
        <f t="shared" si="18"/>
        <v/>
      </c>
      <c r="BJ110" s="123" t="str">
        <f t="shared" si="19"/>
        <v/>
      </c>
      <c r="BK110" s="123" t="str">
        <f t="shared" si="20"/>
        <v/>
      </c>
      <c r="BL110" s="123" t="str">
        <f t="shared" si="21"/>
        <v/>
      </c>
      <c r="BM110" s="123" t="str">
        <f t="shared" si="22"/>
        <v/>
      </c>
      <c r="BN110" s="123" t="str">
        <f t="shared" si="23"/>
        <v/>
      </c>
      <c r="BO110" s="123" t="str">
        <f t="shared" si="24"/>
        <v/>
      </c>
      <c r="BP110" s="123" t="str">
        <f t="shared" si="25"/>
        <v/>
      </c>
      <c r="BQ110" s="124" t="str">
        <f t="shared" si="26"/>
        <v/>
      </c>
      <c r="BR110" s="142" t="str">
        <f t="shared" si="27"/>
        <v/>
      </c>
      <c r="BS110" s="143" t="str">
        <f t="shared" si="28"/>
        <v/>
      </c>
      <c r="BT110" s="143" t="str">
        <f t="shared" si="29"/>
        <v/>
      </c>
      <c r="BU110" s="143" t="str">
        <f t="shared" si="30"/>
        <v/>
      </c>
      <c r="BV110" s="143" t="str">
        <f t="shared" si="31"/>
        <v/>
      </c>
      <c r="BW110" s="144" t="str">
        <f t="shared" si="32"/>
        <v/>
      </c>
      <c r="BX110" s="141" t="str">
        <f t="shared" si="33"/>
        <v/>
      </c>
      <c r="BY110" s="139" t="str">
        <f t="shared" si="34"/>
        <v/>
      </c>
      <c r="BZ110" s="139" t="str">
        <f t="shared" si="35"/>
        <v/>
      </c>
      <c r="CA110" s="139" t="str">
        <f t="shared" si="36"/>
        <v/>
      </c>
      <c r="CB110" s="139" t="str">
        <f t="shared" si="37"/>
        <v/>
      </c>
      <c r="CC110" s="139" t="str">
        <f t="shared" si="38"/>
        <v/>
      </c>
      <c r="CD110" s="140" t="str">
        <f t="shared" si="39"/>
        <v/>
      </c>
      <c r="CE110" s="141" t="str">
        <f t="shared" si="40"/>
        <v/>
      </c>
      <c r="CF110" s="139" t="str">
        <f t="shared" si="41"/>
        <v/>
      </c>
      <c r="CG110" s="139" t="str">
        <f t="shared" si="42"/>
        <v/>
      </c>
      <c r="CH110" s="139" t="str">
        <f t="shared" si="43"/>
        <v/>
      </c>
      <c r="CI110" s="139" t="str">
        <f t="shared" si="44"/>
        <v/>
      </c>
      <c r="CJ110" s="139" t="str">
        <f t="shared" si="45"/>
        <v/>
      </c>
      <c r="CK110" s="140" t="str">
        <f t="shared" si="46"/>
        <v/>
      </c>
      <c r="CL110" s="142" t="str">
        <f t="shared" si="47"/>
        <v/>
      </c>
      <c r="CM110" s="143" t="str">
        <f t="shared" si="48"/>
        <v/>
      </c>
      <c r="CN110" s="143" t="str">
        <f t="shared" si="49"/>
        <v/>
      </c>
      <c r="CO110" s="143" t="str">
        <f t="shared" si="50"/>
        <v/>
      </c>
      <c r="CP110" s="143" t="str">
        <f t="shared" si="51"/>
        <v/>
      </c>
      <c r="CQ110" s="145" t="str">
        <f t="shared" si="52"/>
        <v/>
      </c>
      <c r="CR110" s="127"/>
      <c r="CS110" s="122" t="str">
        <f t="shared" si="53"/>
        <v/>
      </c>
      <c r="CT110" s="123" t="str">
        <f t="shared" si="54"/>
        <v/>
      </c>
      <c r="CU110" s="123" t="str">
        <f t="shared" si="55"/>
        <v/>
      </c>
      <c r="CV110" s="123" t="str">
        <f t="shared" si="56"/>
        <v/>
      </c>
      <c r="CW110" s="123" t="str">
        <f t="shared" si="57"/>
        <v/>
      </c>
      <c r="CX110" s="123" t="str">
        <f t="shared" si="58"/>
        <v/>
      </c>
      <c r="CY110" s="123" t="str">
        <f t="shared" si="59"/>
        <v/>
      </c>
      <c r="CZ110" s="123" t="str">
        <f t="shared" si="60"/>
        <v/>
      </c>
      <c r="DA110" s="124" t="str">
        <f t="shared" si="61"/>
        <v/>
      </c>
      <c r="DB110" s="128" t="str">
        <f t="shared" si="62"/>
        <v/>
      </c>
      <c r="DC110" s="123" t="str">
        <f t="shared" si="63"/>
        <v/>
      </c>
      <c r="DD110" s="123" t="str">
        <f t="shared" si="64"/>
        <v/>
      </c>
      <c r="DE110" s="123" t="str">
        <f t="shared" si="65"/>
        <v/>
      </c>
      <c r="DF110" s="123" t="str">
        <f t="shared" si="66"/>
        <v/>
      </c>
      <c r="DG110" s="123" t="str">
        <f t="shared" si="67"/>
        <v/>
      </c>
      <c r="DH110" s="123" t="str">
        <f t="shared" si="68"/>
        <v/>
      </c>
      <c r="DI110" s="129" t="str">
        <f t="shared" si="69"/>
        <v/>
      </c>
      <c r="DJ110" s="98" t="s">
        <v>123</v>
      </c>
      <c r="DK110" s="248">
        <f t="shared" si="76"/>
        <v>104</v>
      </c>
    </row>
    <row r="111" spans="2:115" ht="22.5" customHeight="1">
      <c r="B111" s="98" t="s">
        <v>123</v>
      </c>
      <c r="C111" s="248">
        <f t="shared" si="70"/>
        <v>105</v>
      </c>
      <c r="D111" s="259">
        <v>45755</v>
      </c>
      <c r="E111" s="281" t="s">
        <v>128</v>
      </c>
      <c r="F111" s="283" t="s">
        <v>222</v>
      </c>
      <c r="G111" s="238" t="s">
        <v>24</v>
      </c>
      <c r="H111" s="254" t="s">
        <v>52</v>
      </c>
      <c r="I111" s="262"/>
      <c r="J111" s="263">
        <v>3000</v>
      </c>
      <c r="K111" s="107">
        <f t="shared" si="71"/>
        <v>386253</v>
      </c>
      <c r="L111" s="256" t="str">
        <f>HYPERLINK("./領収書_公開用/外領収書G100.pdf","領収書G100")</f>
        <v>領収書G100</v>
      </c>
      <c r="M111" s="282"/>
      <c r="N111" s="258" t="str">
        <f t="shared" ref="N111:R111" si="409">IF($H111=N$6,$I111,"")</f>
        <v/>
      </c>
      <c r="O111" s="136" t="str">
        <f t="shared" si="409"/>
        <v/>
      </c>
      <c r="P111" s="136" t="str">
        <f t="shared" si="409"/>
        <v/>
      </c>
      <c r="Q111" s="136" t="str">
        <f t="shared" si="409"/>
        <v/>
      </c>
      <c r="R111" s="137" t="str">
        <f t="shared" si="409"/>
        <v/>
      </c>
      <c r="S111" s="122" t="str">
        <f t="shared" ref="S111:AI111" si="410">IF($H111=S$6,$J111,"")</f>
        <v/>
      </c>
      <c r="T111" s="123" t="str">
        <f t="shared" si="410"/>
        <v/>
      </c>
      <c r="U111" s="123" t="str">
        <f t="shared" si="410"/>
        <v/>
      </c>
      <c r="V111" s="123">
        <f t="shared" si="410"/>
        <v>3000</v>
      </c>
      <c r="W111" s="122" t="str">
        <f t="shared" si="410"/>
        <v/>
      </c>
      <c r="X111" s="123" t="str">
        <f t="shared" si="410"/>
        <v/>
      </c>
      <c r="Y111" s="123" t="str">
        <f t="shared" si="410"/>
        <v/>
      </c>
      <c r="Z111" s="123" t="str">
        <f t="shared" si="410"/>
        <v/>
      </c>
      <c r="AA111" s="122" t="str">
        <f t="shared" si="410"/>
        <v/>
      </c>
      <c r="AB111" s="123" t="str">
        <f t="shared" si="410"/>
        <v/>
      </c>
      <c r="AC111" s="123" t="str">
        <f t="shared" si="410"/>
        <v/>
      </c>
      <c r="AD111" s="123" t="str">
        <f t="shared" si="410"/>
        <v/>
      </c>
      <c r="AE111" s="123" t="str">
        <f t="shared" si="410"/>
        <v/>
      </c>
      <c r="AF111" s="123" t="str">
        <f t="shared" si="410"/>
        <v/>
      </c>
      <c r="AG111" s="123" t="str">
        <f t="shared" si="410"/>
        <v/>
      </c>
      <c r="AH111" s="122" t="str">
        <f t="shared" si="410"/>
        <v/>
      </c>
      <c r="AI111" s="129" t="str">
        <f t="shared" si="410"/>
        <v/>
      </c>
      <c r="AJ111" s="56"/>
      <c r="AK111" s="38"/>
      <c r="AL111" s="98" t="s">
        <v>123</v>
      </c>
      <c r="AM111" s="248">
        <f t="shared" si="74"/>
        <v>105</v>
      </c>
      <c r="AN111" s="138" t="str">
        <f t="shared" ref="AN111:AR111" si="411">IF(AND($G111=AN$4,$H111=AN$6),$I111,"")</f>
        <v/>
      </c>
      <c r="AO111" s="139" t="str">
        <f t="shared" si="411"/>
        <v/>
      </c>
      <c r="AP111" s="139" t="str">
        <f t="shared" si="411"/>
        <v/>
      </c>
      <c r="AQ111" s="139" t="str">
        <f t="shared" si="411"/>
        <v/>
      </c>
      <c r="AR111" s="139" t="str">
        <f t="shared" si="411"/>
        <v/>
      </c>
      <c r="AS111" s="118"/>
      <c r="AT111" s="138" t="str">
        <f t="shared" si="3"/>
        <v/>
      </c>
      <c r="AU111" s="139" t="str">
        <f t="shared" si="4"/>
        <v/>
      </c>
      <c r="AV111" s="139" t="str">
        <f t="shared" si="5"/>
        <v/>
      </c>
      <c r="AW111" s="139" t="str">
        <f t="shared" si="6"/>
        <v/>
      </c>
      <c r="AX111" s="139" t="str">
        <f t="shared" si="7"/>
        <v/>
      </c>
      <c r="AY111" s="140" t="str">
        <f t="shared" si="8"/>
        <v/>
      </c>
      <c r="AZ111" s="141" t="str">
        <f t="shared" si="9"/>
        <v/>
      </c>
      <c r="BA111" s="139">
        <f t="shared" si="10"/>
        <v>3000</v>
      </c>
      <c r="BB111" s="139" t="str">
        <f t="shared" si="11"/>
        <v/>
      </c>
      <c r="BC111" s="139" t="str">
        <f t="shared" si="12"/>
        <v/>
      </c>
      <c r="BD111" s="140" t="str">
        <f t="shared" si="13"/>
        <v/>
      </c>
      <c r="BE111" s="122" t="str">
        <f t="shared" si="14"/>
        <v/>
      </c>
      <c r="BF111" s="123" t="str">
        <f t="shared" si="15"/>
        <v/>
      </c>
      <c r="BG111" s="123" t="str">
        <f t="shared" si="16"/>
        <v/>
      </c>
      <c r="BH111" s="123" t="str">
        <f t="shared" si="17"/>
        <v/>
      </c>
      <c r="BI111" s="122" t="str">
        <f t="shared" si="18"/>
        <v/>
      </c>
      <c r="BJ111" s="123" t="str">
        <f t="shared" si="19"/>
        <v/>
      </c>
      <c r="BK111" s="123" t="str">
        <f t="shared" si="20"/>
        <v/>
      </c>
      <c r="BL111" s="123" t="str">
        <f t="shared" si="21"/>
        <v/>
      </c>
      <c r="BM111" s="123" t="str">
        <f t="shared" si="22"/>
        <v/>
      </c>
      <c r="BN111" s="123" t="str">
        <f t="shared" si="23"/>
        <v/>
      </c>
      <c r="BO111" s="123" t="str">
        <f t="shared" si="24"/>
        <v/>
      </c>
      <c r="BP111" s="123" t="str">
        <f t="shared" si="25"/>
        <v/>
      </c>
      <c r="BQ111" s="124" t="str">
        <f t="shared" si="26"/>
        <v/>
      </c>
      <c r="BR111" s="141" t="str">
        <f t="shared" si="27"/>
        <v/>
      </c>
      <c r="BS111" s="139" t="str">
        <f t="shared" si="28"/>
        <v/>
      </c>
      <c r="BT111" s="139" t="str">
        <f t="shared" si="29"/>
        <v/>
      </c>
      <c r="BU111" s="139" t="str">
        <f t="shared" si="30"/>
        <v/>
      </c>
      <c r="BV111" s="139" t="str">
        <f t="shared" si="31"/>
        <v/>
      </c>
      <c r="BW111" s="140" t="str">
        <f t="shared" si="32"/>
        <v/>
      </c>
      <c r="BX111" s="141" t="str">
        <f t="shared" si="33"/>
        <v/>
      </c>
      <c r="BY111" s="139" t="str">
        <f t="shared" si="34"/>
        <v/>
      </c>
      <c r="BZ111" s="139" t="str">
        <f t="shared" si="35"/>
        <v/>
      </c>
      <c r="CA111" s="139" t="str">
        <f t="shared" si="36"/>
        <v/>
      </c>
      <c r="CB111" s="139" t="str">
        <f t="shared" si="37"/>
        <v/>
      </c>
      <c r="CC111" s="139" t="str">
        <f t="shared" si="38"/>
        <v/>
      </c>
      <c r="CD111" s="140" t="str">
        <f t="shared" si="39"/>
        <v/>
      </c>
      <c r="CE111" s="141" t="str">
        <f t="shared" si="40"/>
        <v/>
      </c>
      <c r="CF111" s="139" t="str">
        <f t="shared" si="41"/>
        <v/>
      </c>
      <c r="CG111" s="139" t="str">
        <f t="shared" si="42"/>
        <v/>
      </c>
      <c r="CH111" s="139" t="str">
        <f t="shared" si="43"/>
        <v/>
      </c>
      <c r="CI111" s="139" t="str">
        <f t="shared" si="44"/>
        <v/>
      </c>
      <c r="CJ111" s="139" t="str">
        <f t="shared" si="45"/>
        <v/>
      </c>
      <c r="CK111" s="140" t="str">
        <f t="shared" si="46"/>
        <v/>
      </c>
      <c r="CL111" s="141" t="str">
        <f t="shared" si="47"/>
        <v/>
      </c>
      <c r="CM111" s="139" t="str">
        <f t="shared" si="48"/>
        <v/>
      </c>
      <c r="CN111" s="139" t="str">
        <f t="shared" si="49"/>
        <v/>
      </c>
      <c r="CO111" s="139" t="str">
        <f t="shared" si="50"/>
        <v/>
      </c>
      <c r="CP111" s="139" t="str">
        <f t="shared" si="51"/>
        <v/>
      </c>
      <c r="CQ111" s="154" t="str">
        <f t="shared" si="52"/>
        <v/>
      </c>
      <c r="CR111" s="127"/>
      <c r="CS111" s="122" t="str">
        <f t="shared" si="53"/>
        <v/>
      </c>
      <c r="CT111" s="123" t="str">
        <f t="shared" si="54"/>
        <v/>
      </c>
      <c r="CU111" s="123" t="str">
        <f t="shared" si="55"/>
        <v/>
      </c>
      <c r="CV111" s="123" t="str">
        <f t="shared" si="56"/>
        <v/>
      </c>
      <c r="CW111" s="123" t="str">
        <f t="shared" si="57"/>
        <v/>
      </c>
      <c r="CX111" s="123" t="str">
        <f t="shared" si="58"/>
        <v/>
      </c>
      <c r="CY111" s="123" t="str">
        <f t="shared" si="59"/>
        <v/>
      </c>
      <c r="CZ111" s="123" t="str">
        <f t="shared" si="60"/>
        <v/>
      </c>
      <c r="DA111" s="124" t="str">
        <f t="shared" si="61"/>
        <v/>
      </c>
      <c r="DB111" s="128" t="str">
        <f t="shared" si="62"/>
        <v/>
      </c>
      <c r="DC111" s="123" t="str">
        <f t="shared" si="63"/>
        <v/>
      </c>
      <c r="DD111" s="123" t="str">
        <f t="shared" si="64"/>
        <v/>
      </c>
      <c r="DE111" s="123" t="str">
        <f t="shared" si="65"/>
        <v/>
      </c>
      <c r="DF111" s="123" t="str">
        <f t="shared" si="66"/>
        <v/>
      </c>
      <c r="DG111" s="123" t="str">
        <f t="shared" si="67"/>
        <v/>
      </c>
      <c r="DH111" s="123" t="str">
        <f t="shared" si="68"/>
        <v/>
      </c>
      <c r="DI111" s="129" t="str">
        <f t="shared" si="69"/>
        <v/>
      </c>
      <c r="DJ111" s="98" t="s">
        <v>123</v>
      </c>
      <c r="DK111" s="248">
        <f t="shared" si="76"/>
        <v>105</v>
      </c>
    </row>
    <row r="112" spans="2:115" ht="22.5" customHeight="1">
      <c r="B112" s="98" t="s">
        <v>123</v>
      </c>
      <c r="C112" s="248">
        <f t="shared" si="70"/>
        <v>106</v>
      </c>
      <c r="D112" s="259">
        <v>45756</v>
      </c>
      <c r="E112" s="281" t="s">
        <v>128</v>
      </c>
      <c r="F112" s="261" t="s">
        <v>223</v>
      </c>
      <c r="G112" s="238" t="s">
        <v>30</v>
      </c>
      <c r="H112" s="254" t="s">
        <v>54</v>
      </c>
      <c r="I112" s="262"/>
      <c r="J112" s="263">
        <v>2640</v>
      </c>
      <c r="K112" s="107">
        <f t="shared" si="71"/>
        <v>383613</v>
      </c>
      <c r="L112" s="256" t="str">
        <f t="shared" ref="L112:L113" si="412">HYPERLINK("./領収書_公開用/外領収書G101,102.pdf","領収書G101,G102")</f>
        <v>領収書G101,G102</v>
      </c>
      <c r="M112" s="267"/>
      <c r="N112" s="258" t="str">
        <f t="shared" ref="N112:R112" si="413">IF($H112=N$6,$I112,"")</f>
        <v/>
      </c>
      <c r="O112" s="136" t="str">
        <f t="shared" si="413"/>
        <v/>
      </c>
      <c r="P112" s="136" t="str">
        <f t="shared" si="413"/>
        <v/>
      </c>
      <c r="Q112" s="136" t="str">
        <f t="shared" si="413"/>
        <v/>
      </c>
      <c r="R112" s="137" t="str">
        <f t="shared" si="413"/>
        <v/>
      </c>
      <c r="S112" s="122" t="str">
        <f t="shared" ref="S112:AI112" si="414">IF($H112=S$6,$J112,"")</f>
        <v/>
      </c>
      <c r="T112" s="123" t="str">
        <f t="shared" si="414"/>
        <v/>
      </c>
      <c r="U112" s="123" t="str">
        <f t="shared" si="414"/>
        <v/>
      </c>
      <c r="V112" s="123" t="str">
        <f t="shared" si="414"/>
        <v/>
      </c>
      <c r="W112" s="122" t="str">
        <f t="shared" si="414"/>
        <v/>
      </c>
      <c r="X112" s="123">
        <f t="shared" si="414"/>
        <v>2640</v>
      </c>
      <c r="Y112" s="123" t="str">
        <f t="shared" si="414"/>
        <v/>
      </c>
      <c r="Z112" s="123" t="str">
        <f t="shared" si="414"/>
        <v/>
      </c>
      <c r="AA112" s="122" t="str">
        <f t="shared" si="414"/>
        <v/>
      </c>
      <c r="AB112" s="123" t="str">
        <f t="shared" si="414"/>
        <v/>
      </c>
      <c r="AC112" s="123" t="str">
        <f t="shared" si="414"/>
        <v/>
      </c>
      <c r="AD112" s="123" t="str">
        <f t="shared" si="414"/>
        <v/>
      </c>
      <c r="AE112" s="123" t="str">
        <f t="shared" si="414"/>
        <v/>
      </c>
      <c r="AF112" s="123" t="str">
        <f t="shared" si="414"/>
        <v/>
      </c>
      <c r="AG112" s="123" t="str">
        <f t="shared" si="414"/>
        <v/>
      </c>
      <c r="AH112" s="122" t="str">
        <f t="shared" si="414"/>
        <v/>
      </c>
      <c r="AI112" s="129" t="str">
        <f t="shared" si="414"/>
        <v/>
      </c>
      <c r="AJ112" s="56"/>
      <c r="AK112" s="38"/>
      <c r="AL112" s="98" t="s">
        <v>123</v>
      </c>
      <c r="AM112" s="248">
        <f t="shared" si="74"/>
        <v>106</v>
      </c>
      <c r="AN112" s="138" t="str">
        <f t="shared" ref="AN112:AR112" si="415">IF(AND($G112=AN$4,$H112=AN$6),$I112,"")</f>
        <v/>
      </c>
      <c r="AO112" s="139" t="str">
        <f t="shared" si="415"/>
        <v/>
      </c>
      <c r="AP112" s="139" t="str">
        <f t="shared" si="415"/>
        <v/>
      </c>
      <c r="AQ112" s="139" t="str">
        <f t="shared" si="415"/>
        <v/>
      </c>
      <c r="AR112" s="139" t="str">
        <f t="shared" si="415"/>
        <v/>
      </c>
      <c r="AS112" s="118"/>
      <c r="AT112" s="138" t="str">
        <f t="shared" si="3"/>
        <v/>
      </c>
      <c r="AU112" s="139" t="str">
        <f t="shared" si="4"/>
        <v/>
      </c>
      <c r="AV112" s="139" t="str">
        <f t="shared" si="5"/>
        <v/>
      </c>
      <c r="AW112" s="139" t="str">
        <f t="shared" si="6"/>
        <v/>
      </c>
      <c r="AX112" s="139" t="str">
        <f t="shared" si="7"/>
        <v/>
      </c>
      <c r="AY112" s="140" t="str">
        <f t="shared" si="8"/>
        <v/>
      </c>
      <c r="AZ112" s="141" t="str">
        <f t="shared" si="9"/>
        <v/>
      </c>
      <c r="BA112" s="139" t="str">
        <f t="shared" si="10"/>
        <v/>
      </c>
      <c r="BB112" s="139" t="str">
        <f t="shared" si="11"/>
        <v/>
      </c>
      <c r="BC112" s="139" t="str">
        <f t="shared" si="12"/>
        <v/>
      </c>
      <c r="BD112" s="140" t="str">
        <f t="shared" si="13"/>
        <v/>
      </c>
      <c r="BE112" s="122" t="str">
        <f t="shared" si="14"/>
        <v/>
      </c>
      <c r="BF112" s="123" t="str">
        <f t="shared" si="15"/>
        <v/>
      </c>
      <c r="BG112" s="123" t="str">
        <f t="shared" si="16"/>
        <v/>
      </c>
      <c r="BH112" s="123" t="str">
        <f t="shared" si="17"/>
        <v/>
      </c>
      <c r="BI112" s="122" t="str">
        <f t="shared" si="18"/>
        <v/>
      </c>
      <c r="BJ112" s="123" t="str">
        <f t="shared" si="19"/>
        <v/>
      </c>
      <c r="BK112" s="123" t="str">
        <f t="shared" si="20"/>
        <v/>
      </c>
      <c r="BL112" s="123" t="str">
        <f t="shared" si="21"/>
        <v/>
      </c>
      <c r="BM112" s="123" t="str">
        <f t="shared" si="22"/>
        <v/>
      </c>
      <c r="BN112" s="123" t="str">
        <f t="shared" si="23"/>
        <v/>
      </c>
      <c r="BO112" s="123" t="str">
        <f t="shared" si="24"/>
        <v/>
      </c>
      <c r="BP112" s="123" t="str">
        <f t="shared" si="25"/>
        <v/>
      </c>
      <c r="BQ112" s="124" t="str">
        <f t="shared" si="26"/>
        <v/>
      </c>
      <c r="BR112" s="141" t="str">
        <f t="shared" si="27"/>
        <v/>
      </c>
      <c r="BS112" s="139" t="str">
        <f t="shared" si="28"/>
        <v/>
      </c>
      <c r="BT112" s="139" t="str">
        <f t="shared" si="29"/>
        <v/>
      </c>
      <c r="BU112" s="139" t="str">
        <f t="shared" si="30"/>
        <v/>
      </c>
      <c r="BV112" s="139" t="str">
        <f t="shared" si="31"/>
        <v/>
      </c>
      <c r="BW112" s="140" t="str">
        <f t="shared" si="32"/>
        <v/>
      </c>
      <c r="BX112" s="141" t="str">
        <f t="shared" si="33"/>
        <v/>
      </c>
      <c r="BY112" s="139" t="str">
        <f t="shared" si="34"/>
        <v/>
      </c>
      <c r="BZ112" s="139" t="str">
        <f t="shared" si="35"/>
        <v/>
      </c>
      <c r="CA112" s="139" t="str">
        <f t="shared" si="36"/>
        <v/>
      </c>
      <c r="CB112" s="139" t="str">
        <f t="shared" si="37"/>
        <v/>
      </c>
      <c r="CC112" s="139" t="str">
        <f t="shared" si="38"/>
        <v/>
      </c>
      <c r="CD112" s="140" t="str">
        <f t="shared" si="39"/>
        <v/>
      </c>
      <c r="CE112" s="141" t="str">
        <f t="shared" si="40"/>
        <v/>
      </c>
      <c r="CF112" s="139" t="str">
        <f t="shared" si="41"/>
        <v/>
      </c>
      <c r="CG112" s="139" t="str">
        <f t="shared" si="42"/>
        <v/>
      </c>
      <c r="CH112" s="139" t="str">
        <f t="shared" si="43"/>
        <v/>
      </c>
      <c r="CI112" s="139" t="str">
        <f t="shared" si="44"/>
        <v/>
      </c>
      <c r="CJ112" s="139" t="str">
        <f t="shared" si="45"/>
        <v/>
      </c>
      <c r="CK112" s="140" t="str">
        <f t="shared" si="46"/>
        <v/>
      </c>
      <c r="CL112" s="141" t="str">
        <f t="shared" si="47"/>
        <v/>
      </c>
      <c r="CM112" s="139" t="str">
        <f t="shared" si="48"/>
        <v/>
      </c>
      <c r="CN112" s="139" t="str">
        <f t="shared" si="49"/>
        <v/>
      </c>
      <c r="CO112" s="139" t="str">
        <f t="shared" si="50"/>
        <v/>
      </c>
      <c r="CP112" s="139" t="str">
        <f t="shared" si="51"/>
        <v/>
      </c>
      <c r="CQ112" s="154" t="str">
        <f t="shared" si="52"/>
        <v/>
      </c>
      <c r="CR112" s="127"/>
      <c r="CS112" s="122" t="str">
        <f t="shared" si="53"/>
        <v/>
      </c>
      <c r="CT112" s="123" t="str">
        <f t="shared" si="54"/>
        <v/>
      </c>
      <c r="CU112" s="123" t="str">
        <f t="shared" si="55"/>
        <v/>
      </c>
      <c r="CV112" s="123" t="str">
        <f t="shared" si="56"/>
        <v/>
      </c>
      <c r="CW112" s="123">
        <f t="shared" si="57"/>
        <v>2640</v>
      </c>
      <c r="CX112" s="123" t="str">
        <f t="shared" si="58"/>
        <v/>
      </c>
      <c r="CY112" s="123" t="str">
        <f t="shared" si="59"/>
        <v/>
      </c>
      <c r="CZ112" s="123" t="str">
        <f t="shared" si="60"/>
        <v/>
      </c>
      <c r="DA112" s="124" t="str">
        <f t="shared" si="61"/>
        <v/>
      </c>
      <c r="DB112" s="128" t="str">
        <f t="shared" si="62"/>
        <v/>
      </c>
      <c r="DC112" s="123" t="str">
        <f t="shared" si="63"/>
        <v/>
      </c>
      <c r="DD112" s="123" t="str">
        <f t="shared" si="64"/>
        <v/>
      </c>
      <c r="DE112" s="123" t="str">
        <f t="shared" si="65"/>
        <v/>
      </c>
      <c r="DF112" s="123" t="str">
        <f t="shared" si="66"/>
        <v/>
      </c>
      <c r="DG112" s="123" t="str">
        <f t="shared" si="67"/>
        <v/>
      </c>
      <c r="DH112" s="123" t="str">
        <f t="shared" si="68"/>
        <v/>
      </c>
      <c r="DI112" s="129" t="str">
        <f t="shared" si="69"/>
        <v/>
      </c>
      <c r="DJ112" s="98" t="s">
        <v>123</v>
      </c>
      <c r="DK112" s="248">
        <f t="shared" si="76"/>
        <v>106</v>
      </c>
    </row>
    <row r="113" spans="2:115" ht="22.5" customHeight="1">
      <c r="B113" s="98" t="s">
        <v>123</v>
      </c>
      <c r="C113" s="248">
        <f t="shared" si="70"/>
        <v>107</v>
      </c>
      <c r="D113" s="259">
        <v>45756</v>
      </c>
      <c r="E113" s="281" t="s">
        <v>128</v>
      </c>
      <c r="F113" s="261" t="s">
        <v>224</v>
      </c>
      <c r="G113" s="238" t="s">
        <v>30</v>
      </c>
      <c r="H113" s="254" t="s">
        <v>54</v>
      </c>
      <c r="I113" s="262"/>
      <c r="J113" s="263">
        <v>352</v>
      </c>
      <c r="K113" s="107">
        <f t="shared" si="71"/>
        <v>383261</v>
      </c>
      <c r="L113" s="256" t="str">
        <f t="shared" si="412"/>
        <v>領収書G101,G102</v>
      </c>
      <c r="M113" s="267"/>
      <c r="N113" s="258" t="str">
        <f t="shared" ref="N113:R113" si="416">IF($H113=N$6,$I113,"")</f>
        <v/>
      </c>
      <c r="O113" s="136" t="str">
        <f t="shared" si="416"/>
        <v/>
      </c>
      <c r="P113" s="136" t="str">
        <f t="shared" si="416"/>
        <v/>
      </c>
      <c r="Q113" s="136" t="str">
        <f t="shared" si="416"/>
        <v/>
      </c>
      <c r="R113" s="137" t="str">
        <f t="shared" si="416"/>
        <v/>
      </c>
      <c r="S113" s="122" t="str">
        <f t="shared" ref="S113:AI113" si="417">IF($H113=S$6,$J113,"")</f>
        <v/>
      </c>
      <c r="T113" s="123" t="str">
        <f t="shared" si="417"/>
        <v/>
      </c>
      <c r="U113" s="123" t="str">
        <f t="shared" si="417"/>
        <v/>
      </c>
      <c r="V113" s="123" t="str">
        <f t="shared" si="417"/>
        <v/>
      </c>
      <c r="W113" s="122" t="str">
        <f t="shared" si="417"/>
        <v/>
      </c>
      <c r="X113" s="123">
        <f t="shared" si="417"/>
        <v>352</v>
      </c>
      <c r="Y113" s="123" t="str">
        <f t="shared" si="417"/>
        <v/>
      </c>
      <c r="Z113" s="123" t="str">
        <f t="shared" si="417"/>
        <v/>
      </c>
      <c r="AA113" s="122" t="str">
        <f t="shared" si="417"/>
        <v/>
      </c>
      <c r="AB113" s="123" t="str">
        <f t="shared" si="417"/>
        <v/>
      </c>
      <c r="AC113" s="123" t="str">
        <f t="shared" si="417"/>
        <v/>
      </c>
      <c r="AD113" s="123" t="str">
        <f t="shared" si="417"/>
        <v/>
      </c>
      <c r="AE113" s="123" t="str">
        <f t="shared" si="417"/>
        <v/>
      </c>
      <c r="AF113" s="123" t="str">
        <f t="shared" si="417"/>
        <v/>
      </c>
      <c r="AG113" s="123" t="str">
        <f t="shared" si="417"/>
        <v/>
      </c>
      <c r="AH113" s="122" t="str">
        <f t="shared" si="417"/>
        <v/>
      </c>
      <c r="AI113" s="129" t="str">
        <f t="shared" si="417"/>
        <v/>
      </c>
      <c r="AJ113" s="56"/>
      <c r="AK113" s="38"/>
      <c r="AL113" s="98" t="s">
        <v>123</v>
      </c>
      <c r="AM113" s="248">
        <f t="shared" si="74"/>
        <v>107</v>
      </c>
      <c r="AN113" s="138" t="str">
        <f t="shared" ref="AN113:AR113" si="418">IF(AND($G113=AN$4,$H113=AN$6),$I113,"")</f>
        <v/>
      </c>
      <c r="AO113" s="139" t="str">
        <f t="shared" si="418"/>
        <v/>
      </c>
      <c r="AP113" s="139" t="str">
        <f t="shared" si="418"/>
        <v/>
      </c>
      <c r="AQ113" s="139" t="str">
        <f t="shared" si="418"/>
        <v/>
      </c>
      <c r="AR113" s="139" t="str">
        <f t="shared" si="418"/>
        <v/>
      </c>
      <c r="AS113" s="118"/>
      <c r="AT113" s="138" t="str">
        <f t="shared" si="3"/>
        <v/>
      </c>
      <c r="AU113" s="139" t="str">
        <f t="shared" si="4"/>
        <v/>
      </c>
      <c r="AV113" s="139" t="str">
        <f t="shared" si="5"/>
        <v/>
      </c>
      <c r="AW113" s="139" t="str">
        <f t="shared" si="6"/>
        <v/>
      </c>
      <c r="AX113" s="139" t="str">
        <f t="shared" si="7"/>
        <v/>
      </c>
      <c r="AY113" s="140" t="str">
        <f t="shared" si="8"/>
        <v/>
      </c>
      <c r="AZ113" s="141" t="str">
        <f t="shared" si="9"/>
        <v/>
      </c>
      <c r="BA113" s="139" t="str">
        <f t="shared" si="10"/>
        <v/>
      </c>
      <c r="BB113" s="139" t="str">
        <f t="shared" si="11"/>
        <v/>
      </c>
      <c r="BC113" s="139" t="str">
        <f t="shared" si="12"/>
        <v/>
      </c>
      <c r="BD113" s="140" t="str">
        <f t="shared" si="13"/>
        <v/>
      </c>
      <c r="BE113" s="122" t="str">
        <f t="shared" si="14"/>
        <v/>
      </c>
      <c r="BF113" s="123" t="str">
        <f t="shared" si="15"/>
        <v/>
      </c>
      <c r="BG113" s="123" t="str">
        <f t="shared" si="16"/>
        <v/>
      </c>
      <c r="BH113" s="123" t="str">
        <f t="shared" si="17"/>
        <v/>
      </c>
      <c r="BI113" s="122" t="str">
        <f t="shared" si="18"/>
        <v/>
      </c>
      <c r="BJ113" s="123" t="str">
        <f t="shared" si="19"/>
        <v/>
      </c>
      <c r="BK113" s="123" t="str">
        <f t="shared" si="20"/>
        <v/>
      </c>
      <c r="BL113" s="123" t="str">
        <f t="shared" si="21"/>
        <v/>
      </c>
      <c r="BM113" s="123" t="str">
        <f t="shared" si="22"/>
        <v/>
      </c>
      <c r="BN113" s="123" t="str">
        <f t="shared" si="23"/>
        <v/>
      </c>
      <c r="BO113" s="123" t="str">
        <f t="shared" si="24"/>
        <v/>
      </c>
      <c r="BP113" s="123" t="str">
        <f t="shared" si="25"/>
        <v/>
      </c>
      <c r="BQ113" s="124" t="str">
        <f t="shared" si="26"/>
        <v/>
      </c>
      <c r="BR113" s="142" t="str">
        <f t="shared" si="27"/>
        <v/>
      </c>
      <c r="BS113" s="143" t="str">
        <f t="shared" si="28"/>
        <v/>
      </c>
      <c r="BT113" s="143" t="str">
        <f t="shared" si="29"/>
        <v/>
      </c>
      <c r="BU113" s="143" t="str">
        <f t="shared" si="30"/>
        <v/>
      </c>
      <c r="BV113" s="143" t="str">
        <f t="shared" si="31"/>
        <v/>
      </c>
      <c r="BW113" s="144" t="str">
        <f t="shared" si="32"/>
        <v/>
      </c>
      <c r="BX113" s="141" t="str">
        <f t="shared" si="33"/>
        <v/>
      </c>
      <c r="BY113" s="139" t="str">
        <f t="shared" si="34"/>
        <v/>
      </c>
      <c r="BZ113" s="139" t="str">
        <f t="shared" si="35"/>
        <v/>
      </c>
      <c r="CA113" s="139" t="str">
        <f t="shared" si="36"/>
        <v/>
      </c>
      <c r="CB113" s="139" t="str">
        <f t="shared" si="37"/>
        <v/>
      </c>
      <c r="CC113" s="139" t="str">
        <f t="shared" si="38"/>
        <v/>
      </c>
      <c r="CD113" s="140" t="str">
        <f t="shared" si="39"/>
        <v/>
      </c>
      <c r="CE113" s="141" t="str">
        <f t="shared" si="40"/>
        <v/>
      </c>
      <c r="CF113" s="139" t="str">
        <f t="shared" si="41"/>
        <v/>
      </c>
      <c r="CG113" s="139" t="str">
        <f t="shared" si="42"/>
        <v/>
      </c>
      <c r="CH113" s="139" t="str">
        <f t="shared" si="43"/>
        <v/>
      </c>
      <c r="CI113" s="139" t="str">
        <f t="shared" si="44"/>
        <v/>
      </c>
      <c r="CJ113" s="139" t="str">
        <f t="shared" si="45"/>
        <v/>
      </c>
      <c r="CK113" s="140" t="str">
        <f t="shared" si="46"/>
        <v/>
      </c>
      <c r="CL113" s="142" t="str">
        <f t="shared" si="47"/>
        <v/>
      </c>
      <c r="CM113" s="143" t="str">
        <f t="shared" si="48"/>
        <v/>
      </c>
      <c r="CN113" s="143" t="str">
        <f t="shared" si="49"/>
        <v/>
      </c>
      <c r="CO113" s="143" t="str">
        <f t="shared" si="50"/>
        <v/>
      </c>
      <c r="CP113" s="143" t="str">
        <f t="shared" si="51"/>
        <v/>
      </c>
      <c r="CQ113" s="145" t="str">
        <f t="shared" si="52"/>
        <v/>
      </c>
      <c r="CR113" s="127"/>
      <c r="CS113" s="122" t="str">
        <f t="shared" si="53"/>
        <v/>
      </c>
      <c r="CT113" s="123" t="str">
        <f t="shared" si="54"/>
        <v/>
      </c>
      <c r="CU113" s="123" t="str">
        <f t="shared" si="55"/>
        <v/>
      </c>
      <c r="CV113" s="123" t="str">
        <f t="shared" si="56"/>
        <v/>
      </c>
      <c r="CW113" s="123">
        <f t="shared" si="57"/>
        <v>352</v>
      </c>
      <c r="CX113" s="123" t="str">
        <f t="shared" si="58"/>
        <v/>
      </c>
      <c r="CY113" s="123" t="str">
        <f t="shared" si="59"/>
        <v/>
      </c>
      <c r="CZ113" s="123" t="str">
        <f t="shared" si="60"/>
        <v/>
      </c>
      <c r="DA113" s="124" t="str">
        <f t="shared" si="61"/>
        <v/>
      </c>
      <c r="DB113" s="128" t="str">
        <f t="shared" si="62"/>
        <v/>
      </c>
      <c r="DC113" s="123" t="str">
        <f t="shared" si="63"/>
        <v/>
      </c>
      <c r="DD113" s="123" t="str">
        <f t="shared" si="64"/>
        <v/>
      </c>
      <c r="DE113" s="123" t="str">
        <f t="shared" si="65"/>
        <v/>
      </c>
      <c r="DF113" s="123" t="str">
        <f t="shared" si="66"/>
        <v/>
      </c>
      <c r="DG113" s="123" t="str">
        <f t="shared" si="67"/>
        <v/>
      </c>
      <c r="DH113" s="123" t="str">
        <f t="shared" si="68"/>
        <v/>
      </c>
      <c r="DI113" s="129" t="str">
        <f t="shared" si="69"/>
        <v/>
      </c>
      <c r="DJ113" s="98" t="s">
        <v>123</v>
      </c>
      <c r="DK113" s="248">
        <f t="shared" si="76"/>
        <v>107</v>
      </c>
    </row>
    <row r="114" spans="2:115" ht="22.5" customHeight="1">
      <c r="B114" s="98" t="s">
        <v>123</v>
      </c>
      <c r="C114" s="248">
        <f t="shared" si="70"/>
        <v>108</v>
      </c>
      <c r="D114" s="259">
        <v>45756</v>
      </c>
      <c r="E114" s="281" t="s">
        <v>128</v>
      </c>
      <c r="F114" s="261" t="s">
        <v>225</v>
      </c>
      <c r="G114" s="238" t="s">
        <v>30</v>
      </c>
      <c r="H114" s="254" t="s">
        <v>54</v>
      </c>
      <c r="I114" s="270"/>
      <c r="J114" s="263">
        <v>14630</v>
      </c>
      <c r="K114" s="107">
        <f t="shared" si="71"/>
        <v>368631</v>
      </c>
      <c r="L114" s="256" t="str">
        <f>HYPERLINK("./領収書_公開用/外領収書G103.pdf","領収書G103")</f>
        <v>領収書G103</v>
      </c>
      <c r="M114" s="267"/>
      <c r="N114" s="258" t="str">
        <f t="shared" ref="N114:R114" si="419">IF($H114=N$6,$I114,"")</f>
        <v/>
      </c>
      <c r="O114" s="136" t="str">
        <f t="shared" si="419"/>
        <v/>
      </c>
      <c r="P114" s="136" t="str">
        <f t="shared" si="419"/>
        <v/>
      </c>
      <c r="Q114" s="136" t="str">
        <f t="shared" si="419"/>
        <v/>
      </c>
      <c r="R114" s="137" t="str">
        <f t="shared" si="419"/>
        <v/>
      </c>
      <c r="S114" s="122" t="str">
        <f t="shared" ref="S114:AI114" si="420">IF($H114=S$6,$J114,"")</f>
        <v/>
      </c>
      <c r="T114" s="123" t="str">
        <f t="shared" si="420"/>
        <v/>
      </c>
      <c r="U114" s="123" t="str">
        <f t="shared" si="420"/>
        <v/>
      </c>
      <c r="V114" s="123" t="str">
        <f t="shared" si="420"/>
        <v/>
      </c>
      <c r="W114" s="122" t="str">
        <f t="shared" si="420"/>
        <v/>
      </c>
      <c r="X114" s="123">
        <f t="shared" si="420"/>
        <v>14630</v>
      </c>
      <c r="Y114" s="123" t="str">
        <f t="shared" si="420"/>
        <v/>
      </c>
      <c r="Z114" s="123" t="str">
        <f t="shared" si="420"/>
        <v/>
      </c>
      <c r="AA114" s="122" t="str">
        <f t="shared" si="420"/>
        <v/>
      </c>
      <c r="AB114" s="123" t="str">
        <f t="shared" si="420"/>
        <v/>
      </c>
      <c r="AC114" s="123" t="str">
        <f t="shared" si="420"/>
        <v/>
      </c>
      <c r="AD114" s="123" t="str">
        <f t="shared" si="420"/>
        <v/>
      </c>
      <c r="AE114" s="123" t="str">
        <f t="shared" si="420"/>
        <v/>
      </c>
      <c r="AF114" s="123" t="str">
        <f t="shared" si="420"/>
        <v/>
      </c>
      <c r="AG114" s="123" t="str">
        <f t="shared" si="420"/>
        <v/>
      </c>
      <c r="AH114" s="122" t="str">
        <f t="shared" si="420"/>
        <v/>
      </c>
      <c r="AI114" s="129" t="str">
        <f t="shared" si="420"/>
        <v/>
      </c>
      <c r="AJ114" s="56"/>
      <c r="AK114" s="38"/>
      <c r="AL114" s="98" t="s">
        <v>123</v>
      </c>
      <c r="AM114" s="248">
        <f t="shared" si="74"/>
        <v>108</v>
      </c>
      <c r="AN114" s="138" t="str">
        <f t="shared" ref="AN114:AR114" si="421">IF(AND($G114=AN$4,$H114=AN$6),$I114,"")</f>
        <v/>
      </c>
      <c r="AO114" s="139" t="str">
        <f t="shared" si="421"/>
        <v/>
      </c>
      <c r="AP114" s="139" t="str">
        <f t="shared" si="421"/>
        <v/>
      </c>
      <c r="AQ114" s="139" t="str">
        <f t="shared" si="421"/>
        <v/>
      </c>
      <c r="AR114" s="139" t="str">
        <f t="shared" si="421"/>
        <v/>
      </c>
      <c r="AS114" s="118"/>
      <c r="AT114" s="138" t="str">
        <f t="shared" si="3"/>
        <v/>
      </c>
      <c r="AU114" s="139" t="str">
        <f t="shared" si="4"/>
        <v/>
      </c>
      <c r="AV114" s="139" t="str">
        <f t="shared" si="5"/>
        <v/>
      </c>
      <c r="AW114" s="139" t="str">
        <f t="shared" si="6"/>
        <v/>
      </c>
      <c r="AX114" s="139" t="str">
        <f t="shared" si="7"/>
        <v/>
      </c>
      <c r="AY114" s="140" t="str">
        <f t="shared" si="8"/>
        <v/>
      </c>
      <c r="AZ114" s="141" t="str">
        <f t="shared" si="9"/>
        <v/>
      </c>
      <c r="BA114" s="139" t="str">
        <f t="shared" si="10"/>
        <v/>
      </c>
      <c r="BB114" s="139" t="str">
        <f t="shared" si="11"/>
        <v/>
      </c>
      <c r="BC114" s="139" t="str">
        <f t="shared" si="12"/>
        <v/>
      </c>
      <c r="BD114" s="140" t="str">
        <f t="shared" si="13"/>
        <v/>
      </c>
      <c r="BE114" s="122" t="str">
        <f t="shared" si="14"/>
        <v/>
      </c>
      <c r="BF114" s="123" t="str">
        <f t="shared" si="15"/>
        <v/>
      </c>
      <c r="BG114" s="123" t="str">
        <f t="shared" si="16"/>
        <v/>
      </c>
      <c r="BH114" s="123" t="str">
        <f t="shared" si="17"/>
        <v/>
      </c>
      <c r="BI114" s="122" t="str">
        <f t="shared" si="18"/>
        <v/>
      </c>
      <c r="BJ114" s="123" t="str">
        <f t="shared" si="19"/>
        <v/>
      </c>
      <c r="BK114" s="123" t="str">
        <f t="shared" si="20"/>
        <v/>
      </c>
      <c r="BL114" s="123" t="str">
        <f t="shared" si="21"/>
        <v/>
      </c>
      <c r="BM114" s="123" t="str">
        <f t="shared" si="22"/>
        <v/>
      </c>
      <c r="BN114" s="123" t="str">
        <f t="shared" si="23"/>
        <v/>
      </c>
      <c r="BO114" s="123" t="str">
        <f t="shared" si="24"/>
        <v/>
      </c>
      <c r="BP114" s="123" t="str">
        <f t="shared" si="25"/>
        <v/>
      </c>
      <c r="BQ114" s="124" t="str">
        <f t="shared" si="26"/>
        <v/>
      </c>
      <c r="BR114" s="141" t="str">
        <f t="shared" si="27"/>
        <v/>
      </c>
      <c r="BS114" s="139" t="str">
        <f t="shared" si="28"/>
        <v/>
      </c>
      <c r="BT114" s="139" t="str">
        <f t="shared" si="29"/>
        <v/>
      </c>
      <c r="BU114" s="139" t="str">
        <f t="shared" si="30"/>
        <v/>
      </c>
      <c r="BV114" s="139" t="str">
        <f t="shared" si="31"/>
        <v/>
      </c>
      <c r="BW114" s="140" t="str">
        <f t="shared" si="32"/>
        <v/>
      </c>
      <c r="BX114" s="141" t="str">
        <f t="shared" si="33"/>
        <v/>
      </c>
      <c r="BY114" s="139" t="str">
        <f t="shared" si="34"/>
        <v/>
      </c>
      <c r="BZ114" s="139" t="str">
        <f t="shared" si="35"/>
        <v/>
      </c>
      <c r="CA114" s="139" t="str">
        <f t="shared" si="36"/>
        <v/>
      </c>
      <c r="CB114" s="139" t="str">
        <f t="shared" si="37"/>
        <v/>
      </c>
      <c r="CC114" s="139" t="str">
        <f t="shared" si="38"/>
        <v/>
      </c>
      <c r="CD114" s="140" t="str">
        <f t="shared" si="39"/>
        <v/>
      </c>
      <c r="CE114" s="141" t="str">
        <f t="shared" si="40"/>
        <v/>
      </c>
      <c r="CF114" s="139" t="str">
        <f t="shared" si="41"/>
        <v/>
      </c>
      <c r="CG114" s="139" t="str">
        <f t="shared" si="42"/>
        <v/>
      </c>
      <c r="CH114" s="139" t="str">
        <f t="shared" si="43"/>
        <v/>
      </c>
      <c r="CI114" s="139" t="str">
        <f t="shared" si="44"/>
        <v/>
      </c>
      <c r="CJ114" s="139" t="str">
        <f t="shared" si="45"/>
        <v/>
      </c>
      <c r="CK114" s="140" t="str">
        <f t="shared" si="46"/>
        <v/>
      </c>
      <c r="CL114" s="141" t="str">
        <f t="shared" si="47"/>
        <v/>
      </c>
      <c r="CM114" s="139" t="str">
        <f t="shared" si="48"/>
        <v/>
      </c>
      <c r="CN114" s="139" t="str">
        <f t="shared" si="49"/>
        <v/>
      </c>
      <c r="CO114" s="139" t="str">
        <f t="shared" si="50"/>
        <v/>
      </c>
      <c r="CP114" s="139" t="str">
        <f t="shared" si="51"/>
        <v/>
      </c>
      <c r="CQ114" s="154" t="str">
        <f t="shared" si="52"/>
        <v/>
      </c>
      <c r="CR114" s="127"/>
      <c r="CS114" s="122" t="str">
        <f t="shared" si="53"/>
        <v/>
      </c>
      <c r="CT114" s="123" t="str">
        <f t="shared" si="54"/>
        <v/>
      </c>
      <c r="CU114" s="123" t="str">
        <f t="shared" si="55"/>
        <v/>
      </c>
      <c r="CV114" s="123" t="str">
        <f t="shared" si="56"/>
        <v/>
      </c>
      <c r="CW114" s="123">
        <f t="shared" si="57"/>
        <v>14630</v>
      </c>
      <c r="CX114" s="123" t="str">
        <f t="shared" si="58"/>
        <v/>
      </c>
      <c r="CY114" s="123" t="str">
        <f t="shared" si="59"/>
        <v/>
      </c>
      <c r="CZ114" s="123" t="str">
        <f t="shared" si="60"/>
        <v/>
      </c>
      <c r="DA114" s="124" t="str">
        <f t="shared" si="61"/>
        <v/>
      </c>
      <c r="DB114" s="128" t="str">
        <f t="shared" si="62"/>
        <v/>
      </c>
      <c r="DC114" s="123" t="str">
        <f t="shared" si="63"/>
        <v/>
      </c>
      <c r="DD114" s="123" t="str">
        <f t="shared" si="64"/>
        <v/>
      </c>
      <c r="DE114" s="123" t="str">
        <f t="shared" si="65"/>
        <v/>
      </c>
      <c r="DF114" s="123" t="str">
        <f t="shared" si="66"/>
        <v/>
      </c>
      <c r="DG114" s="123" t="str">
        <f t="shared" si="67"/>
        <v/>
      </c>
      <c r="DH114" s="123" t="str">
        <f t="shared" si="68"/>
        <v/>
      </c>
      <c r="DI114" s="129" t="str">
        <f t="shared" si="69"/>
        <v/>
      </c>
      <c r="DJ114" s="98" t="s">
        <v>123</v>
      </c>
      <c r="DK114" s="248">
        <f t="shared" si="76"/>
        <v>108</v>
      </c>
    </row>
    <row r="115" spans="2:115" ht="22.5" customHeight="1">
      <c r="B115" s="98" t="s">
        <v>123</v>
      </c>
      <c r="C115" s="248">
        <f t="shared" si="70"/>
        <v>109</v>
      </c>
      <c r="D115" s="259">
        <v>45756</v>
      </c>
      <c r="E115" s="281" t="s">
        <v>128</v>
      </c>
      <c r="F115" s="271" t="s">
        <v>226</v>
      </c>
      <c r="G115" s="238" t="s">
        <v>30</v>
      </c>
      <c r="H115" s="254" t="s">
        <v>54</v>
      </c>
      <c r="I115" s="270"/>
      <c r="J115" s="263">
        <v>1793</v>
      </c>
      <c r="K115" s="107">
        <f t="shared" si="71"/>
        <v>366838</v>
      </c>
      <c r="L115" s="256" t="str">
        <f>HYPERLINK("./領収書_公開用/外領収書G104.pdf","領収書G104")</f>
        <v>領収書G104</v>
      </c>
      <c r="M115" s="267"/>
      <c r="N115" s="258" t="str">
        <f t="shared" ref="N115:R115" si="422">IF($H115=N$6,$I115,"")</f>
        <v/>
      </c>
      <c r="O115" s="136" t="str">
        <f t="shared" si="422"/>
        <v/>
      </c>
      <c r="P115" s="136" t="str">
        <f t="shared" si="422"/>
        <v/>
      </c>
      <c r="Q115" s="136" t="str">
        <f t="shared" si="422"/>
        <v/>
      </c>
      <c r="R115" s="137" t="str">
        <f t="shared" si="422"/>
        <v/>
      </c>
      <c r="S115" s="122" t="str">
        <f t="shared" ref="S115:AI115" si="423">IF($H115=S$6,$J115,"")</f>
        <v/>
      </c>
      <c r="T115" s="123" t="str">
        <f t="shared" si="423"/>
        <v/>
      </c>
      <c r="U115" s="123" t="str">
        <f t="shared" si="423"/>
        <v/>
      </c>
      <c r="V115" s="123" t="str">
        <f t="shared" si="423"/>
        <v/>
      </c>
      <c r="W115" s="122" t="str">
        <f t="shared" si="423"/>
        <v/>
      </c>
      <c r="X115" s="123">
        <f t="shared" si="423"/>
        <v>1793</v>
      </c>
      <c r="Y115" s="123" t="str">
        <f t="shared" si="423"/>
        <v/>
      </c>
      <c r="Z115" s="123" t="str">
        <f t="shared" si="423"/>
        <v/>
      </c>
      <c r="AA115" s="122" t="str">
        <f t="shared" si="423"/>
        <v/>
      </c>
      <c r="AB115" s="123" t="str">
        <f t="shared" si="423"/>
        <v/>
      </c>
      <c r="AC115" s="123" t="str">
        <f t="shared" si="423"/>
        <v/>
      </c>
      <c r="AD115" s="123" t="str">
        <f t="shared" si="423"/>
        <v/>
      </c>
      <c r="AE115" s="123" t="str">
        <f t="shared" si="423"/>
        <v/>
      </c>
      <c r="AF115" s="123" t="str">
        <f t="shared" si="423"/>
        <v/>
      </c>
      <c r="AG115" s="123" t="str">
        <f t="shared" si="423"/>
        <v/>
      </c>
      <c r="AH115" s="122" t="str">
        <f t="shared" si="423"/>
        <v/>
      </c>
      <c r="AI115" s="129" t="str">
        <f t="shared" si="423"/>
        <v/>
      </c>
      <c r="AJ115" s="56"/>
      <c r="AK115" s="38"/>
      <c r="AL115" s="98" t="s">
        <v>123</v>
      </c>
      <c r="AM115" s="248">
        <f t="shared" si="74"/>
        <v>109</v>
      </c>
      <c r="AN115" s="138" t="str">
        <f t="shared" ref="AN115:AR115" si="424">IF(AND($G115=AN$4,$H115=AN$6),$I115,"")</f>
        <v/>
      </c>
      <c r="AO115" s="139" t="str">
        <f t="shared" si="424"/>
        <v/>
      </c>
      <c r="AP115" s="139" t="str">
        <f t="shared" si="424"/>
        <v/>
      </c>
      <c r="AQ115" s="139" t="str">
        <f t="shared" si="424"/>
        <v/>
      </c>
      <c r="AR115" s="139" t="str">
        <f t="shared" si="424"/>
        <v/>
      </c>
      <c r="AS115" s="118"/>
      <c r="AT115" s="138" t="str">
        <f t="shared" si="3"/>
        <v/>
      </c>
      <c r="AU115" s="139" t="str">
        <f t="shared" si="4"/>
        <v/>
      </c>
      <c r="AV115" s="139" t="str">
        <f t="shared" si="5"/>
        <v/>
      </c>
      <c r="AW115" s="139" t="str">
        <f t="shared" si="6"/>
        <v/>
      </c>
      <c r="AX115" s="139" t="str">
        <f t="shared" si="7"/>
        <v/>
      </c>
      <c r="AY115" s="140" t="str">
        <f t="shared" si="8"/>
        <v/>
      </c>
      <c r="AZ115" s="141" t="str">
        <f t="shared" si="9"/>
        <v/>
      </c>
      <c r="BA115" s="139" t="str">
        <f t="shared" si="10"/>
        <v/>
      </c>
      <c r="BB115" s="139" t="str">
        <f t="shared" si="11"/>
        <v/>
      </c>
      <c r="BC115" s="139" t="str">
        <f t="shared" si="12"/>
        <v/>
      </c>
      <c r="BD115" s="140" t="str">
        <f t="shared" si="13"/>
        <v/>
      </c>
      <c r="BE115" s="122" t="str">
        <f t="shared" si="14"/>
        <v/>
      </c>
      <c r="BF115" s="123" t="str">
        <f t="shared" si="15"/>
        <v/>
      </c>
      <c r="BG115" s="123" t="str">
        <f t="shared" si="16"/>
        <v/>
      </c>
      <c r="BH115" s="123" t="str">
        <f t="shared" si="17"/>
        <v/>
      </c>
      <c r="BI115" s="122" t="str">
        <f t="shared" si="18"/>
        <v/>
      </c>
      <c r="BJ115" s="123" t="str">
        <f t="shared" si="19"/>
        <v/>
      </c>
      <c r="BK115" s="123" t="str">
        <f t="shared" si="20"/>
        <v/>
      </c>
      <c r="BL115" s="123" t="str">
        <f t="shared" si="21"/>
        <v/>
      </c>
      <c r="BM115" s="123" t="str">
        <f t="shared" si="22"/>
        <v/>
      </c>
      <c r="BN115" s="123" t="str">
        <f t="shared" si="23"/>
        <v/>
      </c>
      <c r="BO115" s="123" t="str">
        <f t="shared" si="24"/>
        <v/>
      </c>
      <c r="BP115" s="123" t="str">
        <f t="shared" si="25"/>
        <v/>
      </c>
      <c r="BQ115" s="124" t="str">
        <f t="shared" si="26"/>
        <v/>
      </c>
      <c r="BR115" s="141" t="str">
        <f t="shared" si="27"/>
        <v/>
      </c>
      <c r="BS115" s="139" t="str">
        <f t="shared" si="28"/>
        <v/>
      </c>
      <c r="BT115" s="139" t="str">
        <f t="shared" si="29"/>
        <v/>
      </c>
      <c r="BU115" s="139" t="str">
        <f t="shared" si="30"/>
        <v/>
      </c>
      <c r="BV115" s="139" t="str">
        <f t="shared" si="31"/>
        <v/>
      </c>
      <c r="BW115" s="140" t="str">
        <f t="shared" si="32"/>
        <v/>
      </c>
      <c r="BX115" s="141" t="str">
        <f t="shared" si="33"/>
        <v/>
      </c>
      <c r="BY115" s="139" t="str">
        <f t="shared" si="34"/>
        <v/>
      </c>
      <c r="BZ115" s="139" t="str">
        <f t="shared" si="35"/>
        <v/>
      </c>
      <c r="CA115" s="139" t="str">
        <f t="shared" si="36"/>
        <v/>
      </c>
      <c r="CB115" s="139" t="str">
        <f t="shared" si="37"/>
        <v/>
      </c>
      <c r="CC115" s="139" t="str">
        <f t="shared" si="38"/>
        <v/>
      </c>
      <c r="CD115" s="140" t="str">
        <f t="shared" si="39"/>
        <v/>
      </c>
      <c r="CE115" s="141" t="str">
        <f t="shared" si="40"/>
        <v/>
      </c>
      <c r="CF115" s="139" t="str">
        <f t="shared" si="41"/>
        <v/>
      </c>
      <c r="CG115" s="139" t="str">
        <f t="shared" si="42"/>
        <v/>
      </c>
      <c r="CH115" s="139" t="str">
        <f t="shared" si="43"/>
        <v/>
      </c>
      <c r="CI115" s="139" t="str">
        <f t="shared" si="44"/>
        <v/>
      </c>
      <c r="CJ115" s="139" t="str">
        <f t="shared" si="45"/>
        <v/>
      </c>
      <c r="CK115" s="140" t="str">
        <f t="shared" si="46"/>
        <v/>
      </c>
      <c r="CL115" s="141" t="str">
        <f t="shared" si="47"/>
        <v/>
      </c>
      <c r="CM115" s="139" t="str">
        <f t="shared" si="48"/>
        <v/>
      </c>
      <c r="CN115" s="139" t="str">
        <f t="shared" si="49"/>
        <v/>
      </c>
      <c r="CO115" s="139" t="str">
        <f t="shared" si="50"/>
        <v/>
      </c>
      <c r="CP115" s="139" t="str">
        <f t="shared" si="51"/>
        <v/>
      </c>
      <c r="CQ115" s="154" t="str">
        <f t="shared" si="52"/>
        <v/>
      </c>
      <c r="CR115" s="127"/>
      <c r="CS115" s="122" t="str">
        <f t="shared" si="53"/>
        <v/>
      </c>
      <c r="CT115" s="123" t="str">
        <f t="shared" si="54"/>
        <v/>
      </c>
      <c r="CU115" s="123" t="str">
        <f t="shared" si="55"/>
        <v/>
      </c>
      <c r="CV115" s="123" t="str">
        <f t="shared" si="56"/>
        <v/>
      </c>
      <c r="CW115" s="123">
        <f t="shared" si="57"/>
        <v>1793</v>
      </c>
      <c r="CX115" s="123" t="str">
        <f t="shared" si="58"/>
        <v/>
      </c>
      <c r="CY115" s="123" t="str">
        <f t="shared" si="59"/>
        <v/>
      </c>
      <c r="CZ115" s="123" t="str">
        <f t="shared" si="60"/>
        <v/>
      </c>
      <c r="DA115" s="124" t="str">
        <f t="shared" si="61"/>
        <v/>
      </c>
      <c r="DB115" s="128" t="str">
        <f t="shared" si="62"/>
        <v/>
      </c>
      <c r="DC115" s="123" t="str">
        <f t="shared" si="63"/>
        <v/>
      </c>
      <c r="DD115" s="123" t="str">
        <f t="shared" si="64"/>
        <v/>
      </c>
      <c r="DE115" s="123" t="str">
        <f t="shared" si="65"/>
        <v/>
      </c>
      <c r="DF115" s="123" t="str">
        <f t="shared" si="66"/>
        <v/>
      </c>
      <c r="DG115" s="123" t="str">
        <f t="shared" si="67"/>
        <v/>
      </c>
      <c r="DH115" s="123" t="str">
        <f t="shared" si="68"/>
        <v/>
      </c>
      <c r="DI115" s="129" t="str">
        <f t="shared" si="69"/>
        <v/>
      </c>
      <c r="DJ115" s="98" t="s">
        <v>123</v>
      </c>
      <c r="DK115" s="248">
        <f t="shared" si="76"/>
        <v>109</v>
      </c>
    </row>
    <row r="116" spans="2:115" ht="22.5" customHeight="1">
      <c r="B116" s="98" t="s">
        <v>123</v>
      </c>
      <c r="C116" s="248">
        <f t="shared" si="70"/>
        <v>110</v>
      </c>
      <c r="D116" s="259">
        <v>45760</v>
      </c>
      <c r="E116" s="281" t="s">
        <v>69</v>
      </c>
      <c r="F116" s="271" t="s">
        <v>127</v>
      </c>
      <c r="G116" s="238" t="s">
        <v>20</v>
      </c>
      <c r="H116" s="254" t="s">
        <v>46</v>
      </c>
      <c r="I116" s="270">
        <v>3000</v>
      </c>
      <c r="J116" s="263"/>
      <c r="K116" s="107">
        <f t="shared" si="71"/>
        <v>369838</v>
      </c>
      <c r="L116" s="284"/>
      <c r="M116" s="257"/>
      <c r="N116" s="258" t="str">
        <f t="shared" ref="N116:R116" si="425">IF($H116=N$6,$I116,"")</f>
        <v/>
      </c>
      <c r="O116" s="136" t="str">
        <f t="shared" si="425"/>
        <v/>
      </c>
      <c r="P116" s="136">
        <f t="shared" si="425"/>
        <v>3000</v>
      </c>
      <c r="Q116" s="136" t="str">
        <f t="shared" si="425"/>
        <v/>
      </c>
      <c r="R116" s="137" t="str">
        <f t="shared" si="425"/>
        <v/>
      </c>
      <c r="S116" s="122" t="str">
        <f t="shared" ref="S116:AI116" si="426">IF($H116=S$6,$J116,"")</f>
        <v/>
      </c>
      <c r="T116" s="123" t="str">
        <f t="shared" si="426"/>
        <v/>
      </c>
      <c r="U116" s="123" t="str">
        <f t="shared" si="426"/>
        <v/>
      </c>
      <c r="V116" s="123" t="str">
        <f t="shared" si="426"/>
        <v/>
      </c>
      <c r="W116" s="122" t="str">
        <f t="shared" si="426"/>
        <v/>
      </c>
      <c r="X116" s="123" t="str">
        <f t="shared" si="426"/>
        <v/>
      </c>
      <c r="Y116" s="123" t="str">
        <f t="shared" si="426"/>
        <v/>
      </c>
      <c r="Z116" s="123" t="str">
        <f t="shared" si="426"/>
        <v/>
      </c>
      <c r="AA116" s="122" t="str">
        <f t="shared" si="426"/>
        <v/>
      </c>
      <c r="AB116" s="123" t="str">
        <f t="shared" si="426"/>
        <v/>
      </c>
      <c r="AC116" s="123" t="str">
        <f t="shared" si="426"/>
        <v/>
      </c>
      <c r="AD116" s="123" t="str">
        <f t="shared" si="426"/>
        <v/>
      </c>
      <c r="AE116" s="123" t="str">
        <f t="shared" si="426"/>
        <v/>
      </c>
      <c r="AF116" s="123" t="str">
        <f t="shared" si="426"/>
        <v/>
      </c>
      <c r="AG116" s="123" t="str">
        <f t="shared" si="426"/>
        <v/>
      </c>
      <c r="AH116" s="122" t="str">
        <f t="shared" si="426"/>
        <v/>
      </c>
      <c r="AI116" s="129" t="str">
        <f t="shared" si="426"/>
        <v/>
      </c>
      <c r="AJ116" s="56"/>
      <c r="AK116" s="38"/>
      <c r="AL116" s="98" t="s">
        <v>123</v>
      </c>
      <c r="AM116" s="248">
        <f t="shared" si="74"/>
        <v>110</v>
      </c>
      <c r="AN116" s="138" t="str">
        <f t="shared" ref="AN116:AR116" si="427">IF(AND($G116=AN$4,$H116=AN$6),$I116,"")</f>
        <v/>
      </c>
      <c r="AO116" s="139" t="str">
        <f t="shared" si="427"/>
        <v/>
      </c>
      <c r="AP116" s="139">
        <f t="shared" si="427"/>
        <v>3000</v>
      </c>
      <c r="AQ116" s="139" t="str">
        <f t="shared" si="427"/>
        <v/>
      </c>
      <c r="AR116" s="139" t="str">
        <f t="shared" si="427"/>
        <v/>
      </c>
      <c r="AS116" s="118"/>
      <c r="AT116" s="138" t="str">
        <f t="shared" si="3"/>
        <v/>
      </c>
      <c r="AU116" s="139" t="str">
        <f t="shared" si="4"/>
        <v/>
      </c>
      <c r="AV116" s="139" t="str">
        <f t="shared" si="5"/>
        <v/>
      </c>
      <c r="AW116" s="139" t="str">
        <f t="shared" si="6"/>
        <v/>
      </c>
      <c r="AX116" s="139" t="str">
        <f t="shared" si="7"/>
        <v/>
      </c>
      <c r="AY116" s="140" t="str">
        <f t="shared" si="8"/>
        <v/>
      </c>
      <c r="AZ116" s="141" t="str">
        <f t="shared" si="9"/>
        <v/>
      </c>
      <c r="BA116" s="139" t="str">
        <f t="shared" si="10"/>
        <v/>
      </c>
      <c r="BB116" s="139" t="str">
        <f t="shared" si="11"/>
        <v/>
      </c>
      <c r="BC116" s="139" t="str">
        <f t="shared" si="12"/>
        <v/>
      </c>
      <c r="BD116" s="140" t="str">
        <f t="shared" si="13"/>
        <v/>
      </c>
      <c r="BE116" s="122" t="str">
        <f t="shared" si="14"/>
        <v/>
      </c>
      <c r="BF116" s="123" t="str">
        <f t="shared" si="15"/>
        <v/>
      </c>
      <c r="BG116" s="123" t="str">
        <f t="shared" si="16"/>
        <v/>
      </c>
      <c r="BH116" s="123" t="str">
        <f t="shared" si="17"/>
        <v/>
      </c>
      <c r="BI116" s="122" t="str">
        <f t="shared" si="18"/>
        <v/>
      </c>
      <c r="BJ116" s="123" t="str">
        <f t="shared" si="19"/>
        <v/>
      </c>
      <c r="BK116" s="123" t="str">
        <f t="shared" si="20"/>
        <v/>
      </c>
      <c r="BL116" s="123" t="str">
        <f t="shared" si="21"/>
        <v/>
      </c>
      <c r="BM116" s="123" t="str">
        <f t="shared" si="22"/>
        <v/>
      </c>
      <c r="BN116" s="123" t="str">
        <f t="shared" si="23"/>
        <v/>
      </c>
      <c r="BO116" s="123" t="str">
        <f t="shared" si="24"/>
        <v/>
      </c>
      <c r="BP116" s="123" t="str">
        <f t="shared" si="25"/>
        <v/>
      </c>
      <c r="BQ116" s="124" t="str">
        <f t="shared" si="26"/>
        <v/>
      </c>
      <c r="BR116" s="142" t="str">
        <f t="shared" si="27"/>
        <v/>
      </c>
      <c r="BS116" s="143" t="str">
        <f t="shared" si="28"/>
        <v/>
      </c>
      <c r="BT116" s="143" t="str">
        <f t="shared" si="29"/>
        <v/>
      </c>
      <c r="BU116" s="143" t="str">
        <f t="shared" si="30"/>
        <v/>
      </c>
      <c r="BV116" s="143" t="str">
        <f t="shared" si="31"/>
        <v/>
      </c>
      <c r="BW116" s="144" t="str">
        <f t="shared" si="32"/>
        <v/>
      </c>
      <c r="BX116" s="141" t="str">
        <f t="shared" si="33"/>
        <v/>
      </c>
      <c r="BY116" s="139" t="str">
        <f t="shared" si="34"/>
        <v/>
      </c>
      <c r="BZ116" s="139" t="str">
        <f t="shared" si="35"/>
        <v/>
      </c>
      <c r="CA116" s="139" t="str">
        <f t="shared" si="36"/>
        <v/>
      </c>
      <c r="CB116" s="139" t="str">
        <f t="shared" si="37"/>
        <v/>
      </c>
      <c r="CC116" s="139" t="str">
        <f t="shared" si="38"/>
        <v/>
      </c>
      <c r="CD116" s="140" t="str">
        <f t="shared" si="39"/>
        <v/>
      </c>
      <c r="CE116" s="141" t="str">
        <f t="shared" si="40"/>
        <v/>
      </c>
      <c r="CF116" s="139" t="str">
        <f t="shared" si="41"/>
        <v/>
      </c>
      <c r="CG116" s="139" t="str">
        <f t="shared" si="42"/>
        <v/>
      </c>
      <c r="CH116" s="139" t="str">
        <f t="shared" si="43"/>
        <v/>
      </c>
      <c r="CI116" s="139" t="str">
        <f t="shared" si="44"/>
        <v/>
      </c>
      <c r="CJ116" s="139" t="str">
        <f t="shared" si="45"/>
        <v/>
      </c>
      <c r="CK116" s="140" t="str">
        <f t="shared" si="46"/>
        <v/>
      </c>
      <c r="CL116" s="142" t="str">
        <f t="shared" si="47"/>
        <v/>
      </c>
      <c r="CM116" s="143" t="str">
        <f t="shared" si="48"/>
        <v/>
      </c>
      <c r="CN116" s="143" t="str">
        <f t="shared" si="49"/>
        <v/>
      </c>
      <c r="CO116" s="143" t="str">
        <f t="shared" si="50"/>
        <v/>
      </c>
      <c r="CP116" s="143" t="str">
        <f t="shared" si="51"/>
        <v/>
      </c>
      <c r="CQ116" s="145" t="str">
        <f t="shared" si="52"/>
        <v/>
      </c>
      <c r="CR116" s="127"/>
      <c r="CS116" s="122" t="str">
        <f t="shared" si="53"/>
        <v/>
      </c>
      <c r="CT116" s="123" t="str">
        <f t="shared" si="54"/>
        <v/>
      </c>
      <c r="CU116" s="123" t="str">
        <f t="shared" si="55"/>
        <v/>
      </c>
      <c r="CV116" s="123" t="str">
        <f t="shared" si="56"/>
        <v/>
      </c>
      <c r="CW116" s="123" t="str">
        <f t="shared" si="57"/>
        <v/>
      </c>
      <c r="CX116" s="123" t="str">
        <f t="shared" si="58"/>
        <v/>
      </c>
      <c r="CY116" s="123" t="str">
        <f t="shared" si="59"/>
        <v/>
      </c>
      <c r="CZ116" s="123" t="str">
        <f t="shared" si="60"/>
        <v/>
      </c>
      <c r="DA116" s="124" t="str">
        <f t="shared" si="61"/>
        <v/>
      </c>
      <c r="DB116" s="128" t="str">
        <f t="shared" si="62"/>
        <v/>
      </c>
      <c r="DC116" s="123" t="str">
        <f t="shared" si="63"/>
        <v/>
      </c>
      <c r="DD116" s="123" t="str">
        <f t="shared" si="64"/>
        <v/>
      </c>
      <c r="DE116" s="123" t="str">
        <f t="shared" si="65"/>
        <v/>
      </c>
      <c r="DF116" s="123" t="str">
        <f t="shared" si="66"/>
        <v/>
      </c>
      <c r="DG116" s="123" t="str">
        <f t="shared" si="67"/>
        <v/>
      </c>
      <c r="DH116" s="123" t="str">
        <f t="shared" si="68"/>
        <v/>
      </c>
      <c r="DI116" s="129" t="str">
        <f t="shared" si="69"/>
        <v/>
      </c>
      <c r="DJ116" s="98" t="s">
        <v>123</v>
      </c>
      <c r="DK116" s="248">
        <f t="shared" si="76"/>
        <v>110</v>
      </c>
    </row>
    <row r="117" spans="2:115" ht="22.5" customHeight="1">
      <c r="B117" s="98" t="s">
        <v>123</v>
      </c>
      <c r="C117" s="248">
        <f t="shared" si="70"/>
        <v>111</v>
      </c>
      <c r="D117" s="259">
        <v>45764</v>
      </c>
      <c r="E117" s="281" t="s">
        <v>128</v>
      </c>
      <c r="F117" s="271" t="s">
        <v>227</v>
      </c>
      <c r="G117" s="238" t="s">
        <v>23</v>
      </c>
      <c r="H117" s="254" t="s">
        <v>51</v>
      </c>
      <c r="I117" s="270"/>
      <c r="J117" s="263">
        <v>7100</v>
      </c>
      <c r="K117" s="107">
        <f t="shared" si="71"/>
        <v>362738</v>
      </c>
      <c r="L117" s="256" t="str">
        <f>HYPERLINK("./領収書_公開用/外領収書G105.pdf","領収書G105")</f>
        <v>領収書G105</v>
      </c>
      <c r="M117" s="267"/>
      <c r="N117" s="258" t="str">
        <f t="shared" ref="N117:R117" si="428">IF($H117=N$6,$I117,"")</f>
        <v/>
      </c>
      <c r="O117" s="136" t="str">
        <f t="shared" si="428"/>
        <v/>
      </c>
      <c r="P117" s="136" t="str">
        <f t="shared" si="428"/>
        <v/>
      </c>
      <c r="Q117" s="136" t="str">
        <f t="shared" si="428"/>
        <v/>
      </c>
      <c r="R117" s="137" t="str">
        <f t="shared" si="428"/>
        <v/>
      </c>
      <c r="S117" s="122" t="str">
        <f t="shared" ref="S117:AI117" si="429">IF($H117=S$6,$J117,"")</f>
        <v/>
      </c>
      <c r="T117" s="123" t="str">
        <f t="shared" si="429"/>
        <v/>
      </c>
      <c r="U117" s="123">
        <f t="shared" si="429"/>
        <v>7100</v>
      </c>
      <c r="V117" s="123" t="str">
        <f t="shared" si="429"/>
        <v/>
      </c>
      <c r="W117" s="122" t="str">
        <f t="shared" si="429"/>
        <v/>
      </c>
      <c r="X117" s="123" t="str">
        <f t="shared" si="429"/>
        <v/>
      </c>
      <c r="Y117" s="123" t="str">
        <f t="shared" si="429"/>
        <v/>
      </c>
      <c r="Z117" s="123" t="str">
        <f t="shared" si="429"/>
        <v/>
      </c>
      <c r="AA117" s="122" t="str">
        <f t="shared" si="429"/>
        <v/>
      </c>
      <c r="AB117" s="123" t="str">
        <f t="shared" si="429"/>
        <v/>
      </c>
      <c r="AC117" s="123" t="str">
        <f t="shared" si="429"/>
        <v/>
      </c>
      <c r="AD117" s="123" t="str">
        <f t="shared" si="429"/>
        <v/>
      </c>
      <c r="AE117" s="123" t="str">
        <f t="shared" si="429"/>
        <v/>
      </c>
      <c r="AF117" s="123" t="str">
        <f t="shared" si="429"/>
        <v/>
      </c>
      <c r="AG117" s="123" t="str">
        <f t="shared" si="429"/>
        <v/>
      </c>
      <c r="AH117" s="122" t="str">
        <f t="shared" si="429"/>
        <v/>
      </c>
      <c r="AI117" s="129" t="str">
        <f t="shared" si="429"/>
        <v/>
      </c>
      <c r="AJ117" s="56"/>
      <c r="AK117" s="38"/>
      <c r="AL117" s="98" t="s">
        <v>123</v>
      </c>
      <c r="AM117" s="248">
        <f t="shared" si="74"/>
        <v>111</v>
      </c>
      <c r="AN117" s="138" t="str">
        <f t="shared" ref="AN117:AR117" si="430">IF(AND($G117=AN$4,$H117=AN$6),$I117,"")</f>
        <v/>
      </c>
      <c r="AO117" s="139" t="str">
        <f t="shared" si="430"/>
        <v/>
      </c>
      <c r="AP117" s="139" t="str">
        <f t="shared" si="430"/>
        <v/>
      </c>
      <c r="AQ117" s="139" t="str">
        <f t="shared" si="430"/>
        <v/>
      </c>
      <c r="AR117" s="139" t="str">
        <f t="shared" si="430"/>
        <v/>
      </c>
      <c r="AS117" s="118"/>
      <c r="AT117" s="138" t="str">
        <f t="shared" si="3"/>
        <v/>
      </c>
      <c r="AU117" s="139">
        <f t="shared" si="4"/>
        <v>7100</v>
      </c>
      <c r="AV117" s="139" t="str">
        <f t="shared" si="5"/>
        <v/>
      </c>
      <c r="AW117" s="139" t="str">
        <f t="shared" si="6"/>
        <v/>
      </c>
      <c r="AX117" s="139" t="str">
        <f t="shared" si="7"/>
        <v/>
      </c>
      <c r="AY117" s="140" t="str">
        <f t="shared" si="8"/>
        <v/>
      </c>
      <c r="AZ117" s="141" t="str">
        <f t="shared" si="9"/>
        <v/>
      </c>
      <c r="BA117" s="139" t="str">
        <f t="shared" si="10"/>
        <v/>
      </c>
      <c r="BB117" s="139" t="str">
        <f t="shared" si="11"/>
        <v/>
      </c>
      <c r="BC117" s="139" t="str">
        <f t="shared" si="12"/>
        <v/>
      </c>
      <c r="BD117" s="140" t="str">
        <f t="shared" si="13"/>
        <v/>
      </c>
      <c r="BE117" s="122" t="str">
        <f t="shared" si="14"/>
        <v/>
      </c>
      <c r="BF117" s="123" t="str">
        <f t="shared" si="15"/>
        <v/>
      </c>
      <c r="BG117" s="123" t="str">
        <f t="shared" si="16"/>
        <v/>
      </c>
      <c r="BH117" s="123" t="str">
        <f t="shared" si="17"/>
        <v/>
      </c>
      <c r="BI117" s="122" t="str">
        <f t="shared" si="18"/>
        <v/>
      </c>
      <c r="BJ117" s="123" t="str">
        <f t="shared" si="19"/>
        <v/>
      </c>
      <c r="BK117" s="123" t="str">
        <f t="shared" si="20"/>
        <v/>
      </c>
      <c r="BL117" s="123" t="str">
        <f t="shared" si="21"/>
        <v/>
      </c>
      <c r="BM117" s="123" t="str">
        <f t="shared" si="22"/>
        <v/>
      </c>
      <c r="BN117" s="123" t="str">
        <f t="shared" si="23"/>
        <v/>
      </c>
      <c r="BO117" s="123" t="str">
        <f t="shared" si="24"/>
        <v/>
      </c>
      <c r="BP117" s="123" t="str">
        <f t="shared" si="25"/>
        <v/>
      </c>
      <c r="BQ117" s="124" t="str">
        <f t="shared" si="26"/>
        <v/>
      </c>
      <c r="BR117" s="141" t="str">
        <f t="shared" si="27"/>
        <v/>
      </c>
      <c r="BS117" s="139" t="str">
        <f t="shared" si="28"/>
        <v/>
      </c>
      <c r="BT117" s="139" t="str">
        <f t="shared" si="29"/>
        <v/>
      </c>
      <c r="BU117" s="139" t="str">
        <f t="shared" si="30"/>
        <v/>
      </c>
      <c r="BV117" s="139" t="str">
        <f t="shared" si="31"/>
        <v/>
      </c>
      <c r="BW117" s="140" t="str">
        <f t="shared" si="32"/>
        <v/>
      </c>
      <c r="BX117" s="141" t="str">
        <f t="shared" si="33"/>
        <v/>
      </c>
      <c r="BY117" s="139" t="str">
        <f t="shared" si="34"/>
        <v/>
      </c>
      <c r="BZ117" s="139" t="str">
        <f t="shared" si="35"/>
        <v/>
      </c>
      <c r="CA117" s="139" t="str">
        <f t="shared" si="36"/>
        <v/>
      </c>
      <c r="CB117" s="139" t="str">
        <f t="shared" si="37"/>
        <v/>
      </c>
      <c r="CC117" s="139" t="str">
        <f t="shared" si="38"/>
        <v/>
      </c>
      <c r="CD117" s="140" t="str">
        <f t="shared" si="39"/>
        <v/>
      </c>
      <c r="CE117" s="141" t="str">
        <f t="shared" si="40"/>
        <v/>
      </c>
      <c r="CF117" s="139" t="str">
        <f t="shared" si="41"/>
        <v/>
      </c>
      <c r="CG117" s="139" t="str">
        <f t="shared" si="42"/>
        <v/>
      </c>
      <c r="CH117" s="139" t="str">
        <f t="shared" si="43"/>
        <v/>
      </c>
      <c r="CI117" s="139" t="str">
        <f t="shared" si="44"/>
        <v/>
      </c>
      <c r="CJ117" s="139" t="str">
        <f t="shared" si="45"/>
        <v/>
      </c>
      <c r="CK117" s="140" t="str">
        <f t="shared" si="46"/>
        <v/>
      </c>
      <c r="CL117" s="141" t="str">
        <f t="shared" si="47"/>
        <v/>
      </c>
      <c r="CM117" s="139" t="str">
        <f t="shared" si="48"/>
        <v/>
      </c>
      <c r="CN117" s="139" t="str">
        <f t="shared" si="49"/>
        <v/>
      </c>
      <c r="CO117" s="139" t="str">
        <f t="shared" si="50"/>
        <v/>
      </c>
      <c r="CP117" s="139" t="str">
        <f t="shared" si="51"/>
        <v/>
      </c>
      <c r="CQ117" s="154" t="str">
        <f t="shared" si="52"/>
        <v/>
      </c>
      <c r="CR117" s="127"/>
      <c r="CS117" s="122" t="str">
        <f t="shared" si="53"/>
        <v/>
      </c>
      <c r="CT117" s="123" t="str">
        <f t="shared" si="54"/>
        <v/>
      </c>
      <c r="CU117" s="123" t="str">
        <f t="shared" si="55"/>
        <v/>
      </c>
      <c r="CV117" s="123" t="str">
        <f t="shared" si="56"/>
        <v/>
      </c>
      <c r="CW117" s="123" t="str">
        <f t="shared" si="57"/>
        <v/>
      </c>
      <c r="CX117" s="123" t="str">
        <f t="shared" si="58"/>
        <v/>
      </c>
      <c r="CY117" s="123" t="str">
        <f t="shared" si="59"/>
        <v/>
      </c>
      <c r="CZ117" s="123" t="str">
        <f t="shared" si="60"/>
        <v/>
      </c>
      <c r="DA117" s="124" t="str">
        <f t="shared" si="61"/>
        <v/>
      </c>
      <c r="DB117" s="128" t="str">
        <f t="shared" si="62"/>
        <v/>
      </c>
      <c r="DC117" s="123" t="str">
        <f t="shared" si="63"/>
        <v/>
      </c>
      <c r="DD117" s="123" t="str">
        <f t="shared" si="64"/>
        <v/>
      </c>
      <c r="DE117" s="123" t="str">
        <f t="shared" si="65"/>
        <v/>
      </c>
      <c r="DF117" s="123" t="str">
        <f t="shared" si="66"/>
        <v/>
      </c>
      <c r="DG117" s="123" t="str">
        <f t="shared" si="67"/>
        <v/>
      </c>
      <c r="DH117" s="123" t="str">
        <f t="shared" si="68"/>
        <v/>
      </c>
      <c r="DI117" s="129" t="str">
        <f t="shared" si="69"/>
        <v/>
      </c>
      <c r="DJ117" s="98" t="s">
        <v>123</v>
      </c>
      <c r="DK117" s="248">
        <f t="shared" si="76"/>
        <v>111</v>
      </c>
    </row>
    <row r="118" spans="2:115" ht="22.5" customHeight="1">
      <c r="B118" s="98" t="s">
        <v>123</v>
      </c>
      <c r="C118" s="248">
        <f t="shared" si="70"/>
        <v>112</v>
      </c>
      <c r="D118" s="259">
        <v>45771</v>
      </c>
      <c r="E118" s="281" t="s">
        <v>228</v>
      </c>
      <c r="F118" s="261" t="s">
        <v>229</v>
      </c>
      <c r="G118" s="238" t="s">
        <v>25</v>
      </c>
      <c r="H118" s="254" t="s">
        <v>49</v>
      </c>
      <c r="I118" s="270"/>
      <c r="J118" s="263">
        <v>3099</v>
      </c>
      <c r="K118" s="107">
        <f t="shared" si="71"/>
        <v>359639</v>
      </c>
      <c r="L118" s="256" t="str">
        <f t="shared" ref="L118:L120" si="431">HYPERLINK("./領収書_公開用/外領収書G106-108.pdf","領収書G106-G108")</f>
        <v>領収書G106-G108</v>
      </c>
      <c r="M118" s="267"/>
      <c r="N118" s="258" t="str">
        <f t="shared" ref="N118:R118" si="432">IF($H118=N$6,$I118,"")</f>
        <v/>
      </c>
      <c r="O118" s="136" t="str">
        <f t="shared" si="432"/>
        <v/>
      </c>
      <c r="P118" s="136" t="str">
        <f t="shared" si="432"/>
        <v/>
      </c>
      <c r="Q118" s="136" t="str">
        <f t="shared" si="432"/>
        <v/>
      </c>
      <c r="R118" s="137" t="str">
        <f t="shared" si="432"/>
        <v/>
      </c>
      <c r="S118" s="122">
        <f t="shared" ref="S118:AI118" si="433">IF($H118=S$6,$J118,"")</f>
        <v>3099</v>
      </c>
      <c r="T118" s="123" t="str">
        <f t="shared" si="433"/>
        <v/>
      </c>
      <c r="U118" s="123" t="str">
        <f t="shared" si="433"/>
        <v/>
      </c>
      <c r="V118" s="123" t="str">
        <f t="shared" si="433"/>
        <v/>
      </c>
      <c r="W118" s="122" t="str">
        <f t="shared" si="433"/>
        <v/>
      </c>
      <c r="X118" s="123" t="str">
        <f t="shared" si="433"/>
        <v/>
      </c>
      <c r="Y118" s="123" t="str">
        <f t="shared" si="433"/>
        <v/>
      </c>
      <c r="Z118" s="123" t="str">
        <f t="shared" si="433"/>
        <v/>
      </c>
      <c r="AA118" s="122" t="str">
        <f t="shared" si="433"/>
        <v/>
      </c>
      <c r="AB118" s="123" t="str">
        <f t="shared" si="433"/>
        <v/>
      </c>
      <c r="AC118" s="123" t="str">
        <f t="shared" si="433"/>
        <v/>
      </c>
      <c r="AD118" s="123" t="str">
        <f t="shared" si="433"/>
        <v/>
      </c>
      <c r="AE118" s="123" t="str">
        <f t="shared" si="433"/>
        <v/>
      </c>
      <c r="AF118" s="123" t="str">
        <f t="shared" si="433"/>
        <v/>
      </c>
      <c r="AG118" s="123" t="str">
        <f t="shared" si="433"/>
        <v/>
      </c>
      <c r="AH118" s="122" t="str">
        <f t="shared" si="433"/>
        <v/>
      </c>
      <c r="AI118" s="129" t="str">
        <f t="shared" si="433"/>
        <v/>
      </c>
      <c r="AJ118" s="56"/>
      <c r="AK118" s="38"/>
      <c r="AL118" s="98" t="s">
        <v>123</v>
      </c>
      <c r="AM118" s="248">
        <f t="shared" si="74"/>
        <v>112</v>
      </c>
      <c r="AN118" s="138" t="str">
        <f t="shared" ref="AN118:AR118" si="434">IF(AND($G118=AN$4,$H118=AN$6),$I118,"")</f>
        <v/>
      </c>
      <c r="AO118" s="139" t="str">
        <f t="shared" si="434"/>
        <v/>
      </c>
      <c r="AP118" s="139" t="str">
        <f t="shared" si="434"/>
        <v/>
      </c>
      <c r="AQ118" s="139" t="str">
        <f t="shared" si="434"/>
        <v/>
      </c>
      <c r="AR118" s="139" t="str">
        <f t="shared" si="434"/>
        <v/>
      </c>
      <c r="AS118" s="118"/>
      <c r="AT118" s="138" t="str">
        <f t="shared" si="3"/>
        <v/>
      </c>
      <c r="AU118" s="139" t="str">
        <f t="shared" si="4"/>
        <v/>
      </c>
      <c r="AV118" s="139" t="str">
        <f t="shared" si="5"/>
        <v/>
      </c>
      <c r="AW118" s="139" t="str">
        <f t="shared" si="6"/>
        <v/>
      </c>
      <c r="AX118" s="139" t="str">
        <f t="shared" si="7"/>
        <v/>
      </c>
      <c r="AY118" s="140" t="str">
        <f t="shared" si="8"/>
        <v/>
      </c>
      <c r="AZ118" s="141" t="str">
        <f t="shared" si="9"/>
        <v/>
      </c>
      <c r="BA118" s="139" t="str">
        <f t="shared" si="10"/>
        <v/>
      </c>
      <c r="BB118" s="139" t="str">
        <f t="shared" si="11"/>
        <v/>
      </c>
      <c r="BC118" s="139" t="str">
        <f t="shared" si="12"/>
        <v/>
      </c>
      <c r="BD118" s="140" t="str">
        <f t="shared" si="13"/>
        <v/>
      </c>
      <c r="BE118" s="122">
        <f t="shared" si="14"/>
        <v>3099</v>
      </c>
      <c r="BF118" s="123" t="str">
        <f t="shared" si="15"/>
        <v/>
      </c>
      <c r="BG118" s="123" t="str">
        <f t="shared" si="16"/>
        <v/>
      </c>
      <c r="BH118" s="123" t="str">
        <f t="shared" si="17"/>
        <v/>
      </c>
      <c r="BI118" s="122" t="str">
        <f t="shared" si="18"/>
        <v/>
      </c>
      <c r="BJ118" s="123" t="str">
        <f t="shared" si="19"/>
        <v/>
      </c>
      <c r="BK118" s="123" t="str">
        <f t="shared" si="20"/>
        <v/>
      </c>
      <c r="BL118" s="123" t="str">
        <f t="shared" si="21"/>
        <v/>
      </c>
      <c r="BM118" s="123" t="str">
        <f t="shared" si="22"/>
        <v/>
      </c>
      <c r="BN118" s="123" t="str">
        <f t="shared" si="23"/>
        <v/>
      </c>
      <c r="BO118" s="123" t="str">
        <f t="shared" si="24"/>
        <v/>
      </c>
      <c r="BP118" s="123" t="str">
        <f t="shared" si="25"/>
        <v/>
      </c>
      <c r="BQ118" s="124" t="str">
        <f t="shared" si="26"/>
        <v/>
      </c>
      <c r="BR118" s="141" t="str">
        <f t="shared" si="27"/>
        <v/>
      </c>
      <c r="BS118" s="139" t="str">
        <f t="shared" si="28"/>
        <v/>
      </c>
      <c r="BT118" s="139" t="str">
        <f t="shared" si="29"/>
        <v/>
      </c>
      <c r="BU118" s="139" t="str">
        <f t="shared" si="30"/>
        <v/>
      </c>
      <c r="BV118" s="139" t="str">
        <f t="shared" si="31"/>
        <v/>
      </c>
      <c r="BW118" s="140" t="str">
        <f t="shared" si="32"/>
        <v/>
      </c>
      <c r="BX118" s="141" t="str">
        <f t="shared" si="33"/>
        <v/>
      </c>
      <c r="BY118" s="139" t="str">
        <f t="shared" si="34"/>
        <v/>
      </c>
      <c r="BZ118" s="139" t="str">
        <f t="shared" si="35"/>
        <v/>
      </c>
      <c r="CA118" s="139" t="str">
        <f t="shared" si="36"/>
        <v/>
      </c>
      <c r="CB118" s="139" t="str">
        <f t="shared" si="37"/>
        <v/>
      </c>
      <c r="CC118" s="139" t="str">
        <f t="shared" si="38"/>
        <v/>
      </c>
      <c r="CD118" s="140" t="str">
        <f t="shared" si="39"/>
        <v/>
      </c>
      <c r="CE118" s="141" t="str">
        <f t="shared" si="40"/>
        <v/>
      </c>
      <c r="CF118" s="139" t="str">
        <f t="shared" si="41"/>
        <v/>
      </c>
      <c r="CG118" s="139" t="str">
        <f t="shared" si="42"/>
        <v/>
      </c>
      <c r="CH118" s="139" t="str">
        <f t="shared" si="43"/>
        <v/>
      </c>
      <c r="CI118" s="139" t="str">
        <f t="shared" si="44"/>
        <v/>
      </c>
      <c r="CJ118" s="139" t="str">
        <f t="shared" si="45"/>
        <v/>
      </c>
      <c r="CK118" s="140" t="str">
        <f t="shared" si="46"/>
        <v/>
      </c>
      <c r="CL118" s="141" t="str">
        <f t="shared" si="47"/>
        <v/>
      </c>
      <c r="CM118" s="139" t="str">
        <f t="shared" si="48"/>
        <v/>
      </c>
      <c r="CN118" s="139" t="str">
        <f t="shared" si="49"/>
        <v/>
      </c>
      <c r="CO118" s="139" t="str">
        <f t="shared" si="50"/>
        <v/>
      </c>
      <c r="CP118" s="139" t="str">
        <f t="shared" si="51"/>
        <v/>
      </c>
      <c r="CQ118" s="154" t="str">
        <f t="shared" si="52"/>
        <v/>
      </c>
      <c r="CR118" s="127"/>
      <c r="CS118" s="122" t="str">
        <f t="shared" si="53"/>
        <v/>
      </c>
      <c r="CT118" s="123" t="str">
        <f t="shared" si="54"/>
        <v/>
      </c>
      <c r="CU118" s="123" t="str">
        <f t="shared" si="55"/>
        <v/>
      </c>
      <c r="CV118" s="123" t="str">
        <f t="shared" si="56"/>
        <v/>
      </c>
      <c r="CW118" s="123" t="str">
        <f t="shared" si="57"/>
        <v/>
      </c>
      <c r="CX118" s="123" t="str">
        <f t="shared" si="58"/>
        <v/>
      </c>
      <c r="CY118" s="123" t="str">
        <f t="shared" si="59"/>
        <v/>
      </c>
      <c r="CZ118" s="123" t="str">
        <f t="shared" si="60"/>
        <v/>
      </c>
      <c r="DA118" s="124" t="str">
        <f t="shared" si="61"/>
        <v/>
      </c>
      <c r="DB118" s="128" t="str">
        <f t="shared" si="62"/>
        <v/>
      </c>
      <c r="DC118" s="123" t="str">
        <f t="shared" si="63"/>
        <v/>
      </c>
      <c r="DD118" s="123" t="str">
        <f t="shared" si="64"/>
        <v/>
      </c>
      <c r="DE118" s="123" t="str">
        <f t="shared" si="65"/>
        <v/>
      </c>
      <c r="DF118" s="123" t="str">
        <f t="shared" si="66"/>
        <v/>
      </c>
      <c r="DG118" s="123" t="str">
        <f t="shared" si="67"/>
        <v/>
      </c>
      <c r="DH118" s="123" t="str">
        <f t="shared" si="68"/>
        <v/>
      </c>
      <c r="DI118" s="129" t="str">
        <f t="shared" si="69"/>
        <v/>
      </c>
      <c r="DJ118" s="98" t="s">
        <v>123</v>
      </c>
      <c r="DK118" s="248">
        <f t="shared" si="76"/>
        <v>112</v>
      </c>
    </row>
    <row r="119" spans="2:115" ht="22.5" customHeight="1">
      <c r="B119" s="98" t="s">
        <v>123</v>
      </c>
      <c r="C119" s="248">
        <f t="shared" si="70"/>
        <v>113</v>
      </c>
      <c r="D119" s="259">
        <v>45771</v>
      </c>
      <c r="E119" s="281" t="s">
        <v>230</v>
      </c>
      <c r="F119" s="273" t="s">
        <v>231</v>
      </c>
      <c r="G119" s="238" t="s">
        <v>25</v>
      </c>
      <c r="H119" s="254" t="s">
        <v>49</v>
      </c>
      <c r="I119" s="270"/>
      <c r="J119" s="263">
        <v>32050</v>
      </c>
      <c r="K119" s="107">
        <f t="shared" si="71"/>
        <v>327589</v>
      </c>
      <c r="L119" s="256" t="str">
        <f t="shared" si="431"/>
        <v>領収書G106-G108</v>
      </c>
      <c r="M119" s="256" t="str">
        <f>HYPERLINK("./領収書_公開用/外領収書G107内訳G107.pdf","内訳G107")</f>
        <v>内訳G107</v>
      </c>
      <c r="N119" s="258" t="str">
        <f t="shared" ref="N119:R119" si="435">IF($H119=N$6,$I119,"")</f>
        <v/>
      </c>
      <c r="O119" s="136" t="str">
        <f t="shared" si="435"/>
        <v/>
      </c>
      <c r="P119" s="136" t="str">
        <f t="shared" si="435"/>
        <v/>
      </c>
      <c r="Q119" s="136" t="str">
        <f t="shared" si="435"/>
        <v/>
      </c>
      <c r="R119" s="137" t="str">
        <f t="shared" si="435"/>
        <v/>
      </c>
      <c r="S119" s="122">
        <f t="shared" ref="S119:AI119" si="436">IF($H119=S$6,$J119,"")</f>
        <v>32050</v>
      </c>
      <c r="T119" s="123" t="str">
        <f t="shared" si="436"/>
        <v/>
      </c>
      <c r="U119" s="123" t="str">
        <f t="shared" si="436"/>
        <v/>
      </c>
      <c r="V119" s="123" t="str">
        <f t="shared" si="436"/>
        <v/>
      </c>
      <c r="W119" s="122" t="str">
        <f t="shared" si="436"/>
        <v/>
      </c>
      <c r="X119" s="123" t="str">
        <f t="shared" si="436"/>
        <v/>
      </c>
      <c r="Y119" s="123" t="str">
        <f t="shared" si="436"/>
        <v/>
      </c>
      <c r="Z119" s="123" t="str">
        <f t="shared" si="436"/>
        <v/>
      </c>
      <c r="AA119" s="122" t="str">
        <f t="shared" si="436"/>
        <v/>
      </c>
      <c r="AB119" s="123" t="str">
        <f t="shared" si="436"/>
        <v/>
      </c>
      <c r="AC119" s="123" t="str">
        <f t="shared" si="436"/>
        <v/>
      </c>
      <c r="AD119" s="123" t="str">
        <f t="shared" si="436"/>
        <v/>
      </c>
      <c r="AE119" s="123" t="str">
        <f t="shared" si="436"/>
        <v/>
      </c>
      <c r="AF119" s="123" t="str">
        <f t="shared" si="436"/>
        <v/>
      </c>
      <c r="AG119" s="123" t="str">
        <f t="shared" si="436"/>
        <v/>
      </c>
      <c r="AH119" s="122" t="str">
        <f t="shared" si="436"/>
        <v/>
      </c>
      <c r="AI119" s="129" t="str">
        <f t="shared" si="436"/>
        <v/>
      </c>
      <c r="AJ119" s="56"/>
      <c r="AK119" s="38"/>
      <c r="AL119" s="98" t="s">
        <v>123</v>
      </c>
      <c r="AM119" s="248">
        <f t="shared" si="74"/>
        <v>113</v>
      </c>
      <c r="AN119" s="138" t="str">
        <f t="shared" ref="AN119:AR119" si="437">IF(AND($G119=AN$4,$H119=AN$6),$I119,"")</f>
        <v/>
      </c>
      <c r="AO119" s="139" t="str">
        <f t="shared" si="437"/>
        <v/>
      </c>
      <c r="AP119" s="139" t="str">
        <f t="shared" si="437"/>
        <v/>
      </c>
      <c r="AQ119" s="139" t="str">
        <f t="shared" si="437"/>
        <v/>
      </c>
      <c r="AR119" s="139" t="str">
        <f t="shared" si="437"/>
        <v/>
      </c>
      <c r="AS119" s="118"/>
      <c r="AT119" s="138" t="str">
        <f t="shared" si="3"/>
        <v/>
      </c>
      <c r="AU119" s="139" t="str">
        <f t="shared" si="4"/>
        <v/>
      </c>
      <c r="AV119" s="139" t="str">
        <f t="shared" si="5"/>
        <v/>
      </c>
      <c r="AW119" s="139" t="str">
        <f t="shared" si="6"/>
        <v/>
      </c>
      <c r="AX119" s="139" t="str">
        <f t="shared" si="7"/>
        <v/>
      </c>
      <c r="AY119" s="140" t="str">
        <f t="shared" si="8"/>
        <v/>
      </c>
      <c r="AZ119" s="141" t="str">
        <f t="shared" si="9"/>
        <v/>
      </c>
      <c r="BA119" s="139" t="str">
        <f t="shared" si="10"/>
        <v/>
      </c>
      <c r="BB119" s="139" t="str">
        <f t="shared" si="11"/>
        <v/>
      </c>
      <c r="BC119" s="139" t="str">
        <f t="shared" si="12"/>
        <v/>
      </c>
      <c r="BD119" s="140" t="str">
        <f t="shared" si="13"/>
        <v/>
      </c>
      <c r="BE119" s="122">
        <f t="shared" si="14"/>
        <v>32050</v>
      </c>
      <c r="BF119" s="123" t="str">
        <f t="shared" si="15"/>
        <v/>
      </c>
      <c r="BG119" s="123" t="str">
        <f t="shared" si="16"/>
        <v/>
      </c>
      <c r="BH119" s="123" t="str">
        <f t="shared" si="17"/>
        <v/>
      </c>
      <c r="BI119" s="122" t="str">
        <f t="shared" si="18"/>
        <v/>
      </c>
      <c r="BJ119" s="123" t="str">
        <f t="shared" si="19"/>
        <v/>
      </c>
      <c r="BK119" s="123" t="str">
        <f t="shared" si="20"/>
        <v/>
      </c>
      <c r="BL119" s="123" t="str">
        <f t="shared" si="21"/>
        <v/>
      </c>
      <c r="BM119" s="123" t="str">
        <f t="shared" si="22"/>
        <v/>
      </c>
      <c r="BN119" s="123" t="str">
        <f t="shared" si="23"/>
        <v/>
      </c>
      <c r="BO119" s="123" t="str">
        <f t="shared" si="24"/>
        <v/>
      </c>
      <c r="BP119" s="123" t="str">
        <f t="shared" si="25"/>
        <v/>
      </c>
      <c r="BQ119" s="124" t="str">
        <f t="shared" si="26"/>
        <v/>
      </c>
      <c r="BR119" s="142" t="str">
        <f t="shared" si="27"/>
        <v/>
      </c>
      <c r="BS119" s="143" t="str">
        <f t="shared" si="28"/>
        <v/>
      </c>
      <c r="BT119" s="143" t="str">
        <f t="shared" si="29"/>
        <v/>
      </c>
      <c r="BU119" s="143" t="str">
        <f t="shared" si="30"/>
        <v/>
      </c>
      <c r="BV119" s="143" t="str">
        <f t="shared" si="31"/>
        <v/>
      </c>
      <c r="BW119" s="144" t="str">
        <f t="shared" si="32"/>
        <v/>
      </c>
      <c r="BX119" s="141" t="str">
        <f t="shared" si="33"/>
        <v/>
      </c>
      <c r="BY119" s="139" t="str">
        <f t="shared" si="34"/>
        <v/>
      </c>
      <c r="BZ119" s="139" t="str">
        <f t="shared" si="35"/>
        <v/>
      </c>
      <c r="CA119" s="139" t="str">
        <f t="shared" si="36"/>
        <v/>
      </c>
      <c r="CB119" s="139" t="str">
        <f t="shared" si="37"/>
        <v/>
      </c>
      <c r="CC119" s="139" t="str">
        <f t="shared" si="38"/>
        <v/>
      </c>
      <c r="CD119" s="140" t="str">
        <f t="shared" si="39"/>
        <v/>
      </c>
      <c r="CE119" s="141" t="str">
        <f t="shared" si="40"/>
        <v/>
      </c>
      <c r="CF119" s="139" t="str">
        <f t="shared" si="41"/>
        <v/>
      </c>
      <c r="CG119" s="139" t="str">
        <f t="shared" si="42"/>
        <v/>
      </c>
      <c r="CH119" s="139" t="str">
        <f t="shared" si="43"/>
        <v/>
      </c>
      <c r="CI119" s="139" t="str">
        <f t="shared" si="44"/>
        <v/>
      </c>
      <c r="CJ119" s="139" t="str">
        <f t="shared" si="45"/>
        <v/>
      </c>
      <c r="CK119" s="140" t="str">
        <f t="shared" si="46"/>
        <v/>
      </c>
      <c r="CL119" s="142" t="str">
        <f t="shared" si="47"/>
        <v/>
      </c>
      <c r="CM119" s="143" t="str">
        <f t="shared" si="48"/>
        <v/>
      </c>
      <c r="CN119" s="143" t="str">
        <f t="shared" si="49"/>
        <v/>
      </c>
      <c r="CO119" s="143" t="str">
        <f t="shared" si="50"/>
        <v/>
      </c>
      <c r="CP119" s="143" t="str">
        <f t="shared" si="51"/>
        <v/>
      </c>
      <c r="CQ119" s="145" t="str">
        <f t="shared" si="52"/>
        <v/>
      </c>
      <c r="CR119" s="127"/>
      <c r="CS119" s="122" t="str">
        <f t="shared" si="53"/>
        <v/>
      </c>
      <c r="CT119" s="123" t="str">
        <f t="shared" si="54"/>
        <v/>
      </c>
      <c r="CU119" s="123" t="str">
        <f t="shared" si="55"/>
        <v/>
      </c>
      <c r="CV119" s="123" t="str">
        <f t="shared" si="56"/>
        <v/>
      </c>
      <c r="CW119" s="123" t="str">
        <f t="shared" si="57"/>
        <v/>
      </c>
      <c r="CX119" s="123" t="str">
        <f t="shared" si="58"/>
        <v/>
      </c>
      <c r="CY119" s="123" t="str">
        <f t="shared" si="59"/>
        <v/>
      </c>
      <c r="CZ119" s="123" t="str">
        <f t="shared" si="60"/>
        <v/>
      </c>
      <c r="DA119" s="124" t="str">
        <f t="shared" si="61"/>
        <v/>
      </c>
      <c r="DB119" s="128" t="str">
        <f t="shared" si="62"/>
        <v/>
      </c>
      <c r="DC119" s="123" t="str">
        <f t="shared" si="63"/>
        <v/>
      </c>
      <c r="DD119" s="123" t="str">
        <f t="shared" si="64"/>
        <v/>
      </c>
      <c r="DE119" s="123" t="str">
        <f t="shared" si="65"/>
        <v/>
      </c>
      <c r="DF119" s="123" t="str">
        <f t="shared" si="66"/>
        <v/>
      </c>
      <c r="DG119" s="123" t="str">
        <f t="shared" si="67"/>
        <v/>
      </c>
      <c r="DH119" s="123" t="str">
        <f t="shared" si="68"/>
        <v/>
      </c>
      <c r="DI119" s="129" t="str">
        <f t="shared" si="69"/>
        <v/>
      </c>
      <c r="DJ119" s="98" t="s">
        <v>123</v>
      </c>
      <c r="DK119" s="248">
        <f t="shared" si="76"/>
        <v>113</v>
      </c>
    </row>
    <row r="120" spans="2:115" ht="22.5" customHeight="1">
      <c r="B120" s="98" t="s">
        <v>123</v>
      </c>
      <c r="C120" s="248">
        <f t="shared" si="70"/>
        <v>114</v>
      </c>
      <c r="D120" s="259">
        <v>45771</v>
      </c>
      <c r="E120" s="281" t="s">
        <v>232</v>
      </c>
      <c r="F120" s="271" t="s">
        <v>233</v>
      </c>
      <c r="G120" s="238" t="s">
        <v>25</v>
      </c>
      <c r="H120" s="254" t="s">
        <v>49</v>
      </c>
      <c r="I120" s="270"/>
      <c r="J120" s="263">
        <v>1921</v>
      </c>
      <c r="K120" s="107">
        <f t="shared" si="71"/>
        <v>325668</v>
      </c>
      <c r="L120" s="256" t="str">
        <f t="shared" si="431"/>
        <v>領収書G106-G108</v>
      </c>
      <c r="M120" s="267"/>
      <c r="N120" s="258" t="str">
        <f t="shared" ref="N120:R120" si="438">IF($H120=N$6,$I120,"")</f>
        <v/>
      </c>
      <c r="O120" s="136" t="str">
        <f t="shared" si="438"/>
        <v/>
      </c>
      <c r="P120" s="136" t="str">
        <f t="shared" si="438"/>
        <v/>
      </c>
      <c r="Q120" s="136" t="str">
        <f t="shared" si="438"/>
        <v/>
      </c>
      <c r="R120" s="137" t="str">
        <f t="shared" si="438"/>
        <v/>
      </c>
      <c r="S120" s="122">
        <f t="shared" ref="S120:AI120" si="439">IF($H120=S$6,$J120,"")</f>
        <v>1921</v>
      </c>
      <c r="T120" s="123" t="str">
        <f t="shared" si="439"/>
        <v/>
      </c>
      <c r="U120" s="123" t="str">
        <f t="shared" si="439"/>
        <v/>
      </c>
      <c r="V120" s="123" t="str">
        <f t="shared" si="439"/>
        <v/>
      </c>
      <c r="W120" s="122" t="str">
        <f t="shared" si="439"/>
        <v/>
      </c>
      <c r="X120" s="123" t="str">
        <f t="shared" si="439"/>
        <v/>
      </c>
      <c r="Y120" s="123" t="str">
        <f t="shared" si="439"/>
        <v/>
      </c>
      <c r="Z120" s="123" t="str">
        <f t="shared" si="439"/>
        <v/>
      </c>
      <c r="AA120" s="122" t="str">
        <f t="shared" si="439"/>
        <v/>
      </c>
      <c r="AB120" s="123" t="str">
        <f t="shared" si="439"/>
        <v/>
      </c>
      <c r="AC120" s="123" t="str">
        <f t="shared" si="439"/>
        <v/>
      </c>
      <c r="AD120" s="123" t="str">
        <f t="shared" si="439"/>
        <v/>
      </c>
      <c r="AE120" s="123" t="str">
        <f t="shared" si="439"/>
        <v/>
      </c>
      <c r="AF120" s="123" t="str">
        <f t="shared" si="439"/>
        <v/>
      </c>
      <c r="AG120" s="123" t="str">
        <f t="shared" si="439"/>
        <v/>
      </c>
      <c r="AH120" s="122" t="str">
        <f t="shared" si="439"/>
        <v/>
      </c>
      <c r="AI120" s="129" t="str">
        <f t="shared" si="439"/>
        <v/>
      </c>
      <c r="AJ120" s="56"/>
      <c r="AK120" s="38"/>
      <c r="AL120" s="98" t="s">
        <v>123</v>
      </c>
      <c r="AM120" s="248">
        <f t="shared" si="74"/>
        <v>114</v>
      </c>
      <c r="AN120" s="138" t="str">
        <f t="shared" ref="AN120:AR120" si="440">IF(AND($G120=AN$4,$H120=AN$6),$I120,"")</f>
        <v/>
      </c>
      <c r="AO120" s="139" t="str">
        <f t="shared" si="440"/>
        <v/>
      </c>
      <c r="AP120" s="139" t="str">
        <f t="shared" si="440"/>
        <v/>
      </c>
      <c r="AQ120" s="139" t="str">
        <f t="shared" si="440"/>
        <v/>
      </c>
      <c r="AR120" s="139" t="str">
        <f t="shared" si="440"/>
        <v/>
      </c>
      <c r="AS120" s="118"/>
      <c r="AT120" s="138" t="str">
        <f t="shared" si="3"/>
        <v/>
      </c>
      <c r="AU120" s="139" t="str">
        <f t="shared" si="4"/>
        <v/>
      </c>
      <c r="AV120" s="139" t="str">
        <f t="shared" si="5"/>
        <v/>
      </c>
      <c r="AW120" s="139" t="str">
        <f t="shared" si="6"/>
        <v/>
      </c>
      <c r="AX120" s="139" t="str">
        <f t="shared" si="7"/>
        <v/>
      </c>
      <c r="AY120" s="140" t="str">
        <f t="shared" si="8"/>
        <v/>
      </c>
      <c r="AZ120" s="141" t="str">
        <f t="shared" si="9"/>
        <v/>
      </c>
      <c r="BA120" s="139" t="str">
        <f t="shared" si="10"/>
        <v/>
      </c>
      <c r="BB120" s="139" t="str">
        <f t="shared" si="11"/>
        <v/>
      </c>
      <c r="BC120" s="139" t="str">
        <f t="shared" si="12"/>
        <v/>
      </c>
      <c r="BD120" s="140" t="str">
        <f t="shared" si="13"/>
        <v/>
      </c>
      <c r="BE120" s="122">
        <f t="shared" si="14"/>
        <v>1921</v>
      </c>
      <c r="BF120" s="123" t="str">
        <f t="shared" si="15"/>
        <v/>
      </c>
      <c r="BG120" s="123" t="str">
        <f t="shared" si="16"/>
        <v/>
      </c>
      <c r="BH120" s="123" t="str">
        <f t="shared" si="17"/>
        <v/>
      </c>
      <c r="BI120" s="122" t="str">
        <f t="shared" si="18"/>
        <v/>
      </c>
      <c r="BJ120" s="123" t="str">
        <f t="shared" si="19"/>
        <v/>
      </c>
      <c r="BK120" s="123" t="str">
        <f t="shared" si="20"/>
        <v/>
      </c>
      <c r="BL120" s="123" t="str">
        <f t="shared" si="21"/>
        <v/>
      </c>
      <c r="BM120" s="123" t="str">
        <f t="shared" si="22"/>
        <v/>
      </c>
      <c r="BN120" s="123" t="str">
        <f t="shared" si="23"/>
        <v/>
      </c>
      <c r="BO120" s="123" t="str">
        <f t="shared" si="24"/>
        <v/>
      </c>
      <c r="BP120" s="123" t="str">
        <f t="shared" si="25"/>
        <v/>
      </c>
      <c r="BQ120" s="124" t="str">
        <f t="shared" si="26"/>
        <v/>
      </c>
      <c r="BR120" s="141" t="str">
        <f t="shared" si="27"/>
        <v/>
      </c>
      <c r="BS120" s="139" t="str">
        <f t="shared" si="28"/>
        <v/>
      </c>
      <c r="BT120" s="139" t="str">
        <f t="shared" si="29"/>
        <v/>
      </c>
      <c r="BU120" s="139" t="str">
        <f t="shared" si="30"/>
        <v/>
      </c>
      <c r="BV120" s="139" t="str">
        <f t="shared" si="31"/>
        <v/>
      </c>
      <c r="BW120" s="140" t="str">
        <f t="shared" si="32"/>
        <v/>
      </c>
      <c r="BX120" s="141" t="str">
        <f t="shared" si="33"/>
        <v/>
      </c>
      <c r="BY120" s="139" t="str">
        <f t="shared" si="34"/>
        <v/>
      </c>
      <c r="BZ120" s="139" t="str">
        <f t="shared" si="35"/>
        <v/>
      </c>
      <c r="CA120" s="139" t="str">
        <f t="shared" si="36"/>
        <v/>
      </c>
      <c r="CB120" s="139" t="str">
        <f t="shared" si="37"/>
        <v/>
      </c>
      <c r="CC120" s="139" t="str">
        <f t="shared" si="38"/>
        <v/>
      </c>
      <c r="CD120" s="140" t="str">
        <f t="shared" si="39"/>
        <v/>
      </c>
      <c r="CE120" s="141" t="str">
        <f t="shared" si="40"/>
        <v/>
      </c>
      <c r="CF120" s="139" t="str">
        <f t="shared" si="41"/>
        <v/>
      </c>
      <c r="CG120" s="139" t="str">
        <f t="shared" si="42"/>
        <v/>
      </c>
      <c r="CH120" s="139" t="str">
        <f t="shared" si="43"/>
        <v/>
      </c>
      <c r="CI120" s="139" t="str">
        <f t="shared" si="44"/>
        <v/>
      </c>
      <c r="CJ120" s="139" t="str">
        <f t="shared" si="45"/>
        <v/>
      </c>
      <c r="CK120" s="140" t="str">
        <f t="shared" si="46"/>
        <v/>
      </c>
      <c r="CL120" s="141" t="str">
        <f t="shared" si="47"/>
        <v/>
      </c>
      <c r="CM120" s="139" t="str">
        <f t="shared" si="48"/>
        <v/>
      </c>
      <c r="CN120" s="139" t="str">
        <f t="shared" si="49"/>
        <v/>
      </c>
      <c r="CO120" s="139" t="str">
        <f t="shared" si="50"/>
        <v/>
      </c>
      <c r="CP120" s="139" t="str">
        <f t="shared" si="51"/>
        <v/>
      </c>
      <c r="CQ120" s="154" t="str">
        <f t="shared" si="52"/>
        <v/>
      </c>
      <c r="CR120" s="127"/>
      <c r="CS120" s="122" t="str">
        <f t="shared" si="53"/>
        <v/>
      </c>
      <c r="CT120" s="123" t="str">
        <f t="shared" si="54"/>
        <v/>
      </c>
      <c r="CU120" s="123" t="str">
        <f t="shared" si="55"/>
        <v/>
      </c>
      <c r="CV120" s="123" t="str">
        <f t="shared" si="56"/>
        <v/>
      </c>
      <c r="CW120" s="123" t="str">
        <f t="shared" si="57"/>
        <v/>
      </c>
      <c r="CX120" s="123" t="str">
        <f t="shared" si="58"/>
        <v/>
      </c>
      <c r="CY120" s="123" t="str">
        <f t="shared" si="59"/>
        <v/>
      </c>
      <c r="CZ120" s="123" t="str">
        <f t="shared" si="60"/>
        <v/>
      </c>
      <c r="DA120" s="124" t="str">
        <f t="shared" si="61"/>
        <v/>
      </c>
      <c r="DB120" s="128" t="str">
        <f t="shared" si="62"/>
        <v/>
      </c>
      <c r="DC120" s="123" t="str">
        <f t="shared" si="63"/>
        <v/>
      </c>
      <c r="DD120" s="123" t="str">
        <f t="shared" si="64"/>
        <v/>
      </c>
      <c r="DE120" s="123" t="str">
        <f t="shared" si="65"/>
        <v/>
      </c>
      <c r="DF120" s="123" t="str">
        <f t="shared" si="66"/>
        <v/>
      </c>
      <c r="DG120" s="123" t="str">
        <f t="shared" si="67"/>
        <v/>
      </c>
      <c r="DH120" s="123" t="str">
        <f t="shared" si="68"/>
        <v/>
      </c>
      <c r="DI120" s="129" t="str">
        <f t="shared" si="69"/>
        <v/>
      </c>
      <c r="DJ120" s="98" t="s">
        <v>123</v>
      </c>
      <c r="DK120" s="248">
        <f t="shared" si="76"/>
        <v>114</v>
      </c>
    </row>
    <row r="121" spans="2:115" ht="22.5" customHeight="1">
      <c r="B121" s="98" t="s">
        <v>123</v>
      </c>
      <c r="C121" s="248">
        <f t="shared" si="70"/>
        <v>115</v>
      </c>
      <c r="D121" s="259">
        <v>45771</v>
      </c>
      <c r="E121" s="281" t="s">
        <v>128</v>
      </c>
      <c r="F121" s="271" t="s">
        <v>211</v>
      </c>
      <c r="G121" s="238" t="s">
        <v>25</v>
      </c>
      <c r="H121" s="254" t="s">
        <v>55</v>
      </c>
      <c r="I121" s="270"/>
      <c r="J121" s="263">
        <v>940</v>
      </c>
      <c r="K121" s="107">
        <f t="shared" si="71"/>
        <v>324728</v>
      </c>
      <c r="L121" s="256" t="str">
        <f>HYPERLINK("./領収書_公開用/外領収書G109.pdf","領収書G109")</f>
        <v>領収書G109</v>
      </c>
      <c r="M121" s="267"/>
      <c r="N121" s="258" t="str">
        <f t="shared" ref="N121:R121" si="441">IF($H121=N$6,$I121,"")</f>
        <v/>
      </c>
      <c r="O121" s="136" t="str">
        <f t="shared" si="441"/>
        <v/>
      </c>
      <c r="P121" s="136" t="str">
        <f t="shared" si="441"/>
        <v/>
      </c>
      <c r="Q121" s="136" t="str">
        <f t="shared" si="441"/>
        <v/>
      </c>
      <c r="R121" s="137" t="str">
        <f t="shared" si="441"/>
        <v/>
      </c>
      <c r="S121" s="122" t="str">
        <f t="shared" ref="S121:AI121" si="442">IF($H121=S$6,$J121,"")</f>
        <v/>
      </c>
      <c r="T121" s="123" t="str">
        <f t="shared" si="442"/>
        <v/>
      </c>
      <c r="U121" s="123" t="str">
        <f t="shared" si="442"/>
        <v/>
      </c>
      <c r="V121" s="123" t="str">
        <f t="shared" si="442"/>
        <v/>
      </c>
      <c r="W121" s="122" t="str">
        <f t="shared" si="442"/>
        <v/>
      </c>
      <c r="X121" s="123" t="str">
        <f t="shared" si="442"/>
        <v/>
      </c>
      <c r="Y121" s="123">
        <f t="shared" si="442"/>
        <v>940</v>
      </c>
      <c r="Z121" s="123" t="str">
        <f t="shared" si="442"/>
        <v/>
      </c>
      <c r="AA121" s="122" t="str">
        <f t="shared" si="442"/>
        <v/>
      </c>
      <c r="AB121" s="123" t="str">
        <f t="shared" si="442"/>
        <v/>
      </c>
      <c r="AC121" s="123" t="str">
        <f t="shared" si="442"/>
        <v/>
      </c>
      <c r="AD121" s="123" t="str">
        <f t="shared" si="442"/>
        <v/>
      </c>
      <c r="AE121" s="123" t="str">
        <f t="shared" si="442"/>
        <v/>
      </c>
      <c r="AF121" s="123" t="str">
        <f t="shared" si="442"/>
        <v/>
      </c>
      <c r="AG121" s="123" t="str">
        <f t="shared" si="442"/>
        <v/>
      </c>
      <c r="AH121" s="122" t="str">
        <f t="shared" si="442"/>
        <v/>
      </c>
      <c r="AI121" s="129" t="str">
        <f t="shared" si="442"/>
        <v/>
      </c>
      <c r="AJ121" s="56"/>
      <c r="AK121" s="38"/>
      <c r="AL121" s="98" t="s">
        <v>123</v>
      </c>
      <c r="AM121" s="248">
        <f t="shared" si="74"/>
        <v>115</v>
      </c>
      <c r="AN121" s="138" t="str">
        <f t="shared" ref="AN121:AR121" si="443">IF(AND($G121=AN$4,$H121=AN$6),$I121,"")</f>
        <v/>
      </c>
      <c r="AO121" s="139" t="str">
        <f t="shared" si="443"/>
        <v/>
      </c>
      <c r="AP121" s="139" t="str">
        <f t="shared" si="443"/>
        <v/>
      </c>
      <c r="AQ121" s="139" t="str">
        <f t="shared" si="443"/>
        <v/>
      </c>
      <c r="AR121" s="139" t="str">
        <f t="shared" si="443"/>
        <v/>
      </c>
      <c r="AS121" s="118"/>
      <c r="AT121" s="138" t="str">
        <f t="shared" si="3"/>
        <v/>
      </c>
      <c r="AU121" s="139" t="str">
        <f t="shared" si="4"/>
        <v/>
      </c>
      <c r="AV121" s="139" t="str">
        <f t="shared" si="5"/>
        <v/>
      </c>
      <c r="AW121" s="139" t="str">
        <f t="shared" si="6"/>
        <v/>
      </c>
      <c r="AX121" s="139" t="str">
        <f t="shared" si="7"/>
        <v/>
      </c>
      <c r="AY121" s="140" t="str">
        <f t="shared" si="8"/>
        <v/>
      </c>
      <c r="AZ121" s="141" t="str">
        <f t="shared" si="9"/>
        <v/>
      </c>
      <c r="BA121" s="139" t="str">
        <f t="shared" si="10"/>
        <v/>
      </c>
      <c r="BB121" s="139" t="str">
        <f t="shared" si="11"/>
        <v/>
      </c>
      <c r="BC121" s="139" t="str">
        <f t="shared" si="12"/>
        <v/>
      </c>
      <c r="BD121" s="140" t="str">
        <f t="shared" si="13"/>
        <v/>
      </c>
      <c r="BE121" s="122" t="str">
        <f t="shared" si="14"/>
        <v/>
      </c>
      <c r="BF121" s="123" t="str">
        <f t="shared" si="15"/>
        <v/>
      </c>
      <c r="BG121" s="123" t="str">
        <f t="shared" si="16"/>
        <v/>
      </c>
      <c r="BH121" s="123" t="str">
        <f t="shared" si="17"/>
        <v/>
      </c>
      <c r="BI121" s="122">
        <f t="shared" si="18"/>
        <v>940</v>
      </c>
      <c r="BJ121" s="123" t="str">
        <f t="shared" si="19"/>
        <v/>
      </c>
      <c r="BK121" s="123" t="str">
        <f t="shared" si="20"/>
        <v/>
      </c>
      <c r="BL121" s="123" t="str">
        <f t="shared" si="21"/>
        <v/>
      </c>
      <c r="BM121" s="123" t="str">
        <f t="shared" si="22"/>
        <v/>
      </c>
      <c r="BN121" s="123" t="str">
        <f t="shared" si="23"/>
        <v/>
      </c>
      <c r="BO121" s="123" t="str">
        <f t="shared" si="24"/>
        <v/>
      </c>
      <c r="BP121" s="123" t="str">
        <f t="shared" si="25"/>
        <v/>
      </c>
      <c r="BQ121" s="124" t="str">
        <f t="shared" si="26"/>
        <v/>
      </c>
      <c r="BR121" s="141" t="str">
        <f t="shared" si="27"/>
        <v/>
      </c>
      <c r="BS121" s="139" t="str">
        <f t="shared" si="28"/>
        <v/>
      </c>
      <c r="BT121" s="139" t="str">
        <f t="shared" si="29"/>
        <v/>
      </c>
      <c r="BU121" s="139" t="str">
        <f t="shared" si="30"/>
        <v/>
      </c>
      <c r="BV121" s="139" t="str">
        <f t="shared" si="31"/>
        <v/>
      </c>
      <c r="BW121" s="140" t="str">
        <f t="shared" si="32"/>
        <v/>
      </c>
      <c r="BX121" s="141" t="str">
        <f t="shared" si="33"/>
        <v/>
      </c>
      <c r="BY121" s="139" t="str">
        <f t="shared" si="34"/>
        <v/>
      </c>
      <c r="BZ121" s="139" t="str">
        <f t="shared" si="35"/>
        <v/>
      </c>
      <c r="CA121" s="139" t="str">
        <f t="shared" si="36"/>
        <v/>
      </c>
      <c r="CB121" s="139" t="str">
        <f t="shared" si="37"/>
        <v/>
      </c>
      <c r="CC121" s="139" t="str">
        <f t="shared" si="38"/>
        <v/>
      </c>
      <c r="CD121" s="140" t="str">
        <f t="shared" si="39"/>
        <v/>
      </c>
      <c r="CE121" s="141" t="str">
        <f t="shared" si="40"/>
        <v/>
      </c>
      <c r="CF121" s="139" t="str">
        <f t="shared" si="41"/>
        <v/>
      </c>
      <c r="CG121" s="139" t="str">
        <f t="shared" si="42"/>
        <v/>
      </c>
      <c r="CH121" s="139" t="str">
        <f t="shared" si="43"/>
        <v/>
      </c>
      <c r="CI121" s="139" t="str">
        <f t="shared" si="44"/>
        <v/>
      </c>
      <c r="CJ121" s="139" t="str">
        <f t="shared" si="45"/>
        <v/>
      </c>
      <c r="CK121" s="140" t="str">
        <f t="shared" si="46"/>
        <v/>
      </c>
      <c r="CL121" s="141" t="str">
        <f t="shared" si="47"/>
        <v/>
      </c>
      <c r="CM121" s="139" t="str">
        <f t="shared" si="48"/>
        <v/>
      </c>
      <c r="CN121" s="139" t="str">
        <f t="shared" si="49"/>
        <v/>
      </c>
      <c r="CO121" s="139" t="str">
        <f t="shared" si="50"/>
        <v/>
      </c>
      <c r="CP121" s="139" t="str">
        <f t="shared" si="51"/>
        <v/>
      </c>
      <c r="CQ121" s="154" t="str">
        <f t="shared" si="52"/>
        <v/>
      </c>
      <c r="CR121" s="127"/>
      <c r="CS121" s="122" t="str">
        <f t="shared" si="53"/>
        <v/>
      </c>
      <c r="CT121" s="123" t="str">
        <f t="shared" si="54"/>
        <v/>
      </c>
      <c r="CU121" s="123" t="str">
        <f t="shared" si="55"/>
        <v/>
      </c>
      <c r="CV121" s="123" t="str">
        <f t="shared" si="56"/>
        <v/>
      </c>
      <c r="CW121" s="123" t="str">
        <f t="shared" si="57"/>
        <v/>
      </c>
      <c r="CX121" s="123" t="str">
        <f t="shared" si="58"/>
        <v/>
      </c>
      <c r="CY121" s="123" t="str">
        <f t="shared" si="59"/>
        <v/>
      </c>
      <c r="CZ121" s="123" t="str">
        <f t="shared" si="60"/>
        <v/>
      </c>
      <c r="DA121" s="124" t="str">
        <f t="shared" si="61"/>
        <v/>
      </c>
      <c r="DB121" s="128" t="str">
        <f t="shared" si="62"/>
        <v/>
      </c>
      <c r="DC121" s="123" t="str">
        <f t="shared" si="63"/>
        <v/>
      </c>
      <c r="DD121" s="123" t="str">
        <f t="shared" si="64"/>
        <v/>
      </c>
      <c r="DE121" s="123" t="str">
        <f t="shared" si="65"/>
        <v/>
      </c>
      <c r="DF121" s="123" t="str">
        <f t="shared" si="66"/>
        <v/>
      </c>
      <c r="DG121" s="123" t="str">
        <f t="shared" si="67"/>
        <v/>
      </c>
      <c r="DH121" s="123" t="str">
        <f t="shared" si="68"/>
        <v/>
      </c>
      <c r="DI121" s="129" t="str">
        <f t="shared" si="69"/>
        <v/>
      </c>
      <c r="DJ121" s="98" t="s">
        <v>123</v>
      </c>
      <c r="DK121" s="248">
        <f t="shared" si="76"/>
        <v>115</v>
      </c>
    </row>
    <row r="122" spans="2:115" ht="22.5" customHeight="1">
      <c r="B122" s="98" t="s">
        <v>123</v>
      </c>
      <c r="C122" s="248">
        <f t="shared" si="70"/>
        <v>116</v>
      </c>
      <c r="D122" s="259">
        <v>45771</v>
      </c>
      <c r="E122" s="281" t="s">
        <v>128</v>
      </c>
      <c r="F122" s="271" t="s">
        <v>234</v>
      </c>
      <c r="G122" s="238" t="s">
        <v>25</v>
      </c>
      <c r="H122" s="254" t="s">
        <v>50</v>
      </c>
      <c r="I122" s="270"/>
      <c r="J122" s="263">
        <v>6840</v>
      </c>
      <c r="K122" s="107">
        <f t="shared" si="71"/>
        <v>317888</v>
      </c>
      <c r="L122" s="256" t="str">
        <f>HYPERLINK("./領収書_公開用/外領収書G110.pdf","領収書G110")</f>
        <v>領収書G110</v>
      </c>
      <c r="M122" s="256" t="str">
        <f>HYPERLINK("./領収書_公開用/外領収書G110請求書G110.pdf","請求書G110")</f>
        <v>請求書G110</v>
      </c>
      <c r="N122" s="258" t="str">
        <f t="shared" ref="N122:R122" si="444">IF($H122=N$6,$I122,"")</f>
        <v/>
      </c>
      <c r="O122" s="136" t="str">
        <f t="shared" si="444"/>
        <v/>
      </c>
      <c r="P122" s="136" t="str">
        <f t="shared" si="444"/>
        <v/>
      </c>
      <c r="Q122" s="136" t="str">
        <f t="shared" si="444"/>
        <v/>
      </c>
      <c r="R122" s="137" t="str">
        <f t="shared" si="444"/>
        <v/>
      </c>
      <c r="S122" s="122" t="str">
        <f t="shared" ref="S122:AI122" si="445">IF($H122=S$6,$J122,"")</f>
        <v/>
      </c>
      <c r="T122" s="123">
        <f t="shared" si="445"/>
        <v>6840</v>
      </c>
      <c r="U122" s="123" t="str">
        <f t="shared" si="445"/>
        <v/>
      </c>
      <c r="V122" s="123" t="str">
        <f t="shared" si="445"/>
        <v/>
      </c>
      <c r="W122" s="122" t="str">
        <f t="shared" si="445"/>
        <v/>
      </c>
      <c r="X122" s="123" t="str">
        <f t="shared" si="445"/>
        <v/>
      </c>
      <c r="Y122" s="123" t="str">
        <f t="shared" si="445"/>
        <v/>
      </c>
      <c r="Z122" s="123" t="str">
        <f t="shared" si="445"/>
        <v/>
      </c>
      <c r="AA122" s="122" t="str">
        <f t="shared" si="445"/>
        <v/>
      </c>
      <c r="AB122" s="123" t="str">
        <f t="shared" si="445"/>
        <v/>
      </c>
      <c r="AC122" s="123" t="str">
        <f t="shared" si="445"/>
        <v/>
      </c>
      <c r="AD122" s="123" t="str">
        <f t="shared" si="445"/>
        <v/>
      </c>
      <c r="AE122" s="123" t="str">
        <f t="shared" si="445"/>
        <v/>
      </c>
      <c r="AF122" s="123" t="str">
        <f t="shared" si="445"/>
        <v/>
      </c>
      <c r="AG122" s="123" t="str">
        <f t="shared" si="445"/>
        <v/>
      </c>
      <c r="AH122" s="122" t="str">
        <f t="shared" si="445"/>
        <v/>
      </c>
      <c r="AI122" s="129" t="str">
        <f t="shared" si="445"/>
        <v/>
      </c>
      <c r="AJ122" s="56"/>
      <c r="AK122" s="38"/>
      <c r="AL122" s="98" t="s">
        <v>123</v>
      </c>
      <c r="AM122" s="248">
        <f t="shared" si="74"/>
        <v>116</v>
      </c>
      <c r="AN122" s="138" t="str">
        <f t="shared" ref="AN122:AR122" si="446">IF(AND($G122=AN$4,$H122=AN$6),$I122,"")</f>
        <v/>
      </c>
      <c r="AO122" s="139" t="str">
        <f t="shared" si="446"/>
        <v/>
      </c>
      <c r="AP122" s="139" t="str">
        <f t="shared" si="446"/>
        <v/>
      </c>
      <c r="AQ122" s="139" t="str">
        <f t="shared" si="446"/>
        <v/>
      </c>
      <c r="AR122" s="139" t="str">
        <f t="shared" si="446"/>
        <v/>
      </c>
      <c r="AS122" s="118"/>
      <c r="AT122" s="138" t="str">
        <f t="shared" si="3"/>
        <v/>
      </c>
      <c r="AU122" s="139" t="str">
        <f t="shared" si="4"/>
        <v/>
      </c>
      <c r="AV122" s="139" t="str">
        <f t="shared" si="5"/>
        <v/>
      </c>
      <c r="AW122" s="139" t="str">
        <f t="shared" si="6"/>
        <v/>
      </c>
      <c r="AX122" s="139" t="str">
        <f t="shared" si="7"/>
        <v/>
      </c>
      <c r="AY122" s="140" t="str">
        <f t="shared" si="8"/>
        <v/>
      </c>
      <c r="AZ122" s="141" t="str">
        <f t="shared" si="9"/>
        <v/>
      </c>
      <c r="BA122" s="139" t="str">
        <f t="shared" si="10"/>
        <v/>
      </c>
      <c r="BB122" s="139" t="str">
        <f t="shared" si="11"/>
        <v/>
      </c>
      <c r="BC122" s="139" t="str">
        <f t="shared" si="12"/>
        <v/>
      </c>
      <c r="BD122" s="140" t="str">
        <f t="shared" si="13"/>
        <v/>
      </c>
      <c r="BE122" s="122" t="str">
        <f t="shared" si="14"/>
        <v/>
      </c>
      <c r="BF122" s="123">
        <f t="shared" si="15"/>
        <v>6840</v>
      </c>
      <c r="BG122" s="123" t="str">
        <f t="shared" si="16"/>
        <v/>
      </c>
      <c r="BH122" s="123" t="str">
        <f t="shared" si="17"/>
        <v/>
      </c>
      <c r="BI122" s="122" t="str">
        <f t="shared" si="18"/>
        <v/>
      </c>
      <c r="BJ122" s="123" t="str">
        <f t="shared" si="19"/>
        <v/>
      </c>
      <c r="BK122" s="123" t="str">
        <f t="shared" si="20"/>
        <v/>
      </c>
      <c r="BL122" s="123" t="str">
        <f t="shared" si="21"/>
        <v/>
      </c>
      <c r="BM122" s="123" t="str">
        <f t="shared" si="22"/>
        <v/>
      </c>
      <c r="BN122" s="123" t="str">
        <f t="shared" si="23"/>
        <v/>
      </c>
      <c r="BO122" s="123" t="str">
        <f t="shared" si="24"/>
        <v/>
      </c>
      <c r="BP122" s="123" t="str">
        <f t="shared" si="25"/>
        <v/>
      </c>
      <c r="BQ122" s="124" t="str">
        <f t="shared" si="26"/>
        <v/>
      </c>
      <c r="BR122" s="142" t="str">
        <f t="shared" si="27"/>
        <v/>
      </c>
      <c r="BS122" s="143" t="str">
        <f t="shared" si="28"/>
        <v/>
      </c>
      <c r="BT122" s="143" t="str">
        <f t="shared" si="29"/>
        <v/>
      </c>
      <c r="BU122" s="143" t="str">
        <f t="shared" si="30"/>
        <v/>
      </c>
      <c r="BV122" s="143" t="str">
        <f t="shared" si="31"/>
        <v/>
      </c>
      <c r="BW122" s="144" t="str">
        <f t="shared" si="32"/>
        <v/>
      </c>
      <c r="BX122" s="141" t="str">
        <f t="shared" si="33"/>
        <v/>
      </c>
      <c r="BY122" s="139" t="str">
        <f t="shared" si="34"/>
        <v/>
      </c>
      <c r="BZ122" s="139" t="str">
        <f t="shared" si="35"/>
        <v/>
      </c>
      <c r="CA122" s="139" t="str">
        <f t="shared" si="36"/>
        <v/>
      </c>
      <c r="CB122" s="139" t="str">
        <f t="shared" si="37"/>
        <v/>
      </c>
      <c r="CC122" s="139" t="str">
        <f t="shared" si="38"/>
        <v/>
      </c>
      <c r="CD122" s="140" t="str">
        <f t="shared" si="39"/>
        <v/>
      </c>
      <c r="CE122" s="141" t="str">
        <f t="shared" si="40"/>
        <v/>
      </c>
      <c r="CF122" s="139" t="str">
        <f t="shared" si="41"/>
        <v/>
      </c>
      <c r="CG122" s="139" t="str">
        <f t="shared" si="42"/>
        <v/>
      </c>
      <c r="CH122" s="139" t="str">
        <f t="shared" si="43"/>
        <v/>
      </c>
      <c r="CI122" s="139" t="str">
        <f t="shared" si="44"/>
        <v/>
      </c>
      <c r="CJ122" s="139" t="str">
        <f t="shared" si="45"/>
        <v/>
      </c>
      <c r="CK122" s="140" t="str">
        <f t="shared" si="46"/>
        <v/>
      </c>
      <c r="CL122" s="142" t="str">
        <f t="shared" si="47"/>
        <v/>
      </c>
      <c r="CM122" s="143" t="str">
        <f t="shared" si="48"/>
        <v/>
      </c>
      <c r="CN122" s="143" t="str">
        <f t="shared" si="49"/>
        <v/>
      </c>
      <c r="CO122" s="143" t="str">
        <f t="shared" si="50"/>
        <v/>
      </c>
      <c r="CP122" s="143" t="str">
        <f t="shared" si="51"/>
        <v/>
      </c>
      <c r="CQ122" s="145" t="str">
        <f t="shared" si="52"/>
        <v/>
      </c>
      <c r="CR122" s="127"/>
      <c r="CS122" s="122" t="str">
        <f t="shared" si="53"/>
        <v/>
      </c>
      <c r="CT122" s="123" t="str">
        <f t="shared" si="54"/>
        <v/>
      </c>
      <c r="CU122" s="123" t="str">
        <f t="shared" si="55"/>
        <v/>
      </c>
      <c r="CV122" s="123" t="str">
        <f t="shared" si="56"/>
        <v/>
      </c>
      <c r="CW122" s="123" t="str">
        <f t="shared" si="57"/>
        <v/>
      </c>
      <c r="CX122" s="123" t="str">
        <f t="shared" si="58"/>
        <v/>
      </c>
      <c r="CY122" s="123" t="str">
        <f t="shared" si="59"/>
        <v/>
      </c>
      <c r="CZ122" s="123" t="str">
        <f t="shared" si="60"/>
        <v/>
      </c>
      <c r="DA122" s="124" t="str">
        <f t="shared" si="61"/>
        <v/>
      </c>
      <c r="DB122" s="128" t="str">
        <f t="shared" si="62"/>
        <v/>
      </c>
      <c r="DC122" s="123" t="str">
        <f t="shared" si="63"/>
        <v/>
      </c>
      <c r="DD122" s="123" t="str">
        <f t="shared" si="64"/>
        <v/>
      </c>
      <c r="DE122" s="123" t="str">
        <f t="shared" si="65"/>
        <v/>
      </c>
      <c r="DF122" s="123" t="str">
        <f t="shared" si="66"/>
        <v/>
      </c>
      <c r="DG122" s="123" t="str">
        <f t="shared" si="67"/>
        <v/>
      </c>
      <c r="DH122" s="123" t="str">
        <f t="shared" si="68"/>
        <v/>
      </c>
      <c r="DI122" s="129" t="str">
        <f t="shared" si="69"/>
        <v/>
      </c>
      <c r="DJ122" s="98" t="s">
        <v>123</v>
      </c>
      <c r="DK122" s="248">
        <f t="shared" si="76"/>
        <v>116</v>
      </c>
    </row>
    <row r="123" spans="2:115" ht="22.5" customHeight="1">
      <c r="B123" s="98" t="s">
        <v>123</v>
      </c>
      <c r="C123" s="248">
        <f t="shared" si="70"/>
        <v>117</v>
      </c>
      <c r="D123" s="259">
        <v>45771</v>
      </c>
      <c r="E123" s="281" t="s">
        <v>128</v>
      </c>
      <c r="F123" s="271" t="s">
        <v>235</v>
      </c>
      <c r="G123" s="238" t="s">
        <v>31</v>
      </c>
      <c r="H123" s="254" t="s">
        <v>50</v>
      </c>
      <c r="I123" s="270"/>
      <c r="J123" s="263">
        <v>7937</v>
      </c>
      <c r="K123" s="107">
        <f t="shared" si="71"/>
        <v>309951</v>
      </c>
      <c r="L123" s="256" t="str">
        <f>HYPERLINK("./領収書_公開用/外領収書G111.pdf","領収書G111")</f>
        <v>領収書G111</v>
      </c>
      <c r="M123" s="256" t="str">
        <f>HYPERLINK("./領収書_公開用/外領収書G111請求書G111.pdf","請求書G111")</f>
        <v>請求書G111</v>
      </c>
      <c r="N123" s="258" t="str">
        <f t="shared" ref="N123:R123" si="447">IF($H123=N$6,$I123,"")</f>
        <v/>
      </c>
      <c r="O123" s="136" t="str">
        <f t="shared" si="447"/>
        <v/>
      </c>
      <c r="P123" s="136" t="str">
        <f t="shared" si="447"/>
        <v/>
      </c>
      <c r="Q123" s="136" t="str">
        <f t="shared" si="447"/>
        <v/>
      </c>
      <c r="R123" s="137" t="str">
        <f t="shared" si="447"/>
        <v/>
      </c>
      <c r="S123" s="122" t="str">
        <f t="shared" ref="S123:AI123" si="448">IF($H123=S$6,$J123,"")</f>
        <v/>
      </c>
      <c r="T123" s="123">
        <f t="shared" si="448"/>
        <v>7937</v>
      </c>
      <c r="U123" s="123" t="str">
        <f t="shared" si="448"/>
        <v/>
      </c>
      <c r="V123" s="123" t="str">
        <f t="shared" si="448"/>
        <v/>
      </c>
      <c r="W123" s="122" t="str">
        <f t="shared" si="448"/>
        <v/>
      </c>
      <c r="X123" s="123" t="str">
        <f t="shared" si="448"/>
        <v/>
      </c>
      <c r="Y123" s="123" t="str">
        <f t="shared" si="448"/>
        <v/>
      </c>
      <c r="Z123" s="123" t="str">
        <f t="shared" si="448"/>
        <v/>
      </c>
      <c r="AA123" s="122" t="str">
        <f t="shared" si="448"/>
        <v/>
      </c>
      <c r="AB123" s="123" t="str">
        <f t="shared" si="448"/>
        <v/>
      </c>
      <c r="AC123" s="123" t="str">
        <f t="shared" si="448"/>
        <v/>
      </c>
      <c r="AD123" s="123" t="str">
        <f t="shared" si="448"/>
        <v/>
      </c>
      <c r="AE123" s="123" t="str">
        <f t="shared" si="448"/>
        <v/>
      </c>
      <c r="AF123" s="123" t="str">
        <f t="shared" si="448"/>
        <v/>
      </c>
      <c r="AG123" s="123" t="str">
        <f t="shared" si="448"/>
        <v/>
      </c>
      <c r="AH123" s="122" t="str">
        <f t="shared" si="448"/>
        <v/>
      </c>
      <c r="AI123" s="129" t="str">
        <f t="shared" si="448"/>
        <v/>
      </c>
      <c r="AJ123" s="56"/>
      <c r="AK123" s="38"/>
      <c r="AL123" s="98" t="s">
        <v>123</v>
      </c>
      <c r="AM123" s="248">
        <f t="shared" si="74"/>
        <v>117</v>
      </c>
      <c r="AN123" s="138" t="str">
        <f t="shared" ref="AN123:AR123" si="449">IF(AND($G123=AN$4,$H123=AN$6),$I123,"")</f>
        <v/>
      </c>
      <c r="AO123" s="139" t="str">
        <f t="shared" si="449"/>
        <v/>
      </c>
      <c r="AP123" s="139" t="str">
        <f t="shared" si="449"/>
        <v/>
      </c>
      <c r="AQ123" s="139" t="str">
        <f t="shared" si="449"/>
        <v/>
      </c>
      <c r="AR123" s="139" t="str">
        <f t="shared" si="449"/>
        <v/>
      </c>
      <c r="AS123" s="118"/>
      <c r="AT123" s="138" t="str">
        <f t="shared" si="3"/>
        <v/>
      </c>
      <c r="AU123" s="139" t="str">
        <f t="shared" si="4"/>
        <v/>
      </c>
      <c r="AV123" s="139" t="str">
        <f t="shared" si="5"/>
        <v/>
      </c>
      <c r="AW123" s="139" t="str">
        <f t="shared" si="6"/>
        <v/>
      </c>
      <c r="AX123" s="139" t="str">
        <f t="shared" si="7"/>
        <v/>
      </c>
      <c r="AY123" s="140" t="str">
        <f t="shared" si="8"/>
        <v/>
      </c>
      <c r="AZ123" s="141" t="str">
        <f t="shared" si="9"/>
        <v/>
      </c>
      <c r="BA123" s="139" t="str">
        <f t="shared" si="10"/>
        <v/>
      </c>
      <c r="BB123" s="139" t="str">
        <f t="shared" si="11"/>
        <v/>
      </c>
      <c r="BC123" s="139" t="str">
        <f t="shared" si="12"/>
        <v/>
      </c>
      <c r="BD123" s="140" t="str">
        <f t="shared" si="13"/>
        <v/>
      </c>
      <c r="BE123" s="122" t="str">
        <f t="shared" si="14"/>
        <v/>
      </c>
      <c r="BF123" s="123" t="str">
        <f t="shared" si="15"/>
        <v/>
      </c>
      <c r="BG123" s="123" t="str">
        <f t="shared" si="16"/>
        <v/>
      </c>
      <c r="BH123" s="123" t="str">
        <f t="shared" si="17"/>
        <v/>
      </c>
      <c r="BI123" s="122" t="str">
        <f t="shared" si="18"/>
        <v/>
      </c>
      <c r="BJ123" s="123" t="str">
        <f t="shared" si="19"/>
        <v/>
      </c>
      <c r="BK123" s="123" t="str">
        <f t="shared" si="20"/>
        <v/>
      </c>
      <c r="BL123" s="123" t="str">
        <f t="shared" si="21"/>
        <v/>
      </c>
      <c r="BM123" s="123" t="str">
        <f t="shared" si="22"/>
        <v/>
      </c>
      <c r="BN123" s="123" t="str">
        <f t="shared" si="23"/>
        <v/>
      </c>
      <c r="BO123" s="123" t="str">
        <f t="shared" si="24"/>
        <v/>
      </c>
      <c r="BP123" s="123" t="str">
        <f t="shared" si="25"/>
        <v/>
      </c>
      <c r="BQ123" s="124" t="str">
        <f t="shared" si="26"/>
        <v/>
      </c>
      <c r="BR123" s="141" t="str">
        <f t="shared" si="27"/>
        <v/>
      </c>
      <c r="BS123" s="139" t="str">
        <f t="shared" si="28"/>
        <v/>
      </c>
      <c r="BT123" s="139" t="str">
        <f t="shared" si="29"/>
        <v/>
      </c>
      <c r="BU123" s="139" t="str">
        <f t="shared" si="30"/>
        <v/>
      </c>
      <c r="BV123" s="139" t="str">
        <f t="shared" si="31"/>
        <v/>
      </c>
      <c r="BW123" s="140" t="str">
        <f t="shared" si="32"/>
        <v/>
      </c>
      <c r="BX123" s="141" t="str">
        <f t="shared" si="33"/>
        <v/>
      </c>
      <c r="BY123" s="139" t="str">
        <f t="shared" si="34"/>
        <v/>
      </c>
      <c r="BZ123" s="139" t="str">
        <f t="shared" si="35"/>
        <v/>
      </c>
      <c r="CA123" s="139" t="str">
        <f t="shared" si="36"/>
        <v/>
      </c>
      <c r="CB123" s="139" t="str">
        <f t="shared" si="37"/>
        <v/>
      </c>
      <c r="CC123" s="139" t="str">
        <f t="shared" si="38"/>
        <v/>
      </c>
      <c r="CD123" s="140" t="str">
        <f t="shared" si="39"/>
        <v/>
      </c>
      <c r="CE123" s="141" t="str">
        <f t="shared" si="40"/>
        <v/>
      </c>
      <c r="CF123" s="139" t="str">
        <f t="shared" si="41"/>
        <v/>
      </c>
      <c r="CG123" s="139" t="str">
        <f t="shared" si="42"/>
        <v/>
      </c>
      <c r="CH123" s="139" t="str">
        <f t="shared" si="43"/>
        <v/>
      </c>
      <c r="CI123" s="139" t="str">
        <f t="shared" si="44"/>
        <v/>
      </c>
      <c r="CJ123" s="139" t="str">
        <f t="shared" si="45"/>
        <v/>
      </c>
      <c r="CK123" s="140" t="str">
        <f t="shared" si="46"/>
        <v/>
      </c>
      <c r="CL123" s="141" t="str">
        <f t="shared" si="47"/>
        <v/>
      </c>
      <c r="CM123" s="139" t="str">
        <f t="shared" si="48"/>
        <v/>
      </c>
      <c r="CN123" s="139" t="str">
        <f t="shared" si="49"/>
        <v/>
      </c>
      <c r="CO123" s="139" t="str">
        <f t="shared" si="50"/>
        <v/>
      </c>
      <c r="CP123" s="139" t="str">
        <f t="shared" si="51"/>
        <v/>
      </c>
      <c r="CQ123" s="154" t="str">
        <f t="shared" si="52"/>
        <v/>
      </c>
      <c r="CR123" s="127"/>
      <c r="CS123" s="122" t="str">
        <f t="shared" si="53"/>
        <v/>
      </c>
      <c r="CT123" s="123" t="str">
        <f t="shared" si="54"/>
        <v/>
      </c>
      <c r="CU123" s="123" t="str">
        <f t="shared" si="55"/>
        <v/>
      </c>
      <c r="CV123" s="123" t="str">
        <f t="shared" si="56"/>
        <v/>
      </c>
      <c r="CW123" s="123" t="str">
        <f t="shared" si="57"/>
        <v/>
      </c>
      <c r="CX123" s="123" t="str">
        <f t="shared" si="58"/>
        <v/>
      </c>
      <c r="CY123" s="123" t="str">
        <f t="shared" si="59"/>
        <v/>
      </c>
      <c r="CZ123" s="123" t="str">
        <f t="shared" si="60"/>
        <v/>
      </c>
      <c r="DA123" s="124" t="str">
        <f t="shared" si="61"/>
        <v/>
      </c>
      <c r="DB123" s="128">
        <f t="shared" si="62"/>
        <v>7937</v>
      </c>
      <c r="DC123" s="123" t="str">
        <f t="shared" si="63"/>
        <v/>
      </c>
      <c r="DD123" s="123" t="str">
        <f t="shared" si="64"/>
        <v/>
      </c>
      <c r="DE123" s="123" t="str">
        <f t="shared" si="65"/>
        <v/>
      </c>
      <c r="DF123" s="123" t="str">
        <f t="shared" si="66"/>
        <v/>
      </c>
      <c r="DG123" s="123" t="str">
        <f t="shared" si="67"/>
        <v/>
      </c>
      <c r="DH123" s="123" t="str">
        <f t="shared" si="68"/>
        <v/>
      </c>
      <c r="DI123" s="129" t="str">
        <f t="shared" si="69"/>
        <v/>
      </c>
      <c r="DJ123" s="98" t="s">
        <v>123</v>
      </c>
      <c r="DK123" s="248">
        <f t="shared" si="76"/>
        <v>117</v>
      </c>
    </row>
    <row r="124" spans="2:115" ht="22.5" customHeight="1">
      <c r="B124" s="98" t="s">
        <v>123</v>
      </c>
      <c r="C124" s="248">
        <f t="shared" si="70"/>
        <v>118</v>
      </c>
      <c r="D124" s="259"/>
      <c r="E124" s="281"/>
      <c r="F124" s="273"/>
      <c r="G124" s="238"/>
      <c r="H124" s="254"/>
      <c r="I124" s="270"/>
      <c r="J124" s="263"/>
      <c r="K124" s="107">
        <f t="shared" si="71"/>
        <v>309951</v>
      </c>
      <c r="L124" s="285"/>
      <c r="M124" s="285"/>
      <c r="N124" s="258" t="str">
        <f t="shared" ref="N124:R124" si="450">IF($H124=N$6,$I124,"")</f>
        <v/>
      </c>
      <c r="O124" s="136" t="str">
        <f t="shared" si="450"/>
        <v/>
      </c>
      <c r="P124" s="136" t="str">
        <f t="shared" si="450"/>
        <v/>
      </c>
      <c r="Q124" s="136" t="str">
        <f t="shared" si="450"/>
        <v/>
      </c>
      <c r="R124" s="137" t="str">
        <f t="shared" si="450"/>
        <v/>
      </c>
      <c r="S124" s="122" t="str">
        <f t="shared" ref="S124:AI124" si="451">IF($H124=S$6,$J124,"")</f>
        <v/>
      </c>
      <c r="T124" s="123" t="str">
        <f t="shared" si="451"/>
        <v/>
      </c>
      <c r="U124" s="123" t="str">
        <f t="shared" si="451"/>
        <v/>
      </c>
      <c r="V124" s="123" t="str">
        <f t="shared" si="451"/>
        <v/>
      </c>
      <c r="W124" s="122" t="str">
        <f t="shared" si="451"/>
        <v/>
      </c>
      <c r="X124" s="123" t="str">
        <f t="shared" si="451"/>
        <v/>
      </c>
      <c r="Y124" s="123" t="str">
        <f t="shared" si="451"/>
        <v/>
      </c>
      <c r="Z124" s="123" t="str">
        <f t="shared" si="451"/>
        <v/>
      </c>
      <c r="AA124" s="122" t="str">
        <f t="shared" si="451"/>
        <v/>
      </c>
      <c r="AB124" s="123" t="str">
        <f t="shared" si="451"/>
        <v/>
      </c>
      <c r="AC124" s="123" t="str">
        <f t="shared" si="451"/>
        <v/>
      </c>
      <c r="AD124" s="123" t="str">
        <f t="shared" si="451"/>
        <v/>
      </c>
      <c r="AE124" s="123" t="str">
        <f t="shared" si="451"/>
        <v/>
      </c>
      <c r="AF124" s="123" t="str">
        <f t="shared" si="451"/>
        <v/>
      </c>
      <c r="AG124" s="123" t="str">
        <f t="shared" si="451"/>
        <v/>
      </c>
      <c r="AH124" s="122" t="str">
        <f t="shared" si="451"/>
        <v/>
      </c>
      <c r="AI124" s="129" t="str">
        <f t="shared" si="451"/>
        <v/>
      </c>
      <c r="AJ124" s="56"/>
      <c r="AK124" s="38"/>
      <c r="AL124" s="98" t="s">
        <v>123</v>
      </c>
      <c r="AM124" s="248">
        <f t="shared" si="74"/>
        <v>118</v>
      </c>
      <c r="AN124" s="138" t="str">
        <f t="shared" ref="AN124:AR124" si="452">IF(AND($G124=AN$4,$H124=AN$6),$I124,"")</f>
        <v/>
      </c>
      <c r="AO124" s="139" t="str">
        <f t="shared" si="452"/>
        <v/>
      </c>
      <c r="AP124" s="139" t="str">
        <f t="shared" si="452"/>
        <v/>
      </c>
      <c r="AQ124" s="139" t="str">
        <f t="shared" si="452"/>
        <v/>
      </c>
      <c r="AR124" s="139" t="str">
        <f t="shared" si="452"/>
        <v/>
      </c>
      <c r="AS124" s="118"/>
      <c r="AT124" s="138" t="str">
        <f t="shared" si="3"/>
        <v/>
      </c>
      <c r="AU124" s="139" t="str">
        <f t="shared" si="4"/>
        <v/>
      </c>
      <c r="AV124" s="139" t="str">
        <f t="shared" si="5"/>
        <v/>
      </c>
      <c r="AW124" s="139" t="str">
        <f t="shared" si="6"/>
        <v/>
      </c>
      <c r="AX124" s="139" t="str">
        <f t="shared" si="7"/>
        <v/>
      </c>
      <c r="AY124" s="140" t="str">
        <f t="shared" si="8"/>
        <v/>
      </c>
      <c r="AZ124" s="141" t="str">
        <f t="shared" si="9"/>
        <v/>
      </c>
      <c r="BA124" s="139" t="str">
        <f t="shared" si="10"/>
        <v/>
      </c>
      <c r="BB124" s="139" t="str">
        <f t="shared" si="11"/>
        <v/>
      </c>
      <c r="BC124" s="139" t="str">
        <f t="shared" si="12"/>
        <v/>
      </c>
      <c r="BD124" s="140" t="str">
        <f t="shared" si="13"/>
        <v/>
      </c>
      <c r="BE124" s="122" t="str">
        <f t="shared" si="14"/>
        <v/>
      </c>
      <c r="BF124" s="123" t="str">
        <f t="shared" si="15"/>
        <v/>
      </c>
      <c r="BG124" s="123" t="str">
        <f t="shared" si="16"/>
        <v/>
      </c>
      <c r="BH124" s="123" t="str">
        <f t="shared" si="17"/>
        <v/>
      </c>
      <c r="BI124" s="122" t="str">
        <f t="shared" si="18"/>
        <v/>
      </c>
      <c r="BJ124" s="123" t="str">
        <f t="shared" si="19"/>
        <v/>
      </c>
      <c r="BK124" s="123" t="str">
        <f t="shared" si="20"/>
        <v/>
      </c>
      <c r="BL124" s="123" t="str">
        <f t="shared" si="21"/>
        <v/>
      </c>
      <c r="BM124" s="123" t="str">
        <f t="shared" si="22"/>
        <v/>
      </c>
      <c r="BN124" s="123" t="str">
        <f t="shared" si="23"/>
        <v/>
      </c>
      <c r="BO124" s="123" t="str">
        <f t="shared" si="24"/>
        <v/>
      </c>
      <c r="BP124" s="123" t="str">
        <f t="shared" si="25"/>
        <v/>
      </c>
      <c r="BQ124" s="124" t="str">
        <f t="shared" si="26"/>
        <v/>
      </c>
      <c r="BR124" s="141" t="str">
        <f t="shared" si="27"/>
        <v/>
      </c>
      <c r="BS124" s="139" t="str">
        <f t="shared" si="28"/>
        <v/>
      </c>
      <c r="BT124" s="139" t="str">
        <f t="shared" si="29"/>
        <v/>
      </c>
      <c r="BU124" s="139" t="str">
        <f t="shared" si="30"/>
        <v/>
      </c>
      <c r="BV124" s="139" t="str">
        <f t="shared" si="31"/>
        <v/>
      </c>
      <c r="BW124" s="140" t="str">
        <f t="shared" si="32"/>
        <v/>
      </c>
      <c r="BX124" s="141" t="str">
        <f t="shared" si="33"/>
        <v/>
      </c>
      <c r="BY124" s="139" t="str">
        <f t="shared" si="34"/>
        <v/>
      </c>
      <c r="BZ124" s="139" t="str">
        <f t="shared" si="35"/>
        <v/>
      </c>
      <c r="CA124" s="139" t="str">
        <f t="shared" si="36"/>
        <v/>
      </c>
      <c r="CB124" s="139" t="str">
        <f t="shared" si="37"/>
        <v/>
      </c>
      <c r="CC124" s="139" t="str">
        <f t="shared" si="38"/>
        <v/>
      </c>
      <c r="CD124" s="140" t="str">
        <f t="shared" si="39"/>
        <v/>
      </c>
      <c r="CE124" s="141" t="str">
        <f t="shared" si="40"/>
        <v/>
      </c>
      <c r="CF124" s="139" t="str">
        <f t="shared" si="41"/>
        <v/>
      </c>
      <c r="CG124" s="139" t="str">
        <f t="shared" si="42"/>
        <v/>
      </c>
      <c r="CH124" s="139" t="str">
        <f t="shared" si="43"/>
        <v/>
      </c>
      <c r="CI124" s="139" t="str">
        <f t="shared" si="44"/>
        <v/>
      </c>
      <c r="CJ124" s="139" t="str">
        <f t="shared" si="45"/>
        <v/>
      </c>
      <c r="CK124" s="140" t="str">
        <f t="shared" si="46"/>
        <v/>
      </c>
      <c r="CL124" s="141" t="str">
        <f t="shared" si="47"/>
        <v/>
      </c>
      <c r="CM124" s="139" t="str">
        <f t="shared" si="48"/>
        <v/>
      </c>
      <c r="CN124" s="139" t="str">
        <f t="shared" si="49"/>
        <v/>
      </c>
      <c r="CO124" s="139" t="str">
        <f t="shared" si="50"/>
        <v/>
      </c>
      <c r="CP124" s="139" t="str">
        <f t="shared" si="51"/>
        <v/>
      </c>
      <c r="CQ124" s="154" t="str">
        <f t="shared" si="52"/>
        <v/>
      </c>
      <c r="CR124" s="127"/>
      <c r="CS124" s="122" t="str">
        <f t="shared" si="53"/>
        <v/>
      </c>
      <c r="CT124" s="123" t="str">
        <f t="shared" si="54"/>
        <v/>
      </c>
      <c r="CU124" s="123" t="str">
        <f t="shared" si="55"/>
        <v/>
      </c>
      <c r="CV124" s="123" t="str">
        <f t="shared" si="56"/>
        <v/>
      </c>
      <c r="CW124" s="123" t="str">
        <f t="shared" si="57"/>
        <v/>
      </c>
      <c r="CX124" s="123" t="str">
        <f t="shared" si="58"/>
        <v/>
      </c>
      <c r="CY124" s="123" t="str">
        <f t="shared" si="59"/>
        <v/>
      </c>
      <c r="CZ124" s="123" t="str">
        <f t="shared" si="60"/>
        <v/>
      </c>
      <c r="DA124" s="124" t="str">
        <f t="shared" si="61"/>
        <v/>
      </c>
      <c r="DB124" s="128" t="str">
        <f t="shared" si="62"/>
        <v/>
      </c>
      <c r="DC124" s="123" t="str">
        <f t="shared" si="63"/>
        <v/>
      </c>
      <c r="DD124" s="123" t="str">
        <f t="shared" si="64"/>
        <v/>
      </c>
      <c r="DE124" s="123" t="str">
        <f t="shared" si="65"/>
        <v/>
      </c>
      <c r="DF124" s="123" t="str">
        <f t="shared" si="66"/>
        <v/>
      </c>
      <c r="DG124" s="123" t="str">
        <f t="shared" si="67"/>
        <v/>
      </c>
      <c r="DH124" s="123" t="str">
        <f t="shared" si="68"/>
        <v/>
      </c>
      <c r="DI124" s="129" t="str">
        <f t="shared" si="69"/>
        <v/>
      </c>
      <c r="DJ124" s="98" t="s">
        <v>123</v>
      </c>
      <c r="DK124" s="248">
        <f t="shared" si="76"/>
        <v>118</v>
      </c>
    </row>
    <row r="125" spans="2:115" ht="22.5" customHeight="1">
      <c r="B125" s="98" t="s">
        <v>123</v>
      </c>
      <c r="C125" s="248">
        <f t="shared" si="70"/>
        <v>119</v>
      </c>
      <c r="D125" s="259"/>
      <c r="E125" s="281"/>
      <c r="F125" s="271"/>
      <c r="G125" s="238"/>
      <c r="H125" s="254"/>
      <c r="I125" s="270"/>
      <c r="J125" s="263"/>
      <c r="K125" s="107">
        <f t="shared" si="71"/>
        <v>309951</v>
      </c>
      <c r="L125" s="285"/>
      <c r="M125" s="267"/>
      <c r="N125" s="258" t="str">
        <f t="shared" ref="N125:R125" si="453">IF($H125=N$6,$I125,"")</f>
        <v/>
      </c>
      <c r="O125" s="136" t="str">
        <f t="shared" si="453"/>
        <v/>
      </c>
      <c r="P125" s="136" t="str">
        <f t="shared" si="453"/>
        <v/>
      </c>
      <c r="Q125" s="136" t="str">
        <f t="shared" si="453"/>
        <v/>
      </c>
      <c r="R125" s="137" t="str">
        <f t="shared" si="453"/>
        <v/>
      </c>
      <c r="S125" s="122" t="str">
        <f t="shared" ref="S125:AI125" si="454">IF($H125=S$6,$J125,"")</f>
        <v/>
      </c>
      <c r="T125" s="123" t="str">
        <f t="shared" si="454"/>
        <v/>
      </c>
      <c r="U125" s="123" t="str">
        <f t="shared" si="454"/>
        <v/>
      </c>
      <c r="V125" s="123" t="str">
        <f t="shared" si="454"/>
        <v/>
      </c>
      <c r="W125" s="122" t="str">
        <f t="shared" si="454"/>
        <v/>
      </c>
      <c r="X125" s="123" t="str">
        <f t="shared" si="454"/>
        <v/>
      </c>
      <c r="Y125" s="123" t="str">
        <f t="shared" si="454"/>
        <v/>
      </c>
      <c r="Z125" s="123" t="str">
        <f t="shared" si="454"/>
        <v/>
      </c>
      <c r="AA125" s="122" t="str">
        <f t="shared" si="454"/>
        <v/>
      </c>
      <c r="AB125" s="123" t="str">
        <f t="shared" si="454"/>
        <v/>
      </c>
      <c r="AC125" s="123" t="str">
        <f t="shared" si="454"/>
        <v/>
      </c>
      <c r="AD125" s="123" t="str">
        <f t="shared" si="454"/>
        <v/>
      </c>
      <c r="AE125" s="123" t="str">
        <f t="shared" si="454"/>
        <v/>
      </c>
      <c r="AF125" s="123" t="str">
        <f t="shared" si="454"/>
        <v/>
      </c>
      <c r="AG125" s="123" t="str">
        <f t="shared" si="454"/>
        <v/>
      </c>
      <c r="AH125" s="122" t="str">
        <f t="shared" si="454"/>
        <v/>
      </c>
      <c r="AI125" s="129" t="str">
        <f t="shared" si="454"/>
        <v/>
      </c>
      <c r="AJ125" s="56"/>
      <c r="AK125" s="38"/>
      <c r="AL125" s="98" t="s">
        <v>123</v>
      </c>
      <c r="AM125" s="248">
        <f t="shared" si="74"/>
        <v>119</v>
      </c>
      <c r="AN125" s="138" t="str">
        <f t="shared" ref="AN125:AR125" si="455">IF(AND($G125=AN$4,$H125=AN$6),$I125,"")</f>
        <v/>
      </c>
      <c r="AO125" s="139" t="str">
        <f t="shared" si="455"/>
        <v/>
      </c>
      <c r="AP125" s="139" t="str">
        <f t="shared" si="455"/>
        <v/>
      </c>
      <c r="AQ125" s="139" t="str">
        <f t="shared" si="455"/>
        <v/>
      </c>
      <c r="AR125" s="139" t="str">
        <f t="shared" si="455"/>
        <v/>
      </c>
      <c r="AS125" s="118"/>
      <c r="AT125" s="138" t="str">
        <f t="shared" si="3"/>
        <v/>
      </c>
      <c r="AU125" s="139" t="str">
        <f t="shared" si="4"/>
        <v/>
      </c>
      <c r="AV125" s="139" t="str">
        <f t="shared" si="5"/>
        <v/>
      </c>
      <c r="AW125" s="139" t="str">
        <f t="shared" si="6"/>
        <v/>
      </c>
      <c r="AX125" s="139" t="str">
        <f t="shared" si="7"/>
        <v/>
      </c>
      <c r="AY125" s="140" t="str">
        <f t="shared" si="8"/>
        <v/>
      </c>
      <c r="AZ125" s="141" t="str">
        <f t="shared" si="9"/>
        <v/>
      </c>
      <c r="BA125" s="139" t="str">
        <f t="shared" si="10"/>
        <v/>
      </c>
      <c r="BB125" s="139" t="str">
        <f t="shared" si="11"/>
        <v/>
      </c>
      <c r="BC125" s="139" t="str">
        <f t="shared" si="12"/>
        <v/>
      </c>
      <c r="BD125" s="140" t="str">
        <f t="shared" si="13"/>
        <v/>
      </c>
      <c r="BE125" s="122" t="str">
        <f t="shared" si="14"/>
        <v/>
      </c>
      <c r="BF125" s="123" t="str">
        <f t="shared" si="15"/>
        <v/>
      </c>
      <c r="BG125" s="123" t="str">
        <f t="shared" si="16"/>
        <v/>
      </c>
      <c r="BH125" s="123" t="str">
        <f t="shared" si="17"/>
        <v/>
      </c>
      <c r="BI125" s="122" t="str">
        <f t="shared" si="18"/>
        <v/>
      </c>
      <c r="BJ125" s="123" t="str">
        <f t="shared" si="19"/>
        <v/>
      </c>
      <c r="BK125" s="123" t="str">
        <f t="shared" si="20"/>
        <v/>
      </c>
      <c r="BL125" s="123" t="str">
        <f t="shared" si="21"/>
        <v/>
      </c>
      <c r="BM125" s="123" t="str">
        <f t="shared" si="22"/>
        <v/>
      </c>
      <c r="BN125" s="123" t="str">
        <f t="shared" si="23"/>
        <v/>
      </c>
      <c r="BO125" s="123" t="str">
        <f t="shared" si="24"/>
        <v/>
      </c>
      <c r="BP125" s="123" t="str">
        <f t="shared" si="25"/>
        <v/>
      </c>
      <c r="BQ125" s="124" t="str">
        <f t="shared" si="26"/>
        <v/>
      </c>
      <c r="BR125" s="142" t="str">
        <f t="shared" si="27"/>
        <v/>
      </c>
      <c r="BS125" s="143" t="str">
        <f t="shared" si="28"/>
        <v/>
      </c>
      <c r="BT125" s="143" t="str">
        <f t="shared" si="29"/>
        <v/>
      </c>
      <c r="BU125" s="143" t="str">
        <f t="shared" si="30"/>
        <v/>
      </c>
      <c r="BV125" s="143" t="str">
        <f t="shared" si="31"/>
        <v/>
      </c>
      <c r="BW125" s="144" t="str">
        <f t="shared" si="32"/>
        <v/>
      </c>
      <c r="BX125" s="141" t="str">
        <f t="shared" si="33"/>
        <v/>
      </c>
      <c r="BY125" s="139" t="str">
        <f t="shared" si="34"/>
        <v/>
      </c>
      <c r="BZ125" s="139" t="str">
        <f t="shared" si="35"/>
        <v/>
      </c>
      <c r="CA125" s="139" t="str">
        <f t="shared" si="36"/>
        <v/>
      </c>
      <c r="CB125" s="139" t="str">
        <f t="shared" si="37"/>
        <v/>
      </c>
      <c r="CC125" s="139" t="str">
        <f t="shared" si="38"/>
        <v/>
      </c>
      <c r="CD125" s="140" t="str">
        <f t="shared" si="39"/>
        <v/>
      </c>
      <c r="CE125" s="141" t="str">
        <f t="shared" si="40"/>
        <v/>
      </c>
      <c r="CF125" s="139" t="str">
        <f t="shared" si="41"/>
        <v/>
      </c>
      <c r="CG125" s="139" t="str">
        <f t="shared" si="42"/>
        <v/>
      </c>
      <c r="CH125" s="139" t="str">
        <f t="shared" si="43"/>
        <v/>
      </c>
      <c r="CI125" s="139" t="str">
        <f t="shared" si="44"/>
        <v/>
      </c>
      <c r="CJ125" s="139" t="str">
        <f t="shared" si="45"/>
        <v/>
      </c>
      <c r="CK125" s="140" t="str">
        <f t="shared" si="46"/>
        <v/>
      </c>
      <c r="CL125" s="142" t="str">
        <f t="shared" si="47"/>
        <v/>
      </c>
      <c r="CM125" s="143" t="str">
        <f t="shared" si="48"/>
        <v/>
      </c>
      <c r="CN125" s="143" t="str">
        <f t="shared" si="49"/>
        <v/>
      </c>
      <c r="CO125" s="143" t="str">
        <f t="shared" si="50"/>
        <v/>
      </c>
      <c r="CP125" s="143" t="str">
        <f t="shared" si="51"/>
        <v/>
      </c>
      <c r="CQ125" s="145" t="str">
        <f t="shared" si="52"/>
        <v/>
      </c>
      <c r="CR125" s="127"/>
      <c r="CS125" s="122" t="str">
        <f t="shared" si="53"/>
        <v/>
      </c>
      <c r="CT125" s="123" t="str">
        <f t="shared" si="54"/>
        <v/>
      </c>
      <c r="CU125" s="123" t="str">
        <f t="shared" si="55"/>
        <v/>
      </c>
      <c r="CV125" s="123" t="str">
        <f t="shared" si="56"/>
        <v/>
      </c>
      <c r="CW125" s="123" t="str">
        <f t="shared" si="57"/>
        <v/>
      </c>
      <c r="CX125" s="123" t="str">
        <f t="shared" si="58"/>
        <v/>
      </c>
      <c r="CY125" s="123" t="str">
        <f t="shared" si="59"/>
        <v/>
      </c>
      <c r="CZ125" s="123" t="str">
        <f t="shared" si="60"/>
        <v/>
      </c>
      <c r="DA125" s="124" t="str">
        <f t="shared" si="61"/>
        <v/>
      </c>
      <c r="DB125" s="128" t="str">
        <f t="shared" si="62"/>
        <v/>
      </c>
      <c r="DC125" s="123" t="str">
        <f t="shared" si="63"/>
        <v/>
      </c>
      <c r="DD125" s="123" t="str">
        <f t="shared" si="64"/>
        <v/>
      </c>
      <c r="DE125" s="123" t="str">
        <f t="shared" si="65"/>
        <v/>
      </c>
      <c r="DF125" s="123" t="str">
        <f t="shared" si="66"/>
        <v/>
      </c>
      <c r="DG125" s="123" t="str">
        <f t="shared" si="67"/>
        <v/>
      </c>
      <c r="DH125" s="123" t="str">
        <f t="shared" si="68"/>
        <v/>
      </c>
      <c r="DI125" s="129" t="str">
        <f t="shared" si="69"/>
        <v/>
      </c>
      <c r="DJ125" s="98" t="s">
        <v>123</v>
      </c>
      <c r="DK125" s="248">
        <f t="shared" si="76"/>
        <v>119</v>
      </c>
    </row>
    <row r="126" spans="2:115" ht="22.5" customHeight="1">
      <c r="B126" s="98" t="s">
        <v>123</v>
      </c>
      <c r="C126" s="248">
        <f t="shared" si="70"/>
        <v>120</v>
      </c>
      <c r="D126" s="259"/>
      <c r="E126" s="281"/>
      <c r="F126" s="271"/>
      <c r="G126" s="238"/>
      <c r="H126" s="254"/>
      <c r="I126" s="270"/>
      <c r="J126" s="263"/>
      <c r="K126" s="107">
        <f t="shared" si="71"/>
        <v>309951</v>
      </c>
      <c r="L126" s="285"/>
      <c r="M126" s="267"/>
      <c r="N126" s="258" t="str">
        <f t="shared" ref="N126:R126" si="456">IF($H126=N$6,$I126,"")</f>
        <v/>
      </c>
      <c r="O126" s="136" t="str">
        <f t="shared" si="456"/>
        <v/>
      </c>
      <c r="P126" s="136" t="str">
        <f t="shared" si="456"/>
        <v/>
      </c>
      <c r="Q126" s="136" t="str">
        <f t="shared" si="456"/>
        <v/>
      </c>
      <c r="R126" s="137" t="str">
        <f t="shared" si="456"/>
        <v/>
      </c>
      <c r="S126" s="122" t="str">
        <f t="shared" ref="S126:AI126" si="457">IF($H126=S$6,$J126,"")</f>
        <v/>
      </c>
      <c r="T126" s="123" t="str">
        <f t="shared" si="457"/>
        <v/>
      </c>
      <c r="U126" s="123" t="str">
        <f t="shared" si="457"/>
        <v/>
      </c>
      <c r="V126" s="123" t="str">
        <f t="shared" si="457"/>
        <v/>
      </c>
      <c r="W126" s="122" t="str">
        <f t="shared" si="457"/>
        <v/>
      </c>
      <c r="X126" s="123" t="str">
        <f t="shared" si="457"/>
        <v/>
      </c>
      <c r="Y126" s="123" t="str">
        <f t="shared" si="457"/>
        <v/>
      </c>
      <c r="Z126" s="123" t="str">
        <f t="shared" si="457"/>
        <v/>
      </c>
      <c r="AA126" s="122" t="str">
        <f t="shared" si="457"/>
        <v/>
      </c>
      <c r="AB126" s="123" t="str">
        <f t="shared" si="457"/>
        <v/>
      </c>
      <c r="AC126" s="123" t="str">
        <f t="shared" si="457"/>
        <v/>
      </c>
      <c r="AD126" s="123" t="str">
        <f t="shared" si="457"/>
        <v/>
      </c>
      <c r="AE126" s="123" t="str">
        <f t="shared" si="457"/>
        <v/>
      </c>
      <c r="AF126" s="123" t="str">
        <f t="shared" si="457"/>
        <v/>
      </c>
      <c r="AG126" s="123" t="str">
        <f t="shared" si="457"/>
        <v/>
      </c>
      <c r="AH126" s="122" t="str">
        <f t="shared" si="457"/>
        <v/>
      </c>
      <c r="AI126" s="129" t="str">
        <f t="shared" si="457"/>
        <v/>
      </c>
      <c r="AJ126" s="56"/>
      <c r="AK126" s="38"/>
      <c r="AL126" s="98" t="s">
        <v>123</v>
      </c>
      <c r="AM126" s="248">
        <f t="shared" si="74"/>
        <v>120</v>
      </c>
      <c r="AN126" s="138" t="str">
        <f t="shared" ref="AN126:AR126" si="458">IF(AND($G126=AN$4,$H126=AN$6),$I126,"")</f>
        <v/>
      </c>
      <c r="AO126" s="139" t="str">
        <f t="shared" si="458"/>
        <v/>
      </c>
      <c r="AP126" s="139" t="str">
        <f t="shared" si="458"/>
        <v/>
      </c>
      <c r="AQ126" s="139" t="str">
        <f t="shared" si="458"/>
        <v/>
      </c>
      <c r="AR126" s="139" t="str">
        <f t="shared" si="458"/>
        <v/>
      </c>
      <c r="AS126" s="118"/>
      <c r="AT126" s="138" t="str">
        <f t="shared" si="3"/>
        <v/>
      </c>
      <c r="AU126" s="139" t="str">
        <f t="shared" si="4"/>
        <v/>
      </c>
      <c r="AV126" s="139" t="str">
        <f t="shared" si="5"/>
        <v/>
      </c>
      <c r="AW126" s="139" t="str">
        <f t="shared" si="6"/>
        <v/>
      </c>
      <c r="AX126" s="139" t="str">
        <f t="shared" si="7"/>
        <v/>
      </c>
      <c r="AY126" s="140" t="str">
        <f t="shared" si="8"/>
        <v/>
      </c>
      <c r="AZ126" s="141" t="str">
        <f t="shared" si="9"/>
        <v/>
      </c>
      <c r="BA126" s="139" t="str">
        <f t="shared" si="10"/>
        <v/>
      </c>
      <c r="BB126" s="139" t="str">
        <f t="shared" si="11"/>
        <v/>
      </c>
      <c r="BC126" s="139" t="str">
        <f t="shared" si="12"/>
        <v/>
      </c>
      <c r="BD126" s="140" t="str">
        <f t="shared" si="13"/>
        <v/>
      </c>
      <c r="BE126" s="122" t="str">
        <f t="shared" si="14"/>
        <v/>
      </c>
      <c r="BF126" s="123" t="str">
        <f t="shared" si="15"/>
        <v/>
      </c>
      <c r="BG126" s="123" t="str">
        <f t="shared" si="16"/>
        <v/>
      </c>
      <c r="BH126" s="123" t="str">
        <f t="shared" si="17"/>
        <v/>
      </c>
      <c r="BI126" s="122" t="str">
        <f t="shared" si="18"/>
        <v/>
      </c>
      <c r="BJ126" s="123" t="str">
        <f t="shared" si="19"/>
        <v/>
      </c>
      <c r="BK126" s="123" t="str">
        <f t="shared" si="20"/>
        <v/>
      </c>
      <c r="BL126" s="123" t="str">
        <f t="shared" si="21"/>
        <v/>
      </c>
      <c r="BM126" s="123" t="str">
        <f t="shared" si="22"/>
        <v/>
      </c>
      <c r="BN126" s="123" t="str">
        <f t="shared" si="23"/>
        <v/>
      </c>
      <c r="BO126" s="123" t="str">
        <f t="shared" si="24"/>
        <v/>
      </c>
      <c r="BP126" s="123" t="str">
        <f t="shared" si="25"/>
        <v/>
      </c>
      <c r="BQ126" s="124" t="str">
        <f t="shared" si="26"/>
        <v/>
      </c>
      <c r="BR126" s="141" t="str">
        <f t="shared" si="27"/>
        <v/>
      </c>
      <c r="BS126" s="139" t="str">
        <f t="shared" si="28"/>
        <v/>
      </c>
      <c r="BT126" s="139" t="str">
        <f t="shared" si="29"/>
        <v/>
      </c>
      <c r="BU126" s="139" t="str">
        <f t="shared" si="30"/>
        <v/>
      </c>
      <c r="BV126" s="139" t="str">
        <f t="shared" si="31"/>
        <v/>
      </c>
      <c r="BW126" s="140" t="str">
        <f t="shared" si="32"/>
        <v/>
      </c>
      <c r="BX126" s="141" t="str">
        <f t="shared" si="33"/>
        <v/>
      </c>
      <c r="BY126" s="139" t="str">
        <f t="shared" si="34"/>
        <v/>
      </c>
      <c r="BZ126" s="139" t="str">
        <f t="shared" si="35"/>
        <v/>
      </c>
      <c r="CA126" s="139" t="str">
        <f t="shared" si="36"/>
        <v/>
      </c>
      <c r="CB126" s="139" t="str">
        <f t="shared" si="37"/>
        <v/>
      </c>
      <c r="CC126" s="139" t="str">
        <f t="shared" si="38"/>
        <v/>
      </c>
      <c r="CD126" s="140" t="str">
        <f t="shared" si="39"/>
        <v/>
      </c>
      <c r="CE126" s="141" t="str">
        <f t="shared" si="40"/>
        <v/>
      </c>
      <c r="CF126" s="139" t="str">
        <f t="shared" si="41"/>
        <v/>
      </c>
      <c r="CG126" s="139" t="str">
        <f t="shared" si="42"/>
        <v/>
      </c>
      <c r="CH126" s="139" t="str">
        <f t="shared" si="43"/>
        <v/>
      </c>
      <c r="CI126" s="139" t="str">
        <f t="shared" si="44"/>
        <v/>
      </c>
      <c r="CJ126" s="139" t="str">
        <f t="shared" si="45"/>
        <v/>
      </c>
      <c r="CK126" s="140" t="str">
        <f t="shared" si="46"/>
        <v/>
      </c>
      <c r="CL126" s="141" t="str">
        <f t="shared" si="47"/>
        <v/>
      </c>
      <c r="CM126" s="139" t="str">
        <f t="shared" si="48"/>
        <v/>
      </c>
      <c r="CN126" s="139" t="str">
        <f t="shared" si="49"/>
        <v/>
      </c>
      <c r="CO126" s="139" t="str">
        <f t="shared" si="50"/>
        <v/>
      </c>
      <c r="CP126" s="139" t="str">
        <f t="shared" si="51"/>
        <v/>
      </c>
      <c r="CQ126" s="154" t="str">
        <f t="shared" si="52"/>
        <v/>
      </c>
      <c r="CR126" s="127"/>
      <c r="CS126" s="122" t="str">
        <f t="shared" si="53"/>
        <v/>
      </c>
      <c r="CT126" s="123" t="str">
        <f t="shared" si="54"/>
        <v/>
      </c>
      <c r="CU126" s="123" t="str">
        <f t="shared" si="55"/>
        <v/>
      </c>
      <c r="CV126" s="123" t="str">
        <f t="shared" si="56"/>
        <v/>
      </c>
      <c r="CW126" s="123" t="str">
        <f t="shared" si="57"/>
        <v/>
      </c>
      <c r="CX126" s="123" t="str">
        <f t="shared" si="58"/>
        <v/>
      </c>
      <c r="CY126" s="123" t="str">
        <f t="shared" si="59"/>
        <v/>
      </c>
      <c r="CZ126" s="123" t="str">
        <f t="shared" si="60"/>
        <v/>
      </c>
      <c r="DA126" s="124" t="str">
        <f t="shared" si="61"/>
        <v/>
      </c>
      <c r="DB126" s="128" t="str">
        <f t="shared" si="62"/>
        <v/>
      </c>
      <c r="DC126" s="123" t="str">
        <f t="shared" si="63"/>
        <v/>
      </c>
      <c r="DD126" s="123" t="str">
        <f t="shared" si="64"/>
        <v/>
      </c>
      <c r="DE126" s="123" t="str">
        <f t="shared" si="65"/>
        <v/>
      </c>
      <c r="DF126" s="123" t="str">
        <f t="shared" si="66"/>
        <v/>
      </c>
      <c r="DG126" s="123" t="str">
        <f t="shared" si="67"/>
        <v/>
      </c>
      <c r="DH126" s="123" t="str">
        <f t="shared" si="68"/>
        <v/>
      </c>
      <c r="DI126" s="129" t="str">
        <f t="shared" si="69"/>
        <v/>
      </c>
      <c r="DJ126" s="98" t="s">
        <v>123</v>
      </c>
      <c r="DK126" s="248">
        <f t="shared" si="76"/>
        <v>120</v>
      </c>
    </row>
    <row r="127" spans="2:115" ht="22.5" customHeight="1">
      <c r="B127" s="98" t="s">
        <v>123</v>
      </c>
      <c r="C127" s="248">
        <f t="shared" si="70"/>
        <v>121</v>
      </c>
      <c r="D127" s="286"/>
      <c r="E127" s="287"/>
      <c r="F127" s="288"/>
      <c r="G127" s="238"/>
      <c r="H127" s="254"/>
      <c r="I127" s="289"/>
      <c r="J127" s="241"/>
      <c r="K127" s="107">
        <f t="shared" si="71"/>
        <v>309951</v>
      </c>
      <c r="L127" s="290"/>
      <c r="M127" s="290"/>
      <c r="N127" s="258" t="str">
        <f t="shared" ref="N127:R127" si="459">IF($H127=N$6,$I127,"")</f>
        <v/>
      </c>
      <c r="O127" s="136" t="str">
        <f t="shared" si="459"/>
        <v/>
      </c>
      <c r="P127" s="136" t="str">
        <f t="shared" si="459"/>
        <v/>
      </c>
      <c r="Q127" s="136" t="str">
        <f t="shared" si="459"/>
        <v/>
      </c>
      <c r="R127" s="137" t="str">
        <f t="shared" si="459"/>
        <v/>
      </c>
      <c r="S127" s="122" t="str">
        <f t="shared" ref="S127:AI127" si="460">IF($H127=S$6,$J127,"")</f>
        <v/>
      </c>
      <c r="T127" s="123" t="str">
        <f t="shared" si="460"/>
        <v/>
      </c>
      <c r="U127" s="123" t="str">
        <f t="shared" si="460"/>
        <v/>
      </c>
      <c r="V127" s="123" t="str">
        <f t="shared" si="460"/>
        <v/>
      </c>
      <c r="W127" s="122" t="str">
        <f t="shared" si="460"/>
        <v/>
      </c>
      <c r="X127" s="123" t="str">
        <f t="shared" si="460"/>
        <v/>
      </c>
      <c r="Y127" s="123" t="str">
        <f t="shared" si="460"/>
        <v/>
      </c>
      <c r="Z127" s="123" t="str">
        <f t="shared" si="460"/>
        <v/>
      </c>
      <c r="AA127" s="122" t="str">
        <f t="shared" si="460"/>
        <v/>
      </c>
      <c r="AB127" s="123" t="str">
        <f t="shared" si="460"/>
        <v/>
      </c>
      <c r="AC127" s="123" t="str">
        <f t="shared" si="460"/>
        <v/>
      </c>
      <c r="AD127" s="123" t="str">
        <f t="shared" si="460"/>
        <v/>
      </c>
      <c r="AE127" s="123" t="str">
        <f t="shared" si="460"/>
        <v/>
      </c>
      <c r="AF127" s="123" t="str">
        <f t="shared" si="460"/>
        <v/>
      </c>
      <c r="AG127" s="123" t="str">
        <f t="shared" si="460"/>
        <v/>
      </c>
      <c r="AH127" s="122" t="str">
        <f t="shared" si="460"/>
        <v/>
      </c>
      <c r="AI127" s="129" t="str">
        <f t="shared" si="460"/>
        <v/>
      </c>
      <c r="AJ127" s="56"/>
      <c r="AK127" s="38"/>
      <c r="AL127" s="98" t="s">
        <v>123</v>
      </c>
      <c r="AM127" s="248">
        <f t="shared" si="74"/>
        <v>121</v>
      </c>
      <c r="AN127" s="138" t="str">
        <f t="shared" ref="AN127:AR127" si="461">IF(AND($G127=AN$4,$H127=AN$6),$I127,"")</f>
        <v/>
      </c>
      <c r="AO127" s="139" t="str">
        <f t="shared" si="461"/>
        <v/>
      </c>
      <c r="AP127" s="139" t="str">
        <f t="shared" si="461"/>
        <v/>
      </c>
      <c r="AQ127" s="139" t="str">
        <f t="shared" si="461"/>
        <v/>
      </c>
      <c r="AR127" s="139" t="str">
        <f t="shared" si="461"/>
        <v/>
      </c>
      <c r="AS127" s="118"/>
      <c r="AT127" s="138" t="str">
        <f t="shared" si="3"/>
        <v/>
      </c>
      <c r="AU127" s="139" t="str">
        <f t="shared" si="4"/>
        <v/>
      </c>
      <c r="AV127" s="139" t="str">
        <f t="shared" si="5"/>
        <v/>
      </c>
      <c r="AW127" s="139" t="str">
        <f t="shared" si="6"/>
        <v/>
      </c>
      <c r="AX127" s="139" t="str">
        <f t="shared" si="7"/>
        <v/>
      </c>
      <c r="AY127" s="140" t="str">
        <f t="shared" si="8"/>
        <v/>
      </c>
      <c r="AZ127" s="139" t="str">
        <f t="shared" si="9"/>
        <v/>
      </c>
      <c r="BA127" s="139" t="str">
        <f t="shared" si="10"/>
        <v/>
      </c>
      <c r="BB127" s="139" t="str">
        <f t="shared" si="11"/>
        <v/>
      </c>
      <c r="BC127" s="139" t="str">
        <f t="shared" si="12"/>
        <v/>
      </c>
      <c r="BD127" s="140" t="str">
        <f t="shared" si="13"/>
        <v/>
      </c>
      <c r="BE127" s="122" t="str">
        <f t="shared" si="14"/>
        <v/>
      </c>
      <c r="BF127" s="123" t="str">
        <f t="shared" si="15"/>
        <v/>
      </c>
      <c r="BG127" s="123" t="str">
        <f t="shared" si="16"/>
        <v/>
      </c>
      <c r="BH127" s="123" t="str">
        <f t="shared" si="17"/>
        <v/>
      </c>
      <c r="BI127" s="122" t="str">
        <f t="shared" si="18"/>
        <v/>
      </c>
      <c r="BJ127" s="123" t="str">
        <f t="shared" si="19"/>
        <v/>
      </c>
      <c r="BK127" s="123" t="str">
        <f t="shared" si="20"/>
        <v/>
      </c>
      <c r="BL127" s="123" t="str">
        <f t="shared" si="21"/>
        <v/>
      </c>
      <c r="BM127" s="123" t="str">
        <f t="shared" si="22"/>
        <v/>
      </c>
      <c r="BN127" s="123" t="str">
        <f t="shared" si="23"/>
        <v/>
      </c>
      <c r="BO127" s="123" t="str">
        <f t="shared" si="24"/>
        <v/>
      </c>
      <c r="BP127" s="123" t="str">
        <f t="shared" si="25"/>
        <v/>
      </c>
      <c r="BQ127" s="124" t="str">
        <f t="shared" si="26"/>
        <v/>
      </c>
      <c r="BR127" s="141" t="str">
        <f t="shared" si="27"/>
        <v/>
      </c>
      <c r="BS127" s="139" t="str">
        <f t="shared" si="28"/>
        <v/>
      </c>
      <c r="BT127" s="139" t="str">
        <f t="shared" si="29"/>
        <v/>
      </c>
      <c r="BU127" s="139" t="str">
        <f t="shared" si="30"/>
        <v/>
      </c>
      <c r="BV127" s="139" t="str">
        <f t="shared" si="31"/>
        <v/>
      </c>
      <c r="BW127" s="140" t="str">
        <f t="shared" si="32"/>
        <v/>
      </c>
      <c r="BX127" s="178" t="str">
        <f t="shared" si="33"/>
        <v/>
      </c>
      <c r="BY127" s="179" t="str">
        <f t="shared" si="34"/>
        <v/>
      </c>
      <c r="BZ127" s="179" t="str">
        <f t="shared" si="35"/>
        <v/>
      </c>
      <c r="CA127" s="179" t="str">
        <f t="shared" si="36"/>
        <v/>
      </c>
      <c r="CB127" s="179" t="str">
        <f t="shared" si="37"/>
        <v/>
      </c>
      <c r="CC127" s="179" t="str">
        <f t="shared" si="38"/>
        <v/>
      </c>
      <c r="CD127" s="180" t="str">
        <f t="shared" si="39"/>
        <v/>
      </c>
      <c r="CE127" s="178" t="str">
        <f t="shared" si="40"/>
        <v/>
      </c>
      <c r="CF127" s="179" t="str">
        <f t="shared" si="41"/>
        <v/>
      </c>
      <c r="CG127" s="179" t="str">
        <f t="shared" si="42"/>
        <v/>
      </c>
      <c r="CH127" s="179" t="str">
        <f t="shared" si="43"/>
        <v/>
      </c>
      <c r="CI127" s="179" t="str">
        <f t="shared" si="44"/>
        <v/>
      </c>
      <c r="CJ127" s="179" t="str">
        <f t="shared" si="45"/>
        <v/>
      </c>
      <c r="CK127" s="180" t="str">
        <f t="shared" si="46"/>
        <v/>
      </c>
      <c r="CL127" s="141" t="str">
        <f t="shared" si="47"/>
        <v/>
      </c>
      <c r="CM127" s="139" t="str">
        <f t="shared" si="48"/>
        <v/>
      </c>
      <c r="CN127" s="139" t="str">
        <f t="shared" si="49"/>
        <v/>
      </c>
      <c r="CO127" s="139" t="str">
        <f t="shared" si="50"/>
        <v/>
      </c>
      <c r="CP127" s="139" t="str">
        <f t="shared" si="51"/>
        <v/>
      </c>
      <c r="CQ127" s="154" t="str">
        <f t="shared" si="52"/>
        <v/>
      </c>
      <c r="CR127" s="127"/>
      <c r="CS127" s="122" t="str">
        <f t="shared" si="53"/>
        <v/>
      </c>
      <c r="CT127" s="123" t="str">
        <f t="shared" si="54"/>
        <v/>
      </c>
      <c r="CU127" s="123" t="str">
        <f t="shared" si="55"/>
        <v/>
      </c>
      <c r="CV127" s="123" t="str">
        <f t="shared" si="56"/>
        <v/>
      </c>
      <c r="CW127" s="123" t="str">
        <f t="shared" si="57"/>
        <v/>
      </c>
      <c r="CX127" s="123" t="str">
        <f t="shared" si="58"/>
        <v/>
      </c>
      <c r="CY127" s="123" t="str">
        <f t="shared" si="59"/>
        <v/>
      </c>
      <c r="CZ127" s="123" t="str">
        <f t="shared" si="60"/>
        <v/>
      </c>
      <c r="DA127" s="124" t="str">
        <f t="shared" si="61"/>
        <v/>
      </c>
      <c r="DB127" s="128" t="str">
        <f t="shared" si="62"/>
        <v/>
      </c>
      <c r="DC127" s="123" t="str">
        <f t="shared" si="63"/>
        <v/>
      </c>
      <c r="DD127" s="123" t="str">
        <f t="shared" si="64"/>
        <v/>
      </c>
      <c r="DE127" s="123" t="str">
        <f t="shared" si="65"/>
        <v/>
      </c>
      <c r="DF127" s="123" t="str">
        <f t="shared" si="66"/>
        <v/>
      </c>
      <c r="DG127" s="123" t="str">
        <f t="shared" si="67"/>
        <v/>
      </c>
      <c r="DH127" s="123" t="str">
        <f t="shared" si="68"/>
        <v/>
      </c>
      <c r="DI127" s="129" t="str">
        <f t="shared" si="69"/>
        <v/>
      </c>
      <c r="DJ127" s="98" t="s">
        <v>123</v>
      </c>
      <c r="DK127" s="248">
        <f t="shared" si="76"/>
        <v>121</v>
      </c>
    </row>
    <row r="128" spans="2:115" ht="27.75" customHeight="1">
      <c r="B128" s="648"/>
      <c r="C128" s="649"/>
      <c r="D128" s="649"/>
      <c r="E128" s="649"/>
      <c r="F128" s="649"/>
      <c r="G128" s="650" t="s">
        <v>236</v>
      </c>
      <c r="H128" s="651"/>
      <c r="I128" s="182">
        <f t="shared" ref="I128:J128" si="462">SUM(I7:I127)</f>
        <v>1379000</v>
      </c>
      <c r="J128" s="183">
        <f t="shared" si="462"/>
        <v>1069049</v>
      </c>
      <c r="K128" s="184">
        <f>K127</f>
        <v>309951</v>
      </c>
      <c r="L128" s="291"/>
      <c r="M128" s="291"/>
      <c r="N128" s="193">
        <f t="shared" ref="N128:AI128" si="463">SUM(N7:N127)</f>
        <v>0</v>
      </c>
      <c r="O128" s="183">
        <f t="shared" si="463"/>
        <v>0</v>
      </c>
      <c r="P128" s="183">
        <f t="shared" si="463"/>
        <v>1379000</v>
      </c>
      <c r="Q128" s="183">
        <f t="shared" si="463"/>
        <v>0</v>
      </c>
      <c r="R128" s="189">
        <f t="shared" si="463"/>
        <v>0</v>
      </c>
      <c r="S128" s="292">
        <f t="shared" si="463"/>
        <v>50948</v>
      </c>
      <c r="T128" s="293">
        <f t="shared" si="463"/>
        <v>274705</v>
      </c>
      <c r="U128" s="293">
        <f t="shared" si="463"/>
        <v>166850</v>
      </c>
      <c r="V128" s="293">
        <f t="shared" si="463"/>
        <v>35004</v>
      </c>
      <c r="W128" s="293">
        <f t="shared" si="463"/>
        <v>23743</v>
      </c>
      <c r="X128" s="293">
        <f t="shared" si="463"/>
        <v>235306</v>
      </c>
      <c r="Y128" s="293">
        <f t="shared" si="463"/>
        <v>95028</v>
      </c>
      <c r="Z128" s="293">
        <f t="shared" si="463"/>
        <v>0</v>
      </c>
      <c r="AA128" s="293">
        <f t="shared" si="463"/>
        <v>0</v>
      </c>
      <c r="AB128" s="293">
        <f t="shared" si="463"/>
        <v>0</v>
      </c>
      <c r="AC128" s="293">
        <f t="shared" si="463"/>
        <v>0</v>
      </c>
      <c r="AD128" s="293">
        <f t="shared" si="463"/>
        <v>0</v>
      </c>
      <c r="AE128" s="293">
        <f t="shared" si="463"/>
        <v>8487</v>
      </c>
      <c r="AF128" s="293">
        <f t="shared" si="463"/>
        <v>0</v>
      </c>
      <c r="AG128" s="293">
        <f t="shared" si="463"/>
        <v>0</v>
      </c>
      <c r="AH128" s="292">
        <f t="shared" si="463"/>
        <v>178978</v>
      </c>
      <c r="AI128" s="294">
        <f t="shared" si="463"/>
        <v>0</v>
      </c>
      <c r="AJ128" s="56"/>
      <c r="AK128" s="38"/>
      <c r="AL128" s="181"/>
      <c r="AN128" s="193">
        <f t="shared" ref="AN128:AR128" si="464">SUM(AN7:AN127)</f>
        <v>0</v>
      </c>
      <c r="AO128" s="183">
        <f t="shared" si="464"/>
        <v>0</v>
      </c>
      <c r="AP128" s="183">
        <f t="shared" si="464"/>
        <v>1379000</v>
      </c>
      <c r="AQ128" s="183">
        <f t="shared" si="464"/>
        <v>0</v>
      </c>
      <c r="AR128" s="184">
        <f t="shared" si="464"/>
        <v>0</v>
      </c>
      <c r="AS128" s="118"/>
      <c r="AT128" s="194">
        <f t="shared" ref="AT128:CQ128" si="465">SUM(AT7:AT127)</f>
        <v>0</v>
      </c>
      <c r="AU128" s="183">
        <f t="shared" si="465"/>
        <v>10100</v>
      </c>
      <c r="AV128" s="183">
        <f t="shared" si="465"/>
        <v>0</v>
      </c>
      <c r="AW128" s="183">
        <f t="shared" si="465"/>
        <v>10785</v>
      </c>
      <c r="AX128" s="183">
        <f t="shared" si="465"/>
        <v>0</v>
      </c>
      <c r="AY128" s="195">
        <f t="shared" si="465"/>
        <v>0</v>
      </c>
      <c r="AZ128" s="183">
        <f t="shared" si="465"/>
        <v>0</v>
      </c>
      <c r="BA128" s="183">
        <f t="shared" si="465"/>
        <v>33804</v>
      </c>
      <c r="BB128" s="183">
        <f t="shared" si="465"/>
        <v>0</v>
      </c>
      <c r="BC128" s="183">
        <f t="shared" si="465"/>
        <v>0</v>
      </c>
      <c r="BD128" s="195">
        <f t="shared" si="465"/>
        <v>0</v>
      </c>
      <c r="BE128" s="182">
        <f t="shared" si="465"/>
        <v>50948</v>
      </c>
      <c r="BF128" s="183">
        <f t="shared" si="465"/>
        <v>136115</v>
      </c>
      <c r="BG128" s="183">
        <f t="shared" si="465"/>
        <v>0</v>
      </c>
      <c r="BH128" s="183">
        <f t="shared" si="465"/>
        <v>0</v>
      </c>
      <c r="BI128" s="182">
        <f t="shared" si="465"/>
        <v>75425</v>
      </c>
      <c r="BJ128" s="183">
        <f t="shared" si="465"/>
        <v>0</v>
      </c>
      <c r="BK128" s="183">
        <f t="shared" si="465"/>
        <v>0</v>
      </c>
      <c r="BL128" s="183">
        <f t="shared" si="465"/>
        <v>0</v>
      </c>
      <c r="BM128" s="183">
        <f t="shared" si="465"/>
        <v>0</v>
      </c>
      <c r="BN128" s="183">
        <f t="shared" si="465"/>
        <v>0</v>
      </c>
      <c r="BO128" s="183">
        <f t="shared" si="465"/>
        <v>0</v>
      </c>
      <c r="BP128" s="183">
        <f t="shared" si="465"/>
        <v>81912</v>
      </c>
      <c r="BQ128" s="195">
        <f t="shared" si="465"/>
        <v>0</v>
      </c>
      <c r="BR128" s="197">
        <f t="shared" si="465"/>
        <v>0</v>
      </c>
      <c r="BS128" s="183">
        <f t="shared" si="465"/>
        <v>0</v>
      </c>
      <c r="BT128" s="183">
        <f t="shared" si="465"/>
        <v>0</v>
      </c>
      <c r="BU128" s="183">
        <f t="shared" si="465"/>
        <v>0</v>
      </c>
      <c r="BV128" s="183">
        <f t="shared" si="465"/>
        <v>0</v>
      </c>
      <c r="BW128" s="195">
        <f t="shared" si="465"/>
        <v>0</v>
      </c>
      <c r="BX128" s="197">
        <f t="shared" si="465"/>
        <v>0</v>
      </c>
      <c r="BY128" s="183">
        <f t="shared" si="465"/>
        <v>0</v>
      </c>
      <c r="BZ128" s="183">
        <f t="shared" si="465"/>
        <v>0</v>
      </c>
      <c r="CA128" s="183">
        <f t="shared" si="465"/>
        <v>0</v>
      </c>
      <c r="CB128" s="183">
        <f t="shared" si="465"/>
        <v>0</v>
      </c>
      <c r="CC128" s="183">
        <f t="shared" si="465"/>
        <v>0</v>
      </c>
      <c r="CD128" s="195">
        <f t="shared" si="465"/>
        <v>4378</v>
      </c>
      <c r="CE128" s="183">
        <f t="shared" si="465"/>
        <v>0</v>
      </c>
      <c r="CF128" s="183">
        <f t="shared" si="465"/>
        <v>0</v>
      </c>
      <c r="CG128" s="183">
        <f t="shared" si="465"/>
        <v>0</v>
      </c>
      <c r="CH128" s="183">
        <f t="shared" si="465"/>
        <v>0</v>
      </c>
      <c r="CI128" s="183">
        <f t="shared" si="465"/>
        <v>0</v>
      </c>
      <c r="CJ128" s="183">
        <f t="shared" si="465"/>
        <v>0</v>
      </c>
      <c r="CK128" s="195">
        <f t="shared" si="465"/>
        <v>0</v>
      </c>
      <c r="CL128" s="183">
        <f t="shared" si="465"/>
        <v>0</v>
      </c>
      <c r="CM128" s="183">
        <f t="shared" si="465"/>
        <v>0</v>
      </c>
      <c r="CN128" s="183">
        <f t="shared" si="465"/>
        <v>0</v>
      </c>
      <c r="CO128" s="183">
        <f t="shared" si="465"/>
        <v>0</v>
      </c>
      <c r="CP128" s="183">
        <f t="shared" si="465"/>
        <v>0</v>
      </c>
      <c r="CQ128" s="196">
        <f t="shared" si="465"/>
        <v>0</v>
      </c>
      <c r="CR128" s="127"/>
      <c r="CS128" s="182">
        <f t="shared" ref="CS128:DI128" si="466">SUM(CS7:CS127)</f>
        <v>103011</v>
      </c>
      <c r="CT128" s="183">
        <f t="shared" si="466"/>
        <v>156750</v>
      </c>
      <c r="CU128" s="183">
        <f t="shared" si="466"/>
        <v>1200</v>
      </c>
      <c r="CV128" s="183">
        <f t="shared" si="466"/>
        <v>0</v>
      </c>
      <c r="CW128" s="183">
        <f t="shared" si="466"/>
        <v>217731</v>
      </c>
      <c r="CX128" s="183">
        <f t="shared" si="466"/>
        <v>17600</v>
      </c>
      <c r="CY128" s="183">
        <f t="shared" si="466"/>
        <v>0</v>
      </c>
      <c r="CZ128" s="183">
        <f t="shared" si="466"/>
        <v>0</v>
      </c>
      <c r="DA128" s="195">
        <f t="shared" si="466"/>
        <v>92688</v>
      </c>
      <c r="DB128" s="197">
        <f t="shared" si="466"/>
        <v>35579</v>
      </c>
      <c r="DC128" s="183">
        <f t="shared" si="466"/>
        <v>0</v>
      </c>
      <c r="DD128" s="183">
        <f t="shared" si="466"/>
        <v>0</v>
      </c>
      <c r="DE128" s="183">
        <f t="shared" si="466"/>
        <v>23743</v>
      </c>
      <c r="DF128" s="183">
        <f t="shared" si="466"/>
        <v>6790</v>
      </c>
      <c r="DG128" s="183">
        <f t="shared" si="466"/>
        <v>2003</v>
      </c>
      <c r="DH128" s="183">
        <f t="shared" si="466"/>
        <v>8487</v>
      </c>
      <c r="DI128" s="184">
        <f t="shared" si="466"/>
        <v>0</v>
      </c>
      <c r="DJ128" s="181"/>
    </row>
    <row r="129" spans="2:115" ht="6" customHeight="1">
      <c r="B129" s="56"/>
      <c r="C129" s="199"/>
      <c r="D129" s="198"/>
      <c r="E129" s="199"/>
      <c r="F129" s="199"/>
      <c r="G129" s="199"/>
      <c r="H129" s="200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/>
      <c r="AF129" s="199"/>
      <c r="AG129" s="199"/>
      <c r="AH129" s="199"/>
      <c r="AI129" s="199"/>
      <c r="AJ129" s="56"/>
      <c r="AK129" s="38"/>
      <c r="AL129" s="56"/>
      <c r="AM129" s="199"/>
      <c r="AN129" s="56"/>
      <c r="AO129" s="56"/>
      <c r="AP129" s="56"/>
      <c r="AQ129" s="56"/>
      <c r="AR129" s="56"/>
      <c r="AS129" s="56"/>
      <c r="AT129" s="5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56"/>
      <c r="DK129" s="199"/>
    </row>
    <row r="130" spans="2:115" ht="27.75" customHeight="1">
      <c r="B130" s="56"/>
      <c r="C130" s="199"/>
      <c r="D130" s="198"/>
      <c r="E130" s="199"/>
      <c r="F130" s="199"/>
      <c r="G130" s="199"/>
      <c r="H130" s="200"/>
      <c r="I130" s="201">
        <f>SUM(N128:R128)</f>
        <v>1379000</v>
      </c>
      <c r="J130" s="201">
        <f>SUM(S128:AI128)</f>
        <v>1069049</v>
      </c>
      <c r="K130" s="199"/>
      <c r="L130" s="199"/>
      <c r="M130" s="199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199"/>
      <c r="AF130" s="199"/>
      <c r="AG130" s="199"/>
      <c r="AH130" s="199"/>
      <c r="AI130" s="199"/>
      <c r="AJ130" s="56"/>
      <c r="AK130" s="38"/>
      <c r="AL130" s="56"/>
      <c r="AM130" s="199"/>
      <c r="AN130" s="56"/>
      <c r="AO130" s="56"/>
      <c r="AP130" s="56"/>
      <c r="AQ130" s="56"/>
      <c r="AR130" s="56"/>
      <c r="AS130" s="56"/>
      <c r="AT130" s="56"/>
      <c r="DJ130" s="56"/>
      <c r="DK130" s="199"/>
    </row>
    <row r="131" spans="2:115" ht="24" customHeight="1">
      <c r="B131" s="56"/>
      <c r="C131" s="199"/>
      <c r="D131" s="198"/>
      <c r="E131" s="199"/>
      <c r="F131" s="199"/>
      <c r="G131" s="199"/>
      <c r="H131" s="200"/>
      <c r="I131" s="202" t="str">
        <f t="shared" ref="I131:J131" si="467">IF(I128=I130,"OK","NG")</f>
        <v>OK</v>
      </c>
      <c r="J131" s="202" t="str">
        <f t="shared" si="467"/>
        <v>OK</v>
      </c>
      <c r="K131" s="203" t="s">
        <v>106</v>
      </c>
      <c r="L131" s="199"/>
      <c r="M131" s="199"/>
      <c r="N131" s="199"/>
      <c r="O131" s="199"/>
      <c r="P131" s="199"/>
      <c r="Q131" s="199"/>
      <c r="R131" s="199"/>
      <c r="S131" s="199"/>
      <c r="T131" s="199"/>
      <c r="U131" s="199"/>
      <c r="V131" s="199"/>
      <c r="W131" s="199"/>
      <c r="X131" s="199"/>
      <c r="Y131" s="199"/>
      <c r="Z131" s="199"/>
      <c r="AA131" s="199"/>
      <c r="AB131" s="199"/>
      <c r="AC131" s="199"/>
      <c r="AD131" s="199"/>
      <c r="AE131" s="199"/>
      <c r="AF131" s="199"/>
      <c r="AG131" s="199"/>
      <c r="AH131" s="199"/>
      <c r="AI131" s="199"/>
      <c r="AJ131" s="56"/>
      <c r="AK131" s="56"/>
      <c r="AL131" s="56"/>
      <c r="AM131" s="199"/>
      <c r="AN131" s="56"/>
      <c r="AO131" s="56"/>
      <c r="AP131" s="56"/>
      <c r="AQ131" s="56"/>
      <c r="AR131" s="56"/>
      <c r="AS131" s="56"/>
      <c r="AT131" s="56"/>
      <c r="DJ131" s="56"/>
      <c r="DK131" s="199"/>
    </row>
    <row r="132" spans="2:115" ht="12" customHeight="1">
      <c r="B132" s="56"/>
      <c r="C132" s="199"/>
      <c r="D132" s="198"/>
      <c r="E132" s="199"/>
      <c r="F132" s="199"/>
      <c r="G132" s="199"/>
      <c r="H132" s="200"/>
      <c r="I132" s="652" t="s">
        <v>237</v>
      </c>
      <c r="J132" s="653"/>
      <c r="K132" s="654"/>
      <c r="L132" s="199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/>
      <c r="AF132" s="199"/>
      <c r="AG132" s="199"/>
      <c r="AH132" s="199"/>
      <c r="AI132" s="199"/>
      <c r="AJ132" s="56"/>
      <c r="AK132" s="56"/>
      <c r="AL132" s="56"/>
      <c r="AM132" s="199"/>
      <c r="AN132" s="56"/>
      <c r="AO132" s="56"/>
      <c r="AP132" s="56"/>
      <c r="AQ132" s="56"/>
      <c r="AR132" s="56"/>
      <c r="AS132" s="56"/>
      <c r="AT132" s="56"/>
      <c r="DJ132" s="56"/>
      <c r="DK132" s="199"/>
    </row>
    <row r="133" spans="2:115" ht="12" customHeight="1">
      <c r="B133" s="56"/>
      <c r="C133" s="199"/>
      <c r="D133" s="198"/>
      <c r="E133" s="199"/>
      <c r="F133" s="199"/>
      <c r="G133" s="199"/>
      <c r="H133" s="200"/>
      <c r="I133" s="655"/>
      <c r="J133" s="624"/>
      <c r="K133" s="656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  <c r="AC133" s="199"/>
      <c r="AD133" s="199"/>
      <c r="AE133" s="199"/>
      <c r="AF133" s="199"/>
      <c r="AG133" s="199"/>
      <c r="AH133" s="199"/>
      <c r="AI133" s="199"/>
      <c r="AJ133" s="56"/>
      <c r="AK133" s="56"/>
      <c r="AL133" s="56"/>
      <c r="AM133" s="199"/>
      <c r="AN133" s="56"/>
      <c r="AO133" s="56"/>
      <c r="AP133" s="56"/>
      <c r="AQ133" s="56"/>
      <c r="AR133" s="56"/>
      <c r="AS133" s="56"/>
      <c r="AT133" s="56"/>
      <c r="DJ133" s="56"/>
      <c r="DK133" s="199"/>
    </row>
    <row r="134" spans="2:115" ht="12" customHeight="1">
      <c r="B134" s="16"/>
      <c r="C134" s="16"/>
      <c r="D134" s="16"/>
      <c r="E134" s="16"/>
      <c r="F134" s="16"/>
      <c r="G134" s="16"/>
      <c r="H134" s="35"/>
      <c r="I134" s="16"/>
      <c r="J134" s="16"/>
      <c r="K134" s="16"/>
      <c r="L134" s="232"/>
      <c r="M134" s="232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16"/>
      <c r="AK134" s="38"/>
      <c r="AL134" s="16"/>
      <c r="AM134" s="16"/>
      <c r="AN134" s="16"/>
      <c r="AO134" s="16"/>
      <c r="AP134" s="16"/>
      <c r="AQ134" s="16"/>
      <c r="AR134" s="16"/>
      <c r="AS134" s="16"/>
      <c r="AT134" s="16"/>
      <c r="DJ134" s="16"/>
      <c r="DK134" s="16"/>
    </row>
    <row r="135" spans="2:115" ht="6" customHeight="1">
      <c r="B135" s="56"/>
      <c r="C135" s="199"/>
      <c r="D135" s="198"/>
      <c r="E135" s="199"/>
      <c r="F135" s="199"/>
      <c r="G135" s="199"/>
      <c r="H135" s="200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99"/>
      <c r="AB135" s="199"/>
      <c r="AC135" s="199"/>
      <c r="AD135" s="199"/>
      <c r="AE135" s="199"/>
      <c r="AF135" s="199"/>
      <c r="AG135" s="199"/>
      <c r="AH135" s="199"/>
      <c r="AI135" s="199"/>
      <c r="AJ135" s="56"/>
      <c r="AK135" s="38"/>
      <c r="AL135" s="56"/>
      <c r="AM135" s="199"/>
      <c r="AN135" s="56"/>
      <c r="AO135" s="56"/>
      <c r="AP135" s="56"/>
      <c r="AQ135" s="56"/>
      <c r="AR135" s="56"/>
      <c r="AS135" s="56"/>
      <c r="AT135" s="56"/>
      <c r="DJ135" s="56"/>
      <c r="DK135" s="199"/>
    </row>
    <row r="136" spans="2:115" ht="12.75" customHeight="1">
      <c r="B136" s="56"/>
      <c r="C136" s="199"/>
      <c r="D136" s="198"/>
      <c r="E136" s="206" t="s">
        <v>109</v>
      </c>
      <c r="F136" s="207" t="s">
        <v>44</v>
      </c>
      <c r="G136" s="208"/>
      <c r="H136" s="200"/>
      <c r="I136" s="652" t="s">
        <v>237</v>
      </c>
      <c r="J136" s="653"/>
      <c r="K136" s="654"/>
      <c r="L136" s="199"/>
      <c r="M136" s="199"/>
      <c r="N136" s="199"/>
      <c r="O136" s="199"/>
      <c r="P136" s="199"/>
      <c r="Q136" s="199"/>
      <c r="R136" s="199"/>
      <c r="S136" s="199"/>
      <c r="T136" s="206"/>
      <c r="U136" s="209"/>
      <c r="V136" s="199"/>
      <c r="W136" s="199"/>
      <c r="X136" s="206"/>
      <c r="Y136" s="209"/>
      <c r="Z136" s="199"/>
      <c r="AA136" s="199"/>
      <c r="AB136" s="206"/>
      <c r="AC136" s="209"/>
      <c r="AD136" s="199"/>
      <c r="AE136" s="199"/>
      <c r="AF136" s="199"/>
      <c r="AG136" s="199"/>
      <c r="AH136" s="199"/>
      <c r="AI136" s="199"/>
      <c r="AJ136" s="56"/>
      <c r="AK136" s="56"/>
      <c r="AL136" s="56"/>
      <c r="AM136" s="199"/>
      <c r="AN136" s="56"/>
      <c r="AO136" s="56"/>
      <c r="AP136" s="56"/>
      <c r="AQ136" s="56"/>
      <c r="AR136" s="56"/>
      <c r="AS136" s="56"/>
      <c r="AT136" s="56"/>
      <c r="DJ136" s="56"/>
      <c r="DK136" s="199"/>
    </row>
    <row r="137" spans="2:115" ht="12.75" customHeight="1">
      <c r="B137" s="56"/>
      <c r="C137" s="199"/>
      <c r="D137" s="198"/>
      <c r="E137" s="206"/>
      <c r="F137" s="210" t="s">
        <v>45</v>
      </c>
      <c r="G137" s="208"/>
      <c r="H137" s="200"/>
      <c r="I137" s="655"/>
      <c r="J137" s="624"/>
      <c r="K137" s="656"/>
      <c r="L137" s="199"/>
      <c r="M137" s="199"/>
      <c r="N137" s="199"/>
      <c r="O137" s="199"/>
      <c r="P137" s="199"/>
      <c r="Q137" s="199"/>
      <c r="R137" s="199"/>
      <c r="S137" s="199"/>
      <c r="T137" s="206"/>
      <c r="U137" s="209"/>
      <c r="V137" s="199"/>
      <c r="W137" s="199"/>
      <c r="X137" s="206"/>
      <c r="Y137" s="209"/>
      <c r="Z137" s="199"/>
      <c r="AA137" s="199"/>
      <c r="AB137" s="206"/>
      <c r="AC137" s="209"/>
      <c r="AD137" s="199"/>
      <c r="AE137" s="199"/>
      <c r="AF137" s="199"/>
      <c r="AG137" s="199"/>
      <c r="AH137" s="199"/>
      <c r="AI137" s="199"/>
      <c r="AJ137" s="56"/>
      <c r="AK137" s="56"/>
      <c r="AL137" s="56"/>
      <c r="AM137" s="199"/>
      <c r="AN137" s="56"/>
      <c r="AO137" s="56"/>
      <c r="AP137" s="56"/>
      <c r="AQ137" s="56"/>
      <c r="AR137" s="56"/>
      <c r="AS137" s="56"/>
      <c r="AT137" s="56"/>
      <c r="DJ137" s="56"/>
      <c r="DK137" s="199"/>
    </row>
    <row r="138" spans="2:115" ht="12.75" customHeight="1">
      <c r="B138" s="56"/>
      <c r="C138" s="199"/>
      <c r="D138" s="198"/>
      <c r="E138" s="206"/>
      <c r="F138" s="210" t="s">
        <v>46</v>
      </c>
      <c r="G138" s="208"/>
      <c r="H138" s="200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  <c r="T138" s="206"/>
      <c r="U138" s="209"/>
      <c r="V138" s="199"/>
      <c r="W138" s="199"/>
      <c r="X138" s="206"/>
      <c r="Y138" s="209"/>
      <c r="Z138" s="199"/>
      <c r="AA138" s="199"/>
      <c r="AB138" s="206"/>
      <c r="AC138" s="209"/>
      <c r="AD138" s="199"/>
      <c r="AE138" s="199"/>
      <c r="AF138" s="199"/>
      <c r="AG138" s="199"/>
      <c r="AH138" s="199"/>
      <c r="AI138" s="199"/>
      <c r="AJ138" s="56"/>
      <c r="AK138" s="56"/>
      <c r="AL138" s="56"/>
      <c r="AM138" s="199"/>
      <c r="AN138" s="56"/>
      <c r="AO138" s="56"/>
      <c r="AP138" s="56"/>
      <c r="AQ138" s="56"/>
      <c r="AR138" s="56"/>
      <c r="AS138" s="56"/>
      <c r="AT138" s="56"/>
      <c r="DJ138" s="56"/>
      <c r="DK138" s="199"/>
    </row>
    <row r="139" spans="2:115" ht="12.75" customHeight="1">
      <c r="B139" s="56"/>
      <c r="C139" s="199"/>
      <c r="D139" s="198"/>
      <c r="E139" s="206"/>
      <c r="F139" s="210" t="s">
        <v>47</v>
      </c>
      <c r="G139" s="208"/>
      <c r="H139" s="200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206"/>
      <c r="U139" s="209"/>
      <c r="V139" s="199"/>
      <c r="W139" s="199"/>
      <c r="X139" s="206"/>
      <c r="Y139" s="209"/>
      <c r="Z139" s="199"/>
      <c r="AA139" s="199"/>
      <c r="AB139" s="206"/>
      <c r="AC139" s="209"/>
      <c r="AD139" s="199"/>
      <c r="AE139" s="199"/>
      <c r="AF139" s="199"/>
      <c r="AG139" s="199"/>
      <c r="AH139" s="199"/>
      <c r="AI139" s="199"/>
      <c r="AJ139" s="56"/>
      <c r="AK139" s="56"/>
      <c r="AL139" s="56"/>
      <c r="AM139" s="199"/>
      <c r="AN139" s="56"/>
      <c r="AO139" s="56"/>
      <c r="AP139" s="56"/>
      <c r="AQ139" s="56"/>
      <c r="AR139" s="56"/>
      <c r="AS139" s="56"/>
      <c r="AT139" s="56"/>
      <c r="DJ139" s="56"/>
      <c r="DK139" s="199"/>
    </row>
    <row r="140" spans="2:115" ht="12.75" customHeight="1">
      <c r="B140" s="56"/>
      <c r="C140" s="199"/>
      <c r="D140" s="198"/>
      <c r="E140" s="206"/>
      <c r="F140" s="211" t="s">
        <v>48</v>
      </c>
      <c r="G140" s="208"/>
      <c r="H140" s="200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206"/>
      <c r="U140" s="209"/>
      <c r="V140" s="199"/>
      <c r="W140" s="199"/>
      <c r="X140" s="206"/>
      <c r="Y140" s="209"/>
      <c r="Z140" s="199"/>
      <c r="AA140" s="199"/>
      <c r="AB140" s="206"/>
      <c r="AC140" s="209"/>
      <c r="AD140" s="199"/>
      <c r="AE140" s="199"/>
      <c r="AF140" s="199"/>
      <c r="AG140" s="199"/>
      <c r="AH140" s="199"/>
      <c r="AI140" s="199"/>
      <c r="AJ140" s="56"/>
      <c r="AK140" s="56"/>
      <c r="AL140" s="56"/>
      <c r="AM140" s="199"/>
      <c r="AN140" s="56"/>
      <c r="AO140" s="56"/>
      <c r="AP140" s="56"/>
      <c r="AQ140" s="56"/>
      <c r="AR140" s="56"/>
      <c r="AS140" s="56"/>
      <c r="AT140" s="56"/>
      <c r="DJ140" s="56"/>
      <c r="DK140" s="199"/>
    </row>
    <row r="141" spans="2:115" ht="12.75" customHeight="1">
      <c r="B141" s="56"/>
      <c r="C141" s="199"/>
      <c r="D141" s="198"/>
      <c r="E141" s="206" t="s">
        <v>110</v>
      </c>
      <c r="F141" s="212" t="s">
        <v>49</v>
      </c>
      <c r="G141" s="208"/>
      <c r="H141" s="200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  <c r="T141" s="206"/>
      <c r="U141" s="209"/>
      <c r="V141" s="199"/>
      <c r="W141" s="199"/>
      <c r="X141" s="206"/>
      <c r="Y141" s="209"/>
      <c r="Z141" s="199"/>
      <c r="AA141" s="199"/>
      <c r="AB141" s="206"/>
      <c r="AC141" s="209"/>
      <c r="AD141" s="199"/>
      <c r="AE141" s="199"/>
      <c r="AF141" s="199"/>
      <c r="AG141" s="199"/>
      <c r="AH141" s="199"/>
      <c r="AI141" s="199"/>
      <c r="AJ141" s="56"/>
      <c r="AK141" s="56"/>
      <c r="AL141" s="56"/>
      <c r="AM141" s="199"/>
      <c r="AN141" s="56"/>
      <c r="AO141" s="56"/>
      <c r="AP141" s="56"/>
      <c r="AQ141" s="56"/>
      <c r="AR141" s="56"/>
      <c r="AS141" s="56"/>
      <c r="AT141" s="56"/>
      <c r="DJ141" s="56"/>
      <c r="DK141" s="199"/>
    </row>
    <row r="142" spans="2:115" ht="12.75" customHeight="1">
      <c r="B142" s="56"/>
      <c r="C142" s="199"/>
      <c r="D142" s="198"/>
      <c r="E142" s="206"/>
      <c r="F142" s="210" t="s">
        <v>50</v>
      </c>
      <c r="G142" s="208"/>
      <c r="H142" s="200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206"/>
      <c r="U142" s="209"/>
      <c r="V142" s="199"/>
      <c r="W142" s="199"/>
      <c r="X142" s="206"/>
      <c r="Y142" s="209"/>
      <c r="Z142" s="199"/>
      <c r="AA142" s="199"/>
      <c r="AB142" s="206"/>
      <c r="AC142" s="209"/>
      <c r="AD142" s="199"/>
      <c r="AE142" s="199"/>
      <c r="AF142" s="199"/>
      <c r="AG142" s="199"/>
      <c r="AH142" s="199"/>
      <c r="AI142" s="199"/>
      <c r="AJ142" s="56"/>
      <c r="AK142" s="56"/>
      <c r="AL142" s="56"/>
      <c r="AM142" s="199"/>
      <c r="AN142" s="56"/>
      <c r="AO142" s="56"/>
      <c r="AP142" s="56"/>
      <c r="AQ142" s="56"/>
      <c r="AR142" s="56"/>
      <c r="AS142" s="56"/>
      <c r="AT142" s="56"/>
      <c r="DJ142" s="56"/>
      <c r="DK142" s="199"/>
    </row>
    <row r="143" spans="2:115" ht="12.75" customHeight="1">
      <c r="B143" s="56"/>
      <c r="C143" s="199"/>
      <c r="D143" s="198"/>
      <c r="E143" s="206"/>
      <c r="F143" s="213" t="s">
        <v>51</v>
      </c>
      <c r="G143" s="208"/>
      <c r="H143" s="200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  <c r="T143" s="206"/>
      <c r="U143" s="209"/>
      <c r="V143" s="199"/>
      <c r="W143" s="199"/>
      <c r="X143" s="206"/>
      <c r="Y143" s="209"/>
      <c r="Z143" s="199"/>
      <c r="AA143" s="199"/>
      <c r="AB143" s="206"/>
      <c r="AC143" s="209"/>
      <c r="AD143" s="199"/>
      <c r="AE143" s="199"/>
      <c r="AF143" s="199"/>
      <c r="AG143" s="199"/>
      <c r="AH143" s="199"/>
      <c r="AI143" s="199"/>
      <c r="AJ143" s="56"/>
      <c r="AK143" s="56"/>
      <c r="AL143" s="56"/>
      <c r="AM143" s="199"/>
      <c r="AN143" s="56"/>
      <c r="AO143" s="56"/>
      <c r="AP143" s="56"/>
      <c r="AQ143" s="56"/>
      <c r="AR143" s="56"/>
      <c r="AS143" s="56"/>
      <c r="AT143" s="56"/>
      <c r="DJ143" s="56"/>
      <c r="DK143" s="199"/>
    </row>
    <row r="144" spans="2:115" ht="12.75" customHeight="1">
      <c r="B144" s="56"/>
      <c r="C144" s="199"/>
      <c r="D144" s="198"/>
      <c r="E144" s="206"/>
      <c r="F144" s="213" t="s">
        <v>52</v>
      </c>
      <c r="G144" s="208"/>
      <c r="H144" s="200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  <c r="T144" s="206"/>
      <c r="U144" s="209"/>
      <c r="V144" s="199"/>
      <c r="W144" s="199"/>
      <c r="X144" s="206"/>
      <c r="Y144" s="209"/>
      <c r="Z144" s="199"/>
      <c r="AA144" s="199"/>
      <c r="AB144" s="206"/>
      <c r="AC144" s="209"/>
      <c r="AD144" s="199"/>
      <c r="AE144" s="199"/>
      <c r="AF144" s="199"/>
      <c r="AG144" s="199"/>
      <c r="AH144" s="199"/>
      <c r="AI144" s="199"/>
      <c r="AJ144" s="56"/>
      <c r="AK144" s="56"/>
      <c r="AL144" s="56"/>
      <c r="AM144" s="199"/>
      <c r="AN144" s="56"/>
      <c r="AO144" s="56"/>
      <c r="AP144" s="56"/>
      <c r="AQ144" s="56"/>
      <c r="AR144" s="56"/>
      <c r="AS144" s="56"/>
      <c r="AT144" s="56"/>
      <c r="DJ144" s="56"/>
      <c r="DK144" s="199"/>
    </row>
    <row r="145" spans="2:115" ht="12.75" customHeight="1">
      <c r="B145" s="56"/>
      <c r="C145" s="199"/>
      <c r="D145" s="198"/>
      <c r="E145" s="199"/>
      <c r="F145" s="210" t="s">
        <v>53</v>
      </c>
      <c r="G145" s="208"/>
      <c r="H145" s="200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  <c r="T145" s="206"/>
      <c r="U145" s="209"/>
      <c r="V145" s="199"/>
      <c r="W145" s="199"/>
      <c r="X145" s="206"/>
      <c r="Y145" s="209"/>
      <c r="Z145" s="199"/>
      <c r="AA145" s="199"/>
      <c r="AB145" s="206"/>
      <c r="AC145" s="209"/>
      <c r="AD145" s="199"/>
      <c r="AE145" s="199"/>
      <c r="AF145" s="199"/>
      <c r="AG145" s="199"/>
      <c r="AH145" s="199"/>
      <c r="AI145" s="199"/>
      <c r="AJ145" s="56"/>
      <c r="AK145" s="56"/>
      <c r="AL145" s="56"/>
      <c r="AM145" s="199"/>
      <c r="AN145" s="56"/>
      <c r="AO145" s="56"/>
      <c r="AP145" s="56"/>
      <c r="AQ145" s="56"/>
      <c r="AR145" s="56"/>
      <c r="AS145" s="56"/>
      <c r="AT145" s="56"/>
      <c r="DJ145" s="56"/>
      <c r="DK145" s="199"/>
    </row>
    <row r="146" spans="2:115" ht="12.75" customHeight="1">
      <c r="B146" s="56"/>
      <c r="C146" s="199"/>
      <c r="D146" s="198"/>
      <c r="E146" s="199"/>
      <c r="F146" s="210" t="s">
        <v>54</v>
      </c>
      <c r="G146" s="208"/>
      <c r="H146" s="200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  <c r="T146" s="206"/>
      <c r="U146" s="209"/>
      <c r="V146" s="199"/>
      <c r="W146" s="199"/>
      <c r="X146" s="206"/>
      <c r="Y146" s="209"/>
      <c r="Z146" s="199"/>
      <c r="AA146" s="199"/>
      <c r="AB146" s="206"/>
      <c r="AC146" s="209"/>
      <c r="AD146" s="199"/>
      <c r="AE146" s="199"/>
      <c r="AF146" s="199"/>
      <c r="AG146" s="199"/>
      <c r="AH146" s="199"/>
      <c r="AI146" s="199"/>
      <c r="AJ146" s="56"/>
      <c r="AK146" s="56"/>
      <c r="AL146" s="56"/>
      <c r="AM146" s="199"/>
      <c r="AN146" s="56"/>
      <c r="AO146" s="56"/>
      <c r="AP146" s="56"/>
      <c r="AQ146" s="56"/>
      <c r="AR146" s="56"/>
      <c r="AS146" s="56"/>
      <c r="AT146" s="56"/>
      <c r="DJ146" s="56"/>
      <c r="DK146" s="199"/>
    </row>
    <row r="147" spans="2:115" ht="12.75" customHeight="1">
      <c r="B147" s="56"/>
      <c r="C147" s="199"/>
      <c r="D147" s="198"/>
      <c r="E147" s="199"/>
      <c r="F147" s="210" t="s">
        <v>55</v>
      </c>
      <c r="G147" s="208"/>
      <c r="H147" s="200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206"/>
      <c r="U147" s="209"/>
      <c r="V147" s="199"/>
      <c r="W147" s="199"/>
      <c r="X147" s="206"/>
      <c r="Y147" s="209"/>
      <c r="Z147" s="199"/>
      <c r="AA147" s="199"/>
      <c r="AB147" s="206"/>
      <c r="AC147" s="209"/>
      <c r="AD147" s="199"/>
      <c r="AE147" s="199"/>
      <c r="AF147" s="199"/>
      <c r="AG147" s="199"/>
      <c r="AH147" s="199"/>
      <c r="AI147" s="199"/>
      <c r="AJ147" s="56"/>
      <c r="AK147" s="56"/>
      <c r="AL147" s="56"/>
      <c r="AM147" s="199"/>
      <c r="AN147" s="56"/>
      <c r="AO147" s="56"/>
      <c r="AP147" s="56"/>
      <c r="AQ147" s="56"/>
      <c r="AR147" s="56"/>
      <c r="AS147" s="56"/>
      <c r="AT147" s="56"/>
      <c r="DJ147" s="56"/>
      <c r="DK147" s="199"/>
    </row>
    <row r="148" spans="2:115" ht="12.75" customHeight="1">
      <c r="B148" s="56"/>
      <c r="C148" s="199"/>
      <c r="D148" s="198"/>
      <c r="E148" s="199"/>
      <c r="F148" s="210" t="s">
        <v>56</v>
      </c>
      <c r="G148" s="208"/>
      <c r="H148" s="200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  <c r="AC148" s="199"/>
      <c r="AD148" s="199"/>
      <c r="AE148" s="199"/>
      <c r="AF148" s="199"/>
      <c r="AG148" s="199"/>
      <c r="AH148" s="199"/>
      <c r="AI148" s="199"/>
      <c r="AJ148" s="56"/>
      <c r="AK148" s="56"/>
      <c r="AL148" s="56"/>
      <c r="AM148" s="199"/>
      <c r="AN148" s="56"/>
      <c r="AO148" s="56"/>
      <c r="AP148" s="56"/>
      <c r="AQ148" s="56"/>
      <c r="AR148" s="56"/>
      <c r="AS148" s="56"/>
      <c r="AT148" s="56"/>
      <c r="DJ148" s="56"/>
      <c r="DK148" s="199"/>
    </row>
    <row r="149" spans="2:115" ht="12.75" customHeight="1">
      <c r="B149" s="56"/>
      <c r="C149" s="199"/>
      <c r="D149" s="198"/>
      <c r="E149" s="199"/>
      <c r="F149" s="210" t="s">
        <v>57</v>
      </c>
      <c r="G149" s="208"/>
      <c r="H149" s="200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  <c r="AA149" s="199"/>
      <c r="AB149" s="199"/>
      <c r="AC149" s="199"/>
      <c r="AD149" s="199"/>
      <c r="AE149" s="199"/>
      <c r="AF149" s="199"/>
      <c r="AG149" s="199"/>
      <c r="AH149" s="199"/>
      <c r="AI149" s="199"/>
      <c r="AJ149" s="56"/>
      <c r="AK149" s="56"/>
      <c r="AL149" s="56"/>
      <c r="AM149" s="199"/>
      <c r="AN149" s="56"/>
      <c r="AO149" s="56"/>
      <c r="AP149" s="56"/>
      <c r="AQ149" s="56"/>
      <c r="AR149" s="56"/>
      <c r="AS149" s="56"/>
      <c r="AT149" s="56"/>
      <c r="DJ149" s="56"/>
      <c r="DK149" s="199"/>
    </row>
    <row r="150" spans="2:115" ht="12.75" customHeight="1">
      <c r="B150" s="56"/>
      <c r="C150" s="199"/>
      <c r="D150" s="198"/>
      <c r="E150" s="206"/>
      <c r="F150" s="210" t="s">
        <v>58</v>
      </c>
      <c r="G150" s="208"/>
      <c r="H150" s="200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  <c r="AC150" s="199"/>
      <c r="AD150" s="199"/>
      <c r="AE150" s="199"/>
      <c r="AF150" s="199"/>
      <c r="AG150" s="199"/>
      <c r="AH150" s="199"/>
      <c r="AI150" s="199"/>
      <c r="AJ150" s="56"/>
      <c r="AK150" s="56"/>
      <c r="AL150" s="56"/>
      <c r="AM150" s="199"/>
      <c r="AN150" s="56"/>
      <c r="AO150" s="56"/>
      <c r="AP150" s="56"/>
      <c r="AQ150" s="56"/>
      <c r="AR150" s="56"/>
      <c r="AS150" s="56"/>
      <c r="AT150" s="56"/>
      <c r="DJ150" s="56"/>
      <c r="DK150" s="199"/>
    </row>
    <row r="151" spans="2:115" ht="12.75" customHeight="1">
      <c r="B151" s="56"/>
      <c r="C151" s="199"/>
      <c r="D151" s="198"/>
      <c r="E151" s="199"/>
      <c r="F151" s="210" t="s">
        <v>59</v>
      </c>
      <c r="G151" s="208"/>
      <c r="H151" s="200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99"/>
      <c r="AB151" s="199"/>
      <c r="AC151" s="199"/>
      <c r="AD151" s="199"/>
      <c r="AE151" s="199"/>
      <c r="AF151" s="199"/>
      <c r="AG151" s="199"/>
      <c r="AH151" s="199"/>
      <c r="AI151" s="199"/>
      <c r="AJ151" s="56"/>
      <c r="AK151" s="56"/>
      <c r="AL151" s="56"/>
      <c r="AM151" s="199"/>
      <c r="AN151" s="56"/>
      <c r="AO151" s="56"/>
      <c r="AP151" s="56"/>
      <c r="AQ151" s="56"/>
      <c r="AR151" s="56"/>
      <c r="AS151" s="56"/>
      <c r="AT151" s="56"/>
      <c r="DJ151" s="56"/>
      <c r="DK151" s="199"/>
    </row>
    <row r="152" spans="2:115" ht="12.75" customHeight="1">
      <c r="B152" s="56"/>
      <c r="C152" s="199"/>
      <c r="D152" s="198"/>
      <c r="E152" s="199"/>
      <c r="F152" s="210" t="s">
        <v>60</v>
      </c>
      <c r="G152" s="208"/>
      <c r="H152" s="200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/>
      <c r="AF152" s="199"/>
      <c r="AG152" s="199"/>
      <c r="AH152" s="199"/>
      <c r="AI152" s="199"/>
      <c r="AJ152" s="56"/>
      <c r="AK152" s="56"/>
      <c r="AL152" s="56"/>
      <c r="AM152" s="199"/>
      <c r="AN152" s="56"/>
      <c r="AO152" s="56"/>
      <c r="AP152" s="56"/>
      <c r="AQ152" s="56"/>
      <c r="AR152" s="56"/>
      <c r="AS152" s="56"/>
      <c r="AT152" s="56"/>
      <c r="DJ152" s="56"/>
      <c r="DK152" s="199"/>
    </row>
    <row r="153" spans="2:115" ht="12.75" customHeight="1">
      <c r="B153" s="56"/>
      <c r="C153" s="199"/>
      <c r="D153" s="198"/>
      <c r="E153" s="206"/>
      <c r="F153" s="210" t="s">
        <v>61</v>
      </c>
      <c r="G153" s="208"/>
      <c r="H153" s="200"/>
      <c r="I153" s="214"/>
      <c r="J153" s="214"/>
      <c r="K153" s="214"/>
      <c r="L153" s="219"/>
      <c r="M153" s="219"/>
      <c r="N153" s="219"/>
      <c r="O153" s="219"/>
      <c r="P153" s="219"/>
      <c r="Q153" s="219"/>
      <c r="R153" s="219"/>
      <c r="S153" s="214"/>
      <c r="T153" s="199"/>
      <c r="U153" s="199"/>
      <c r="V153" s="199"/>
      <c r="W153" s="214"/>
      <c r="X153" s="199"/>
      <c r="Y153" s="199"/>
      <c r="Z153" s="199"/>
      <c r="AA153" s="214"/>
      <c r="AB153" s="199"/>
      <c r="AC153" s="199"/>
      <c r="AD153" s="199"/>
      <c r="AE153" s="199"/>
      <c r="AF153" s="199"/>
      <c r="AG153" s="199"/>
      <c r="AH153" s="199"/>
      <c r="AI153" s="199"/>
      <c r="AJ153" s="56"/>
      <c r="AK153" s="56"/>
      <c r="AL153" s="56"/>
      <c r="AM153" s="199"/>
      <c r="AN153" s="56"/>
      <c r="AO153" s="56"/>
      <c r="AP153" s="56"/>
      <c r="AQ153" s="56"/>
      <c r="AR153" s="56"/>
      <c r="AS153" s="56"/>
      <c r="AT153" s="56"/>
      <c r="DJ153" s="56"/>
      <c r="DK153" s="199"/>
    </row>
    <row r="154" spans="2:115" ht="12.75" customHeight="1">
      <c r="B154" s="56"/>
      <c r="C154" s="199"/>
      <c r="D154" s="198"/>
      <c r="E154" s="199"/>
      <c r="F154" s="210" t="s">
        <v>62</v>
      </c>
      <c r="G154" s="208"/>
      <c r="H154" s="200"/>
      <c r="I154" s="214"/>
      <c r="J154" s="214"/>
      <c r="K154" s="214"/>
      <c r="L154" s="219"/>
      <c r="M154" s="219"/>
      <c r="N154" s="219"/>
      <c r="O154" s="219"/>
      <c r="P154" s="219"/>
      <c r="Q154" s="219"/>
      <c r="R154" s="219"/>
      <c r="S154" s="214"/>
      <c r="T154" s="199"/>
      <c r="U154" s="199"/>
      <c r="V154" s="199"/>
      <c r="W154" s="214"/>
      <c r="X154" s="199"/>
      <c r="Y154" s="199"/>
      <c r="Z154" s="199"/>
      <c r="AA154" s="214"/>
      <c r="AB154" s="199"/>
      <c r="AC154" s="199"/>
      <c r="AD154" s="199"/>
      <c r="AE154" s="199"/>
      <c r="AF154" s="199"/>
      <c r="AG154" s="199"/>
      <c r="AH154" s="199"/>
      <c r="AI154" s="199"/>
      <c r="AJ154" s="56"/>
      <c r="AK154" s="56"/>
      <c r="AL154" s="56"/>
      <c r="AM154" s="199"/>
      <c r="AN154" s="56"/>
      <c r="AO154" s="56"/>
      <c r="AP154" s="56"/>
      <c r="AQ154" s="56"/>
      <c r="AR154" s="56"/>
      <c r="AS154" s="56"/>
      <c r="AT154" s="56"/>
      <c r="DJ154" s="56"/>
      <c r="DK154" s="199"/>
    </row>
    <row r="155" spans="2:115" ht="12.75" customHeight="1">
      <c r="B155" s="56"/>
      <c r="C155" s="199"/>
      <c r="D155" s="198"/>
      <c r="E155" s="199"/>
      <c r="F155" s="220" t="s">
        <v>111</v>
      </c>
      <c r="G155" s="214"/>
      <c r="H155" s="200"/>
      <c r="I155" s="214"/>
      <c r="J155" s="214"/>
      <c r="K155" s="214"/>
      <c r="L155" s="219"/>
      <c r="M155" s="219"/>
      <c r="N155" s="219"/>
      <c r="O155" s="219"/>
      <c r="P155" s="219"/>
      <c r="Q155" s="219"/>
      <c r="R155" s="219"/>
      <c r="S155" s="214"/>
      <c r="T155" s="199"/>
      <c r="U155" s="199"/>
      <c r="V155" s="199"/>
      <c r="W155" s="214"/>
      <c r="X155" s="199"/>
      <c r="Y155" s="199"/>
      <c r="Z155" s="199"/>
      <c r="AA155" s="214"/>
      <c r="AB155" s="199"/>
      <c r="AC155" s="199"/>
      <c r="AD155" s="199"/>
      <c r="AE155" s="199"/>
      <c r="AF155" s="199"/>
      <c r="AG155" s="199"/>
      <c r="AH155" s="199"/>
      <c r="AI155" s="199"/>
      <c r="AJ155" s="56"/>
      <c r="AK155" s="56"/>
      <c r="AL155" s="56"/>
      <c r="AM155" s="199"/>
      <c r="AN155" s="56"/>
      <c r="AO155" s="56"/>
      <c r="AP155" s="56"/>
      <c r="AQ155" s="56"/>
      <c r="AR155" s="56"/>
      <c r="AS155" s="56"/>
      <c r="AT155" s="56"/>
      <c r="DJ155" s="56"/>
      <c r="DK155" s="199"/>
    </row>
    <row r="156" spans="2:115" ht="12.75" customHeight="1">
      <c r="B156" s="56"/>
      <c r="C156" s="199"/>
      <c r="D156" s="198"/>
      <c r="E156" s="199"/>
      <c r="F156" s="220" t="s">
        <v>64</v>
      </c>
      <c r="G156" s="214"/>
      <c r="H156" s="200"/>
      <c r="I156" s="214"/>
      <c r="J156" s="214"/>
      <c r="K156" s="214"/>
      <c r="L156" s="219"/>
      <c r="M156" s="219"/>
      <c r="N156" s="219"/>
      <c r="O156" s="219"/>
      <c r="P156" s="219"/>
      <c r="Q156" s="219"/>
      <c r="R156" s="219"/>
      <c r="S156" s="214"/>
      <c r="T156" s="199"/>
      <c r="U156" s="199"/>
      <c r="V156" s="199"/>
      <c r="W156" s="214"/>
      <c r="X156" s="199"/>
      <c r="Y156" s="199"/>
      <c r="Z156" s="199"/>
      <c r="AA156" s="214"/>
      <c r="AB156" s="199"/>
      <c r="AC156" s="199"/>
      <c r="AD156" s="199"/>
      <c r="AE156" s="199"/>
      <c r="AF156" s="199"/>
      <c r="AG156" s="199"/>
      <c r="AH156" s="199"/>
      <c r="AI156" s="199"/>
      <c r="AJ156" s="56"/>
      <c r="AK156" s="56"/>
      <c r="AL156" s="56"/>
      <c r="AM156" s="199"/>
      <c r="AN156" s="56"/>
      <c r="AO156" s="56"/>
      <c r="AP156" s="56"/>
      <c r="AQ156" s="56"/>
      <c r="AR156" s="56"/>
      <c r="AS156" s="56"/>
      <c r="AT156" s="56"/>
      <c r="DJ156" s="56"/>
      <c r="DK156" s="199"/>
    </row>
    <row r="157" spans="2:115" ht="12.75" customHeight="1">
      <c r="B157" s="56"/>
      <c r="C157" s="199"/>
      <c r="D157" s="198"/>
      <c r="E157" s="199"/>
      <c r="F157" s="220" t="s">
        <v>65</v>
      </c>
      <c r="G157" s="214"/>
      <c r="H157" s="200"/>
      <c r="I157" s="214"/>
      <c r="J157" s="214"/>
      <c r="K157" s="214"/>
      <c r="L157" s="219"/>
      <c r="M157" s="219"/>
      <c r="N157" s="219"/>
      <c r="O157" s="219"/>
      <c r="P157" s="219"/>
      <c r="Q157" s="219"/>
      <c r="R157" s="219"/>
      <c r="S157" s="214"/>
      <c r="T157" s="199"/>
      <c r="U157" s="199"/>
      <c r="V157" s="199"/>
      <c r="W157" s="214"/>
      <c r="X157" s="199"/>
      <c r="Y157" s="199"/>
      <c r="Z157" s="199"/>
      <c r="AA157" s="214"/>
      <c r="AB157" s="199"/>
      <c r="AC157" s="199"/>
      <c r="AD157" s="199"/>
      <c r="AE157" s="199"/>
      <c r="AF157" s="199"/>
      <c r="AG157" s="199"/>
      <c r="AH157" s="199"/>
      <c r="AI157" s="199"/>
      <c r="AJ157" s="56"/>
      <c r="AK157" s="56"/>
      <c r="AL157" s="56"/>
      <c r="AM157" s="199"/>
      <c r="AN157" s="56"/>
      <c r="AO157" s="56"/>
      <c r="AP157" s="56"/>
      <c r="AQ157" s="56"/>
      <c r="AR157" s="56"/>
      <c r="AS157" s="56"/>
      <c r="AT157" s="56"/>
      <c r="DJ157" s="56"/>
      <c r="DK157" s="199"/>
    </row>
    <row r="158" spans="2:115" ht="12.75" customHeight="1">
      <c r="B158" s="56"/>
      <c r="C158" s="199"/>
      <c r="D158" s="198"/>
      <c r="E158" s="199"/>
      <c r="F158" s="221"/>
      <c r="G158" s="214"/>
      <c r="H158" s="200"/>
      <c r="I158" s="214"/>
      <c r="J158" s="214"/>
      <c r="K158" s="214"/>
      <c r="L158" s="223"/>
      <c r="M158" s="223"/>
      <c r="N158" s="223"/>
      <c r="O158" s="223"/>
      <c r="P158" s="223"/>
      <c r="Q158" s="223"/>
      <c r="R158" s="223"/>
      <c r="S158" s="214"/>
      <c r="T158" s="199"/>
      <c r="U158" s="199"/>
      <c r="V158" s="199"/>
      <c r="W158" s="214"/>
      <c r="X158" s="199"/>
      <c r="Y158" s="199"/>
      <c r="Z158" s="199"/>
      <c r="AA158" s="214"/>
      <c r="AB158" s="199"/>
      <c r="AC158" s="199"/>
      <c r="AD158" s="199"/>
      <c r="AE158" s="199"/>
      <c r="AF158" s="199"/>
      <c r="AG158" s="199"/>
      <c r="AH158" s="199"/>
      <c r="AI158" s="199"/>
      <c r="AJ158" s="56"/>
      <c r="AK158" s="56"/>
      <c r="AL158" s="56"/>
      <c r="AM158" s="199"/>
      <c r="AN158" s="56"/>
      <c r="AO158" s="56"/>
      <c r="AP158" s="56"/>
      <c r="AQ158" s="56"/>
      <c r="AR158" s="56"/>
      <c r="AS158" s="56"/>
      <c r="AT158" s="56"/>
      <c r="DJ158" s="56"/>
      <c r="DK158" s="199"/>
    </row>
    <row r="159" spans="2:115" ht="12.75" customHeight="1">
      <c r="B159" s="56"/>
      <c r="C159" s="199"/>
      <c r="D159" s="198"/>
      <c r="E159" s="199"/>
      <c r="F159" s="199"/>
      <c r="G159" s="199"/>
      <c r="H159" s="200"/>
      <c r="I159" s="214"/>
      <c r="J159" s="214"/>
      <c r="K159" s="214"/>
      <c r="L159" s="223"/>
      <c r="M159" s="223"/>
      <c r="N159" s="223"/>
      <c r="O159" s="223"/>
      <c r="P159" s="223"/>
      <c r="Q159" s="223"/>
      <c r="R159" s="223"/>
      <c r="S159" s="214"/>
      <c r="T159" s="199"/>
      <c r="U159" s="199"/>
      <c r="V159" s="199"/>
      <c r="W159" s="214"/>
      <c r="X159" s="199"/>
      <c r="Y159" s="199"/>
      <c r="Z159" s="199"/>
      <c r="AA159" s="214"/>
      <c r="AB159" s="199"/>
      <c r="AC159" s="199"/>
      <c r="AD159" s="199"/>
      <c r="AE159" s="199"/>
      <c r="AF159" s="199"/>
      <c r="AG159" s="199"/>
      <c r="AH159" s="199"/>
      <c r="AI159" s="199"/>
      <c r="AJ159" s="56"/>
      <c r="AK159" s="56"/>
      <c r="AL159" s="56"/>
      <c r="AM159" s="199"/>
      <c r="AN159" s="56"/>
      <c r="AO159" s="56"/>
      <c r="AP159" s="56"/>
      <c r="AQ159" s="56"/>
      <c r="AR159" s="56"/>
      <c r="AS159" s="56"/>
      <c r="AT159" s="56"/>
      <c r="DJ159" s="56"/>
      <c r="DK159" s="199"/>
    </row>
    <row r="160" spans="2:115" ht="12.75" customHeight="1">
      <c r="B160" s="56"/>
      <c r="C160" s="56"/>
      <c r="D160" s="63"/>
      <c r="E160" s="56"/>
      <c r="F160" s="56"/>
      <c r="G160" s="56"/>
      <c r="H160" s="35"/>
      <c r="I160" s="217"/>
      <c r="J160" s="217"/>
      <c r="K160" s="217"/>
      <c r="L160" s="223"/>
      <c r="M160" s="223"/>
      <c r="N160" s="224"/>
      <c r="O160" s="224"/>
      <c r="P160" s="224"/>
      <c r="Q160" s="224"/>
      <c r="R160" s="224"/>
      <c r="S160" s="217"/>
      <c r="T160" s="56"/>
      <c r="U160" s="56"/>
      <c r="V160" s="56"/>
      <c r="W160" s="217"/>
      <c r="X160" s="56"/>
      <c r="Y160" s="56"/>
      <c r="Z160" s="56"/>
      <c r="AA160" s="217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DJ160" s="56"/>
      <c r="DK160" s="56"/>
    </row>
    <row r="161" spans="2:115" ht="12.75" customHeight="1">
      <c r="B161" s="56"/>
      <c r="C161" s="199"/>
      <c r="D161" s="198"/>
      <c r="E161" s="206" t="s">
        <v>109</v>
      </c>
      <c r="F161" s="207" t="s">
        <v>18</v>
      </c>
      <c r="G161" s="208"/>
      <c r="H161" s="200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206"/>
      <c r="U161" s="209"/>
      <c r="V161" s="199"/>
      <c r="W161" s="199"/>
      <c r="X161" s="206"/>
      <c r="Y161" s="209"/>
      <c r="Z161" s="199"/>
      <c r="AA161" s="199"/>
      <c r="AB161" s="206"/>
      <c r="AC161" s="209"/>
      <c r="AD161" s="199"/>
      <c r="AE161" s="199"/>
      <c r="AF161" s="199"/>
      <c r="AG161" s="199"/>
      <c r="AH161" s="199"/>
      <c r="AI161" s="199"/>
      <c r="AJ161" s="56"/>
      <c r="AK161" s="56"/>
      <c r="AL161" s="56"/>
      <c r="AM161" s="199"/>
      <c r="AN161" s="56"/>
      <c r="AO161" s="56"/>
      <c r="AP161" s="56"/>
      <c r="AQ161" s="56"/>
      <c r="AR161" s="56"/>
      <c r="AS161" s="56"/>
      <c r="AT161" s="56"/>
      <c r="DJ161" s="56"/>
      <c r="DK161" s="199"/>
    </row>
    <row r="162" spans="2:115" ht="12.75" customHeight="1">
      <c r="B162" s="56"/>
      <c r="C162" s="199"/>
      <c r="D162" s="198"/>
      <c r="E162" s="206"/>
      <c r="F162" s="210" t="s">
        <v>19</v>
      </c>
      <c r="G162" s="208"/>
      <c r="H162" s="200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206"/>
      <c r="U162" s="209"/>
      <c r="V162" s="199"/>
      <c r="W162" s="199"/>
      <c r="X162" s="206"/>
      <c r="Y162" s="209"/>
      <c r="Z162" s="199"/>
      <c r="AA162" s="199"/>
      <c r="AB162" s="206"/>
      <c r="AC162" s="209"/>
      <c r="AD162" s="199"/>
      <c r="AE162" s="199"/>
      <c r="AF162" s="199"/>
      <c r="AG162" s="199"/>
      <c r="AH162" s="199"/>
      <c r="AI162" s="199"/>
      <c r="AJ162" s="56"/>
      <c r="AK162" s="56"/>
      <c r="AL162" s="56"/>
      <c r="AM162" s="199"/>
      <c r="AN162" s="56"/>
      <c r="AO162" s="56"/>
      <c r="AP162" s="56"/>
      <c r="AQ162" s="56"/>
      <c r="AR162" s="56"/>
      <c r="AS162" s="56"/>
      <c r="AT162" s="56"/>
      <c r="DJ162" s="56"/>
      <c r="DK162" s="199"/>
    </row>
    <row r="163" spans="2:115" ht="12.75" customHeight="1">
      <c r="B163" s="56"/>
      <c r="C163" s="199"/>
      <c r="D163" s="198"/>
      <c r="E163" s="206"/>
      <c r="F163" s="210" t="s">
        <v>20</v>
      </c>
      <c r="G163" s="208"/>
      <c r="H163" s="200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  <c r="T163" s="206"/>
      <c r="U163" s="209"/>
      <c r="V163" s="199"/>
      <c r="W163" s="199"/>
      <c r="X163" s="206"/>
      <c r="Y163" s="209"/>
      <c r="Z163" s="199"/>
      <c r="AA163" s="199"/>
      <c r="AB163" s="206"/>
      <c r="AC163" s="209"/>
      <c r="AD163" s="199"/>
      <c r="AE163" s="199"/>
      <c r="AF163" s="199"/>
      <c r="AG163" s="199"/>
      <c r="AH163" s="199"/>
      <c r="AI163" s="199"/>
      <c r="AJ163" s="56"/>
      <c r="AK163" s="56"/>
      <c r="AL163" s="56"/>
      <c r="AM163" s="199"/>
      <c r="AN163" s="56"/>
      <c r="AO163" s="56"/>
      <c r="AP163" s="56"/>
      <c r="AQ163" s="56"/>
      <c r="AR163" s="56"/>
      <c r="AS163" s="56"/>
      <c r="AT163" s="56"/>
      <c r="DJ163" s="56"/>
      <c r="DK163" s="199"/>
    </row>
    <row r="164" spans="2:115" ht="12.75" customHeight="1">
      <c r="B164" s="56"/>
      <c r="C164" s="199"/>
      <c r="D164" s="198"/>
      <c r="E164" s="206"/>
      <c r="F164" s="210" t="s">
        <v>21</v>
      </c>
      <c r="G164" s="208"/>
      <c r="H164" s="200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  <c r="T164" s="206"/>
      <c r="U164" s="209"/>
      <c r="V164" s="199"/>
      <c r="W164" s="199"/>
      <c r="X164" s="206"/>
      <c r="Y164" s="209"/>
      <c r="Z164" s="199"/>
      <c r="AA164" s="199"/>
      <c r="AB164" s="206"/>
      <c r="AC164" s="209"/>
      <c r="AD164" s="199"/>
      <c r="AE164" s="199"/>
      <c r="AF164" s="199"/>
      <c r="AG164" s="199"/>
      <c r="AH164" s="199"/>
      <c r="AI164" s="199"/>
      <c r="AJ164" s="56"/>
      <c r="AK164" s="56"/>
      <c r="AL164" s="56"/>
      <c r="AM164" s="199"/>
      <c r="AN164" s="56"/>
      <c r="AO164" s="56"/>
      <c r="AP164" s="56"/>
      <c r="AQ164" s="56"/>
      <c r="AR164" s="56"/>
      <c r="AS164" s="56"/>
      <c r="AT164" s="56"/>
      <c r="DJ164" s="56"/>
      <c r="DK164" s="199"/>
    </row>
    <row r="165" spans="2:115" ht="12.75" customHeight="1">
      <c r="B165" s="56"/>
      <c r="C165" s="199"/>
      <c r="D165" s="198"/>
      <c r="E165" s="206"/>
      <c r="F165" s="211" t="s">
        <v>22</v>
      </c>
      <c r="G165" s="208"/>
      <c r="H165" s="200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  <c r="T165" s="206"/>
      <c r="U165" s="209"/>
      <c r="V165" s="199"/>
      <c r="W165" s="199"/>
      <c r="X165" s="206"/>
      <c r="Y165" s="209"/>
      <c r="Z165" s="199"/>
      <c r="AA165" s="199"/>
      <c r="AB165" s="206"/>
      <c r="AC165" s="209"/>
      <c r="AD165" s="199"/>
      <c r="AE165" s="199"/>
      <c r="AF165" s="199"/>
      <c r="AG165" s="199"/>
      <c r="AH165" s="199"/>
      <c r="AI165" s="199"/>
      <c r="AJ165" s="56"/>
      <c r="AK165" s="56"/>
      <c r="AL165" s="56"/>
      <c r="AM165" s="199"/>
      <c r="AN165" s="56"/>
      <c r="AO165" s="56"/>
      <c r="AP165" s="56"/>
      <c r="AQ165" s="56"/>
      <c r="AR165" s="56"/>
      <c r="AS165" s="56"/>
      <c r="AT165" s="56"/>
      <c r="DJ165" s="56"/>
      <c r="DK165" s="199"/>
    </row>
    <row r="166" spans="2:115" ht="12.75" customHeight="1">
      <c r="B166" s="56"/>
      <c r="C166" s="56"/>
      <c r="D166" s="63"/>
      <c r="E166" s="206" t="s">
        <v>110</v>
      </c>
      <c r="F166" s="225" t="s">
        <v>23</v>
      </c>
      <c r="G166" s="56"/>
      <c r="H166" s="35"/>
      <c r="I166" s="217"/>
      <c r="J166" s="217"/>
      <c r="K166" s="217"/>
      <c r="L166" s="223"/>
      <c r="M166" s="223"/>
      <c r="N166" s="224"/>
      <c r="O166" s="224"/>
      <c r="P166" s="224"/>
      <c r="Q166" s="224"/>
      <c r="R166" s="224"/>
      <c r="S166" s="217"/>
      <c r="T166" s="56"/>
      <c r="U166" s="56"/>
      <c r="V166" s="56"/>
      <c r="W166" s="217"/>
      <c r="X166" s="56"/>
      <c r="Y166" s="56"/>
      <c r="Z166" s="56"/>
      <c r="AA166" s="217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DJ166" s="56"/>
      <c r="DK166" s="56"/>
    </row>
    <row r="167" spans="2:115" ht="12.75" customHeight="1">
      <c r="B167" s="56"/>
      <c r="C167" s="56"/>
      <c r="D167" s="63"/>
      <c r="E167" s="226" t="s">
        <v>112</v>
      </c>
      <c r="F167" s="227" t="s">
        <v>24</v>
      </c>
      <c r="G167" s="56"/>
      <c r="H167" s="35"/>
      <c r="I167" s="217"/>
      <c r="J167" s="217"/>
      <c r="K167" s="217"/>
      <c r="L167" s="295"/>
      <c r="M167" s="295"/>
      <c r="N167" s="228"/>
      <c r="O167" s="228"/>
      <c r="P167" s="228"/>
      <c r="Q167" s="228"/>
      <c r="R167" s="228"/>
      <c r="S167" s="217"/>
      <c r="T167" s="56"/>
      <c r="U167" s="56"/>
      <c r="V167" s="56"/>
      <c r="W167" s="217"/>
      <c r="X167" s="56"/>
      <c r="Y167" s="56"/>
      <c r="Z167" s="56"/>
      <c r="AA167" s="217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DJ167" s="56"/>
      <c r="DK167" s="56"/>
    </row>
    <row r="168" spans="2:115" ht="12.75" customHeight="1">
      <c r="B168" s="56"/>
      <c r="C168" s="56"/>
      <c r="D168" s="63"/>
      <c r="E168" s="56"/>
      <c r="F168" s="227" t="s">
        <v>25</v>
      </c>
      <c r="G168" s="56"/>
      <c r="H168" s="35"/>
      <c r="I168" s="56"/>
      <c r="J168" s="56"/>
      <c r="K168" s="56"/>
      <c r="L168" s="199"/>
      <c r="M168" s="199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DJ168" s="56"/>
      <c r="DK168" s="56"/>
    </row>
    <row r="169" spans="2:115" ht="12.75" customHeight="1">
      <c r="B169" s="56"/>
      <c r="C169" s="56"/>
      <c r="D169" s="63"/>
      <c r="E169" s="56"/>
      <c r="F169" s="227" t="s">
        <v>26</v>
      </c>
      <c r="G169" s="56"/>
      <c r="H169" s="35"/>
      <c r="I169" s="56"/>
      <c r="J169" s="56"/>
      <c r="K169" s="56"/>
      <c r="L169" s="199"/>
      <c r="M169" s="199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DJ169" s="56"/>
      <c r="DK169" s="56"/>
    </row>
    <row r="170" spans="2:115" ht="12.75" customHeight="1">
      <c r="B170" s="56"/>
      <c r="C170" s="56"/>
      <c r="D170" s="63"/>
      <c r="E170" s="56"/>
      <c r="F170" s="227" t="s">
        <v>27</v>
      </c>
      <c r="G170" s="56"/>
      <c r="H170" s="35"/>
      <c r="I170" s="56"/>
      <c r="J170" s="56"/>
      <c r="K170" s="56"/>
      <c r="L170" s="199"/>
      <c r="M170" s="199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DJ170" s="56"/>
      <c r="DK170" s="56"/>
    </row>
    <row r="171" spans="2:115" ht="12.75" customHeight="1">
      <c r="B171" s="56"/>
      <c r="C171" s="56"/>
      <c r="D171" s="63"/>
      <c r="E171" s="56"/>
      <c r="F171" s="227" t="s">
        <v>28</v>
      </c>
      <c r="G171" s="56"/>
      <c r="H171" s="35"/>
      <c r="I171" s="56"/>
      <c r="J171" s="56"/>
      <c r="K171" s="56"/>
      <c r="L171" s="199"/>
      <c r="M171" s="199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DJ171" s="56"/>
      <c r="DK171" s="56"/>
    </row>
    <row r="172" spans="2:115" ht="12.75" customHeight="1">
      <c r="B172" s="56"/>
      <c r="C172" s="56"/>
      <c r="D172" s="63"/>
      <c r="E172" s="56"/>
      <c r="F172" s="227" t="s">
        <v>29</v>
      </c>
      <c r="G172" s="56"/>
      <c r="H172" s="35"/>
      <c r="I172" s="56"/>
      <c r="J172" s="56"/>
      <c r="K172" s="56"/>
      <c r="L172" s="199"/>
      <c r="M172" s="199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DJ172" s="56"/>
      <c r="DK172" s="56"/>
    </row>
    <row r="173" spans="2:115" ht="12.75" customHeight="1">
      <c r="B173" s="56"/>
      <c r="C173" s="56"/>
      <c r="D173" s="63"/>
      <c r="E173" s="56"/>
      <c r="F173" s="227" t="s">
        <v>30</v>
      </c>
      <c r="G173" s="56"/>
      <c r="H173" s="35"/>
      <c r="I173" s="56"/>
      <c r="J173" s="56"/>
      <c r="K173" s="56"/>
      <c r="L173" s="199"/>
      <c r="M173" s="199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DJ173" s="56"/>
      <c r="DK173" s="56"/>
    </row>
    <row r="174" spans="2:115" ht="12.75" customHeight="1">
      <c r="B174" s="56"/>
      <c r="C174" s="56"/>
      <c r="D174" s="63"/>
      <c r="E174" s="56"/>
      <c r="F174" s="227" t="s">
        <v>31</v>
      </c>
      <c r="G174" s="56"/>
      <c r="H174" s="35"/>
      <c r="I174" s="56"/>
      <c r="J174" s="56"/>
      <c r="K174" s="56"/>
      <c r="L174" s="199"/>
      <c r="M174" s="199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DJ174" s="56"/>
      <c r="DK174" s="56"/>
    </row>
    <row r="175" spans="2:115" ht="12.75" customHeight="1">
      <c r="B175" s="56"/>
      <c r="C175" s="56"/>
      <c r="D175" s="63"/>
      <c r="E175" s="56"/>
      <c r="F175" s="229"/>
      <c r="G175" s="56"/>
      <c r="H175" s="35"/>
      <c r="I175" s="56"/>
      <c r="J175" s="56"/>
      <c r="K175" s="56"/>
      <c r="L175" s="199"/>
      <c r="M175" s="199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DJ175" s="56"/>
      <c r="DK175" s="56"/>
    </row>
    <row r="176" spans="2:115" ht="12.75" customHeight="1">
      <c r="B176" s="56"/>
      <c r="C176" s="56"/>
      <c r="D176" s="63"/>
      <c r="E176" s="56"/>
      <c r="F176" s="56"/>
      <c r="G176" s="56"/>
      <c r="H176" s="35"/>
      <c r="I176" s="56"/>
      <c r="J176" s="56"/>
      <c r="K176" s="56"/>
      <c r="L176" s="199"/>
      <c r="M176" s="199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DJ176" s="56"/>
      <c r="DK176" s="56"/>
    </row>
    <row r="177" spans="2:115" ht="12.75" customHeight="1">
      <c r="B177" s="56"/>
      <c r="C177" s="56"/>
      <c r="D177" s="63"/>
      <c r="E177" s="56"/>
      <c r="F177" s="56"/>
      <c r="G177" s="56"/>
      <c r="H177" s="35"/>
      <c r="I177" s="56"/>
      <c r="J177" s="56"/>
      <c r="K177" s="56"/>
      <c r="L177" s="199"/>
      <c r="M177" s="199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DJ177" s="56"/>
      <c r="DK177" s="56"/>
    </row>
    <row r="178" spans="2:115" ht="12.75" customHeight="1">
      <c r="B178" s="56"/>
      <c r="C178" s="56"/>
      <c r="D178" s="63"/>
      <c r="E178" s="56"/>
      <c r="F178" s="56"/>
      <c r="G178" s="56"/>
      <c r="H178" s="35"/>
      <c r="I178" s="56"/>
      <c r="J178" s="56"/>
      <c r="K178" s="56"/>
      <c r="L178" s="199"/>
      <c r="M178" s="199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DJ178" s="56"/>
      <c r="DK178" s="56"/>
    </row>
    <row r="179" spans="2:115" ht="12.75" customHeight="1">
      <c r="B179" s="56"/>
      <c r="C179" s="56"/>
      <c r="D179" s="63"/>
      <c r="E179" s="56"/>
      <c r="F179" s="56"/>
      <c r="G179" s="56"/>
      <c r="H179" s="35"/>
      <c r="I179" s="56"/>
      <c r="J179" s="56"/>
      <c r="K179" s="56"/>
      <c r="L179" s="199"/>
      <c r="M179" s="199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DJ179" s="56"/>
      <c r="DK179" s="56"/>
    </row>
    <row r="180" spans="2:115" ht="12.75" customHeight="1">
      <c r="B180" s="56"/>
      <c r="C180" s="56"/>
      <c r="D180" s="63"/>
      <c r="E180" s="56"/>
      <c r="F180" s="56"/>
      <c r="G180" s="56"/>
      <c r="H180" s="35"/>
      <c r="I180" s="56"/>
      <c r="J180" s="56"/>
      <c r="K180" s="56"/>
      <c r="L180" s="199"/>
      <c r="M180" s="199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DJ180" s="56"/>
      <c r="DK180" s="56"/>
    </row>
    <row r="181" spans="2:115" ht="12.75" customHeight="1">
      <c r="B181" s="56"/>
      <c r="C181" s="56"/>
      <c r="D181" s="63"/>
      <c r="E181" s="56"/>
      <c r="F181" s="56"/>
      <c r="G181" s="56"/>
      <c r="H181" s="35"/>
      <c r="I181" s="56"/>
      <c r="J181" s="56"/>
      <c r="K181" s="56"/>
      <c r="L181" s="199"/>
      <c r="M181" s="199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DJ181" s="56"/>
      <c r="DK181" s="56"/>
    </row>
    <row r="182" spans="2:115" ht="12.75" customHeight="1">
      <c r="B182" s="56"/>
      <c r="C182" s="56"/>
      <c r="D182" s="63"/>
      <c r="E182" s="56"/>
      <c r="F182" s="56"/>
      <c r="G182" s="56"/>
      <c r="H182" s="35"/>
      <c r="I182" s="56"/>
      <c r="J182" s="56"/>
      <c r="K182" s="56"/>
      <c r="L182" s="199"/>
      <c r="M182" s="199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DJ182" s="56"/>
      <c r="DK182" s="56"/>
    </row>
    <row r="183" spans="2:115" ht="12.75" customHeight="1">
      <c r="B183" s="56"/>
      <c r="C183" s="56"/>
      <c r="D183" s="63"/>
      <c r="E183" s="56"/>
      <c r="F183" s="56"/>
      <c r="G183" s="56"/>
      <c r="H183" s="35"/>
      <c r="I183" s="56"/>
      <c r="J183" s="56"/>
      <c r="K183" s="56"/>
      <c r="L183" s="199"/>
      <c r="M183" s="199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DJ183" s="56"/>
      <c r="DK183" s="56"/>
    </row>
    <row r="184" spans="2:115" ht="12.75" customHeight="1">
      <c r="B184" s="56"/>
      <c r="C184" s="56"/>
      <c r="D184" s="63"/>
      <c r="E184" s="56"/>
      <c r="F184" s="56"/>
      <c r="G184" s="56"/>
      <c r="H184" s="35"/>
      <c r="I184" s="56"/>
      <c r="J184" s="56"/>
      <c r="K184" s="56"/>
      <c r="L184" s="199"/>
      <c r="M184" s="199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DJ184" s="56"/>
      <c r="DK184" s="56"/>
    </row>
    <row r="185" spans="2:115" ht="12.75" customHeight="1">
      <c r="B185" s="56"/>
      <c r="C185" s="56"/>
      <c r="D185" s="63"/>
      <c r="E185" s="56"/>
      <c r="F185" s="56"/>
      <c r="G185" s="56"/>
      <c r="H185" s="35"/>
      <c r="I185" s="56"/>
      <c r="J185" s="56"/>
      <c r="K185" s="56"/>
      <c r="L185" s="199"/>
      <c r="M185" s="199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DJ185" s="56"/>
      <c r="DK185" s="56"/>
    </row>
    <row r="186" spans="2:115" ht="12.75" customHeight="1">
      <c r="B186" s="56"/>
      <c r="C186" s="56"/>
      <c r="D186" s="63"/>
      <c r="E186" s="56"/>
      <c r="F186" s="56"/>
      <c r="G186" s="56"/>
      <c r="H186" s="35"/>
      <c r="I186" s="56"/>
      <c r="J186" s="56"/>
      <c r="K186" s="56"/>
      <c r="L186" s="199"/>
      <c r="M186" s="199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DJ186" s="56"/>
      <c r="DK186" s="56"/>
    </row>
    <row r="187" spans="2:115" ht="12.75" customHeight="1">
      <c r="B187" s="56"/>
      <c r="C187" s="56"/>
      <c r="D187" s="63"/>
      <c r="E187" s="56"/>
      <c r="F187" s="56"/>
      <c r="G187" s="56"/>
      <c r="H187" s="35"/>
      <c r="I187" s="56"/>
      <c r="J187" s="56"/>
      <c r="K187" s="56"/>
      <c r="L187" s="199"/>
      <c r="M187" s="199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DJ187" s="56"/>
      <c r="DK187" s="56"/>
    </row>
    <row r="188" spans="2:115" ht="12.75" customHeight="1">
      <c r="B188" s="56"/>
      <c r="C188" s="56"/>
      <c r="D188" s="63"/>
      <c r="E188" s="56"/>
      <c r="F188" s="56"/>
      <c r="G188" s="56"/>
      <c r="H188" s="35"/>
      <c r="I188" s="56"/>
      <c r="J188" s="56"/>
      <c r="K188" s="56"/>
      <c r="L188" s="199"/>
      <c r="M188" s="199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DJ188" s="56"/>
      <c r="DK188" s="56"/>
    </row>
    <row r="189" spans="2:115" ht="12.75" customHeight="1">
      <c r="B189" s="56"/>
      <c r="C189" s="56"/>
      <c r="D189" s="63"/>
      <c r="E189" s="56"/>
      <c r="F189" s="56"/>
      <c r="G189" s="56"/>
      <c r="H189" s="35"/>
      <c r="I189" s="56"/>
      <c r="J189" s="56"/>
      <c r="K189" s="56"/>
      <c r="L189" s="199"/>
      <c r="M189" s="199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DJ189" s="56"/>
      <c r="DK189" s="56"/>
    </row>
    <row r="190" spans="2:115" ht="12.75" customHeight="1">
      <c r="B190" s="56"/>
      <c r="C190" s="56"/>
      <c r="D190" s="63"/>
      <c r="E190" s="56"/>
      <c r="F190" s="56"/>
      <c r="G190" s="56"/>
      <c r="H190" s="35"/>
      <c r="I190" s="56"/>
      <c r="J190" s="56"/>
      <c r="K190" s="56"/>
      <c r="L190" s="199"/>
      <c r="M190" s="199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DJ190" s="56"/>
      <c r="DK190" s="56"/>
    </row>
    <row r="191" spans="2:115" ht="12.75" customHeight="1">
      <c r="B191" s="56"/>
      <c r="C191" s="56"/>
      <c r="D191" s="63"/>
      <c r="E191" s="56"/>
      <c r="F191" s="56"/>
      <c r="G191" s="56"/>
      <c r="H191" s="35"/>
      <c r="I191" s="56"/>
      <c r="J191" s="56"/>
      <c r="K191" s="56"/>
      <c r="L191" s="199"/>
      <c r="M191" s="199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DJ191" s="56"/>
      <c r="DK191" s="56"/>
    </row>
    <row r="192" spans="2:115" ht="12.75" customHeight="1">
      <c r="B192" s="56"/>
      <c r="C192" s="56"/>
      <c r="D192" s="63"/>
      <c r="E192" s="56"/>
      <c r="F192" s="56"/>
      <c r="G192" s="56"/>
      <c r="H192" s="35"/>
      <c r="I192" s="56"/>
      <c r="J192" s="56"/>
      <c r="K192" s="56"/>
      <c r="L192" s="199"/>
      <c r="M192" s="199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DJ192" s="56"/>
      <c r="DK192" s="56"/>
    </row>
    <row r="193" spans="2:115" ht="12.75" customHeight="1">
      <c r="B193" s="56"/>
      <c r="C193" s="56"/>
      <c r="D193" s="63"/>
      <c r="E193" s="56"/>
      <c r="F193" s="56"/>
      <c r="G193" s="56"/>
      <c r="H193" s="35"/>
      <c r="I193" s="56"/>
      <c r="J193" s="56"/>
      <c r="K193" s="56"/>
      <c r="L193" s="199"/>
      <c r="M193" s="199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DJ193" s="56"/>
      <c r="DK193" s="56"/>
    </row>
    <row r="194" spans="2:115" ht="12.75" customHeight="1">
      <c r="B194" s="56"/>
      <c r="C194" s="56"/>
      <c r="D194" s="63"/>
      <c r="E194" s="56"/>
      <c r="F194" s="56"/>
      <c r="G194" s="56"/>
      <c r="H194" s="35"/>
      <c r="I194" s="56"/>
      <c r="J194" s="56"/>
      <c r="K194" s="56"/>
      <c r="L194" s="199"/>
      <c r="M194" s="199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DJ194" s="56"/>
      <c r="DK194" s="56"/>
    </row>
    <row r="195" spans="2:115" ht="12.75" customHeight="1">
      <c r="B195" s="56"/>
      <c r="C195" s="56"/>
      <c r="D195" s="63"/>
      <c r="E195" s="56"/>
      <c r="F195" s="56"/>
      <c r="G195" s="56"/>
      <c r="H195" s="35"/>
      <c r="I195" s="56"/>
      <c r="J195" s="56"/>
      <c r="K195" s="56"/>
      <c r="L195" s="199"/>
      <c r="M195" s="199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DJ195" s="56"/>
      <c r="DK195" s="56"/>
    </row>
    <row r="196" spans="2:115" ht="12.75" customHeight="1">
      <c r="B196" s="56"/>
      <c r="C196" s="56"/>
      <c r="D196" s="63"/>
      <c r="E196" s="56"/>
      <c r="F196" s="56"/>
      <c r="G196" s="56"/>
      <c r="H196" s="35"/>
      <c r="I196" s="56"/>
      <c r="J196" s="56"/>
      <c r="K196" s="56"/>
      <c r="L196" s="199"/>
      <c r="M196" s="199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DJ196" s="56"/>
      <c r="DK196" s="56"/>
    </row>
    <row r="197" spans="2:115" ht="12.75" customHeight="1">
      <c r="B197" s="56"/>
      <c r="C197" s="56"/>
      <c r="D197" s="63"/>
      <c r="E197" s="56"/>
      <c r="F197" s="56"/>
      <c r="G197" s="56"/>
      <c r="H197" s="35"/>
      <c r="I197" s="56"/>
      <c r="J197" s="56"/>
      <c r="K197" s="56"/>
      <c r="L197" s="199"/>
      <c r="M197" s="199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DJ197" s="56"/>
      <c r="DK197" s="56"/>
    </row>
    <row r="198" spans="2:115" ht="12.75" customHeight="1">
      <c r="B198" s="56"/>
      <c r="C198" s="56"/>
      <c r="D198" s="63"/>
      <c r="E198" s="56"/>
      <c r="F198" s="56"/>
      <c r="G198" s="56"/>
      <c r="H198" s="35"/>
      <c r="I198" s="56"/>
      <c r="J198" s="56"/>
      <c r="K198" s="56"/>
      <c r="L198" s="199"/>
      <c r="M198" s="199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DJ198" s="56"/>
      <c r="DK198" s="56"/>
    </row>
    <row r="199" spans="2:115" ht="12.75" customHeight="1">
      <c r="B199" s="56"/>
      <c r="C199" s="56"/>
      <c r="D199" s="63"/>
      <c r="E199" s="56"/>
      <c r="F199" s="56"/>
      <c r="G199" s="56"/>
      <c r="H199" s="35"/>
      <c r="I199" s="56"/>
      <c r="J199" s="56"/>
      <c r="K199" s="56"/>
      <c r="L199" s="199"/>
      <c r="M199" s="199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DJ199" s="56"/>
      <c r="DK199" s="56"/>
    </row>
    <row r="200" spans="2:115" ht="12.75" customHeight="1">
      <c r="B200" s="56"/>
      <c r="C200" s="56"/>
      <c r="D200" s="63"/>
      <c r="E200" s="56"/>
      <c r="F200" s="56"/>
      <c r="G200" s="56"/>
      <c r="H200" s="35"/>
      <c r="I200" s="56"/>
      <c r="J200" s="56"/>
      <c r="K200" s="56"/>
      <c r="L200" s="199"/>
      <c r="M200" s="199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DJ200" s="56"/>
      <c r="DK200" s="56"/>
    </row>
    <row r="201" spans="2:115" ht="12.75" customHeight="1">
      <c r="B201" s="56"/>
      <c r="C201" s="56"/>
      <c r="D201" s="63"/>
      <c r="E201" s="56"/>
      <c r="F201" s="56"/>
      <c r="G201" s="56"/>
      <c r="H201" s="35"/>
      <c r="I201" s="56"/>
      <c r="J201" s="56"/>
      <c r="K201" s="56"/>
      <c r="L201" s="199"/>
      <c r="M201" s="199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DJ201" s="56"/>
      <c r="DK201" s="56"/>
    </row>
    <row r="202" spans="2:115" ht="12.75" customHeight="1">
      <c r="B202" s="56"/>
      <c r="C202" s="56"/>
      <c r="D202" s="63"/>
      <c r="E202" s="56"/>
      <c r="F202" s="56"/>
      <c r="G202" s="56"/>
      <c r="H202" s="35"/>
      <c r="I202" s="56"/>
      <c r="J202" s="56"/>
      <c r="K202" s="56"/>
      <c r="L202" s="199"/>
      <c r="M202" s="199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DJ202" s="56"/>
      <c r="DK202" s="56"/>
    </row>
    <row r="203" spans="2:115" ht="12.75" customHeight="1">
      <c r="B203" s="56"/>
      <c r="C203" s="56"/>
      <c r="D203" s="63"/>
      <c r="E203" s="56"/>
      <c r="F203" s="56"/>
      <c r="G203" s="56"/>
      <c r="H203" s="35"/>
      <c r="I203" s="56"/>
      <c r="J203" s="56"/>
      <c r="K203" s="56"/>
      <c r="L203" s="199"/>
      <c r="M203" s="199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DJ203" s="56"/>
      <c r="DK203" s="56"/>
    </row>
    <row r="204" spans="2:115" ht="12.75" customHeight="1">
      <c r="B204" s="56"/>
      <c r="C204" s="56"/>
      <c r="D204" s="63"/>
      <c r="E204" s="56"/>
      <c r="F204" s="56"/>
      <c r="G204" s="56"/>
      <c r="H204" s="35"/>
      <c r="I204" s="56"/>
      <c r="J204" s="56"/>
      <c r="K204" s="56"/>
      <c r="L204" s="199"/>
      <c r="M204" s="199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DJ204" s="56"/>
      <c r="DK204" s="56"/>
    </row>
    <row r="205" spans="2:115" ht="12.75" customHeight="1">
      <c r="B205" s="56"/>
      <c r="C205" s="56"/>
      <c r="D205" s="63"/>
      <c r="E205" s="56"/>
      <c r="F205" s="56"/>
      <c r="G205" s="56"/>
      <c r="H205" s="35"/>
      <c r="I205" s="56"/>
      <c r="J205" s="56"/>
      <c r="K205" s="56"/>
      <c r="L205" s="199"/>
      <c r="M205" s="199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DJ205" s="56"/>
      <c r="DK205" s="56"/>
    </row>
    <row r="206" spans="2:115" ht="12.75" customHeight="1">
      <c r="B206" s="56"/>
      <c r="C206" s="56"/>
      <c r="D206" s="63"/>
      <c r="E206" s="56"/>
      <c r="F206" s="56"/>
      <c r="G206" s="56"/>
      <c r="H206" s="35"/>
      <c r="I206" s="56"/>
      <c r="J206" s="56"/>
      <c r="K206" s="56"/>
      <c r="L206" s="199"/>
      <c r="M206" s="199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DJ206" s="56"/>
      <c r="DK206" s="56"/>
    </row>
    <row r="207" spans="2:115" ht="12.75" customHeight="1">
      <c r="B207" s="56"/>
      <c r="C207" s="56"/>
      <c r="D207" s="63"/>
      <c r="E207" s="56"/>
      <c r="F207" s="56"/>
      <c r="G207" s="56"/>
      <c r="H207" s="35"/>
      <c r="I207" s="56"/>
      <c r="J207" s="56"/>
      <c r="K207" s="56"/>
      <c r="L207" s="199"/>
      <c r="M207" s="199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DJ207" s="56"/>
      <c r="DK207" s="56"/>
    </row>
    <row r="208" spans="2:115" ht="12.75" customHeight="1">
      <c r="B208" s="56"/>
      <c r="C208" s="56"/>
      <c r="D208" s="63"/>
      <c r="E208" s="56"/>
      <c r="F208" s="56"/>
      <c r="G208" s="56"/>
      <c r="H208" s="35"/>
      <c r="I208" s="56"/>
      <c r="J208" s="56"/>
      <c r="K208" s="56"/>
      <c r="L208" s="199"/>
      <c r="M208" s="199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DJ208" s="56"/>
      <c r="DK208" s="56"/>
    </row>
    <row r="209" spans="2:115" ht="12.75" customHeight="1">
      <c r="B209" s="56"/>
      <c r="C209" s="56"/>
      <c r="D209" s="63"/>
      <c r="E209" s="56"/>
      <c r="F209" s="56"/>
      <c r="G209" s="56"/>
      <c r="H209" s="35"/>
      <c r="I209" s="56"/>
      <c r="J209" s="56"/>
      <c r="K209" s="56"/>
      <c r="L209" s="199"/>
      <c r="M209" s="199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DJ209" s="56"/>
      <c r="DK209" s="56"/>
    </row>
    <row r="210" spans="2:115" ht="12.75" customHeight="1">
      <c r="B210" s="56"/>
      <c r="C210" s="56"/>
      <c r="D210" s="63"/>
      <c r="E210" s="56"/>
      <c r="F210" s="56"/>
      <c r="G210" s="56"/>
      <c r="H210" s="35"/>
      <c r="I210" s="56"/>
      <c r="J210" s="56"/>
      <c r="K210" s="56"/>
      <c r="L210" s="199"/>
      <c r="M210" s="199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DJ210" s="56"/>
      <c r="DK210" s="56"/>
    </row>
    <row r="211" spans="2:115" ht="12.75" customHeight="1">
      <c r="B211" s="56"/>
      <c r="C211" s="56"/>
      <c r="D211" s="63"/>
      <c r="E211" s="56"/>
      <c r="F211" s="56"/>
      <c r="G211" s="56"/>
      <c r="H211" s="35"/>
      <c r="I211" s="56"/>
      <c r="J211" s="56"/>
      <c r="K211" s="56"/>
      <c r="L211" s="199"/>
      <c r="M211" s="199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DJ211" s="56"/>
      <c r="DK211" s="56"/>
    </row>
    <row r="212" spans="2:115" ht="12.75" customHeight="1">
      <c r="B212" s="56"/>
      <c r="C212" s="56"/>
      <c r="D212" s="63"/>
      <c r="E212" s="56"/>
      <c r="F212" s="56"/>
      <c r="G212" s="56"/>
      <c r="H212" s="35"/>
      <c r="I212" s="56"/>
      <c r="J212" s="56"/>
      <c r="K212" s="56"/>
      <c r="L212" s="199"/>
      <c r="M212" s="199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DJ212" s="56"/>
      <c r="DK212" s="56"/>
    </row>
    <row r="213" spans="2:115" ht="12.75" customHeight="1">
      <c r="B213" s="56"/>
      <c r="C213" s="56"/>
      <c r="D213" s="63"/>
      <c r="E213" s="56"/>
      <c r="F213" s="56"/>
      <c r="G213" s="56"/>
      <c r="H213" s="35"/>
      <c r="I213" s="56"/>
      <c r="J213" s="56"/>
      <c r="K213" s="56"/>
      <c r="L213" s="199"/>
      <c r="M213" s="199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DJ213" s="56"/>
      <c r="DK213" s="56"/>
    </row>
    <row r="214" spans="2:115" ht="12.75" customHeight="1">
      <c r="B214" s="56"/>
      <c r="C214" s="56"/>
      <c r="D214" s="63"/>
      <c r="E214" s="56"/>
      <c r="F214" s="56"/>
      <c r="G214" s="56"/>
      <c r="H214" s="35"/>
      <c r="I214" s="56"/>
      <c r="J214" s="56"/>
      <c r="K214" s="56"/>
      <c r="L214" s="199"/>
      <c r="M214" s="199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DJ214" s="56"/>
      <c r="DK214" s="56"/>
    </row>
    <row r="215" spans="2:115" ht="12.75" customHeight="1">
      <c r="B215" s="56"/>
      <c r="C215" s="56"/>
      <c r="D215" s="63"/>
      <c r="E215" s="56"/>
      <c r="F215" s="56"/>
      <c r="G215" s="56"/>
      <c r="H215" s="35"/>
      <c r="I215" s="56"/>
      <c r="J215" s="56"/>
      <c r="K215" s="56"/>
      <c r="L215" s="199"/>
      <c r="M215" s="199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DJ215" s="56"/>
      <c r="DK215" s="56"/>
    </row>
    <row r="216" spans="2:115" ht="12.75" customHeight="1">
      <c r="B216" s="56"/>
      <c r="C216" s="56"/>
      <c r="D216" s="63"/>
      <c r="E216" s="56"/>
      <c r="F216" s="56"/>
      <c r="G216" s="56"/>
      <c r="H216" s="35"/>
      <c r="I216" s="56"/>
      <c r="J216" s="56"/>
      <c r="K216" s="56"/>
      <c r="L216" s="199"/>
      <c r="M216" s="199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DJ216" s="56"/>
      <c r="DK216" s="56"/>
    </row>
    <row r="217" spans="2:115" ht="12.75" customHeight="1">
      <c r="B217" s="56"/>
      <c r="C217" s="56"/>
      <c r="D217" s="63"/>
      <c r="E217" s="56"/>
      <c r="F217" s="56"/>
      <c r="G217" s="56"/>
      <c r="H217" s="35"/>
      <c r="I217" s="56"/>
      <c r="J217" s="56"/>
      <c r="K217" s="56"/>
      <c r="L217" s="199"/>
      <c r="M217" s="199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DJ217" s="56"/>
      <c r="DK217" s="56"/>
    </row>
    <row r="218" spans="2:115" ht="12.75" customHeight="1">
      <c r="B218" s="56"/>
      <c r="C218" s="56"/>
      <c r="D218" s="63"/>
      <c r="E218" s="56"/>
      <c r="F218" s="56"/>
      <c r="G218" s="56"/>
      <c r="H218" s="35"/>
      <c r="I218" s="56"/>
      <c r="J218" s="56"/>
      <c r="K218" s="56"/>
      <c r="L218" s="199"/>
      <c r="M218" s="199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DJ218" s="56"/>
      <c r="DK218" s="56"/>
    </row>
    <row r="219" spans="2:115" ht="12.75" customHeight="1">
      <c r="B219" s="56"/>
      <c r="C219" s="56"/>
      <c r="D219" s="63"/>
      <c r="E219" s="56"/>
      <c r="F219" s="56"/>
      <c r="G219" s="56"/>
      <c r="H219" s="35"/>
      <c r="I219" s="56"/>
      <c r="J219" s="56"/>
      <c r="K219" s="56"/>
      <c r="L219" s="199"/>
      <c r="M219" s="199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DJ219" s="56"/>
      <c r="DK219" s="56"/>
    </row>
    <row r="220" spans="2:115" ht="12.75" customHeight="1">
      <c r="B220" s="56"/>
      <c r="C220" s="56"/>
      <c r="D220" s="63"/>
      <c r="E220" s="56"/>
      <c r="F220" s="56"/>
      <c r="G220" s="56"/>
      <c r="H220" s="35"/>
      <c r="I220" s="56"/>
      <c r="J220" s="56"/>
      <c r="K220" s="56"/>
      <c r="L220" s="199"/>
      <c r="M220" s="199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DJ220" s="56"/>
      <c r="DK220" s="56"/>
    </row>
    <row r="221" spans="2:115" ht="12.75" customHeight="1">
      <c r="B221" s="56"/>
      <c r="C221" s="56"/>
      <c r="D221" s="63"/>
      <c r="E221" s="56"/>
      <c r="F221" s="56"/>
      <c r="G221" s="56"/>
      <c r="H221" s="35"/>
      <c r="I221" s="56"/>
      <c r="J221" s="56"/>
      <c r="K221" s="56"/>
      <c r="L221" s="199"/>
      <c r="M221" s="199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DJ221" s="56"/>
      <c r="DK221" s="56"/>
    </row>
    <row r="222" spans="2:115" ht="12.75" customHeight="1">
      <c r="B222" s="56"/>
      <c r="C222" s="56"/>
      <c r="D222" s="63"/>
      <c r="E222" s="56"/>
      <c r="F222" s="56"/>
      <c r="G222" s="56"/>
      <c r="H222" s="35"/>
      <c r="I222" s="56"/>
      <c r="J222" s="56"/>
      <c r="K222" s="56"/>
      <c r="L222" s="199"/>
      <c r="M222" s="199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DJ222" s="56"/>
      <c r="DK222" s="56"/>
    </row>
    <row r="223" spans="2:115" ht="12.75" customHeight="1">
      <c r="B223" s="56"/>
      <c r="C223" s="56"/>
      <c r="D223" s="63"/>
      <c r="E223" s="56"/>
      <c r="F223" s="56"/>
      <c r="G223" s="56"/>
      <c r="H223" s="35"/>
      <c r="I223" s="56"/>
      <c r="J223" s="56"/>
      <c r="K223" s="56"/>
      <c r="L223" s="199"/>
      <c r="M223" s="199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DJ223" s="56"/>
      <c r="DK223" s="56"/>
    </row>
    <row r="224" spans="2:115" ht="12.75" customHeight="1">
      <c r="B224" s="56"/>
      <c r="C224" s="56"/>
      <c r="D224" s="63"/>
      <c r="E224" s="56"/>
      <c r="F224" s="56"/>
      <c r="G224" s="56"/>
      <c r="H224" s="35"/>
      <c r="I224" s="56"/>
      <c r="J224" s="56"/>
      <c r="K224" s="56"/>
      <c r="L224" s="199"/>
      <c r="M224" s="199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DJ224" s="56"/>
      <c r="DK224" s="56"/>
    </row>
    <row r="225" spans="2:115" ht="12.75" customHeight="1">
      <c r="B225" s="56"/>
      <c r="C225" s="56"/>
      <c r="D225" s="63"/>
      <c r="E225" s="56"/>
      <c r="F225" s="56"/>
      <c r="G225" s="56"/>
      <c r="H225" s="35"/>
      <c r="I225" s="56"/>
      <c r="J225" s="56"/>
      <c r="K225" s="56"/>
      <c r="L225" s="199"/>
      <c r="M225" s="199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DJ225" s="56"/>
      <c r="DK225" s="56"/>
    </row>
    <row r="226" spans="2:115" ht="12.75" customHeight="1">
      <c r="B226" s="56"/>
      <c r="C226" s="56"/>
      <c r="D226" s="63"/>
      <c r="E226" s="56"/>
      <c r="F226" s="56"/>
      <c r="G226" s="56"/>
      <c r="H226" s="35"/>
      <c r="I226" s="56"/>
      <c r="J226" s="56"/>
      <c r="K226" s="56"/>
      <c r="L226" s="199"/>
      <c r="M226" s="199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DJ226" s="56"/>
      <c r="DK226" s="56"/>
    </row>
    <row r="227" spans="2:115" ht="12.75" customHeight="1">
      <c r="B227" s="56"/>
      <c r="C227" s="56"/>
      <c r="D227" s="63"/>
      <c r="E227" s="56"/>
      <c r="F227" s="56"/>
      <c r="G227" s="56"/>
      <c r="H227" s="35"/>
      <c r="I227" s="56"/>
      <c r="J227" s="56"/>
      <c r="K227" s="56"/>
      <c r="L227" s="199"/>
      <c r="M227" s="199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DJ227" s="56"/>
      <c r="DK227" s="56"/>
    </row>
    <row r="228" spans="2:115" ht="12.75" customHeight="1">
      <c r="B228" s="56"/>
      <c r="C228" s="56"/>
      <c r="D228" s="63"/>
      <c r="E228" s="56"/>
      <c r="F228" s="56"/>
      <c r="G228" s="56"/>
      <c r="H228" s="35"/>
      <c r="I228" s="56"/>
      <c r="J228" s="56"/>
      <c r="K228" s="56"/>
      <c r="L228" s="199"/>
      <c r="M228" s="199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DJ228" s="56"/>
      <c r="DK228" s="56"/>
    </row>
    <row r="229" spans="2:115" ht="12.75" customHeight="1">
      <c r="B229" s="56"/>
      <c r="C229" s="56"/>
      <c r="D229" s="63"/>
      <c r="E229" s="56"/>
      <c r="F229" s="56"/>
      <c r="G229" s="56"/>
      <c r="H229" s="35"/>
      <c r="I229" s="56"/>
      <c r="J229" s="56"/>
      <c r="K229" s="56"/>
      <c r="L229" s="199"/>
      <c r="M229" s="199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DJ229" s="56"/>
      <c r="DK229" s="56"/>
    </row>
    <row r="230" spans="2:115" ht="12.75" customHeight="1">
      <c r="B230" s="56"/>
      <c r="C230" s="56"/>
      <c r="D230" s="63"/>
      <c r="E230" s="56"/>
      <c r="F230" s="56"/>
      <c r="G230" s="56"/>
      <c r="H230" s="35"/>
      <c r="I230" s="56"/>
      <c r="J230" s="56"/>
      <c r="K230" s="56"/>
      <c r="L230" s="199"/>
      <c r="M230" s="199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DJ230" s="56"/>
      <c r="DK230" s="56"/>
    </row>
    <row r="231" spans="2:115" ht="12.75" customHeight="1">
      <c r="B231" s="56"/>
      <c r="C231" s="56"/>
      <c r="D231" s="63"/>
      <c r="E231" s="56"/>
      <c r="F231" s="56"/>
      <c r="G231" s="56"/>
      <c r="H231" s="35"/>
      <c r="I231" s="56"/>
      <c r="J231" s="56"/>
      <c r="K231" s="56"/>
      <c r="L231" s="199"/>
      <c r="M231" s="199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DJ231" s="56"/>
      <c r="DK231" s="56"/>
    </row>
    <row r="232" spans="2:115" ht="12.75" customHeight="1">
      <c r="B232" s="56"/>
      <c r="C232" s="56"/>
      <c r="D232" s="63"/>
      <c r="E232" s="56"/>
      <c r="F232" s="56"/>
      <c r="G232" s="56"/>
      <c r="H232" s="35"/>
      <c r="I232" s="56"/>
      <c r="J232" s="56"/>
      <c r="K232" s="56"/>
      <c r="L232" s="199"/>
      <c r="M232" s="199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DJ232" s="56"/>
      <c r="DK232" s="56"/>
    </row>
    <row r="233" spans="2:115" ht="12.75" customHeight="1">
      <c r="B233" s="56"/>
      <c r="C233" s="56"/>
      <c r="D233" s="63"/>
      <c r="E233" s="56"/>
      <c r="F233" s="56"/>
      <c r="G233" s="56"/>
      <c r="H233" s="35"/>
      <c r="I233" s="56"/>
      <c r="J233" s="56"/>
      <c r="K233" s="56"/>
      <c r="L233" s="199"/>
      <c r="M233" s="199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DJ233" s="56"/>
      <c r="DK233" s="56"/>
    </row>
    <row r="234" spans="2:115" ht="12.75" customHeight="1">
      <c r="B234" s="56"/>
      <c r="C234" s="56"/>
      <c r="D234" s="63"/>
      <c r="E234" s="56"/>
      <c r="F234" s="56"/>
      <c r="G234" s="56"/>
      <c r="H234" s="35"/>
      <c r="I234" s="56"/>
      <c r="J234" s="56"/>
      <c r="K234" s="56"/>
      <c r="L234" s="199"/>
      <c r="M234" s="199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DJ234" s="56"/>
      <c r="DK234" s="56"/>
    </row>
    <row r="235" spans="2:115" ht="12.75" customHeight="1">
      <c r="B235" s="56"/>
      <c r="C235" s="56"/>
      <c r="D235" s="63"/>
      <c r="E235" s="56"/>
      <c r="F235" s="56"/>
      <c r="G235" s="56"/>
      <c r="H235" s="35"/>
      <c r="I235" s="56"/>
      <c r="J235" s="56"/>
      <c r="K235" s="56"/>
      <c r="L235" s="199"/>
      <c r="M235" s="199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DJ235" s="56"/>
      <c r="DK235" s="56"/>
    </row>
    <row r="236" spans="2:115" ht="12.75" customHeight="1">
      <c r="B236" s="56"/>
      <c r="C236" s="56"/>
      <c r="D236" s="63"/>
      <c r="E236" s="56"/>
      <c r="F236" s="56"/>
      <c r="G236" s="56"/>
      <c r="H236" s="35"/>
      <c r="I236" s="56"/>
      <c r="J236" s="56"/>
      <c r="K236" s="56"/>
      <c r="L236" s="199"/>
      <c r="M236" s="199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DJ236" s="56"/>
      <c r="DK236" s="56"/>
    </row>
    <row r="237" spans="2:115" ht="12.75" customHeight="1">
      <c r="B237" s="56"/>
      <c r="C237" s="56"/>
      <c r="D237" s="63"/>
      <c r="E237" s="56"/>
      <c r="F237" s="56"/>
      <c r="G237" s="56"/>
      <c r="H237" s="35"/>
      <c r="I237" s="56"/>
      <c r="J237" s="56"/>
      <c r="K237" s="56"/>
      <c r="L237" s="199"/>
      <c r="M237" s="199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DJ237" s="56"/>
      <c r="DK237" s="56"/>
    </row>
    <row r="238" spans="2:115" ht="12.75" customHeight="1">
      <c r="B238" s="56"/>
      <c r="C238" s="56"/>
      <c r="D238" s="63"/>
      <c r="E238" s="56"/>
      <c r="F238" s="56"/>
      <c r="G238" s="56"/>
      <c r="H238" s="35"/>
      <c r="I238" s="56"/>
      <c r="J238" s="56"/>
      <c r="K238" s="56"/>
      <c r="L238" s="199"/>
      <c r="M238" s="199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DJ238" s="56"/>
      <c r="DK238" s="56"/>
    </row>
    <row r="239" spans="2:115" ht="12.75" customHeight="1">
      <c r="B239" s="56"/>
      <c r="C239" s="56"/>
      <c r="D239" s="63"/>
      <c r="E239" s="56"/>
      <c r="F239" s="56"/>
      <c r="G239" s="56"/>
      <c r="H239" s="35"/>
      <c r="I239" s="56"/>
      <c r="J239" s="56"/>
      <c r="K239" s="56"/>
      <c r="L239" s="199"/>
      <c r="M239" s="199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DJ239" s="56"/>
      <c r="DK239" s="56"/>
    </row>
    <row r="240" spans="2:115" ht="12.75" customHeight="1">
      <c r="B240" s="56"/>
      <c r="C240" s="56"/>
      <c r="D240" s="63"/>
      <c r="E240" s="56"/>
      <c r="F240" s="56"/>
      <c r="G240" s="56"/>
      <c r="H240" s="35"/>
      <c r="I240" s="56"/>
      <c r="J240" s="56"/>
      <c r="K240" s="56"/>
      <c r="L240" s="199"/>
      <c r="M240" s="199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DJ240" s="56"/>
      <c r="DK240" s="56"/>
    </row>
    <row r="241" spans="2:115" ht="12.75" customHeight="1">
      <c r="B241" s="56"/>
      <c r="C241" s="56"/>
      <c r="D241" s="63"/>
      <c r="E241" s="56"/>
      <c r="F241" s="56"/>
      <c r="G241" s="56"/>
      <c r="H241" s="35"/>
      <c r="I241" s="56"/>
      <c r="J241" s="56"/>
      <c r="K241" s="56"/>
      <c r="L241" s="199"/>
      <c r="M241" s="199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DJ241" s="56"/>
      <c r="DK241" s="56"/>
    </row>
    <row r="242" spans="2:115" ht="12.75" customHeight="1">
      <c r="B242" s="56"/>
      <c r="C242" s="56"/>
      <c r="D242" s="63"/>
      <c r="E242" s="56"/>
      <c r="F242" s="56"/>
      <c r="G242" s="56"/>
      <c r="H242" s="35"/>
      <c r="I242" s="56"/>
      <c r="J242" s="56"/>
      <c r="K242" s="56"/>
      <c r="L242" s="199"/>
      <c r="M242" s="199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DJ242" s="56"/>
      <c r="DK242" s="56"/>
    </row>
    <row r="243" spans="2:115" ht="12.75" customHeight="1">
      <c r="B243" s="56"/>
      <c r="C243" s="56"/>
      <c r="D243" s="63"/>
      <c r="E243" s="56"/>
      <c r="F243" s="56"/>
      <c r="G243" s="56"/>
      <c r="H243" s="35"/>
      <c r="I243" s="56"/>
      <c r="J243" s="56"/>
      <c r="K243" s="56"/>
      <c r="L243" s="199"/>
      <c r="M243" s="199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DJ243" s="56"/>
      <c r="DK243" s="56"/>
    </row>
    <row r="244" spans="2:115" ht="12.75" customHeight="1">
      <c r="B244" s="56"/>
      <c r="C244" s="56"/>
      <c r="D244" s="63"/>
      <c r="E244" s="56"/>
      <c r="F244" s="56"/>
      <c r="G244" s="56"/>
      <c r="H244" s="35"/>
      <c r="I244" s="56"/>
      <c r="J244" s="56"/>
      <c r="K244" s="56"/>
      <c r="L244" s="199"/>
      <c r="M244" s="199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DJ244" s="56"/>
      <c r="DK244" s="56"/>
    </row>
    <row r="245" spans="2:115" ht="12.75" customHeight="1">
      <c r="B245" s="56"/>
      <c r="C245" s="56"/>
      <c r="D245" s="63"/>
      <c r="E245" s="56"/>
      <c r="F245" s="56"/>
      <c r="G245" s="56"/>
      <c r="H245" s="35"/>
      <c r="I245" s="56"/>
      <c r="J245" s="56"/>
      <c r="K245" s="56"/>
      <c r="L245" s="199"/>
      <c r="M245" s="199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DJ245" s="56"/>
      <c r="DK245" s="56"/>
    </row>
    <row r="246" spans="2:115" ht="12.75" customHeight="1">
      <c r="B246" s="56"/>
      <c r="C246" s="56"/>
      <c r="D246" s="63"/>
      <c r="E246" s="56"/>
      <c r="F246" s="56"/>
      <c r="G246" s="56"/>
      <c r="H246" s="35"/>
      <c r="I246" s="56"/>
      <c r="J246" s="56"/>
      <c r="K246" s="56"/>
      <c r="L246" s="199"/>
      <c r="M246" s="199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DJ246" s="56"/>
      <c r="DK246" s="56"/>
    </row>
    <row r="247" spans="2:115" ht="12.75" customHeight="1">
      <c r="B247" s="56"/>
      <c r="C247" s="56"/>
      <c r="D247" s="63"/>
      <c r="E247" s="56"/>
      <c r="F247" s="56"/>
      <c r="G247" s="56"/>
      <c r="H247" s="35"/>
      <c r="I247" s="56"/>
      <c r="J247" s="56"/>
      <c r="K247" s="56"/>
      <c r="L247" s="199"/>
      <c r="M247" s="199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DJ247" s="56"/>
      <c r="DK247" s="56"/>
    </row>
    <row r="248" spans="2:115" ht="12.75" customHeight="1">
      <c r="B248" s="56"/>
      <c r="C248" s="56"/>
      <c r="D248" s="63"/>
      <c r="E248" s="56"/>
      <c r="F248" s="56"/>
      <c r="G248" s="56"/>
      <c r="H248" s="35"/>
      <c r="I248" s="56"/>
      <c r="J248" s="56"/>
      <c r="K248" s="56"/>
      <c r="L248" s="199"/>
      <c r="M248" s="199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DJ248" s="56"/>
      <c r="DK248" s="56"/>
    </row>
    <row r="249" spans="2:115" ht="12.75" customHeight="1">
      <c r="B249" s="56"/>
      <c r="C249" s="56"/>
      <c r="D249" s="63"/>
      <c r="E249" s="56"/>
      <c r="F249" s="56"/>
      <c r="G249" s="56"/>
      <c r="H249" s="35"/>
      <c r="I249" s="56"/>
      <c r="J249" s="56"/>
      <c r="K249" s="56"/>
      <c r="L249" s="199"/>
      <c r="M249" s="199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DJ249" s="56"/>
      <c r="DK249" s="56"/>
    </row>
    <row r="250" spans="2:115" ht="12.75" customHeight="1">
      <c r="B250" s="56"/>
      <c r="C250" s="56"/>
      <c r="D250" s="63"/>
      <c r="E250" s="56"/>
      <c r="F250" s="56"/>
      <c r="G250" s="56"/>
      <c r="H250" s="35"/>
      <c r="I250" s="56"/>
      <c r="J250" s="56"/>
      <c r="K250" s="56"/>
      <c r="L250" s="199"/>
      <c r="M250" s="199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DJ250" s="56"/>
      <c r="DK250" s="56"/>
    </row>
    <row r="251" spans="2:115" ht="12.75" customHeight="1">
      <c r="B251" s="16"/>
      <c r="C251" s="16"/>
      <c r="D251" s="63"/>
      <c r="E251" s="16"/>
      <c r="F251" s="16"/>
      <c r="G251" s="16"/>
      <c r="H251" s="35"/>
      <c r="I251" s="16"/>
      <c r="J251" s="16"/>
      <c r="K251" s="16"/>
      <c r="L251" s="199"/>
      <c r="M251" s="199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DJ251" s="16"/>
      <c r="DK251" s="16"/>
    </row>
    <row r="252" spans="2:115" ht="12.75" customHeight="1">
      <c r="B252" s="16"/>
      <c r="C252" s="16"/>
      <c r="D252" s="63"/>
      <c r="E252" s="16"/>
      <c r="F252" s="16"/>
      <c r="G252" s="16"/>
      <c r="H252" s="35"/>
      <c r="I252" s="16"/>
      <c r="J252" s="16"/>
      <c r="K252" s="16"/>
      <c r="L252" s="199"/>
      <c r="M252" s="199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DJ252" s="16"/>
      <c r="DK252" s="16"/>
    </row>
    <row r="253" spans="2:115" ht="12.75" customHeight="1">
      <c r="B253" s="16"/>
      <c r="C253" s="16"/>
      <c r="D253" s="63"/>
      <c r="E253" s="16"/>
      <c r="F253" s="16"/>
      <c r="G253" s="16"/>
      <c r="H253" s="35"/>
      <c r="I253" s="16"/>
      <c r="J253" s="16"/>
      <c r="K253" s="16"/>
      <c r="L253" s="199"/>
      <c r="M253" s="199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DJ253" s="16"/>
      <c r="DK253" s="16"/>
    </row>
    <row r="254" spans="2:115" ht="12.75" customHeight="1">
      <c r="B254" s="16"/>
      <c r="C254" s="16"/>
      <c r="D254" s="63"/>
      <c r="E254" s="16"/>
      <c r="F254" s="16"/>
      <c r="G254" s="16"/>
      <c r="H254" s="35"/>
      <c r="I254" s="16"/>
      <c r="J254" s="16"/>
      <c r="K254" s="16"/>
      <c r="L254" s="199"/>
      <c r="M254" s="199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DJ254" s="16"/>
      <c r="DK254" s="16"/>
    </row>
    <row r="255" spans="2:115" ht="12.75" customHeight="1">
      <c r="B255" s="16"/>
      <c r="C255" s="16"/>
      <c r="D255" s="63"/>
      <c r="E255" s="16"/>
      <c r="F255" s="16"/>
      <c r="G255" s="16"/>
      <c r="H255" s="35"/>
      <c r="I255" s="16"/>
      <c r="J255" s="16"/>
      <c r="K255" s="16"/>
      <c r="L255" s="199"/>
      <c r="M255" s="199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DJ255" s="16"/>
      <c r="DK255" s="16"/>
    </row>
    <row r="256" spans="2:115" ht="12.75" customHeight="1">
      <c r="B256" s="16"/>
      <c r="C256" s="16"/>
      <c r="D256" s="63"/>
      <c r="E256" s="16"/>
      <c r="F256" s="16"/>
      <c r="G256" s="16"/>
      <c r="H256" s="35"/>
      <c r="I256" s="16"/>
      <c r="J256" s="16"/>
      <c r="K256" s="16"/>
      <c r="L256" s="199"/>
      <c r="M256" s="199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DJ256" s="16"/>
      <c r="DK256" s="16"/>
    </row>
    <row r="257" spans="2:115" ht="12.75" customHeight="1">
      <c r="B257" s="16"/>
      <c r="C257" s="16"/>
      <c r="D257" s="63"/>
      <c r="E257" s="16"/>
      <c r="F257" s="16"/>
      <c r="G257" s="16"/>
      <c r="H257" s="35"/>
      <c r="I257" s="16"/>
      <c r="J257" s="16"/>
      <c r="K257" s="16"/>
      <c r="L257" s="199"/>
      <c r="M257" s="199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DJ257" s="16"/>
      <c r="DK257" s="16"/>
    </row>
    <row r="258" spans="2:115" ht="12.75" customHeight="1">
      <c r="D258" s="63"/>
      <c r="E258" s="16"/>
      <c r="F258" s="16"/>
      <c r="G258" s="16"/>
      <c r="H258" s="35"/>
      <c r="I258" s="16"/>
      <c r="J258" s="16"/>
      <c r="K258" s="16"/>
      <c r="L258" s="199"/>
      <c r="M258" s="199"/>
    </row>
    <row r="259" spans="2:115" ht="12.75" customHeight="1">
      <c r="D259" s="63"/>
      <c r="E259" s="16"/>
      <c r="F259" s="16"/>
      <c r="G259" s="16"/>
      <c r="H259" s="35"/>
      <c r="I259" s="16"/>
      <c r="J259" s="16"/>
      <c r="K259" s="16"/>
      <c r="L259" s="199"/>
      <c r="M259" s="199"/>
    </row>
    <row r="260" spans="2:115" ht="12.75" customHeight="1">
      <c r="D260" s="63"/>
      <c r="E260" s="16"/>
      <c r="F260" s="16"/>
      <c r="G260" s="16"/>
      <c r="H260" s="35"/>
      <c r="I260" s="16"/>
      <c r="J260" s="16"/>
      <c r="K260" s="16"/>
      <c r="L260" s="199"/>
      <c r="M260" s="199"/>
    </row>
    <row r="261" spans="2:115" ht="12.75" customHeight="1">
      <c r="D261" s="63"/>
      <c r="E261" s="16"/>
      <c r="F261" s="16"/>
      <c r="G261" s="16"/>
      <c r="H261" s="35"/>
      <c r="I261" s="16"/>
      <c r="J261" s="16"/>
      <c r="K261" s="16"/>
      <c r="L261" s="199"/>
      <c r="M261" s="199"/>
    </row>
    <row r="262" spans="2:115" ht="12.75" customHeight="1">
      <c r="D262" s="63"/>
      <c r="E262" s="16"/>
      <c r="F262" s="16"/>
      <c r="G262" s="16"/>
      <c r="H262" s="35"/>
      <c r="I262" s="16"/>
      <c r="J262" s="16"/>
      <c r="K262" s="16"/>
      <c r="L262" s="199"/>
      <c r="M262" s="199"/>
    </row>
    <row r="263" spans="2:115" ht="12.75" customHeight="1">
      <c r="D263" s="63"/>
      <c r="E263" s="16"/>
      <c r="F263" s="16"/>
      <c r="G263" s="16"/>
      <c r="H263" s="35"/>
      <c r="I263" s="16"/>
      <c r="J263" s="16"/>
      <c r="K263" s="16"/>
      <c r="L263" s="199"/>
      <c r="M263" s="199"/>
    </row>
    <row r="264" spans="2:115" ht="12.75" customHeight="1">
      <c r="D264" s="63"/>
      <c r="E264" s="16"/>
      <c r="F264" s="16"/>
      <c r="G264" s="16"/>
      <c r="H264" s="35"/>
      <c r="I264" s="16"/>
      <c r="J264" s="16"/>
      <c r="K264" s="16"/>
      <c r="L264" s="199"/>
      <c r="M264" s="199"/>
    </row>
    <row r="265" spans="2:115" ht="12.75" customHeight="1">
      <c r="D265" s="63"/>
      <c r="E265" s="16"/>
      <c r="F265" s="16"/>
      <c r="G265" s="16"/>
      <c r="H265" s="35"/>
      <c r="I265" s="16"/>
      <c r="J265" s="16"/>
      <c r="K265" s="16"/>
      <c r="L265" s="199"/>
      <c r="M265" s="199"/>
    </row>
    <row r="266" spans="2:115" ht="12.75" customHeight="1">
      <c r="D266" s="63"/>
      <c r="E266" s="16"/>
      <c r="F266" s="16"/>
      <c r="G266" s="16"/>
      <c r="H266" s="35"/>
      <c r="I266" s="16"/>
      <c r="J266" s="16"/>
      <c r="K266" s="16"/>
      <c r="L266" s="199"/>
      <c r="M266" s="199"/>
    </row>
    <row r="267" spans="2:115" ht="12.75" customHeight="1">
      <c r="D267" s="63"/>
      <c r="E267" s="16"/>
      <c r="F267" s="16"/>
      <c r="G267" s="16"/>
      <c r="H267" s="35"/>
      <c r="I267" s="16"/>
      <c r="J267" s="16"/>
      <c r="K267" s="16"/>
      <c r="L267" s="199"/>
      <c r="M267" s="199"/>
    </row>
    <row r="268" spans="2:115" ht="12.75" customHeight="1">
      <c r="D268" s="63"/>
      <c r="E268" s="16"/>
      <c r="F268" s="16"/>
      <c r="G268" s="16"/>
      <c r="H268" s="35"/>
      <c r="I268" s="16"/>
      <c r="J268" s="16"/>
      <c r="K268" s="16"/>
      <c r="L268" s="199"/>
      <c r="M268" s="199"/>
    </row>
    <row r="269" spans="2:115" ht="12.75" customHeight="1">
      <c r="D269" s="63"/>
      <c r="E269" s="16"/>
      <c r="F269" s="16"/>
      <c r="G269" s="16"/>
      <c r="H269" s="35"/>
      <c r="I269" s="16"/>
      <c r="J269" s="16"/>
      <c r="K269" s="16"/>
      <c r="L269" s="199"/>
      <c r="M269" s="199"/>
    </row>
    <row r="270" spans="2:115" ht="12.75" customHeight="1">
      <c r="D270" s="63"/>
      <c r="E270" s="16"/>
      <c r="F270" s="16"/>
      <c r="G270" s="16"/>
      <c r="H270" s="35"/>
      <c r="I270" s="16"/>
      <c r="J270" s="16"/>
      <c r="K270" s="16"/>
      <c r="L270" s="199"/>
      <c r="M270" s="199"/>
    </row>
    <row r="271" spans="2:115" ht="12.75" customHeight="1">
      <c r="D271" s="63"/>
      <c r="E271" s="16"/>
      <c r="F271" s="16"/>
      <c r="G271" s="16"/>
      <c r="H271" s="35"/>
      <c r="I271" s="16"/>
      <c r="J271" s="16"/>
      <c r="K271" s="16"/>
      <c r="L271" s="199"/>
      <c r="M271" s="199"/>
    </row>
    <row r="272" spans="2:115" ht="12.75" customHeight="1">
      <c r="D272" s="63"/>
      <c r="E272" s="16"/>
      <c r="F272" s="16"/>
      <c r="G272" s="16"/>
      <c r="H272" s="35"/>
      <c r="I272" s="16"/>
      <c r="J272" s="16"/>
      <c r="K272" s="16"/>
      <c r="L272" s="199"/>
      <c r="M272" s="199"/>
    </row>
    <row r="273" spans="4:13" ht="12.75" customHeight="1">
      <c r="D273" s="63"/>
      <c r="E273" s="16"/>
      <c r="F273" s="16"/>
      <c r="G273" s="16"/>
      <c r="H273" s="35"/>
      <c r="I273" s="16"/>
      <c r="J273" s="16"/>
      <c r="K273" s="16"/>
      <c r="L273" s="199"/>
      <c r="M273" s="199"/>
    </row>
    <row r="274" spans="4:13" ht="12.75" customHeight="1">
      <c r="D274" s="63"/>
      <c r="E274" s="16"/>
      <c r="F274" s="16"/>
      <c r="G274" s="16"/>
      <c r="H274" s="35"/>
      <c r="I274" s="16"/>
      <c r="J274" s="16"/>
      <c r="K274" s="16"/>
      <c r="L274" s="199"/>
      <c r="M274" s="199"/>
    </row>
    <row r="275" spans="4:13" ht="12.75" customHeight="1">
      <c r="D275" s="63"/>
      <c r="E275" s="16"/>
      <c r="F275" s="16"/>
      <c r="G275" s="16"/>
      <c r="H275" s="35"/>
      <c r="I275" s="16"/>
      <c r="J275" s="16"/>
      <c r="K275" s="16"/>
      <c r="L275" s="199"/>
      <c r="M275" s="199"/>
    </row>
    <row r="276" spans="4:13" ht="12.75" customHeight="1">
      <c r="D276" s="63"/>
      <c r="E276" s="16"/>
      <c r="F276" s="16"/>
      <c r="G276" s="16"/>
      <c r="H276" s="35"/>
      <c r="I276" s="16"/>
      <c r="J276" s="16"/>
      <c r="K276" s="16"/>
      <c r="L276" s="199"/>
      <c r="M276" s="199"/>
    </row>
    <row r="277" spans="4:13" ht="12.75" customHeight="1">
      <c r="D277" s="63"/>
      <c r="E277" s="16"/>
      <c r="F277" s="16"/>
      <c r="G277" s="16"/>
      <c r="H277" s="35"/>
      <c r="I277" s="16"/>
      <c r="J277" s="16"/>
      <c r="K277" s="16"/>
      <c r="L277" s="199"/>
      <c r="M277" s="199"/>
    </row>
    <row r="278" spans="4:13" ht="12.75" customHeight="1">
      <c r="D278" s="63"/>
      <c r="E278" s="16"/>
      <c r="F278" s="16"/>
      <c r="G278" s="16"/>
      <c r="H278" s="35"/>
      <c r="I278" s="16"/>
      <c r="J278" s="16"/>
      <c r="K278" s="16"/>
      <c r="L278" s="199"/>
      <c r="M278" s="199"/>
    </row>
    <row r="279" spans="4:13" ht="12.75" customHeight="1">
      <c r="D279" s="63"/>
      <c r="E279" s="16"/>
      <c r="F279" s="16"/>
      <c r="G279" s="16"/>
      <c r="H279" s="35"/>
      <c r="I279" s="16"/>
      <c r="J279" s="16"/>
      <c r="K279" s="16"/>
      <c r="L279" s="199"/>
      <c r="M279" s="199"/>
    </row>
    <row r="280" spans="4:13" ht="12.75" customHeight="1">
      <c r="D280" s="63"/>
      <c r="E280" s="16"/>
      <c r="F280" s="16"/>
      <c r="G280" s="16"/>
      <c r="H280" s="35"/>
      <c r="I280" s="16"/>
      <c r="J280" s="16"/>
      <c r="K280" s="16"/>
      <c r="L280" s="199"/>
      <c r="M280" s="199"/>
    </row>
    <row r="281" spans="4:13" ht="12.75" customHeight="1">
      <c r="D281" s="63"/>
      <c r="E281" s="16"/>
      <c r="F281" s="16"/>
      <c r="G281" s="16"/>
      <c r="H281" s="35"/>
      <c r="I281" s="16"/>
      <c r="J281" s="16"/>
      <c r="K281" s="16"/>
      <c r="L281" s="199"/>
      <c r="M281" s="199"/>
    </row>
    <row r="282" spans="4:13" ht="12.75" customHeight="1">
      <c r="D282" s="63"/>
      <c r="E282" s="16"/>
      <c r="F282" s="16"/>
      <c r="G282" s="16"/>
      <c r="H282" s="35"/>
      <c r="I282" s="16"/>
      <c r="J282" s="16"/>
      <c r="K282" s="16"/>
      <c r="L282" s="199"/>
      <c r="M282" s="199"/>
    </row>
    <row r="283" spans="4:13" ht="12.75" customHeight="1">
      <c r="D283" s="63"/>
      <c r="E283" s="16"/>
      <c r="F283" s="16"/>
      <c r="G283" s="16"/>
      <c r="H283" s="35"/>
      <c r="I283" s="16"/>
      <c r="J283" s="16"/>
      <c r="K283" s="16"/>
      <c r="L283" s="199"/>
      <c r="M283" s="199"/>
    </row>
    <row r="284" spans="4:13" ht="12.75" customHeight="1">
      <c r="D284" s="63"/>
      <c r="E284" s="16"/>
      <c r="F284" s="16"/>
      <c r="G284" s="16"/>
      <c r="H284" s="35"/>
      <c r="I284" s="16"/>
      <c r="J284" s="16"/>
      <c r="K284" s="16"/>
      <c r="L284" s="199"/>
      <c r="M284" s="199"/>
    </row>
    <row r="285" spans="4:13" ht="12.75" customHeight="1">
      <c r="D285" s="63"/>
      <c r="E285" s="16"/>
      <c r="F285" s="16"/>
      <c r="G285" s="16"/>
      <c r="H285" s="35"/>
      <c r="I285" s="16"/>
      <c r="J285" s="16"/>
      <c r="K285" s="16"/>
      <c r="L285" s="199"/>
      <c r="M285" s="199"/>
    </row>
    <row r="286" spans="4:13" ht="12.75" customHeight="1">
      <c r="D286" s="63"/>
      <c r="E286" s="16"/>
      <c r="F286" s="16"/>
      <c r="G286" s="16"/>
      <c r="H286" s="35"/>
      <c r="I286" s="16"/>
      <c r="J286" s="16"/>
      <c r="K286" s="16"/>
      <c r="L286" s="199"/>
      <c r="M286" s="199"/>
    </row>
    <row r="287" spans="4:13" ht="12.75" customHeight="1">
      <c r="D287" s="63"/>
      <c r="E287" s="16"/>
      <c r="F287" s="16"/>
      <c r="G287" s="16"/>
      <c r="H287" s="35"/>
      <c r="I287" s="16"/>
      <c r="J287" s="16"/>
      <c r="K287" s="16"/>
      <c r="L287" s="199"/>
      <c r="M287" s="199"/>
    </row>
    <row r="288" spans="4:13" ht="12.75" customHeight="1">
      <c r="D288" s="63"/>
      <c r="E288" s="16"/>
      <c r="F288" s="16"/>
      <c r="G288" s="16"/>
      <c r="H288" s="35"/>
      <c r="I288" s="16"/>
      <c r="J288" s="16"/>
      <c r="K288" s="16"/>
      <c r="L288" s="199"/>
      <c r="M288" s="199"/>
    </row>
    <row r="289" spans="4:13" ht="12.75" customHeight="1">
      <c r="D289" s="63"/>
      <c r="E289" s="16"/>
      <c r="F289" s="16"/>
      <c r="G289" s="16"/>
      <c r="H289" s="35"/>
      <c r="I289" s="16"/>
      <c r="J289" s="16"/>
      <c r="K289" s="16"/>
      <c r="L289" s="199"/>
      <c r="M289" s="199"/>
    </row>
    <row r="290" spans="4:13" ht="12.75" customHeight="1">
      <c r="D290" s="63"/>
      <c r="E290" s="16"/>
      <c r="F290" s="16"/>
      <c r="G290" s="16"/>
      <c r="H290" s="35"/>
      <c r="I290" s="16"/>
      <c r="J290" s="16"/>
      <c r="K290" s="16"/>
      <c r="L290" s="199"/>
      <c r="M290" s="199"/>
    </row>
    <row r="291" spans="4:13" ht="12.75" customHeight="1">
      <c r="D291" s="63"/>
      <c r="E291" s="16"/>
      <c r="F291" s="16"/>
      <c r="G291" s="16"/>
      <c r="H291" s="35"/>
      <c r="I291" s="16"/>
      <c r="J291" s="16"/>
      <c r="K291" s="16"/>
      <c r="L291" s="199"/>
      <c r="M291" s="199"/>
    </row>
    <row r="292" spans="4:13" ht="12.75" customHeight="1">
      <c r="D292" s="63"/>
      <c r="E292" s="16"/>
      <c r="F292" s="16"/>
      <c r="G292" s="16"/>
      <c r="H292" s="35"/>
      <c r="I292" s="16"/>
      <c r="J292" s="16"/>
      <c r="K292" s="16"/>
      <c r="L292" s="199"/>
      <c r="M292" s="199"/>
    </row>
    <row r="293" spans="4:13" ht="12.75" customHeight="1">
      <c r="D293" s="63"/>
      <c r="E293" s="16"/>
      <c r="F293" s="16"/>
      <c r="G293" s="16"/>
      <c r="H293" s="35"/>
      <c r="I293" s="16"/>
      <c r="J293" s="16"/>
      <c r="K293" s="16"/>
      <c r="L293" s="199"/>
      <c r="M293" s="199"/>
    </row>
    <row r="294" spans="4:13" ht="12.75" customHeight="1">
      <c r="D294" s="63"/>
      <c r="E294" s="16"/>
      <c r="F294" s="16"/>
      <c r="G294" s="16"/>
      <c r="H294" s="35"/>
      <c r="I294" s="16"/>
      <c r="J294" s="16"/>
      <c r="K294" s="16"/>
      <c r="L294" s="199"/>
      <c r="M294" s="199"/>
    </row>
    <row r="295" spans="4:13" ht="12.75" customHeight="1">
      <c r="D295" s="63"/>
      <c r="E295" s="16"/>
      <c r="F295" s="16"/>
      <c r="G295" s="16"/>
      <c r="H295" s="35"/>
      <c r="I295" s="16"/>
      <c r="J295" s="16"/>
      <c r="K295" s="16"/>
      <c r="L295" s="199"/>
      <c r="M295" s="199"/>
    </row>
    <row r="296" spans="4:13" ht="12.75" customHeight="1">
      <c r="D296" s="63"/>
      <c r="E296" s="16"/>
      <c r="F296" s="16"/>
      <c r="G296" s="16"/>
      <c r="H296" s="35"/>
      <c r="I296" s="16"/>
      <c r="J296" s="16"/>
      <c r="K296" s="16"/>
      <c r="L296" s="199"/>
      <c r="M296" s="199"/>
    </row>
    <row r="297" spans="4:13" ht="12.75" customHeight="1">
      <c r="D297" s="63"/>
      <c r="E297" s="16"/>
      <c r="F297" s="16"/>
      <c r="G297" s="16"/>
      <c r="H297" s="35"/>
      <c r="I297" s="16"/>
      <c r="J297" s="16"/>
      <c r="K297" s="16"/>
      <c r="L297" s="199"/>
      <c r="M297" s="199"/>
    </row>
    <row r="298" spans="4:13" ht="12.75" customHeight="1">
      <c r="D298" s="63"/>
      <c r="E298" s="16"/>
      <c r="F298" s="16"/>
      <c r="G298" s="16"/>
      <c r="H298" s="35"/>
      <c r="I298" s="16"/>
      <c r="J298" s="16"/>
      <c r="K298" s="16"/>
      <c r="L298" s="199"/>
      <c r="M298" s="199"/>
    </row>
    <row r="299" spans="4:13" ht="12.75" customHeight="1">
      <c r="D299" s="63"/>
      <c r="E299" s="16"/>
      <c r="F299" s="16"/>
      <c r="G299" s="16"/>
      <c r="H299" s="35"/>
      <c r="I299" s="16"/>
      <c r="J299" s="16"/>
      <c r="K299" s="16"/>
      <c r="L299" s="199"/>
      <c r="M299" s="199"/>
    </row>
    <row r="300" spans="4:13" ht="12.75" customHeight="1">
      <c r="D300" s="63"/>
      <c r="E300" s="16"/>
      <c r="F300" s="16"/>
      <c r="G300" s="16"/>
      <c r="H300" s="35"/>
      <c r="I300" s="16"/>
      <c r="J300" s="16"/>
      <c r="K300" s="16"/>
      <c r="L300" s="199"/>
      <c r="M300" s="199"/>
    </row>
    <row r="301" spans="4:13" ht="12.75" customHeight="1">
      <c r="D301" s="63"/>
      <c r="E301" s="16"/>
      <c r="F301" s="16"/>
      <c r="G301" s="16"/>
      <c r="H301" s="35"/>
      <c r="I301" s="16"/>
      <c r="J301" s="16"/>
      <c r="K301" s="16"/>
      <c r="L301" s="199"/>
      <c r="M301" s="199"/>
    </row>
    <row r="302" spans="4:13" ht="12.75" customHeight="1">
      <c r="D302" s="63"/>
      <c r="E302" s="16"/>
      <c r="F302" s="16"/>
      <c r="G302" s="16"/>
      <c r="H302" s="35"/>
      <c r="I302" s="16"/>
      <c r="J302" s="16"/>
      <c r="K302" s="16"/>
      <c r="L302" s="199"/>
      <c r="M302" s="199"/>
    </row>
    <row r="303" spans="4:13" ht="12.75" customHeight="1">
      <c r="D303" s="63"/>
      <c r="E303" s="16"/>
      <c r="F303" s="16"/>
      <c r="G303" s="16"/>
      <c r="H303" s="35"/>
      <c r="I303" s="16"/>
      <c r="J303" s="16"/>
      <c r="K303" s="16"/>
      <c r="L303" s="199"/>
      <c r="M303" s="199"/>
    </row>
    <row r="304" spans="4:13" ht="12.75" customHeight="1">
      <c r="D304" s="63"/>
      <c r="E304" s="16"/>
      <c r="F304" s="16"/>
      <c r="G304" s="16"/>
      <c r="H304" s="35"/>
      <c r="I304" s="16"/>
      <c r="J304" s="16"/>
      <c r="K304" s="16"/>
      <c r="L304" s="199"/>
      <c r="M304" s="199"/>
    </row>
    <row r="305" spans="4:13" ht="12.75" customHeight="1">
      <c r="D305" s="63"/>
      <c r="E305" s="16"/>
      <c r="F305" s="16"/>
      <c r="G305" s="16"/>
      <c r="H305" s="35"/>
      <c r="I305" s="16"/>
      <c r="J305" s="16"/>
      <c r="K305" s="16"/>
      <c r="L305" s="199"/>
      <c r="M305" s="199"/>
    </row>
    <row r="306" spans="4:13" ht="12.75" customHeight="1">
      <c r="D306" s="63"/>
      <c r="E306" s="16"/>
      <c r="F306" s="16"/>
      <c r="G306" s="16"/>
      <c r="H306" s="35"/>
      <c r="I306" s="16"/>
      <c r="J306" s="16"/>
      <c r="K306" s="16"/>
      <c r="L306" s="199"/>
      <c r="M306" s="199"/>
    </row>
    <row r="307" spans="4:13" ht="12.75" customHeight="1">
      <c r="D307" s="63"/>
      <c r="E307" s="16"/>
      <c r="F307" s="16"/>
      <c r="G307" s="16"/>
      <c r="H307" s="35"/>
      <c r="I307" s="16"/>
      <c r="J307" s="16"/>
      <c r="K307" s="16"/>
      <c r="L307" s="199"/>
      <c r="M307" s="199"/>
    </row>
    <row r="308" spans="4:13" ht="12.75" customHeight="1">
      <c r="D308" s="63"/>
      <c r="E308" s="16"/>
      <c r="F308" s="16"/>
      <c r="G308" s="16"/>
      <c r="H308" s="35"/>
      <c r="I308" s="16"/>
      <c r="J308" s="16"/>
      <c r="K308" s="16"/>
      <c r="L308" s="199"/>
      <c r="M308" s="199"/>
    </row>
    <row r="309" spans="4:13" ht="12.75" customHeight="1">
      <c r="D309" s="63"/>
      <c r="E309" s="16"/>
      <c r="F309" s="16"/>
      <c r="G309" s="16"/>
      <c r="H309" s="35"/>
      <c r="I309" s="16"/>
      <c r="J309" s="16"/>
      <c r="K309" s="16"/>
      <c r="L309" s="199"/>
      <c r="M309" s="199"/>
    </row>
    <row r="310" spans="4:13" ht="12.75" customHeight="1">
      <c r="D310" s="63"/>
      <c r="E310" s="16"/>
      <c r="F310" s="16"/>
      <c r="G310" s="16"/>
      <c r="H310" s="35"/>
      <c r="I310" s="16"/>
      <c r="J310" s="16"/>
      <c r="K310" s="16"/>
      <c r="L310" s="199"/>
      <c r="M310" s="199"/>
    </row>
    <row r="311" spans="4:13" ht="12.75" customHeight="1">
      <c r="D311" s="63"/>
      <c r="E311" s="16"/>
      <c r="F311" s="16"/>
      <c r="G311" s="16"/>
      <c r="H311" s="35"/>
      <c r="I311" s="16"/>
      <c r="J311" s="16"/>
      <c r="K311" s="16"/>
      <c r="L311" s="199"/>
      <c r="M311" s="199"/>
    </row>
    <row r="312" spans="4:13" ht="12.75" customHeight="1">
      <c r="D312" s="63"/>
      <c r="E312" s="16"/>
      <c r="F312" s="16"/>
      <c r="G312" s="16"/>
      <c r="H312" s="35"/>
      <c r="I312" s="16"/>
      <c r="J312" s="16"/>
      <c r="K312" s="16"/>
      <c r="L312" s="199"/>
      <c r="M312" s="199"/>
    </row>
    <row r="313" spans="4:13" ht="12.75" customHeight="1">
      <c r="D313" s="63"/>
      <c r="E313" s="16"/>
      <c r="F313" s="16"/>
      <c r="G313" s="16"/>
      <c r="H313" s="35"/>
      <c r="I313" s="16"/>
      <c r="J313" s="16"/>
      <c r="K313" s="16"/>
      <c r="L313" s="199"/>
      <c r="M313" s="199"/>
    </row>
    <row r="314" spans="4:13" ht="12.75" customHeight="1">
      <c r="D314" s="63"/>
      <c r="E314" s="16"/>
      <c r="F314" s="16"/>
      <c r="G314" s="16"/>
      <c r="H314" s="35"/>
      <c r="I314" s="16"/>
      <c r="J314" s="16"/>
      <c r="K314" s="16"/>
      <c r="L314" s="199"/>
      <c r="M314" s="199"/>
    </row>
    <row r="315" spans="4:13" ht="12.75" customHeight="1">
      <c r="D315" s="63"/>
      <c r="E315" s="16"/>
      <c r="F315" s="16"/>
      <c r="G315" s="16"/>
      <c r="H315" s="35"/>
      <c r="I315" s="16"/>
      <c r="J315" s="16"/>
      <c r="K315" s="16"/>
      <c r="L315" s="199"/>
      <c r="M315" s="199"/>
    </row>
    <row r="316" spans="4:13" ht="12.75" customHeight="1">
      <c r="D316" s="63"/>
      <c r="E316" s="16"/>
      <c r="F316" s="16"/>
      <c r="G316" s="16"/>
      <c r="H316" s="35"/>
      <c r="I316" s="16"/>
      <c r="J316" s="16"/>
      <c r="K316" s="16"/>
      <c r="L316" s="199"/>
      <c r="M316" s="199"/>
    </row>
    <row r="317" spans="4:13" ht="12.75" customHeight="1">
      <c r="D317" s="63"/>
      <c r="E317" s="16"/>
      <c r="F317" s="16"/>
      <c r="G317" s="16"/>
      <c r="H317" s="35"/>
      <c r="I317" s="16"/>
      <c r="J317" s="16"/>
      <c r="K317" s="16"/>
      <c r="L317" s="199"/>
      <c r="M317" s="199"/>
    </row>
    <row r="318" spans="4:13" ht="12.75" customHeight="1">
      <c r="D318" s="63"/>
      <c r="E318" s="16"/>
      <c r="F318" s="16"/>
      <c r="G318" s="16"/>
      <c r="H318" s="35"/>
      <c r="I318" s="16"/>
      <c r="J318" s="16"/>
      <c r="K318" s="16"/>
      <c r="L318" s="199"/>
      <c r="M318" s="199"/>
    </row>
    <row r="319" spans="4:13" ht="12.75" customHeight="1">
      <c r="D319" s="63"/>
      <c r="E319" s="16"/>
      <c r="F319" s="16"/>
      <c r="G319" s="16"/>
      <c r="H319" s="35"/>
      <c r="I319" s="16"/>
      <c r="J319" s="16"/>
      <c r="K319" s="16"/>
      <c r="L319" s="199"/>
      <c r="M319" s="199"/>
    </row>
    <row r="320" spans="4:13" ht="12.75" customHeight="1">
      <c r="D320" s="63"/>
      <c r="E320" s="16"/>
      <c r="F320" s="16"/>
      <c r="G320" s="16"/>
      <c r="H320" s="35"/>
      <c r="I320" s="16"/>
      <c r="J320" s="16"/>
      <c r="K320" s="16"/>
      <c r="L320" s="199"/>
      <c r="M320" s="199"/>
    </row>
    <row r="321" spans="4:13" ht="12.75" customHeight="1">
      <c r="D321" s="63"/>
      <c r="E321" s="16"/>
      <c r="F321" s="16"/>
      <c r="G321" s="16"/>
      <c r="H321" s="35"/>
      <c r="I321" s="16"/>
      <c r="J321" s="16"/>
      <c r="K321" s="16"/>
      <c r="L321" s="199"/>
      <c r="M321" s="199"/>
    </row>
    <row r="322" spans="4:13" ht="12.75" customHeight="1">
      <c r="D322" s="63"/>
      <c r="E322" s="16"/>
      <c r="F322" s="16"/>
      <c r="G322" s="16"/>
      <c r="H322" s="35"/>
      <c r="I322" s="16"/>
      <c r="J322" s="16"/>
      <c r="K322" s="16"/>
      <c r="L322" s="199"/>
      <c r="M322" s="199"/>
    </row>
    <row r="323" spans="4:13" ht="12.75" customHeight="1">
      <c r="D323" s="63"/>
      <c r="E323" s="16"/>
      <c r="F323" s="16"/>
      <c r="G323" s="16"/>
      <c r="H323" s="35"/>
      <c r="I323" s="16"/>
      <c r="J323" s="16"/>
      <c r="K323" s="16"/>
      <c r="L323" s="199"/>
      <c r="M323" s="199"/>
    </row>
    <row r="324" spans="4:13" ht="12.75" customHeight="1">
      <c r="D324" s="63"/>
      <c r="E324" s="16"/>
      <c r="F324" s="16"/>
      <c r="G324" s="16"/>
      <c r="H324" s="35"/>
      <c r="I324" s="16"/>
      <c r="J324" s="16"/>
      <c r="K324" s="16"/>
      <c r="L324" s="199"/>
      <c r="M324" s="199"/>
    </row>
    <row r="325" spans="4:13" ht="12.75" customHeight="1">
      <c r="D325" s="63"/>
      <c r="E325" s="16"/>
      <c r="F325" s="16"/>
      <c r="G325" s="16"/>
      <c r="H325" s="35"/>
      <c r="I325" s="16"/>
      <c r="J325" s="16"/>
      <c r="K325" s="16"/>
      <c r="L325" s="199"/>
      <c r="M325" s="199"/>
    </row>
    <row r="326" spans="4:13" ht="12.75" customHeight="1">
      <c r="D326" s="63"/>
      <c r="E326" s="16"/>
      <c r="F326" s="16"/>
      <c r="G326" s="16"/>
      <c r="H326" s="35"/>
      <c r="I326" s="16"/>
      <c r="J326" s="16"/>
      <c r="K326" s="16"/>
      <c r="L326" s="199"/>
      <c r="M326" s="199"/>
    </row>
    <row r="327" spans="4:13" ht="12.75" customHeight="1">
      <c r="D327" s="63"/>
      <c r="E327" s="16"/>
      <c r="F327" s="16"/>
      <c r="G327" s="16"/>
      <c r="H327" s="35"/>
      <c r="I327" s="16"/>
      <c r="J327" s="16"/>
      <c r="K327" s="16"/>
      <c r="L327" s="199"/>
      <c r="M327" s="199"/>
    </row>
    <row r="328" spans="4:13" ht="12.75" customHeight="1">
      <c r="D328" s="63"/>
      <c r="E328" s="16"/>
      <c r="F328" s="16"/>
      <c r="G328" s="16"/>
      <c r="H328" s="35"/>
      <c r="I328" s="16"/>
      <c r="J328" s="16"/>
      <c r="K328" s="16"/>
      <c r="L328" s="199"/>
      <c r="M328" s="199"/>
    </row>
    <row r="329" spans="4:13" ht="12.75" customHeight="1">
      <c r="D329" s="63"/>
      <c r="E329" s="16"/>
      <c r="F329" s="16"/>
      <c r="G329" s="16"/>
      <c r="H329" s="35"/>
      <c r="I329" s="16"/>
      <c r="J329" s="16"/>
      <c r="K329" s="16"/>
      <c r="L329" s="199"/>
      <c r="M329" s="199"/>
    </row>
    <row r="330" spans="4:13" ht="12.75" customHeight="1">
      <c r="D330" s="63"/>
      <c r="E330" s="16"/>
      <c r="F330" s="16"/>
      <c r="G330" s="16"/>
      <c r="H330" s="35"/>
      <c r="I330" s="16"/>
      <c r="J330" s="16"/>
      <c r="K330" s="16"/>
      <c r="L330" s="199"/>
      <c r="M330" s="199"/>
    </row>
    <row r="331" spans="4:13" ht="12.75" customHeight="1">
      <c r="D331" s="63"/>
      <c r="E331" s="16"/>
      <c r="F331" s="16"/>
      <c r="G331" s="16"/>
      <c r="H331" s="35"/>
      <c r="I331" s="16"/>
      <c r="J331" s="16"/>
      <c r="K331" s="16"/>
      <c r="L331" s="199"/>
      <c r="M331" s="199"/>
    </row>
    <row r="332" spans="4:13" ht="12.75" customHeight="1">
      <c r="D332" s="63"/>
      <c r="E332" s="16"/>
      <c r="F332" s="16"/>
      <c r="G332" s="16"/>
      <c r="H332" s="35"/>
      <c r="I332" s="16"/>
      <c r="J332" s="16"/>
      <c r="K332" s="16"/>
      <c r="L332" s="199"/>
      <c r="M332" s="199"/>
    </row>
    <row r="333" spans="4:13" ht="12.75" customHeight="1">
      <c r="D333" s="63"/>
      <c r="E333" s="16"/>
      <c r="F333" s="16"/>
      <c r="G333" s="16"/>
      <c r="H333" s="35"/>
      <c r="I333" s="16"/>
      <c r="J333" s="16"/>
      <c r="K333" s="16"/>
      <c r="L333" s="199"/>
      <c r="M333" s="199"/>
    </row>
    <row r="334" spans="4:13" ht="12.75" customHeight="1">
      <c r="D334" s="63"/>
      <c r="E334" s="16"/>
      <c r="F334" s="16"/>
      <c r="G334" s="16"/>
      <c r="H334" s="35"/>
      <c r="I334" s="16"/>
      <c r="J334" s="16"/>
      <c r="K334" s="16"/>
      <c r="L334" s="199"/>
      <c r="M334" s="199"/>
    </row>
    <row r="335" spans="4:13" ht="12.75" customHeight="1">
      <c r="D335" s="63"/>
      <c r="E335" s="16"/>
      <c r="F335" s="16"/>
      <c r="G335" s="16"/>
      <c r="H335" s="35"/>
      <c r="I335" s="16"/>
      <c r="J335" s="16"/>
      <c r="K335" s="16"/>
      <c r="L335" s="199"/>
      <c r="M335" s="199"/>
    </row>
    <row r="336" spans="4:13" ht="12.75" customHeight="1">
      <c r="D336" s="63"/>
      <c r="E336" s="16"/>
      <c r="F336" s="16"/>
      <c r="G336" s="16"/>
      <c r="H336" s="35"/>
      <c r="I336" s="16"/>
      <c r="J336" s="16"/>
      <c r="K336" s="16"/>
      <c r="L336" s="199"/>
      <c r="M336" s="199"/>
    </row>
    <row r="337" spans="4:13" ht="12.75" customHeight="1">
      <c r="D337" s="63"/>
      <c r="E337" s="16"/>
      <c r="F337" s="16"/>
      <c r="G337" s="16"/>
      <c r="H337" s="35"/>
      <c r="I337" s="16"/>
      <c r="J337" s="16"/>
      <c r="K337" s="16"/>
      <c r="L337" s="199"/>
      <c r="M337" s="199"/>
    </row>
    <row r="338" spans="4:13" ht="12.75" customHeight="1">
      <c r="D338" s="63"/>
      <c r="E338" s="16"/>
      <c r="F338" s="16"/>
      <c r="G338" s="16"/>
      <c r="H338" s="35"/>
      <c r="I338" s="16"/>
      <c r="J338" s="16"/>
      <c r="K338" s="16"/>
      <c r="L338" s="199"/>
      <c r="M338" s="199"/>
    </row>
    <row r="339" spans="4:13" ht="12.75" customHeight="1">
      <c r="D339" s="63"/>
      <c r="E339" s="16"/>
      <c r="F339" s="16"/>
      <c r="G339" s="16"/>
      <c r="H339" s="35"/>
      <c r="I339" s="16"/>
      <c r="J339" s="16"/>
      <c r="K339" s="16"/>
      <c r="L339" s="199"/>
      <c r="M339" s="199"/>
    </row>
    <row r="340" spans="4:13" ht="12.75" customHeight="1">
      <c r="D340" s="63"/>
      <c r="E340" s="16"/>
      <c r="F340" s="16"/>
      <c r="G340" s="16"/>
      <c r="H340" s="35"/>
      <c r="I340" s="16"/>
      <c r="J340" s="16"/>
      <c r="K340" s="16"/>
      <c r="L340" s="199"/>
      <c r="M340" s="199"/>
    </row>
    <row r="341" spans="4:13" ht="12.75" customHeight="1">
      <c r="D341" s="63"/>
      <c r="E341" s="16"/>
      <c r="F341" s="16"/>
      <c r="G341" s="16"/>
      <c r="H341" s="35"/>
      <c r="I341" s="16"/>
      <c r="J341" s="16"/>
      <c r="K341" s="16"/>
      <c r="L341" s="199"/>
      <c r="M341" s="199"/>
    </row>
    <row r="342" spans="4:13" ht="12.75" customHeight="1">
      <c r="D342" s="63"/>
      <c r="E342" s="16"/>
      <c r="F342" s="16"/>
      <c r="G342" s="16"/>
      <c r="H342" s="35"/>
      <c r="I342" s="16"/>
      <c r="J342" s="16"/>
      <c r="K342" s="16"/>
      <c r="L342" s="199"/>
      <c r="M342" s="199"/>
    </row>
    <row r="343" spans="4:13" ht="12.75" customHeight="1">
      <c r="D343" s="63"/>
      <c r="E343" s="16"/>
      <c r="F343" s="16"/>
      <c r="G343" s="16"/>
      <c r="H343" s="35"/>
      <c r="I343" s="16"/>
      <c r="J343" s="16"/>
      <c r="K343" s="16"/>
      <c r="L343" s="199"/>
      <c r="M343" s="199"/>
    </row>
    <row r="344" spans="4:13" ht="12.75" customHeight="1">
      <c r="D344" s="63"/>
      <c r="E344" s="16"/>
      <c r="F344" s="16"/>
      <c r="G344" s="16"/>
      <c r="H344" s="35"/>
      <c r="I344" s="16"/>
      <c r="J344" s="16"/>
      <c r="K344" s="16"/>
      <c r="L344" s="199"/>
      <c r="M344" s="199"/>
    </row>
    <row r="345" spans="4:13" ht="12.75" customHeight="1">
      <c r="D345" s="63"/>
      <c r="E345" s="16"/>
      <c r="F345" s="16"/>
      <c r="G345" s="16"/>
      <c r="H345" s="35"/>
      <c r="I345" s="16"/>
      <c r="J345" s="16"/>
      <c r="K345" s="16"/>
      <c r="L345" s="199"/>
      <c r="M345" s="199"/>
    </row>
    <row r="346" spans="4:13" ht="12.75" customHeight="1">
      <c r="D346" s="63"/>
      <c r="E346" s="16"/>
      <c r="F346" s="16"/>
      <c r="G346" s="16"/>
      <c r="H346" s="35"/>
      <c r="I346" s="16"/>
      <c r="J346" s="16"/>
      <c r="K346" s="16"/>
      <c r="L346" s="199"/>
      <c r="M346" s="199"/>
    </row>
    <row r="347" spans="4:13" ht="12.75" customHeight="1">
      <c r="D347" s="63"/>
      <c r="E347" s="16"/>
      <c r="F347" s="16"/>
      <c r="G347" s="16"/>
      <c r="H347" s="35"/>
      <c r="I347" s="16"/>
      <c r="J347" s="16"/>
      <c r="K347" s="16"/>
      <c r="L347" s="199"/>
      <c r="M347" s="199"/>
    </row>
    <row r="348" spans="4:13" ht="12.75" customHeight="1">
      <c r="D348" s="63"/>
      <c r="E348" s="16"/>
      <c r="F348" s="16"/>
      <c r="G348" s="16"/>
      <c r="H348" s="35"/>
      <c r="I348" s="16"/>
      <c r="J348" s="16"/>
      <c r="K348" s="16"/>
      <c r="L348" s="199"/>
      <c r="M348" s="199"/>
    </row>
    <row r="349" spans="4:13" ht="12.75" customHeight="1">
      <c r="D349" s="63"/>
      <c r="E349" s="16"/>
      <c r="F349" s="16"/>
      <c r="G349" s="16"/>
      <c r="H349" s="35"/>
      <c r="I349" s="16"/>
      <c r="J349" s="16"/>
      <c r="K349" s="16"/>
      <c r="L349" s="199"/>
      <c r="M349" s="199"/>
    </row>
    <row r="350" spans="4:13" ht="12.75" customHeight="1">
      <c r="D350" s="63"/>
      <c r="E350" s="16"/>
      <c r="F350" s="16"/>
      <c r="G350" s="16"/>
      <c r="H350" s="35"/>
      <c r="I350" s="16"/>
      <c r="J350" s="16"/>
      <c r="K350" s="16"/>
      <c r="L350" s="199"/>
      <c r="M350" s="199"/>
    </row>
    <row r="351" spans="4:13" ht="12.75" customHeight="1">
      <c r="D351" s="63"/>
      <c r="E351" s="16"/>
      <c r="F351" s="16"/>
      <c r="G351" s="16"/>
      <c r="H351" s="35"/>
      <c r="I351" s="16"/>
      <c r="J351" s="16"/>
      <c r="K351" s="16"/>
      <c r="L351" s="199"/>
      <c r="M351" s="199"/>
    </row>
    <row r="352" spans="4:13" ht="12.75" customHeight="1">
      <c r="D352" s="63"/>
      <c r="E352" s="16"/>
      <c r="F352" s="16"/>
      <c r="G352" s="16"/>
      <c r="H352" s="35"/>
      <c r="I352" s="16"/>
      <c r="J352" s="16"/>
      <c r="K352" s="16"/>
      <c r="L352" s="199"/>
      <c r="M352" s="199"/>
    </row>
    <row r="353" spans="4:13" ht="12.75" customHeight="1">
      <c r="D353" s="63"/>
      <c r="E353" s="16"/>
      <c r="F353" s="16"/>
      <c r="G353" s="16"/>
      <c r="H353" s="35"/>
      <c r="I353" s="16"/>
      <c r="J353" s="16"/>
      <c r="K353" s="16"/>
      <c r="L353" s="199"/>
      <c r="M353" s="199"/>
    </row>
    <row r="354" spans="4:13" ht="12.75" customHeight="1">
      <c r="D354" s="63"/>
      <c r="E354" s="16"/>
      <c r="F354" s="16"/>
      <c r="G354" s="16"/>
      <c r="H354" s="35"/>
      <c r="I354" s="16"/>
      <c r="J354" s="16"/>
      <c r="K354" s="16"/>
      <c r="L354" s="199"/>
      <c r="M354" s="199"/>
    </row>
    <row r="355" spans="4:13" ht="12.75" customHeight="1">
      <c r="D355" s="63"/>
      <c r="E355" s="16"/>
      <c r="F355" s="16"/>
      <c r="G355" s="16"/>
      <c r="H355" s="35"/>
      <c r="I355" s="16"/>
      <c r="J355" s="16"/>
      <c r="K355" s="16"/>
      <c r="L355" s="199"/>
      <c r="M355" s="199"/>
    </row>
    <row r="356" spans="4:13" ht="12.75" customHeight="1">
      <c r="D356" s="63"/>
      <c r="E356" s="16"/>
      <c r="F356" s="16"/>
      <c r="G356" s="16"/>
      <c r="H356" s="35"/>
      <c r="I356" s="16"/>
      <c r="J356" s="16"/>
      <c r="K356" s="16"/>
      <c r="L356" s="199"/>
      <c r="M356" s="199"/>
    </row>
    <row r="357" spans="4:13" ht="12.75" customHeight="1">
      <c r="D357" s="63"/>
      <c r="E357" s="16"/>
      <c r="F357" s="16"/>
      <c r="G357" s="16"/>
      <c r="H357" s="35"/>
      <c r="I357" s="16"/>
      <c r="J357" s="16"/>
      <c r="K357" s="16"/>
      <c r="L357" s="199"/>
      <c r="M357" s="199"/>
    </row>
    <row r="358" spans="4:13" ht="12.75" customHeight="1">
      <c r="D358" s="63"/>
      <c r="E358" s="16"/>
      <c r="F358" s="16"/>
      <c r="G358" s="16"/>
      <c r="H358" s="35"/>
      <c r="I358" s="16"/>
      <c r="J358" s="16"/>
      <c r="K358" s="16"/>
      <c r="L358" s="199"/>
      <c r="M358" s="199"/>
    </row>
    <row r="359" spans="4:13" ht="12.75" customHeight="1">
      <c r="D359" s="63"/>
      <c r="E359" s="16"/>
      <c r="F359" s="16"/>
      <c r="G359" s="16"/>
      <c r="H359" s="35"/>
      <c r="I359" s="16"/>
      <c r="J359" s="16"/>
      <c r="K359" s="16"/>
      <c r="L359" s="199"/>
      <c r="M359" s="199"/>
    </row>
    <row r="360" spans="4:13" ht="12.75" customHeight="1">
      <c r="D360" s="63"/>
      <c r="E360" s="16"/>
      <c r="F360" s="16"/>
      <c r="G360" s="16"/>
      <c r="H360" s="35"/>
      <c r="I360" s="16"/>
      <c r="J360" s="16"/>
      <c r="K360" s="16"/>
      <c r="L360" s="199"/>
      <c r="M360" s="199"/>
    </row>
    <row r="361" spans="4:13" ht="12.75" customHeight="1">
      <c r="D361" s="63"/>
      <c r="E361" s="16"/>
      <c r="F361" s="16"/>
      <c r="G361" s="16"/>
      <c r="H361" s="35"/>
      <c r="I361" s="16"/>
      <c r="J361" s="16"/>
      <c r="K361" s="16"/>
      <c r="L361" s="199"/>
      <c r="M361" s="199"/>
    </row>
    <row r="362" spans="4:13" ht="12.75" customHeight="1">
      <c r="D362" s="63"/>
      <c r="E362" s="16"/>
      <c r="F362" s="16"/>
      <c r="G362" s="16"/>
      <c r="H362" s="35"/>
      <c r="I362" s="16"/>
      <c r="J362" s="16"/>
      <c r="K362" s="16"/>
      <c r="L362" s="199"/>
      <c r="M362" s="199"/>
    </row>
    <row r="363" spans="4:13" ht="12.75" customHeight="1">
      <c r="D363" s="63"/>
      <c r="E363" s="16"/>
      <c r="F363" s="16"/>
      <c r="G363" s="16"/>
      <c r="H363" s="35"/>
      <c r="I363" s="16"/>
      <c r="J363" s="16"/>
      <c r="K363" s="16"/>
      <c r="L363" s="199"/>
      <c r="M363" s="199"/>
    </row>
    <row r="364" spans="4:13" ht="12.75" customHeight="1">
      <c r="D364" s="63"/>
      <c r="E364" s="16"/>
      <c r="F364" s="16"/>
      <c r="G364" s="16"/>
      <c r="H364" s="35"/>
      <c r="I364" s="16"/>
      <c r="J364" s="16"/>
      <c r="K364" s="16"/>
      <c r="L364" s="199"/>
      <c r="M364" s="199"/>
    </row>
    <row r="365" spans="4:13" ht="12.75" customHeight="1">
      <c r="D365" s="63"/>
      <c r="E365" s="16"/>
      <c r="F365" s="16"/>
      <c r="G365" s="16"/>
      <c r="H365" s="35"/>
      <c r="I365" s="16"/>
      <c r="J365" s="16"/>
      <c r="K365" s="16"/>
      <c r="L365" s="199"/>
      <c r="M365" s="199"/>
    </row>
    <row r="366" spans="4:13" ht="12.75" customHeight="1">
      <c r="D366" s="63"/>
      <c r="E366" s="16"/>
      <c r="F366" s="16"/>
      <c r="G366" s="16"/>
      <c r="H366" s="35"/>
      <c r="I366" s="16"/>
      <c r="J366" s="16"/>
      <c r="K366" s="16"/>
      <c r="L366" s="199"/>
      <c r="M366" s="199"/>
    </row>
    <row r="367" spans="4:13" ht="12.75" customHeight="1">
      <c r="D367" s="63"/>
      <c r="E367" s="16"/>
      <c r="F367" s="16"/>
      <c r="G367" s="16"/>
      <c r="H367" s="35"/>
      <c r="I367" s="16"/>
      <c r="J367" s="16"/>
      <c r="K367" s="16"/>
      <c r="L367" s="199"/>
      <c r="M367" s="199"/>
    </row>
    <row r="368" spans="4:13" ht="12.75" customHeight="1">
      <c r="D368" s="63"/>
      <c r="E368" s="16"/>
      <c r="F368" s="16"/>
      <c r="G368" s="16"/>
      <c r="H368" s="35"/>
      <c r="I368" s="16"/>
      <c r="J368" s="16"/>
      <c r="K368" s="16"/>
      <c r="L368" s="199"/>
      <c r="M368" s="199"/>
    </row>
    <row r="369" spans="4:13" ht="12.75" customHeight="1">
      <c r="D369" s="63"/>
      <c r="E369" s="16"/>
      <c r="F369" s="16"/>
      <c r="G369" s="16"/>
      <c r="H369" s="35"/>
      <c r="I369" s="16"/>
      <c r="J369" s="16"/>
      <c r="K369" s="16"/>
      <c r="L369" s="199"/>
      <c r="M369" s="199"/>
    </row>
    <row r="370" spans="4:13" ht="12.75" customHeight="1">
      <c r="D370" s="63"/>
      <c r="E370" s="16"/>
      <c r="F370" s="16"/>
      <c r="G370" s="16"/>
      <c r="H370" s="35"/>
      <c r="I370" s="16"/>
      <c r="J370" s="16"/>
      <c r="K370" s="16"/>
      <c r="L370" s="199"/>
      <c r="M370" s="199"/>
    </row>
    <row r="371" spans="4:13" ht="12.75" customHeight="1">
      <c r="D371" s="63"/>
      <c r="E371" s="16"/>
      <c r="F371" s="16"/>
      <c r="G371" s="16"/>
      <c r="H371" s="35"/>
      <c r="I371" s="16"/>
      <c r="J371" s="16"/>
      <c r="K371" s="16"/>
      <c r="L371" s="199"/>
      <c r="M371" s="199"/>
    </row>
    <row r="372" spans="4:13" ht="12.75" customHeight="1">
      <c r="D372" s="63"/>
      <c r="E372" s="16"/>
      <c r="F372" s="16"/>
      <c r="G372" s="16"/>
      <c r="H372" s="35"/>
      <c r="I372" s="16"/>
      <c r="J372" s="16"/>
      <c r="K372" s="16"/>
      <c r="L372" s="199"/>
      <c r="M372" s="199"/>
    </row>
    <row r="373" spans="4:13" ht="12.75" customHeight="1">
      <c r="D373" s="63"/>
      <c r="E373" s="16"/>
      <c r="F373" s="16"/>
      <c r="G373" s="16"/>
      <c r="H373" s="35"/>
      <c r="I373" s="16"/>
      <c r="J373" s="16"/>
      <c r="K373" s="16"/>
      <c r="L373" s="199"/>
      <c r="M373" s="199"/>
    </row>
    <row r="374" spans="4:13" ht="12.75" customHeight="1">
      <c r="D374" s="63"/>
      <c r="E374" s="16"/>
      <c r="F374" s="16"/>
      <c r="G374" s="16"/>
      <c r="H374" s="35"/>
      <c r="I374" s="16"/>
      <c r="J374" s="16"/>
      <c r="K374" s="16"/>
      <c r="L374" s="199"/>
      <c r="M374" s="199"/>
    </row>
  </sheetData>
  <sheetProtection algorithmName="SHA-512" hashValue="jNr46LrYZOMdEyXvGjKqCBYnFNZxHx+sDwgOMS+IcM2s9fVKYn7qFPkLy8zCEsqovvUGzT8Xoa/P1GRM0fd01Q==" saltValue="iedY4ObJlXBuweu/kCnAcQ==" spinCount="100000" sheet="1" objects="1" scenarios="1"/>
  <mergeCells count="19">
    <mergeCell ref="I132:K133"/>
    <mergeCell ref="I136:K137"/>
    <mergeCell ref="D4:E4"/>
    <mergeCell ref="AJ4:AJ26"/>
    <mergeCell ref="AT4:AY5"/>
    <mergeCell ref="DJ6:DK6"/>
    <mergeCell ref="AH4:AI4"/>
    <mergeCell ref="AL6:AM6"/>
    <mergeCell ref="B128:F128"/>
    <mergeCell ref="G128:H128"/>
    <mergeCell ref="AZ4:BD5"/>
    <mergeCell ref="BE4:BQ5"/>
    <mergeCell ref="BR4:BW5"/>
    <mergeCell ref="B6:C6"/>
    <mergeCell ref="BX4:CD5"/>
    <mergeCell ref="CE4:CK5"/>
    <mergeCell ref="CL4:CQ5"/>
    <mergeCell ref="CS4:DA5"/>
    <mergeCell ref="DB4:DI5"/>
  </mergeCells>
  <phoneticPr fontId="85"/>
  <dataValidations count="4">
    <dataValidation type="list" allowBlank="1" showInputMessage="1" showErrorMessage="1" prompt=" - " sqref="G7:G9 G102:G127" xr:uid="{00000000-0002-0000-0200-000000000000}">
      <formula1>$F$161:$F$175</formula1>
    </dataValidation>
    <dataValidation type="list" allowBlank="1" showInputMessage="1" showErrorMessage="1" prompt=" - " sqref="H7:H9 H102:H127" xr:uid="{00000000-0002-0000-0200-000001000000}">
      <formula1>$F$136:$F$159</formula1>
    </dataValidation>
    <dataValidation type="list" allowBlank="1" showInputMessage="1" showErrorMessage="1" prompt=" - " sqref="G10:G101" xr:uid="{00000000-0002-0000-0200-000002000000}">
      <formula1>$F$159:$F$168</formula1>
    </dataValidation>
    <dataValidation type="list" allowBlank="1" showInputMessage="1" showErrorMessage="1" prompt=" - " sqref="H10:H101" xr:uid="{00000000-0002-0000-0200-000003000000}">
      <formula1>$F$129:$F$157</formula1>
    </dataValidation>
  </dataValidations>
  <hyperlinks>
    <hyperlink ref="L7" location="'預金出納帳'!I874" display="預金出納帳Y-868" xr:uid="{00000000-0004-0000-0200-000000000000}"/>
    <hyperlink ref="L83" location="'預金出納帳'!I901" display="預金出納帳Y-895" xr:uid="{00000000-0004-0000-0200-000001000000}"/>
    <hyperlink ref="L96" location="'預金出納帳'!I906" display="預金出納帳Y-900" xr:uid="{00000000-0004-0000-0200-000002000000}"/>
  </hyperlinks>
  <pageMargins left="0.19685039370078738" right="0.19685039370078738" top="0.59055118110236227" bottom="0.19685039370078741" header="0" footer="0"/>
  <pageSetup paperSize="9" fitToHeight="0" orientation="portrait"/>
  <headerFooter>
    <oddFooter>&amp;C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DI96"/>
  <sheetViews>
    <sheetView workbookViewId="0"/>
  </sheetViews>
  <sheetFormatPr baseColWidth="10" defaultColWidth="14.5" defaultRowHeight="15" customHeight="1"/>
  <cols>
    <col min="1" max="2" width="4.5" customWidth="1"/>
    <col min="3" max="3" width="11.5" customWidth="1"/>
    <col min="4" max="4" width="15.33203125" customWidth="1"/>
    <col min="5" max="5" width="40.6640625" customWidth="1"/>
    <col min="6" max="7" width="13.6640625" customWidth="1"/>
    <col min="8" max="8" width="11" customWidth="1"/>
    <col min="9" max="10" width="14.6640625" customWidth="1"/>
    <col min="11" max="11" width="10.6640625" customWidth="1"/>
    <col min="12" max="16" width="8.6640625" hidden="1" customWidth="1"/>
    <col min="17" max="33" width="8.6640625" customWidth="1"/>
    <col min="34" max="34" width="2.6640625" customWidth="1"/>
    <col min="35" max="39" width="10" hidden="1" customWidth="1"/>
    <col min="40" max="40" width="0.5" hidden="1" customWidth="1"/>
    <col min="41" max="90" width="10" hidden="1" customWidth="1"/>
    <col min="91" max="91" width="0.5" customWidth="1"/>
    <col min="92" max="100" width="8.6640625" customWidth="1"/>
    <col min="101" max="108" width="10" hidden="1" customWidth="1"/>
    <col min="109" max="113" width="10" customWidth="1"/>
  </cols>
  <sheetData>
    <row r="1" spans="1:113" ht="22.5" customHeight="1">
      <c r="A1" s="226"/>
      <c r="B1" s="199"/>
      <c r="C1" s="296"/>
      <c r="D1" s="208"/>
      <c r="E1" s="200"/>
      <c r="F1" s="200"/>
      <c r="G1" s="208"/>
      <c r="H1" s="297"/>
      <c r="I1" s="298"/>
      <c r="J1" s="299"/>
      <c r="K1" s="299"/>
      <c r="L1" s="300"/>
      <c r="M1" s="300"/>
      <c r="N1" s="300"/>
      <c r="O1" s="300"/>
      <c r="P1" s="300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56"/>
      <c r="AI1" s="302" t="s">
        <v>18</v>
      </c>
      <c r="AJ1" s="303" t="s">
        <v>19</v>
      </c>
      <c r="AK1" s="303" t="s">
        <v>20</v>
      </c>
      <c r="AL1" s="303" t="s">
        <v>21</v>
      </c>
      <c r="AM1" s="304" t="s">
        <v>22</v>
      </c>
      <c r="AN1" s="56"/>
      <c r="AO1" s="671" t="s">
        <v>23</v>
      </c>
      <c r="AP1" s="666"/>
      <c r="AQ1" s="666"/>
      <c r="AR1" s="666"/>
      <c r="AS1" s="666"/>
      <c r="AT1" s="667"/>
      <c r="AU1" s="668" t="s">
        <v>24</v>
      </c>
      <c r="AV1" s="666"/>
      <c r="AW1" s="666"/>
      <c r="AX1" s="666"/>
      <c r="AY1" s="667"/>
      <c r="AZ1" s="668" t="s">
        <v>25</v>
      </c>
      <c r="BA1" s="666"/>
      <c r="BB1" s="666"/>
      <c r="BC1" s="666"/>
      <c r="BD1" s="666"/>
      <c r="BE1" s="666"/>
      <c r="BF1" s="666"/>
      <c r="BG1" s="666"/>
      <c r="BH1" s="666"/>
      <c r="BI1" s="666"/>
      <c r="BJ1" s="666"/>
      <c r="BK1" s="666"/>
      <c r="BL1" s="667"/>
      <c r="BM1" s="668" t="s">
        <v>26</v>
      </c>
      <c r="BN1" s="666"/>
      <c r="BO1" s="666"/>
      <c r="BP1" s="666"/>
      <c r="BQ1" s="666"/>
      <c r="BR1" s="667"/>
      <c r="BS1" s="668" t="s">
        <v>27</v>
      </c>
      <c r="BT1" s="666"/>
      <c r="BU1" s="666"/>
      <c r="BV1" s="666"/>
      <c r="BW1" s="666"/>
      <c r="BX1" s="666"/>
      <c r="BY1" s="667"/>
      <c r="BZ1" s="668" t="s">
        <v>28</v>
      </c>
      <c r="CA1" s="666"/>
      <c r="CB1" s="666"/>
      <c r="CC1" s="666"/>
      <c r="CD1" s="666"/>
      <c r="CE1" s="666"/>
      <c r="CF1" s="667"/>
      <c r="CG1" s="668" t="s">
        <v>29</v>
      </c>
      <c r="CH1" s="666"/>
      <c r="CI1" s="666"/>
      <c r="CJ1" s="666"/>
      <c r="CK1" s="666"/>
      <c r="CL1" s="666"/>
      <c r="CM1" s="61"/>
      <c r="CN1" s="665" t="s">
        <v>30</v>
      </c>
      <c r="CO1" s="666"/>
      <c r="CP1" s="666"/>
      <c r="CQ1" s="666"/>
      <c r="CR1" s="666"/>
      <c r="CS1" s="666"/>
      <c r="CT1" s="666"/>
      <c r="CU1" s="666"/>
      <c r="CV1" s="667"/>
      <c r="CW1" s="668" t="s">
        <v>31</v>
      </c>
      <c r="CX1" s="666"/>
      <c r="CY1" s="666"/>
      <c r="CZ1" s="666"/>
      <c r="DA1" s="666"/>
      <c r="DB1" s="666"/>
      <c r="DC1" s="666"/>
      <c r="DD1" s="669"/>
      <c r="DE1" s="301"/>
      <c r="DF1" s="301"/>
      <c r="DG1" s="301"/>
      <c r="DH1" s="301"/>
      <c r="DI1" s="301"/>
    </row>
    <row r="2" spans="1:113" ht="48.75" customHeight="1">
      <c r="A2" s="642" t="s">
        <v>238</v>
      </c>
      <c r="B2" s="643"/>
      <c r="C2" s="71" t="s">
        <v>33</v>
      </c>
      <c r="D2" s="72" t="s">
        <v>34</v>
      </c>
      <c r="E2" s="73" t="s">
        <v>35</v>
      </c>
      <c r="F2" s="74" t="s">
        <v>112</v>
      </c>
      <c r="G2" s="75" t="s">
        <v>239</v>
      </c>
      <c r="H2" s="305" t="s">
        <v>39</v>
      </c>
      <c r="I2" s="79" t="s">
        <v>41</v>
      </c>
      <c r="J2" s="78" t="s">
        <v>240</v>
      </c>
      <c r="K2" s="78" t="s">
        <v>120</v>
      </c>
      <c r="L2" s="79" t="s">
        <v>44</v>
      </c>
      <c r="M2" s="80" t="s">
        <v>45</v>
      </c>
      <c r="N2" s="81" t="s">
        <v>46</v>
      </c>
      <c r="O2" s="81" t="s">
        <v>47</v>
      </c>
      <c r="P2" s="82" t="s">
        <v>48</v>
      </c>
      <c r="Q2" s="71" t="s">
        <v>49</v>
      </c>
      <c r="R2" s="83" t="s">
        <v>50</v>
      </c>
      <c r="S2" s="83" t="s">
        <v>51</v>
      </c>
      <c r="T2" s="83" t="s">
        <v>52</v>
      </c>
      <c r="U2" s="83" t="s">
        <v>53</v>
      </c>
      <c r="V2" s="83" t="s">
        <v>54</v>
      </c>
      <c r="W2" s="83" t="s">
        <v>55</v>
      </c>
      <c r="X2" s="83" t="s">
        <v>56</v>
      </c>
      <c r="Y2" s="83" t="s">
        <v>57</v>
      </c>
      <c r="Z2" s="83" t="s">
        <v>58</v>
      </c>
      <c r="AA2" s="83" t="s">
        <v>59</v>
      </c>
      <c r="AB2" s="83" t="s">
        <v>60</v>
      </c>
      <c r="AC2" s="83" t="s">
        <v>61</v>
      </c>
      <c r="AD2" s="83" t="s">
        <v>62</v>
      </c>
      <c r="AE2" s="83" t="s">
        <v>63</v>
      </c>
      <c r="AF2" s="71" t="s">
        <v>64</v>
      </c>
      <c r="AG2" s="84" t="s">
        <v>65</v>
      </c>
      <c r="AH2" s="56"/>
      <c r="AI2" s="86" t="s">
        <v>44</v>
      </c>
      <c r="AJ2" s="87" t="s">
        <v>45</v>
      </c>
      <c r="AK2" s="87" t="s">
        <v>46</v>
      </c>
      <c r="AL2" s="87" t="s">
        <v>47</v>
      </c>
      <c r="AM2" s="88" t="s">
        <v>48</v>
      </c>
      <c r="AN2" s="89"/>
      <c r="AO2" s="90" t="s">
        <v>62</v>
      </c>
      <c r="AP2" s="91" t="s">
        <v>51</v>
      </c>
      <c r="AQ2" s="91" t="s">
        <v>52</v>
      </c>
      <c r="AR2" s="91" t="s">
        <v>54</v>
      </c>
      <c r="AS2" s="91" t="s">
        <v>55</v>
      </c>
      <c r="AT2" s="92" t="s">
        <v>64</v>
      </c>
      <c r="AU2" s="91" t="s">
        <v>51</v>
      </c>
      <c r="AV2" s="91" t="s">
        <v>52</v>
      </c>
      <c r="AW2" s="91" t="s">
        <v>54</v>
      </c>
      <c r="AX2" s="91" t="s">
        <v>55</v>
      </c>
      <c r="AY2" s="92" t="s">
        <v>64</v>
      </c>
      <c r="AZ2" s="93" t="s">
        <v>49</v>
      </c>
      <c r="BA2" s="93" t="s">
        <v>50</v>
      </c>
      <c r="BB2" s="91" t="s">
        <v>52</v>
      </c>
      <c r="BC2" s="91" t="s">
        <v>54</v>
      </c>
      <c r="BD2" s="93" t="s">
        <v>55</v>
      </c>
      <c r="BE2" s="91" t="s">
        <v>56</v>
      </c>
      <c r="BF2" s="91" t="s">
        <v>66</v>
      </c>
      <c r="BG2" s="91" t="s">
        <v>58</v>
      </c>
      <c r="BH2" s="91" t="s">
        <v>59</v>
      </c>
      <c r="BI2" s="91" t="s">
        <v>60</v>
      </c>
      <c r="BJ2" s="91" t="s">
        <v>67</v>
      </c>
      <c r="BK2" s="94" t="s">
        <v>64</v>
      </c>
      <c r="BL2" s="92" t="s">
        <v>65</v>
      </c>
      <c r="BM2" s="91" t="s">
        <v>50</v>
      </c>
      <c r="BN2" s="91" t="s">
        <v>51</v>
      </c>
      <c r="BO2" s="91" t="s">
        <v>52</v>
      </c>
      <c r="BP2" s="91" t="s">
        <v>54</v>
      </c>
      <c r="BQ2" s="91" t="s">
        <v>55</v>
      </c>
      <c r="BR2" s="92" t="s">
        <v>64</v>
      </c>
      <c r="BS2" s="91" t="s">
        <v>50</v>
      </c>
      <c r="BT2" s="91" t="s">
        <v>51</v>
      </c>
      <c r="BU2" s="91" t="s">
        <v>52</v>
      </c>
      <c r="BV2" s="91" t="s">
        <v>54</v>
      </c>
      <c r="BW2" s="91" t="s">
        <v>55</v>
      </c>
      <c r="BX2" s="91" t="s">
        <v>61</v>
      </c>
      <c r="BY2" s="92" t="s">
        <v>64</v>
      </c>
      <c r="BZ2" s="91" t="s">
        <v>50</v>
      </c>
      <c r="CA2" s="91" t="s">
        <v>51</v>
      </c>
      <c r="CB2" s="91" t="s">
        <v>52</v>
      </c>
      <c r="CC2" s="91" t="s">
        <v>54</v>
      </c>
      <c r="CD2" s="91" t="s">
        <v>55</v>
      </c>
      <c r="CE2" s="91" t="s">
        <v>61</v>
      </c>
      <c r="CF2" s="92" t="s">
        <v>64</v>
      </c>
      <c r="CG2" s="91" t="s">
        <v>50</v>
      </c>
      <c r="CH2" s="91" t="s">
        <v>51</v>
      </c>
      <c r="CI2" s="91" t="s">
        <v>52</v>
      </c>
      <c r="CJ2" s="91" t="s">
        <v>54</v>
      </c>
      <c r="CK2" s="91" t="s">
        <v>55</v>
      </c>
      <c r="CL2" s="95" t="s">
        <v>64</v>
      </c>
      <c r="CM2" s="61"/>
      <c r="CN2" s="93" t="s">
        <v>50</v>
      </c>
      <c r="CO2" s="91" t="s">
        <v>51</v>
      </c>
      <c r="CP2" s="91" t="s">
        <v>52</v>
      </c>
      <c r="CQ2" s="91" t="s">
        <v>53</v>
      </c>
      <c r="CR2" s="91" t="s">
        <v>54</v>
      </c>
      <c r="CS2" s="91" t="s">
        <v>55</v>
      </c>
      <c r="CT2" s="91" t="s">
        <v>61</v>
      </c>
      <c r="CU2" s="91" t="s">
        <v>63</v>
      </c>
      <c r="CV2" s="92" t="s">
        <v>64</v>
      </c>
      <c r="CW2" s="96" t="s">
        <v>50</v>
      </c>
      <c r="CX2" s="91" t="s">
        <v>51</v>
      </c>
      <c r="CY2" s="91" t="s">
        <v>52</v>
      </c>
      <c r="CZ2" s="91" t="s">
        <v>53</v>
      </c>
      <c r="DA2" s="91" t="s">
        <v>54</v>
      </c>
      <c r="DB2" s="91" t="s">
        <v>55</v>
      </c>
      <c r="DC2" s="91" t="s">
        <v>61</v>
      </c>
      <c r="DD2" s="97" t="s">
        <v>64</v>
      </c>
      <c r="DE2" s="301"/>
      <c r="DF2" s="301"/>
      <c r="DG2" s="301"/>
      <c r="DH2" s="301"/>
      <c r="DI2" s="301"/>
    </row>
    <row r="3" spans="1:113" ht="22.5" customHeight="1">
      <c r="A3" s="306" t="s">
        <v>123</v>
      </c>
      <c r="B3" s="248">
        <v>5</v>
      </c>
      <c r="C3" s="259">
        <v>45717</v>
      </c>
      <c r="D3" s="281" t="s">
        <v>128</v>
      </c>
      <c r="E3" s="261" t="s">
        <v>131</v>
      </c>
      <c r="F3" s="238" t="s">
        <v>30</v>
      </c>
      <c r="G3" s="254" t="s">
        <v>54</v>
      </c>
      <c r="H3" s="307">
        <v>1920</v>
      </c>
      <c r="I3" s="308"/>
      <c r="J3" s="256" t="str">
        <f t="shared" ref="J3:J4" si="0">HYPERLINK("./領収書_公開用/外領収書G3-6.pdf","領収書G3-G6")</f>
        <v>領収書G3-G6</v>
      </c>
      <c r="K3" s="267"/>
      <c r="L3" s="258" t="s">
        <v>241</v>
      </c>
      <c r="M3" s="136" t="s">
        <v>241</v>
      </c>
      <c r="N3" s="136" t="s">
        <v>241</v>
      </c>
      <c r="O3" s="136" t="s">
        <v>241</v>
      </c>
      <c r="P3" s="137" t="s">
        <v>241</v>
      </c>
      <c r="Q3" s="122" t="s">
        <v>241</v>
      </c>
      <c r="R3" s="123" t="s">
        <v>241</v>
      </c>
      <c r="S3" s="123" t="s">
        <v>241</v>
      </c>
      <c r="T3" s="123" t="s">
        <v>241</v>
      </c>
      <c r="U3" s="122" t="s">
        <v>241</v>
      </c>
      <c r="V3" s="123">
        <v>1920</v>
      </c>
      <c r="W3" s="123" t="s">
        <v>241</v>
      </c>
      <c r="X3" s="123" t="s">
        <v>241</v>
      </c>
      <c r="Y3" s="122" t="s">
        <v>241</v>
      </c>
      <c r="Z3" s="123" t="s">
        <v>241</v>
      </c>
      <c r="AA3" s="123" t="s">
        <v>241</v>
      </c>
      <c r="AB3" s="123" t="s">
        <v>241</v>
      </c>
      <c r="AC3" s="123" t="s">
        <v>241</v>
      </c>
      <c r="AD3" s="123" t="s">
        <v>241</v>
      </c>
      <c r="AE3" s="123" t="s">
        <v>241</v>
      </c>
      <c r="AF3" s="122" t="s">
        <v>241</v>
      </c>
      <c r="AG3" s="129" t="s">
        <v>241</v>
      </c>
      <c r="AH3" s="38"/>
      <c r="AI3" s="138" t="s">
        <v>241</v>
      </c>
      <c r="AJ3" s="139" t="s">
        <v>241</v>
      </c>
      <c r="AK3" s="139" t="s">
        <v>241</v>
      </c>
      <c r="AL3" s="139" t="s">
        <v>241</v>
      </c>
      <c r="AM3" s="139" t="s">
        <v>241</v>
      </c>
      <c r="AN3" s="118"/>
      <c r="AO3" s="138" t="s">
        <v>241</v>
      </c>
      <c r="AP3" s="139" t="s">
        <v>241</v>
      </c>
      <c r="AQ3" s="139" t="s">
        <v>241</v>
      </c>
      <c r="AR3" s="139" t="s">
        <v>241</v>
      </c>
      <c r="AS3" s="139" t="s">
        <v>241</v>
      </c>
      <c r="AT3" s="140" t="s">
        <v>241</v>
      </c>
      <c r="AU3" s="141" t="s">
        <v>241</v>
      </c>
      <c r="AV3" s="139" t="s">
        <v>241</v>
      </c>
      <c r="AW3" s="139" t="s">
        <v>241</v>
      </c>
      <c r="AX3" s="139" t="s">
        <v>241</v>
      </c>
      <c r="AY3" s="140" t="s">
        <v>241</v>
      </c>
      <c r="AZ3" s="122" t="s">
        <v>241</v>
      </c>
      <c r="BA3" s="123" t="s">
        <v>241</v>
      </c>
      <c r="BB3" s="123" t="s">
        <v>241</v>
      </c>
      <c r="BC3" s="123" t="s">
        <v>241</v>
      </c>
      <c r="BD3" s="122" t="s">
        <v>241</v>
      </c>
      <c r="BE3" s="123" t="s">
        <v>241</v>
      </c>
      <c r="BF3" s="123" t="s">
        <v>241</v>
      </c>
      <c r="BG3" s="123" t="s">
        <v>241</v>
      </c>
      <c r="BH3" s="123" t="s">
        <v>241</v>
      </c>
      <c r="BI3" s="123" t="s">
        <v>241</v>
      </c>
      <c r="BJ3" s="123" t="s">
        <v>241</v>
      </c>
      <c r="BK3" s="123" t="s">
        <v>241</v>
      </c>
      <c r="BL3" s="124" t="s">
        <v>241</v>
      </c>
      <c r="BM3" s="141" t="s">
        <v>241</v>
      </c>
      <c r="BN3" s="139" t="s">
        <v>241</v>
      </c>
      <c r="BO3" s="139" t="s">
        <v>241</v>
      </c>
      <c r="BP3" s="139" t="s">
        <v>241</v>
      </c>
      <c r="BQ3" s="139" t="s">
        <v>241</v>
      </c>
      <c r="BR3" s="140" t="s">
        <v>241</v>
      </c>
      <c r="BS3" s="141" t="s">
        <v>241</v>
      </c>
      <c r="BT3" s="139" t="s">
        <v>241</v>
      </c>
      <c r="BU3" s="139" t="s">
        <v>241</v>
      </c>
      <c r="BV3" s="139" t="s">
        <v>241</v>
      </c>
      <c r="BW3" s="139" t="s">
        <v>241</v>
      </c>
      <c r="BX3" s="139" t="s">
        <v>241</v>
      </c>
      <c r="BY3" s="140" t="s">
        <v>241</v>
      </c>
      <c r="BZ3" s="141" t="s">
        <v>241</v>
      </c>
      <c r="CA3" s="139" t="s">
        <v>241</v>
      </c>
      <c r="CB3" s="139" t="s">
        <v>241</v>
      </c>
      <c r="CC3" s="139" t="s">
        <v>241</v>
      </c>
      <c r="CD3" s="139" t="s">
        <v>241</v>
      </c>
      <c r="CE3" s="139" t="s">
        <v>241</v>
      </c>
      <c r="CF3" s="140" t="s">
        <v>241</v>
      </c>
      <c r="CG3" s="141" t="s">
        <v>241</v>
      </c>
      <c r="CH3" s="139" t="s">
        <v>241</v>
      </c>
      <c r="CI3" s="139" t="s">
        <v>241</v>
      </c>
      <c r="CJ3" s="139" t="s">
        <v>241</v>
      </c>
      <c r="CK3" s="139" t="s">
        <v>241</v>
      </c>
      <c r="CL3" s="154" t="s">
        <v>241</v>
      </c>
      <c r="CM3" s="127"/>
      <c r="CN3" s="122" t="s">
        <v>241</v>
      </c>
      <c r="CO3" s="123" t="s">
        <v>241</v>
      </c>
      <c r="CP3" s="123" t="s">
        <v>241</v>
      </c>
      <c r="CQ3" s="123" t="s">
        <v>241</v>
      </c>
      <c r="CR3" s="123">
        <v>1920</v>
      </c>
      <c r="CS3" s="123" t="s">
        <v>241</v>
      </c>
      <c r="CT3" s="123" t="s">
        <v>241</v>
      </c>
      <c r="CU3" s="123" t="s">
        <v>241</v>
      </c>
      <c r="CV3" s="124" t="s">
        <v>241</v>
      </c>
      <c r="CW3" s="128" t="s">
        <v>241</v>
      </c>
      <c r="CX3" s="123" t="s">
        <v>241</v>
      </c>
      <c r="CY3" s="123" t="s">
        <v>241</v>
      </c>
      <c r="CZ3" s="123" t="s">
        <v>241</v>
      </c>
      <c r="DA3" s="123" t="s">
        <v>241</v>
      </c>
      <c r="DB3" s="123" t="s">
        <v>241</v>
      </c>
      <c r="DC3" s="123" t="s">
        <v>241</v>
      </c>
      <c r="DD3" s="129" t="s">
        <v>241</v>
      </c>
      <c r="DE3" s="301"/>
      <c r="DF3" s="301"/>
      <c r="DG3" s="301"/>
      <c r="DH3" s="301"/>
      <c r="DI3" s="301"/>
    </row>
    <row r="4" spans="1:113" ht="22.5" customHeight="1">
      <c r="A4" s="306" t="s">
        <v>123</v>
      </c>
      <c r="B4" s="248">
        <v>6</v>
      </c>
      <c r="C4" s="259">
        <v>45717</v>
      </c>
      <c r="D4" s="281" t="s">
        <v>128</v>
      </c>
      <c r="E4" s="261" t="s">
        <v>132</v>
      </c>
      <c r="F4" s="238" t="s">
        <v>30</v>
      </c>
      <c r="G4" s="254" t="s">
        <v>54</v>
      </c>
      <c r="H4" s="307">
        <v>6699</v>
      </c>
      <c r="I4" s="308"/>
      <c r="J4" s="256" t="str">
        <f t="shared" si="0"/>
        <v>領収書G3-G6</v>
      </c>
      <c r="K4" s="267"/>
      <c r="L4" s="258" t="s">
        <v>241</v>
      </c>
      <c r="M4" s="136" t="s">
        <v>241</v>
      </c>
      <c r="N4" s="136" t="s">
        <v>241</v>
      </c>
      <c r="O4" s="136" t="s">
        <v>241</v>
      </c>
      <c r="P4" s="137" t="s">
        <v>241</v>
      </c>
      <c r="Q4" s="122" t="s">
        <v>241</v>
      </c>
      <c r="R4" s="123" t="s">
        <v>241</v>
      </c>
      <c r="S4" s="123" t="s">
        <v>241</v>
      </c>
      <c r="T4" s="123" t="s">
        <v>241</v>
      </c>
      <c r="U4" s="122" t="s">
        <v>241</v>
      </c>
      <c r="V4" s="123">
        <v>6699</v>
      </c>
      <c r="W4" s="123" t="s">
        <v>241</v>
      </c>
      <c r="X4" s="123" t="s">
        <v>241</v>
      </c>
      <c r="Y4" s="122" t="s">
        <v>241</v>
      </c>
      <c r="Z4" s="123" t="s">
        <v>241</v>
      </c>
      <c r="AA4" s="123" t="s">
        <v>241</v>
      </c>
      <c r="AB4" s="123" t="s">
        <v>241</v>
      </c>
      <c r="AC4" s="123" t="s">
        <v>241</v>
      </c>
      <c r="AD4" s="123" t="s">
        <v>241</v>
      </c>
      <c r="AE4" s="123" t="s">
        <v>241</v>
      </c>
      <c r="AF4" s="122" t="s">
        <v>241</v>
      </c>
      <c r="AG4" s="129" t="s">
        <v>241</v>
      </c>
      <c r="AH4" s="38"/>
      <c r="AI4" s="138" t="s">
        <v>241</v>
      </c>
      <c r="AJ4" s="139" t="s">
        <v>241</v>
      </c>
      <c r="AK4" s="139" t="s">
        <v>241</v>
      </c>
      <c r="AL4" s="139" t="s">
        <v>241</v>
      </c>
      <c r="AM4" s="139" t="s">
        <v>241</v>
      </c>
      <c r="AN4" s="118"/>
      <c r="AO4" s="138" t="s">
        <v>241</v>
      </c>
      <c r="AP4" s="139" t="s">
        <v>241</v>
      </c>
      <c r="AQ4" s="139" t="s">
        <v>241</v>
      </c>
      <c r="AR4" s="139" t="s">
        <v>241</v>
      </c>
      <c r="AS4" s="139" t="s">
        <v>241</v>
      </c>
      <c r="AT4" s="140" t="s">
        <v>241</v>
      </c>
      <c r="AU4" s="141" t="s">
        <v>241</v>
      </c>
      <c r="AV4" s="139" t="s">
        <v>241</v>
      </c>
      <c r="AW4" s="139" t="s">
        <v>241</v>
      </c>
      <c r="AX4" s="139" t="s">
        <v>241</v>
      </c>
      <c r="AY4" s="140" t="s">
        <v>241</v>
      </c>
      <c r="AZ4" s="122" t="s">
        <v>241</v>
      </c>
      <c r="BA4" s="123" t="s">
        <v>241</v>
      </c>
      <c r="BB4" s="123" t="s">
        <v>241</v>
      </c>
      <c r="BC4" s="123" t="s">
        <v>241</v>
      </c>
      <c r="BD4" s="122" t="s">
        <v>241</v>
      </c>
      <c r="BE4" s="123" t="s">
        <v>241</v>
      </c>
      <c r="BF4" s="123" t="s">
        <v>241</v>
      </c>
      <c r="BG4" s="123" t="s">
        <v>241</v>
      </c>
      <c r="BH4" s="123" t="s">
        <v>241</v>
      </c>
      <c r="BI4" s="123" t="s">
        <v>241</v>
      </c>
      <c r="BJ4" s="123" t="s">
        <v>241</v>
      </c>
      <c r="BK4" s="123" t="s">
        <v>241</v>
      </c>
      <c r="BL4" s="124" t="s">
        <v>241</v>
      </c>
      <c r="BM4" s="142" t="s">
        <v>241</v>
      </c>
      <c r="BN4" s="143" t="s">
        <v>241</v>
      </c>
      <c r="BO4" s="143" t="s">
        <v>241</v>
      </c>
      <c r="BP4" s="143" t="s">
        <v>241</v>
      </c>
      <c r="BQ4" s="143" t="s">
        <v>241</v>
      </c>
      <c r="BR4" s="144" t="s">
        <v>241</v>
      </c>
      <c r="BS4" s="141" t="s">
        <v>241</v>
      </c>
      <c r="BT4" s="139" t="s">
        <v>241</v>
      </c>
      <c r="BU4" s="139" t="s">
        <v>241</v>
      </c>
      <c r="BV4" s="139" t="s">
        <v>241</v>
      </c>
      <c r="BW4" s="139" t="s">
        <v>241</v>
      </c>
      <c r="BX4" s="139" t="s">
        <v>241</v>
      </c>
      <c r="BY4" s="140" t="s">
        <v>241</v>
      </c>
      <c r="BZ4" s="141" t="s">
        <v>241</v>
      </c>
      <c r="CA4" s="139" t="s">
        <v>241</v>
      </c>
      <c r="CB4" s="139" t="s">
        <v>241</v>
      </c>
      <c r="CC4" s="139" t="s">
        <v>241</v>
      </c>
      <c r="CD4" s="139" t="s">
        <v>241</v>
      </c>
      <c r="CE4" s="139" t="s">
        <v>241</v>
      </c>
      <c r="CF4" s="140" t="s">
        <v>241</v>
      </c>
      <c r="CG4" s="142" t="s">
        <v>241</v>
      </c>
      <c r="CH4" s="143" t="s">
        <v>241</v>
      </c>
      <c r="CI4" s="143" t="s">
        <v>241</v>
      </c>
      <c r="CJ4" s="143" t="s">
        <v>241</v>
      </c>
      <c r="CK4" s="143" t="s">
        <v>241</v>
      </c>
      <c r="CL4" s="145" t="s">
        <v>241</v>
      </c>
      <c r="CM4" s="127"/>
      <c r="CN4" s="122" t="s">
        <v>241</v>
      </c>
      <c r="CO4" s="123" t="s">
        <v>241</v>
      </c>
      <c r="CP4" s="123" t="s">
        <v>241</v>
      </c>
      <c r="CQ4" s="123" t="s">
        <v>241</v>
      </c>
      <c r="CR4" s="123">
        <v>6699</v>
      </c>
      <c r="CS4" s="123" t="s">
        <v>241</v>
      </c>
      <c r="CT4" s="123" t="s">
        <v>241</v>
      </c>
      <c r="CU4" s="123" t="s">
        <v>241</v>
      </c>
      <c r="CV4" s="124" t="s">
        <v>241</v>
      </c>
      <c r="CW4" s="128" t="s">
        <v>241</v>
      </c>
      <c r="CX4" s="123" t="s">
        <v>241</v>
      </c>
      <c r="CY4" s="123" t="s">
        <v>241</v>
      </c>
      <c r="CZ4" s="123" t="s">
        <v>241</v>
      </c>
      <c r="DA4" s="123" t="s">
        <v>241</v>
      </c>
      <c r="DB4" s="123" t="s">
        <v>241</v>
      </c>
      <c r="DC4" s="123" t="s">
        <v>241</v>
      </c>
      <c r="DD4" s="129" t="s">
        <v>241</v>
      </c>
      <c r="DE4" s="301"/>
      <c r="DF4" s="301"/>
      <c r="DG4" s="301"/>
      <c r="DH4" s="301"/>
      <c r="DI4" s="301"/>
    </row>
    <row r="5" spans="1:113" ht="22.5" customHeight="1">
      <c r="A5" s="306" t="s">
        <v>123</v>
      </c>
      <c r="B5" s="248">
        <v>17</v>
      </c>
      <c r="C5" s="259">
        <v>45718</v>
      </c>
      <c r="D5" s="281" t="s">
        <v>128</v>
      </c>
      <c r="E5" s="271" t="s">
        <v>142</v>
      </c>
      <c r="F5" s="272" t="s">
        <v>30</v>
      </c>
      <c r="G5" s="254" t="s">
        <v>54</v>
      </c>
      <c r="H5" s="307">
        <v>7392</v>
      </c>
      <c r="I5" s="308"/>
      <c r="J5" s="256" t="str">
        <f>HYPERLINK("./領収書_公開用/外領収書G15.pdf","領収書G15")</f>
        <v>領収書G15</v>
      </c>
      <c r="K5" s="267"/>
      <c r="L5" s="258" t="s">
        <v>241</v>
      </c>
      <c r="M5" s="136" t="s">
        <v>241</v>
      </c>
      <c r="N5" s="136" t="s">
        <v>241</v>
      </c>
      <c r="O5" s="136" t="s">
        <v>241</v>
      </c>
      <c r="P5" s="137" t="s">
        <v>241</v>
      </c>
      <c r="Q5" s="122" t="s">
        <v>241</v>
      </c>
      <c r="R5" s="123" t="s">
        <v>241</v>
      </c>
      <c r="S5" s="123" t="s">
        <v>241</v>
      </c>
      <c r="T5" s="123" t="s">
        <v>241</v>
      </c>
      <c r="U5" s="122" t="s">
        <v>241</v>
      </c>
      <c r="V5" s="123">
        <v>7392</v>
      </c>
      <c r="W5" s="123" t="s">
        <v>241</v>
      </c>
      <c r="X5" s="123" t="s">
        <v>241</v>
      </c>
      <c r="Y5" s="122" t="s">
        <v>241</v>
      </c>
      <c r="Z5" s="123" t="s">
        <v>241</v>
      </c>
      <c r="AA5" s="123" t="s">
        <v>241</v>
      </c>
      <c r="AB5" s="123" t="s">
        <v>241</v>
      </c>
      <c r="AC5" s="123" t="s">
        <v>241</v>
      </c>
      <c r="AD5" s="123" t="s">
        <v>241</v>
      </c>
      <c r="AE5" s="123" t="s">
        <v>241</v>
      </c>
      <c r="AF5" s="122" t="s">
        <v>241</v>
      </c>
      <c r="AG5" s="129" t="s">
        <v>241</v>
      </c>
      <c r="AH5" s="38"/>
      <c r="AI5" s="138" t="s">
        <v>241</v>
      </c>
      <c r="AJ5" s="139" t="s">
        <v>241</v>
      </c>
      <c r="AK5" s="139" t="s">
        <v>241</v>
      </c>
      <c r="AL5" s="139" t="s">
        <v>241</v>
      </c>
      <c r="AM5" s="139" t="s">
        <v>241</v>
      </c>
      <c r="AN5" s="118"/>
      <c r="AO5" s="138" t="s">
        <v>241</v>
      </c>
      <c r="AP5" s="139" t="s">
        <v>241</v>
      </c>
      <c r="AQ5" s="139" t="s">
        <v>241</v>
      </c>
      <c r="AR5" s="139" t="s">
        <v>241</v>
      </c>
      <c r="AS5" s="139" t="s">
        <v>241</v>
      </c>
      <c r="AT5" s="140" t="s">
        <v>241</v>
      </c>
      <c r="AU5" s="141" t="s">
        <v>241</v>
      </c>
      <c r="AV5" s="139" t="s">
        <v>241</v>
      </c>
      <c r="AW5" s="139" t="s">
        <v>241</v>
      </c>
      <c r="AX5" s="139" t="s">
        <v>241</v>
      </c>
      <c r="AY5" s="140" t="s">
        <v>241</v>
      </c>
      <c r="AZ5" s="122" t="s">
        <v>241</v>
      </c>
      <c r="BA5" s="123" t="s">
        <v>241</v>
      </c>
      <c r="BB5" s="123" t="s">
        <v>241</v>
      </c>
      <c r="BC5" s="123" t="s">
        <v>241</v>
      </c>
      <c r="BD5" s="122" t="s">
        <v>241</v>
      </c>
      <c r="BE5" s="123" t="s">
        <v>241</v>
      </c>
      <c r="BF5" s="123" t="s">
        <v>241</v>
      </c>
      <c r="BG5" s="123" t="s">
        <v>241</v>
      </c>
      <c r="BH5" s="123" t="s">
        <v>241</v>
      </c>
      <c r="BI5" s="123" t="s">
        <v>241</v>
      </c>
      <c r="BJ5" s="123" t="s">
        <v>241</v>
      </c>
      <c r="BK5" s="123" t="s">
        <v>241</v>
      </c>
      <c r="BL5" s="124" t="s">
        <v>241</v>
      </c>
      <c r="BM5" s="141" t="s">
        <v>241</v>
      </c>
      <c r="BN5" s="139" t="s">
        <v>241</v>
      </c>
      <c r="BO5" s="139" t="s">
        <v>241</v>
      </c>
      <c r="BP5" s="139" t="s">
        <v>241</v>
      </c>
      <c r="BQ5" s="139" t="s">
        <v>241</v>
      </c>
      <c r="BR5" s="140" t="s">
        <v>241</v>
      </c>
      <c r="BS5" s="141" t="s">
        <v>241</v>
      </c>
      <c r="BT5" s="139" t="s">
        <v>241</v>
      </c>
      <c r="BU5" s="139" t="s">
        <v>241</v>
      </c>
      <c r="BV5" s="139" t="s">
        <v>241</v>
      </c>
      <c r="BW5" s="139" t="s">
        <v>241</v>
      </c>
      <c r="BX5" s="139" t="s">
        <v>241</v>
      </c>
      <c r="BY5" s="140" t="s">
        <v>241</v>
      </c>
      <c r="BZ5" s="141" t="s">
        <v>241</v>
      </c>
      <c r="CA5" s="139" t="s">
        <v>241</v>
      </c>
      <c r="CB5" s="139" t="s">
        <v>241</v>
      </c>
      <c r="CC5" s="139" t="s">
        <v>241</v>
      </c>
      <c r="CD5" s="139" t="s">
        <v>241</v>
      </c>
      <c r="CE5" s="139" t="s">
        <v>241</v>
      </c>
      <c r="CF5" s="140" t="s">
        <v>241</v>
      </c>
      <c r="CG5" s="141" t="s">
        <v>241</v>
      </c>
      <c r="CH5" s="139" t="s">
        <v>241</v>
      </c>
      <c r="CI5" s="139" t="s">
        <v>241</v>
      </c>
      <c r="CJ5" s="139" t="s">
        <v>241</v>
      </c>
      <c r="CK5" s="139" t="s">
        <v>241</v>
      </c>
      <c r="CL5" s="154" t="s">
        <v>241</v>
      </c>
      <c r="CM5" s="127"/>
      <c r="CN5" s="122" t="s">
        <v>241</v>
      </c>
      <c r="CO5" s="123" t="s">
        <v>241</v>
      </c>
      <c r="CP5" s="123" t="s">
        <v>241</v>
      </c>
      <c r="CQ5" s="123" t="s">
        <v>241</v>
      </c>
      <c r="CR5" s="123">
        <v>7392</v>
      </c>
      <c r="CS5" s="123" t="s">
        <v>241</v>
      </c>
      <c r="CT5" s="123" t="s">
        <v>241</v>
      </c>
      <c r="CU5" s="123" t="s">
        <v>241</v>
      </c>
      <c r="CV5" s="124" t="s">
        <v>241</v>
      </c>
      <c r="CW5" s="128" t="s">
        <v>241</v>
      </c>
      <c r="CX5" s="123" t="s">
        <v>241</v>
      </c>
      <c r="CY5" s="123" t="s">
        <v>241</v>
      </c>
      <c r="CZ5" s="123" t="s">
        <v>241</v>
      </c>
      <c r="DA5" s="123" t="s">
        <v>241</v>
      </c>
      <c r="DB5" s="123" t="s">
        <v>241</v>
      </c>
      <c r="DC5" s="123" t="s">
        <v>241</v>
      </c>
      <c r="DD5" s="129" t="s">
        <v>241</v>
      </c>
      <c r="DE5" s="301"/>
      <c r="DF5" s="301"/>
      <c r="DG5" s="301"/>
      <c r="DH5" s="301"/>
      <c r="DI5" s="301"/>
    </row>
    <row r="6" spans="1:113" ht="22.5" customHeight="1">
      <c r="A6" s="306" t="s">
        <v>123</v>
      </c>
      <c r="B6" s="248">
        <v>22</v>
      </c>
      <c r="C6" s="259">
        <v>45719</v>
      </c>
      <c r="D6" s="281" t="s">
        <v>128</v>
      </c>
      <c r="E6" s="271" t="s">
        <v>147</v>
      </c>
      <c r="F6" s="272" t="s">
        <v>30</v>
      </c>
      <c r="G6" s="254" t="s">
        <v>54</v>
      </c>
      <c r="H6" s="307">
        <v>2900</v>
      </c>
      <c r="I6" s="308"/>
      <c r="J6" s="256" t="str">
        <f t="shared" ref="J6:J7" si="1">HYPERLINK("./領収書_公開用/外領収書G20,21.pdf","領収書G20,G21")</f>
        <v>領収書G20,G21</v>
      </c>
      <c r="K6" s="267"/>
      <c r="L6" s="258" t="s">
        <v>241</v>
      </c>
      <c r="M6" s="136" t="s">
        <v>241</v>
      </c>
      <c r="N6" s="136" t="s">
        <v>241</v>
      </c>
      <c r="O6" s="136" t="s">
        <v>241</v>
      </c>
      <c r="P6" s="137" t="s">
        <v>241</v>
      </c>
      <c r="Q6" s="122" t="s">
        <v>241</v>
      </c>
      <c r="R6" s="123" t="s">
        <v>241</v>
      </c>
      <c r="S6" s="123" t="s">
        <v>241</v>
      </c>
      <c r="T6" s="123" t="s">
        <v>241</v>
      </c>
      <c r="U6" s="122" t="s">
        <v>241</v>
      </c>
      <c r="V6" s="123">
        <v>2900</v>
      </c>
      <c r="W6" s="123" t="s">
        <v>241</v>
      </c>
      <c r="X6" s="123" t="s">
        <v>241</v>
      </c>
      <c r="Y6" s="122" t="s">
        <v>241</v>
      </c>
      <c r="Z6" s="123" t="s">
        <v>241</v>
      </c>
      <c r="AA6" s="123" t="s">
        <v>241</v>
      </c>
      <c r="AB6" s="123" t="s">
        <v>241</v>
      </c>
      <c r="AC6" s="123" t="s">
        <v>241</v>
      </c>
      <c r="AD6" s="123" t="s">
        <v>241</v>
      </c>
      <c r="AE6" s="123" t="s">
        <v>241</v>
      </c>
      <c r="AF6" s="122" t="s">
        <v>241</v>
      </c>
      <c r="AG6" s="129" t="s">
        <v>241</v>
      </c>
      <c r="AH6" s="38"/>
      <c r="AI6" s="138" t="s">
        <v>241</v>
      </c>
      <c r="AJ6" s="139" t="s">
        <v>241</v>
      </c>
      <c r="AK6" s="139" t="s">
        <v>241</v>
      </c>
      <c r="AL6" s="139" t="s">
        <v>241</v>
      </c>
      <c r="AM6" s="139" t="s">
        <v>241</v>
      </c>
      <c r="AN6" s="118"/>
      <c r="AO6" s="138" t="s">
        <v>241</v>
      </c>
      <c r="AP6" s="139" t="s">
        <v>241</v>
      </c>
      <c r="AQ6" s="139" t="s">
        <v>241</v>
      </c>
      <c r="AR6" s="139" t="s">
        <v>241</v>
      </c>
      <c r="AS6" s="139" t="s">
        <v>241</v>
      </c>
      <c r="AT6" s="140" t="s">
        <v>241</v>
      </c>
      <c r="AU6" s="141" t="s">
        <v>241</v>
      </c>
      <c r="AV6" s="139" t="s">
        <v>241</v>
      </c>
      <c r="AW6" s="139" t="s">
        <v>241</v>
      </c>
      <c r="AX6" s="139" t="s">
        <v>241</v>
      </c>
      <c r="AY6" s="140" t="s">
        <v>241</v>
      </c>
      <c r="AZ6" s="122" t="s">
        <v>241</v>
      </c>
      <c r="BA6" s="123" t="s">
        <v>241</v>
      </c>
      <c r="BB6" s="123" t="s">
        <v>241</v>
      </c>
      <c r="BC6" s="123" t="s">
        <v>241</v>
      </c>
      <c r="BD6" s="122" t="s">
        <v>241</v>
      </c>
      <c r="BE6" s="123" t="s">
        <v>241</v>
      </c>
      <c r="BF6" s="123" t="s">
        <v>241</v>
      </c>
      <c r="BG6" s="123" t="s">
        <v>241</v>
      </c>
      <c r="BH6" s="123" t="s">
        <v>241</v>
      </c>
      <c r="BI6" s="123" t="s">
        <v>241</v>
      </c>
      <c r="BJ6" s="123" t="s">
        <v>241</v>
      </c>
      <c r="BK6" s="123" t="s">
        <v>241</v>
      </c>
      <c r="BL6" s="124" t="s">
        <v>241</v>
      </c>
      <c r="BM6" s="141" t="s">
        <v>241</v>
      </c>
      <c r="BN6" s="139" t="s">
        <v>241</v>
      </c>
      <c r="BO6" s="139" t="s">
        <v>241</v>
      </c>
      <c r="BP6" s="139" t="s">
        <v>241</v>
      </c>
      <c r="BQ6" s="139" t="s">
        <v>241</v>
      </c>
      <c r="BR6" s="140" t="s">
        <v>241</v>
      </c>
      <c r="BS6" s="141" t="s">
        <v>241</v>
      </c>
      <c r="BT6" s="139" t="s">
        <v>241</v>
      </c>
      <c r="BU6" s="139" t="s">
        <v>241</v>
      </c>
      <c r="BV6" s="139" t="s">
        <v>241</v>
      </c>
      <c r="BW6" s="139" t="s">
        <v>241</v>
      </c>
      <c r="BX6" s="139" t="s">
        <v>241</v>
      </c>
      <c r="BY6" s="140" t="s">
        <v>241</v>
      </c>
      <c r="BZ6" s="141" t="s">
        <v>241</v>
      </c>
      <c r="CA6" s="139" t="s">
        <v>241</v>
      </c>
      <c r="CB6" s="139" t="s">
        <v>241</v>
      </c>
      <c r="CC6" s="139" t="s">
        <v>241</v>
      </c>
      <c r="CD6" s="139" t="s">
        <v>241</v>
      </c>
      <c r="CE6" s="139" t="s">
        <v>241</v>
      </c>
      <c r="CF6" s="140" t="s">
        <v>241</v>
      </c>
      <c r="CG6" s="141" t="s">
        <v>241</v>
      </c>
      <c r="CH6" s="139" t="s">
        <v>241</v>
      </c>
      <c r="CI6" s="139" t="s">
        <v>241</v>
      </c>
      <c r="CJ6" s="139" t="s">
        <v>241</v>
      </c>
      <c r="CK6" s="139" t="s">
        <v>241</v>
      </c>
      <c r="CL6" s="154" t="s">
        <v>241</v>
      </c>
      <c r="CM6" s="127"/>
      <c r="CN6" s="122" t="s">
        <v>241</v>
      </c>
      <c r="CO6" s="123" t="s">
        <v>241</v>
      </c>
      <c r="CP6" s="123" t="s">
        <v>241</v>
      </c>
      <c r="CQ6" s="123" t="s">
        <v>241</v>
      </c>
      <c r="CR6" s="123">
        <v>2900</v>
      </c>
      <c r="CS6" s="123" t="s">
        <v>241</v>
      </c>
      <c r="CT6" s="123" t="s">
        <v>241</v>
      </c>
      <c r="CU6" s="123" t="s">
        <v>241</v>
      </c>
      <c r="CV6" s="124" t="s">
        <v>241</v>
      </c>
      <c r="CW6" s="128" t="s">
        <v>241</v>
      </c>
      <c r="CX6" s="123" t="s">
        <v>241</v>
      </c>
      <c r="CY6" s="123" t="s">
        <v>241</v>
      </c>
      <c r="CZ6" s="123" t="s">
        <v>241</v>
      </c>
      <c r="DA6" s="123" t="s">
        <v>241</v>
      </c>
      <c r="DB6" s="123" t="s">
        <v>241</v>
      </c>
      <c r="DC6" s="123" t="s">
        <v>241</v>
      </c>
      <c r="DD6" s="129" t="s">
        <v>241</v>
      </c>
      <c r="DE6" s="301"/>
      <c r="DF6" s="301"/>
      <c r="DG6" s="301"/>
      <c r="DH6" s="301"/>
      <c r="DI6" s="301"/>
    </row>
    <row r="7" spans="1:113" ht="22.5" customHeight="1">
      <c r="A7" s="306" t="s">
        <v>123</v>
      </c>
      <c r="B7" s="248">
        <v>23</v>
      </c>
      <c r="C7" s="259">
        <v>45719</v>
      </c>
      <c r="D7" s="281" t="s">
        <v>128</v>
      </c>
      <c r="E7" s="271" t="s">
        <v>130</v>
      </c>
      <c r="F7" s="272" t="s">
        <v>30</v>
      </c>
      <c r="G7" s="254" t="s">
        <v>54</v>
      </c>
      <c r="H7" s="307">
        <v>160</v>
      </c>
      <c r="I7" s="308"/>
      <c r="J7" s="256" t="str">
        <f t="shared" si="1"/>
        <v>領収書G20,G21</v>
      </c>
      <c r="K7" s="267"/>
      <c r="L7" s="258" t="s">
        <v>241</v>
      </c>
      <c r="M7" s="136" t="s">
        <v>241</v>
      </c>
      <c r="N7" s="136" t="s">
        <v>241</v>
      </c>
      <c r="O7" s="136" t="s">
        <v>241</v>
      </c>
      <c r="P7" s="137" t="s">
        <v>241</v>
      </c>
      <c r="Q7" s="122" t="s">
        <v>241</v>
      </c>
      <c r="R7" s="123" t="s">
        <v>241</v>
      </c>
      <c r="S7" s="123" t="s">
        <v>241</v>
      </c>
      <c r="T7" s="123" t="s">
        <v>241</v>
      </c>
      <c r="U7" s="122" t="s">
        <v>241</v>
      </c>
      <c r="V7" s="123">
        <v>160</v>
      </c>
      <c r="W7" s="123" t="s">
        <v>241</v>
      </c>
      <c r="X7" s="123" t="s">
        <v>241</v>
      </c>
      <c r="Y7" s="122" t="s">
        <v>241</v>
      </c>
      <c r="Z7" s="123" t="s">
        <v>241</v>
      </c>
      <c r="AA7" s="123" t="s">
        <v>241</v>
      </c>
      <c r="AB7" s="123" t="s">
        <v>241</v>
      </c>
      <c r="AC7" s="123" t="s">
        <v>241</v>
      </c>
      <c r="AD7" s="123" t="s">
        <v>241</v>
      </c>
      <c r="AE7" s="123" t="s">
        <v>241</v>
      </c>
      <c r="AF7" s="122" t="s">
        <v>241</v>
      </c>
      <c r="AG7" s="129" t="s">
        <v>241</v>
      </c>
      <c r="AH7" s="38"/>
      <c r="AI7" s="138" t="s">
        <v>241</v>
      </c>
      <c r="AJ7" s="139" t="s">
        <v>241</v>
      </c>
      <c r="AK7" s="139" t="s">
        <v>241</v>
      </c>
      <c r="AL7" s="139" t="s">
        <v>241</v>
      </c>
      <c r="AM7" s="139" t="s">
        <v>241</v>
      </c>
      <c r="AN7" s="118"/>
      <c r="AO7" s="138" t="s">
        <v>241</v>
      </c>
      <c r="AP7" s="139" t="s">
        <v>241</v>
      </c>
      <c r="AQ7" s="139" t="s">
        <v>241</v>
      </c>
      <c r="AR7" s="139" t="s">
        <v>241</v>
      </c>
      <c r="AS7" s="139" t="s">
        <v>241</v>
      </c>
      <c r="AT7" s="140" t="s">
        <v>241</v>
      </c>
      <c r="AU7" s="141" t="s">
        <v>241</v>
      </c>
      <c r="AV7" s="139" t="s">
        <v>241</v>
      </c>
      <c r="AW7" s="139" t="s">
        <v>241</v>
      </c>
      <c r="AX7" s="139" t="s">
        <v>241</v>
      </c>
      <c r="AY7" s="140" t="s">
        <v>241</v>
      </c>
      <c r="AZ7" s="122" t="s">
        <v>241</v>
      </c>
      <c r="BA7" s="123" t="s">
        <v>241</v>
      </c>
      <c r="BB7" s="123" t="s">
        <v>241</v>
      </c>
      <c r="BC7" s="123" t="s">
        <v>241</v>
      </c>
      <c r="BD7" s="122" t="s">
        <v>241</v>
      </c>
      <c r="BE7" s="123" t="s">
        <v>241</v>
      </c>
      <c r="BF7" s="123" t="s">
        <v>241</v>
      </c>
      <c r="BG7" s="123" t="s">
        <v>241</v>
      </c>
      <c r="BH7" s="123" t="s">
        <v>241</v>
      </c>
      <c r="BI7" s="123" t="s">
        <v>241</v>
      </c>
      <c r="BJ7" s="123" t="s">
        <v>241</v>
      </c>
      <c r="BK7" s="123" t="s">
        <v>241</v>
      </c>
      <c r="BL7" s="124" t="s">
        <v>241</v>
      </c>
      <c r="BM7" s="142" t="s">
        <v>241</v>
      </c>
      <c r="BN7" s="143" t="s">
        <v>241</v>
      </c>
      <c r="BO7" s="143" t="s">
        <v>241</v>
      </c>
      <c r="BP7" s="143" t="s">
        <v>241</v>
      </c>
      <c r="BQ7" s="143" t="s">
        <v>241</v>
      </c>
      <c r="BR7" s="144" t="s">
        <v>241</v>
      </c>
      <c r="BS7" s="141" t="s">
        <v>241</v>
      </c>
      <c r="BT7" s="139" t="s">
        <v>241</v>
      </c>
      <c r="BU7" s="139" t="s">
        <v>241</v>
      </c>
      <c r="BV7" s="139" t="s">
        <v>241</v>
      </c>
      <c r="BW7" s="139" t="s">
        <v>241</v>
      </c>
      <c r="BX7" s="139" t="s">
        <v>241</v>
      </c>
      <c r="BY7" s="140" t="s">
        <v>241</v>
      </c>
      <c r="BZ7" s="141" t="s">
        <v>241</v>
      </c>
      <c r="CA7" s="139" t="s">
        <v>241</v>
      </c>
      <c r="CB7" s="139" t="s">
        <v>241</v>
      </c>
      <c r="CC7" s="139" t="s">
        <v>241</v>
      </c>
      <c r="CD7" s="139" t="s">
        <v>241</v>
      </c>
      <c r="CE7" s="139" t="s">
        <v>241</v>
      </c>
      <c r="CF7" s="140" t="s">
        <v>241</v>
      </c>
      <c r="CG7" s="142" t="s">
        <v>241</v>
      </c>
      <c r="CH7" s="143" t="s">
        <v>241</v>
      </c>
      <c r="CI7" s="143" t="s">
        <v>241</v>
      </c>
      <c r="CJ7" s="143" t="s">
        <v>241</v>
      </c>
      <c r="CK7" s="143" t="s">
        <v>241</v>
      </c>
      <c r="CL7" s="145" t="s">
        <v>241</v>
      </c>
      <c r="CM7" s="127"/>
      <c r="CN7" s="122" t="s">
        <v>241</v>
      </c>
      <c r="CO7" s="123" t="s">
        <v>241</v>
      </c>
      <c r="CP7" s="123" t="s">
        <v>241</v>
      </c>
      <c r="CQ7" s="123" t="s">
        <v>241</v>
      </c>
      <c r="CR7" s="123">
        <v>160</v>
      </c>
      <c r="CS7" s="123" t="s">
        <v>241</v>
      </c>
      <c r="CT7" s="123" t="s">
        <v>241</v>
      </c>
      <c r="CU7" s="123" t="s">
        <v>241</v>
      </c>
      <c r="CV7" s="124" t="s">
        <v>241</v>
      </c>
      <c r="CW7" s="128" t="s">
        <v>241</v>
      </c>
      <c r="CX7" s="123" t="s">
        <v>241</v>
      </c>
      <c r="CY7" s="123" t="s">
        <v>241</v>
      </c>
      <c r="CZ7" s="123" t="s">
        <v>241</v>
      </c>
      <c r="DA7" s="123" t="s">
        <v>241</v>
      </c>
      <c r="DB7" s="123" t="s">
        <v>241</v>
      </c>
      <c r="DC7" s="123" t="s">
        <v>241</v>
      </c>
      <c r="DD7" s="129" t="s">
        <v>241</v>
      </c>
      <c r="DE7" s="301"/>
      <c r="DF7" s="301"/>
      <c r="DG7" s="301"/>
      <c r="DH7" s="301"/>
      <c r="DI7" s="301"/>
    </row>
    <row r="8" spans="1:113" ht="22.5" customHeight="1">
      <c r="A8" s="306" t="s">
        <v>123</v>
      </c>
      <c r="B8" s="248">
        <v>27</v>
      </c>
      <c r="C8" s="259">
        <v>45719</v>
      </c>
      <c r="D8" s="281" t="s">
        <v>128</v>
      </c>
      <c r="E8" s="271" t="s">
        <v>54</v>
      </c>
      <c r="F8" s="272" t="s">
        <v>30</v>
      </c>
      <c r="G8" s="254" t="s">
        <v>54</v>
      </c>
      <c r="H8" s="307">
        <v>1500</v>
      </c>
      <c r="I8" s="308"/>
      <c r="J8" s="256" t="str">
        <f>HYPERLINK("./領収書_公開用/外領収書G25.pdf","領収書G25")</f>
        <v>領収書G25</v>
      </c>
      <c r="K8" s="267"/>
      <c r="L8" s="258" t="s">
        <v>241</v>
      </c>
      <c r="M8" s="136" t="s">
        <v>241</v>
      </c>
      <c r="N8" s="136" t="s">
        <v>241</v>
      </c>
      <c r="O8" s="136" t="s">
        <v>241</v>
      </c>
      <c r="P8" s="137" t="s">
        <v>241</v>
      </c>
      <c r="Q8" s="122" t="s">
        <v>241</v>
      </c>
      <c r="R8" s="123" t="s">
        <v>241</v>
      </c>
      <c r="S8" s="123" t="s">
        <v>241</v>
      </c>
      <c r="T8" s="123" t="s">
        <v>241</v>
      </c>
      <c r="U8" s="122" t="s">
        <v>241</v>
      </c>
      <c r="V8" s="123">
        <v>1500</v>
      </c>
      <c r="W8" s="123" t="s">
        <v>241</v>
      </c>
      <c r="X8" s="123" t="s">
        <v>241</v>
      </c>
      <c r="Y8" s="122" t="s">
        <v>241</v>
      </c>
      <c r="Z8" s="123" t="s">
        <v>241</v>
      </c>
      <c r="AA8" s="123" t="s">
        <v>241</v>
      </c>
      <c r="AB8" s="123" t="s">
        <v>241</v>
      </c>
      <c r="AC8" s="123" t="s">
        <v>241</v>
      </c>
      <c r="AD8" s="123" t="s">
        <v>241</v>
      </c>
      <c r="AE8" s="123" t="s">
        <v>241</v>
      </c>
      <c r="AF8" s="122" t="s">
        <v>241</v>
      </c>
      <c r="AG8" s="129" t="s">
        <v>241</v>
      </c>
      <c r="AH8" s="38"/>
      <c r="AI8" s="138" t="s">
        <v>241</v>
      </c>
      <c r="AJ8" s="139" t="s">
        <v>241</v>
      </c>
      <c r="AK8" s="139" t="s">
        <v>241</v>
      </c>
      <c r="AL8" s="139" t="s">
        <v>241</v>
      </c>
      <c r="AM8" s="139" t="s">
        <v>241</v>
      </c>
      <c r="AN8" s="118"/>
      <c r="AO8" s="138" t="s">
        <v>241</v>
      </c>
      <c r="AP8" s="139" t="s">
        <v>241</v>
      </c>
      <c r="AQ8" s="139" t="s">
        <v>241</v>
      </c>
      <c r="AR8" s="139" t="s">
        <v>241</v>
      </c>
      <c r="AS8" s="139" t="s">
        <v>241</v>
      </c>
      <c r="AT8" s="140" t="s">
        <v>241</v>
      </c>
      <c r="AU8" s="141" t="s">
        <v>241</v>
      </c>
      <c r="AV8" s="139" t="s">
        <v>241</v>
      </c>
      <c r="AW8" s="139" t="s">
        <v>241</v>
      </c>
      <c r="AX8" s="139" t="s">
        <v>241</v>
      </c>
      <c r="AY8" s="140" t="s">
        <v>241</v>
      </c>
      <c r="AZ8" s="122" t="s">
        <v>241</v>
      </c>
      <c r="BA8" s="123" t="s">
        <v>241</v>
      </c>
      <c r="BB8" s="123" t="s">
        <v>241</v>
      </c>
      <c r="BC8" s="123" t="s">
        <v>241</v>
      </c>
      <c r="BD8" s="122" t="s">
        <v>241</v>
      </c>
      <c r="BE8" s="123" t="s">
        <v>241</v>
      </c>
      <c r="BF8" s="123" t="s">
        <v>241</v>
      </c>
      <c r="BG8" s="123" t="s">
        <v>241</v>
      </c>
      <c r="BH8" s="123" t="s">
        <v>241</v>
      </c>
      <c r="BI8" s="123" t="s">
        <v>241</v>
      </c>
      <c r="BJ8" s="123" t="s">
        <v>241</v>
      </c>
      <c r="BK8" s="123" t="s">
        <v>241</v>
      </c>
      <c r="BL8" s="124" t="s">
        <v>241</v>
      </c>
      <c r="BM8" s="141" t="s">
        <v>241</v>
      </c>
      <c r="BN8" s="139" t="s">
        <v>241</v>
      </c>
      <c r="BO8" s="139" t="s">
        <v>241</v>
      </c>
      <c r="BP8" s="139" t="s">
        <v>241</v>
      </c>
      <c r="BQ8" s="139" t="s">
        <v>241</v>
      </c>
      <c r="BR8" s="140" t="s">
        <v>241</v>
      </c>
      <c r="BS8" s="141" t="s">
        <v>241</v>
      </c>
      <c r="BT8" s="139" t="s">
        <v>241</v>
      </c>
      <c r="BU8" s="139" t="s">
        <v>241</v>
      </c>
      <c r="BV8" s="139" t="s">
        <v>241</v>
      </c>
      <c r="BW8" s="139" t="s">
        <v>241</v>
      </c>
      <c r="BX8" s="139" t="s">
        <v>241</v>
      </c>
      <c r="BY8" s="140" t="s">
        <v>241</v>
      </c>
      <c r="BZ8" s="141" t="s">
        <v>241</v>
      </c>
      <c r="CA8" s="139" t="s">
        <v>241</v>
      </c>
      <c r="CB8" s="139" t="s">
        <v>241</v>
      </c>
      <c r="CC8" s="139" t="s">
        <v>241</v>
      </c>
      <c r="CD8" s="139" t="s">
        <v>241</v>
      </c>
      <c r="CE8" s="139" t="s">
        <v>241</v>
      </c>
      <c r="CF8" s="140" t="s">
        <v>241</v>
      </c>
      <c r="CG8" s="141" t="s">
        <v>241</v>
      </c>
      <c r="CH8" s="139" t="s">
        <v>241</v>
      </c>
      <c r="CI8" s="139" t="s">
        <v>241</v>
      </c>
      <c r="CJ8" s="139" t="s">
        <v>241</v>
      </c>
      <c r="CK8" s="139" t="s">
        <v>241</v>
      </c>
      <c r="CL8" s="154" t="s">
        <v>241</v>
      </c>
      <c r="CM8" s="127"/>
      <c r="CN8" s="122" t="s">
        <v>241</v>
      </c>
      <c r="CO8" s="123" t="s">
        <v>241</v>
      </c>
      <c r="CP8" s="123" t="s">
        <v>241</v>
      </c>
      <c r="CQ8" s="123" t="s">
        <v>241</v>
      </c>
      <c r="CR8" s="123">
        <v>1500</v>
      </c>
      <c r="CS8" s="123" t="s">
        <v>241</v>
      </c>
      <c r="CT8" s="123" t="s">
        <v>241</v>
      </c>
      <c r="CU8" s="123" t="s">
        <v>241</v>
      </c>
      <c r="CV8" s="124" t="s">
        <v>241</v>
      </c>
      <c r="CW8" s="128" t="s">
        <v>241</v>
      </c>
      <c r="CX8" s="123" t="s">
        <v>241</v>
      </c>
      <c r="CY8" s="123" t="s">
        <v>241</v>
      </c>
      <c r="CZ8" s="123" t="s">
        <v>241</v>
      </c>
      <c r="DA8" s="123" t="s">
        <v>241</v>
      </c>
      <c r="DB8" s="123" t="s">
        <v>241</v>
      </c>
      <c r="DC8" s="123" t="s">
        <v>241</v>
      </c>
      <c r="DD8" s="129" t="s">
        <v>241</v>
      </c>
      <c r="DE8" s="301"/>
      <c r="DF8" s="301"/>
      <c r="DG8" s="301"/>
      <c r="DH8" s="301"/>
      <c r="DI8" s="301"/>
    </row>
    <row r="9" spans="1:113" ht="22.5" customHeight="1">
      <c r="A9" s="306" t="s">
        <v>123</v>
      </c>
      <c r="B9" s="248">
        <v>28</v>
      </c>
      <c r="C9" s="259">
        <v>45722</v>
      </c>
      <c r="D9" s="281" t="s">
        <v>128</v>
      </c>
      <c r="E9" s="271" t="s">
        <v>150</v>
      </c>
      <c r="F9" s="272" t="s">
        <v>30</v>
      </c>
      <c r="G9" s="254" t="s">
        <v>55</v>
      </c>
      <c r="H9" s="307">
        <v>17600</v>
      </c>
      <c r="I9" s="308"/>
      <c r="J9" s="256" t="str">
        <f>HYPERLINK("./領収書_公開用/外領収書G26,27.pdf","領収書G26,G27")</f>
        <v>領収書G26,G27</v>
      </c>
      <c r="K9" s="267"/>
      <c r="L9" s="258" t="s">
        <v>241</v>
      </c>
      <c r="M9" s="136" t="s">
        <v>241</v>
      </c>
      <c r="N9" s="136" t="s">
        <v>241</v>
      </c>
      <c r="O9" s="136" t="s">
        <v>241</v>
      </c>
      <c r="P9" s="137" t="s">
        <v>241</v>
      </c>
      <c r="Q9" s="122" t="s">
        <v>241</v>
      </c>
      <c r="R9" s="123" t="s">
        <v>241</v>
      </c>
      <c r="S9" s="123" t="s">
        <v>241</v>
      </c>
      <c r="T9" s="123" t="s">
        <v>241</v>
      </c>
      <c r="U9" s="122" t="s">
        <v>241</v>
      </c>
      <c r="V9" s="123" t="s">
        <v>241</v>
      </c>
      <c r="W9" s="123">
        <v>17600</v>
      </c>
      <c r="X9" s="123" t="s">
        <v>241</v>
      </c>
      <c r="Y9" s="122" t="s">
        <v>241</v>
      </c>
      <c r="Z9" s="123" t="s">
        <v>241</v>
      </c>
      <c r="AA9" s="123" t="s">
        <v>241</v>
      </c>
      <c r="AB9" s="123" t="s">
        <v>241</v>
      </c>
      <c r="AC9" s="123" t="s">
        <v>241</v>
      </c>
      <c r="AD9" s="123" t="s">
        <v>241</v>
      </c>
      <c r="AE9" s="123" t="s">
        <v>241</v>
      </c>
      <c r="AF9" s="122" t="s">
        <v>241</v>
      </c>
      <c r="AG9" s="129" t="s">
        <v>241</v>
      </c>
      <c r="AH9" s="152"/>
      <c r="AI9" s="138" t="s">
        <v>241</v>
      </c>
      <c r="AJ9" s="139" t="s">
        <v>241</v>
      </c>
      <c r="AK9" s="139" t="s">
        <v>241</v>
      </c>
      <c r="AL9" s="139" t="s">
        <v>241</v>
      </c>
      <c r="AM9" s="139" t="s">
        <v>241</v>
      </c>
      <c r="AN9" s="153"/>
      <c r="AO9" s="138" t="s">
        <v>241</v>
      </c>
      <c r="AP9" s="139" t="s">
        <v>241</v>
      </c>
      <c r="AQ9" s="139" t="s">
        <v>241</v>
      </c>
      <c r="AR9" s="139" t="s">
        <v>241</v>
      </c>
      <c r="AS9" s="139" t="s">
        <v>241</v>
      </c>
      <c r="AT9" s="140" t="s">
        <v>241</v>
      </c>
      <c r="AU9" s="141" t="s">
        <v>241</v>
      </c>
      <c r="AV9" s="139" t="s">
        <v>241</v>
      </c>
      <c r="AW9" s="139" t="s">
        <v>241</v>
      </c>
      <c r="AX9" s="139" t="s">
        <v>241</v>
      </c>
      <c r="AY9" s="140" t="s">
        <v>241</v>
      </c>
      <c r="AZ9" s="122" t="s">
        <v>241</v>
      </c>
      <c r="BA9" s="123" t="s">
        <v>241</v>
      </c>
      <c r="BB9" s="123" t="s">
        <v>241</v>
      </c>
      <c r="BC9" s="123" t="s">
        <v>241</v>
      </c>
      <c r="BD9" s="122" t="s">
        <v>241</v>
      </c>
      <c r="BE9" s="123" t="s">
        <v>241</v>
      </c>
      <c r="BF9" s="123" t="s">
        <v>241</v>
      </c>
      <c r="BG9" s="123" t="s">
        <v>241</v>
      </c>
      <c r="BH9" s="123" t="s">
        <v>241</v>
      </c>
      <c r="BI9" s="123" t="s">
        <v>241</v>
      </c>
      <c r="BJ9" s="123" t="s">
        <v>241</v>
      </c>
      <c r="BK9" s="123" t="s">
        <v>241</v>
      </c>
      <c r="BL9" s="124" t="s">
        <v>241</v>
      </c>
      <c r="BM9" s="141" t="s">
        <v>241</v>
      </c>
      <c r="BN9" s="139" t="s">
        <v>241</v>
      </c>
      <c r="BO9" s="139" t="s">
        <v>241</v>
      </c>
      <c r="BP9" s="139" t="s">
        <v>241</v>
      </c>
      <c r="BQ9" s="139" t="s">
        <v>241</v>
      </c>
      <c r="BR9" s="140" t="s">
        <v>241</v>
      </c>
      <c r="BS9" s="141" t="s">
        <v>241</v>
      </c>
      <c r="BT9" s="139" t="s">
        <v>241</v>
      </c>
      <c r="BU9" s="139" t="s">
        <v>241</v>
      </c>
      <c r="BV9" s="139" t="s">
        <v>241</v>
      </c>
      <c r="BW9" s="139" t="s">
        <v>241</v>
      </c>
      <c r="BX9" s="139" t="s">
        <v>241</v>
      </c>
      <c r="BY9" s="140" t="s">
        <v>241</v>
      </c>
      <c r="BZ9" s="141" t="s">
        <v>241</v>
      </c>
      <c r="CA9" s="139" t="s">
        <v>241</v>
      </c>
      <c r="CB9" s="139" t="s">
        <v>241</v>
      </c>
      <c r="CC9" s="139" t="s">
        <v>241</v>
      </c>
      <c r="CD9" s="139" t="s">
        <v>241</v>
      </c>
      <c r="CE9" s="139" t="s">
        <v>241</v>
      </c>
      <c r="CF9" s="140" t="s">
        <v>241</v>
      </c>
      <c r="CG9" s="141" t="s">
        <v>241</v>
      </c>
      <c r="CH9" s="139" t="s">
        <v>241</v>
      </c>
      <c r="CI9" s="139" t="s">
        <v>241</v>
      </c>
      <c r="CJ9" s="139" t="s">
        <v>241</v>
      </c>
      <c r="CK9" s="139" t="s">
        <v>241</v>
      </c>
      <c r="CL9" s="154" t="s">
        <v>241</v>
      </c>
      <c r="CM9" s="127"/>
      <c r="CN9" s="122" t="s">
        <v>241</v>
      </c>
      <c r="CO9" s="123" t="s">
        <v>241</v>
      </c>
      <c r="CP9" s="123" t="s">
        <v>241</v>
      </c>
      <c r="CQ9" s="123" t="s">
        <v>241</v>
      </c>
      <c r="CR9" s="123" t="s">
        <v>241</v>
      </c>
      <c r="CS9" s="123">
        <v>17600</v>
      </c>
      <c r="CT9" s="123" t="s">
        <v>241</v>
      </c>
      <c r="CU9" s="123" t="s">
        <v>241</v>
      </c>
      <c r="CV9" s="124" t="s">
        <v>241</v>
      </c>
      <c r="CW9" s="128" t="s">
        <v>241</v>
      </c>
      <c r="CX9" s="123" t="s">
        <v>241</v>
      </c>
      <c r="CY9" s="123" t="s">
        <v>241</v>
      </c>
      <c r="CZ9" s="123" t="s">
        <v>241</v>
      </c>
      <c r="DA9" s="123" t="s">
        <v>241</v>
      </c>
      <c r="DB9" s="123" t="s">
        <v>241</v>
      </c>
      <c r="DC9" s="123" t="s">
        <v>241</v>
      </c>
      <c r="DD9" s="129" t="s">
        <v>241</v>
      </c>
      <c r="DE9" s="301"/>
      <c r="DF9" s="301"/>
      <c r="DG9" s="301"/>
      <c r="DH9" s="301"/>
      <c r="DI9" s="301"/>
    </row>
    <row r="10" spans="1:113" ht="22.5" customHeight="1">
      <c r="A10" s="306" t="s">
        <v>123</v>
      </c>
      <c r="B10" s="248">
        <v>32</v>
      </c>
      <c r="C10" s="259">
        <v>45722</v>
      </c>
      <c r="D10" s="281" t="s">
        <v>128</v>
      </c>
      <c r="E10" s="271" t="s">
        <v>154</v>
      </c>
      <c r="F10" s="309" t="s">
        <v>30</v>
      </c>
      <c r="G10" s="254" t="s">
        <v>54</v>
      </c>
      <c r="H10" s="307">
        <v>10020</v>
      </c>
      <c r="I10" s="308"/>
      <c r="J10" s="256" t="str">
        <f>HYPERLINK("./領収書_公開用/外領収書G28-30.pdf","領収書G28-G30")</f>
        <v>領収書G28-G30</v>
      </c>
      <c r="K10" s="267"/>
      <c r="L10" s="258" t="s">
        <v>241</v>
      </c>
      <c r="M10" s="136" t="s">
        <v>241</v>
      </c>
      <c r="N10" s="136" t="s">
        <v>241</v>
      </c>
      <c r="O10" s="136" t="s">
        <v>241</v>
      </c>
      <c r="P10" s="137" t="s">
        <v>241</v>
      </c>
      <c r="Q10" s="122" t="s">
        <v>241</v>
      </c>
      <c r="R10" s="123" t="s">
        <v>241</v>
      </c>
      <c r="S10" s="123" t="s">
        <v>241</v>
      </c>
      <c r="T10" s="123" t="s">
        <v>241</v>
      </c>
      <c r="U10" s="122" t="s">
        <v>241</v>
      </c>
      <c r="V10" s="123">
        <v>10020</v>
      </c>
      <c r="W10" s="123" t="s">
        <v>241</v>
      </c>
      <c r="X10" s="123" t="s">
        <v>241</v>
      </c>
      <c r="Y10" s="122" t="s">
        <v>241</v>
      </c>
      <c r="Z10" s="123" t="s">
        <v>241</v>
      </c>
      <c r="AA10" s="123" t="s">
        <v>241</v>
      </c>
      <c r="AB10" s="123" t="s">
        <v>241</v>
      </c>
      <c r="AC10" s="123" t="s">
        <v>241</v>
      </c>
      <c r="AD10" s="123" t="s">
        <v>241</v>
      </c>
      <c r="AE10" s="123" t="s">
        <v>241</v>
      </c>
      <c r="AF10" s="122" t="s">
        <v>241</v>
      </c>
      <c r="AG10" s="129" t="s">
        <v>241</v>
      </c>
      <c r="AH10" s="38"/>
      <c r="AI10" s="138" t="s">
        <v>241</v>
      </c>
      <c r="AJ10" s="139" t="s">
        <v>241</v>
      </c>
      <c r="AK10" s="139" t="s">
        <v>241</v>
      </c>
      <c r="AL10" s="139" t="s">
        <v>241</v>
      </c>
      <c r="AM10" s="139" t="s">
        <v>241</v>
      </c>
      <c r="AN10" s="118"/>
      <c r="AO10" s="138" t="s">
        <v>241</v>
      </c>
      <c r="AP10" s="139" t="s">
        <v>241</v>
      </c>
      <c r="AQ10" s="139" t="s">
        <v>241</v>
      </c>
      <c r="AR10" s="139" t="s">
        <v>241</v>
      </c>
      <c r="AS10" s="139" t="s">
        <v>241</v>
      </c>
      <c r="AT10" s="140" t="s">
        <v>241</v>
      </c>
      <c r="AU10" s="141" t="s">
        <v>241</v>
      </c>
      <c r="AV10" s="139" t="s">
        <v>241</v>
      </c>
      <c r="AW10" s="139" t="s">
        <v>241</v>
      </c>
      <c r="AX10" s="139" t="s">
        <v>241</v>
      </c>
      <c r="AY10" s="140" t="s">
        <v>241</v>
      </c>
      <c r="AZ10" s="122" t="s">
        <v>241</v>
      </c>
      <c r="BA10" s="123" t="s">
        <v>241</v>
      </c>
      <c r="BB10" s="123" t="s">
        <v>241</v>
      </c>
      <c r="BC10" s="123" t="s">
        <v>241</v>
      </c>
      <c r="BD10" s="122" t="s">
        <v>241</v>
      </c>
      <c r="BE10" s="123" t="s">
        <v>241</v>
      </c>
      <c r="BF10" s="123" t="s">
        <v>241</v>
      </c>
      <c r="BG10" s="123" t="s">
        <v>241</v>
      </c>
      <c r="BH10" s="123" t="s">
        <v>241</v>
      </c>
      <c r="BI10" s="123" t="s">
        <v>241</v>
      </c>
      <c r="BJ10" s="123" t="s">
        <v>241</v>
      </c>
      <c r="BK10" s="123" t="s">
        <v>241</v>
      </c>
      <c r="BL10" s="124" t="s">
        <v>241</v>
      </c>
      <c r="BM10" s="142" t="s">
        <v>241</v>
      </c>
      <c r="BN10" s="143" t="s">
        <v>241</v>
      </c>
      <c r="BO10" s="143" t="s">
        <v>241</v>
      </c>
      <c r="BP10" s="143" t="s">
        <v>241</v>
      </c>
      <c r="BQ10" s="143" t="s">
        <v>241</v>
      </c>
      <c r="BR10" s="144" t="s">
        <v>241</v>
      </c>
      <c r="BS10" s="141" t="s">
        <v>241</v>
      </c>
      <c r="BT10" s="139" t="s">
        <v>241</v>
      </c>
      <c r="BU10" s="139" t="s">
        <v>241</v>
      </c>
      <c r="BV10" s="139" t="s">
        <v>241</v>
      </c>
      <c r="BW10" s="139" t="s">
        <v>241</v>
      </c>
      <c r="BX10" s="139" t="s">
        <v>241</v>
      </c>
      <c r="BY10" s="140" t="s">
        <v>241</v>
      </c>
      <c r="BZ10" s="141" t="s">
        <v>241</v>
      </c>
      <c r="CA10" s="139" t="s">
        <v>241</v>
      </c>
      <c r="CB10" s="139" t="s">
        <v>241</v>
      </c>
      <c r="CC10" s="139" t="s">
        <v>241</v>
      </c>
      <c r="CD10" s="139" t="s">
        <v>241</v>
      </c>
      <c r="CE10" s="139" t="s">
        <v>241</v>
      </c>
      <c r="CF10" s="140" t="s">
        <v>241</v>
      </c>
      <c r="CG10" s="142" t="s">
        <v>241</v>
      </c>
      <c r="CH10" s="143" t="s">
        <v>241</v>
      </c>
      <c r="CI10" s="143" t="s">
        <v>241</v>
      </c>
      <c r="CJ10" s="143" t="s">
        <v>241</v>
      </c>
      <c r="CK10" s="143" t="s">
        <v>241</v>
      </c>
      <c r="CL10" s="145" t="s">
        <v>241</v>
      </c>
      <c r="CM10" s="127"/>
      <c r="CN10" s="122" t="s">
        <v>241</v>
      </c>
      <c r="CO10" s="123" t="s">
        <v>241</v>
      </c>
      <c r="CP10" s="123" t="s">
        <v>241</v>
      </c>
      <c r="CQ10" s="123" t="s">
        <v>241</v>
      </c>
      <c r="CR10" s="123">
        <v>10020</v>
      </c>
      <c r="CS10" s="123" t="s">
        <v>241</v>
      </c>
      <c r="CT10" s="123" t="s">
        <v>241</v>
      </c>
      <c r="CU10" s="123" t="s">
        <v>241</v>
      </c>
      <c r="CV10" s="124" t="s">
        <v>241</v>
      </c>
      <c r="CW10" s="128" t="s">
        <v>241</v>
      </c>
      <c r="CX10" s="123" t="s">
        <v>241</v>
      </c>
      <c r="CY10" s="123" t="s">
        <v>241</v>
      </c>
      <c r="CZ10" s="123" t="s">
        <v>241</v>
      </c>
      <c r="DA10" s="123" t="s">
        <v>241</v>
      </c>
      <c r="DB10" s="123" t="s">
        <v>241</v>
      </c>
      <c r="DC10" s="123" t="s">
        <v>241</v>
      </c>
      <c r="DD10" s="129" t="s">
        <v>241</v>
      </c>
      <c r="DE10" s="301"/>
      <c r="DF10" s="301"/>
      <c r="DG10" s="301"/>
      <c r="DH10" s="301"/>
      <c r="DI10" s="301"/>
    </row>
    <row r="11" spans="1:113" ht="22.5" customHeight="1">
      <c r="A11" s="306" t="s">
        <v>123</v>
      </c>
      <c r="B11" s="248">
        <v>35</v>
      </c>
      <c r="C11" s="259">
        <v>45722</v>
      </c>
      <c r="D11" s="281" t="s">
        <v>128</v>
      </c>
      <c r="E11" s="273" t="s">
        <v>157</v>
      </c>
      <c r="F11" s="272" t="s">
        <v>30</v>
      </c>
      <c r="G11" s="254" t="s">
        <v>54</v>
      </c>
      <c r="H11" s="307">
        <v>8760</v>
      </c>
      <c r="I11" s="308"/>
      <c r="J11" s="256" t="str">
        <f t="shared" ref="J11:J13" si="2">HYPERLINK("./領収書_公開用/外領収書G31-35.pdf","領収書G31-G35")</f>
        <v>領収書G31-G35</v>
      </c>
      <c r="K11" s="267"/>
      <c r="L11" s="258" t="s">
        <v>241</v>
      </c>
      <c r="M11" s="136" t="s">
        <v>241</v>
      </c>
      <c r="N11" s="136" t="s">
        <v>241</v>
      </c>
      <c r="O11" s="136" t="s">
        <v>241</v>
      </c>
      <c r="P11" s="137" t="s">
        <v>241</v>
      </c>
      <c r="Q11" s="122" t="s">
        <v>241</v>
      </c>
      <c r="R11" s="123" t="s">
        <v>241</v>
      </c>
      <c r="S11" s="123" t="s">
        <v>241</v>
      </c>
      <c r="T11" s="123" t="s">
        <v>241</v>
      </c>
      <c r="U11" s="122" t="s">
        <v>241</v>
      </c>
      <c r="V11" s="123">
        <v>8760</v>
      </c>
      <c r="W11" s="123" t="s">
        <v>241</v>
      </c>
      <c r="X11" s="123" t="s">
        <v>241</v>
      </c>
      <c r="Y11" s="122" t="s">
        <v>241</v>
      </c>
      <c r="Z11" s="123" t="s">
        <v>241</v>
      </c>
      <c r="AA11" s="123" t="s">
        <v>241</v>
      </c>
      <c r="AB11" s="123" t="s">
        <v>241</v>
      </c>
      <c r="AC11" s="123" t="s">
        <v>241</v>
      </c>
      <c r="AD11" s="123" t="s">
        <v>241</v>
      </c>
      <c r="AE11" s="123" t="s">
        <v>241</v>
      </c>
      <c r="AF11" s="122" t="s">
        <v>241</v>
      </c>
      <c r="AG11" s="129" t="s">
        <v>241</v>
      </c>
      <c r="AH11" s="38"/>
      <c r="AI11" s="138" t="s">
        <v>241</v>
      </c>
      <c r="AJ11" s="139" t="s">
        <v>241</v>
      </c>
      <c r="AK11" s="139" t="s">
        <v>241</v>
      </c>
      <c r="AL11" s="139" t="s">
        <v>241</v>
      </c>
      <c r="AM11" s="139" t="s">
        <v>241</v>
      </c>
      <c r="AN11" s="118"/>
      <c r="AO11" s="138" t="s">
        <v>241</v>
      </c>
      <c r="AP11" s="139" t="s">
        <v>241</v>
      </c>
      <c r="AQ11" s="139" t="s">
        <v>241</v>
      </c>
      <c r="AR11" s="139" t="s">
        <v>241</v>
      </c>
      <c r="AS11" s="139" t="s">
        <v>241</v>
      </c>
      <c r="AT11" s="140" t="s">
        <v>241</v>
      </c>
      <c r="AU11" s="141" t="s">
        <v>241</v>
      </c>
      <c r="AV11" s="139" t="s">
        <v>241</v>
      </c>
      <c r="AW11" s="139" t="s">
        <v>241</v>
      </c>
      <c r="AX11" s="139" t="s">
        <v>241</v>
      </c>
      <c r="AY11" s="140" t="s">
        <v>241</v>
      </c>
      <c r="AZ11" s="122" t="s">
        <v>241</v>
      </c>
      <c r="BA11" s="123" t="s">
        <v>241</v>
      </c>
      <c r="BB11" s="123" t="s">
        <v>241</v>
      </c>
      <c r="BC11" s="123" t="s">
        <v>241</v>
      </c>
      <c r="BD11" s="122" t="s">
        <v>241</v>
      </c>
      <c r="BE11" s="123" t="s">
        <v>241</v>
      </c>
      <c r="BF11" s="123" t="s">
        <v>241</v>
      </c>
      <c r="BG11" s="123" t="s">
        <v>241</v>
      </c>
      <c r="BH11" s="123" t="s">
        <v>241</v>
      </c>
      <c r="BI11" s="123" t="s">
        <v>241</v>
      </c>
      <c r="BJ11" s="123" t="s">
        <v>241</v>
      </c>
      <c r="BK11" s="123" t="s">
        <v>241</v>
      </c>
      <c r="BL11" s="124" t="s">
        <v>241</v>
      </c>
      <c r="BM11" s="141" t="s">
        <v>241</v>
      </c>
      <c r="BN11" s="139" t="s">
        <v>241</v>
      </c>
      <c r="BO11" s="139" t="s">
        <v>241</v>
      </c>
      <c r="BP11" s="139" t="s">
        <v>241</v>
      </c>
      <c r="BQ11" s="139" t="s">
        <v>241</v>
      </c>
      <c r="BR11" s="140" t="s">
        <v>241</v>
      </c>
      <c r="BS11" s="141" t="s">
        <v>241</v>
      </c>
      <c r="BT11" s="139" t="s">
        <v>241</v>
      </c>
      <c r="BU11" s="139" t="s">
        <v>241</v>
      </c>
      <c r="BV11" s="139" t="s">
        <v>241</v>
      </c>
      <c r="BW11" s="139" t="s">
        <v>241</v>
      </c>
      <c r="BX11" s="139" t="s">
        <v>241</v>
      </c>
      <c r="BY11" s="140" t="s">
        <v>241</v>
      </c>
      <c r="BZ11" s="141" t="s">
        <v>241</v>
      </c>
      <c r="CA11" s="139" t="s">
        <v>241</v>
      </c>
      <c r="CB11" s="139" t="s">
        <v>241</v>
      </c>
      <c r="CC11" s="139" t="s">
        <v>241</v>
      </c>
      <c r="CD11" s="139" t="s">
        <v>241</v>
      </c>
      <c r="CE11" s="139" t="s">
        <v>241</v>
      </c>
      <c r="CF11" s="140" t="s">
        <v>241</v>
      </c>
      <c r="CG11" s="141" t="s">
        <v>241</v>
      </c>
      <c r="CH11" s="139" t="s">
        <v>241</v>
      </c>
      <c r="CI11" s="139" t="s">
        <v>241</v>
      </c>
      <c r="CJ11" s="139" t="s">
        <v>241</v>
      </c>
      <c r="CK11" s="139" t="s">
        <v>241</v>
      </c>
      <c r="CL11" s="154" t="s">
        <v>241</v>
      </c>
      <c r="CM11" s="127"/>
      <c r="CN11" s="122" t="s">
        <v>241</v>
      </c>
      <c r="CO11" s="123" t="s">
        <v>241</v>
      </c>
      <c r="CP11" s="123" t="s">
        <v>241</v>
      </c>
      <c r="CQ11" s="123" t="s">
        <v>241</v>
      </c>
      <c r="CR11" s="123">
        <v>8760</v>
      </c>
      <c r="CS11" s="123" t="s">
        <v>241</v>
      </c>
      <c r="CT11" s="123" t="s">
        <v>241</v>
      </c>
      <c r="CU11" s="123" t="s">
        <v>241</v>
      </c>
      <c r="CV11" s="124" t="s">
        <v>241</v>
      </c>
      <c r="CW11" s="128" t="s">
        <v>241</v>
      </c>
      <c r="CX11" s="123" t="s">
        <v>241</v>
      </c>
      <c r="CY11" s="123" t="s">
        <v>241</v>
      </c>
      <c r="CZ11" s="123" t="s">
        <v>241</v>
      </c>
      <c r="DA11" s="123" t="s">
        <v>241</v>
      </c>
      <c r="DB11" s="123" t="s">
        <v>241</v>
      </c>
      <c r="DC11" s="123" t="s">
        <v>241</v>
      </c>
      <c r="DD11" s="129" t="s">
        <v>241</v>
      </c>
      <c r="DE11" s="301"/>
      <c r="DF11" s="301"/>
      <c r="DG11" s="301"/>
      <c r="DH11" s="301"/>
      <c r="DI11" s="301"/>
    </row>
    <row r="12" spans="1:113" ht="22.5" customHeight="1">
      <c r="A12" s="306" t="s">
        <v>123</v>
      </c>
      <c r="B12" s="248">
        <v>36</v>
      </c>
      <c r="C12" s="259">
        <v>45722</v>
      </c>
      <c r="D12" s="281" t="s">
        <v>128</v>
      </c>
      <c r="E12" s="271" t="s">
        <v>158</v>
      </c>
      <c r="F12" s="272" t="s">
        <v>30</v>
      </c>
      <c r="G12" s="254" t="s">
        <v>54</v>
      </c>
      <c r="H12" s="307">
        <v>18000</v>
      </c>
      <c r="I12" s="308"/>
      <c r="J12" s="256" t="str">
        <f t="shared" si="2"/>
        <v>領収書G31-G35</v>
      </c>
      <c r="K12" s="267"/>
      <c r="L12" s="258" t="s">
        <v>241</v>
      </c>
      <c r="M12" s="136" t="s">
        <v>241</v>
      </c>
      <c r="N12" s="136" t="s">
        <v>241</v>
      </c>
      <c r="O12" s="136" t="s">
        <v>241</v>
      </c>
      <c r="P12" s="137" t="s">
        <v>241</v>
      </c>
      <c r="Q12" s="122" t="s">
        <v>241</v>
      </c>
      <c r="R12" s="123" t="s">
        <v>241</v>
      </c>
      <c r="S12" s="123" t="s">
        <v>241</v>
      </c>
      <c r="T12" s="123" t="s">
        <v>241</v>
      </c>
      <c r="U12" s="122" t="s">
        <v>241</v>
      </c>
      <c r="V12" s="123">
        <v>18000</v>
      </c>
      <c r="W12" s="123" t="s">
        <v>241</v>
      </c>
      <c r="X12" s="123" t="s">
        <v>241</v>
      </c>
      <c r="Y12" s="122" t="s">
        <v>241</v>
      </c>
      <c r="Z12" s="123" t="s">
        <v>241</v>
      </c>
      <c r="AA12" s="123" t="s">
        <v>241</v>
      </c>
      <c r="AB12" s="123" t="s">
        <v>241</v>
      </c>
      <c r="AC12" s="123" t="s">
        <v>241</v>
      </c>
      <c r="AD12" s="123" t="s">
        <v>241</v>
      </c>
      <c r="AE12" s="123" t="s">
        <v>241</v>
      </c>
      <c r="AF12" s="122" t="s">
        <v>241</v>
      </c>
      <c r="AG12" s="129" t="s">
        <v>241</v>
      </c>
      <c r="AH12" s="38"/>
      <c r="AI12" s="138" t="s">
        <v>241</v>
      </c>
      <c r="AJ12" s="139" t="s">
        <v>241</v>
      </c>
      <c r="AK12" s="139" t="s">
        <v>241</v>
      </c>
      <c r="AL12" s="139" t="s">
        <v>241</v>
      </c>
      <c r="AM12" s="139" t="s">
        <v>241</v>
      </c>
      <c r="AN12" s="118"/>
      <c r="AO12" s="138" t="s">
        <v>241</v>
      </c>
      <c r="AP12" s="139" t="s">
        <v>241</v>
      </c>
      <c r="AQ12" s="139" t="s">
        <v>241</v>
      </c>
      <c r="AR12" s="139" t="s">
        <v>241</v>
      </c>
      <c r="AS12" s="139" t="s">
        <v>241</v>
      </c>
      <c r="AT12" s="140" t="s">
        <v>241</v>
      </c>
      <c r="AU12" s="141" t="s">
        <v>241</v>
      </c>
      <c r="AV12" s="139" t="s">
        <v>241</v>
      </c>
      <c r="AW12" s="139" t="s">
        <v>241</v>
      </c>
      <c r="AX12" s="139" t="s">
        <v>241</v>
      </c>
      <c r="AY12" s="140" t="s">
        <v>241</v>
      </c>
      <c r="AZ12" s="122" t="s">
        <v>241</v>
      </c>
      <c r="BA12" s="123" t="s">
        <v>241</v>
      </c>
      <c r="BB12" s="123" t="s">
        <v>241</v>
      </c>
      <c r="BC12" s="123" t="s">
        <v>241</v>
      </c>
      <c r="BD12" s="122" t="s">
        <v>241</v>
      </c>
      <c r="BE12" s="123" t="s">
        <v>241</v>
      </c>
      <c r="BF12" s="123" t="s">
        <v>241</v>
      </c>
      <c r="BG12" s="123" t="s">
        <v>241</v>
      </c>
      <c r="BH12" s="123" t="s">
        <v>241</v>
      </c>
      <c r="BI12" s="123" t="s">
        <v>241</v>
      </c>
      <c r="BJ12" s="123" t="s">
        <v>241</v>
      </c>
      <c r="BK12" s="123" t="s">
        <v>241</v>
      </c>
      <c r="BL12" s="124" t="s">
        <v>241</v>
      </c>
      <c r="BM12" s="141" t="s">
        <v>241</v>
      </c>
      <c r="BN12" s="139" t="s">
        <v>241</v>
      </c>
      <c r="BO12" s="139" t="s">
        <v>241</v>
      </c>
      <c r="BP12" s="139" t="s">
        <v>241</v>
      </c>
      <c r="BQ12" s="139" t="s">
        <v>241</v>
      </c>
      <c r="BR12" s="140" t="s">
        <v>241</v>
      </c>
      <c r="BS12" s="141" t="s">
        <v>241</v>
      </c>
      <c r="BT12" s="139" t="s">
        <v>241</v>
      </c>
      <c r="BU12" s="139" t="s">
        <v>241</v>
      </c>
      <c r="BV12" s="139" t="s">
        <v>241</v>
      </c>
      <c r="BW12" s="139" t="s">
        <v>241</v>
      </c>
      <c r="BX12" s="139" t="s">
        <v>241</v>
      </c>
      <c r="BY12" s="140" t="s">
        <v>241</v>
      </c>
      <c r="BZ12" s="141" t="s">
        <v>241</v>
      </c>
      <c r="CA12" s="139" t="s">
        <v>241</v>
      </c>
      <c r="CB12" s="139" t="s">
        <v>241</v>
      </c>
      <c r="CC12" s="139" t="s">
        <v>241</v>
      </c>
      <c r="CD12" s="139" t="s">
        <v>241</v>
      </c>
      <c r="CE12" s="139" t="s">
        <v>241</v>
      </c>
      <c r="CF12" s="140" t="s">
        <v>241</v>
      </c>
      <c r="CG12" s="141" t="s">
        <v>241</v>
      </c>
      <c r="CH12" s="139" t="s">
        <v>241</v>
      </c>
      <c r="CI12" s="139" t="s">
        <v>241</v>
      </c>
      <c r="CJ12" s="139" t="s">
        <v>241</v>
      </c>
      <c r="CK12" s="139" t="s">
        <v>241</v>
      </c>
      <c r="CL12" s="154" t="s">
        <v>241</v>
      </c>
      <c r="CM12" s="127"/>
      <c r="CN12" s="122" t="s">
        <v>241</v>
      </c>
      <c r="CO12" s="123" t="s">
        <v>241</v>
      </c>
      <c r="CP12" s="123" t="s">
        <v>241</v>
      </c>
      <c r="CQ12" s="123" t="s">
        <v>241</v>
      </c>
      <c r="CR12" s="123">
        <v>18000</v>
      </c>
      <c r="CS12" s="123" t="s">
        <v>241</v>
      </c>
      <c r="CT12" s="123" t="s">
        <v>241</v>
      </c>
      <c r="CU12" s="123" t="s">
        <v>241</v>
      </c>
      <c r="CV12" s="124" t="s">
        <v>241</v>
      </c>
      <c r="CW12" s="128" t="s">
        <v>241</v>
      </c>
      <c r="CX12" s="123" t="s">
        <v>241</v>
      </c>
      <c r="CY12" s="123" t="s">
        <v>241</v>
      </c>
      <c r="CZ12" s="123" t="s">
        <v>241</v>
      </c>
      <c r="DA12" s="123" t="s">
        <v>241</v>
      </c>
      <c r="DB12" s="123" t="s">
        <v>241</v>
      </c>
      <c r="DC12" s="123" t="s">
        <v>241</v>
      </c>
      <c r="DD12" s="129" t="s">
        <v>241</v>
      </c>
      <c r="DE12" s="301"/>
      <c r="DF12" s="301"/>
      <c r="DG12" s="301"/>
      <c r="DH12" s="301"/>
      <c r="DI12" s="301"/>
    </row>
    <row r="13" spans="1:113" ht="22.5" customHeight="1">
      <c r="A13" s="306" t="s">
        <v>123</v>
      </c>
      <c r="B13" s="248">
        <v>37</v>
      </c>
      <c r="C13" s="259">
        <v>45722</v>
      </c>
      <c r="D13" s="281" t="s">
        <v>128</v>
      </c>
      <c r="E13" s="271" t="s">
        <v>159</v>
      </c>
      <c r="F13" s="272" t="s">
        <v>30</v>
      </c>
      <c r="G13" s="254" t="s">
        <v>54</v>
      </c>
      <c r="H13" s="307">
        <v>2700</v>
      </c>
      <c r="I13" s="308"/>
      <c r="J13" s="256" t="str">
        <f t="shared" si="2"/>
        <v>領収書G31-G35</v>
      </c>
      <c r="K13" s="267"/>
      <c r="L13" s="258" t="s">
        <v>241</v>
      </c>
      <c r="M13" s="136" t="s">
        <v>241</v>
      </c>
      <c r="N13" s="136" t="s">
        <v>241</v>
      </c>
      <c r="O13" s="136" t="s">
        <v>241</v>
      </c>
      <c r="P13" s="137" t="s">
        <v>241</v>
      </c>
      <c r="Q13" s="122" t="s">
        <v>241</v>
      </c>
      <c r="R13" s="123" t="s">
        <v>241</v>
      </c>
      <c r="S13" s="123" t="s">
        <v>241</v>
      </c>
      <c r="T13" s="123" t="s">
        <v>241</v>
      </c>
      <c r="U13" s="122" t="s">
        <v>241</v>
      </c>
      <c r="V13" s="123">
        <v>2700</v>
      </c>
      <c r="W13" s="123" t="s">
        <v>241</v>
      </c>
      <c r="X13" s="123" t="s">
        <v>241</v>
      </c>
      <c r="Y13" s="122" t="s">
        <v>241</v>
      </c>
      <c r="Z13" s="123" t="s">
        <v>241</v>
      </c>
      <c r="AA13" s="123" t="s">
        <v>241</v>
      </c>
      <c r="AB13" s="123" t="s">
        <v>241</v>
      </c>
      <c r="AC13" s="123" t="s">
        <v>241</v>
      </c>
      <c r="AD13" s="123" t="s">
        <v>241</v>
      </c>
      <c r="AE13" s="123" t="s">
        <v>241</v>
      </c>
      <c r="AF13" s="122" t="s">
        <v>241</v>
      </c>
      <c r="AG13" s="129" t="s">
        <v>241</v>
      </c>
      <c r="AH13" s="38"/>
      <c r="AI13" s="138" t="s">
        <v>241</v>
      </c>
      <c r="AJ13" s="139" t="s">
        <v>241</v>
      </c>
      <c r="AK13" s="139" t="s">
        <v>241</v>
      </c>
      <c r="AL13" s="139" t="s">
        <v>241</v>
      </c>
      <c r="AM13" s="139" t="s">
        <v>241</v>
      </c>
      <c r="AN13" s="118"/>
      <c r="AO13" s="138" t="s">
        <v>241</v>
      </c>
      <c r="AP13" s="139" t="s">
        <v>241</v>
      </c>
      <c r="AQ13" s="139" t="s">
        <v>241</v>
      </c>
      <c r="AR13" s="139" t="s">
        <v>241</v>
      </c>
      <c r="AS13" s="139" t="s">
        <v>241</v>
      </c>
      <c r="AT13" s="140" t="s">
        <v>241</v>
      </c>
      <c r="AU13" s="141" t="s">
        <v>241</v>
      </c>
      <c r="AV13" s="139" t="s">
        <v>241</v>
      </c>
      <c r="AW13" s="139" t="s">
        <v>241</v>
      </c>
      <c r="AX13" s="139" t="s">
        <v>241</v>
      </c>
      <c r="AY13" s="140" t="s">
        <v>241</v>
      </c>
      <c r="AZ13" s="122" t="s">
        <v>241</v>
      </c>
      <c r="BA13" s="123" t="s">
        <v>241</v>
      </c>
      <c r="BB13" s="123" t="s">
        <v>241</v>
      </c>
      <c r="BC13" s="123" t="s">
        <v>241</v>
      </c>
      <c r="BD13" s="122" t="s">
        <v>241</v>
      </c>
      <c r="BE13" s="123" t="s">
        <v>241</v>
      </c>
      <c r="BF13" s="123" t="s">
        <v>241</v>
      </c>
      <c r="BG13" s="123" t="s">
        <v>241</v>
      </c>
      <c r="BH13" s="123" t="s">
        <v>241</v>
      </c>
      <c r="BI13" s="123" t="s">
        <v>241</v>
      </c>
      <c r="BJ13" s="123" t="s">
        <v>241</v>
      </c>
      <c r="BK13" s="123" t="s">
        <v>241</v>
      </c>
      <c r="BL13" s="124" t="s">
        <v>241</v>
      </c>
      <c r="BM13" s="142" t="s">
        <v>241</v>
      </c>
      <c r="BN13" s="143" t="s">
        <v>241</v>
      </c>
      <c r="BO13" s="143" t="s">
        <v>241</v>
      </c>
      <c r="BP13" s="143" t="s">
        <v>241</v>
      </c>
      <c r="BQ13" s="143" t="s">
        <v>241</v>
      </c>
      <c r="BR13" s="144" t="s">
        <v>241</v>
      </c>
      <c r="BS13" s="141" t="s">
        <v>241</v>
      </c>
      <c r="BT13" s="139" t="s">
        <v>241</v>
      </c>
      <c r="BU13" s="139" t="s">
        <v>241</v>
      </c>
      <c r="BV13" s="139" t="s">
        <v>241</v>
      </c>
      <c r="BW13" s="139" t="s">
        <v>241</v>
      </c>
      <c r="BX13" s="139" t="s">
        <v>241</v>
      </c>
      <c r="BY13" s="140" t="s">
        <v>241</v>
      </c>
      <c r="BZ13" s="141" t="s">
        <v>241</v>
      </c>
      <c r="CA13" s="139" t="s">
        <v>241</v>
      </c>
      <c r="CB13" s="139" t="s">
        <v>241</v>
      </c>
      <c r="CC13" s="139" t="s">
        <v>241</v>
      </c>
      <c r="CD13" s="139" t="s">
        <v>241</v>
      </c>
      <c r="CE13" s="139" t="s">
        <v>241</v>
      </c>
      <c r="CF13" s="140" t="s">
        <v>241</v>
      </c>
      <c r="CG13" s="142" t="s">
        <v>241</v>
      </c>
      <c r="CH13" s="143" t="s">
        <v>241</v>
      </c>
      <c r="CI13" s="143" t="s">
        <v>241</v>
      </c>
      <c r="CJ13" s="143" t="s">
        <v>241</v>
      </c>
      <c r="CK13" s="143" t="s">
        <v>241</v>
      </c>
      <c r="CL13" s="145" t="s">
        <v>241</v>
      </c>
      <c r="CM13" s="127"/>
      <c r="CN13" s="122" t="s">
        <v>241</v>
      </c>
      <c r="CO13" s="123" t="s">
        <v>241</v>
      </c>
      <c r="CP13" s="123" t="s">
        <v>241</v>
      </c>
      <c r="CQ13" s="123" t="s">
        <v>241</v>
      </c>
      <c r="CR13" s="123">
        <v>2700</v>
      </c>
      <c r="CS13" s="123" t="s">
        <v>241</v>
      </c>
      <c r="CT13" s="123" t="s">
        <v>241</v>
      </c>
      <c r="CU13" s="123" t="s">
        <v>241</v>
      </c>
      <c r="CV13" s="124" t="s">
        <v>241</v>
      </c>
      <c r="CW13" s="128" t="s">
        <v>241</v>
      </c>
      <c r="CX13" s="123" t="s">
        <v>241</v>
      </c>
      <c r="CY13" s="123" t="s">
        <v>241</v>
      </c>
      <c r="CZ13" s="123" t="s">
        <v>241</v>
      </c>
      <c r="DA13" s="123" t="s">
        <v>241</v>
      </c>
      <c r="DB13" s="123" t="s">
        <v>241</v>
      </c>
      <c r="DC13" s="123" t="s">
        <v>241</v>
      </c>
      <c r="DD13" s="129" t="s">
        <v>241</v>
      </c>
      <c r="DE13" s="301"/>
      <c r="DF13" s="301"/>
      <c r="DG13" s="301"/>
      <c r="DH13" s="301"/>
      <c r="DI13" s="301"/>
    </row>
    <row r="14" spans="1:113" ht="22.5" customHeight="1">
      <c r="A14" s="306" t="s">
        <v>123</v>
      </c>
      <c r="B14" s="248">
        <v>38</v>
      </c>
      <c r="C14" s="259">
        <v>45722</v>
      </c>
      <c r="D14" s="281" t="s">
        <v>128</v>
      </c>
      <c r="E14" s="271" t="s">
        <v>160</v>
      </c>
      <c r="F14" s="272" t="s">
        <v>30</v>
      </c>
      <c r="G14" s="254" t="s">
        <v>54</v>
      </c>
      <c r="H14" s="307">
        <v>6000</v>
      </c>
      <c r="I14" s="308"/>
      <c r="J14" s="256" t="str">
        <f t="shared" ref="J14:J15" si="3">HYPERLINK("./領収書_公開用/外領収書G36,37.pdf","領収書G36,G37")</f>
        <v>領収書G36,G37</v>
      </c>
      <c r="K14" s="267"/>
      <c r="L14" s="258" t="s">
        <v>241</v>
      </c>
      <c r="M14" s="136" t="s">
        <v>241</v>
      </c>
      <c r="N14" s="136" t="s">
        <v>241</v>
      </c>
      <c r="O14" s="136" t="s">
        <v>241</v>
      </c>
      <c r="P14" s="137" t="s">
        <v>241</v>
      </c>
      <c r="Q14" s="122" t="s">
        <v>241</v>
      </c>
      <c r="R14" s="123" t="s">
        <v>241</v>
      </c>
      <c r="S14" s="123" t="s">
        <v>241</v>
      </c>
      <c r="T14" s="123" t="s">
        <v>241</v>
      </c>
      <c r="U14" s="122" t="s">
        <v>241</v>
      </c>
      <c r="V14" s="123">
        <v>6000</v>
      </c>
      <c r="W14" s="123" t="s">
        <v>241</v>
      </c>
      <c r="X14" s="123" t="s">
        <v>241</v>
      </c>
      <c r="Y14" s="122" t="s">
        <v>241</v>
      </c>
      <c r="Z14" s="123" t="s">
        <v>241</v>
      </c>
      <c r="AA14" s="123" t="s">
        <v>241</v>
      </c>
      <c r="AB14" s="123" t="s">
        <v>241</v>
      </c>
      <c r="AC14" s="123" t="s">
        <v>241</v>
      </c>
      <c r="AD14" s="123" t="s">
        <v>241</v>
      </c>
      <c r="AE14" s="123" t="s">
        <v>241</v>
      </c>
      <c r="AF14" s="122" t="s">
        <v>241</v>
      </c>
      <c r="AG14" s="129" t="s">
        <v>241</v>
      </c>
      <c r="AH14" s="38"/>
      <c r="AI14" s="138" t="s">
        <v>241</v>
      </c>
      <c r="AJ14" s="139" t="s">
        <v>241</v>
      </c>
      <c r="AK14" s="139" t="s">
        <v>241</v>
      </c>
      <c r="AL14" s="139" t="s">
        <v>241</v>
      </c>
      <c r="AM14" s="139" t="s">
        <v>241</v>
      </c>
      <c r="AN14" s="118"/>
      <c r="AO14" s="138" t="s">
        <v>241</v>
      </c>
      <c r="AP14" s="139" t="s">
        <v>241</v>
      </c>
      <c r="AQ14" s="139" t="s">
        <v>241</v>
      </c>
      <c r="AR14" s="139" t="s">
        <v>241</v>
      </c>
      <c r="AS14" s="139" t="s">
        <v>241</v>
      </c>
      <c r="AT14" s="140" t="s">
        <v>241</v>
      </c>
      <c r="AU14" s="141" t="s">
        <v>241</v>
      </c>
      <c r="AV14" s="139" t="s">
        <v>241</v>
      </c>
      <c r="AW14" s="139" t="s">
        <v>241</v>
      </c>
      <c r="AX14" s="139" t="s">
        <v>241</v>
      </c>
      <c r="AY14" s="140" t="s">
        <v>241</v>
      </c>
      <c r="AZ14" s="122" t="s">
        <v>241</v>
      </c>
      <c r="BA14" s="123" t="s">
        <v>241</v>
      </c>
      <c r="BB14" s="123" t="s">
        <v>241</v>
      </c>
      <c r="BC14" s="123" t="s">
        <v>241</v>
      </c>
      <c r="BD14" s="122" t="s">
        <v>241</v>
      </c>
      <c r="BE14" s="123" t="s">
        <v>241</v>
      </c>
      <c r="BF14" s="123" t="s">
        <v>241</v>
      </c>
      <c r="BG14" s="123" t="s">
        <v>241</v>
      </c>
      <c r="BH14" s="123" t="s">
        <v>241</v>
      </c>
      <c r="BI14" s="123" t="s">
        <v>241</v>
      </c>
      <c r="BJ14" s="123" t="s">
        <v>241</v>
      </c>
      <c r="BK14" s="123" t="s">
        <v>241</v>
      </c>
      <c r="BL14" s="124" t="s">
        <v>241</v>
      </c>
      <c r="BM14" s="141" t="s">
        <v>241</v>
      </c>
      <c r="BN14" s="139" t="s">
        <v>241</v>
      </c>
      <c r="BO14" s="139" t="s">
        <v>241</v>
      </c>
      <c r="BP14" s="139" t="s">
        <v>241</v>
      </c>
      <c r="BQ14" s="139" t="s">
        <v>241</v>
      </c>
      <c r="BR14" s="140" t="s">
        <v>241</v>
      </c>
      <c r="BS14" s="141" t="s">
        <v>241</v>
      </c>
      <c r="BT14" s="139" t="s">
        <v>241</v>
      </c>
      <c r="BU14" s="139" t="s">
        <v>241</v>
      </c>
      <c r="BV14" s="139" t="s">
        <v>241</v>
      </c>
      <c r="BW14" s="139" t="s">
        <v>241</v>
      </c>
      <c r="BX14" s="139" t="s">
        <v>241</v>
      </c>
      <c r="BY14" s="140" t="s">
        <v>241</v>
      </c>
      <c r="BZ14" s="141" t="s">
        <v>241</v>
      </c>
      <c r="CA14" s="139" t="s">
        <v>241</v>
      </c>
      <c r="CB14" s="139" t="s">
        <v>241</v>
      </c>
      <c r="CC14" s="139" t="s">
        <v>241</v>
      </c>
      <c r="CD14" s="139" t="s">
        <v>241</v>
      </c>
      <c r="CE14" s="139" t="s">
        <v>241</v>
      </c>
      <c r="CF14" s="140" t="s">
        <v>241</v>
      </c>
      <c r="CG14" s="141" t="s">
        <v>241</v>
      </c>
      <c r="CH14" s="139" t="s">
        <v>241</v>
      </c>
      <c r="CI14" s="139" t="s">
        <v>241</v>
      </c>
      <c r="CJ14" s="139" t="s">
        <v>241</v>
      </c>
      <c r="CK14" s="139" t="s">
        <v>241</v>
      </c>
      <c r="CL14" s="154" t="s">
        <v>241</v>
      </c>
      <c r="CM14" s="127"/>
      <c r="CN14" s="122" t="s">
        <v>241</v>
      </c>
      <c r="CO14" s="123" t="s">
        <v>241</v>
      </c>
      <c r="CP14" s="123" t="s">
        <v>241</v>
      </c>
      <c r="CQ14" s="123" t="s">
        <v>241</v>
      </c>
      <c r="CR14" s="123">
        <v>6000</v>
      </c>
      <c r="CS14" s="123" t="s">
        <v>241</v>
      </c>
      <c r="CT14" s="123" t="s">
        <v>241</v>
      </c>
      <c r="CU14" s="123" t="s">
        <v>241</v>
      </c>
      <c r="CV14" s="124" t="s">
        <v>241</v>
      </c>
      <c r="CW14" s="128" t="s">
        <v>241</v>
      </c>
      <c r="CX14" s="123" t="s">
        <v>241</v>
      </c>
      <c r="CY14" s="123" t="s">
        <v>241</v>
      </c>
      <c r="CZ14" s="123" t="s">
        <v>241</v>
      </c>
      <c r="DA14" s="123" t="s">
        <v>241</v>
      </c>
      <c r="DB14" s="123" t="s">
        <v>241</v>
      </c>
      <c r="DC14" s="123" t="s">
        <v>241</v>
      </c>
      <c r="DD14" s="129" t="s">
        <v>241</v>
      </c>
      <c r="DE14" s="301"/>
      <c r="DF14" s="301"/>
      <c r="DG14" s="301"/>
      <c r="DH14" s="301"/>
      <c r="DI14" s="301"/>
    </row>
    <row r="15" spans="1:113" ht="22.5" customHeight="1">
      <c r="A15" s="306" t="s">
        <v>123</v>
      </c>
      <c r="B15" s="248">
        <v>39</v>
      </c>
      <c r="C15" s="259">
        <v>45722</v>
      </c>
      <c r="D15" s="281" t="s">
        <v>128</v>
      </c>
      <c r="E15" s="271" t="s">
        <v>161</v>
      </c>
      <c r="F15" s="272" t="s">
        <v>30</v>
      </c>
      <c r="G15" s="254" t="s">
        <v>64</v>
      </c>
      <c r="H15" s="307">
        <v>57000</v>
      </c>
      <c r="I15" s="310"/>
      <c r="J15" s="256" t="str">
        <f t="shared" si="3"/>
        <v>領収書G36,G37</v>
      </c>
      <c r="K15" s="256" t="str">
        <f>HYPERLINK("./領収書_公開用/外領収書038請求書G37.pdf","請求書G37")</f>
        <v>請求書G37</v>
      </c>
      <c r="L15" s="258" t="s">
        <v>241</v>
      </c>
      <c r="M15" s="136" t="s">
        <v>241</v>
      </c>
      <c r="N15" s="136" t="s">
        <v>241</v>
      </c>
      <c r="O15" s="136" t="s">
        <v>241</v>
      </c>
      <c r="P15" s="137" t="s">
        <v>241</v>
      </c>
      <c r="Q15" s="122" t="s">
        <v>241</v>
      </c>
      <c r="R15" s="123" t="s">
        <v>241</v>
      </c>
      <c r="S15" s="123" t="s">
        <v>241</v>
      </c>
      <c r="T15" s="123" t="s">
        <v>241</v>
      </c>
      <c r="U15" s="122" t="s">
        <v>241</v>
      </c>
      <c r="V15" s="123" t="s">
        <v>241</v>
      </c>
      <c r="W15" s="123" t="s">
        <v>241</v>
      </c>
      <c r="X15" s="123" t="s">
        <v>241</v>
      </c>
      <c r="Y15" s="122" t="s">
        <v>241</v>
      </c>
      <c r="Z15" s="123" t="s">
        <v>241</v>
      </c>
      <c r="AA15" s="123" t="s">
        <v>241</v>
      </c>
      <c r="AB15" s="123" t="s">
        <v>241</v>
      </c>
      <c r="AC15" s="123" t="s">
        <v>241</v>
      </c>
      <c r="AD15" s="123" t="s">
        <v>241</v>
      </c>
      <c r="AE15" s="123" t="s">
        <v>241</v>
      </c>
      <c r="AF15" s="122">
        <v>57000</v>
      </c>
      <c r="AG15" s="129" t="s">
        <v>241</v>
      </c>
      <c r="AH15" s="38"/>
      <c r="AI15" s="138" t="s">
        <v>241</v>
      </c>
      <c r="AJ15" s="139" t="s">
        <v>241</v>
      </c>
      <c r="AK15" s="139" t="s">
        <v>241</v>
      </c>
      <c r="AL15" s="139" t="s">
        <v>241</v>
      </c>
      <c r="AM15" s="139" t="s">
        <v>241</v>
      </c>
      <c r="AN15" s="118"/>
      <c r="AO15" s="138" t="s">
        <v>241</v>
      </c>
      <c r="AP15" s="139" t="s">
        <v>241</v>
      </c>
      <c r="AQ15" s="139" t="s">
        <v>241</v>
      </c>
      <c r="AR15" s="139" t="s">
        <v>241</v>
      </c>
      <c r="AS15" s="139" t="s">
        <v>241</v>
      </c>
      <c r="AT15" s="140" t="s">
        <v>241</v>
      </c>
      <c r="AU15" s="141" t="s">
        <v>241</v>
      </c>
      <c r="AV15" s="139" t="s">
        <v>241</v>
      </c>
      <c r="AW15" s="139" t="s">
        <v>241</v>
      </c>
      <c r="AX15" s="139" t="s">
        <v>241</v>
      </c>
      <c r="AY15" s="140" t="s">
        <v>241</v>
      </c>
      <c r="AZ15" s="122" t="s">
        <v>241</v>
      </c>
      <c r="BA15" s="123" t="s">
        <v>241</v>
      </c>
      <c r="BB15" s="123" t="s">
        <v>241</v>
      </c>
      <c r="BC15" s="123" t="s">
        <v>241</v>
      </c>
      <c r="BD15" s="122" t="s">
        <v>241</v>
      </c>
      <c r="BE15" s="123" t="s">
        <v>241</v>
      </c>
      <c r="BF15" s="123" t="s">
        <v>241</v>
      </c>
      <c r="BG15" s="123" t="s">
        <v>241</v>
      </c>
      <c r="BH15" s="123" t="s">
        <v>241</v>
      </c>
      <c r="BI15" s="123" t="s">
        <v>241</v>
      </c>
      <c r="BJ15" s="123" t="s">
        <v>241</v>
      </c>
      <c r="BK15" s="123" t="s">
        <v>241</v>
      </c>
      <c r="BL15" s="124" t="s">
        <v>241</v>
      </c>
      <c r="BM15" s="141" t="s">
        <v>241</v>
      </c>
      <c r="BN15" s="139" t="s">
        <v>241</v>
      </c>
      <c r="BO15" s="139" t="s">
        <v>241</v>
      </c>
      <c r="BP15" s="139" t="s">
        <v>241</v>
      </c>
      <c r="BQ15" s="139" t="s">
        <v>241</v>
      </c>
      <c r="BR15" s="140" t="s">
        <v>241</v>
      </c>
      <c r="BS15" s="141" t="s">
        <v>241</v>
      </c>
      <c r="BT15" s="139" t="s">
        <v>241</v>
      </c>
      <c r="BU15" s="139" t="s">
        <v>241</v>
      </c>
      <c r="BV15" s="139" t="s">
        <v>241</v>
      </c>
      <c r="BW15" s="139" t="s">
        <v>241</v>
      </c>
      <c r="BX15" s="139" t="s">
        <v>241</v>
      </c>
      <c r="BY15" s="140" t="s">
        <v>241</v>
      </c>
      <c r="BZ15" s="141" t="s">
        <v>241</v>
      </c>
      <c r="CA15" s="139" t="s">
        <v>241</v>
      </c>
      <c r="CB15" s="139" t="s">
        <v>241</v>
      </c>
      <c r="CC15" s="139" t="s">
        <v>241</v>
      </c>
      <c r="CD15" s="139" t="s">
        <v>241</v>
      </c>
      <c r="CE15" s="139" t="s">
        <v>241</v>
      </c>
      <c r="CF15" s="140" t="s">
        <v>241</v>
      </c>
      <c r="CG15" s="141" t="s">
        <v>241</v>
      </c>
      <c r="CH15" s="139" t="s">
        <v>241</v>
      </c>
      <c r="CI15" s="139" t="s">
        <v>241</v>
      </c>
      <c r="CJ15" s="139" t="s">
        <v>241</v>
      </c>
      <c r="CK15" s="139" t="s">
        <v>241</v>
      </c>
      <c r="CL15" s="154" t="s">
        <v>241</v>
      </c>
      <c r="CM15" s="127"/>
      <c r="CN15" s="122" t="s">
        <v>241</v>
      </c>
      <c r="CO15" s="123" t="s">
        <v>241</v>
      </c>
      <c r="CP15" s="123" t="s">
        <v>241</v>
      </c>
      <c r="CQ15" s="123" t="s">
        <v>241</v>
      </c>
      <c r="CR15" s="123" t="s">
        <v>241</v>
      </c>
      <c r="CS15" s="123" t="s">
        <v>241</v>
      </c>
      <c r="CT15" s="123" t="s">
        <v>241</v>
      </c>
      <c r="CU15" s="123" t="s">
        <v>241</v>
      </c>
      <c r="CV15" s="124">
        <v>57000</v>
      </c>
      <c r="CW15" s="128" t="s">
        <v>241</v>
      </c>
      <c r="CX15" s="123" t="s">
        <v>241</v>
      </c>
      <c r="CY15" s="123" t="s">
        <v>241</v>
      </c>
      <c r="CZ15" s="123" t="s">
        <v>241</v>
      </c>
      <c r="DA15" s="123" t="s">
        <v>241</v>
      </c>
      <c r="DB15" s="123" t="s">
        <v>241</v>
      </c>
      <c r="DC15" s="123" t="s">
        <v>241</v>
      </c>
      <c r="DD15" s="129" t="s">
        <v>241</v>
      </c>
      <c r="DE15" s="301"/>
      <c r="DF15" s="301"/>
      <c r="DG15" s="301"/>
      <c r="DH15" s="301"/>
      <c r="DI15" s="301"/>
    </row>
    <row r="16" spans="1:113" ht="22.5" customHeight="1">
      <c r="A16" s="306" t="s">
        <v>123</v>
      </c>
      <c r="B16" s="248">
        <v>47</v>
      </c>
      <c r="C16" s="259">
        <v>45724</v>
      </c>
      <c r="D16" s="281" t="s">
        <v>128</v>
      </c>
      <c r="E16" s="271" t="s">
        <v>167</v>
      </c>
      <c r="F16" s="278" t="s">
        <v>30</v>
      </c>
      <c r="G16" s="254" t="s">
        <v>50</v>
      </c>
      <c r="H16" s="307">
        <v>36736</v>
      </c>
      <c r="I16" s="308"/>
      <c r="J16" s="256" t="str">
        <f>HYPERLINK("./領収書_公開用/外領収書G45.pdf","領収書G45")</f>
        <v>領収書G45</v>
      </c>
      <c r="K16" s="267"/>
      <c r="L16" s="258" t="s">
        <v>241</v>
      </c>
      <c r="M16" s="136" t="s">
        <v>241</v>
      </c>
      <c r="N16" s="136" t="s">
        <v>241</v>
      </c>
      <c r="O16" s="136" t="s">
        <v>241</v>
      </c>
      <c r="P16" s="137" t="s">
        <v>241</v>
      </c>
      <c r="Q16" s="122" t="s">
        <v>241</v>
      </c>
      <c r="R16" s="123">
        <v>36736</v>
      </c>
      <c r="S16" s="123" t="s">
        <v>241</v>
      </c>
      <c r="T16" s="123" t="s">
        <v>241</v>
      </c>
      <c r="U16" s="122" t="s">
        <v>241</v>
      </c>
      <c r="V16" s="123" t="s">
        <v>241</v>
      </c>
      <c r="W16" s="123" t="s">
        <v>241</v>
      </c>
      <c r="X16" s="123" t="s">
        <v>241</v>
      </c>
      <c r="Y16" s="122" t="s">
        <v>241</v>
      </c>
      <c r="Z16" s="123" t="s">
        <v>241</v>
      </c>
      <c r="AA16" s="123" t="s">
        <v>241</v>
      </c>
      <c r="AB16" s="123" t="s">
        <v>241</v>
      </c>
      <c r="AC16" s="123" t="s">
        <v>241</v>
      </c>
      <c r="AD16" s="123" t="s">
        <v>241</v>
      </c>
      <c r="AE16" s="123" t="s">
        <v>241</v>
      </c>
      <c r="AF16" s="122" t="s">
        <v>241</v>
      </c>
      <c r="AG16" s="129" t="s">
        <v>241</v>
      </c>
      <c r="AH16" s="38"/>
      <c r="AI16" s="138" t="s">
        <v>241</v>
      </c>
      <c r="AJ16" s="139" t="s">
        <v>241</v>
      </c>
      <c r="AK16" s="139" t="s">
        <v>241</v>
      </c>
      <c r="AL16" s="139" t="s">
        <v>241</v>
      </c>
      <c r="AM16" s="139" t="s">
        <v>241</v>
      </c>
      <c r="AN16" s="118"/>
      <c r="AO16" s="138" t="s">
        <v>241</v>
      </c>
      <c r="AP16" s="139" t="s">
        <v>241</v>
      </c>
      <c r="AQ16" s="139" t="s">
        <v>241</v>
      </c>
      <c r="AR16" s="139" t="s">
        <v>241</v>
      </c>
      <c r="AS16" s="139" t="s">
        <v>241</v>
      </c>
      <c r="AT16" s="140" t="s">
        <v>241</v>
      </c>
      <c r="AU16" s="141" t="s">
        <v>241</v>
      </c>
      <c r="AV16" s="139" t="s">
        <v>241</v>
      </c>
      <c r="AW16" s="139" t="s">
        <v>241</v>
      </c>
      <c r="AX16" s="139" t="s">
        <v>241</v>
      </c>
      <c r="AY16" s="140" t="s">
        <v>241</v>
      </c>
      <c r="AZ16" s="122" t="s">
        <v>241</v>
      </c>
      <c r="BA16" s="123" t="s">
        <v>241</v>
      </c>
      <c r="BB16" s="123" t="s">
        <v>241</v>
      </c>
      <c r="BC16" s="123" t="s">
        <v>241</v>
      </c>
      <c r="BD16" s="122" t="s">
        <v>241</v>
      </c>
      <c r="BE16" s="123" t="s">
        <v>241</v>
      </c>
      <c r="BF16" s="123" t="s">
        <v>241</v>
      </c>
      <c r="BG16" s="123" t="s">
        <v>241</v>
      </c>
      <c r="BH16" s="123" t="s">
        <v>241</v>
      </c>
      <c r="BI16" s="123" t="s">
        <v>241</v>
      </c>
      <c r="BJ16" s="123" t="s">
        <v>241</v>
      </c>
      <c r="BK16" s="123" t="s">
        <v>241</v>
      </c>
      <c r="BL16" s="124" t="s">
        <v>241</v>
      </c>
      <c r="BM16" s="142" t="s">
        <v>241</v>
      </c>
      <c r="BN16" s="143" t="s">
        <v>241</v>
      </c>
      <c r="BO16" s="143" t="s">
        <v>241</v>
      </c>
      <c r="BP16" s="143" t="s">
        <v>241</v>
      </c>
      <c r="BQ16" s="143" t="s">
        <v>241</v>
      </c>
      <c r="BR16" s="144" t="s">
        <v>241</v>
      </c>
      <c r="BS16" s="141" t="s">
        <v>241</v>
      </c>
      <c r="BT16" s="139" t="s">
        <v>241</v>
      </c>
      <c r="BU16" s="139" t="s">
        <v>241</v>
      </c>
      <c r="BV16" s="139" t="s">
        <v>241</v>
      </c>
      <c r="BW16" s="139" t="s">
        <v>241</v>
      </c>
      <c r="BX16" s="139" t="s">
        <v>241</v>
      </c>
      <c r="BY16" s="140" t="s">
        <v>241</v>
      </c>
      <c r="BZ16" s="141" t="s">
        <v>241</v>
      </c>
      <c r="CA16" s="139" t="s">
        <v>241</v>
      </c>
      <c r="CB16" s="139" t="s">
        <v>241</v>
      </c>
      <c r="CC16" s="139" t="s">
        <v>241</v>
      </c>
      <c r="CD16" s="139" t="s">
        <v>241</v>
      </c>
      <c r="CE16" s="139" t="s">
        <v>241</v>
      </c>
      <c r="CF16" s="140" t="s">
        <v>241</v>
      </c>
      <c r="CG16" s="142" t="s">
        <v>241</v>
      </c>
      <c r="CH16" s="143" t="s">
        <v>241</v>
      </c>
      <c r="CI16" s="143" t="s">
        <v>241</v>
      </c>
      <c r="CJ16" s="143" t="s">
        <v>241</v>
      </c>
      <c r="CK16" s="143" t="s">
        <v>241</v>
      </c>
      <c r="CL16" s="145" t="s">
        <v>241</v>
      </c>
      <c r="CM16" s="127"/>
      <c r="CN16" s="122">
        <v>36736</v>
      </c>
      <c r="CO16" s="123" t="s">
        <v>241</v>
      </c>
      <c r="CP16" s="123" t="s">
        <v>241</v>
      </c>
      <c r="CQ16" s="123" t="s">
        <v>241</v>
      </c>
      <c r="CR16" s="123" t="s">
        <v>241</v>
      </c>
      <c r="CS16" s="123" t="s">
        <v>241</v>
      </c>
      <c r="CT16" s="123" t="s">
        <v>241</v>
      </c>
      <c r="CU16" s="123" t="s">
        <v>241</v>
      </c>
      <c r="CV16" s="124" t="s">
        <v>241</v>
      </c>
      <c r="CW16" s="128" t="s">
        <v>241</v>
      </c>
      <c r="CX16" s="123" t="s">
        <v>241</v>
      </c>
      <c r="CY16" s="123" t="s">
        <v>241</v>
      </c>
      <c r="CZ16" s="123" t="s">
        <v>241</v>
      </c>
      <c r="DA16" s="123" t="s">
        <v>241</v>
      </c>
      <c r="DB16" s="123" t="s">
        <v>241</v>
      </c>
      <c r="DC16" s="123" t="s">
        <v>241</v>
      </c>
      <c r="DD16" s="129" t="s">
        <v>241</v>
      </c>
      <c r="DE16" s="301"/>
      <c r="DF16" s="301"/>
      <c r="DG16" s="301"/>
      <c r="DH16" s="301"/>
      <c r="DI16" s="301"/>
    </row>
    <row r="17" spans="1:113" ht="22.5" customHeight="1">
      <c r="A17" s="306" t="s">
        <v>123</v>
      </c>
      <c r="B17" s="248">
        <v>48</v>
      </c>
      <c r="C17" s="259">
        <v>45724</v>
      </c>
      <c r="D17" s="281" t="s">
        <v>128</v>
      </c>
      <c r="E17" s="271" t="s">
        <v>168</v>
      </c>
      <c r="F17" s="278" t="s">
        <v>30</v>
      </c>
      <c r="G17" s="254" t="s">
        <v>50</v>
      </c>
      <c r="H17" s="307">
        <v>13960</v>
      </c>
      <c r="I17" s="308"/>
      <c r="J17" s="256" t="str">
        <f>HYPERLINK("./領収書_公開用/外領収書G46.pdf","領収書G46")</f>
        <v>領収書G46</v>
      </c>
      <c r="K17" s="267"/>
      <c r="L17" s="258" t="s">
        <v>241</v>
      </c>
      <c r="M17" s="136" t="s">
        <v>241</v>
      </c>
      <c r="N17" s="136" t="s">
        <v>241</v>
      </c>
      <c r="O17" s="136" t="s">
        <v>241</v>
      </c>
      <c r="P17" s="137" t="s">
        <v>241</v>
      </c>
      <c r="Q17" s="122" t="s">
        <v>241</v>
      </c>
      <c r="R17" s="123">
        <v>13960</v>
      </c>
      <c r="S17" s="123" t="s">
        <v>241</v>
      </c>
      <c r="T17" s="123" t="s">
        <v>241</v>
      </c>
      <c r="U17" s="122" t="s">
        <v>241</v>
      </c>
      <c r="V17" s="123" t="s">
        <v>241</v>
      </c>
      <c r="W17" s="123" t="s">
        <v>241</v>
      </c>
      <c r="X17" s="123" t="s">
        <v>241</v>
      </c>
      <c r="Y17" s="122" t="s">
        <v>241</v>
      </c>
      <c r="Z17" s="123" t="s">
        <v>241</v>
      </c>
      <c r="AA17" s="123" t="s">
        <v>241</v>
      </c>
      <c r="AB17" s="123" t="s">
        <v>241</v>
      </c>
      <c r="AC17" s="123" t="s">
        <v>241</v>
      </c>
      <c r="AD17" s="123" t="s">
        <v>241</v>
      </c>
      <c r="AE17" s="123" t="s">
        <v>241</v>
      </c>
      <c r="AF17" s="122" t="s">
        <v>241</v>
      </c>
      <c r="AG17" s="129" t="s">
        <v>241</v>
      </c>
      <c r="AH17" s="38"/>
      <c r="AI17" s="138" t="s">
        <v>241</v>
      </c>
      <c r="AJ17" s="139" t="s">
        <v>241</v>
      </c>
      <c r="AK17" s="139" t="s">
        <v>241</v>
      </c>
      <c r="AL17" s="139" t="s">
        <v>241</v>
      </c>
      <c r="AM17" s="139" t="s">
        <v>241</v>
      </c>
      <c r="AN17" s="118"/>
      <c r="AO17" s="138" t="s">
        <v>241</v>
      </c>
      <c r="AP17" s="139" t="s">
        <v>241</v>
      </c>
      <c r="AQ17" s="139" t="s">
        <v>241</v>
      </c>
      <c r="AR17" s="139" t="s">
        <v>241</v>
      </c>
      <c r="AS17" s="139" t="s">
        <v>241</v>
      </c>
      <c r="AT17" s="140" t="s">
        <v>241</v>
      </c>
      <c r="AU17" s="141" t="s">
        <v>241</v>
      </c>
      <c r="AV17" s="139" t="s">
        <v>241</v>
      </c>
      <c r="AW17" s="139" t="s">
        <v>241</v>
      </c>
      <c r="AX17" s="139" t="s">
        <v>241</v>
      </c>
      <c r="AY17" s="140" t="s">
        <v>241</v>
      </c>
      <c r="AZ17" s="122" t="s">
        <v>241</v>
      </c>
      <c r="BA17" s="123" t="s">
        <v>241</v>
      </c>
      <c r="BB17" s="123" t="s">
        <v>241</v>
      </c>
      <c r="BC17" s="123" t="s">
        <v>241</v>
      </c>
      <c r="BD17" s="122" t="s">
        <v>241</v>
      </c>
      <c r="BE17" s="123" t="s">
        <v>241</v>
      </c>
      <c r="BF17" s="123" t="s">
        <v>241</v>
      </c>
      <c r="BG17" s="123" t="s">
        <v>241</v>
      </c>
      <c r="BH17" s="123" t="s">
        <v>241</v>
      </c>
      <c r="BI17" s="123" t="s">
        <v>241</v>
      </c>
      <c r="BJ17" s="123" t="s">
        <v>241</v>
      </c>
      <c r="BK17" s="123" t="s">
        <v>241</v>
      </c>
      <c r="BL17" s="124" t="s">
        <v>241</v>
      </c>
      <c r="BM17" s="141" t="s">
        <v>241</v>
      </c>
      <c r="BN17" s="139" t="s">
        <v>241</v>
      </c>
      <c r="BO17" s="139" t="s">
        <v>241</v>
      </c>
      <c r="BP17" s="139" t="s">
        <v>241</v>
      </c>
      <c r="BQ17" s="139" t="s">
        <v>241</v>
      </c>
      <c r="BR17" s="140" t="s">
        <v>241</v>
      </c>
      <c r="BS17" s="141" t="s">
        <v>241</v>
      </c>
      <c r="BT17" s="139" t="s">
        <v>241</v>
      </c>
      <c r="BU17" s="139" t="s">
        <v>241</v>
      </c>
      <c r="BV17" s="139" t="s">
        <v>241</v>
      </c>
      <c r="BW17" s="139" t="s">
        <v>241</v>
      </c>
      <c r="BX17" s="139" t="s">
        <v>241</v>
      </c>
      <c r="BY17" s="140" t="s">
        <v>241</v>
      </c>
      <c r="BZ17" s="141" t="s">
        <v>241</v>
      </c>
      <c r="CA17" s="139" t="s">
        <v>241</v>
      </c>
      <c r="CB17" s="139" t="s">
        <v>241</v>
      </c>
      <c r="CC17" s="139" t="s">
        <v>241</v>
      </c>
      <c r="CD17" s="139" t="s">
        <v>241</v>
      </c>
      <c r="CE17" s="139" t="s">
        <v>241</v>
      </c>
      <c r="CF17" s="140" t="s">
        <v>241</v>
      </c>
      <c r="CG17" s="141" t="s">
        <v>241</v>
      </c>
      <c r="CH17" s="139" t="s">
        <v>241</v>
      </c>
      <c r="CI17" s="139" t="s">
        <v>241</v>
      </c>
      <c r="CJ17" s="139" t="s">
        <v>241</v>
      </c>
      <c r="CK17" s="139" t="s">
        <v>241</v>
      </c>
      <c r="CL17" s="154" t="s">
        <v>241</v>
      </c>
      <c r="CM17" s="127"/>
      <c r="CN17" s="122">
        <v>13960</v>
      </c>
      <c r="CO17" s="123" t="s">
        <v>241</v>
      </c>
      <c r="CP17" s="123" t="s">
        <v>241</v>
      </c>
      <c r="CQ17" s="123" t="s">
        <v>241</v>
      </c>
      <c r="CR17" s="123" t="s">
        <v>241</v>
      </c>
      <c r="CS17" s="123" t="s">
        <v>241</v>
      </c>
      <c r="CT17" s="123" t="s">
        <v>241</v>
      </c>
      <c r="CU17" s="123" t="s">
        <v>241</v>
      </c>
      <c r="CV17" s="124" t="s">
        <v>241</v>
      </c>
      <c r="CW17" s="128" t="s">
        <v>241</v>
      </c>
      <c r="CX17" s="123" t="s">
        <v>241</v>
      </c>
      <c r="CY17" s="123" t="s">
        <v>241</v>
      </c>
      <c r="CZ17" s="123" t="s">
        <v>241</v>
      </c>
      <c r="DA17" s="123" t="s">
        <v>241</v>
      </c>
      <c r="DB17" s="123" t="s">
        <v>241</v>
      </c>
      <c r="DC17" s="123" t="s">
        <v>241</v>
      </c>
      <c r="DD17" s="129" t="s">
        <v>241</v>
      </c>
      <c r="DE17" s="301"/>
      <c r="DF17" s="301"/>
      <c r="DG17" s="301"/>
      <c r="DH17" s="301"/>
      <c r="DI17" s="301"/>
    </row>
    <row r="18" spans="1:113" ht="22.5" customHeight="1">
      <c r="A18" s="306" t="s">
        <v>123</v>
      </c>
      <c r="B18" s="248">
        <v>49</v>
      </c>
      <c r="C18" s="259">
        <v>45724</v>
      </c>
      <c r="D18" s="281" t="s">
        <v>128</v>
      </c>
      <c r="E18" s="271" t="s">
        <v>169</v>
      </c>
      <c r="F18" s="278" t="s">
        <v>30</v>
      </c>
      <c r="G18" s="254" t="s">
        <v>50</v>
      </c>
      <c r="H18" s="307">
        <v>29550</v>
      </c>
      <c r="I18" s="308"/>
      <c r="J18" s="256" t="str">
        <f>HYPERLINK("./領収書_公開用/外領収書G47.pdf","領収書G47")</f>
        <v>領収書G47</v>
      </c>
      <c r="K18" s="267"/>
      <c r="L18" s="258" t="s">
        <v>241</v>
      </c>
      <c r="M18" s="136" t="s">
        <v>241</v>
      </c>
      <c r="N18" s="136" t="s">
        <v>241</v>
      </c>
      <c r="O18" s="136" t="s">
        <v>241</v>
      </c>
      <c r="P18" s="137" t="s">
        <v>241</v>
      </c>
      <c r="Q18" s="122" t="s">
        <v>241</v>
      </c>
      <c r="R18" s="123">
        <v>29550</v>
      </c>
      <c r="S18" s="123" t="s">
        <v>241</v>
      </c>
      <c r="T18" s="123" t="s">
        <v>241</v>
      </c>
      <c r="U18" s="122" t="s">
        <v>241</v>
      </c>
      <c r="V18" s="123" t="s">
        <v>241</v>
      </c>
      <c r="W18" s="123" t="s">
        <v>241</v>
      </c>
      <c r="X18" s="123" t="s">
        <v>241</v>
      </c>
      <c r="Y18" s="122" t="s">
        <v>241</v>
      </c>
      <c r="Z18" s="123" t="s">
        <v>241</v>
      </c>
      <c r="AA18" s="123" t="s">
        <v>241</v>
      </c>
      <c r="AB18" s="123" t="s">
        <v>241</v>
      </c>
      <c r="AC18" s="123" t="s">
        <v>241</v>
      </c>
      <c r="AD18" s="123" t="s">
        <v>241</v>
      </c>
      <c r="AE18" s="123" t="s">
        <v>241</v>
      </c>
      <c r="AF18" s="122" t="s">
        <v>241</v>
      </c>
      <c r="AG18" s="129" t="s">
        <v>241</v>
      </c>
      <c r="AH18" s="38"/>
      <c r="AI18" s="138" t="s">
        <v>241</v>
      </c>
      <c r="AJ18" s="139" t="s">
        <v>241</v>
      </c>
      <c r="AK18" s="139" t="s">
        <v>241</v>
      </c>
      <c r="AL18" s="139" t="s">
        <v>241</v>
      </c>
      <c r="AM18" s="139" t="s">
        <v>241</v>
      </c>
      <c r="AN18" s="118"/>
      <c r="AO18" s="138" t="s">
        <v>241</v>
      </c>
      <c r="AP18" s="139" t="s">
        <v>241</v>
      </c>
      <c r="AQ18" s="139" t="s">
        <v>241</v>
      </c>
      <c r="AR18" s="139" t="s">
        <v>241</v>
      </c>
      <c r="AS18" s="139" t="s">
        <v>241</v>
      </c>
      <c r="AT18" s="140" t="s">
        <v>241</v>
      </c>
      <c r="AU18" s="141" t="s">
        <v>241</v>
      </c>
      <c r="AV18" s="139" t="s">
        <v>241</v>
      </c>
      <c r="AW18" s="139" t="s">
        <v>241</v>
      </c>
      <c r="AX18" s="139" t="s">
        <v>241</v>
      </c>
      <c r="AY18" s="140" t="s">
        <v>241</v>
      </c>
      <c r="AZ18" s="122" t="s">
        <v>241</v>
      </c>
      <c r="BA18" s="123" t="s">
        <v>241</v>
      </c>
      <c r="BB18" s="123" t="s">
        <v>241</v>
      </c>
      <c r="BC18" s="123" t="s">
        <v>241</v>
      </c>
      <c r="BD18" s="122" t="s">
        <v>241</v>
      </c>
      <c r="BE18" s="123" t="s">
        <v>241</v>
      </c>
      <c r="BF18" s="123" t="s">
        <v>241</v>
      </c>
      <c r="BG18" s="123" t="s">
        <v>241</v>
      </c>
      <c r="BH18" s="123" t="s">
        <v>241</v>
      </c>
      <c r="BI18" s="123" t="s">
        <v>241</v>
      </c>
      <c r="BJ18" s="123" t="s">
        <v>241</v>
      </c>
      <c r="BK18" s="123" t="s">
        <v>241</v>
      </c>
      <c r="BL18" s="124" t="s">
        <v>241</v>
      </c>
      <c r="BM18" s="141" t="s">
        <v>241</v>
      </c>
      <c r="BN18" s="139" t="s">
        <v>241</v>
      </c>
      <c r="BO18" s="139" t="s">
        <v>241</v>
      </c>
      <c r="BP18" s="139" t="s">
        <v>241</v>
      </c>
      <c r="BQ18" s="139" t="s">
        <v>241</v>
      </c>
      <c r="BR18" s="140" t="s">
        <v>241</v>
      </c>
      <c r="BS18" s="141" t="s">
        <v>241</v>
      </c>
      <c r="BT18" s="139" t="s">
        <v>241</v>
      </c>
      <c r="BU18" s="139" t="s">
        <v>241</v>
      </c>
      <c r="BV18" s="139" t="s">
        <v>241</v>
      </c>
      <c r="BW18" s="139" t="s">
        <v>241</v>
      </c>
      <c r="BX18" s="139" t="s">
        <v>241</v>
      </c>
      <c r="BY18" s="140" t="s">
        <v>241</v>
      </c>
      <c r="BZ18" s="141" t="s">
        <v>241</v>
      </c>
      <c r="CA18" s="139" t="s">
        <v>241</v>
      </c>
      <c r="CB18" s="139" t="s">
        <v>241</v>
      </c>
      <c r="CC18" s="139" t="s">
        <v>241</v>
      </c>
      <c r="CD18" s="139" t="s">
        <v>241</v>
      </c>
      <c r="CE18" s="139" t="s">
        <v>241</v>
      </c>
      <c r="CF18" s="140" t="s">
        <v>241</v>
      </c>
      <c r="CG18" s="141" t="s">
        <v>241</v>
      </c>
      <c r="CH18" s="139" t="s">
        <v>241</v>
      </c>
      <c r="CI18" s="139" t="s">
        <v>241</v>
      </c>
      <c r="CJ18" s="139" t="s">
        <v>241</v>
      </c>
      <c r="CK18" s="139" t="s">
        <v>241</v>
      </c>
      <c r="CL18" s="154" t="s">
        <v>241</v>
      </c>
      <c r="CM18" s="127"/>
      <c r="CN18" s="122">
        <v>29550</v>
      </c>
      <c r="CO18" s="123" t="s">
        <v>241</v>
      </c>
      <c r="CP18" s="123" t="s">
        <v>241</v>
      </c>
      <c r="CQ18" s="123" t="s">
        <v>241</v>
      </c>
      <c r="CR18" s="123" t="s">
        <v>241</v>
      </c>
      <c r="CS18" s="123" t="s">
        <v>241</v>
      </c>
      <c r="CT18" s="123" t="s">
        <v>241</v>
      </c>
      <c r="CU18" s="123" t="s">
        <v>241</v>
      </c>
      <c r="CV18" s="124" t="s">
        <v>241</v>
      </c>
      <c r="CW18" s="128" t="s">
        <v>241</v>
      </c>
      <c r="CX18" s="123" t="s">
        <v>241</v>
      </c>
      <c r="CY18" s="123" t="s">
        <v>241</v>
      </c>
      <c r="CZ18" s="123" t="s">
        <v>241</v>
      </c>
      <c r="DA18" s="123" t="s">
        <v>241</v>
      </c>
      <c r="DB18" s="123" t="s">
        <v>241</v>
      </c>
      <c r="DC18" s="123" t="s">
        <v>241</v>
      </c>
      <c r="DD18" s="129" t="s">
        <v>241</v>
      </c>
      <c r="DE18" s="301"/>
      <c r="DF18" s="301"/>
      <c r="DG18" s="301"/>
      <c r="DH18" s="301"/>
      <c r="DI18" s="301"/>
    </row>
    <row r="19" spans="1:113" ht="22.5" customHeight="1">
      <c r="A19" s="306" t="s">
        <v>123</v>
      </c>
      <c r="B19" s="248">
        <v>53</v>
      </c>
      <c r="C19" s="259">
        <v>45724</v>
      </c>
      <c r="D19" s="281" t="s">
        <v>128</v>
      </c>
      <c r="E19" s="271" t="s">
        <v>171</v>
      </c>
      <c r="F19" s="278" t="s">
        <v>30</v>
      </c>
      <c r="G19" s="254" t="s">
        <v>50</v>
      </c>
      <c r="H19" s="307">
        <v>5783</v>
      </c>
      <c r="I19" s="308"/>
      <c r="J19" s="256" t="str">
        <f>HYPERLINK("./領収書_公開用/外領収書G51.pdf","領収書G51")</f>
        <v>領収書G51</v>
      </c>
      <c r="K19" s="267"/>
      <c r="L19" s="258" t="s">
        <v>241</v>
      </c>
      <c r="M19" s="136" t="s">
        <v>241</v>
      </c>
      <c r="N19" s="136" t="s">
        <v>241</v>
      </c>
      <c r="O19" s="136" t="s">
        <v>241</v>
      </c>
      <c r="P19" s="137" t="s">
        <v>241</v>
      </c>
      <c r="Q19" s="122" t="s">
        <v>241</v>
      </c>
      <c r="R19" s="123">
        <v>5783</v>
      </c>
      <c r="S19" s="123" t="s">
        <v>241</v>
      </c>
      <c r="T19" s="123" t="s">
        <v>241</v>
      </c>
      <c r="U19" s="122" t="s">
        <v>241</v>
      </c>
      <c r="V19" s="123" t="s">
        <v>241</v>
      </c>
      <c r="W19" s="123" t="s">
        <v>241</v>
      </c>
      <c r="X19" s="123" t="s">
        <v>241</v>
      </c>
      <c r="Y19" s="122" t="s">
        <v>241</v>
      </c>
      <c r="Z19" s="123" t="s">
        <v>241</v>
      </c>
      <c r="AA19" s="123" t="s">
        <v>241</v>
      </c>
      <c r="AB19" s="123" t="s">
        <v>241</v>
      </c>
      <c r="AC19" s="123" t="s">
        <v>241</v>
      </c>
      <c r="AD19" s="123" t="s">
        <v>241</v>
      </c>
      <c r="AE19" s="123" t="s">
        <v>241</v>
      </c>
      <c r="AF19" s="122" t="s">
        <v>241</v>
      </c>
      <c r="AG19" s="129" t="s">
        <v>241</v>
      </c>
      <c r="AH19" s="38"/>
      <c r="AI19" s="138" t="s">
        <v>241</v>
      </c>
      <c r="AJ19" s="139" t="s">
        <v>241</v>
      </c>
      <c r="AK19" s="139" t="s">
        <v>241</v>
      </c>
      <c r="AL19" s="139" t="s">
        <v>241</v>
      </c>
      <c r="AM19" s="139" t="s">
        <v>241</v>
      </c>
      <c r="AN19" s="118"/>
      <c r="AO19" s="138" t="s">
        <v>241</v>
      </c>
      <c r="AP19" s="139" t="s">
        <v>241</v>
      </c>
      <c r="AQ19" s="139" t="s">
        <v>241</v>
      </c>
      <c r="AR19" s="139" t="s">
        <v>241</v>
      </c>
      <c r="AS19" s="139" t="s">
        <v>241</v>
      </c>
      <c r="AT19" s="140" t="s">
        <v>241</v>
      </c>
      <c r="AU19" s="141" t="s">
        <v>241</v>
      </c>
      <c r="AV19" s="139" t="s">
        <v>241</v>
      </c>
      <c r="AW19" s="139" t="s">
        <v>241</v>
      </c>
      <c r="AX19" s="139" t="s">
        <v>241</v>
      </c>
      <c r="AY19" s="140" t="s">
        <v>241</v>
      </c>
      <c r="AZ19" s="122" t="s">
        <v>241</v>
      </c>
      <c r="BA19" s="123" t="s">
        <v>241</v>
      </c>
      <c r="BB19" s="123" t="s">
        <v>241</v>
      </c>
      <c r="BC19" s="123" t="s">
        <v>241</v>
      </c>
      <c r="BD19" s="122" t="s">
        <v>241</v>
      </c>
      <c r="BE19" s="123" t="s">
        <v>241</v>
      </c>
      <c r="BF19" s="123" t="s">
        <v>241</v>
      </c>
      <c r="BG19" s="123" t="s">
        <v>241</v>
      </c>
      <c r="BH19" s="123" t="s">
        <v>241</v>
      </c>
      <c r="BI19" s="123" t="s">
        <v>241</v>
      </c>
      <c r="BJ19" s="123" t="s">
        <v>241</v>
      </c>
      <c r="BK19" s="123" t="s">
        <v>241</v>
      </c>
      <c r="BL19" s="124" t="s">
        <v>241</v>
      </c>
      <c r="BM19" s="142" t="s">
        <v>241</v>
      </c>
      <c r="BN19" s="143" t="s">
        <v>241</v>
      </c>
      <c r="BO19" s="143" t="s">
        <v>241</v>
      </c>
      <c r="BP19" s="143" t="s">
        <v>241</v>
      </c>
      <c r="BQ19" s="143" t="s">
        <v>241</v>
      </c>
      <c r="BR19" s="144" t="s">
        <v>241</v>
      </c>
      <c r="BS19" s="141" t="s">
        <v>241</v>
      </c>
      <c r="BT19" s="139" t="s">
        <v>241</v>
      </c>
      <c r="BU19" s="139" t="s">
        <v>241</v>
      </c>
      <c r="BV19" s="139" t="s">
        <v>241</v>
      </c>
      <c r="BW19" s="139" t="s">
        <v>241</v>
      </c>
      <c r="BX19" s="139" t="s">
        <v>241</v>
      </c>
      <c r="BY19" s="140" t="s">
        <v>241</v>
      </c>
      <c r="BZ19" s="141" t="s">
        <v>241</v>
      </c>
      <c r="CA19" s="139" t="s">
        <v>241</v>
      </c>
      <c r="CB19" s="139" t="s">
        <v>241</v>
      </c>
      <c r="CC19" s="139" t="s">
        <v>241</v>
      </c>
      <c r="CD19" s="139" t="s">
        <v>241</v>
      </c>
      <c r="CE19" s="139" t="s">
        <v>241</v>
      </c>
      <c r="CF19" s="140" t="s">
        <v>241</v>
      </c>
      <c r="CG19" s="142" t="s">
        <v>241</v>
      </c>
      <c r="CH19" s="143" t="s">
        <v>241</v>
      </c>
      <c r="CI19" s="143" t="s">
        <v>241</v>
      </c>
      <c r="CJ19" s="143" t="s">
        <v>241</v>
      </c>
      <c r="CK19" s="143" t="s">
        <v>241</v>
      </c>
      <c r="CL19" s="145" t="s">
        <v>241</v>
      </c>
      <c r="CM19" s="127"/>
      <c r="CN19" s="122">
        <v>5783</v>
      </c>
      <c r="CO19" s="123" t="s">
        <v>241</v>
      </c>
      <c r="CP19" s="123" t="s">
        <v>241</v>
      </c>
      <c r="CQ19" s="123" t="s">
        <v>241</v>
      </c>
      <c r="CR19" s="123" t="s">
        <v>241</v>
      </c>
      <c r="CS19" s="123" t="s">
        <v>241</v>
      </c>
      <c r="CT19" s="123" t="s">
        <v>241</v>
      </c>
      <c r="CU19" s="123" t="s">
        <v>241</v>
      </c>
      <c r="CV19" s="124" t="s">
        <v>241</v>
      </c>
      <c r="CW19" s="128" t="s">
        <v>241</v>
      </c>
      <c r="CX19" s="123" t="s">
        <v>241</v>
      </c>
      <c r="CY19" s="123" t="s">
        <v>241</v>
      </c>
      <c r="CZ19" s="123" t="s">
        <v>241</v>
      </c>
      <c r="DA19" s="123" t="s">
        <v>241</v>
      </c>
      <c r="DB19" s="123" t="s">
        <v>241</v>
      </c>
      <c r="DC19" s="123" t="s">
        <v>241</v>
      </c>
      <c r="DD19" s="129" t="s">
        <v>241</v>
      </c>
      <c r="DE19" s="301"/>
      <c r="DF19" s="301"/>
      <c r="DG19" s="301"/>
      <c r="DH19" s="301"/>
      <c r="DI19" s="301"/>
    </row>
    <row r="20" spans="1:113" ht="22.5" customHeight="1">
      <c r="A20" s="306" t="s">
        <v>123</v>
      </c>
      <c r="B20" s="248">
        <v>55</v>
      </c>
      <c r="C20" s="259">
        <v>45724</v>
      </c>
      <c r="D20" s="281" t="s">
        <v>128</v>
      </c>
      <c r="E20" s="271" t="s">
        <v>173</v>
      </c>
      <c r="F20" s="278" t="s">
        <v>30</v>
      </c>
      <c r="G20" s="254" t="s">
        <v>50</v>
      </c>
      <c r="H20" s="307">
        <v>2530</v>
      </c>
      <c r="I20" s="308"/>
      <c r="J20" s="256" t="str">
        <f t="shared" ref="J20:J22" si="4">HYPERLINK("./領収書_公開用/外領収書G53,54,56.pdf","領収書G53,G54,G56")</f>
        <v>領収書G53,G54,G56</v>
      </c>
      <c r="K20" s="267"/>
      <c r="L20" s="258" t="s">
        <v>241</v>
      </c>
      <c r="M20" s="136" t="s">
        <v>241</v>
      </c>
      <c r="N20" s="136" t="s">
        <v>241</v>
      </c>
      <c r="O20" s="136" t="s">
        <v>241</v>
      </c>
      <c r="P20" s="137" t="s">
        <v>241</v>
      </c>
      <c r="Q20" s="122" t="s">
        <v>241</v>
      </c>
      <c r="R20" s="123">
        <v>2530</v>
      </c>
      <c r="S20" s="123" t="s">
        <v>241</v>
      </c>
      <c r="T20" s="123" t="s">
        <v>241</v>
      </c>
      <c r="U20" s="122" t="s">
        <v>241</v>
      </c>
      <c r="V20" s="123" t="s">
        <v>241</v>
      </c>
      <c r="W20" s="123" t="s">
        <v>241</v>
      </c>
      <c r="X20" s="123" t="s">
        <v>241</v>
      </c>
      <c r="Y20" s="122" t="s">
        <v>241</v>
      </c>
      <c r="Z20" s="123" t="s">
        <v>241</v>
      </c>
      <c r="AA20" s="123" t="s">
        <v>241</v>
      </c>
      <c r="AB20" s="123" t="s">
        <v>241</v>
      </c>
      <c r="AC20" s="123" t="s">
        <v>241</v>
      </c>
      <c r="AD20" s="123" t="s">
        <v>241</v>
      </c>
      <c r="AE20" s="123" t="s">
        <v>241</v>
      </c>
      <c r="AF20" s="122" t="s">
        <v>241</v>
      </c>
      <c r="AG20" s="129" t="s">
        <v>241</v>
      </c>
      <c r="AH20" s="38"/>
      <c r="AI20" s="138" t="s">
        <v>241</v>
      </c>
      <c r="AJ20" s="139" t="s">
        <v>241</v>
      </c>
      <c r="AK20" s="139" t="s">
        <v>241</v>
      </c>
      <c r="AL20" s="139" t="s">
        <v>241</v>
      </c>
      <c r="AM20" s="139" t="s">
        <v>241</v>
      </c>
      <c r="AN20" s="118"/>
      <c r="AO20" s="138" t="s">
        <v>241</v>
      </c>
      <c r="AP20" s="139" t="s">
        <v>241</v>
      </c>
      <c r="AQ20" s="139" t="s">
        <v>241</v>
      </c>
      <c r="AR20" s="139" t="s">
        <v>241</v>
      </c>
      <c r="AS20" s="139" t="s">
        <v>241</v>
      </c>
      <c r="AT20" s="140" t="s">
        <v>241</v>
      </c>
      <c r="AU20" s="141" t="s">
        <v>241</v>
      </c>
      <c r="AV20" s="139" t="s">
        <v>241</v>
      </c>
      <c r="AW20" s="139" t="s">
        <v>241</v>
      </c>
      <c r="AX20" s="139" t="s">
        <v>241</v>
      </c>
      <c r="AY20" s="140" t="s">
        <v>241</v>
      </c>
      <c r="AZ20" s="122" t="s">
        <v>241</v>
      </c>
      <c r="BA20" s="123" t="s">
        <v>241</v>
      </c>
      <c r="BB20" s="123" t="s">
        <v>241</v>
      </c>
      <c r="BC20" s="123" t="s">
        <v>241</v>
      </c>
      <c r="BD20" s="122" t="s">
        <v>241</v>
      </c>
      <c r="BE20" s="123" t="s">
        <v>241</v>
      </c>
      <c r="BF20" s="123" t="s">
        <v>241</v>
      </c>
      <c r="BG20" s="123" t="s">
        <v>241</v>
      </c>
      <c r="BH20" s="123" t="s">
        <v>241</v>
      </c>
      <c r="BI20" s="123" t="s">
        <v>241</v>
      </c>
      <c r="BJ20" s="123" t="s">
        <v>241</v>
      </c>
      <c r="BK20" s="123" t="s">
        <v>241</v>
      </c>
      <c r="BL20" s="124" t="s">
        <v>241</v>
      </c>
      <c r="BM20" s="141" t="s">
        <v>241</v>
      </c>
      <c r="BN20" s="139" t="s">
        <v>241</v>
      </c>
      <c r="BO20" s="139" t="s">
        <v>241</v>
      </c>
      <c r="BP20" s="139" t="s">
        <v>241</v>
      </c>
      <c r="BQ20" s="139" t="s">
        <v>241</v>
      </c>
      <c r="BR20" s="140" t="s">
        <v>241</v>
      </c>
      <c r="BS20" s="141" t="s">
        <v>241</v>
      </c>
      <c r="BT20" s="139" t="s">
        <v>241</v>
      </c>
      <c r="BU20" s="139" t="s">
        <v>241</v>
      </c>
      <c r="BV20" s="139" t="s">
        <v>241</v>
      </c>
      <c r="BW20" s="139" t="s">
        <v>241</v>
      </c>
      <c r="BX20" s="139" t="s">
        <v>241</v>
      </c>
      <c r="BY20" s="140" t="s">
        <v>241</v>
      </c>
      <c r="BZ20" s="141" t="s">
        <v>241</v>
      </c>
      <c r="CA20" s="139" t="s">
        <v>241</v>
      </c>
      <c r="CB20" s="139" t="s">
        <v>241</v>
      </c>
      <c r="CC20" s="139" t="s">
        <v>241</v>
      </c>
      <c r="CD20" s="139" t="s">
        <v>241</v>
      </c>
      <c r="CE20" s="139" t="s">
        <v>241</v>
      </c>
      <c r="CF20" s="140" t="s">
        <v>241</v>
      </c>
      <c r="CG20" s="141" t="s">
        <v>241</v>
      </c>
      <c r="CH20" s="139" t="s">
        <v>241</v>
      </c>
      <c r="CI20" s="139" t="s">
        <v>241</v>
      </c>
      <c r="CJ20" s="139" t="s">
        <v>241</v>
      </c>
      <c r="CK20" s="139" t="s">
        <v>241</v>
      </c>
      <c r="CL20" s="154" t="s">
        <v>241</v>
      </c>
      <c r="CM20" s="127"/>
      <c r="CN20" s="122">
        <v>2530</v>
      </c>
      <c r="CO20" s="123" t="s">
        <v>241</v>
      </c>
      <c r="CP20" s="123" t="s">
        <v>241</v>
      </c>
      <c r="CQ20" s="123" t="s">
        <v>241</v>
      </c>
      <c r="CR20" s="123" t="s">
        <v>241</v>
      </c>
      <c r="CS20" s="123" t="s">
        <v>241</v>
      </c>
      <c r="CT20" s="123" t="s">
        <v>241</v>
      </c>
      <c r="CU20" s="123" t="s">
        <v>241</v>
      </c>
      <c r="CV20" s="124" t="s">
        <v>241</v>
      </c>
      <c r="CW20" s="128" t="s">
        <v>241</v>
      </c>
      <c r="CX20" s="123" t="s">
        <v>241</v>
      </c>
      <c r="CY20" s="123" t="s">
        <v>241</v>
      </c>
      <c r="CZ20" s="123" t="s">
        <v>241</v>
      </c>
      <c r="DA20" s="123" t="s">
        <v>241</v>
      </c>
      <c r="DB20" s="123" t="s">
        <v>241</v>
      </c>
      <c r="DC20" s="123" t="s">
        <v>241</v>
      </c>
      <c r="DD20" s="129" t="s">
        <v>241</v>
      </c>
      <c r="DE20" s="301"/>
      <c r="DF20" s="301"/>
      <c r="DG20" s="301"/>
      <c r="DH20" s="301"/>
      <c r="DI20" s="301"/>
    </row>
    <row r="21" spans="1:113" ht="22.5" customHeight="1">
      <c r="A21" s="306" t="s">
        <v>123</v>
      </c>
      <c r="B21" s="248">
        <v>56</v>
      </c>
      <c r="C21" s="259">
        <v>45724</v>
      </c>
      <c r="D21" s="281" t="s">
        <v>128</v>
      </c>
      <c r="E21" s="271" t="s">
        <v>174</v>
      </c>
      <c r="F21" s="278" t="s">
        <v>30</v>
      </c>
      <c r="G21" s="254" t="s">
        <v>50</v>
      </c>
      <c r="H21" s="307">
        <v>1672</v>
      </c>
      <c r="I21" s="308"/>
      <c r="J21" s="256" t="str">
        <f t="shared" si="4"/>
        <v>領収書G53,G54,G56</v>
      </c>
      <c r="K21" s="267"/>
      <c r="L21" s="258" t="s">
        <v>241</v>
      </c>
      <c r="M21" s="136" t="s">
        <v>241</v>
      </c>
      <c r="N21" s="136" t="s">
        <v>241</v>
      </c>
      <c r="O21" s="136" t="s">
        <v>241</v>
      </c>
      <c r="P21" s="137" t="s">
        <v>241</v>
      </c>
      <c r="Q21" s="122" t="s">
        <v>241</v>
      </c>
      <c r="R21" s="123">
        <v>1672</v>
      </c>
      <c r="S21" s="123" t="s">
        <v>241</v>
      </c>
      <c r="T21" s="123" t="s">
        <v>241</v>
      </c>
      <c r="U21" s="122" t="s">
        <v>241</v>
      </c>
      <c r="V21" s="123" t="s">
        <v>241</v>
      </c>
      <c r="W21" s="123" t="s">
        <v>241</v>
      </c>
      <c r="X21" s="123" t="s">
        <v>241</v>
      </c>
      <c r="Y21" s="122" t="s">
        <v>241</v>
      </c>
      <c r="Z21" s="123" t="s">
        <v>241</v>
      </c>
      <c r="AA21" s="123" t="s">
        <v>241</v>
      </c>
      <c r="AB21" s="123" t="s">
        <v>241</v>
      </c>
      <c r="AC21" s="123" t="s">
        <v>241</v>
      </c>
      <c r="AD21" s="123" t="s">
        <v>241</v>
      </c>
      <c r="AE21" s="123" t="s">
        <v>241</v>
      </c>
      <c r="AF21" s="122" t="s">
        <v>241</v>
      </c>
      <c r="AG21" s="129" t="s">
        <v>241</v>
      </c>
      <c r="AH21" s="38"/>
      <c r="AI21" s="138" t="s">
        <v>241</v>
      </c>
      <c r="AJ21" s="139" t="s">
        <v>241</v>
      </c>
      <c r="AK21" s="139" t="s">
        <v>241</v>
      </c>
      <c r="AL21" s="139" t="s">
        <v>241</v>
      </c>
      <c r="AM21" s="139" t="s">
        <v>241</v>
      </c>
      <c r="AN21" s="118"/>
      <c r="AO21" s="138" t="s">
        <v>241</v>
      </c>
      <c r="AP21" s="139" t="s">
        <v>241</v>
      </c>
      <c r="AQ21" s="139" t="s">
        <v>241</v>
      </c>
      <c r="AR21" s="139" t="s">
        <v>241</v>
      </c>
      <c r="AS21" s="139" t="s">
        <v>241</v>
      </c>
      <c r="AT21" s="140" t="s">
        <v>241</v>
      </c>
      <c r="AU21" s="141" t="s">
        <v>241</v>
      </c>
      <c r="AV21" s="139" t="s">
        <v>241</v>
      </c>
      <c r="AW21" s="139" t="s">
        <v>241</v>
      </c>
      <c r="AX21" s="139" t="s">
        <v>241</v>
      </c>
      <c r="AY21" s="140" t="s">
        <v>241</v>
      </c>
      <c r="AZ21" s="122" t="s">
        <v>241</v>
      </c>
      <c r="BA21" s="123" t="s">
        <v>241</v>
      </c>
      <c r="BB21" s="123" t="s">
        <v>241</v>
      </c>
      <c r="BC21" s="123" t="s">
        <v>241</v>
      </c>
      <c r="BD21" s="122" t="s">
        <v>241</v>
      </c>
      <c r="BE21" s="123" t="s">
        <v>241</v>
      </c>
      <c r="BF21" s="123" t="s">
        <v>241</v>
      </c>
      <c r="BG21" s="123" t="s">
        <v>241</v>
      </c>
      <c r="BH21" s="123" t="s">
        <v>241</v>
      </c>
      <c r="BI21" s="123" t="s">
        <v>241</v>
      </c>
      <c r="BJ21" s="123" t="s">
        <v>241</v>
      </c>
      <c r="BK21" s="123" t="s">
        <v>241</v>
      </c>
      <c r="BL21" s="124" t="s">
        <v>241</v>
      </c>
      <c r="BM21" s="141" t="s">
        <v>241</v>
      </c>
      <c r="BN21" s="139" t="s">
        <v>241</v>
      </c>
      <c r="BO21" s="139" t="s">
        <v>241</v>
      </c>
      <c r="BP21" s="139" t="s">
        <v>241</v>
      </c>
      <c r="BQ21" s="139" t="s">
        <v>241</v>
      </c>
      <c r="BR21" s="140" t="s">
        <v>241</v>
      </c>
      <c r="BS21" s="141" t="s">
        <v>241</v>
      </c>
      <c r="BT21" s="139" t="s">
        <v>241</v>
      </c>
      <c r="BU21" s="139" t="s">
        <v>241</v>
      </c>
      <c r="BV21" s="139" t="s">
        <v>241</v>
      </c>
      <c r="BW21" s="139" t="s">
        <v>241</v>
      </c>
      <c r="BX21" s="139" t="s">
        <v>241</v>
      </c>
      <c r="BY21" s="140" t="s">
        <v>241</v>
      </c>
      <c r="BZ21" s="141" t="s">
        <v>241</v>
      </c>
      <c r="CA21" s="139" t="s">
        <v>241</v>
      </c>
      <c r="CB21" s="139" t="s">
        <v>241</v>
      </c>
      <c r="CC21" s="139" t="s">
        <v>241</v>
      </c>
      <c r="CD21" s="139" t="s">
        <v>241</v>
      </c>
      <c r="CE21" s="139" t="s">
        <v>241</v>
      </c>
      <c r="CF21" s="140" t="s">
        <v>241</v>
      </c>
      <c r="CG21" s="141" t="s">
        <v>241</v>
      </c>
      <c r="CH21" s="139" t="s">
        <v>241</v>
      </c>
      <c r="CI21" s="139" t="s">
        <v>241</v>
      </c>
      <c r="CJ21" s="139" t="s">
        <v>241</v>
      </c>
      <c r="CK21" s="139" t="s">
        <v>241</v>
      </c>
      <c r="CL21" s="154" t="s">
        <v>241</v>
      </c>
      <c r="CM21" s="127"/>
      <c r="CN21" s="122">
        <v>1672</v>
      </c>
      <c r="CO21" s="123" t="s">
        <v>241</v>
      </c>
      <c r="CP21" s="123" t="s">
        <v>241</v>
      </c>
      <c r="CQ21" s="123" t="s">
        <v>241</v>
      </c>
      <c r="CR21" s="123" t="s">
        <v>241</v>
      </c>
      <c r="CS21" s="123" t="s">
        <v>241</v>
      </c>
      <c r="CT21" s="123" t="s">
        <v>241</v>
      </c>
      <c r="CU21" s="123" t="s">
        <v>241</v>
      </c>
      <c r="CV21" s="124" t="s">
        <v>241</v>
      </c>
      <c r="CW21" s="128" t="s">
        <v>241</v>
      </c>
      <c r="CX21" s="123" t="s">
        <v>241</v>
      </c>
      <c r="CY21" s="123" t="s">
        <v>241</v>
      </c>
      <c r="CZ21" s="123" t="s">
        <v>241</v>
      </c>
      <c r="DA21" s="123" t="s">
        <v>241</v>
      </c>
      <c r="DB21" s="123" t="s">
        <v>241</v>
      </c>
      <c r="DC21" s="123" t="s">
        <v>241</v>
      </c>
      <c r="DD21" s="129" t="s">
        <v>241</v>
      </c>
      <c r="DE21" s="301"/>
      <c r="DF21" s="301"/>
      <c r="DG21" s="301"/>
      <c r="DH21" s="301"/>
      <c r="DI21" s="301"/>
    </row>
    <row r="22" spans="1:113" ht="22.5" customHeight="1">
      <c r="A22" s="306" t="s">
        <v>123</v>
      </c>
      <c r="B22" s="248">
        <v>58</v>
      </c>
      <c r="C22" s="259">
        <v>45724</v>
      </c>
      <c r="D22" s="281" t="s">
        <v>128</v>
      </c>
      <c r="E22" s="271" t="s">
        <v>175</v>
      </c>
      <c r="F22" s="278" t="s">
        <v>30</v>
      </c>
      <c r="G22" s="254" t="s">
        <v>50</v>
      </c>
      <c r="H22" s="307">
        <v>2200</v>
      </c>
      <c r="I22" s="308"/>
      <c r="J22" s="256" t="str">
        <f t="shared" si="4"/>
        <v>領収書G53,G54,G56</v>
      </c>
      <c r="K22" s="267"/>
      <c r="L22" s="258" t="s">
        <v>241</v>
      </c>
      <c r="M22" s="136" t="s">
        <v>241</v>
      </c>
      <c r="N22" s="136" t="s">
        <v>241</v>
      </c>
      <c r="O22" s="136" t="s">
        <v>241</v>
      </c>
      <c r="P22" s="137" t="s">
        <v>241</v>
      </c>
      <c r="Q22" s="122" t="s">
        <v>241</v>
      </c>
      <c r="R22" s="123">
        <v>2200</v>
      </c>
      <c r="S22" s="123" t="s">
        <v>241</v>
      </c>
      <c r="T22" s="123" t="s">
        <v>241</v>
      </c>
      <c r="U22" s="122" t="s">
        <v>241</v>
      </c>
      <c r="V22" s="123" t="s">
        <v>241</v>
      </c>
      <c r="W22" s="123" t="s">
        <v>241</v>
      </c>
      <c r="X22" s="123" t="s">
        <v>241</v>
      </c>
      <c r="Y22" s="122" t="s">
        <v>241</v>
      </c>
      <c r="Z22" s="123" t="s">
        <v>241</v>
      </c>
      <c r="AA22" s="123" t="s">
        <v>241</v>
      </c>
      <c r="AB22" s="123" t="s">
        <v>241</v>
      </c>
      <c r="AC22" s="123" t="s">
        <v>241</v>
      </c>
      <c r="AD22" s="123" t="s">
        <v>241</v>
      </c>
      <c r="AE22" s="123" t="s">
        <v>241</v>
      </c>
      <c r="AF22" s="122" t="s">
        <v>241</v>
      </c>
      <c r="AG22" s="129" t="s">
        <v>241</v>
      </c>
      <c r="AH22" s="38"/>
      <c r="AI22" s="138" t="s">
        <v>241</v>
      </c>
      <c r="AJ22" s="139" t="s">
        <v>241</v>
      </c>
      <c r="AK22" s="139" t="s">
        <v>241</v>
      </c>
      <c r="AL22" s="139" t="s">
        <v>241</v>
      </c>
      <c r="AM22" s="139" t="s">
        <v>241</v>
      </c>
      <c r="AN22" s="118"/>
      <c r="AO22" s="138" t="s">
        <v>241</v>
      </c>
      <c r="AP22" s="139" t="s">
        <v>241</v>
      </c>
      <c r="AQ22" s="139" t="s">
        <v>241</v>
      </c>
      <c r="AR22" s="139" t="s">
        <v>241</v>
      </c>
      <c r="AS22" s="139" t="s">
        <v>241</v>
      </c>
      <c r="AT22" s="140" t="s">
        <v>241</v>
      </c>
      <c r="AU22" s="141" t="s">
        <v>241</v>
      </c>
      <c r="AV22" s="139" t="s">
        <v>241</v>
      </c>
      <c r="AW22" s="139" t="s">
        <v>241</v>
      </c>
      <c r="AX22" s="139" t="s">
        <v>241</v>
      </c>
      <c r="AY22" s="140" t="s">
        <v>241</v>
      </c>
      <c r="AZ22" s="122" t="s">
        <v>241</v>
      </c>
      <c r="BA22" s="123" t="s">
        <v>241</v>
      </c>
      <c r="BB22" s="123" t="s">
        <v>241</v>
      </c>
      <c r="BC22" s="123" t="s">
        <v>241</v>
      </c>
      <c r="BD22" s="122" t="s">
        <v>241</v>
      </c>
      <c r="BE22" s="123" t="s">
        <v>241</v>
      </c>
      <c r="BF22" s="123" t="s">
        <v>241</v>
      </c>
      <c r="BG22" s="123" t="s">
        <v>241</v>
      </c>
      <c r="BH22" s="123" t="s">
        <v>241</v>
      </c>
      <c r="BI22" s="123" t="s">
        <v>241</v>
      </c>
      <c r="BJ22" s="123" t="s">
        <v>241</v>
      </c>
      <c r="BK22" s="123" t="s">
        <v>241</v>
      </c>
      <c r="BL22" s="124" t="s">
        <v>241</v>
      </c>
      <c r="BM22" s="142" t="s">
        <v>241</v>
      </c>
      <c r="BN22" s="143" t="s">
        <v>241</v>
      </c>
      <c r="BO22" s="143" t="s">
        <v>241</v>
      </c>
      <c r="BP22" s="143" t="s">
        <v>241</v>
      </c>
      <c r="BQ22" s="143" t="s">
        <v>241</v>
      </c>
      <c r="BR22" s="144" t="s">
        <v>241</v>
      </c>
      <c r="BS22" s="141" t="s">
        <v>241</v>
      </c>
      <c r="BT22" s="139" t="s">
        <v>241</v>
      </c>
      <c r="BU22" s="139" t="s">
        <v>241</v>
      </c>
      <c r="BV22" s="139" t="s">
        <v>241</v>
      </c>
      <c r="BW22" s="139" t="s">
        <v>241</v>
      </c>
      <c r="BX22" s="139" t="s">
        <v>241</v>
      </c>
      <c r="BY22" s="140" t="s">
        <v>241</v>
      </c>
      <c r="BZ22" s="141" t="s">
        <v>241</v>
      </c>
      <c r="CA22" s="139" t="s">
        <v>241</v>
      </c>
      <c r="CB22" s="139" t="s">
        <v>241</v>
      </c>
      <c r="CC22" s="139" t="s">
        <v>241</v>
      </c>
      <c r="CD22" s="139" t="s">
        <v>241</v>
      </c>
      <c r="CE22" s="139" t="s">
        <v>241</v>
      </c>
      <c r="CF22" s="140" t="s">
        <v>241</v>
      </c>
      <c r="CG22" s="142" t="s">
        <v>241</v>
      </c>
      <c r="CH22" s="143" t="s">
        <v>241</v>
      </c>
      <c r="CI22" s="143" t="s">
        <v>241</v>
      </c>
      <c r="CJ22" s="143" t="s">
        <v>241</v>
      </c>
      <c r="CK22" s="143" t="s">
        <v>241</v>
      </c>
      <c r="CL22" s="145" t="s">
        <v>241</v>
      </c>
      <c r="CM22" s="127"/>
      <c r="CN22" s="122">
        <v>2200</v>
      </c>
      <c r="CO22" s="123" t="s">
        <v>241</v>
      </c>
      <c r="CP22" s="123" t="s">
        <v>241</v>
      </c>
      <c r="CQ22" s="123" t="s">
        <v>241</v>
      </c>
      <c r="CR22" s="123" t="s">
        <v>241</v>
      </c>
      <c r="CS22" s="123" t="s">
        <v>241</v>
      </c>
      <c r="CT22" s="123" t="s">
        <v>241</v>
      </c>
      <c r="CU22" s="123" t="s">
        <v>241</v>
      </c>
      <c r="CV22" s="124" t="s">
        <v>241</v>
      </c>
      <c r="CW22" s="128" t="s">
        <v>241</v>
      </c>
      <c r="CX22" s="123" t="s">
        <v>241</v>
      </c>
      <c r="CY22" s="123" t="s">
        <v>241</v>
      </c>
      <c r="CZ22" s="123" t="s">
        <v>241</v>
      </c>
      <c r="DA22" s="123" t="s">
        <v>241</v>
      </c>
      <c r="DB22" s="123" t="s">
        <v>241</v>
      </c>
      <c r="DC22" s="123" t="s">
        <v>241</v>
      </c>
      <c r="DD22" s="129" t="s">
        <v>241</v>
      </c>
      <c r="DE22" s="301"/>
      <c r="DF22" s="301"/>
      <c r="DG22" s="301"/>
      <c r="DH22" s="301"/>
      <c r="DI22" s="301"/>
    </row>
    <row r="23" spans="1:113" ht="22.5" customHeight="1">
      <c r="A23" s="306" t="s">
        <v>123</v>
      </c>
      <c r="B23" s="248">
        <v>59</v>
      </c>
      <c r="C23" s="259">
        <v>45724</v>
      </c>
      <c r="D23" s="281" t="s">
        <v>128</v>
      </c>
      <c r="E23" s="271" t="s">
        <v>176</v>
      </c>
      <c r="F23" s="278" t="s">
        <v>30</v>
      </c>
      <c r="G23" s="254" t="s">
        <v>50</v>
      </c>
      <c r="H23" s="307">
        <v>1650</v>
      </c>
      <c r="I23" s="308"/>
      <c r="J23" s="256" t="str">
        <f t="shared" ref="J23:J24" si="5">HYPERLINK("./領収書_公開用/外領収書G57,58.pdf","領収書G57,G58")</f>
        <v>領収書G57,G58</v>
      </c>
      <c r="K23" s="267"/>
      <c r="L23" s="258" t="s">
        <v>241</v>
      </c>
      <c r="M23" s="136" t="s">
        <v>241</v>
      </c>
      <c r="N23" s="136" t="s">
        <v>241</v>
      </c>
      <c r="O23" s="136" t="s">
        <v>241</v>
      </c>
      <c r="P23" s="137" t="s">
        <v>241</v>
      </c>
      <c r="Q23" s="122" t="s">
        <v>241</v>
      </c>
      <c r="R23" s="123">
        <v>1650</v>
      </c>
      <c r="S23" s="123" t="s">
        <v>241</v>
      </c>
      <c r="T23" s="123" t="s">
        <v>241</v>
      </c>
      <c r="U23" s="122" t="s">
        <v>241</v>
      </c>
      <c r="V23" s="123" t="s">
        <v>241</v>
      </c>
      <c r="W23" s="123" t="s">
        <v>241</v>
      </c>
      <c r="X23" s="123" t="s">
        <v>241</v>
      </c>
      <c r="Y23" s="122" t="s">
        <v>241</v>
      </c>
      <c r="Z23" s="123" t="s">
        <v>241</v>
      </c>
      <c r="AA23" s="123" t="s">
        <v>241</v>
      </c>
      <c r="AB23" s="123" t="s">
        <v>241</v>
      </c>
      <c r="AC23" s="123" t="s">
        <v>241</v>
      </c>
      <c r="AD23" s="123" t="s">
        <v>241</v>
      </c>
      <c r="AE23" s="123" t="s">
        <v>241</v>
      </c>
      <c r="AF23" s="122" t="s">
        <v>241</v>
      </c>
      <c r="AG23" s="129" t="s">
        <v>241</v>
      </c>
      <c r="AH23" s="38"/>
      <c r="AI23" s="138" t="s">
        <v>241</v>
      </c>
      <c r="AJ23" s="139" t="s">
        <v>241</v>
      </c>
      <c r="AK23" s="139" t="s">
        <v>241</v>
      </c>
      <c r="AL23" s="139" t="s">
        <v>241</v>
      </c>
      <c r="AM23" s="139" t="s">
        <v>241</v>
      </c>
      <c r="AN23" s="118"/>
      <c r="AO23" s="138" t="s">
        <v>241</v>
      </c>
      <c r="AP23" s="139" t="s">
        <v>241</v>
      </c>
      <c r="AQ23" s="139" t="s">
        <v>241</v>
      </c>
      <c r="AR23" s="139" t="s">
        <v>241</v>
      </c>
      <c r="AS23" s="139" t="s">
        <v>241</v>
      </c>
      <c r="AT23" s="140" t="s">
        <v>241</v>
      </c>
      <c r="AU23" s="141" t="s">
        <v>241</v>
      </c>
      <c r="AV23" s="139" t="s">
        <v>241</v>
      </c>
      <c r="AW23" s="139" t="s">
        <v>241</v>
      </c>
      <c r="AX23" s="139" t="s">
        <v>241</v>
      </c>
      <c r="AY23" s="140" t="s">
        <v>241</v>
      </c>
      <c r="AZ23" s="122" t="s">
        <v>241</v>
      </c>
      <c r="BA23" s="123" t="s">
        <v>241</v>
      </c>
      <c r="BB23" s="123" t="s">
        <v>241</v>
      </c>
      <c r="BC23" s="123" t="s">
        <v>241</v>
      </c>
      <c r="BD23" s="122" t="s">
        <v>241</v>
      </c>
      <c r="BE23" s="123" t="s">
        <v>241</v>
      </c>
      <c r="BF23" s="123" t="s">
        <v>241</v>
      </c>
      <c r="BG23" s="123" t="s">
        <v>241</v>
      </c>
      <c r="BH23" s="123" t="s">
        <v>241</v>
      </c>
      <c r="BI23" s="123" t="s">
        <v>241</v>
      </c>
      <c r="BJ23" s="123" t="s">
        <v>241</v>
      </c>
      <c r="BK23" s="123" t="s">
        <v>241</v>
      </c>
      <c r="BL23" s="124" t="s">
        <v>241</v>
      </c>
      <c r="BM23" s="141" t="s">
        <v>241</v>
      </c>
      <c r="BN23" s="139" t="s">
        <v>241</v>
      </c>
      <c r="BO23" s="139" t="s">
        <v>241</v>
      </c>
      <c r="BP23" s="139" t="s">
        <v>241</v>
      </c>
      <c r="BQ23" s="139" t="s">
        <v>241</v>
      </c>
      <c r="BR23" s="140" t="s">
        <v>241</v>
      </c>
      <c r="BS23" s="141" t="s">
        <v>241</v>
      </c>
      <c r="BT23" s="139" t="s">
        <v>241</v>
      </c>
      <c r="BU23" s="139" t="s">
        <v>241</v>
      </c>
      <c r="BV23" s="139" t="s">
        <v>241</v>
      </c>
      <c r="BW23" s="139" t="s">
        <v>241</v>
      </c>
      <c r="BX23" s="139" t="s">
        <v>241</v>
      </c>
      <c r="BY23" s="140" t="s">
        <v>241</v>
      </c>
      <c r="BZ23" s="141" t="s">
        <v>241</v>
      </c>
      <c r="CA23" s="139" t="s">
        <v>241</v>
      </c>
      <c r="CB23" s="139" t="s">
        <v>241</v>
      </c>
      <c r="CC23" s="139" t="s">
        <v>241</v>
      </c>
      <c r="CD23" s="139" t="s">
        <v>241</v>
      </c>
      <c r="CE23" s="139" t="s">
        <v>241</v>
      </c>
      <c r="CF23" s="140" t="s">
        <v>241</v>
      </c>
      <c r="CG23" s="141" t="s">
        <v>241</v>
      </c>
      <c r="CH23" s="139" t="s">
        <v>241</v>
      </c>
      <c r="CI23" s="139" t="s">
        <v>241</v>
      </c>
      <c r="CJ23" s="139" t="s">
        <v>241</v>
      </c>
      <c r="CK23" s="139" t="s">
        <v>241</v>
      </c>
      <c r="CL23" s="154" t="s">
        <v>241</v>
      </c>
      <c r="CM23" s="127"/>
      <c r="CN23" s="122">
        <v>1650</v>
      </c>
      <c r="CO23" s="123" t="s">
        <v>241</v>
      </c>
      <c r="CP23" s="123" t="s">
        <v>241</v>
      </c>
      <c r="CQ23" s="123" t="s">
        <v>241</v>
      </c>
      <c r="CR23" s="123" t="s">
        <v>241</v>
      </c>
      <c r="CS23" s="123" t="s">
        <v>241</v>
      </c>
      <c r="CT23" s="123" t="s">
        <v>241</v>
      </c>
      <c r="CU23" s="123" t="s">
        <v>241</v>
      </c>
      <c r="CV23" s="124" t="s">
        <v>241</v>
      </c>
      <c r="CW23" s="128" t="s">
        <v>241</v>
      </c>
      <c r="CX23" s="123" t="s">
        <v>241</v>
      </c>
      <c r="CY23" s="123" t="s">
        <v>241</v>
      </c>
      <c r="CZ23" s="123" t="s">
        <v>241</v>
      </c>
      <c r="DA23" s="123" t="s">
        <v>241</v>
      </c>
      <c r="DB23" s="123" t="s">
        <v>241</v>
      </c>
      <c r="DC23" s="123" t="s">
        <v>241</v>
      </c>
      <c r="DD23" s="129" t="s">
        <v>241</v>
      </c>
      <c r="DE23" s="301"/>
      <c r="DF23" s="301"/>
      <c r="DG23" s="301"/>
      <c r="DH23" s="301"/>
      <c r="DI23" s="301"/>
    </row>
    <row r="24" spans="1:113" ht="22.5" customHeight="1">
      <c r="A24" s="306" t="s">
        <v>123</v>
      </c>
      <c r="B24" s="248">
        <v>60</v>
      </c>
      <c r="C24" s="259">
        <v>45724</v>
      </c>
      <c r="D24" s="281" t="s">
        <v>128</v>
      </c>
      <c r="E24" s="271" t="s">
        <v>177</v>
      </c>
      <c r="F24" s="278" t="s">
        <v>30</v>
      </c>
      <c r="G24" s="254" t="s">
        <v>50</v>
      </c>
      <c r="H24" s="307">
        <v>7500</v>
      </c>
      <c r="I24" s="310"/>
      <c r="J24" s="256" t="str">
        <f t="shared" si="5"/>
        <v>領収書G57,G58</v>
      </c>
      <c r="K24" s="256" t="str">
        <f>HYPERLINK("./領収書_公開用/外領収書G58納品書G58.pdf","納品書G58")</f>
        <v>納品書G58</v>
      </c>
      <c r="L24" s="258" t="s">
        <v>241</v>
      </c>
      <c r="M24" s="136" t="s">
        <v>241</v>
      </c>
      <c r="N24" s="136" t="s">
        <v>241</v>
      </c>
      <c r="O24" s="136" t="s">
        <v>241</v>
      </c>
      <c r="P24" s="137" t="s">
        <v>241</v>
      </c>
      <c r="Q24" s="122" t="s">
        <v>241</v>
      </c>
      <c r="R24" s="123">
        <v>7500</v>
      </c>
      <c r="S24" s="123" t="s">
        <v>241</v>
      </c>
      <c r="T24" s="123" t="s">
        <v>241</v>
      </c>
      <c r="U24" s="122" t="s">
        <v>241</v>
      </c>
      <c r="V24" s="123" t="s">
        <v>241</v>
      </c>
      <c r="W24" s="123" t="s">
        <v>241</v>
      </c>
      <c r="X24" s="123" t="s">
        <v>241</v>
      </c>
      <c r="Y24" s="122" t="s">
        <v>241</v>
      </c>
      <c r="Z24" s="123" t="s">
        <v>241</v>
      </c>
      <c r="AA24" s="123" t="s">
        <v>241</v>
      </c>
      <c r="AB24" s="123" t="s">
        <v>241</v>
      </c>
      <c r="AC24" s="123" t="s">
        <v>241</v>
      </c>
      <c r="AD24" s="123" t="s">
        <v>241</v>
      </c>
      <c r="AE24" s="123" t="s">
        <v>241</v>
      </c>
      <c r="AF24" s="122" t="s">
        <v>241</v>
      </c>
      <c r="AG24" s="129" t="s">
        <v>241</v>
      </c>
      <c r="AH24" s="38"/>
      <c r="AI24" s="138" t="s">
        <v>241</v>
      </c>
      <c r="AJ24" s="139" t="s">
        <v>241</v>
      </c>
      <c r="AK24" s="139" t="s">
        <v>241</v>
      </c>
      <c r="AL24" s="139" t="s">
        <v>241</v>
      </c>
      <c r="AM24" s="139" t="s">
        <v>241</v>
      </c>
      <c r="AN24" s="118"/>
      <c r="AO24" s="138" t="s">
        <v>241</v>
      </c>
      <c r="AP24" s="139" t="s">
        <v>241</v>
      </c>
      <c r="AQ24" s="139" t="s">
        <v>241</v>
      </c>
      <c r="AR24" s="139" t="s">
        <v>241</v>
      </c>
      <c r="AS24" s="139" t="s">
        <v>241</v>
      </c>
      <c r="AT24" s="140" t="s">
        <v>241</v>
      </c>
      <c r="AU24" s="141" t="s">
        <v>241</v>
      </c>
      <c r="AV24" s="139" t="s">
        <v>241</v>
      </c>
      <c r="AW24" s="139" t="s">
        <v>241</v>
      </c>
      <c r="AX24" s="139" t="s">
        <v>241</v>
      </c>
      <c r="AY24" s="140" t="s">
        <v>241</v>
      </c>
      <c r="AZ24" s="122" t="s">
        <v>241</v>
      </c>
      <c r="BA24" s="123" t="s">
        <v>241</v>
      </c>
      <c r="BB24" s="123" t="s">
        <v>241</v>
      </c>
      <c r="BC24" s="123" t="s">
        <v>241</v>
      </c>
      <c r="BD24" s="122" t="s">
        <v>241</v>
      </c>
      <c r="BE24" s="123" t="s">
        <v>241</v>
      </c>
      <c r="BF24" s="123" t="s">
        <v>241</v>
      </c>
      <c r="BG24" s="123" t="s">
        <v>241</v>
      </c>
      <c r="BH24" s="123" t="s">
        <v>241</v>
      </c>
      <c r="BI24" s="123" t="s">
        <v>241</v>
      </c>
      <c r="BJ24" s="123" t="s">
        <v>241</v>
      </c>
      <c r="BK24" s="123" t="s">
        <v>241</v>
      </c>
      <c r="BL24" s="124" t="s">
        <v>241</v>
      </c>
      <c r="BM24" s="141" t="s">
        <v>241</v>
      </c>
      <c r="BN24" s="139" t="s">
        <v>241</v>
      </c>
      <c r="BO24" s="139" t="s">
        <v>241</v>
      </c>
      <c r="BP24" s="139" t="s">
        <v>241</v>
      </c>
      <c r="BQ24" s="139" t="s">
        <v>241</v>
      </c>
      <c r="BR24" s="140" t="s">
        <v>241</v>
      </c>
      <c r="BS24" s="141" t="s">
        <v>241</v>
      </c>
      <c r="BT24" s="139" t="s">
        <v>241</v>
      </c>
      <c r="BU24" s="139" t="s">
        <v>241</v>
      </c>
      <c r="BV24" s="139" t="s">
        <v>241</v>
      </c>
      <c r="BW24" s="139" t="s">
        <v>241</v>
      </c>
      <c r="BX24" s="139" t="s">
        <v>241</v>
      </c>
      <c r="BY24" s="140" t="s">
        <v>241</v>
      </c>
      <c r="BZ24" s="141" t="s">
        <v>241</v>
      </c>
      <c r="CA24" s="139" t="s">
        <v>241</v>
      </c>
      <c r="CB24" s="139" t="s">
        <v>241</v>
      </c>
      <c r="CC24" s="139" t="s">
        <v>241</v>
      </c>
      <c r="CD24" s="139" t="s">
        <v>241</v>
      </c>
      <c r="CE24" s="139" t="s">
        <v>241</v>
      </c>
      <c r="CF24" s="140" t="s">
        <v>241</v>
      </c>
      <c r="CG24" s="141" t="s">
        <v>241</v>
      </c>
      <c r="CH24" s="139" t="s">
        <v>241</v>
      </c>
      <c r="CI24" s="139" t="s">
        <v>241</v>
      </c>
      <c r="CJ24" s="139" t="s">
        <v>241</v>
      </c>
      <c r="CK24" s="139" t="s">
        <v>241</v>
      </c>
      <c r="CL24" s="154" t="s">
        <v>241</v>
      </c>
      <c r="CM24" s="127"/>
      <c r="CN24" s="122">
        <v>7500</v>
      </c>
      <c r="CO24" s="123" t="s">
        <v>241</v>
      </c>
      <c r="CP24" s="123" t="s">
        <v>241</v>
      </c>
      <c r="CQ24" s="123" t="s">
        <v>241</v>
      </c>
      <c r="CR24" s="123" t="s">
        <v>241</v>
      </c>
      <c r="CS24" s="123" t="s">
        <v>241</v>
      </c>
      <c r="CT24" s="123" t="s">
        <v>241</v>
      </c>
      <c r="CU24" s="123" t="s">
        <v>241</v>
      </c>
      <c r="CV24" s="124" t="s">
        <v>241</v>
      </c>
      <c r="CW24" s="128" t="s">
        <v>241</v>
      </c>
      <c r="CX24" s="123" t="s">
        <v>241</v>
      </c>
      <c r="CY24" s="123" t="s">
        <v>241</v>
      </c>
      <c r="CZ24" s="123" t="s">
        <v>241</v>
      </c>
      <c r="DA24" s="123" t="s">
        <v>241</v>
      </c>
      <c r="DB24" s="123" t="s">
        <v>241</v>
      </c>
      <c r="DC24" s="123" t="s">
        <v>241</v>
      </c>
      <c r="DD24" s="129" t="s">
        <v>241</v>
      </c>
      <c r="DE24" s="301"/>
      <c r="DF24" s="301"/>
      <c r="DG24" s="301"/>
      <c r="DH24" s="301"/>
      <c r="DI24" s="301"/>
    </row>
    <row r="25" spans="1:113" ht="22.5" customHeight="1">
      <c r="A25" s="306" t="s">
        <v>123</v>
      </c>
      <c r="B25" s="248">
        <v>61</v>
      </c>
      <c r="C25" s="259">
        <v>45724</v>
      </c>
      <c r="D25" s="281" t="s">
        <v>128</v>
      </c>
      <c r="E25" s="271" t="s">
        <v>178</v>
      </c>
      <c r="F25" s="278" t="s">
        <v>30</v>
      </c>
      <c r="G25" s="254" t="s">
        <v>64</v>
      </c>
      <c r="H25" s="307">
        <v>440</v>
      </c>
      <c r="I25" s="308"/>
      <c r="J25" s="256" t="str">
        <f t="shared" ref="J25:J27" si="6">HYPERLINK("./領収書_公開用/外領収書G59-61.pdf","領収書G59-G61")</f>
        <v>領収書G59-G61</v>
      </c>
      <c r="K25" s="267"/>
      <c r="L25" s="258" t="s">
        <v>241</v>
      </c>
      <c r="M25" s="136" t="s">
        <v>241</v>
      </c>
      <c r="N25" s="136" t="s">
        <v>241</v>
      </c>
      <c r="O25" s="136" t="s">
        <v>241</v>
      </c>
      <c r="P25" s="137" t="s">
        <v>241</v>
      </c>
      <c r="Q25" s="122" t="s">
        <v>241</v>
      </c>
      <c r="R25" s="123" t="s">
        <v>241</v>
      </c>
      <c r="S25" s="123" t="s">
        <v>241</v>
      </c>
      <c r="T25" s="123" t="s">
        <v>241</v>
      </c>
      <c r="U25" s="122" t="s">
        <v>241</v>
      </c>
      <c r="V25" s="123" t="s">
        <v>241</v>
      </c>
      <c r="W25" s="123" t="s">
        <v>241</v>
      </c>
      <c r="X25" s="123" t="s">
        <v>241</v>
      </c>
      <c r="Y25" s="122" t="s">
        <v>241</v>
      </c>
      <c r="Z25" s="123" t="s">
        <v>241</v>
      </c>
      <c r="AA25" s="123" t="s">
        <v>241</v>
      </c>
      <c r="AB25" s="123" t="s">
        <v>241</v>
      </c>
      <c r="AC25" s="123" t="s">
        <v>241</v>
      </c>
      <c r="AD25" s="123" t="s">
        <v>241</v>
      </c>
      <c r="AE25" s="123" t="s">
        <v>241</v>
      </c>
      <c r="AF25" s="122">
        <v>440</v>
      </c>
      <c r="AG25" s="129" t="s">
        <v>241</v>
      </c>
      <c r="AH25" s="38"/>
      <c r="AI25" s="138" t="s">
        <v>241</v>
      </c>
      <c r="AJ25" s="139" t="s">
        <v>241</v>
      </c>
      <c r="AK25" s="139" t="s">
        <v>241</v>
      </c>
      <c r="AL25" s="139" t="s">
        <v>241</v>
      </c>
      <c r="AM25" s="139" t="s">
        <v>241</v>
      </c>
      <c r="AN25" s="118"/>
      <c r="AO25" s="138" t="s">
        <v>241</v>
      </c>
      <c r="AP25" s="139" t="s">
        <v>241</v>
      </c>
      <c r="AQ25" s="139" t="s">
        <v>241</v>
      </c>
      <c r="AR25" s="139" t="s">
        <v>241</v>
      </c>
      <c r="AS25" s="139" t="s">
        <v>241</v>
      </c>
      <c r="AT25" s="140" t="s">
        <v>241</v>
      </c>
      <c r="AU25" s="141" t="s">
        <v>241</v>
      </c>
      <c r="AV25" s="139" t="s">
        <v>241</v>
      </c>
      <c r="AW25" s="139" t="s">
        <v>241</v>
      </c>
      <c r="AX25" s="139" t="s">
        <v>241</v>
      </c>
      <c r="AY25" s="140" t="s">
        <v>241</v>
      </c>
      <c r="AZ25" s="122" t="s">
        <v>241</v>
      </c>
      <c r="BA25" s="123" t="s">
        <v>241</v>
      </c>
      <c r="BB25" s="123" t="s">
        <v>241</v>
      </c>
      <c r="BC25" s="123" t="s">
        <v>241</v>
      </c>
      <c r="BD25" s="122" t="s">
        <v>241</v>
      </c>
      <c r="BE25" s="123" t="s">
        <v>241</v>
      </c>
      <c r="BF25" s="123" t="s">
        <v>241</v>
      </c>
      <c r="BG25" s="123" t="s">
        <v>241</v>
      </c>
      <c r="BH25" s="123" t="s">
        <v>241</v>
      </c>
      <c r="BI25" s="123" t="s">
        <v>241</v>
      </c>
      <c r="BJ25" s="123" t="s">
        <v>241</v>
      </c>
      <c r="BK25" s="123" t="s">
        <v>241</v>
      </c>
      <c r="BL25" s="124" t="s">
        <v>241</v>
      </c>
      <c r="BM25" s="142" t="s">
        <v>241</v>
      </c>
      <c r="BN25" s="143" t="s">
        <v>241</v>
      </c>
      <c r="BO25" s="143" t="s">
        <v>241</v>
      </c>
      <c r="BP25" s="143" t="s">
        <v>241</v>
      </c>
      <c r="BQ25" s="143" t="s">
        <v>241</v>
      </c>
      <c r="BR25" s="144" t="s">
        <v>241</v>
      </c>
      <c r="BS25" s="141" t="s">
        <v>241</v>
      </c>
      <c r="BT25" s="139" t="s">
        <v>241</v>
      </c>
      <c r="BU25" s="139" t="s">
        <v>241</v>
      </c>
      <c r="BV25" s="139" t="s">
        <v>241</v>
      </c>
      <c r="BW25" s="139" t="s">
        <v>241</v>
      </c>
      <c r="BX25" s="139" t="s">
        <v>241</v>
      </c>
      <c r="BY25" s="140" t="s">
        <v>241</v>
      </c>
      <c r="BZ25" s="141" t="s">
        <v>241</v>
      </c>
      <c r="CA25" s="139" t="s">
        <v>241</v>
      </c>
      <c r="CB25" s="139" t="s">
        <v>241</v>
      </c>
      <c r="CC25" s="139" t="s">
        <v>241</v>
      </c>
      <c r="CD25" s="139" t="s">
        <v>241</v>
      </c>
      <c r="CE25" s="139" t="s">
        <v>241</v>
      </c>
      <c r="CF25" s="140" t="s">
        <v>241</v>
      </c>
      <c r="CG25" s="142" t="s">
        <v>241</v>
      </c>
      <c r="CH25" s="143" t="s">
        <v>241</v>
      </c>
      <c r="CI25" s="143" t="s">
        <v>241</v>
      </c>
      <c r="CJ25" s="143" t="s">
        <v>241</v>
      </c>
      <c r="CK25" s="143" t="s">
        <v>241</v>
      </c>
      <c r="CL25" s="145" t="s">
        <v>241</v>
      </c>
      <c r="CM25" s="127"/>
      <c r="CN25" s="122" t="s">
        <v>241</v>
      </c>
      <c r="CO25" s="123" t="s">
        <v>241</v>
      </c>
      <c r="CP25" s="123" t="s">
        <v>241</v>
      </c>
      <c r="CQ25" s="123" t="s">
        <v>241</v>
      </c>
      <c r="CR25" s="123" t="s">
        <v>241</v>
      </c>
      <c r="CS25" s="123" t="s">
        <v>241</v>
      </c>
      <c r="CT25" s="123" t="s">
        <v>241</v>
      </c>
      <c r="CU25" s="123" t="s">
        <v>241</v>
      </c>
      <c r="CV25" s="124">
        <v>440</v>
      </c>
      <c r="CW25" s="128" t="s">
        <v>241</v>
      </c>
      <c r="CX25" s="123" t="s">
        <v>241</v>
      </c>
      <c r="CY25" s="123" t="s">
        <v>241</v>
      </c>
      <c r="CZ25" s="123" t="s">
        <v>241</v>
      </c>
      <c r="DA25" s="123" t="s">
        <v>241</v>
      </c>
      <c r="DB25" s="123" t="s">
        <v>241</v>
      </c>
      <c r="DC25" s="123" t="s">
        <v>241</v>
      </c>
      <c r="DD25" s="129" t="s">
        <v>241</v>
      </c>
      <c r="DE25" s="301"/>
      <c r="DF25" s="301"/>
      <c r="DG25" s="301"/>
      <c r="DH25" s="301"/>
      <c r="DI25" s="301"/>
    </row>
    <row r="26" spans="1:113" ht="22.5" customHeight="1">
      <c r="A26" s="306" t="s">
        <v>123</v>
      </c>
      <c r="B26" s="248">
        <v>62</v>
      </c>
      <c r="C26" s="259">
        <v>45724</v>
      </c>
      <c r="D26" s="281" t="s">
        <v>128</v>
      </c>
      <c r="E26" s="271" t="s">
        <v>179</v>
      </c>
      <c r="F26" s="278" t="s">
        <v>30</v>
      </c>
      <c r="G26" s="254" t="s">
        <v>64</v>
      </c>
      <c r="H26" s="307">
        <v>220</v>
      </c>
      <c r="I26" s="308"/>
      <c r="J26" s="256" t="str">
        <f t="shared" si="6"/>
        <v>領収書G59-G61</v>
      </c>
      <c r="K26" s="267"/>
      <c r="L26" s="258" t="s">
        <v>241</v>
      </c>
      <c r="M26" s="136" t="s">
        <v>241</v>
      </c>
      <c r="N26" s="136" t="s">
        <v>241</v>
      </c>
      <c r="O26" s="136" t="s">
        <v>241</v>
      </c>
      <c r="P26" s="137" t="s">
        <v>241</v>
      </c>
      <c r="Q26" s="122" t="s">
        <v>241</v>
      </c>
      <c r="R26" s="123" t="s">
        <v>241</v>
      </c>
      <c r="S26" s="123" t="s">
        <v>241</v>
      </c>
      <c r="T26" s="123" t="s">
        <v>241</v>
      </c>
      <c r="U26" s="122" t="s">
        <v>241</v>
      </c>
      <c r="V26" s="123" t="s">
        <v>241</v>
      </c>
      <c r="W26" s="123" t="s">
        <v>241</v>
      </c>
      <c r="X26" s="123" t="s">
        <v>241</v>
      </c>
      <c r="Y26" s="122" t="s">
        <v>241</v>
      </c>
      <c r="Z26" s="123" t="s">
        <v>241</v>
      </c>
      <c r="AA26" s="123" t="s">
        <v>241</v>
      </c>
      <c r="AB26" s="123" t="s">
        <v>241</v>
      </c>
      <c r="AC26" s="123" t="s">
        <v>241</v>
      </c>
      <c r="AD26" s="123" t="s">
        <v>241</v>
      </c>
      <c r="AE26" s="123" t="s">
        <v>241</v>
      </c>
      <c r="AF26" s="122">
        <v>220</v>
      </c>
      <c r="AG26" s="129" t="s">
        <v>241</v>
      </c>
      <c r="AH26" s="38"/>
      <c r="AI26" s="138" t="s">
        <v>241</v>
      </c>
      <c r="AJ26" s="139" t="s">
        <v>241</v>
      </c>
      <c r="AK26" s="139" t="s">
        <v>241</v>
      </c>
      <c r="AL26" s="139" t="s">
        <v>241</v>
      </c>
      <c r="AM26" s="139" t="s">
        <v>241</v>
      </c>
      <c r="AN26" s="118"/>
      <c r="AO26" s="138" t="s">
        <v>241</v>
      </c>
      <c r="AP26" s="139" t="s">
        <v>241</v>
      </c>
      <c r="AQ26" s="139" t="s">
        <v>241</v>
      </c>
      <c r="AR26" s="139" t="s">
        <v>241</v>
      </c>
      <c r="AS26" s="139" t="s">
        <v>241</v>
      </c>
      <c r="AT26" s="140" t="s">
        <v>241</v>
      </c>
      <c r="AU26" s="141" t="s">
        <v>241</v>
      </c>
      <c r="AV26" s="139" t="s">
        <v>241</v>
      </c>
      <c r="AW26" s="139" t="s">
        <v>241</v>
      </c>
      <c r="AX26" s="139" t="s">
        <v>241</v>
      </c>
      <c r="AY26" s="140" t="s">
        <v>241</v>
      </c>
      <c r="AZ26" s="122" t="s">
        <v>241</v>
      </c>
      <c r="BA26" s="123" t="s">
        <v>241</v>
      </c>
      <c r="BB26" s="123" t="s">
        <v>241</v>
      </c>
      <c r="BC26" s="123" t="s">
        <v>241</v>
      </c>
      <c r="BD26" s="122" t="s">
        <v>241</v>
      </c>
      <c r="BE26" s="123" t="s">
        <v>241</v>
      </c>
      <c r="BF26" s="123" t="s">
        <v>241</v>
      </c>
      <c r="BG26" s="123" t="s">
        <v>241</v>
      </c>
      <c r="BH26" s="123" t="s">
        <v>241</v>
      </c>
      <c r="BI26" s="123" t="s">
        <v>241</v>
      </c>
      <c r="BJ26" s="123" t="s">
        <v>241</v>
      </c>
      <c r="BK26" s="123" t="s">
        <v>241</v>
      </c>
      <c r="BL26" s="124" t="s">
        <v>241</v>
      </c>
      <c r="BM26" s="141" t="s">
        <v>241</v>
      </c>
      <c r="BN26" s="139" t="s">
        <v>241</v>
      </c>
      <c r="BO26" s="139" t="s">
        <v>241</v>
      </c>
      <c r="BP26" s="139" t="s">
        <v>241</v>
      </c>
      <c r="BQ26" s="139" t="s">
        <v>241</v>
      </c>
      <c r="BR26" s="140" t="s">
        <v>241</v>
      </c>
      <c r="BS26" s="141" t="s">
        <v>241</v>
      </c>
      <c r="BT26" s="139" t="s">
        <v>241</v>
      </c>
      <c r="BU26" s="139" t="s">
        <v>241</v>
      </c>
      <c r="BV26" s="139" t="s">
        <v>241</v>
      </c>
      <c r="BW26" s="139" t="s">
        <v>241</v>
      </c>
      <c r="BX26" s="139" t="s">
        <v>241</v>
      </c>
      <c r="BY26" s="140" t="s">
        <v>241</v>
      </c>
      <c r="BZ26" s="141" t="s">
        <v>241</v>
      </c>
      <c r="CA26" s="139" t="s">
        <v>241</v>
      </c>
      <c r="CB26" s="139" t="s">
        <v>241</v>
      </c>
      <c r="CC26" s="139" t="s">
        <v>241</v>
      </c>
      <c r="CD26" s="139" t="s">
        <v>241</v>
      </c>
      <c r="CE26" s="139" t="s">
        <v>241</v>
      </c>
      <c r="CF26" s="140" t="s">
        <v>241</v>
      </c>
      <c r="CG26" s="141" t="s">
        <v>241</v>
      </c>
      <c r="CH26" s="139" t="s">
        <v>241</v>
      </c>
      <c r="CI26" s="139" t="s">
        <v>241</v>
      </c>
      <c r="CJ26" s="139" t="s">
        <v>241</v>
      </c>
      <c r="CK26" s="139" t="s">
        <v>241</v>
      </c>
      <c r="CL26" s="154" t="s">
        <v>241</v>
      </c>
      <c r="CM26" s="127"/>
      <c r="CN26" s="122" t="s">
        <v>241</v>
      </c>
      <c r="CO26" s="123" t="s">
        <v>241</v>
      </c>
      <c r="CP26" s="123" t="s">
        <v>241</v>
      </c>
      <c r="CQ26" s="123" t="s">
        <v>241</v>
      </c>
      <c r="CR26" s="123" t="s">
        <v>241</v>
      </c>
      <c r="CS26" s="123" t="s">
        <v>241</v>
      </c>
      <c r="CT26" s="123" t="s">
        <v>241</v>
      </c>
      <c r="CU26" s="123" t="s">
        <v>241</v>
      </c>
      <c r="CV26" s="124">
        <v>220</v>
      </c>
      <c r="CW26" s="128" t="s">
        <v>241</v>
      </c>
      <c r="CX26" s="123" t="s">
        <v>241</v>
      </c>
      <c r="CY26" s="123" t="s">
        <v>241</v>
      </c>
      <c r="CZ26" s="123" t="s">
        <v>241</v>
      </c>
      <c r="DA26" s="123" t="s">
        <v>241</v>
      </c>
      <c r="DB26" s="123" t="s">
        <v>241</v>
      </c>
      <c r="DC26" s="123" t="s">
        <v>241</v>
      </c>
      <c r="DD26" s="129" t="s">
        <v>241</v>
      </c>
      <c r="DE26" s="301"/>
      <c r="DF26" s="301"/>
      <c r="DG26" s="301"/>
      <c r="DH26" s="301"/>
      <c r="DI26" s="301"/>
    </row>
    <row r="27" spans="1:113" ht="22.5" customHeight="1">
      <c r="A27" s="306" t="s">
        <v>123</v>
      </c>
      <c r="B27" s="248">
        <v>63</v>
      </c>
      <c r="C27" s="259">
        <v>45724</v>
      </c>
      <c r="D27" s="281" t="s">
        <v>128</v>
      </c>
      <c r="E27" s="271" t="s">
        <v>180</v>
      </c>
      <c r="F27" s="278" t="s">
        <v>30</v>
      </c>
      <c r="G27" s="254" t="s">
        <v>64</v>
      </c>
      <c r="H27" s="307">
        <v>546</v>
      </c>
      <c r="I27" s="308"/>
      <c r="J27" s="256" t="str">
        <f t="shared" si="6"/>
        <v>領収書G59-G61</v>
      </c>
      <c r="K27" s="267"/>
      <c r="L27" s="258" t="s">
        <v>241</v>
      </c>
      <c r="M27" s="136" t="s">
        <v>241</v>
      </c>
      <c r="N27" s="136" t="s">
        <v>241</v>
      </c>
      <c r="O27" s="136" t="s">
        <v>241</v>
      </c>
      <c r="P27" s="137" t="s">
        <v>241</v>
      </c>
      <c r="Q27" s="122" t="s">
        <v>241</v>
      </c>
      <c r="R27" s="123" t="s">
        <v>241</v>
      </c>
      <c r="S27" s="123" t="s">
        <v>241</v>
      </c>
      <c r="T27" s="123" t="s">
        <v>241</v>
      </c>
      <c r="U27" s="122" t="s">
        <v>241</v>
      </c>
      <c r="V27" s="123" t="s">
        <v>241</v>
      </c>
      <c r="W27" s="123" t="s">
        <v>241</v>
      </c>
      <c r="X27" s="123" t="s">
        <v>241</v>
      </c>
      <c r="Y27" s="122" t="s">
        <v>241</v>
      </c>
      <c r="Z27" s="123" t="s">
        <v>241</v>
      </c>
      <c r="AA27" s="123" t="s">
        <v>241</v>
      </c>
      <c r="AB27" s="123" t="s">
        <v>241</v>
      </c>
      <c r="AC27" s="123" t="s">
        <v>241</v>
      </c>
      <c r="AD27" s="123" t="s">
        <v>241</v>
      </c>
      <c r="AE27" s="123" t="s">
        <v>241</v>
      </c>
      <c r="AF27" s="122">
        <v>546</v>
      </c>
      <c r="AG27" s="129" t="s">
        <v>241</v>
      </c>
      <c r="AH27" s="38"/>
      <c r="AI27" s="138" t="s">
        <v>241</v>
      </c>
      <c r="AJ27" s="139" t="s">
        <v>241</v>
      </c>
      <c r="AK27" s="139" t="s">
        <v>241</v>
      </c>
      <c r="AL27" s="139" t="s">
        <v>241</v>
      </c>
      <c r="AM27" s="139" t="s">
        <v>241</v>
      </c>
      <c r="AN27" s="118"/>
      <c r="AO27" s="138" t="s">
        <v>241</v>
      </c>
      <c r="AP27" s="139" t="s">
        <v>241</v>
      </c>
      <c r="AQ27" s="139" t="s">
        <v>241</v>
      </c>
      <c r="AR27" s="139" t="s">
        <v>241</v>
      </c>
      <c r="AS27" s="139" t="s">
        <v>241</v>
      </c>
      <c r="AT27" s="140" t="s">
        <v>241</v>
      </c>
      <c r="AU27" s="141" t="s">
        <v>241</v>
      </c>
      <c r="AV27" s="139" t="s">
        <v>241</v>
      </c>
      <c r="AW27" s="139" t="s">
        <v>241</v>
      </c>
      <c r="AX27" s="139" t="s">
        <v>241</v>
      </c>
      <c r="AY27" s="140" t="s">
        <v>241</v>
      </c>
      <c r="AZ27" s="122" t="s">
        <v>241</v>
      </c>
      <c r="BA27" s="123" t="s">
        <v>241</v>
      </c>
      <c r="BB27" s="123" t="s">
        <v>241</v>
      </c>
      <c r="BC27" s="123" t="s">
        <v>241</v>
      </c>
      <c r="BD27" s="122" t="s">
        <v>241</v>
      </c>
      <c r="BE27" s="123" t="s">
        <v>241</v>
      </c>
      <c r="BF27" s="123" t="s">
        <v>241</v>
      </c>
      <c r="BG27" s="123" t="s">
        <v>241</v>
      </c>
      <c r="BH27" s="123" t="s">
        <v>241</v>
      </c>
      <c r="BI27" s="123" t="s">
        <v>241</v>
      </c>
      <c r="BJ27" s="123" t="s">
        <v>241</v>
      </c>
      <c r="BK27" s="123" t="s">
        <v>241</v>
      </c>
      <c r="BL27" s="124" t="s">
        <v>241</v>
      </c>
      <c r="BM27" s="141" t="s">
        <v>241</v>
      </c>
      <c r="BN27" s="139" t="s">
        <v>241</v>
      </c>
      <c r="BO27" s="139" t="s">
        <v>241</v>
      </c>
      <c r="BP27" s="139" t="s">
        <v>241</v>
      </c>
      <c r="BQ27" s="139" t="s">
        <v>241</v>
      </c>
      <c r="BR27" s="140" t="s">
        <v>241</v>
      </c>
      <c r="BS27" s="141" t="s">
        <v>241</v>
      </c>
      <c r="BT27" s="139" t="s">
        <v>241</v>
      </c>
      <c r="BU27" s="139" t="s">
        <v>241</v>
      </c>
      <c r="BV27" s="139" t="s">
        <v>241</v>
      </c>
      <c r="BW27" s="139" t="s">
        <v>241</v>
      </c>
      <c r="BX27" s="139" t="s">
        <v>241</v>
      </c>
      <c r="BY27" s="140" t="s">
        <v>241</v>
      </c>
      <c r="BZ27" s="141" t="s">
        <v>241</v>
      </c>
      <c r="CA27" s="139" t="s">
        <v>241</v>
      </c>
      <c r="CB27" s="139" t="s">
        <v>241</v>
      </c>
      <c r="CC27" s="139" t="s">
        <v>241</v>
      </c>
      <c r="CD27" s="139" t="s">
        <v>241</v>
      </c>
      <c r="CE27" s="139" t="s">
        <v>241</v>
      </c>
      <c r="CF27" s="140" t="s">
        <v>241</v>
      </c>
      <c r="CG27" s="141" t="s">
        <v>241</v>
      </c>
      <c r="CH27" s="139" t="s">
        <v>241</v>
      </c>
      <c r="CI27" s="139" t="s">
        <v>241</v>
      </c>
      <c r="CJ27" s="139" t="s">
        <v>241</v>
      </c>
      <c r="CK27" s="139" t="s">
        <v>241</v>
      </c>
      <c r="CL27" s="154" t="s">
        <v>241</v>
      </c>
      <c r="CM27" s="127"/>
      <c r="CN27" s="122" t="s">
        <v>241</v>
      </c>
      <c r="CO27" s="123" t="s">
        <v>241</v>
      </c>
      <c r="CP27" s="123" t="s">
        <v>241</v>
      </c>
      <c r="CQ27" s="123" t="s">
        <v>241</v>
      </c>
      <c r="CR27" s="123" t="s">
        <v>241</v>
      </c>
      <c r="CS27" s="123" t="s">
        <v>241</v>
      </c>
      <c r="CT27" s="123" t="s">
        <v>241</v>
      </c>
      <c r="CU27" s="123" t="s">
        <v>241</v>
      </c>
      <c r="CV27" s="124">
        <v>546</v>
      </c>
      <c r="CW27" s="128" t="s">
        <v>241</v>
      </c>
      <c r="CX27" s="123" t="s">
        <v>241</v>
      </c>
      <c r="CY27" s="123" t="s">
        <v>241</v>
      </c>
      <c r="CZ27" s="123" t="s">
        <v>241</v>
      </c>
      <c r="DA27" s="123" t="s">
        <v>241</v>
      </c>
      <c r="DB27" s="123" t="s">
        <v>241</v>
      </c>
      <c r="DC27" s="123" t="s">
        <v>241</v>
      </c>
      <c r="DD27" s="129" t="s">
        <v>241</v>
      </c>
      <c r="DE27" s="301"/>
      <c r="DF27" s="301"/>
      <c r="DG27" s="301"/>
      <c r="DH27" s="301"/>
      <c r="DI27" s="301"/>
    </row>
    <row r="28" spans="1:113" ht="22.5" customHeight="1">
      <c r="A28" s="306" t="s">
        <v>123</v>
      </c>
      <c r="B28" s="248">
        <v>64</v>
      </c>
      <c r="C28" s="259">
        <v>45724</v>
      </c>
      <c r="D28" s="281" t="s">
        <v>128</v>
      </c>
      <c r="E28" s="271" t="s">
        <v>181</v>
      </c>
      <c r="F28" s="278" t="s">
        <v>30</v>
      </c>
      <c r="G28" s="254" t="s">
        <v>64</v>
      </c>
      <c r="H28" s="307">
        <v>1933</v>
      </c>
      <c r="I28" s="308"/>
      <c r="J28" s="256" t="str">
        <f t="shared" ref="J28:J30" si="7">HYPERLINK("./領収書_公開用/外領収書G62-64.pdf","領収書G62-G64")</f>
        <v>領収書G62-G64</v>
      </c>
      <c r="K28" s="267"/>
      <c r="L28" s="258" t="s">
        <v>241</v>
      </c>
      <c r="M28" s="136" t="s">
        <v>241</v>
      </c>
      <c r="N28" s="136" t="s">
        <v>241</v>
      </c>
      <c r="O28" s="136" t="s">
        <v>241</v>
      </c>
      <c r="P28" s="137" t="s">
        <v>241</v>
      </c>
      <c r="Q28" s="122" t="s">
        <v>241</v>
      </c>
      <c r="R28" s="123" t="s">
        <v>241</v>
      </c>
      <c r="S28" s="123" t="s">
        <v>241</v>
      </c>
      <c r="T28" s="123" t="s">
        <v>241</v>
      </c>
      <c r="U28" s="122" t="s">
        <v>241</v>
      </c>
      <c r="V28" s="123" t="s">
        <v>241</v>
      </c>
      <c r="W28" s="123" t="s">
        <v>241</v>
      </c>
      <c r="X28" s="123" t="s">
        <v>241</v>
      </c>
      <c r="Y28" s="122" t="s">
        <v>241</v>
      </c>
      <c r="Z28" s="123" t="s">
        <v>241</v>
      </c>
      <c r="AA28" s="123" t="s">
        <v>241</v>
      </c>
      <c r="AB28" s="123" t="s">
        <v>241</v>
      </c>
      <c r="AC28" s="123" t="s">
        <v>241</v>
      </c>
      <c r="AD28" s="123" t="s">
        <v>241</v>
      </c>
      <c r="AE28" s="123" t="s">
        <v>241</v>
      </c>
      <c r="AF28" s="122">
        <v>1933</v>
      </c>
      <c r="AG28" s="129" t="s">
        <v>241</v>
      </c>
      <c r="AH28" s="38"/>
      <c r="AI28" s="138" t="s">
        <v>241</v>
      </c>
      <c r="AJ28" s="139" t="s">
        <v>241</v>
      </c>
      <c r="AK28" s="139" t="s">
        <v>241</v>
      </c>
      <c r="AL28" s="139" t="s">
        <v>241</v>
      </c>
      <c r="AM28" s="139" t="s">
        <v>241</v>
      </c>
      <c r="AN28" s="118"/>
      <c r="AO28" s="138" t="s">
        <v>241</v>
      </c>
      <c r="AP28" s="139" t="s">
        <v>241</v>
      </c>
      <c r="AQ28" s="139" t="s">
        <v>241</v>
      </c>
      <c r="AR28" s="139" t="s">
        <v>241</v>
      </c>
      <c r="AS28" s="139" t="s">
        <v>241</v>
      </c>
      <c r="AT28" s="140" t="s">
        <v>241</v>
      </c>
      <c r="AU28" s="141" t="s">
        <v>241</v>
      </c>
      <c r="AV28" s="139" t="s">
        <v>241</v>
      </c>
      <c r="AW28" s="139" t="s">
        <v>241</v>
      </c>
      <c r="AX28" s="139" t="s">
        <v>241</v>
      </c>
      <c r="AY28" s="140" t="s">
        <v>241</v>
      </c>
      <c r="AZ28" s="122" t="s">
        <v>241</v>
      </c>
      <c r="BA28" s="123" t="s">
        <v>241</v>
      </c>
      <c r="BB28" s="123" t="s">
        <v>241</v>
      </c>
      <c r="BC28" s="123" t="s">
        <v>241</v>
      </c>
      <c r="BD28" s="122" t="s">
        <v>241</v>
      </c>
      <c r="BE28" s="123" t="s">
        <v>241</v>
      </c>
      <c r="BF28" s="123" t="s">
        <v>241</v>
      </c>
      <c r="BG28" s="123" t="s">
        <v>241</v>
      </c>
      <c r="BH28" s="123" t="s">
        <v>241</v>
      </c>
      <c r="BI28" s="123" t="s">
        <v>241</v>
      </c>
      <c r="BJ28" s="123" t="s">
        <v>241</v>
      </c>
      <c r="BK28" s="123" t="s">
        <v>241</v>
      </c>
      <c r="BL28" s="124" t="s">
        <v>241</v>
      </c>
      <c r="BM28" s="142" t="s">
        <v>241</v>
      </c>
      <c r="BN28" s="143" t="s">
        <v>241</v>
      </c>
      <c r="BO28" s="143" t="s">
        <v>241</v>
      </c>
      <c r="BP28" s="143" t="s">
        <v>241</v>
      </c>
      <c r="BQ28" s="143" t="s">
        <v>241</v>
      </c>
      <c r="BR28" s="144" t="s">
        <v>241</v>
      </c>
      <c r="BS28" s="141" t="s">
        <v>241</v>
      </c>
      <c r="BT28" s="139" t="s">
        <v>241</v>
      </c>
      <c r="BU28" s="139" t="s">
        <v>241</v>
      </c>
      <c r="BV28" s="139" t="s">
        <v>241</v>
      </c>
      <c r="BW28" s="139" t="s">
        <v>241</v>
      </c>
      <c r="BX28" s="139" t="s">
        <v>241</v>
      </c>
      <c r="BY28" s="140" t="s">
        <v>241</v>
      </c>
      <c r="BZ28" s="141" t="s">
        <v>241</v>
      </c>
      <c r="CA28" s="139" t="s">
        <v>241</v>
      </c>
      <c r="CB28" s="139" t="s">
        <v>241</v>
      </c>
      <c r="CC28" s="139" t="s">
        <v>241</v>
      </c>
      <c r="CD28" s="139" t="s">
        <v>241</v>
      </c>
      <c r="CE28" s="139" t="s">
        <v>241</v>
      </c>
      <c r="CF28" s="140" t="s">
        <v>241</v>
      </c>
      <c r="CG28" s="142" t="s">
        <v>241</v>
      </c>
      <c r="CH28" s="143" t="s">
        <v>241</v>
      </c>
      <c r="CI28" s="143" t="s">
        <v>241</v>
      </c>
      <c r="CJ28" s="143" t="s">
        <v>241</v>
      </c>
      <c r="CK28" s="143" t="s">
        <v>241</v>
      </c>
      <c r="CL28" s="145" t="s">
        <v>241</v>
      </c>
      <c r="CM28" s="127"/>
      <c r="CN28" s="122" t="s">
        <v>241</v>
      </c>
      <c r="CO28" s="123" t="s">
        <v>241</v>
      </c>
      <c r="CP28" s="123" t="s">
        <v>241</v>
      </c>
      <c r="CQ28" s="123" t="s">
        <v>241</v>
      </c>
      <c r="CR28" s="123" t="s">
        <v>241</v>
      </c>
      <c r="CS28" s="123" t="s">
        <v>241</v>
      </c>
      <c r="CT28" s="123" t="s">
        <v>241</v>
      </c>
      <c r="CU28" s="123" t="s">
        <v>241</v>
      </c>
      <c r="CV28" s="124">
        <v>1933</v>
      </c>
      <c r="CW28" s="128" t="s">
        <v>241</v>
      </c>
      <c r="CX28" s="123" t="s">
        <v>241</v>
      </c>
      <c r="CY28" s="123" t="s">
        <v>241</v>
      </c>
      <c r="CZ28" s="123" t="s">
        <v>241</v>
      </c>
      <c r="DA28" s="123" t="s">
        <v>241</v>
      </c>
      <c r="DB28" s="123" t="s">
        <v>241</v>
      </c>
      <c r="DC28" s="123" t="s">
        <v>241</v>
      </c>
      <c r="DD28" s="129" t="s">
        <v>241</v>
      </c>
      <c r="DE28" s="301"/>
      <c r="DF28" s="301"/>
      <c r="DG28" s="301"/>
      <c r="DH28" s="301"/>
      <c r="DI28" s="301"/>
    </row>
    <row r="29" spans="1:113" ht="22.5" customHeight="1">
      <c r="A29" s="306" t="s">
        <v>123</v>
      </c>
      <c r="B29" s="248">
        <v>65</v>
      </c>
      <c r="C29" s="259">
        <v>45724</v>
      </c>
      <c r="D29" s="281" t="s">
        <v>128</v>
      </c>
      <c r="E29" s="271" t="s">
        <v>182</v>
      </c>
      <c r="F29" s="278" t="s">
        <v>30</v>
      </c>
      <c r="G29" s="254" t="s">
        <v>64</v>
      </c>
      <c r="H29" s="307">
        <v>222</v>
      </c>
      <c r="I29" s="308"/>
      <c r="J29" s="256" t="str">
        <f t="shared" si="7"/>
        <v>領収書G62-G64</v>
      </c>
      <c r="K29" s="267"/>
      <c r="L29" s="258" t="s">
        <v>241</v>
      </c>
      <c r="M29" s="136" t="s">
        <v>241</v>
      </c>
      <c r="N29" s="136" t="s">
        <v>241</v>
      </c>
      <c r="O29" s="136" t="s">
        <v>241</v>
      </c>
      <c r="P29" s="137" t="s">
        <v>241</v>
      </c>
      <c r="Q29" s="122" t="s">
        <v>241</v>
      </c>
      <c r="R29" s="123" t="s">
        <v>241</v>
      </c>
      <c r="S29" s="123" t="s">
        <v>241</v>
      </c>
      <c r="T29" s="123" t="s">
        <v>241</v>
      </c>
      <c r="U29" s="122" t="s">
        <v>241</v>
      </c>
      <c r="V29" s="123" t="s">
        <v>241</v>
      </c>
      <c r="W29" s="123" t="s">
        <v>241</v>
      </c>
      <c r="X29" s="123" t="s">
        <v>241</v>
      </c>
      <c r="Y29" s="122" t="s">
        <v>241</v>
      </c>
      <c r="Z29" s="123" t="s">
        <v>241</v>
      </c>
      <c r="AA29" s="123" t="s">
        <v>241</v>
      </c>
      <c r="AB29" s="123" t="s">
        <v>241</v>
      </c>
      <c r="AC29" s="123" t="s">
        <v>241</v>
      </c>
      <c r="AD29" s="123" t="s">
        <v>241</v>
      </c>
      <c r="AE29" s="123" t="s">
        <v>241</v>
      </c>
      <c r="AF29" s="122">
        <v>222</v>
      </c>
      <c r="AG29" s="129" t="s">
        <v>241</v>
      </c>
      <c r="AH29" s="38"/>
      <c r="AI29" s="138" t="s">
        <v>241</v>
      </c>
      <c r="AJ29" s="139" t="s">
        <v>241</v>
      </c>
      <c r="AK29" s="139" t="s">
        <v>241</v>
      </c>
      <c r="AL29" s="139" t="s">
        <v>241</v>
      </c>
      <c r="AM29" s="139" t="s">
        <v>241</v>
      </c>
      <c r="AN29" s="118"/>
      <c r="AO29" s="138" t="s">
        <v>241</v>
      </c>
      <c r="AP29" s="139" t="s">
        <v>241</v>
      </c>
      <c r="AQ29" s="139" t="s">
        <v>241</v>
      </c>
      <c r="AR29" s="139" t="s">
        <v>241</v>
      </c>
      <c r="AS29" s="139" t="s">
        <v>241</v>
      </c>
      <c r="AT29" s="140" t="s">
        <v>241</v>
      </c>
      <c r="AU29" s="141" t="s">
        <v>241</v>
      </c>
      <c r="AV29" s="139" t="s">
        <v>241</v>
      </c>
      <c r="AW29" s="139" t="s">
        <v>241</v>
      </c>
      <c r="AX29" s="139" t="s">
        <v>241</v>
      </c>
      <c r="AY29" s="140" t="s">
        <v>241</v>
      </c>
      <c r="AZ29" s="122" t="s">
        <v>241</v>
      </c>
      <c r="BA29" s="123" t="s">
        <v>241</v>
      </c>
      <c r="BB29" s="123" t="s">
        <v>241</v>
      </c>
      <c r="BC29" s="123" t="s">
        <v>241</v>
      </c>
      <c r="BD29" s="122" t="s">
        <v>241</v>
      </c>
      <c r="BE29" s="123" t="s">
        <v>241</v>
      </c>
      <c r="BF29" s="123" t="s">
        <v>241</v>
      </c>
      <c r="BG29" s="123" t="s">
        <v>241</v>
      </c>
      <c r="BH29" s="123" t="s">
        <v>241</v>
      </c>
      <c r="BI29" s="123" t="s">
        <v>241</v>
      </c>
      <c r="BJ29" s="123" t="s">
        <v>241</v>
      </c>
      <c r="BK29" s="123" t="s">
        <v>241</v>
      </c>
      <c r="BL29" s="124" t="s">
        <v>241</v>
      </c>
      <c r="BM29" s="141" t="s">
        <v>241</v>
      </c>
      <c r="BN29" s="139" t="s">
        <v>241</v>
      </c>
      <c r="BO29" s="139" t="s">
        <v>241</v>
      </c>
      <c r="BP29" s="139" t="s">
        <v>241</v>
      </c>
      <c r="BQ29" s="139" t="s">
        <v>241</v>
      </c>
      <c r="BR29" s="140" t="s">
        <v>241</v>
      </c>
      <c r="BS29" s="141" t="s">
        <v>241</v>
      </c>
      <c r="BT29" s="139" t="s">
        <v>241</v>
      </c>
      <c r="BU29" s="139" t="s">
        <v>241</v>
      </c>
      <c r="BV29" s="139" t="s">
        <v>241</v>
      </c>
      <c r="BW29" s="139" t="s">
        <v>241</v>
      </c>
      <c r="BX29" s="139" t="s">
        <v>241</v>
      </c>
      <c r="BY29" s="140" t="s">
        <v>241</v>
      </c>
      <c r="BZ29" s="141" t="s">
        <v>241</v>
      </c>
      <c r="CA29" s="139" t="s">
        <v>241</v>
      </c>
      <c r="CB29" s="139" t="s">
        <v>241</v>
      </c>
      <c r="CC29" s="139" t="s">
        <v>241</v>
      </c>
      <c r="CD29" s="139" t="s">
        <v>241</v>
      </c>
      <c r="CE29" s="139" t="s">
        <v>241</v>
      </c>
      <c r="CF29" s="140" t="s">
        <v>241</v>
      </c>
      <c r="CG29" s="141" t="s">
        <v>241</v>
      </c>
      <c r="CH29" s="139" t="s">
        <v>241</v>
      </c>
      <c r="CI29" s="139" t="s">
        <v>241</v>
      </c>
      <c r="CJ29" s="139" t="s">
        <v>241</v>
      </c>
      <c r="CK29" s="139" t="s">
        <v>241</v>
      </c>
      <c r="CL29" s="154" t="s">
        <v>241</v>
      </c>
      <c r="CM29" s="127"/>
      <c r="CN29" s="122" t="s">
        <v>241</v>
      </c>
      <c r="CO29" s="123" t="s">
        <v>241</v>
      </c>
      <c r="CP29" s="123" t="s">
        <v>241</v>
      </c>
      <c r="CQ29" s="123" t="s">
        <v>241</v>
      </c>
      <c r="CR29" s="123" t="s">
        <v>241</v>
      </c>
      <c r="CS29" s="123" t="s">
        <v>241</v>
      </c>
      <c r="CT29" s="123" t="s">
        <v>241</v>
      </c>
      <c r="CU29" s="123" t="s">
        <v>241</v>
      </c>
      <c r="CV29" s="124">
        <v>222</v>
      </c>
      <c r="CW29" s="128" t="s">
        <v>241</v>
      </c>
      <c r="CX29" s="123" t="s">
        <v>241</v>
      </c>
      <c r="CY29" s="123" t="s">
        <v>241</v>
      </c>
      <c r="CZ29" s="123" t="s">
        <v>241</v>
      </c>
      <c r="DA29" s="123" t="s">
        <v>241</v>
      </c>
      <c r="DB29" s="123" t="s">
        <v>241</v>
      </c>
      <c r="DC29" s="123" t="s">
        <v>241</v>
      </c>
      <c r="DD29" s="129" t="s">
        <v>241</v>
      </c>
      <c r="DE29" s="301"/>
      <c r="DF29" s="301"/>
      <c r="DG29" s="301"/>
      <c r="DH29" s="301"/>
      <c r="DI29" s="301"/>
    </row>
    <row r="30" spans="1:113" ht="22.5" customHeight="1">
      <c r="A30" s="306" t="s">
        <v>123</v>
      </c>
      <c r="B30" s="248">
        <v>66</v>
      </c>
      <c r="C30" s="259">
        <v>45724</v>
      </c>
      <c r="D30" s="281" t="s">
        <v>128</v>
      </c>
      <c r="E30" s="271" t="s">
        <v>183</v>
      </c>
      <c r="F30" s="278" t="s">
        <v>30</v>
      </c>
      <c r="G30" s="254" t="s">
        <v>64</v>
      </c>
      <c r="H30" s="307">
        <v>3454</v>
      </c>
      <c r="I30" s="308"/>
      <c r="J30" s="256" t="str">
        <f t="shared" si="7"/>
        <v>領収書G62-G64</v>
      </c>
      <c r="K30" s="267"/>
      <c r="L30" s="258" t="s">
        <v>241</v>
      </c>
      <c r="M30" s="136" t="s">
        <v>241</v>
      </c>
      <c r="N30" s="136" t="s">
        <v>241</v>
      </c>
      <c r="O30" s="136" t="s">
        <v>241</v>
      </c>
      <c r="P30" s="137" t="s">
        <v>241</v>
      </c>
      <c r="Q30" s="122" t="s">
        <v>241</v>
      </c>
      <c r="R30" s="123" t="s">
        <v>241</v>
      </c>
      <c r="S30" s="123" t="s">
        <v>241</v>
      </c>
      <c r="T30" s="123" t="s">
        <v>241</v>
      </c>
      <c r="U30" s="122" t="s">
        <v>241</v>
      </c>
      <c r="V30" s="123" t="s">
        <v>241</v>
      </c>
      <c r="W30" s="123" t="s">
        <v>241</v>
      </c>
      <c r="X30" s="123" t="s">
        <v>241</v>
      </c>
      <c r="Y30" s="122" t="s">
        <v>241</v>
      </c>
      <c r="Z30" s="123" t="s">
        <v>241</v>
      </c>
      <c r="AA30" s="123" t="s">
        <v>241</v>
      </c>
      <c r="AB30" s="123" t="s">
        <v>241</v>
      </c>
      <c r="AC30" s="123" t="s">
        <v>241</v>
      </c>
      <c r="AD30" s="123" t="s">
        <v>241</v>
      </c>
      <c r="AE30" s="123" t="s">
        <v>241</v>
      </c>
      <c r="AF30" s="122">
        <v>3454</v>
      </c>
      <c r="AG30" s="129" t="s">
        <v>241</v>
      </c>
      <c r="AH30" s="38"/>
      <c r="AI30" s="138" t="s">
        <v>241</v>
      </c>
      <c r="AJ30" s="139" t="s">
        <v>241</v>
      </c>
      <c r="AK30" s="139" t="s">
        <v>241</v>
      </c>
      <c r="AL30" s="139" t="s">
        <v>241</v>
      </c>
      <c r="AM30" s="139" t="s">
        <v>241</v>
      </c>
      <c r="AN30" s="118"/>
      <c r="AO30" s="138" t="s">
        <v>241</v>
      </c>
      <c r="AP30" s="139" t="s">
        <v>241</v>
      </c>
      <c r="AQ30" s="139" t="s">
        <v>241</v>
      </c>
      <c r="AR30" s="139" t="s">
        <v>241</v>
      </c>
      <c r="AS30" s="139" t="s">
        <v>241</v>
      </c>
      <c r="AT30" s="140" t="s">
        <v>241</v>
      </c>
      <c r="AU30" s="141" t="s">
        <v>241</v>
      </c>
      <c r="AV30" s="139" t="s">
        <v>241</v>
      </c>
      <c r="AW30" s="139" t="s">
        <v>241</v>
      </c>
      <c r="AX30" s="139" t="s">
        <v>241</v>
      </c>
      <c r="AY30" s="140" t="s">
        <v>241</v>
      </c>
      <c r="AZ30" s="122" t="s">
        <v>241</v>
      </c>
      <c r="BA30" s="123" t="s">
        <v>241</v>
      </c>
      <c r="BB30" s="123" t="s">
        <v>241</v>
      </c>
      <c r="BC30" s="123" t="s">
        <v>241</v>
      </c>
      <c r="BD30" s="122" t="s">
        <v>241</v>
      </c>
      <c r="BE30" s="123" t="s">
        <v>241</v>
      </c>
      <c r="BF30" s="123" t="s">
        <v>241</v>
      </c>
      <c r="BG30" s="123" t="s">
        <v>241</v>
      </c>
      <c r="BH30" s="123" t="s">
        <v>241</v>
      </c>
      <c r="BI30" s="123" t="s">
        <v>241</v>
      </c>
      <c r="BJ30" s="123" t="s">
        <v>241</v>
      </c>
      <c r="BK30" s="123" t="s">
        <v>241</v>
      </c>
      <c r="BL30" s="124" t="s">
        <v>241</v>
      </c>
      <c r="BM30" s="141" t="s">
        <v>241</v>
      </c>
      <c r="BN30" s="139" t="s">
        <v>241</v>
      </c>
      <c r="BO30" s="139" t="s">
        <v>241</v>
      </c>
      <c r="BP30" s="139" t="s">
        <v>241</v>
      </c>
      <c r="BQ30" s="139" t="s">
        <v>241</v>
      </c>
      <c r="BR30" s="140" t="s">
        <v>241</v>
      </c>
      <c r="BS30" s="141" t="s">
        <v>241</v>
      </c>
      <c r="BT30" s="139" t="s">
        <v>241</v>
      </c>
      <c r="BU30" s="139" t="s">
        <v>241</v>
      </c>
      <c r="BV30" s="139" t="s">
        <v>241</v>
      </c>
      <c r="BW30" s="139" t="s">
        <v>241</v>
      </c>
      <c r="BX30" s="139" t="s">
        <v>241</v>
      </c>
      <c r="BY30" s="140" t="s">
        <v>241</v>
      </c>
      <c r="BZ30" s="141" t="s">
        <v>241</v>
      </c>
      <c r="CA30" s="139" t="s">
        <v>241</v>
      </c>
      <c r="CB30" s="139" t="s">
        <v>241</v>
      </c>
      <c r="CC30" s="139" t="s">
        <v>241</v>
      </c>
      <c r="CD30" s="139" t="s">
        <v>241</v>
      </c>
      <c r="CE30" s="139" t="s">
        <v>241</v>
      </c>
      <c r="CF30" s="140" t="s">
        <v>241</v>
      </c>
      <c r="CG30" s="141" t="s">
        <v>241</v>
      </c>
      <c r="CH30" s="139" t="s">
        <v>241</v>
      </c>
      <c r="CI30" s="139" t="s">
        <v>241</v>
      </c>
      <c r="CJ30" s="139" t="s">
        <v>241</v>
      </c>
      <c r="CK30" s="139" t="s">
        <v>241</v>
      </c>
      <c r="CL30" s="154" t="s">
        <v>241</v>
      </c>
      <c r="CM30" s="127"/>
      <c r="CN30" s="122" t="s">
        <v>241</v>
      </c>
      <c r="CO30" s="123" t="s">
        <v>241</v>
      </c>
      <c r="CP30" s="123" t="s">
        <v>241</v>
      </c>
      <c r="CQ30" s="123" t="s">
        <v>241</v>
      </c>
      <c r="CR30" s="123" t="s">
        <v>241</v>
      </c>
      <c r="CS30" s="123" t="s">
        <v>241</v>
      </c>
      <c r="CT30" s="123" t="s">
        <v>241</v>
      </c>
      <c r="CU30" s="123" t="s">
        <v>241</v>
      </c>
      <c r="CV30" s="124">
        <v>3454</v>
      </c>
      <c r="CW30" s="128" t="s">
        <v>241</v>
      </c>
      <c r="CX30" s="123" t="s">
        <v>241</v>
      </c>
      <c r="CY30" s="123" t="s">
        <v>241</v>
      </c>
      <c r="CZ30" s="123" t="s">
        <v>241</v>
      </c>
      <c r="DA30" s="123" t="s">
        <v>241</v>
      </c>
      <c r="DB30" s="123" t="s">
        <v>241</v>
      </c>
      <c r="DC30" s="123" t="s">
        <v>241</v>
      </c>
      <c r="DD30" s="129" t="s">
        <v>241</v>
      </c>
      <c r="DE30" s="301"/>
      <c r="DF30" s="301"/>
      <c r="DG30" s="301"/>
      <c r="DH30" s="301"/>
      <c r="DI30" s="301"/>
    </row>
    <row r="31" spans="1:113" ht="22.5" customHeight="1">
      <c r="A31" s="306" t="s">
        <v>123</v>
      </c>
      <c r="B31" s="248">
        <v>67</v>
      </c>
      <c r="C31" s="259">
        <v>45724</v>
      </c>
      <c r="D31" s="281" t="s">
        <v>128</v>
      </c>
      <c r="E31" s="271" t="s">
        <v>184</v>
      </c>
      <c r="F31" s="278" t="s">
        <v>30</v>
      </c>
      <c r="G31" s="254" t="s">
        <v>50</v>
      </c>
      <c r="H31" s="307">
        <v>1430</v>
      </c>
      <c r="I31" s="308"/>
      <c r="J31" s="256" t="str">
        <f>HYPERLINK("./領収書_公開用/外領収書G65.pdf","領収書G65")</f>
        <v>領収書G65</v>
      </c>
      <c r="K31" s="267"/>
      <c r="L31" s="258" t="s">
        <v>241</v>
      </c>
      <c r="M31" s="136" t="s">
        <v>241</v>
      </c>
      <c r="N31" s="136" t="s">
        <v>241</v>
      </c>
      <c r="O31" s="136" t="s">
        <v>241</v>
      </c>
      <c r="P31" s="137" t="s">
        <v>241</v>
      </c>
      <c r="Q31" s="122" t="s">
        <v>241</v>
      </c>
      <c r="R31" s="123">
        <v>1430</v>
      </c>
      <c r="S31" s="123" t="s">
        <v>241</v>
      </c>
      <c r="T31" s="123" t="s">
        <v>241</v>
      </c>
      <c r="U31" s="122" t="s">
        <v>241</v>
      </c>
      <c r="V31" s="123" t="s">
        <v>241</v>
      </c>
      <c r="W31" s="123" t="s">
        <v>241</v>
      </c>
      <c r="X31" s="123" t="s">
        <v>241</v>
      </c>
      <c r="Y31" s="122" t="s">
        <v>241</v>
      </c>
      <c r="Z31" s="123" t="s">
        <v>241</v>
      </c>
      <c r="AA31" s="123" t="s">
        <v>241</v>
      </c>
      <c r="AB31" s="123" t="s">
        <v>241</v>
      </c>
      <c r="AC31" s="123" t="s">
        <v>241</v>
      </c>
      <c r="AD31" s="123" t="s">
        <v>241</v>
      </c>
      <c r="AE31" s="123" t="s">
        <v>241</v>
      </c>
      <c r="AF31" s="122" t="s">
        <v>241</v>
      </c>
      <c r="AG31" s="129" t="s">
        <v>241</v>
      </c>
      <c r="AH31" s="38"/>
      <c r="AI31" s="138" t="s">
        <v>241</v>
      </c>
      <c r="AJ31" s="139" t="s">
        <v>241</v>
      </c>
      <c r="AK31" s="139" t="s">
        <v>241</v>
      </c>
      <c r="AL31" s="139" t="s">
        <v>241</v>
      </c>
      <c r="AM31" s="139" t="s">
        <v>241</v>
      </c>
      <c r="AN31" s="118"/>
      <c r="AO31" s="138" t="s">
        <v>241</v>
      </c>
      <c r="AP31" s="139" t="s">
        <v>241</v>
      </c>
      <c r="AQ31" s="139" t="s">
        <v>241</v>
      </c>
      <c r="AR31" s="139" t="s">
        <v>241</v>
      </c>
      <c r="AS31" s="139" t="s">
        <v>241</v>
      </c>
      <c r="AT31" s="140" t="s">
        <v>241</v>
      </c>
      <c r="AU31" s="141" t="s">
        <v>241</v>
      </c>
      <c r="AV31" s="139" t="s">
        <v>241</v>
      </c>
      <c r="AW31" s="139" t="s">
        <v>241</v>
      </c>
      <c r="AX31" s="139" t="s">
        <v>241</v>
      </c>
      <c r="AY31" s="140" t="s">
        <v>241</v>
      </c>
      <c r="AZ31" s="122" t="s">
        <v>241</v>
      </c>
      <c r="BA31" s="123" t="s">
        <v>241</v>
      </c>
      <c r="BB31" s="123" t="s">
        <v>241</v>
      </c>
      <c r="BC31" s="123" t="s">
        <v>241</v>
      </c>
      <c r="BD31" s="122" t="s">
        <v>241</v>
      </c>
      <c r="BE31" s="123" t="s">
        <v>241</v>
      </c>
      <c r="BF31" s="123" t="s">
        <v>241</v>
      </c>
      <c r="BG31" s="123" t="s">
        <v>241</v>
      </c>
      <c r="BH31" s="123" t="s">
        <v>241</v>
      </c>
      <c r="BI31" s="123" t="s">
        <v>241</v>
      </c>
      <c r="BJ31" s="123" t="s">
        <v>241</v>
      </c>
      <c r="BK31" s="123" t="s">
        <v>241</v>
      </c>
      <c r="BL31" s="124" t="s">
        <v>241</v>
      </c>
      <c r="BM31" s="142" t="s">
        <v>241</v>
      </c>
      <c r="BN31" s="143" t="s">
        <v>241</v>
      </c>
      <c r="BO31" s="143" t="s">
        <v>241</v>
      </c>
      <c r="BP31" s="143" t="s">
        <v>241</v>
      </c>
      <c r="BQ31" s="143" t="s">
        <v>241</v>
      </c>
      <c r="BR31" s="144" t="s">
        <v>241</v>
      </c>
      <c r="BS31" s="141" t="s">
        <v>241</v>
      </c>
      <c r="BT31" s="139" t="s">
        <v>241</v>
      </c>
      <c r="BU31" s="139" t="s">
        <v>241</v>
      </c>
      <c r="BV31" s="139" t="s">
        <v>241</v>
      </c>
      <c r="BW31" s="139" t="s">
        <v>241</v>
      </c>
      <c r="BX31" s="139" t="s">
        <v>241</v>
      </c>
      <c r="BY31" s="140" t="s">
        <v>241</v>
      </c>
      <c r="BZ31" s="141" t="s">
        <v>241</v>
      </c>
      <c r="CA31" s="139" t="s">
        <v>241</v>
      </c>
      <c r="CB31" s="139" t="s">
        <v>241</v>
      </c>
      <c r="CC31" s="139" t="s">
        <v>241</v>
      </c>
      <c r="CD31" s="139" t="s">
        <v>241</v>
      </c>
      <c r="CE31" s="139" t="s">
        <v>241</v>
      </c>
      <c r="CF31" s="140" t="s">
        <v>241</v>
      </c>
      <c r="CG31" s="142" t="s">
        <v>241</v>
      </c>
      <c r="CH31" s="143" t="s">
        <v>241</v>
      </c>
      <c r="CI31" s="143" t="s">
        <v>241</v>
      </c>
      <c r="CJ31" s="143" t="s">
        <v>241</v>
      </c>
      <c r="CK31" s="143" t="s">
        <v>241</v>
      </c>
      <c r="CL31" s="145" t="s">
        <v>241</v>
      </c>
      <c r="CM31" s="127"/>
      <c r="CN31" s="122">
        <v>1430</v>
      </c>
      <c r="CO31" s="123" t="s">
        <v>241</v>
      </c>
      <c r="CP31" s="123" t="s">
        <v>241</v>
      </c>
      <c r="CQ31" s="123" t="s">
        <v>241</v>
      </c>
      <c r="CR31" s="123" t="s">
        <v>241</v>
      </c>
      <c r="CS31" s="123" t="s">
        <v>241</v>
      </c>
      <c r="CT31" s="123" t="s">
        <v>241</v>
      </c>
      <c r="CU31" s="123" t="s">
        <v>241</v>
      </c>
      <c r="CV31" s="124" t="s">
        <v>241</v>
      </c>
      <c r="CW31" s="128" t="s">
        <v>241</v>
      </c>
      <c r="CX31" s="123" t="s">
        <v>241</v>
      </c>
      <c r="CY31" s="123" t="s">
        <v>241</v>
      </c>
      <c r="CZ31" s="123" t="s">
        <v>241</v>
      </c>
      <c r="DA31" s="123" t="s">
        <v>241</v>
      </c>
      <c r="DB31" s="123" t="s">
        <v>241</v>
      </c>
      <c r="DC31" s="123" t="s">
        <v>241</v>
      </c>
      <c r="DD31" s="129" t="s">
        <v>241</v>
      </c>
      <c r="DE31" s="301"/>
      <c r="DF31" s="301"/>
      <c r="DG31" s="301"/>
      <c r="DH31" s="301"/>
      <c r="DI31" s="301"/>
    </row>
    <row r="32" spans="1:113" ht="22.5" customHeight="1">
      <c r="A32" s="306" t="s">
        <v>123</v>
      </c>
      <c r="B32" s="248">
        <v>68</v>
      </c>
      <c r="C32" s="259">
        <v>45724</v>
      </c>
      <c r="D32" s="281" t="s">
        <v>128</v>
      </c>
      <c r="E32" s="271" t="s">
        <v>185</v>
      </c>
      <c r="F32" s="278" t="s">
        <v>30</v>
      </c>
      <c r="G32" s="254" t="s">
        <v>51</v>
      </c>
      <c r="H32" s="307">
        <v>2750</v>
      </c>
      <c r="I32" s="308"/>
      <c r="J32" s="256" t="str">
        <f>HYPERLINK("./領収書_公開用/外領収書G66明細G66.pdf","明細G66")</f>
        <v>明細G66</v>
      </c>
      <c r="K32" s="256" t="str">
        <f>HYPERLINK("./領収書_公開用/外領収書G66請求書G66.pdf","請求書G66")</f>
        <v>請求書G66</v>
      </c>
      <c r="L32" s="258" t="s">
        <v>241</v>
      </c>
      <c r="M32" s="136" t="s">
        <v>241</v>
      </c>
      <c r="N32" s="136" t="s">
        <v>241</v>
      </c>
      <c r="O32" s="136" t="s">
        <v>241</v>
      </c>
      <c r="P32" s="137" t="s">
        <v>241</v>
      </c>
      <c r="Q32" s="122" t="s">
        <v>241</v>
      </c>
      <c r="R32" s="123" t="s">
        <v>241</v>
      </c>
      <c r="S32" s="123">
        <v>2750</v>
      </c>
      <c r="T32" s="123" t="s">
        <v>241</v>
      </c>
      <c r="U32" s="122" t="s">
        <v>241</v>
      </c>
      <c r="V32" s="123" t="s">
        <v>241</v>
      </c>
      <c r="W32" s="123" t="s">
        <v>241</v>
      </c>
      <c r="X32" s="123" t="s">
        <v>241</v>
      </c>
      <c r="Y32" s="122" t="s">
        <v>241</v>
      </c>
      <c r="Z32" s="123" t="s">
        <v>241</v>
      </c>
      <c r="AA32" s="123" t="s">
        <v>241</v>
      </c>
      <c r="AB32" s="123" t="s">
        <v>241</v>
      </c>
      <c r="AC32" s="123" t="s">
        <v>241</v>
      </c>
      <c r="AD32" s="123" t="s">
        <v>241</v>
      </c>
      <c r="AE32" s="123" t="s">
        <v>241</v>
      </c>
      <c r="AF32" s="122" t="s">
        <v>241</v>
      </c>
      <c r="AG32" s="129" t="s">
        <v>241</v>
      </c>
      <c r="AH32" s="38"/>
      <c r="AI32" s="138" t="s">
        <v>241</v>
      </c>
      <c r="AJ32" s="139" t="s">
        <v>241</v>
      </c>
      <c r="AK32" s="139" t="s">
        <v>241</v>
      </c>
      <c r="AL32" s="139" t="s">
        <v>241</v>
      </c>
      <c r="AM32" s="139" t="s">
        <v>241</v>
      </c>
      <c r="AN32" s="118"/>
      <c r="AO32" s="138" t="s">
        <v>241</v>
      </c>
      <c r="AP32" s="139" t="s">
        <v>241</v>
      </c>
      <c r="AQ32" s="139" t="s">
        <v>241</v>
      </c>
      <c r="AR32" s="139" t="s">
        <v>241</v>
      </c>
      <c r="AS32" s="139" t="s">
        <v>241</v>
      </c>
      <c r="AT32" s="140" t="s">
        <v>241</v>
      </c>
      <c r="AU32" s="141" t="s">
        <v>241</v>
      </c>
      <c r="AV32" s="139" t="s">
        <v>241</v>
      </c>
      <c r="AW32" s="139" t="s">
        <v>241</v>
      </c>
      <c r="AX32" s="139" t="s">
        <v>241</v>
      </c>
      <c r="AY32" s="140" t="s">
        <v>241</v>
      </c>
      <c r="AZ32" s="122" t="s">
        <v>241</v>
      </c>
      <c r="BA32" s="123" t="s">
        <v>241</v>
      </c>
      <c r="BB32" s="123" t="s">
        <v>241</v>
      </c>
      <c r="BC32" s="123" t="s">
        <v>241</v>
      </c>
      <c r="BD32" s="122" t="s">
        <v>241</v>
      </c>
      <c r="BE32" s="123" t="s">
        <v>241</v>
      </c>
      <c r="BF32" s="123" t="s">
        <v>241</v>
      </c>
      <c r="BG32" s="123" t="s">
        <v>241</v>
      </c>
      <c r="BH32" s="123" t="s">
        <v>241</v>
      </c>
      <c r="BI32" s="123" t="s">
        <v>241</v>
      </c>
      <c r="BJ32" s="123" t="s">
        <v>241</v>
      </c>
      <c r="BK32" s="123" t="s">
        <v>241</v>
      </c>
      <c r="BL32" s="124" t="s">
        <v>241</v>
      </c>
      <c r="BM32" s="141" t="s">
        <v>241</v>
      </c>
      <c r="BN32" s="139" t="s">
        <v>241</v>
      </c>
      <c r="BO32" s="139" t="s">
        <v>241</v>
      </c>
      <c r="BP32" s="139" t="s">
        <v>241</v>
      </c>
      <c r="BQ32" s="139" t="s">
        <v>241</v>
      </c>
      <c r="BR32" s="140" t="s">
        <v>241</v>
      </c>
      <c r="BS32" s="141" t="s">
        <v>241</v>
      </c>
      <c r="BT32" s="139" t="s">
        <v>241</v>
      </c>
      <c r="BU32" s="139" t="s">
        <v>241</v>
      </c>
      <c r="BV32" s="139" t="s">
        <v>241</v>
      </c>
      <c r="BW32" s="139" t="s">
        <v>241</v>
      </c>
      <c r="BX32" s="139" t="s">
        <v>241</v>
      </c>
      <c r="BY32" s="140" t="s">
        <v>241</v>
      </c>
      <c r="BZ32" s="141" t="s">
        <v>241</v>
      </c>
      <c r="CA32" s="139" t="s">
        <v>241</v>
      </c>
      <c r="CB32" s="139" t="s">
        <v>241</v>
      </c>
      <c r="CC32" s="139" t="s">
        <v>241</v>
      </c>
      <c r="CD32" s="139" t="s">
        <v>241</v>
      </c>
      <c r="CE32" s="139" t="s">
        <v>241</v>
      </c>
      <c r="CF32" s="140" t="s">
        <v>241</v>
      </c>
      <c r="CG32" s="141" t="s">
        <v>241</v>
      </c>
      <c r="CH32" s="139" t="s">
        <v>241</v>
      </c>
      <c r="CI32" s="139" t="s">
        <v>241</v>
      </c>
      <c r="CJ32" s="139" t="s">
        <v>241</v>
      </c>
      <c r="CK32" s="139" t="s">
        <v>241</v>
      </c>
      <c r="CL32" s="154" t="s">
        <v>241</v>
      </c>
      <c r="CM32" s="127"/>
      <c r="CN32" s="122" t="s">
        <v>241</v>
      </c>
      <c r="CO32" s="123">
        <v>2750</v>
      </c>
      <c r="CP32" s="123" t="s">
        <v>241</v>
      </c>
      <c r="CQ32" s="123" t="s">
        <v>241</v>
      </c>
      <c r="CR32" s="123" t="s">
        <v>241</v>
      </c>
      <c r="CS32" s="123" t="s">
        <v>241</v>
      </c>
      <c r="CT32" s="123" t="s">
        <v>241</v>
      </c>
      <c r="CU32" s="123" t="s">
        <v>241</v>
      </c>
      <c r="CV32" s="124" t="s">
        <v>241</v>
      </c>
      <c r="CW32" s="128" t="s">
        <v>241</v>
      </c>
      <c r="CX32" s="123" t="s">
        <v>241</v>
      </c>
      <c r="CY32" s="123" t="s">
        <v>241</v>
      </c>
      <c r="CZ32" s="123" t="s">
        <v>241</v>
      </c>
      <c r="DA32" s="123" t="s">
        <v>241</v>
      </c>
      <c r="DB32" s="123" t="s">
        <v>241</v>
      </c>
      <c r="DC32" s="123" t="s">
        <v>241</v>
      </c>
      <c r="DD32" s="129" t="s">
        <v>241</v>
      </c>
      <c r="DE32" s="301"/>
      <c r="DF32" s="301"/>
      <c r="DG32" s="301"/>
      <c r="DH32" s="301"/>
      <c r="DI32" s="301"/>
    </row>
    <row r="33" spans="1:113" ht="22.5" customHeight="1">
      <c r="A33" s="306" t="s">
        <v>123</v>
      </c>
      <c r="B33" s="248">
        <v>69</v>
      </c>
      <c r="C33" s="259">
        <v>45724</v>
      </c>
      <c r="D33" s="281" t="s">
        <v>128</v>
      </c>
      <c r="E33" s="271" t="s">
        <v>186</v>
      </c>
      <c r="F33" s="278" t="s">
        <v>30</v>
      </c>
      <c r="G33" s="254" t="s">
        <v>64</v>
      </c>
      <c r="H33" s="307">
        <v>918</v>
      </c>
      <c r="I33" s="308"/>
      <c r="J33" s="256" t="str">
        <f t="shared" ref="J33:J36" si="8">HYPERLINK("./領収書_公開用/外領収書G67-70.pdf","領収書G67-G70")</f>
        <v>領収書G67-G70</v>
      </c>
      <c r="K33" s="267"/>
      <c r="L33" s="258" t="s">
        <v>241</v>
      </c>
      <c r="M33" s="136" t="s">
        <v>241</v>
      </c>
      <c r="N33" s="136" t="s">
        <v>241</v>
      </c>
      <c r="O33" s="136" t="s">
        <v>241</v>
      </c>
      <c r="P33" s="137" t="s">
        <v>241</v>
      </c>
      <c r="Q33" s="122" t="s">
        <v>241</v>
      </c>
      <c r="R33" s="123" t="s">
        <v>241</v>
      </c>
      <c r="S33" s="123" t="s">
        <v>241</v>
      </c>
      <c r="T33" s="123" t="s">
        <v>241</v>
      </c>
      <c r="U33" s="122" t="s">
        <v>241</v>
      </c>
      <c r="V33" s="123" t="s">
        <v>241</v>
      </c>
      <c r="W33" s="123" t="s">
        <v>241</v>
      </c>
      <c r="X33" s="123" t="s">
        <v>241</v>
      </c>
      <c r="Y33" s="122" t="s">
        <v>241</v>
      </c>
      <c r="Z33" s="123" t="s">
        <v>241</v>
      </c>
      <c r="AA33" s="123" t="s">
        <v>241</v>
      </c>
      <c r="AB33" s="123" t="s">
        <v>241</v>
      </c>
      <c r="AC33" s="123" t="s">
        <v>241</v>
      </c>
      <c r="AD33" s="123" t="s">
        <v>241</v>
      </c>
      <c r="AE33" s="123" t="s">
        <v>241</v>
      </c>
      <c r="AF33" s="122">
        <v>918</v>
      </c>
      <c r="AG33" s="129" t="s">
        <v>241</v>
      </c>
      <c r="AH33" s="38"/>
      <c r="AI33" s="138" t="s">
        <v>241</v>
      </c>
      <c r="AJ33" s="139" t="s">
        <v>241</v>
      </c>
      <c r="AK33" s="139" t="s">
        <v>241</v>
      </c>
      <c r="AL33" s="139" t="s">
        <v>241</v>
      </c>
      <c r="AM33" s="139" t="s">
        <v>241</v>
      </c>
      <c r="AN33" s="118"/>
      <c r="AO33" s="138" t="s">
        <v>241</v>
      </c>
      <c r="AP33" s="139" t="s">
        <v>241</v>
      </c>
      <c r="AQ33" s="139" t="s">
        <v>241</v>
      </c>
      <c r="AR33" s="139" t="s">
        <v>241</v>
      </c>
      <c r="AS33" s="139" t="s">
        <v>241</v>
      </c>
      <c r="AT33" s="140" t="s">
        <v>241</v>
      </c>
      <c r="AU33" s="141" t="s">
        <v>241</v>
      </c>
      <c r="AV33" s="139" t="s">
        <v>241</v>
      </c>
      <c r="AW33" s="139" t="s">
        <v>241</v>
      </c>
      <c r="AX33" s="139" t="s">
        <v>241</v>
      </c>
      <c r="AY33" s="140" t="s">
        <v>241</v>
      </c>
      <c r="AZ33" s="122" t="s">
        <v>241</v>
      </c>
      <c r="BA33" s="123" t="s">
        <v>241</v>
      </c>
      <c r="BB33" s="123" t="s">
        <v>241</v>
      </c>
      <c r="BC33" s="123" t="s">
        <v>241</v>
      </c>
      <c r="BD33" s="122" t="s">
        <v>241</v>
      </c>
      <c r="BE33" s="123" t="s">
        <v>241</v>
      </c>
      <c r="BF33" s="123" t="s">
        <v>241</v>
      </c>
      <c r="BG33" s="123" t="s">
        <v>241</v>
      </c>
      <c r="BH33" s="123" t="s">
        <v>241</v>
      </c>
      <c r="BI33" s="123" t="s">
        <v>241</v>
      </c>
      <c r="BJ33" s="123" t="s">
        <v>241</v>
      </c>
      <c r="BK33" s="123" t="s">
        <v>241</v>
      </c>
      <c r="BL33" s="124" t="s">
        <v>241</v>
      </c>
      <c r="BM33" s="141" t="s">
        <v>241</v>
      </c>
      <c r="BN33" s="139" t="s">
        <v>241</v>
      </c>
      <c r="BO33" s="139" t="s">
        <v>241</v>
      </c>
      <c r="BP33" s="139" t="s">
        <v>241</v>
      </c>
      <c r="BQ33" s="139" t="s">
        <v>241</v>
      </c>
      <c r="BR33" s="140" t="s">
        <v>241</v>
      </c>
      <c r="BS33" s="141" t="s">
        <v>241</v>
      </c>
      <c r="BT33" s="139" t="s">
        <v>241</v>
      </c>
      <c r="BU33" s="139" t="s">
        <v>241</v>
      </c>
      <c r="BV33" s="139" t="s">
        <v>241</v>
      </c>
      <c r="BW33" s="139" t="s">
        <v>241</v>
      </c>
      <c r="BX33" s="139" t="s">
        <v>241</v>
      </c>
      <c r="BY33" s="140" t="s">
        <v>241</v>
      </c>
      <c r="BZ33" s="141" t="s">
        <v>241</v>
      </c>
      <c r="CA33" s="139" t="s">
        <v>241</v>
      </c>
      <c r="CB33" s="139" t="s">
        <v>241</v>
      </c>
      <c r="CC33" s="139" t="s">
        <v>241</v>
      </c>
      <c r="CD33" s="139" t="s">
        <v>241</v>
      </c>
      <c r="CE33" s="139" t="s">
        <v>241</v>
      </c>
      <c r="CF33" s="140" t="s">
        <v>241</v>
      </c>
      <c r="CG33" s="141" t="s">
        <v>241</v>
      </c>
      <c r="CH33" s="139" t="s">
        <v>241</v>
      </c>
      <c r="CI33" s="139" t="s">
        <v>241</v>
      </c>
      <c r="CJ33" s="139" t="s">
        <v>241</v>
      </c>
      <c r="CK33" s="139" t="s">
        <v>241</v>
      </c>
      <c r="CL33" s="154" t="s">
        <v>241</v>
      </c>
      <c r="CM33" s="127"/>
      <c r="CN33" s="122" t="s">
        <v>241</v>
      </c>
      <c r="CO33" s="123" t="s">
        <v>241</v>
      </c>
      <c r="CP33" s="123" t="s">
        <v>241</v>
      </c>
      <c r="CQ33" s="123" t="s">
        <v>241</v>
      </c>
      <c r="CR33" s="123" t="s">
        <v>241</v>
      </c>
      <c r="CS33" s="123" t="s">
        <v>241</v>
      </c>
      <c r="CT33" s="123" t="s">
        <v>241</v>
      </c>
      <c r="CU33" s="123" t="s">
        <v>241</v>
      </c>
      <c r="CV33" s="124">
        <v>918</v>
      </c>
      <c r="CW33" s="128" t="s">
        <v>241</v>
      </c>
      <c r="CX33" s="123" t="s">
        <v>241</v>
      </c>
      <c r="CY33" s="123" t="s">
        <v>241</v>
      </c>
      <c r="CZ33" s="123" t="s">
        <v>241</v>
      </c>
      <c r="DA33" s="123" t="s">
        <v>241</v>
      </c>
      <c r="DB33" s="123" t="s">
        <v>241</v>
      </c>
      <c r="DC33" s="123" t="s">
        <v>241</v>
      </c>
      <c r="DD33" s="129" t="s">
        <v>241</v>
      </c>
      <c r="DE33" s="301"/>
      <c r="DF33" s="301"/>
      <c r="DG33" s="301"/>
      <c r="DH33" s="301"/>
      <c r="DI33" s="301"/>
    </row>
    <row r="34" spans="1:113" ht="22.5" customHeight="1">
      <c r="A34" s="306" t="s">
        <v>123</v>
      </c>
      <c r="B34" s="248">
        <v>70</v>
      </c>
      <c r="C34" s="259">
        <v>45724</v>
      </c>
      <c r="D34" s="281" t="s">
        <v>128</v>
      </c>
      <c r="E34" s="271" t="s">
        <v>187</v>
      </c>
      <c r="F34" s="278" t="s">
        <v>30</v>
      </c>
      <c r="G34" s="254" t="s">
        <v>64</v>
      </c>
      <c r="H34" s="307">
        <v>330</v>
      </c>
      <c r="I34" s="308"/>
      <c r="J34" s="256" t="str">
        <f t="shared" si="8"/>
        <v>領収書G67-G70</v>
      </c>
      <c r="K34" s="267"/>
      <c r="L34" s="258" t="s">
        <v>241</v>
      </c>
      <c r="M34" s="136" t="s">
        <v>241</v>
      </c>
      <c r="N34" s="136" t="s">
        <v>241</v>
      </c>
      <c r="O34" s="136" t="s">
        <v>241</v>
      </c>
      <c r="P34" s="137" t="s">
        <v>241</v>
      </c>
      <c r="Q34" s="122" t="s">
        <v>241</v>
      </c>
      <c r="R34" s="123" t="s">
        <v>241</v>
      </c>
      <c r="S34" s="123" t="s">
        <v>241</v>
      </c>
      <c r="T34" s="123" t="s">
        <v>241</v>
      </c>
      <c r="U34" s="122" t="s">
        <v>241</v>
      </c>
      <c r="V34" s="123" t="s">
        <v>241</v>
      </c>
      <c r="W34" s="123" t="s">
        <v>241</v>
      </c>
      <c r="X34" s="123" t="s">
        <v>241</v>
      </c>
      <c r="Y34" s="122" t="s">
        <v>241</v>
      </c>
      <c r="Z34" s="123" t="s">
        <v>241</v>
      </c>
      <c r="AA34" s="123" t="s">
        <v>241</v>
      </c>
      <c r="AB34" s="123" t="s">
        <v>241</v>
      </c>
      <c r="AC34" s="123" t="s">
        <v>241</v>
      </c>
      <c r="AD34" s="123" t="s">
        <v>241</v>
      </c>
      <c r="AE34" s="123" t="s">
        <v>241</v>
      </c>
      <c r="AF34" s="122">
        <v>330</v>
      </c>
      <c r="AG34" s="129" t="s">
        <v>241</v>
      </c>
      <c r="AH34" s="38"/>
      <c r="AI34" s="138" t="s">
        <v>241</v>
      </c>
      <c r="AJ34" s="139" t="s">
        <v>241</v>
      </c>
      <c r="AK34" s="139" t="s">
        <v>241</v>
      </c>
      <c r="AL34" s="139" t="s">
        <v>241</v>
      </c>
      <c r="AM34" s="139" t="s">
        <v>241</v>
      </c>
      <c r="AN34" s="118"/>
      <c r="AO34" s="138" t="s">
        <v>241</v>
      </c>
      <c r="AP34" s="139" t="s">
        <v>241</v>
      </c>
      <c r="AQ34" s="139" t="s">
        <v>241</v>
      </c>
      <c r="AR34" s="139" t="s">
        <v>241</v>
      </c>
      <c r="AS34" s="139" t="s">
        <v>241</v>
      </c>
      <c r="AT34" s="140" t="s">
        <v>241</v>
      </c>
      <c r="AU34" s="141" t="s">
        <v>241</v>
      </c>
      <c r="AV34" s="139" t="s">
        <v>241</v>
      </c>
      <c r="AW34" s="139" t="s">
        <v>241</v>
      </c>
      <c r="AX34" s="139" t="s">
        <v>241</v>
      </c>
      <c r="AY34" s="140" t="s">
        <v>241</v>
      </c>
      <c r="AZ34" s="122" t="s">
        <v>241</v>
      </c>
      <c r="BA34" s="123" t="s">
        <v>241</v>
      </c>
      <c r="BB34" s="123" t="s">
        <v>241</v>
      </c>
      <c r="BC34" s="123" t="s">
        <v>241</v>
      </c>
      <c r="BD34" s="122" t="s">
        <v>241</v>
      </c>
      <c r="BE34" s="123" t="s">
        <v>241</v>
      </c>
      <c r="BF34" s="123" t="s">
        <v>241</v>
      </c>
      <c r="BG34" s="123" t="s">
        <v>241</v>
      </c>
      <c r="BH34" s="123" t="s">
        <v>241</v>
      </c>
      <c r="BI34" s="123" t="s">
        <v>241</v>
      </c>
      <c r="BJ34" s="123" t="s">
        <v>241</v>
      </c>
      <c r="BK34" s="123" t="s">
        <v>241</v>
      </c>
      <c r="BL34" s="124" t="s">
        <v>241</v>
      </c>
      <c r="BM34" s="142" t="s">
        <v>241</v>
      </c>
      <c r="BN34" s="143" t="s">
        <v>241</v>
      </c>
      <c r="BO34" s="143" t="s">
        <v>241</v>
      </c>
      <c r="BP34" s="143" t="s">
        <v>241</v>
      </c>
      <c r="BQ34" s="143" t="s">
        <v>241</v>
      </c>
      <c r="BR34" s="144" t="s">
        <v>241</v>
      </c>
      <c r="BS34" s="141" t="s">
        <v>241</v>
      </c>
      <c r="BT34" s="139" t="s">
        <v>241</v>
      </c>
      <c r="BU34" s="139" t="s">
        <v>241</v>
      </c>
      <c r="BV34" s="139" t="s">
        <v>241</v>
      </c>
      <c r="BW34" s="139" t="s">
        <v>241</v>
      </c>
      <c r="BX34" s="139" t="s">
        <v>241</v>
      </c>
      <c r="BY34" s="140" t="s">
        <v>241</v>
      </c>
      <c r="BZ34" s="141" t="s">
        <v>241</v>
      </c>
      <c r="CA34" s="139" t="s">
        <v>241</v>
      </c>
      <c r="CB34" s="139" t="s">
        <v>241</v>
      </c>
      <c r="CC34" s="139" t="s">
        <v>241</v>
      </c>
      <c r="CD34" s="139" t="s">
        <v>241</v>
      </c>
      <c r="CE34" s="139" t="s">
        <v>241</v>
      </c>
      <c r="CF34" s="140" t="s">
        <v>241</v>
      </c>
      <c r="CG34" s="142" t="s">
        <v>241</v>
      </c>
      <c r="CH34" s="143" t="s">
        <v>241</v>
      </c>
      <c r="CI34" s="143" t="s">
        <v>241</v>
      </c>
      <c r="CJ34" s="143" t="s">
        <v>241</v>
      </c>
      <c r="CK34" s="143" t="s">
        <v>241</v>
      </c>
      <c r="CL34" s="145" t="s">
        <v>241</v>
      </c>
      <c r="CM34" s="127"/>
      <c r="CN34" s="122" t="s">
        <v>241</v>
      </c>
      <c r="CO34" s="123" t="s">
        <v>241</v>
      </c>
      <c r="CP34" s="123" t="s">
        <v>241</v>
      </c>
      <c r="CQ34" s="123" t="s">
        <v>241</v>
      </c>
      <c r="CR34" s="123" t="s">
        <v>241</v>
      </c>
      <c r="CS34" s="123" t="s">
        <v>241</v>
      </c>
      <c r="CT34" s="123" t="s">
        <v>241</v>
      </c>
      <c r="CU34" s="123" t="s">
        <v>241</v>
      </c>
      <c r="CV34" s="124">
        <v>330</v>
      </c>
      <c r="CW34" s="128" t="s">
        <v>241</v>
      </c>
      <c r="CX34" s="123" t="s">
        <v>241</v>
      </c>
      <c r="CY34" s="123" t="s">
        <v>241</v>
      </c>
      <c r="CZ34" s="123" t="s">
        <v>241</v>
      </c>
      <c r="DA34" s="123" t="s">
        <v>241</v>
      </c>
      <c r="DB34" s="123" t="s">
        <v>241</v>
      </c>
      <c r="DC34" s="123" t="s">
        <v>241</v>
      </c>
      <c r="DD34" s="129" t="s">
        <v>241</v>
      </c>
      <c r="DE34" s="301"/>
      <c r="DF34" s="301"/>
      <c r="DG34" s="301"/>
      <c r="DH34" s="301"/>
      <c r="DI34" s="301"/>
    </row>
    <row r="35" spans="1:113" ht="22.5" customHeight="1">
      <c r="A35" s="306" t="s">
        <v>123</v>
      </c>
      <c r="B35" s="248">
        <v>71</v>
      </c>
      <c r="C35" s="259">
        <v>45724</v>
      </c>
      <c r="D35" s="281" t="s">
        <v>128</v>
      </c>
      <c r="E35" s="271" t="s">
        <v>188</v>
      </c>
      <c r="F35" s="278" t="s">
        <v>30</v>
      </c>
      <c r="G35" s="254" t="s">
        <v>64</v>
      </c>
      <c r="H35" s="307">
        <v>750</v>
      </c>
      <c r="I35" s="308"/>
      <c r="J35" s="256" t="str">
        <f t="shared" si="8"/>
        <v>領収書G67-G70</v>
      </c>
      <c r="K35" s="267"/>
      <c r="L35" s="258" t="s">
        <v>241</v>
      </c>
      <c r="M35" s="136" t="s">
        <v>241</v>
      </c>
      <c r="N35" s="136" t="s">
        <v>241</v>
      </c>
      <c r="O35" s="136" t="s">
        <v>241</v>
      </c>
      <c r="P35" s="137" t="s">
        <v>241</v>
      </c>
      <c r="Q35" s="122" t="s">
        <v>241</v>
      </c>
      <c r="R35" s="123" t="s">
        <v>241</v>
      </c>
      <c r="S35" s="123" t="s">
        <v>241</v>
      </c>
      <c r="T35" s="123" t="s">
        <v>241</v>
      </c>
      <c r="U35" s="122" t="s">
        <v>241</v>
      </c>
      <c r="V35" s="123" t="s">
        <v>241</v>
      </c>
      <c r="W35" s="123" t="s">
        <v>241</v>
      </c>
      <c r="X35" s="123" t="s">
        <v>241</v>
      </c>
      <c r="Y35" s="122" t="s">
        <v>241</v>
      </c>
      <c r="Z35" s="123" t="s">
        <v>241</v>
      </c>
      <c r="AA35" s="123" t="s">
        <v>241</v>
      </c>
      <c r="AB35" s="123" t="s">
        <v>241</v>
      </c>
      <c r="AC35" s="123" t="s">
        <v>241</v>
      </c>
      <c r="AD35" s="123" t="s">
        <v>241</v>
      </c>
      <c r="AE35" s="123" t="s">
        <v>241</v>
      </c>
      <c r="AF35" s="122">
        <v>750</v>
      </c>
      <c r="AG35" s="129" t="s">
        <v>241</v>
      </c>
      <c r="AH35" s="38"/>
      <c r="AI35" s="138" t="s">
        <v>241</v>
      </c>
      <c r="AJ35" s="139" t="s">
        <v>241</v>
      </c>
      <c r="AK35" s="139" t="s">
        <v>241</v>
      </c>
      <c r="AL35" s="139" t="s">
        <v>241</v>
      </c>
      <c r="AM35" s="139" t="s">
        <v>241</v>
      </c>
      <c r="AN35" s="118"/>
      <c r="AO35" s="138" t="s">
        <v>241</v>
      </c>
      <c r="AP35" s="139" t="s">
        <v>241</v>
      </c>
      <c r="AQ35" s="139" t="s">
        <v>241</v>
      </c>
      <c r="AR35" s="139" t="s">
        <v>241</v>
      </c>
      <c r="AS35" s="139" t="s">
        <v>241</v>
      </c>
      <c r="AT35" s="140" t="s">
        <v>241</v>
      </c>
      <c r="AU35" s="141" t="s">
        <v>241</v>
      </c>
      <c r="AV35" s="139" t="s">
        <v>241</v>
      </c>
      <c r="AW35" s="139" t="s">
        <v>241</v>
      </c>
      <c r="AX35" s="139" t="s">
        <v>241</v>
      </c>
      <c r="AY35" s="140" t="s">
        <v>241</v>
      </c>
      <c r="AZ35" s="122" t="s">
        <v>241</v>
      </c>
      <c r="BA35" s="123" t="s">
        <v>241</v>
      </c>
      <c r="BB35" s="123" t="s">
        <v>241</v>
      </c>
      <c r="BC35" s="123" t="s">
        <v>241</v>
      </c>
      <c r="BD35" s="122" t="s">
        <v>241</v>
      </c>
      <c r="BE35" s="123" t="s">
        <v>241</v>
      </c>
      <c r="BF35" s="123" t="s">
        <v>241</v>
      </c>
      <c r="BG35" s="123" t="s">
        <v>241</v>
      </c>
      <c r="BH35" s="123" t="s">
        <v>241</v>
      </c>
      <c r="BI35" s="123" t="s">
        <v>241</v>
      </c>
      <c r="BJ35" s="123" t="s">
        <v>241</v>
      </c>
      <c r="BK35" s="123" t="s">
        <v>241</v>
      </c>
      <c r="BL35" s="124" t="s">
        <v>241</v>
      </c>
      <c r="BM35" s="141" t="s">
        <v>241</v>
      </c>
      <c r="BN35" s="139" t="s">
        <v>241</v>
      </c>
      <c r="BO35" s="139" t="s">
        <v>241</v>
      </c>
      <c r="BP35" s="139" t="s">
        <v>241</v>
      </c>
      <c r="BQ35" s="139" t="s">
        <v>241</v>
      </c>
      <c r="BR35" s="140" t="s">
        <v>241</v>
      </c>
      <c r="BS35" s="141" t="s">
        <v>241</v>
      </c>
      <c r="BT35" s="139" t="s">
        <v>241</v>
      </c>
      <c r="BU35" s="139" t="s">
        <v>241</v>
      </c>
      <c r="BV35" s="139" t="s">
        <v>241</v>
      </c>
      <c r="BW35" s="139" t="s">
        <v>241</v>
      </c>
      <c r="BX35" s="139" t="s">
        <v>241</v>
      </c>
      <c r="BY35" s="140" t="s">
        <v>241</v>
      </c>
      <c r="BZ35" s="141" t="s">
        <v>241</v>
      </c>
      <c r="CA35" s="139" t="s">
        <v>241</v>
      </c>
      <c r="CB35" s="139" t="s">
        <v>241</v>
      </c>
      <c r="CC35" s="139" t="s">
        <v>241</v>
      </c>
      <c r="CD35" s="139" t="s">
        <v>241</v>
      </c>
      <c r="CE35" s="139" t="s">
        <v>241</v>
      </c>
      <c r="CF35" s="140" t="s">
        <v>241</v>
      </c>
      <c r="CG35" s="141" t="s">
        <v>241</v>
      </c>
      <c r="CH35" s="139" t="s">
        <v>241</v>
      </c>
      <c r="CI35" s="139" t="s">
        <v>241</v>
      </c>
      <c r="CJ35" s="139" t="s">
        <v>241</v>
      </c>
      <c r="CK35" s="139" t="s">
        <v>241</v>
      </c>
      <c r="CL35" s="154" t="s">
        <v>241</v>
      </c>
      <c r="CM35" s="127"/>
      <c r="CN35" s="122" t="s">
        <v>241</v>
      </c>
      <c r="CO35" s="123" t="s">
        <v>241</v>
      </c>
      <c r="CP35" s="123" t="s">
        <v>241</v>
      </c>
      <c r="CQ35" s="123" t="s">
        <v>241</v>
      </c>
      <c r="CR35" s="123" t="s">
        <v>241</v>
      </c>
      <c r="CS35" s="123" t="s">
        <v>241</v>
      </c>
      <c r="CT35" s="123" t="s">
        <v>241</v>
      </c>
      <c r="CU35" s="123" t="s">
        <v>241</v>
      </c>
      <c r="CV35" s="124">
        <v>750</v>
      </c>
      <c r="CW35" s="128" t="s">
        <v>241</v>
      </c>
      <c r="CX35" s="123" t="s">
        <v>241</v>
      </c>
      <c r="CY35" s="123" t="s">
        <v>241</v>
      </c>
      <c r="CZ35" s="123" t="s">
        <v>241</v>
      </c>
      <c r="DA35" s="123" t="s">
        <v>241</v>
      </c>
      <c r="DB35" s="123" t="s">
        <v>241</v>
      </c>
      <c r="DC35" s="123" t="s">
        <v>241</v>
      </c>
      <c r="DD35" s="129" t="s">
        <v>241</v>
      </c>
      <c r="DE35" s="301"/>
      <c r="DF35" s="301"/>
      <c r="DG35" s="301"/>
      <c r="DH35" s="301"/>
      <c r="DI35" s="301"/>
    </row>
    <row r="36" spans="1:113" ht="22.5" customHeight="1">
      <c r="A36" s="306" t="s">
        <v>123</v>
      </c>
      <c r="B36" s="248">
        <v>72</v>
      </c>
      <c r="C36" s="259">
        <v>45724</v>
      </c>
      <c r="D36" s="281" t="s">
        <v>128</v>
      </c>
      <c r="E36" s="271" t="s">
        <v>189</v>
      </c>
      <c r="F36" s="278" t="s">
        <v>30</v>
      </c>
      <c r="G36" s="254" t="s">
        <v>64</v>
      </c>
      <c r="H36" s="307">
        <v>220</v>
      </c>
      <c r="I36" s="308"/>
      <c r="J36" s="256" t="str">
        <f t="shared" si="8"/>
        <v>領収書G67-G70</v>
      </c>
      <c r="K36" s="267"/>
      <c r="L36" s="258" t="s">
        <v>241</v>
      </c>
      <c r="M36" s="136" t="s">
        <v>241</v>
      </c>
      <c r="N36" s="136" t="s">
        <v>241</v>
      </c>
      <c r="O36" s="136" t="s">
        <v>241</v>
      </c>
      <c r="P36" s="137" t="s">
        <v>241</v>
      </c>
      <c r="Q36" s="122" t="s">
        <v>241</v>
      </c>
      <c r="R36" s="123" t="s">
        <v>241</v>
      </c>
      <c r="S36" s="123" t="s">
        <v>241</v>
      </c>
      <c r="T36" s="123" t="s">
        <v>241</v>
      </c>
      <c r="U36" s="122" t="s">
        <v>241</v>
      </c>
      <c r="V36" s="123" t="s">
        <v>241</v>
      </c>
      <c r="W36" s="123" t="s">
        <v>241</v>
      </c>
      <c r="X36" s="123" t="s">
        <v>241</v>
      </c>
      <c r="Y36" s="122" t="s">
        <v>241</v>
      </c>
      <c r="Z36" s="123" t="s">
        <v>241</v>
      </c>
      <c r="AA36" s="123" t="s">
        <v>241</v>
      </c>
      <c r="AB36" s="123" t="s">
        <v>241</v>
      </c>
      <c r="AC36" s="123" t="s">
        <v>241</v>
      </c>
      <c r="AD36" s="123" t="s">
        <v>241</v>
      </c>
      <c r="AE36" s="123" t="s">
        <v>241</v>
      </c>
      <c r="AF36" s="122">
        <v>220</v>
      </c>
      <c r="AG36" s="129" t="s">
        <v>241</v>
      </c>
      <c r="AH36" s="38"/>
      <c r="AI36" s="138" t="s">
        <v>241</v>
      </c>
      <c r="AJ36" s="139" t="s">
        <v>241</v>
      </c>
      <c r="AK36" s="139" t="s">
        <v>241</v>
      </c>
      <c r="AL36" s="139" t="s">
        <v>241</v>
      </c>
      <c r="AM36" s="139" t="s">
        <v>241</v>
      </c>
      <c r="AN36" s="118"/>
      <c r="AO36" s="138" t="s">
        <v>241</v>
      </c>
      <c r="AP36" s="139" t="s">
        <v>241</v>
      </c>
      <c r="AQ36" s="139" t="s">
        <v>241</v>
      </c>
      <c r="AR36" s="139" t="s">
        <v>241</v>
      </c>
      <c r="AS36" s="139" t="s">
        <v>241</v>
      </c>
      <c r="AT36" s="140" t="s">
        <v>241</v>
      </c>
      <c r="AU36" s="141" t="s">
        <v>241</v>
      </c>
      <c r="AV36" s="139" t="s">
        <v>241</v>
      </c>
      <c r="AW36" s="139" t="s">
        <v>241</v>
      </c>
      <c r="AX36" s="139" t="s">
        <v>241</v>
      </c>
      <c r="AY36" s="140" t="s">
        <v>241</v>
      </c>
      <c r="AZ36" s="122" t="s">
        <v>241</v>
      </c>
      <c r="BA36" s="123" t="s">
        <v>241</v>
      </c>
      <c r="BB36" s="123" t="s">
        <v>241</v>
      </c>
      <c r="BC36" s="123" t="s">
        <v>241</v>
      </c>
      <c r="BD36" s="122" t="s">
        <v>241</v>
      </c>
      <c r="BE36" s="123" t="s">
        <v>241</v>
      </c>
      <c r="BF36" s="123" t="s">
        <v>241</v>
      </c>
      <c r="BG36" s="123" t="s">
        <v>241</v>
      </c>
      <c r="BH36" s="123" t="s">
        <v>241</v>
      </c>
      <c r="BI36" s="123" t="s">
        <v>241</v>
      </c>
      <c r="BJ36" s="123" t="s">
        <v>241</v>
      </c>
      <c r="BK36" s="123" t="s">
        <v>241</v>
      </c>
      <c r="BL36" s="124" t="s">
        <v>241</v>
      </c>
      <c r="BM36" s="141" t="s">
        <v>241</v>
      </c>
      <c r="BN36" s="139" t="s">
        <v>241</v>
      </c>
      <c r="BO36" s="139" t="s">
        <v>241</v>
      </c>
      <c r="BP36" s="139" t="s">
        <v>241</v>
      </c>
      <c r="BQ36" s="139" t="s">
        <v>241</v>
      </c>
      <c r="BR36" s="140" t="s">
        <v>241</v>
      </c>
      <c r="BS36" s="141" t="s">
        <v>241</v>
      </c>
      <c r="BT36" s="139" t="s">
        <v>241</v>
      </c>
      <c r="BU36" s="139" t="s">
        <v>241</v>
      </c>
      <c r="BV36" s="139" t="s">
        <v>241</v>
      </c>
      <c r="BW36" s="139" t="s">
        <v>241</v>
      </c>
      <c r="BX36" s="139" t="s">
        <v>241</v>
      </c>
      <c r="BY36" s="140" t="s">
        <v>241</v>
      </c>
      <c r="BZ36" s="141" t="s">
        <v>241</v>
      </c>
      <c r="CA36" s="139" t="s">
        <v>241</v>
      </c>
      <c r="CB36" s="139" t="s">
        <v>241</v>
      </c>
      <c r="CC36" s="139" t="s">
        <v>241</v>
      </c>
      <c r="CD36" s="139" t="s">
        <v>241</v>
      </c>
      <c r="CE36" s="139" t="s">
        <v>241</v>
      </c>
      <c r="CF36" s="140" t="s">
        <v>241</v>
      </c>
      <c r="CG36" s="141" t="s">
        <v>241</v>
      </c>
      <c r="CH36" s="139" t="s">
        <v>241</v>
      </c>
      <c r="CI36" s="139" t="s">
        <v>241</v>
      </c>
      <c r="CJ36" s="139" t="s">
        <v>241</v>
      </c>
      <c r="CK36" s="139" t="s">
        <v>241</v>
      </c>
      <c r="CL36" s="154" t="s">
        <v>241</v>
      </c>
      <c r="CM36" s="127"/>
      <c r="CN36" s="122" t="s">
        <v>241</v>
      </c>
      <c r="CO36" s="123" t="s">
        <v>241</v>
      </c>
      <c r="CP36" s="123" t="s">
        <v>241</v>
      </c>
      <c r="CQ36" s="123" t="s">
        <v>241</v>
      </c>
      <c r="CR36" s="123" t="s">
        <v>241</v>
      </c>
      <c r="CS36" s="123" t="s">
        <v>241</v>
      </c>
      <c r="CT36" s="123" t="s">
        <v>241</v>
      </c>
      <c r="CU36" s="123" t="s">
        <v>241</v>
      </c>
      <c r="CV36" s="124">
        <v>220</v>
      </c>
      <c r="CW36" s="128" t="s">
        <v>241</v>
      </c>
      <c r="CX36" s="123" t="s">
        <v>241</v>
      </c>
      <c r="CY36" s="123" t="s">
        <v>241</v>
      </c>
      <c r="CZ36" s="123" t="s">
        <v>241</v>
      </c>
      <c r="DA36" s="123" t="s">
        <v>241</v>
      </c>
      <c r="DB36" s="123" t="s">
        <v>241</v>
      </c>
      <c r="DC36" s="123" t="s">
        <v>241</v>
      </c>
      <c r="DD36" s="129" t="s">
        <v>241</v>
      </c>
      <c r="DE36" s="301"/>
      <c r="DF36" s="301"/>
      <c r="DG36" s="301"/>
      <c r="DH36" s="301"/>
      <c r="DI36" s="301"/>
    </row>
    <row r="37" spans="1:113" ht="22.5" customHeight="1">
      <c r="A37" s="306" t="s">
        <v>123</v>
      </c>
      <c r="B37" s="248">
        <v>73</v>
      </c>
      <c r="C37" s="259">
        <v>45724</v>
      </c>
      <c r="D37" s="281" t="s">
        <v>128</v>
      </c>
      <c r="E37" s="271" t="s">
        <v>190</v>
      </c>
      <c r="F37" s="278" t="s">
        <v>30</v>
      </c>
      <c r="G37" s="254" t="s">
        <v>52</v>
      </c>
      <c r="H37" s="307">
        <v>1200</v>
      </c>
      <c r="I37" s="308"/>
      <c r="J37" s="256" t="str">
        <f t="shared" ref="J37:J38" si="9">HYPERLINK("./領収書_公開用/外領収書G71,72.pdf","領収書G71,G72")</f>
        <v>領収書G71,G72</v>
      </c>
      <c r="K37" s="267"/>
      <c r="L37" s="258" t="s">
        <v>241</v>
      </c>
      <c r="M37" s="136" t="s">
        <v>241</v>
      </c>
      <c r="N37" s="136" t="s">
        <v>241</v>
      </c>
      <c r="O37" s="136" t="s">
        <v>241</v>
      </c>
      <c r="P37" s="137" t="s">
        <v>241</v>
      </c>
      <c r="Q37" s="122" t="s">
        <v>241</v>
      </c>
      <c r="R37" s="123" t="s">
        <v>241</v>
      </c>
      <c r="S37" s="123" t="s">
        <v>241</v>
      </c>
      <c r="T37" s="123">
        <v>1200</v>
      </c>
      <c r="U37" s="122" t="s">
        <v>241</v>
      </c>
      <c r="V37" s="123" t="s">
        <v>241</v>
      </c>
      <c r="W37" s="123" t="s">
        <v>241</v>
      </c>
      <c r="X37" s="123" t="s">
        <v>241</v>
      </c>
      <c r="Y37" s="122" t="s">
        <v>241</v>
      </c>
      <c r="Z37" s="123" t="s">
        <v>241</v>
      </c>
      <c r="AA37" s="123" t="s">
        <v>241</v>
      </c>
      <c r="AB37" s="123" t="s">
        <v>241</v>
      </c>
      <c r="AC37" s="123" t="s">
        <v>241</v>
      </c>
      <c r="AD37" s="123" t="s">
        <v>241</v>
      </c>
      <c r="AE37" s="123" t="s">
        <v>241</v>
      </c>
      <c r="AF37" s="122" t="s">
        <v>241</v>
      </c>
      <c r="AG37" s="129" t="s">
        <v>241</v>
      </c>
      <c r="AH37" s="38"/>
      <c r="AI37" s="138" t="s">
        <v>241</v>
      </c>
      <c r="AJ37" s="139" t="s">
        <v>241</v>
      </c>
      <c r="AK37" s="139" t="s">
        <v>241</v>
      </c>
      <c r="AL37" s="139" t="s">
        <v>241</v>
      </c>
      <c r="AM37" s="139" t="s">
        <v>241</v>
      </c>
      <c r="AN37" s="118"/>
      <c r="AO37" s="138" t="s">
        <v>241</v>
      </c>
      <c r="AP37" s="139" t="s">
        <v>241</v>
      </c>
      <c r="AQ37" s="139" t="s">
        <v>241</v>
      </c>
      <c r="AR37" s="139" t="s">
        <v>241</v>
      </c>
      <c r="AS37" s="139" t="s">
        <v>241</v>
      </c>
      <c r="AT37" s="140" t="s">
        <v>241</v>
      </c>
      <c r="AU37" s="141" t="s">
        <v>241</v>
      </c>
      <c r="AV37" s="139" t="s">
        <v>241</v>
      </c>
      <c r="AW37" s="139" t="s">
        <v>241</v>
      </c>
      <c r="AX37" s="139" t="s">
        <v>241</v>
      </c>
      <c r="AY37" s="140" t="s">
        <v>241</v>
      </c>
      <c r="AZ37" s="122" t="s">
        <v>241</v>
      </c>
      <c r="BA37" s="123" t="s">
        <v>241</v>
      </c>
      <c r="BB37" s="123" t="s">
        <v>241</v>
      </c>
      <c r="BC37" s="123" t="s">
        <v>241</v>
      </c>
      <c r="BD37" s="122" t="s">
        <v>241</v>
      </c>
      <c r="BE37" s="123" t="s">
        <v>241</v>
      </c>
      <c r="BF37" s="123" t="s">
        <v>241</v>
      </c>
      <c r="BG37" s="123" t="s">
        <v>241</v>
      </c>
      <c r="BH37" s="123" t="s">
        <v>241</v>
      </c>
      <c r="BI37" s="123" t="s">
        <v>241</v>
      </c>
      <c r="BJ37" s="123" t="s">
        <v>241</v>
      </c>
      <c r="BK37" s="123" t="s">
        <v>241</v>
      </c>
      <c r="BL37" s="124" t="s">
        <v>241</v>
      </c>
      <c r="BM37" s="142" t="s">
        <v>241</v>
      </c>
      <c r="BN37" s="143" t="s">
        <v>241</v>
      </c>
      <c r="BO37" s="143" t="s">
        <v>241</v>
      </c>
      <c r="BP37" s="143" t="s">
        <v>241</v>
      </c>
      <c r="BQ37" s="143" t="s">
        <v>241</v>
      </c>
      <c r="BR37" s="144" t="s">
        <v>241</v>
      </c>
      <c r="BS37" s="141" t="s">
        <v>241</v>
      </c>
      <c r="BT37" s="139" t="s">
        <v>241</v>
      </c>
      <c r="BU37" s="139" t="s">
        <v>241</v>
      </c>
      <c r="BV37" s="139" t="s">
        <v>241</v>
      </c>
      <c r="BW37" s="139" t="s">
        <v>241</v>
      </c>
      <c r="BX37" s="139" t="s">
        <v>241</v>
      </c>
      <c r="BY37" s="140" t="s">
        <v>241</v>
      </c>
      <c r="BZ37" s="141" t="s">
        <v>241</v>
      </c>
      <c r="CA37" s="139" t="s">
        <v>241</v>
      </c>
      <c r="CB37" s="139" t="s">
        <v>241</v>
      </c>
      <c r="CC37" s="139" t="s">
        <v>241</v>
      </c>
      <c r="CD37" s="139" t="s">
        <v>241</v>
      </c>
      <c r="CE37" s="139" t="s">
        <v>241</v>
      </c>
      <c r="CF37" s="140" t="s">
        <v>241</v>
      </c>
      <c r="CG37" s="142" t="s">
        <v>241</v>
      </c>
      <c r="CH37" s="143" t="s">
        <v>241</v>
      </c>
      <c r="CI37" s="143" t="s">
        <v>241</v>
      </c>
      <c r="CJ37" s="143" t="s">
        <v>241</v>
      </c>
      <c r="CK37" s="143" t="s">
        <v>241</v>
      </c>
      <c r="CL37" s="145" t="s">
        <v>241</v>
      </c>
      <c r="CM37" s="127"/>
      <c r="CN37" s="122" t="s">
        <v>241</v>
      </c>
      <c r="CO37" s="123" t="s">
        <v>241</v>
      </c>
      <c r="CP37" s="123">
        <v>1200</v>
      </c>
      <c r="CQ37" s="123" t="s">
        <v>241</v>
      </c>
      <c r="CR37" s="123" t="s">
        <v>241</v>
      </c>
      <c r="CS37" s="123" t="s">
        <v>241</v>
      </c>
      <c r="CT37" s="123" t="s">
        <v>241</v>
      </c>
      <c r="CU37" s="123" t="s">
        <v>241</v>
      </c>
      <c r="CV37" s="124" t="s">
        <v>241</v>
      </c>
      <c r="CW37" s="128" t="s">
        <v>241</v>
      </c>
      <c r="CX37" s="123" t="s">
        <v>241</v>
      </c>
      <c r="CY37" s="123" t="s">
        <v>241</v>
      </c>
      <c r="CZ37" s="123" t="s">
        <v>241</v>
      </c>
      <c r="DA37" s="123" t="s">
        <v>241</v>
      </c>
      <c r="DB37" s="123" t="s">
        <v>241</v>
      </c>
      <c r="DC37" s="123" t="s">
        <v>241</v>
      </c>
      <c r="DD37" s="129" t="s">
        <v>241</v>
      </c>
      <c r="DE37" s="301"/>
      <c r="DF37" s="301"/>
      <c r="DG37" s="301"/>
      <c r="DH37" s="301"/>
      <c r="DI37" s="301"/>
    </row>
    <row r="38" spans="1:113" ht="22.5" customHeight="1">
      <c r="A38" s="306" t="s">
        <v>123</v>
      </c>
      <c r="B38" s="248">
        <v>74</v>
      </c>
      <c r="C38" s="259">
        <v>45724</v>
      </c>
      <c r="D38" s="281" t="s">
        <v>128</v>
      </c>
      <c r="E38" s="271" t="s">
        <v>191</v>
      </c>
      <c r="F38" s="278" t="s">
        <v>30</v>
      </c>
      <c r="G38" s="254" t="s">
        <v>64</v>
      </c>
      <c r="H38" s="307">
        <v>1450</v>
      </c>
      <c r="I38" s="308"/>
      <c r="J38" s="256" t="str">
        <f t="shared" si="9"/>
        <v>領収書G71,G72</v>
      </c>
      <c r="K38" s="267"/>
      <c r="L38" s="258" t="s">
        <v>241</v>
      </c>
      <c r="M38" s="136" t="s">
        <v>241</v>
      </c>
      <c r="N38" s="136" t="s">
        <v>241</v>
      </c>
      <c r="O38" s="136" t="s">
        <v>241</v>
      </c>
      <c r="P38" s="137" t="s">
        <v>241</v>
      </c>
      <c r="Q38" s="122" t="s">
        <v>241</v>
      </c>
      <c r="R38" s="123" t="s">
        <v>241</v>
      </c>
      <c r="S38" s="123" t="s">
        <v>241</v>
      </c>
      <c r="T38" s="123" t="s">
        <v>241</v>
      </c>
      <c r="U38" s="122" t="s">
        <v>241</v>
      </c>
      <c r="V38" s="123" t="s">
        <v>241</v>
      </c>
      <c r="W38" s="123" t="s">
        <v>241</v>
      </c>
      <c r="X38" s="123" t="s">
        <v>241</v>
      </c>
      <c r="Y38" s="122" t="s">
        <v>241</v>
      </c>
      <c r="Z38" s="123" t="s">
        <v>241</v>
      </c>
      <c r="AA38" s="123" t="s">
        <v>241</v>
      </c>
      <c r="AB38" s="123" t="s">
        <v>241</v>
      </c>
      <c r="AC38" s="123" t="s">
        <v>241</v>
      </c>
      <c r="AD38" s="123" t="s">
        <v>241</v>
      </c>
      <c r="AE38" s="123" t="s">
        <v>241</v>
      </c>
      <c r="AF38" s="122">
        <v>1450</v>
      </c>
      <c r="AG38" s="129" t="s">
        <v>241</v>
      </c>
      <c r="AH38" s="38"/>
      <c r="AI38" s="138" t="s">
        <v>241</v>
      </c>
      <c r="AJ38" s="139" t="s">
        <v>241</v>
      </c>
      <c r="AK38" s="139" t="s">
        <v>241</v>
      </c>
      <c r="AL38" s="139" t="s">
        <v>241</v>
      </c>
      <c r="AM38" s="139" t="s">
        <v>241</v>
      </c>
      <c r="AN38" s="118"/>
      <c r="AO38" s="138" t="s">
        <v>241</v>
      </c>
      <c r="AP38" s="139" t="s">
        <v>241</v>
      </c>
      <c r="AQ38" s="139" t="s">
        <v>241</v>
      </c>
      <c r="AR38" s="139" t="s">
        <v>241</v>
      </c>
      <c r="AS38" s="139" t="s">
        <v>241</v>
      </c>
      <c r="AT38" s="140" t="s">
        <v>241</v>
      </c>
      <c r="AU38" s="141" t="s">
        <v>241</v>
      </c>
      <c r="AV38" s="139" t="s">
        <v>241</v>
      </c>
      <c r="AW38" s="139" t="s">
        <v>241</v>
      </c>
      <c r="AX38" s="139" t="s">
        <v>241</v>
      </c>
      <c r="AY38" s="140" t="s">
        <v>241</v>
      </c>
      <c r="AZ38" s="122" t="s">
        <v>241</v>
      </c>
      <c r="BA38" s="123" t="s">
        <v>241</v>
      </c>
      <c r="BB38" s="123" t="s">
        <v>241</v>
      </c>
      <c r="BC38" s="123" t="s">
        <v>241</v>
      </c>
      <c r="BD38" s="122" t="s">
        <v>241</v>
      </c>
      <c r="BE38" s="123" t="s">
        <v>241</v>
      </c>
      <c r="BF38" s="123" t="s">
        <v>241</v>
      </c>
      <c r="BG38" s="123" t="s">
        <v>241</v>
      </c>
      <c r="BH38" s="123" t="s">
        <v>241</v>
      </c>
      <c r="BI38" s="123" t="s">
        <v>241</v>
      </c>
      <c r="BJ38" s="123" t="s">
        <v>241</v>
      </c>
      <c r="BK38" s="123" t="s">
        <v>241</v>
      </c>
      <c r="BL38" s="124" t="s">
        <v>241</v>
      </c>
      <c r="BM38" s="141" t="s">
        <v>241</v>
      </c>
      <c r="BN38" s="139" t="s">
        <v>241</v>
      </c>
      <c r="BO38" s="139" t="s">
        <v>241</v>
      </c>
      <c r="BP38" s="139" t="s">
        <v>241</v>
      </c>
      <c r="BQ38" s="139" t="s">
        <v>241</v>
      </c>
      <c r="BR38" s="140" t="s">
        <v>241</v>
      </c>
      <c r="BS38" s="141" t="s">
        <v>241</v>
      </c>
      <c r="BT38" s="139" t="s">
        <v>241</v>
      </c>
      <c r="BU38" s="139" t="s">
        <v>241</v>
      </c>
      <c r="BV38" s="139" t="s">
        <v>241</v>
      </c>
      <c r="BW38" s="139" t="s">
        <v>241</v>
      </c>
      <c r="BX38" s="139" t="s">
        <v>241</v>
      </c>
      <c r="BY38" s="140" t="s">
        <v>241</v>
      </c>
      <c r="BZ38" s="141" t="s">
        <v>241</v>
      </c>
      <c r="CA38" s="139" t="s">
        <v>241</v>
      </c>
      <c r="CB38" s="139" t="s">
        <v>241</v>
      </c>
      <c r="CC38" s="139" t="s">
        <v>241</v>
      </c>
      <c r="CD38" s="139" t="s">
        <v>241</v>
      </c>
      <c r="CE38" s="139" t="s">
        <v>241</v>
      </c>
      <c r="CF38" s="140" t="s">
        <v>241</v>
      </c>
      <c r="CG38" s="141" t="s">
        <v>241</v>
      </c>
      <c r="CH38" s="139" t="s">
        <v>241</v>
      </c>
      <c r="CI38" s="139" t="s">
        <v>241</v>
      </c>
      <c r="CJ38" s="139" t="s">
        <v>241</v>
      </c>
      <c r="CK38" s="139" t="s">
        <v>241</v>
      </c>
      <c r="CL38" s="154" t="s">
        <v>241</v>
      </c>
      <c r="CM38" s="127"/>
      <c r="CN38" s="122" t="s">
        <v>241</v>
      </c>
      <c r="CO38" s="123" t="s">
        <v>241</v>
      </c>
      <c r="CP38" s="123" t="s">
        <v>241</v>
      </c>
      <c r="CQ38" s="123" t="s">
        <v>241</v>
      </c>
      <c r="CR38" s="123" t="s">
        <v>241</v>
      </c>
      <c r="CS38" s="123" t="s">
        <v>241</v>
      </c>
      <c r="CT38" s="123" t="s">
        <v>241</v>
      </c>
      <c r="CU38" s="123" t="s">
        <v>241</v>
      </c>
      <c r="CV38" s="124">
        <v>1450</v>
      </c>
      <c r="CW38" s="128" t="s">
        <v>241</v>
      </c>
      <c r="CX38" s="123" t="s">
        <v>241</v>
      </c>
      <c r="CY38" s="123" t="s">
        <v>241</v>
      </c>
      <c r="CZ38" s="123" t="s">
        <v>241</v>
      </c>
      <c r="DA38" s="123" t="s">
        <v>241</v>
      </c>
      <c r="DB38" s="123" t="s">
        <v>241</v>
      </c>
      <c r="DC38" s="123" t="s">
        <v>241</v>
      </c>
      <c r="DD38" s="129" t="s">
        <v>241</v>
      </c>
      <c r="DE38" s="301"/>
      <c r="DF38" s="301"/>
      <c r="DG38" s="301"/>
      <c r="DH38" s="301"/>
      <c r="DI38" s="301"/>
    </row>
    <row r="39" spans="1:113" ht="22.5" customHeight="1">
      <c r="A39" s="306" t="s">
        <v>123</v>
      </c>
      <c r="B39" s="248">
        <v>78</v>
      </c>
      <c r="C39" s="259">
        <v>45726</v>
      </c>
      <c r="D39" s="281" t="s">
        <v>128</v>
      </c>
      <c r="E39" s="271" t="s">
        <v>195</v>
      </c>
      <c r="F39" s="272" t="s">
        <v>30</v>
      </c>
      <c r="G39" s="254" t="s">
        <v>51</v>
      </c>
      <c r="H39" s="307">
        <v>146200</v>
      </c>
      <c r="I39" s="308"/>
      <c r="J39" s="256" t="str">
        <f>HYPERLINK("./領収書_公開用/外領収書G75.pdf","領収書G75")</f>
        <v>領収書G75</v>
      </c>
      <c r="K39" s="256" t="str">
        <f>HYPERLINK("./領収書_公開用/外領収書G75請求書G75.pdf","請求書G75")</f>
        <v>請求書G75</v>
      </c>
      <c r="L39" s="258" t="s">
        <v>241</v>
      </c>
      <c r="M39" s="136" t="s">
        <v>241</v>
      </c>
      <c r="N39" s="136" t="s">
        <v>241</v>
      </c>
      <c r="O39" s="136" t="s">
        <v>241</v>
      </c>
      <c r="P39" s="137" t="s">
        <v>241</v>
      </c>
      <c r="Q39" s="122" t="s">
        <v>241</v>
      </c>
      <c r="R39" s="123" t="s">
        <v>241</v>
      </c>
      <c r="S39" s="123">
        <v>146200</v>
      </c>
      <c r="T39" s="123" t="s">
        <v>241</v>
      </c>
      <c r="U39" s="122" t="s">
        <v>241</v>
      </c>
      <c r="V39" s="123" t="s">
        <v>241</v>
      </c>
      <c r="W39" s="123" t="s">
        <v>241</v>
      </c>
      <c r="X39" s="123" t="s">
        <v>241</v>
      </c>
      <c r="Y39" s="122" t="s">
        <v>241</v>
      </c>
      <c r="Z39" s="123" t="s">
        <v>241</v>
      </c>
      <c r="AA39" s="123" t="s">
        <v>241</v>
      </c>
      <c r="AB39" s="123" t="s">
        <v>241</v>
      </c>
      <c r="AC39" s="123" t="s">
        <v>241</v>
      </c>
      <c r="AD39" s="123" t="s">
        <v>241</v>
      </c>
      <c r="AE39" s="123" t="s">
        <v>241</v>
      </c>
      <c r="AF39" s="122" t="s">
        <v>241</v>
      </c>
      <c r="AG39" s="129" t="s">
        <v>241</v>
      </c>
      <c r="AH39" s="38"/>
      <c r="AI39" s="138" t="s">
        <v>241</v>
      </c>
      <c r="AJ39" s="139" t="s">
        <v>241</v>
      </c>
      <c r="AK39" s="139" t="s">
        <v>241</v>
      </c>
      <c r="AL39" s="139" t="s">
        <v>241</v>
      </c>
      <c r="AM39" s="139" t="s">
        <v>241</v>
      </c>
      <c r="AN39" s="118"/>
      <c r="AO39" s="138" t="s">
        <v>241</v>
      </c>
      <c r="AP39" s="139" t="s">
        <v>241</v>
      </c>
      <c r="AQ39" s="139" t="s">
        <v>241</v>
      </c>
      <c r="AR39" s="139" t="s">
        <v>241</v>
      </c>
      <c r="AS39" s="139" t="s">
        <v>241</v>
      </c>
      <c r="AT39" s="140" t="s">
        <v>241</v>
      </c>
      <c r="AU39" s="141" t="s">
        <v>241</v>
      </c>
      <c r="AV39" s="139" t="s">
        <v>241</v>
      </c>
      <c r="AW39" s="139" t="s">
        <v>241</v>
      </c>
      <c r="AX39" s="139" t="s">
        <v>241</v>
      </c>
      <c r="AY39" s="140" t="s">
        <v>241</v>
      </c>
      <c r="AZ39" s="122" t="s">
        <v>241</v>
      </c>
      <c r="BA39" s="123" t="s">
        <v>241</v>
      </c>
      <c r="BB39" s="123" t="s">
        <v>241</v>
      </c>
      <c r="BC39" s="123" t="s">
        <v>241</v>
      </c>
      <c r="BD39" s="122" t="s">
        <v>241</v>
      </c>
      <c r="BE39" s="123" t="s">
        <v>241</v>
      </c>
      <c r="BF39" s="123" t="s">
        <v>241</v>
      </c>
      <c r="BG39" s="123" t="s">
        <v>241</v>
      </c>
      <c r="BH39" s="123" t="s">
        <v>241</v>
      </c>
      <c r="BI39" s="123" t="s">
        <v>241</v>
      </c>
      <c r="BJ39" s="123" t="s">
        <v>241</v>
      </c>
      <c r="BK39" s="123" t="s">
        <v>241</v>
      </c>
      <c r="BL39" s="124" t="s">
        <v>241</v>
      </c>
      <c r="BM39" s="141" t="s">
        <v>241</v>
      </c>
      <c r="BN39" s="139" t="s">
        <v>241</v>
      </c>
      <c r="BO39" s="139" t="s">
        <v>241</v>
      </c>
      <c r="BP39" s="139" t="s">
        <v>241</v>
      </c>
      <c r="BQ39" s="139" t="s">
        <v>241</v>
      </c>
      <c r="BR39" s="140" t="s">
        <v>241</v>
      </c>
      <c r="BS39" s="141" t="s">
        <v>241</v>
      </c>
      <c r="BT39" s="139" t="s">
        <v>241</v>
      </c>
      <c r="BU39" s="139" t="s">
        <v>241</v>
      </c>
      <c r="BV39" s="139" t="s">
        <v>241</v>
      </c>
      <c r="BW39" s="139" t="s">
        <v>241</v>
      </c>
      <c r="BX39" s="139" t="s">
        <v>241</v>
      </c>
      <c r="BY39" s="140" t="s">
        <v>241</v>
      </c>
      <c r="BZ39" s="141" t="s">
        <v>241</v>
      </c>
      <c r="CA39" s="139" t="s">
        <v>241</v>
      </c>
      <c r="CB39" s="139" t="s">
        <v>241</v>
      </c>
      <c r="CC39" s="139" t="s">
        <v>241</v>
      </c>
      <c r="CD39" s="139" t="s">
        <v>241</v>
      </c>
      <c r="CE39" s="139" t="s">
        <v>241</v>
      </c>
      <c r="CF39" s="140" t="s">
        <v>241</v>
      </c>
      <c r="CG39" s="141" t="s">
        <v>241</v>
      </c>
      <c r="CH39" s="139" t="s">
        <v>241</v>
      </c>
      <c r="CI39" s="139" t="s">
        <v>241</v>
      </c>
      <c r="CJ39" s="139" t="s">
        <v>241</v>
      </c>
      <c r="CK39" s="139" t="s">
        <v>241</v>
      </c>
      <c r="CL39" s="154" t="s">
        <v>241</v>
      </c>
      <c r="CM39" s="127"/>
      <c r="CN39" s="122" t="s">
        <v>241</v>
      </c>
      <c r="CO39" s="123">
        <v>146200</v>
      </c>
      <c r="CP39" s="123" t="s">
        <v>241</v>
      </c>
      <c r="CQ39" s="123" t="s">
        <v>241</v>
      </c>
      <c r="CR39" s="123" t="s">
        <v>241</v>
      </c>
      <c r="CS39" s="123" t="s">
        <v>241</v>
      </c>
      <c r="CT39" s="123" t="s">
        <v>241</v>
      </c>
      <c r="CU39" s="123" t="s">
        <v>241</v>
      </c>
      <c r="CV39" s="124" t="s">
        <v>241</v>
      </c>
      <c r="CW39" s="128" t="s">
        <v>241</v>
      </c>
      <c r="CX39" s="123" t="s">
        <v>241</v>
      </c>
      <c r="CY39" s="123" t="s">
        <v>241</v>
      </c>
      <c r="CZ39" s="123" t="s">
        <v>241</v>
      </c>
      <c r="DA39" s="123" t="s">
        <v>241</v>
      </c>
      <c r="DB39" s="123" t="s">
        <v>241</v>
      </c>
      <c r="DC39" s="123" t="s">
        <v>241</v>
      </c>
      <c r="DD39" s="129" t="s">
        <v>241</v>
      </c>
      <c r="DE39" s="301"/>
      <c r="DF39" s="301"/>
      <c r="DG39" s="301"/>
      <c r="DH39" s="301"/>
      <c r="DI39" s="301"/>
    </row>
    <row r="40" spans="1:113" ht="22.5" customHeight="1">
      <c r="A40" s="306" t="s">
        <v>123</v>
      </c>
      <c r="B40" s="248">
        <v>80</v>
      </c>
      <c r="C40" s="259">
        <v>45726</v>
      </c>
      <c r="D40" s="281" t="s">
        <v>128</v>
      </c>
      <c r="E40" s="271" t="s">
        <v>197</v>
      </c>
      <c r="F40" s="272" t="s">
        <v>30</v>
      </c>
      <c r="G40" s="254" t="s">
        <v>51</v>
      </c>
      <c r="H40" s="307">
        <v>7800</v>
      </c>
      <c r="I40" s="308"/>
      <c r="J40" s="256" t="str">
        <f>HYPERLINK("./領収書_公開用/外領収書G77.pdf","領収書G77")</f>
        <v>領収書G77</v>
      </c>
      <c r="K40" s="267"/>
      <c r="L40" s="258" t="s">
        <v>241</v>
      </c>
      <c r="M40" s="136" t="s">
        <v>241</v>
      </c>
      <c r="N40" s="136" t="s">
        <v>241</v>
      </c>
      <c r="O40" s="136" t="s">
        <v>241</v>
      </c>
      <c r="P40" s="137" t="s">
        <v>241</v>
      </c>
      <c r="Q40" s="122" t="s">
        <v>241</v>
      </c>
      <c r="R40" s="123" t="s">
        <v>241</v>
      </c>
      <c r="S40" s="123">
        <v>7800</v>
      </c>
      <c r="T40" s="123" t="s">
        <v>241</v>
      </c>
      <c r="U40" s="122" t="s">
        <v>241</v>
      </c>
      <c r="V40" s="123" t="s">
        <v>241</v>
      </c>
      <c r="W40" s="123" t="s">
        <v>241</v>
      </c>
      <c r="X40" s="123" t="s">
        <v>241</v>
      </c>
      <c r="Y40" s="122" t="s">
        <v>241</v>
      </c>
      <c r="Z40" s="123" t="s">
        <v>241</v>
      </c>
      <c r="AA40" s="123" t="s">
        <v>241</v>
      </c>
      <c r="AB40" s="123" t="s">
        <v>241</v>
      </c>
      <c r="AC40" s="123" t="s">
        <v>241</v>
      </c>
      <c r="AD40" s="123" t="s">
        <v>241</v>
      </c>
      <c r="AE40" s="123" t="s">
        <v>241</v>
      </c>
      <c r="AF40" s="122" t="s">
        <v>241</v>
      </c>
      <c r="AG40" s="129" t="s">
        <v>241</v>
      </c>
      <c r="AH40" s="38"/>
      <c r="AI40" s="138" t="s">
        <v>241</v>
      </c>
      <c r="AJ40" s="139" t="s">
        <v>241</v>
      </c>
      <c r="AK40" s="139" t="s">
        <v>241</v>
      </c>
      <c r="AL40" s="139" t="s">
        <v>241</v>
      </c>
      <c r="AM40" s="139" t="s">
        <v>241</v>
      </c>
      <c r="AN40" s="118"/>
      <c r="AO40" s="138" t="s">
        <v>241</v>
      </c>
      <c r="AP40" s="139" t="s">
        <v>241</v>
      </c>
      <c r="AQ40" s="139" t="s">
        <v>241</v>
      </c>
      <c r="AR40" s="139" t="s">
        <v>241</v>
      </c>
      <c r="AS40" s="139" t="s">
        <v>241</v>
      </c>
      <c r="AT40" s="140" t="s">
        <v>241</v>
      </c>
      <c r="AU40" s="141" t="s">
        <v>241</v>
      </c>
      <c r="AV40" s="139" t="s">
        <v>241</v>
      </c>
      <c r="AW40" s="139" t="s">
        <v>241</v>
      </c>
      <c r="AX40" s="139" t="s">
        <v>241</v>
      </c>
      <c r="AY40" s="140" t="s">
        <v>241</v>
      </c>
      <c r="AZ40" s="122" t="s">
        <v>241</v>
      </c>
      <c r="BA40" s="123" t="s">
        <v>241</v>
      </c>
      <c r="BB40" s="123" t="s">
        <v>241</v>
      </c>
      <c r="BC40" s="123" t="s">
        <v>241</v>
      </c>
      <c r="BD40" s="122" t="s">
        <v>241</v>
      </c>
      <c r="BE40" s="123" t="s">
        <v>241</v>
      </c>
      <c r="BF40" s="123" t="s">
        <v>241</v>
      </c>
      <c r="BG40" s="123" t="s">
        <v>241</v>
      </c>
      <c r="BH40" s="123" t="s">
        <v>241</v>
      </c>
      <c r="BI40" s="123" t="s">
        <v>241</v>
      </c>
      <c r="BJ40" s="123" t="s">
        <v>241</v>
      </c>
      <c r="BK40" s="123" t="s">
        <v>241</v>
      </c>
      <c r="BL40" s="124" t="s">
        <v>241</v>
      </c>
      <c r="BM40" s="142" t="s">
        <v>241</v>
      </c>
      <c r="BN40" s="143" t="s">
        <v>241</v>
      </c>
      <c r="BO40" s="143" t="s">
        <v>241</v>
      </c>
      <c r="BP40" s="143" t="s">
        <v>241</v>
      </c>
      <c r="BQ40" s="143" t="s">
        <v>241</v>
      </c>
      <c r="BR40" s="144" t="s">
        <v>241</v>
      </c>
      <c r="BS40" s="141" t="s">
        <v>241</v>
      </c>
      <c r="BT40" s="139" t="s">
        <v>241</v>
      </c>
      <c r="BU40" s="139" t="s">
        <v>241</v>
      </c>
      <c r="BV40" s="139" t="s">
        <v>241</v>
      </c>
      <c r="BW40" s="139" t="s">
        <v>241</v>
      </c>
      <c r="BX40" s="139" t="s">
        <v>241</v>
      </c>
      <c r="BY40" s="140" t="s">
        <v>241</v>
      </c>
      <c r="BZ40" s="141" t="s">
        <v>241</v>
      </c>
      <c r="CA40" s="139" t="s">
        <v>241</v>
      </c>
      <c r="CB40" s="139" t="s">
        <v>241</v>
      </c>
      <c r="CC40" s="139" t="s">
        <v>241</v>
      </c>
      <c r="CD40" s="139" t="s">
        <v>241</v>
      </c>
      <c r="CE40" s="139" t="s">
        <v>241</v>
      </c>
      <c r="CF40" s="140" t="s">
        <v>241</v>
      </c>
      <c r="CG40" s="142" t="s">
        <v>241</v>
      </c>
      <c r="CH40" s="143" t="s">
        <v>241</v>
      </c>
      <c r="CI40" s="143" t="s">
        <v>241</v>
      </c>
      <c r="CJ40" s="143" t="s">
        <v>241</v>
      </c>
      <c r="CK40" s="143" t="s">
        <v>241</v>
      </c>
      <c r="CL40" s="145" t="s">
        <v>241</v>
      </c>
      <c r="CM40" s="127"/>
      <c r="CN40" s="122" t="s">
        <v>241</v>
      </c>
      <c r="CO40" s="123">
        <v>7800</v>
      </c>
      <c r="CP40" s="123" t="s">
        <v>241</v>
      </c>
      <c r="CQ40" s="123" t="s">
        <v>241</v>
      </c>
      <c r="CR40" s="123" t="s">
        <v>241</v>
      </c>
      <c r="CS40" s="123" t="s">
        <v>241</v>
      </c>
      <c r="CT40" s="123" t="s">
        <v>241</v>
      </c>
      <c r="CU40" s="123" t="s">
        <v>241</v>
      </c>
      <c r="CV40" s="124" t="s">
        <v>241</v>
      </c>
      <c r="CW40" s="128" t="s">
        <v>241</v>
      </c>
      <c r="CX40" s="123" t="s">
        <v>241</v>
      </c>
      <c r="CY40" s="123" t="s">
        <v>241</v>
      </c>
      <c r="CZ40" s="123" t="s">
        <v>241</v>
      </c>
      <c r="DA40" s="123" t="s">
        <v>241</v>
      </c>
      <c r="DB40" s="123" t="s">
        <v>241</v>
      </c>
      <c r="DC40" s="123" t="s">
        <v>241</v>
      </c>
      <c r="DD40" s="129" t="s">
        <v>241</v>
      </c>
      <c r="DE40" s="301"/>
      <c r="DF40" s="301"/>
      <c r="DG40" s="301"/>
      <c r="DH40" s="301"/>
      <c r="DI40" s="301"/>
    </row>
    <row r="41" spans="1:113" ht="22.5" customHeight="1">
      <c r="A41" s="98" t="s">
        <v>123</v>
      </c>
      <c r="B41" s="248">
        <v>81</v>
      </c>
      <c r="C41" s="259">
        <v>45727</v>
      </c>
      <c r="D41" s="281" t="s">
        <v>128</v>
      </c>
      <c r="E41" s="271" t="s">
        <v>198</v>
      </c>
      <c r="F41" s="272" t="s">
        <v>30</v>
      </c>
      <c r="G41" s="254" t="s">
        <v>64</v>
      </c>
      <c r="H41" s="307">
        <v>24831</v>
      </c>
      <c r="I41" s="308"/>
      <c r="J41" s="256" t="str">
        <f>HYPERLINK("./領収書_公開用/外領収書G78.pdf","領収書G78")</f>
        <v>領収書G78</v>
      </c>
      <c r="K41" s="256" t="str">
        <f>HYPERLINK("./領収書_公開用/外領収書G78請求書G78.pdf","請求書G78")</f>
        <v>請求書G78</v>
      </c>
      <c r="L41" s="258" t="s">
        <v>241</v>
      </c>
      <c r="M41" s="136" t="s">
        <v>241</v>
      </c>
      <c r="N41" s="136" t="s">
        <v>241</v>
      </c>
      <c r="O41" s="136" t="s">
        <v>241</v>
      </c>
      <c r="P41" s="137" t="s">
        <v>241</v>
      </c>
      <c r="Q41" s="122" t="s">
        <v>241</v>
      </c>
      <c r="R41" s="123" t="s">
        <v>241</v>
      </c>
      <c r="S41" s="123" t="s">
        <v>241</v>
      </c>
      <c r="T41" s="123" t="s">
        <v>241</v>
      </c>
      <c r="U41" s="122" t="s">
        <v>241</v>
      </c>
      <c r="V41" s="123" t="s">
        <v>241</v>
      </c>
      <c r="W41" s="123" t="s">
        <v>241</v>
      </c>
      <c r="X41" s="123" t="s">
        <v>241</v>
      </c>
      <c r="Y41" s="122" t="s">
        <v>241</v>
      </c>
      <c r="Z41" s="123" t="s">
        <v>241</v>
      </c>
      <c r="AA41" s="123" t="s">
        <v>241</v>
      </c>
      <c r="AB41" s="123" t="s">
        <v>241</v>
      </c>
      <c r="AC41" s="123" t="s">
        <v>241</v>
      </c>
      <c r="AD41" s="123" t="s">
        <v>241</v>
      </c>
      <c r="AE41" s="123" t="s">
        <v>241</v>
      </c>
      <c r="AF41" s="122">
        <v>24831</v>
      </c>
      <c r="AG41" s="129" t="s">
        <v>241</v>
      </c>
      <c r="AH41" s="38"/>
      <c r="AI41" s="138" t="s">
        <v>241</v>
      </c>
      <c r="AJ41" s="139" t="s">
        <v>241</v>
      </c>
      <c r="AK41" s="139" t="s">
        <v>241</v>
      </c>
      <c r="AL41" s="139" t="s">
        <v>241</v>
      </c>
      <c r="AM41" s="139" t="s">
        <v>241</v>
      </c>
      <c r="AN41" s="118"/>
      <c r="AO41" s="138" t="s">
        <v>241</v>
      </c>
      <c r="AP41" s="139" t="s">
        <v>241</v>
      </c>
      <c r="AQ41" s="139" t="s">
        <v>241</v>
      </c>
      <c r="AR41" s="139" t="s">
        <v>241</v>
      </c>
      <c r="AS41" s="139" t="s">
        <v>241</v>
      </c>
      <c r="AT41" s="140" t="s">
        <v>241</v>
      </c>
      <c r="AU41" s="141" t="s">
        <v>241</v>
      </c>
      <c r="AV41" s="139" t="s">
        <v>241</v>
      </c>
      <c r="AW41" s="139" t="s">
        <v>241</v>
      </c>
      <c r="AX41" s="139" t="s">
        <v>241</v>
      </c>
      <c r="AY41" s="140" t="s">
        <v>241</v>
      </c>
      <c r="AZ41" s="122" t="s">
        <v>241</v>
      </c>
      <c r="BA41" s="123" t="s">
        <v>241</v>
      </c>
      <c r="BB41" s="123" t="s">
        <v>241</v>
      </c>
      <c r="BC41" s="123" t="s">
        <v>241</v>
      </c>
      <c r="BD41" s="122" t="s">
        <v>241</v>
      </c>
      <c r="BE41" s="123" t="s">
        <v>241</v>
      </c>
      <c r="BF41" s="123" t="s">
        <v>241</v>
      </c>
      <c r="BG41" s="123" t="s">
        <v>241</v>
      </c>
      <c r="BH41" s="123" t="s">
        <v>241</v>
      </c>
      <c r="BI41" s="123" t="s">
        <v>241</v>
      </c>
      <c r="BJ41" s="123" t="s">
        <v>241</v>
      </c>
      <c r="BK41" s="123" t="s">
        <v>241</v>
      </c>
      <c r="BL41" s="124" t="s">
        <v>241</v>
      </c>
      <c r="BM41" s="141" t="s">
        <v>241</v>
      </c>
      <c r="BN41" s="139" t="s">
        <v>241</v>
      </c>
      <c r="BO41" s="139" t="s">
        <v>241</v>
      </c>
      <c r="BP41" s="139" t="s">
        <v>241</v>
      </c>
      <c r="BQ41" s="139" t="s">
        <v>241</v>
      </c>
      <c r="BR41" s="140" t="s">
        <v>241</v>
      </c>
      <c r="BS41" s="141" t="s">
        <v>241</v>
      </c>
      <c r="BT41" s="139" t="s">
        <v>241</v>
      </c>
      <c r="BU41" s="139" t="s">
        <v>241</v>
      </c>
      <c r="BV41" s="139" t="s">
        <v>241</v>
      </c>
      <c r="BW41" s="139" t="s">
        <v>241</v>
      </c>
      <c r="BX41" s="139" t="s">
        <v>241</v>
      </c>
      <c r="BY41" s="140" t="s">
        <v>241</v>
      </c>
      <c r="BZ41" s="141" t="s">
        <v>241</v>
      </c>
      <c r="CA41" s="139" t="s">
        <v>241</v>
      </c>
      <c r="CB41" s="139" t="s">
        <v>241</v>
      </c>
      <c r="CC41" s="139" t="s">
        <v>241</v>
      </c>
      <c r="CD41" s="139" t="s">
        <v>241</v>
      </c>
      <c r="CE41" s="139" t="s">
        <v>241</v>
      </c>
      <c r="CF41" s="140" t="s">
        <v>241</v>
      </c>
      <c r="CG41" s="141" t="s">
        <v>241</v>
      </c>
      <c r="CH41" s="139" t="s">
        <v>241</v>
      </c>
      <c r="CI41" s="139" t="s">
        <v>241</v>
      </c>
      <c r="CJ41" s="139" t="s">
        <v>241</v>
      </c>
      <c r="CK41" s="139" t="s">
        <v>241</v>
      </c>
      <c r="CL41" s="154" t="s">
        <v>241</v>
      </c>
      <c r="CM41" s="127"/>
      <c r="CN41" s="122" t="s">
        <v>241</v>
      </c>
      <c r="CO41" s="123" t="s">
        <v>241</v>
      </c>
      <c r="CP41" s="123" t="s">
        <v>241</v>
      </c>
      <c r="CQ41" s="123" t="s">
        <v>241</v>
      </c>
      <c r="CR41" s="123" t="s">
        <v>241</v>
      </c>
      <c r="CS41" s="123" t="s">
        <v>241</v>
      </c>
      <c r="CT41" s="123" t="s">
        <v>241</v>
      </c>
      <c r="CU41" s="123" t="s">
        <v>241</v>
      </c>
      <c r="CV41" s="124">
        <v>24831</v>
      </c>
      <c r="CW41" s="128" t="s">
        <v>241</v>
      </c>
      <c r="CX41" s="123" t="s">
        <v>241</v>
      </c>
      <c r="CY41" s="123" t="s">
        <v>241</v>
      </c>
      <c r="CZ41" s="123" t="s">
        <v>241</v>
      </c>
      <c r="DA41" s="123" t="s">
        <v>241</v>
      </c>
      <c r="DB41" s="123" t="s">
        <v>241</v>
      </c>
      <c r="DC41" s="123" t="s">
        <v>241</v>
      </c>
      <c r="DD41" s="129" t="s">
        <v>241</v>
      </c>
      <c r="DE41" s="301"/>
      <c r="DF41" s="301"/>
      <c r="DG41" s="301"/>
      <c r="DH41" s="301"/>
      <c r="DI41" s="301"/>
    </row>
    <row r="42" spans="1:113" ht="22.5" customHeight="1">
      <c r="A42" s="306" t="s">
        <v>123</v>
      </c>
      <c r="B42" s="248">
        <v>82</v>
      </c>
      <c r="C42" s="259">
        <v>45727</v>
      </c>
      <c r="D42" s="281" t="s">
        <v>128</v>
      </c>
      <c r="E42" s="271" t="s">
        <v>199</v>
      </c>
      <c r="F42" s="272" t="s">
        <v>30</v>
      </c>
      <c r="G42" s="254" t="s">
        <v>64</v>
      </c>
      <c r="H42" s="307">
        <v>374</v>
      </c>
      <c r="I42" s="308"/>
      <c r="J42" s="256" t="str">
        <f>HYPERLINK("./領収書_公開用/外領収書G79.pdf","領収書G79")</f>
        <v>領収書G79</v>
      </c>
      <c r="K42" s="267"/>
      <c r="L42" s="258" t="s">
        <v>241</v>
      </c>
      <c r="M42" s="136" t="s">
        <v>241</v>
      </c>
      <c r="N42" s="136" t="s">
        <v>241</v>
      </c>
      <c r="O42" s="136" t="s">
        <v>241</v>
      </c>
      <c r="P42" s="137" t="s">
        <v>241</v>
      </c>
      <c r="Q42" s="122" t="s">
        <v>241</v>
      </c>
      <c r="R42" s="123" t="s">
        <v>241</v>
      </c>
      <c r="S42" s="123" t="s">
        <v>241</v>
      </c>
      <c r="T42" s="123" t="s">
        <v>241</v>
      </c>
      <c r="U42" s="122" t="s">
        <v>241</v>
      </c>
      <c r="V42" s="123" t="s">
        <v>241</v>
      </c>
      <c r="W42" s="123" t="s">
        <v>241</v>
      </c>
      <c r="X42" s="123" t="s">
        <v>241</v>
      </c>
      <c r="Y42" s="122" t="s">
        <v>241</v>
      </c>
      <c r="Z42" s="123" t="s">
        <v>241</v>
      </c>
      <c r="AA42" s="123" t="s">
        <v>241</v>
      </c>
      <c r="AB42" s="123" t="s">
        <v>241</v>
      </c>
      <c r="AC42" s="123" t="s">
        <v>241</v>
      </c>
      <c r="AD42" s="123" t="s">
        <v>241</v>
      </c>
      <c r="AE42" s="123" t="s">
        <v>241</v>
      </c>
      <c r="AF42" s="122">
        <v>374</v>
      </c>
      <c r="AG42" s="129" t="s">
        <v>241</v>
      </c>
      <c r="AH42" s="38"/>
      <c r="AI42" s="138" t="s">
        <v>241</v>
      </c>
      <c r="AJ42" s="139" t="s">
        <v>241</v>
      </c>
      <c r="AK42" s="139" t="s">
        <v>241</v>
      </c>
      <c r="AL42" s="139" t="s">
        <v>241</v>
      </c>
      <c r="AM42" s="139" t="s">
        <v>241</v>
      </c>
      <c r="AN42" s="118"/>
      <c r="AO42" s="138" t="s">
        <v>241</v>
      </c>
      <c r="AP42" s="139" t="s">
        <v>241</v>
      </c>
      <c r="AQ42" s="139" t="s">
        <v>241</v>
      </c>
      <c r="AR42" s="139" t="s">
        <v>241</v>
      </c>
      <c r="AS42" s="139" t="s">
        <v>241</v>
      </c>
      <c r="AT42" s="140" t="s">
        <v>241</v>
      </c>
      <c r="AU42" s="141" t="s">
        <v>241</v>
      </c>
      <c r="AV42" s="139" t="s">
        <v>241</v>
      </c>
      <c r="AW42" s="139" t="s">
        <v>241</v>
      </c>
      <c r="AX42" s="139" t="s">
        <v>241</v>
      </c>
      <c r="AY42" s="140" t="s">
        <v>241</v>
      </c>
      <c r="AZ42" s="122" t="s">
        <v>241</v>
      </c>
      <c r="BA42" s="123" t="s">
        <v>241</v>
      </c>
      <c r="BB42" s="123" t="s">
        <v>241</v>
      </c>
      <c r="BC42" s="123" t="s">
        <v>241</v>
      </c>
      <c r="BD42" s="122" t="s">
        <v>241</v>
      </c>
      <c r="BE42" s="123" t="s">
        <v>241</v>
      </c>
      <c r="BF42" s="123" t="s">
        <v>241</v>
      </c>
      <c r="BG42" s="123" t="s">
        <v>241</v>
      </c>
      <c r="BH42" s="123" t="s">
        <v>241</v>
      </c>
      <c r="BI42" s="123" t="s">
        <v>241</v>
      </c>
      <c r="BJ42" s="123" t="s">
        <v>241</v>
      </c>
      <c r="BK42" s="123" t="s">
        <v>241</v>
      </c>
      <c r="BL42" s="124" t="s">
        <v>241</v>
      </c>
      <c r="BM42" s="141" t="s">
        <v>241</v>
      </c>
      <c r="BN42" s="139" t="s">
        <v>241</v>
      </c>
      <c r="BO42" s="139" t="s">
        <v>241</v>
      </c>
      <c r="BP42" s="139" t="s">
        <v>241</v>
      </c>
      <c r="BQ42" s="139" t="s">
        <v>241</v>
      </c>
      <c r="BR42" s="140" t="s">
        <v>241</v>
      </c>
      <c r="BS42" s="141" t="s">
        <v>241</v>
      </c>
      <c r="BT42" s="139" t="s">
        <v>241</v>
      </c>
      <c r="BU42" s="139" t="s">
        <v>241</v>
      </c>
      <c r="BV42" s="139" t="s">
        <v>241</v>
      </c>
      <c r="BW42" s="139" t="s">
        <v>241</v>
      </c>
      <c r="BX42" s="139" t="s">
        <v>241</v>
      </c>
      <c r="BY42" s="140" t="s">
        <v>241</v>
      </c>
      <c r="BZ42" s="141" t="s">
        <v>241</v>
      </c>
      <c r="CA42" s="139" t="s">
        <v>241</v>
      </c>
      <c r="CB42" s="139" t="s">
        <v>241</v>
      </c>
      <c r="CC42" s="139" t="s">
        <v>241</v>
      </c>
      <c r="CD42" s="139" t="s">
        <v>241</v>
      </c>
      <c r="CE42" s="139" t="s">
        <v>241</v>
      </c>
      <c r="CF42" s="140" t="s">
        <v>241</v>
      </c>
      <c r="CG42" s="141" t="s">
        <v>241</v>
      </c>
      <c r="CH42" s="139" t="s">
        <v>241</v>
      </c>
      <c r="CI42" s="139" t="s">
        <v>241</v>
      </c>
      <c r="CJ42" s="139" t="s">
        <v>241</v>
      </c>
      <c r="CK42" s="139" t="s">
        <v>241</v>
      </c>
      <c r="CL42" s="154" t="s">
        <v>241</v>
      </c>
      <c r="CM42" s="127"/>
      <c r="CN42" s="122" t="s">
        <v>241</v>
      </c>
      <c r="CO42" s="123" t="s">
        <v>241</v>
      </c>
      <c r="CP42" s="123" t="s">
        <v>241</v>
      </c>
      <c r="CQ42" s="123" t="s">
        <v>241</v>
      </c>
      <c r="CR42" s="123" t="s">
        <v>241</v>
      </c>
      <c r="CS42" s="123" t="s">
        <v>241</v>
      </c>
      <c r="CT42" s="123" t="s">
        <v>241</v>
      </c>
      <c r="CU42" s="123" t="s">
        <v>241</v>
      </c>
      <c r="CV42" s="124">
        <v>374</v>
      </c>
      <c r="CW42" s="128" t="s">
        <v>241</v>
      </c>
      <c r="CX42" s="123" t="s">
        <v>241</v>
      </c>
      <c r="CY42" s="123" t="s">
        <v>241</v>
      </c>
      <c r="CZ42" s="123" t="s">
        <v>241</v>
      </c>
      <c r="DA42" s="123" t="s">
        <v>241</v>
      </c>
      <c r="DB42" s="123" t="s">
        <v>241</v>
      </c>
      <c r="DC42" s="123" t="s">
        <v>241</v>
      </c>
      <c r="DD42" s="129" t="s">
        <v>241</v>
      </c>
      <c r="DE42" s="301"/>
      <c r="DF42" s="301"/>
      <c r="DG42" s="301"/>
      <c r="DH42" s="301"/>
      <c r="DI42" s="301"/>
    </row>
    <row r="43" spans="1:113" ht="22.5" customHeight="1">
      <c r="A43" s="306" t="s">
        <v>123</v>
      </c>
      <c r="B43" s="248">
        <v>83</v>
      </c>
      <c r="C43" s="259">
        <v>45730</v>
      </c>
      <c r="D43" s="281" t="s">
        <v>128</v>
      </c>
      <c r="E43" s="271" t="s">
        <v>201</v>
      </c>
      <c r="F43" s="272" t="s">
        <v>30</v>
      </c>
      <c r="G43" s="254" t="s">
        <v>54</v>
      </c>
      <c r="H43" s="307">
        <v>127705</v>
      </c>
      <c r="I43" s="311"/>
      <c r="J43" s="256" t="str">
        <f>HYPERLINK("./領収書_公開用/外領収書G81.pdf","領収書G81")</f>
        <v>領収書G81</v>
      </c>
      <c r="K43" s="256" t="str">
        <f>HYPERLINK("./領収書_公開用/外領収書G81請求書G81.pdf","請求書G81")</f>
        <v>請求書G81</v>
      </c>
      <c r="L43" s="258" t="s">
        <v>241</v>
      </c>
      <c r="M43" s="136" t="s">
        <v>241</v>
      </c>
      <c r="N43" s="136" t="s">
        <v>241</v>
      </c>
      <c r="O43" s="136" t="s">
        <v>241</v>
      </c>
      <c r="P43" s="137" t="s">
        <v>241</v>
      </c>
      <c r="Q43" s="122" t="s">
        <v>241</v>
      </c>
      <c r="R43" s="123" t="s">
        <v>241</v>
      </c>
      <c r="S43" s="123" t="s">
        <v>241</v>
      </c>
      <c r="T43" s="123" t="s">
        <v>241</v>
      </c>
      <c r="U43" s="122" t="s">
        <v>241</v>
      </c>
      <c r="V43" s="123">
        <v>127705</v>
      </c>
      <c r="W43" s="123" t="s">
        <v>241</v>
      </c>
      <c r="X43" s="123" t="s">
        <v>241</v>
      </c>
      <c r="Y43" s="122" t="s">
        <v>241</v>
      </c>
      <c r="Z43" s="123" t="s">
        <v>241</v>
      </c>
      <c r="AA43" s="123" t="s">
        <v>241</v>
      </c>
      <c r="AB43" s="123" t="s">
        <v>241</v>
      </c>
      <c r="AC43" s="123" t="s">
        <v>241</v>
      </c>
      <c r="AD43" s="123" t="s">
        <v>241</v>
      </c>
      <c r="AE43" s="123" t="s">
        <v>241</v>
      </c>
      <c r="AF43" s="122" t="s">
        <v>241</v>
      </c>
      <c r="AG43" s="129" t="s">
        <v>241</v>
      </c>
      <c r="AH43" s="38"/>
      <c r="AI43" s="138" t="s">
        <v>241</v>
      </c>
      <c r="AJ43" s="139" t="s">
        <v>241</v>
      </c>
      <c r="AK43" s="139" t="s">
        <v>241</v>
      </c>
      <c r="AL43" s="139" t="s">
        <v>241</v>
      </c>
      <c r="AM43" s="139" t="s">
        <v>241</v>
      </c>
      <c r="AN43" s="118"/>
      <c r="AO43" s="138" t="s">
        <v>241</v>
      </c>
      <c r="AP43" s="139" t="s">
        <v>241</v>
      </c>
      <c r="AQ43" s="139" t="s">
        <v>241</v>
      </c>
      <c r="AR43" s="139" t="s">
        <v>241</v>
      </c>
      <c r="AS43" s="139" t="s">
        <v>241</v>
      </c>
      <c r="AT43" s="140" t="s">
        <v>241</v>
      </c>
      <c r="AU43" s="141" t="s">
        <v>241</v>
      </c>
      <c r="AV43" s="139" t="s">
        <v>241</v>
      </c>
      <c r="AW43" s="139" t="s">
        <v>241</v>
      </c>
      <c r="AX43" s="139" t="s">
        <v>241</v>
      </c>
      <c r="AY43" s="140" t="s">
        <v>241</v>
      </c>
      <c r="AZ43" s="122" t="s">
        <v>241</v>
      </c>
      <c r="BA43" s="123" t="s">
        <v>241</v>
      </c>
      <c r="BB43" s="123" t="s">
        <v>241</v>
      </c>
      <c r="BC43" s="123" t="s">
        <v>241</v>
      </c>
      <c r="BD43" s="122" t="s">
        <v>241</v>
      </c>
      <c r="BE43" s="123" t="s">
        <v>241</v>
      </c>
      <c r="BF43" s="123" t="s">
        <v>241</v>
      </c>
      <c r="BG43" s="123" t="s">
        <v>241</v>
      </c>
      <c r="BH43" s="123" t="s">
        <v>241</v>
      </c>
      <c r="BI43" s="123" t="s">
        <v>241</v>
      </c>
      <c r="BJ43" s="123" t="s">
        <v>241</v>
      </c>
      <c r="BK43" s="123" t="s">
        <v>241</v>
      </c>
      <c r="BL43" s="124" t="s">
        <v>241</v>
      </c>
      <c r="BM43" s="142" t="s">
        <v>241</v>
      </c>
      <c r="BN43" s="143" t="s">
        <v>241</v>
      </c>
      <c r="BO43" s="143" t="s">
        <v>241</v>
      </c>
      <c r="BP43" s="143" t="s">
        <v>241</v>
      </c>
      <c r="BQ43" s="143" t="s">
        <v>241</v>
      </c>
      <c r="BR43" s="144" t="s">
        <v>241</v>
      </c>
      <c r="BS43" s="141" t="s">
        <v>241</v>
      </c>
      <c r="BT43" s="139" t="s">
        <v>241</v>
      </c>
      <c r="BU43" s="139" t="s">
        <v>241</v>
      </c>
      <c r="BV43" s="139" t="s">
        <v>241</v>
      </c>
      <c r="BW43" s="139" t="s">
        <v>241</v>
      </c>
      <c r="BX43" s="139" t="s">
        <v>241</v>
      </c>
      <c r="BY43" s="140" t="s">
        <v>241</v>
      </c>
      <c r="BZ43" s="141" t="s">
        <v>241</v>
      </c>
      <c r="CA43" s="139" t="s">
        <v>241</v>
      </c>
      <c r="CB43" s="139" t="s">
        <v>241</v>
      </c>
      <c r="CC43" s="139" t="s">
        <v>241</v>
      </c>
      <c r="CD43" s="139" t="s">
        <v>241</v>
      </c>
      <c r="CE43" s="139" t="s">
        <v>241</v>
      </c>
      <c r="CF43" s="140" t="s">
        <v>241</v>
      </c>
      <c r="CG43" s="142" t="s">
        <v>241</v>
      </c>
      <c r="CH43" s="143" t="s">
        <v>241</v>
      </c>
      <c r="CI43" s="143" t="s">
        <v>241</v>
      </c>
      <c r="CJ43" s="143" t="s">
        <v>241</v>
      </c>
      <c r="CK43" s="143" t="s">
        <v>241</v>
      </c>
      <c r="CL43" s="145" t="s">
        <v>241</v>
      </c>
      <c r="CM43" s="127"/>
      <c r="CN43" s="122" t="s">
        <v>241</v>
      </c>
      <c r="CO43" s="123" t="s">
        <v>241</v>
      </c>
      <c r="CP43" s="123" t="s">
        <v>241</v>
      </c>
      <c r="CQ43" s="123" t="s">
        <v>241</v>
      </c>
      <c r="CR43" s="123">
        <v>127705</v>
      </c>
      <c r="CS43" s="123" t="s">
        <v>241</v>
      </c>
      <c r="CT43" s="123" t="s">
        <v>241</v>
      </c>
      <c r="CU43" s="123" t="s">
        <v>241</v>
      </c>
      <c r="CV43" s="124" t="s">
        <v>241</v>
      </c>
      <c r="CW43" s="128" t="s">
        <v>241</v>
      </c>
      <c r="CX43" s="123" t="s">
        <v>241</v>
      </c>
      <c r="CY43" s="123" t="s">
        <v>241</v>
      </c>
      <c r="CZ43" s="123" t="s">
        <v>241</v>
      </c>
      <c r="DA43" s="123" t="s">
        <v>241</v>
      </c>
      <c r="DB43" s="123" t="s">
        <v>241</v>
      </c>
      <c r="DC43" s="123" t="s">
        <v>241</v>
      </c>
      <c r="DD43" s="129" t="s">
        <v>241</v>
      </c>
      <c r="DE43" s="301"/>
      <c r="DF43" s="301"/>
      <c r="DG43" s="301"/>
      <c r="DH43" s="301"/>
      <c r="DI43" s="301"/>
    </row>
    <row r="44" spans="1:113" ht="22.5" customHeight="1">
      <c r="A44" s="306" t="s">
        <v>123</v>
      </c>
      <c r="B44" s="248">
        <v>99</v>
      </c>
      <c r="C44" s="259">
        <v>45755</v>
      </c>
      <c r="D44" s="260" t="s">
        <v>128</v>
      </c>
      <c r="E44" s="261" t="s">
        <v>217</v>
      </c>
      <c r="F44" s="238" t="s">
        <v>30</v>
      </c>
      <c r="G44" s="254" t="s">
        <v>54</v>
      </c>
      <c r="H44" s="307">
        <v>4560</v>
      </c>
      <c r="I44" s="308"/>
      <c r="J44" s="256" t="str">
        <f>HYPERLINK("./領収書_公開用/外領収書G94.pdf","領収書G94")</f>
        <v>領収書G94</v>
      </c>
      <c r="K44" s="256" t="str">
        <f>HYPERLINK("./領収書_公開用/外領収書G94請求書G94.pdf","請求書G94")</f>
        <v>請求書G94</v>
      </c>
      <c r="L44" s="258" t="s">
        <v>241</v>
      </c>
      <c r="M44" s="136" t="s">
        <v>241</v>
      </c>
      <c r="N44" s="136" t="s">
        <v>241</v>
      </c>
      <c r="O44" s="136" t="s">
        <v>241</v>
      </c>
      <c r="P44" s="137" t="s">
        <v>241</v>
      </c>
      <c r="Q44" s="122" t="s">
        <v>241</v>
      </c>
      <c r="R44" s="123" t="s">
        <v>241</v>
      </c>
      <c r="S44" s="123" t="s">
        <v>241</v>
      </c>
      <c r="T44" s="123" t="s">
        <v>241</v>
      </c>
      <c r="U44" s="122" t="s">
        <v>241</v>
      </c>
      <c r="V44" s="123">
        <v>4560</v>
      </c>
      <c r="W44" s="123" t="s">
        <v>241</v>
      </c>
      <c r="X44" s="123" t="s">
        <v>241</v>
      </c>
      <c r="Y44" s="122" t="s">
        <v>241</v>
      </c>
      <c r="Z44" s="123" t="s">
        <v>241</v>
      </c>
      <c r="AA44" s="123" t="s">
        <v>241</v>
      </c>
      <c r="AB44" s="123" t="s">
        <v>241</v>
      </c>
      <c r="AC44" s="123" t="s">
        <v>241</v>
      </c>
      <c r="AD44" s="123" t="s">
        <v>241</v>
      </c>
      <c r="AE44" s="123" t="s">
        <v>241</v>
      </c>
      <c r="AF44" s="122" t="s">
        <v>241</v>
      </c>
      <c r="AG44" s="129" t="s">
        <v>241</v>
      </c>
      <c r="AH44" s="38"/>
      <c r="AI44" s="138" t="s">
        <v>241</v>
      </c>
      <c r="AJ44" s="139" t="s">
        <v>241</v>
      </c>
      <c r="AK44" s="139" t="s">
        <v>241</v>
      </c>
      <c r="AL44" s="139" t="s">
        <v>241</v>
      </c>
      <c r="AM44" s="139" t="s">
        <v>241</v>
      </c>
      <c r="AN44" s="118"/>
      <c r="AO44" s="138" t="s">
        <v>241</v>
      </c>
      <c r="AP44" s="139" t="s">
        <v>241</v>
      </c>
      <c r="AQ44" s="139" t="s">
        <v>241</v>
      </c>
      <c r="AR44" s="139" t="s">
        <v>241</v>
      </c>
      <c r="AS44" s="139" t="s">
        <v>241</v>
      </c>
      <c r="AT44" s="140" t="s">
        <v>241</v>
      </c>
      <c r="AU44" s="141" t="s">
        <v>241</v>
      </c>
      <c r="AV44" s="139" t="s">
        <v>241</v>
      </c>
      <c r="AW44" s="139" t="s">
        <v>241</v>
      </c>
      <c r="AX44" s="139" t="s">
        <v>241</v>
      </c>
      <c r="AY44" s="140" t="s">
        <v>241</v>
      </c>
      <c r="AZ44" s="122" t="s">
        <v>241</v>
      </c>
      <c r="BA44" s="123" t="s">
        <v>241</v>
      </c>
      <c r="BB44" s="123" t="s">
        <v>241</v>
      </c>
      <c r="BC44" s="123" t="s">
        <v>241</v>
      </c>
      <c r="BD44" s="122" t="s">
        <v>241</v>
      </c>
      <c r="BE44" s="123" t="s">
        <v>241</v>
      </c>
      <c r="BF44" s="123" t="s">
        <v>241</v>
      </c>
      <c r="BG44" s="123" t="s">
        <v>241</v>
      </c>
      <c r="BH44" s="123" t="s">
        <v>241</v>
      </c>
      <c r="BI44" s="123" t="s">
        <v>241</v>
      </c>
      <c r="BJ44" s="123" t="s">
        <v>241</v>
      </c>
      <c r="BK44" s="123" t="s">
        <v>241</v>
      </c>
      <c r="BL44" s="124" t="s">
        <v>241</v>
      </c>
      <c r="BM44" s="141" t="s">
        <v>241</v>
      </c>
      <c r="BN44" s="139" t="s">
        <v>241</v>
      </c>
      <c r="BO44" s="139" t="s">
        <v>241</v>
      </c>
      <c r="BP44" s="139" t="s">
        <v>241</v>
      </c>
      <c r="BQ44" s="139" t="s">
        <v>241</v>
      </c>
      <c r="BR44" s="140" t="s">
        <v>241</v>
      </c>
      <c r="BS44" s="141" t="s">
        <v>241</v>
      </c>
      <c r="BT44" s="139" t="s">
        <v>241</v>
      </c>
      <c r="BU44" s="139" t="s">
        <v>241</v>
      </c>
      <c r="BV44" s="139" t="s">
        <v>241</v>
      </c>
      <c r="BW44" s="139" t="s">
        <v>241</v>
      </c>
      <c r="BX44" s="139" t="s">
        <v>241</v>
      </c>
      <c r="BY44" s="140" t="s">
        <v>241</v>
      </c>
      <c r="BZ44" s="141" t="s">
        <v>241</v>
      </c>
      <c r="CA44" s="139" t="s">
        <v>241</v>
      </c>
      <c r="CB44" s="139" t="s">
        <v>241</v>
      </c>
      <c r="CC44" s="139" t="s">
        <v>241</v>
      </c>
      <c r="CD44" s="139" t="s">
        <v>241</v>
      </c>
      <c r="CE44" s="139" t="s">
        <v>241</v>
      </c>
      <c r="CF44" s="140" t="s">
        <v>241</v>
      </c>
      <c r="CG44" s="141" t="s">
        <v>241</v>
      </c>
      <c r="CH44" s="139" t="s">
        <v>241</v>
      </c>
      <c r="CI44" s="139" t="s">
        <v>241</v>
      </c>
      <c r="CJ44" s="139" t="s">
        <v>241</v>
      </c>
      <c r="CK44" s="139" t="s">
        <v>241</v>
      </c>
      <c r="CL44" s="154" t="s">
        <v>241</v>
      </c>
      <c r="CM44" s="127"/>
      <c r="CN44" s="122" t="s">
        <v>241</v>
      </c>
      <c r="CO44" s="123" t="s">
        <v>241</v>
      </c>
      <c r="CP44" s="123" t="s">
        <v>241</v>
      </c>
      <c r="CQ44" s="123" t="s">
        <v>241</v>
      </c>
      <c r="CR44" s="123">
        <v>4560</v>
      </c>
      <c r="CS44" s="123" t="s">
        <v>241</v>
      </c>
      <c r="CT44" s="123" t="s">
        <v>241</v>
      </c>
      <c r="CU44" s="123" t="s">
        <v>241</v>
      </c>
      <c r="CV44" s="124" t="s">
        <v>241</v>
      </c>
      <c r="CW44" s="128" t="s">
        <v>241</v>
      </c>
      <c r="CX44" s="123" t="s">
        <v>241</v>
      </c>
      <c r="CY44" s="123" t="s">
        <v>241</v>
      </c>
      <c r="CZ44" s="123" t="s">
        <v>241</v>
      </c>
      <c r="DA44" s="123" t="s">
        <v>241</v>
      </c>
      <c r="DB44" s="123" t="s">
        <v>241</v>
      </c>
      <c r="DC44" s="123" t="s">
        <v>241</v>
      </c>
      <c r="DD44" s="129" t="s">
        <v>241</v>
      </c>
      <c r="DE44" s="301"/>
      <c r="DF44" s="301"/>
      <c r="DG44" s="301"/>
      <c r="DH44" s="301"/>
      <c r="DI44" s="301"/>
    </row>
    <row r="45" spans="1:113" ht="22.5" customHeight="1">
      <c r="A45" s="306" t="s">
        <v>123</v>
      </c>
      <c r="B45" s="248">
        <v>106</v>
      </c>
      <c r="C45" s="259">
        <v>45756</v>
      </c>
      <c r="D45" s="281" t="s">
        <v>128</v>
      </c>
      <c r="E45" s="261" t="s">
        <v>223</v>
      </c>
      <c r="F45" s="238" t="s">
        <v>30</v>
      </c>
      <c r="G45" s="254" t="s">
        <v>54</v>
      </c>
      <c r="H45" s="307">
        <v>2640</v>
      </c>
      <c r="I45" s="308"/>
      <c r="J45" s="256" t="str">
        <f t="shared" ref="J45:J46" si="10">HYPERLINK("./領収書_公開用/外領収書G101,102.pdf","領収書G101,G102")</f>
        <v>領収書G101,G102</v>
      </c>
      <c r="K45" s="267"/>
      <c r="L45" s="258" t="s">
        <v>241</v>
      </c>
      <c r="M45" s="136" t="s">
        <v>241</v>
      </c>
      <c r="N45" s="136" t="s">
        <v>241</v>
      </c>
      <c r="O45" s="136" t="s">
        <v>241</v>
      </c>
      <c r="P45" s="137" t="s">
        <v>241</v>
      </c>
      <c r="Q45" s="122" t="s">
        <v>241</v>
      </c>
      <c r="R45" s="123" t="s">
        <v>241</v>
      </c>
      <c r="S45" s="123" t="s">
        <v>241</v>
      </c>
      <c r="T45" s="123" t="s">
        <v>241</v>
      </c>
      <c r="U45" s="122" t="s">
        <v>241</v>
      </c>
      <c r="V45" s="123">
        <v>2640</v>
      </c>
      <c r="W45" s="123" t="s">
        <v>241</v>
      </c>
      <c r="X45" s="123" t="s">
        <v>241</v>
      </c>
      <c r="Y45" s="122" t="s">
        <v>241</v>
      </c>
      <c r="Z45" s="123" t="s">
        <v>241</v>
      </c>
      <c r="AA45" s="123" t="s">
        <v>241</v>
      </c>
      <c r="AB45" s="123" t="s">
        <v>241</v>
      </c>
      <c r="AC45" s="123" t="s">
        <v>241</v>
      </c>
      <c r="AD45" s="123" t="s">
        <v>241</v>
      </c>
      <c r="AE45" s="123" t="s">
        <v>241</v>
      </c>
      <c r="AF45" s="122" t="s">
        <v>241</v>
      </c>
      <c r="AG45" s="129" t="s">
        <v>241</v>
      </c>
      <c r="AH45" s="38"/>
      <c r="AI45" s="138" t="s">
        <v>241</v>
      </c>
      <c r="AJ45" s="139" t="s">
        <v>241</v>
      </c>
      <c r="AK45" s="139" t="s">
        <v>241</v>
      </c>
      <c r="AL45" s="139" t="s">
        <v>241</v>
      </c>
      <c r="AM45" s="139" t="s">
        <v>241</v>
      </c>
      <c r="AN45" s="118"/>
      <c r="AO45" s="138" t="s">
        <v>241</v>
      </c>
      <c r="AP45" s="139" t="s">
        <v>241</v>
      </c>
      <c r="AQ45" s="139" t="s">
        <v>241</v>
      </c>
      <c r="AR45" s="139" t="s">
        <v>241</v>
      </c>
      <c r="AS45" s="139" t="s">
        <v>241</v>
      </c>
      <c r="AT45" s="140" t="s">
        <v>241</v>
      </c>
      <c r="AU45" s="141" t="s">
        <v>241</v>
      </c>
      <c r="AV45" s="139" t="s">
        <v>241</v>
      </c>
      <c r="AW45" s="139" t="s">
        <v>241</v>
      </c>
      <c r="AX45" s="139" t="s">
        <v>241</v>
      </c>
      <c r="AY45" s="140" t="s">
        <v>241</v>
      </c>
      <c r="AZ45" s="122" t="s">
        <v>241</v>
      </c>
      <c r="BA45" s="123" t="s">
        <v>241</v>
      </c>
      <c r="BB45" s="123" t="s">
        <v>241</v>
      </c>
      <c r="BC45" s="123" t="s">
        <v>241</v>
      </c>
      <c r="BD45" s="122" t="s">
        <v>241</v>
      </c>
      <c r="BE45" s="123" t="s">
        <v>241</v>
      </c>
      <c r="BF45" s="123" t="s">
        <v>241</v>
      </c>
      <c r="BG45" s="123" t="s">
        <v>241</v>
      </c>
      <c r="BH45" s="123" t="s">
        <v>241</v>
      </c>
      <c r="BI45" s="123" t="s">
        <v>241</v>
      </c>
      <c r="BJ45" s="123" t="s">
        <v>241</v>
      </c>
      <c r="BK45" s="123" t="s">
        <v>241</v>
      </c>
      <c r="BL45" s="124" t="s">
        <v>241</v>
      </c>
      <c r="BM45" s="141" t="s">
        <v>241</v>
      </c>
      <c r="BN45" s="139" t="s">
        <v>241</v>
      </c>
      <c r="BO45" s="139" t="s">
        <v>241</v>
      </c>
      <c r="BP45" s="139" t="s">
        <v>241</v>
      </c>
      <c r="BQ45" s="139" t="s">
        <v>241</v>
      </c>
      <c r="BR45" s="140" t="s">
        <v>241</v>
      </c>
      <c r="BS45" s="141" t="s">
        <v>241</v>
      </c>
      <c r="BT45" s="139" t="s">
        <v>241</v>
      </c>
      <c r="BU45" s="139" t="s">
        <v>241</v>
      </c>
      <c r="BV45" s="139" t="s">
        <v>241</v>
      </c>
      <c r="BW45" s="139" t="s">
        <v>241</v>
      </c>
      <c r="BX45" s="139" t="s">
        <v>241</v>
      </c>
      <c r="BY45" s="140" t="s">
        <v>241</v>
      </c>
      <c r="BZ45" s="141" t="s">
        <v>241</v>
      </c>
      <c r="CA45" s="139" t="s">
        <v>241</v>
      </c>
      <c r="CB45" s="139" t="s">
        <v>241</v>
      </c>
      <c r="CC45" s="139" t="s">
        <v>241</v>
      </c>
      <c r="CD45" s="139" t="s">
        <v>241</v>
      </c>
      <c r="CE45" s="139" t="s">
        <v>241</v>
      </c>
      <c r="CF45" s="140" t="s">
        <v>241</v>
      </c>
      <c r="CG45" s="141" t="s">
        <v>241</v>
      </c>
      <c r="CH45" s="139" t="s">
        <v>241</v>
      </c>
      <c r="CI45" s="139" t="s">
        <v>241</v>
      </c>
      <c r="CJ45" s="139" t="s">
        <v>241</v>
      </c>
      <c r="CK45" s="139" t="s">
        <v>241</v>
      </c>
      <c r="CL45" s="154" t="s">
        <v>241</v>
      </c>
      <c r="CM45" s="127"/>
      <c r="CN45" s="122" t="s">
        <v>241</v>
      </c>
      <c r="CO45" s="123" t="s">
        <v>241</v>
      </c>
      <c r="CP45" s="123" t="s">
        <v>241</v>
      </c>
      <c r="CQ45" s="123" t="s">
        <v>241</v>
      </c>
      <c r="CR45" s="123">
        <v>2640</v>
      </c>
      <c r="CS45" s="123" t="s">
        <v>241</v>
      </c>
      <c r="CT45" s="123" t="s">
        <v>241</v>
      </c>
      <c r="CU45" s="123" t="s">
        <v>241</v>
      </c>
      <c r="CV45" s="124" t="s">
        <v>241</v>
      </c>
      <c r="CW45" s="128" t="s">
        <v>241</v>
      </c>
      <c r="CX45" s="123" t="s">
        <v>241</v>
      </c>
      <c r="CY45" s="123" t="s">
        <v>241</v>
      </c>
      <c r="CZ45" s="123" t="s">
        <v>241</v>
      </c>
      <c r="DA45" s="123" t="s">
        <v>241</v>
      </c>
      <c r="DB45" s="123" t="s">
        <v>241</v>
      </c>
      <c r="DC45" s="123" t="s">
        <v>241</v>
      </c>
      <c r="DD45" s="129" t="s">
        <v>241</v>
      </c>
      <c r="DE45" s="301"/>
      <c r="DF45" s="301"/>
      <c r="DG45" s="301"/>
      <c r="DH45" s="301"/>
      <c r="DI45" s="301"/>
    </row>
    <row r="46" spans="1:113" ht="22.5" customHeight="1">
      <c r="A46" s="306" t="s">
        <v>123</v>
      </c>
      <c r="B46" s="248">
        <v>107</v>
      </c>
      <c r="C46" s="259">
        <v>45756</v>
      </c>
      <c r="D46" s="281" t="s">
        <v>128</v>
      </c>
      <c r="E46" s="261" t="s">
        <v>224</v>
      </c>
      <c r="F46" s="238" t="s">
        <v>30</v>
      </c>
      <c r="G46" s="254" t="s">
        <v>54</v>
      </c>
      <c r="H46" s="307">
        <v>352</v>
      </c>
      <c r="I46" s="308"/>
      <c r="J46" s="256" t="str">
        <f t="shared" si="10"/>
        <v>領収書G101,G102</v>
      </c>
      <c r="K46" s="267"/>
      <c r="L46" s="258" t="s">
        <v>241</v>
      </c>
      <c r="M46" s="136" t="s">
        <v>241</v>
      </c>
      <c r="N46" s="136" t="s">
        <v>241</v>
      </c>
      <c r="O46" s="136" t="s">
        <v>241</v>
      </c>
      <c r="P46" s="137" t="s">
        <v>241</v>
      </c>
      <c r="Q46" s="122" t="s">
        <v>241</v>
      </c>
      <c r="R46" s="123" t="s">
        <v>241</v>
      </c>
      <c r="S46" s="123" t="s">
        <v>241</v>
      </c>
      <c r="T46" s="123" t="s">
        <v>241</v>
      </c>
      <c r="U46" s="122" t="s">
        <v>241</v>
      </c>
      <c r="V46" s="123">
        <v>352</v>
      </c>
      <c r="W46" s="123" t="s">
        <v>241</v>
      </c>
      <c r="X46" s="123" t="s">
        <v>241</v>
      </c>
      <c r="Y46" s="122" t="s">
        <v>241</v>
      </c>
      <c r="Z46" s="123" t="s">
        <v>241</v>
      </c>
      <c r="AA46" s="123" t="s">
        <v>241</v>
      </c>
      <c r="AB46" s="123" t="s">
        <v>241</v>
      </c>
      <c r="AC46" s="123" t="s">
        <v>241</v>
      </c>
      <c r="AD46" s="123" t="s">
        <v>241</v>
      </c>
      <c r="AE46" s="123" t="s">
        <v>241</v>
      </c>
      <c r="AF46" s="122" t="s">
        <v>241</v>
      </c>
      <c r="AG46" s="129" t="s">
        <v>241</v>
      </c>
      <c r="AH46" s="38"/>
      <c r="AI46" s="138" t="s">
        <v>241</v>
      </c>
      <c r="AJ46" s="139" t="s">
        <v>241</v>
      </c>
      <c r="AK46" s="139" t="s">
        <v>241</v>
      </c>
      <c r="AL46" s="139" t="s">
        <v>241</v>
      </c>
      <c r="AM46" s="139" t="s">
        <v>241</v>
      </c>
      <c r="AN46" s="118"/>
      <c r="AO46" s="138" t="s">
        <v>241</v>
      </c>
      <c r="AP46" s="139" t="s">
        <v>241</v>
      </c>
      <c r="AQ46" s="139" t="s">
        <v>241</v>
      </c>
      <c r="AR46" s="139" t="s">
        <v>241</v>
      </c>
      <c r="AS46" s="139" t="s">
        <v>241</v>
      </c>
      <c r="AT46" s="140" t="s">
        <v>241</v>
      </c>
      <c r="AU46" s="141" t="s">
        <v>241</v>
      </c>
      <c r="AV46" s="139" t="s">
        <v>241</v>
      </c>
      <c r="AW46" s="139" t="s">
        <v>241</v>
      </c>
      <c r="AX46" s="139" t="s">
        <v>241</v>
      </c>
      <c r="AY46" s="140" t="s">
        <v>241</v>
      </c>
      <c r="AZ46" s="122" t="s">
        <v>241</v>
      </c>
      <c r="BA46" s="123" t="s">
        <v>241</v>
      </c>
      <c r="BB46" s="123" t="s">
        <v>241</v>
      </c>
      <c r="BC46" s="123" t="s">
        <v>241</v>
      </c>
      <c r="BD46" s="122" t="s">
        <v>241</v>
      </c>
      <c r="BE46" s="123" t="s">
        <v>241</v>
      </c>
      <c r="BF46" s="123" t="s">
        <v>241</v>
      </c>
      <c r="BG46" s="123" t="s">
        <v>241</v>
      </c>
      <c r="BH46" s="123" t="s">
        <v>241</v>
      </c>
      <c r="BI46" s="123" t="s">
        <v>241</v>
      </c>
      <c r="BJ46" s="123" t="s">
        <v>241</v>
      </c>
      <c r="BK46" s="123" t="s">
        <v>241</v>
      </c>
      <c r="BL46" s="124" t="s">
        <v>241</v>
      </c>
      <c r="BM46" s="142" t="s">
        <v>241</v>
      </c>
      <c r="BN46" s="143" t="s">
        <v>241</v>
      </c>
      <c r="BO46" s="143" t="s">
        <v>241</v>
      </c>
      <c r="BP46" s="143" t="s">
        <v>241</v>
      </c>
      <c r="BQ46" s="143" t="s">
        <v>241</v>
      </c>
      <c r="BR46" s="144" t="s">
        <v>241</v>
      </c>
      <c r="BS46" s="141" t="s">
        <v>241</v>
      </c>
      <c r="BT46" s="139" t="s">
        <v>241</v>
      </c>
      <c r="BU46" s="139" t="s">
        <v>241</v>
      </c>
      <c r="BV46" s="139" t="s">
        <v>241</v>
      </c>
      <c r="BW46" s="139" t="s">
        <v>241</v>
      </c>
      <c r="BX46" s="139" t="s">
        <v>241</v>
      </c>
      <c r="BY46" s="140" t="s">
        <v>241</v>
      </c>
      <c r="BZ46" s="141" t="s">
        <v>241</v>
      </c>
      <c r="CA46" s="139" t="s">
        <v>241</v>
      </c>
      <c r="CB46" s="139" t="s">
        <v>241</v>
      </c>
      <c r="CC46" s="139" t="s">
        <v>241</v>
      </c>
      <c r="CD46" s="139" t="s">
        <v>241</v>
      </c>
      <c r="CE46" s="139" t="s">
        <v>241</v>
      </c>
      <c r="CF46" s="140" t="s">
        <v>241</v>
      </c>
      <c r="CG46" s="142" t="s">
        <v>241</v>
      </c>
      <c r="CH46" s="143" t="s">
        <v>241</v>
      </c>
      <c r="CI46" s="143" t="s">
        <v>241</v>
      </c>
      <c r="CJ46" s="143" t="s">
        <v>241</v>
      </c>
      <c r="CK46" s="143" t="s">
        <v>241</v>
      </c>
      <c r="CL46" s="145" t="s">
        <v>241</v>
      </c>
      <c r="CM46" s="127"/>
      <c r="CN46" s="122" t="s">
        <v>241</v>
      </c>
      <c r="CO46" s="123" t="s">
        <v>241</v>
      </c>
      <c r="CP46" s="123" t="s">
        <v>241</v>
      </c>
      <c r="CQ46" s="123" t="s">
        <v>241</v>
      </c>
      <c r="CR46" s="123">
        <v>352</v>
      </c>
      <c r="CS46" s="123" t="s">
        <v>241</v>
      </c>
      <c r="CT46" s="123" t="s">
        <v>241</v>
      </c>
      <c r="CU46" s="123" t="s">
        <v>241</v>
      </c>
      <c r="CV46" s="124" t="s">
        <v>241</v>
      </c>
      <c r="CW46" s="128" t="s">
        <v>241</v>
      </c>
      <c r="CX46" s="123" t="s">
        <v>241</v>
      </c>
      <c r="CY46" s="123" t="s">
        <v>241</v>
      </c>
      <c r="CZ46" s="123" t="s">
        <v>241</v>
      </c>
      <c r="DA46" s="123" t="s">
        <v>241</v>
      </c>
      <c r="DB46" s="123" t="s">
        <v>241</v>
      </c>
      <c r="DC46" s="123" t="s">
        <v>241</v>
      </c>
      <c r="DD46" s="129" t="s">
        <v>241</v>
      </c>
      <c r="DE46" s="301"/>
      <c r="DF46" s="301"/>
      <c r="DG46" s="301"/>
      <c r="DH46" s="301"/>
      <c r="DI46" s="301"/>
    </row>
    <row r="47" spans="1:113" ht="22.5" customHeight="1">
      <c r="A47" s="306" t="s">
        <v>123</v>
      </c>
      <c r="B47" s="248">
        <v>108</v>
      </c>
      <c r="C47" s="259">
        <v>45756</v>
      </c>
      <c r="D47" s="281" t="s">
        <v>128</v>
      </c>
      <c r="E47" s="261" t="s">
        <v>225</v>
      </c>
      <c r="F47" s="238" t="s">
        <v>30</v>
      </c>
      <c r="G47" s="254" t="s">
        <v>54</v>
      </c>
      <c r="H47" s="307">
        <v>14630</v>
      </c>
      <c r="I47" s="308"/>
      <c r="J47" s="256" t="str">
        <f>HYPERLINK("./領収書_公開用/外領収書G103.pdf","領収書G103")</f>
        <v>領収書G103</v>
      </c>
      <c r="K47" s="267"/>
      <c r="L47" s="258" t="s">
        <v>241</v>
      </c>
      <c r="M47" s="136" t="s">
        <v>241</v>
      </c>
      <c r="N47" s="136" t="s">
        <v>241</v>
      </c>
      <c r="O47" s="136" t="s">
        <v>241</v>
      </c>
      <c r="P47" s="137" t="s">
        <v>241</v>
      </c>
      <c r="Q47" s="122" t="s">
        <v>241</v>
      </c>
      <c r="R47" s="123" t="s">
        <v>241</v>
      </c>
      <c r="S47" s="123" t="s">
        <v>241</v>
      </c>
      <c r="T47" s="123" t="s">
        <v>241</v>
      </c>
      <c r="U47" s="122" t="s">
        <v>241</v>
      </c>
      <c r="V47" s="123">
        <v>14630</v>
      </c>
      <c r="W47" s="123" t="s">
        <v>241</v>
      </c>
      <c r="X47" s="123" t="s">
        <v>241</v>
      </c>
      <c r="Y47" s="122" t="s">
        <v>241</v>
      </c>
      <c r="Z47" s="123" t="s">
        <v>241</v>
      </c>
      <c r="AA47" s="123" t="s">
        <v>241</v>
      </c>
      <c r="AB47" s="123" t="s">
        <v>241</v>
      </c>
      <c r="AC47" s="123" t="s">
        <v>241</v>
      </c>
      <c r="AD47" s="123" t="s">
        <v>241</v>
      </c>
      <c r="AE47" s="123" t="s">
        <v>241</v>
      </c>
      <c r="AF47" s="122" t="s">
        <v>241</v>
      </c>
      <c r="AG47" s="129" t="s">
        <v>241</v>
      </c>
      <c r="AH47" s="38"/>
      <c r="AI47" s="138" t="s">
        <v>241</v>
      </c>
      <c r="AJ47" s="139" t="s">
        <v>241</v>
      </c>
      <c r="AK47" s="139" t="s">
        <v>241</v>
      </c>
      <c r="AL47" s="139" t="s">
        <v>241</v>
      </c>
      <c r="AM47" s="139" t="s">
        <v>241</v>
      </c>
      <c r="AN47" s="118"/>
      <c r="AO47" s="138" t="s">
        <v>241</v>
      </c>
      <c r="AP47" s="139" t="s">
        <v>241</v>
      </c>
      <c r="AQ47" s="139" t="s">
        <v>241</v>
      </c>
      <c r="AR47" s="139" t="s">
        <v>241</v>
      </c>
      <c r="AS47" s="139" t="s">
        <v>241</v>
      </c>
      <c r="AT47" s="140" t="s">
        <v>241</v>
      </c>
      <c r="AU47" s="141" t="s">
        <v>241</v>
      </c>
      <c r="AV47" s="139" t="s">
        <v>241</v>
      </c>
      <c r="AW47" s="139" t="s">
        <v>241</v>
      </c>
      <c r="AX47" s="139" t="s">
        <v>241</v>
      </c>
      <c r="AY47" s="140" t="s">
        <v>241</v>
      </c>
      <c r="AZ47" s="122" t="s">
        <v>241</v>
      </c>
      <c r="BA47" s="123" t="s">
        <v>241</v>
      </c>
      <c r="BB47" s="123" t="s">
        <v>241</v>
      </c>
      <c r="BC47" s="123" t="s">
        <v>241</v>
      </c>
      <c r="BD47" s="122" t="s">
        <v>241</v>
      </c>
      <c r="BE47" s="123" t="s">
        <v>241</v>
      </c>
      <c r="BF47" s="123" t="s">
        <v>241</v>
      </c>
      <c r="BG47" s="123" t="s">
        <v>241</v>
      </c>
      <c r="BH47" s="123" t="s">
        <v>241</v>
      </c>
      <c r="BI47" s="123" t="s">
        <v>241</v>
      </c>
      <c r="BJ47" s="123" t="s">
        <v>241</v>
      </c>
      <c r="BK47" s="123" t="s">
        <v>241</v>
      </c>
      <c r="BL47" s="124" t="s">
        <v>241</v>
      </c>
      <c r="BM47" s="141" t="s">
        <v>241</v>
      </c>
      <c r="BN47" s="139" t="s">
        <v>241</v>
      </c>
      <c r="BO47" s="139" t="s">
        <v>241</v>
      </c>
      <c r="BP47" s="139" t="s">
        <v>241</v>
      </c>
      <c r="BQ47" s="139" t="s">
        <v>241</v>
      </c>
      <c r="BR47" s="140" t="s">
        <v>241</v>
      </c>
      <c r="BS47" s="141" t="s">
        <v>241</v>
      </c>
      <c r="BT47" s="139" t="s">
        <v>241</v>
      </c>
      <c r="BU47" s="139" t="s">
        <v>241</v>
      </c>
      <c r="BV47" s="139" t="s">
        <v>241</v>
      </c>
      <c r="BW47" s="139" t="s">
        <v>241</v>
      </c>
      <c r="BX47" s="139" t="s">
        <v>241</v>
      </c>
      <c r="BY47" s="140" t="s">
        <v>241</v>
      </c>
      <c r="BZ47" s="141" t="s">
        <v>241</v>
      </c>
      <c r="CA47" s="139" t="s">
        <v>241</v>
      </c>
      <c r="CB47" s="139" t="s">
        <v>241</v>
      </c>
      <c r="CC47" s="139" t="s">
        <v>241</v>
      </c>
      <c r="CD47" s="139" t="s">
        <v>241</v>
      </c>
      <c r="CE47" s="139" t="s">
        <v>241</v>
      </c>
      <c r="CF47" s="140" t="s">
        <v>241</v>
      </c>
      <c r="CG47" s="141" t="s">
        <v>241</v>
      </c>
      <c r="CH47" s="139" t="s">
        <v>241</v>
      </c>
      <c r="CI47" s="139" t="s">
        <v>241</v>
      </c>
      <c r="CJ47" s="139" t="s">
        <v>241</v>
      </c>
      <c r="CK47" s="139" t="s">
        <v>241</v>
      </c>
      <c r="CL47" s="154" t="s">
        <v>241</v>
      </c>
      <c r="CM47" s="127"/>
      <c r="CN47" s="122" t="s">
        <v>241</v>
      </c>
      <c r="CO47" s="123" t="s">
        <v>241</v>
      </c>
      <c r="CP47" s="123" t="s">
        <v>241</v>
      </c>
      <c r="CQ47" s="123" t="s">
        <v>241</v>
      </c>
      <c r="CR47" s="123">
        <v>14630</v>
      </c>
      <c r="CS47" s="123" t="s">
        <v>241</v>
      </c>
      <c r="CT47" s="123" t="s">
        <v>241</v>
      </c>
      <c r="CU47" s="123" t="s">
        <v>241</v>
      </c>
      <c r="CV47" s="124" t="s">
        <v>241</v>
      </c>
      <c r="CW47" s="128" t="s">
        <v>241</v>
      </c>
      <c r="CX47" s="123" t="s">
        <v>241</v>
      </c>
      <c r="CY47" s="123" t="s">
        <v>241</v>
      </c>
      <c r="CZ47" s="123" t="s">
        <v>241</v>
      </c>
      <c r="DA47" s="123" t="s">
        <v>241</v>
      </c>
      <c r="DB47" s="123" t="s">
        <v>241</v>
      </c>
      <c r="DC47" s="123" t="s">
        <v>241</v>
      </c>
      <c r="DD47" s="129" t="s">
        <v>241</v>
      </c>
      <c r="DE47" s="301"/>
      <c r="DF47" s="301"/>
      <c r="DG47" s="301"/>
      <c r="DH47" s="301"/>
      <c r="DI47" s="301"/>
    </row>
    <row r="48" spans="1:113" ht="22.5" customHeight="1">
      <c r="A48" s="306" t="s">
        <v>123</v>
      </c>
      <c r="B48" s="248">
        <v>109</v>
      </c>
      <c r="C48" s="259">
        <v>45756</v>
      </c>
      <c r="D48" s="281" t="s">
        <v>128</v>
      </c>
      <c r="E48" s="271" t="s">
        <v>226</v>
      </c>
      <c r="F48" s="238" t="s">
        <v>30</v>
      </c>
      <c r="G48" s="254" t="s">
        <v>54</v>
      </c>
      <c r="H48" s="307">
        <v>1793</v>
      </c>
      <c r="I48" s="308"/>
      <c r="J48" s="256" t="str">
        <f>HYPERLINK("./領収書_公開用/外領収書G104.pdf","領収書G104")</f>
        <v>領収書G104</v>
      </c>
      <c r="K48" s="267"/>
      <c r="L48" s="258" t="s">
        <v>241</v>
      </c>
      <c r="M48" s="136" t="s">
        <v>241</v>
      </c>
      <c r="N48" s="136" t="s">
        <v>241</v>
      </c>
      <c r="O48" s="136" t="s">
        <v>241</v>
      </c>
      <c r="P48" s="137" t="s">
        <v>241</v>
      </c>
      <c r="Q48" s="122" t="s">
        <v>241</v>
      </c>
      <c r="R48" s="123" t="s">
        <v>241</v>
      </c>
      <c r="S48" s="123" t="s">
        <v>241</v>
      </c>
      <c r="T48" s="123" t="s">
        <v>241</v>
      </c>
      <c r="U48" s="122" t="s">
        <v>241</v>
      </c>
      <c r="V48" s="123">
        <v>1793</v>
      </c>
      <c r="W48" s="123" t="s">
        <v>241</v>
      </c>
      <c r="X48" s="123" t="s">
        <v>241</v>
      </c>
      <c r="Y48" s="122" t="s">
        <v>241</v>
      </c>
      <c r="Z48" s="123" t="s">
        <v>241</v>
      </c>
      <c r="AA48" s="123" t="s">
        <v>241</v>
      </c>
      <c r="AB48" s="123" t="s">
        <v>241</v>
      </c>
      <c r="AC48" s="123" t="s">
        <v>241</v>
      </c>
      <c r="AD48" s="123" t="s">
        <v>241</v>
      </c>
      <c r="AE48" s="123" t="s">
        <v>241</v>
      </c>
      <c r="AF48" s="122" t="s">
        <v>241</v>
      </c>
      <c r="AG48" s="129" t="s">
        <v>241</v>
      </c>
      <c r="AH48" s="38"/>
      <c r="AI48" s="138" t="s">
        <v>241</v>
      </c>
      <c r="AJ48" s="139" t="s">
        <v>241</v>
      </c>
      <c r="AK48" s="139" t="s">
        <v>241</v>
      </c>
      <c r="AL48" s="139" t="s">
        <v>241</v>
      </c>
      <c r="AM48" s="139" t="s">
        <v>241</v>
      </c>
      <c r="AN48" s="118"/>
      <c r="AO48" s="138" t="s">
        <v>241</v>
      </c>
      <c r="AP48" s="139" t="s">
        <v>241</v>
      </c>
      <c r="AQ48" s="139" t="s">
        <v>241</v>
      </c>
      <c r="AR48" s="139" t="s">
        <v>241</v>
      </c>
      <c r="AS48" s="139" t="s">
        <v>241</v>
      </c>
      <c r="AT48" s="140" t="s">
        <v>241</v>
      </c>
      <c r="AU48" s="141" t="s">
        <v>241</v>
      </c>
      <c r="AV48" s="139" t="s">
        <v>241</v>
      </c>
      <c r="AW48" s="139" t="s">
        <v>241</v>
      </c>
      <c r="AX48" s="139" t="s">
        <v>241</v>
      </c>
      <c r="AY48" s="140" t="s">
        <v>241</v>
      </c>
      <c r="AZ48" s="122" t="s">
        <v>241</v>
      </c>
      <c r="BA48" s="123" t="s">
        <v>241</v>
      </c>
      <c r="BB48" s="123" t="s">
        <v>241</v>
      </c>
      <c r="BC48" s="123" t="s">
        <v>241</v>
      </c>
      <c r="BD48" s="122" t="s">
        <v>241</v>
      </c>
      <c r="BE48" s="123" t="s">
        <v>241</v>
      </c>
      <c r="BF48" s="123" t="s">
        <v>241</v>
      </c>
      <c r="BG48" s="123" t="s">
        <v>241</v>
      </c>
      <c r="BH48" s="123" t="s">
        <v>241</v>
      </c>
      <c r="BI48" s="123" t="s">
        <v>241</v>
      </c>
      <c r="BJ48" s="123" t="s">
        <v>241</v>
      </c>
      <c r="BK48" s="123" t="s">
        <v>241</v>
      </c>
      <c r="BL48" s="124" t="s">
        <v>241</v>
      </c>
      <c r="BM48" s="141" t="s">
        <v>241</v>
      </c>
      <c r="BN48" s="139" t="s">
        <v>241</v>
      </c>
      <c r="BO48" s="139" t="s">
        <v>241</v>
      </c>
      <c r="BP48" s="139" t="s">
        <v>241</v>
      </c>
      <c r="BQ48" s="139" t="s">
        <v>241</v>
      </c>
      <c r="BR48" s="140" t="s">
        <v>241</v>
      </c>
      <c r="BS48" s="141" t="s">
        <v>241</v>
      </c>
      <c r="BT48" s="139" t="s">
        <v>241</v>
      </c>
      <c r="BU48" s="139" t="s">
        <v>241</v>
      </c>
      <c r="BV48" s="139" t="s">
        <v>241</v>
      </c>
      <c r="BW48" s="139" t="s">
        <v>241</v>
      </c>
      <c r="BX48" s="139" t="s">
        <v>241</v>
      </c>
      <c r="BY48" s="140" t="s">
        <v>241</v>
      </c>
      <c r="BZ48" s="141" t="s">
        <v>241</v>
      </c>
      <c r="CA48" s="139" t="s">
        <v>241</v>
      </c>
      <c r="CB48" s="139" t="s">
        <v>241</v>
      </c>
      <c r="CC48" s="139" t="s">
        <v>241</v>
      </c>
      <c r="CD48" s="139" t="s">
        <v>241</v>
      </c>
      <c r="CE48" s="139" t="s">
        <v>241</v>
      </c>
      <c r="CF48" s="140" t="s">
        <v>241</v>
      </c>
      <c r="CG48" s="141" t="s">
        <v>241</v>
      </c>
      <c r="CH48" s="139" t="s">
        <v>241</v>
      </c>
      <c r="CI48" s="139" t="s">
        <v>241</v>
      </c>
      <c r="CJ48" s="139" t="s">
        <v>241</v>
      </c>
      <c r="CK48" s="139" t="s">
        <v>241</v>
      </c>
      <c r="CL48" s="154" t="s">
        <v>241</v>
      </c>
      <c r="CM48" s="127"/>
      <c r="CN48" s="122" t="s">
        <v>241</v>
      </c>
      <c r="CO48" s="123" t="s">
        <v>241</v>
      </c>
      <c r="CP48" s="123" t="s">
        <v>241</v>
      </c>
      <c r="CQ48" s="123" t="s">
        <v>241</v>
      </c>
      <c r="CR48" s="123">
        <v>1793</v>
      </c>
      <c r="CS48" s="123" t="s">
        <v>241</v>
      </c>
      <c r="CT48" s="123" t="s">
        <v>241</v>
      </c>
      <c r="CU48" s="123" t="s">
        <v>241</v>
      </c>
      <c r="CV48" s="124" t="s">
        <v>241</v>
      </c>
      <c r="CW48" s="128" t="s">
        <v>241</v>
      </c>
      <c r="CX48" s="123" t="s">
        <v>241</v>
      </c>
      <c r="CY48" s="123" t="s">
        <v>241</v>
      </c>
      <c r="CZ48" s="123" t="s">
        <v>241</v>
      </c>
      <c r="DA48" s="123" t="s">
        <v>241</v>
      </c>
      <c r="DB48" s="123" t="s">
        <v>241</v>
      </c>
      <c r="DC48" s="123" t="s">
        <v>241</v>
      </c>
      <c r="DD48" s="129" t="s">
        <v>241</v>
      </c>
      <c r="DE48" s="301"/>
      <c r="DF48" s="301"/>
      <c r="DG48" s="301"/>
      <c r="DH48" s="301"/>
      <c r="DI48" s="301"/>
    </row>
    <row r="49" spans="1:111" ht="22.5" customHeight="1">
      <c r="A49" s="306" t="s">
        <v>68</v>
      </c>
      <c r="B49" s="312">
        <v>247</v>
      </c>
      <c r="C49" s="146">
        <v>45705</v>
      </c>
      <c r="D49" s="155" t="s">
        <v>76</v>
      </c>
      <c r="E49" s="168" t="s">
        <v>77</v>
      </c>
      <c r="F49" s="103" t="s">
        <v>30</v>
      </c>
      <c r="G49" s="131" t="s">
        <v>51</v>
      </c>
      <c r="H49" s="313">
        <v>108880</v>
      </c>
      <c r="I49" s="647" t="str">
        <f>HYPERLINK("./通帳_公開用/外通帳Y228-250.pdf","通帳Y228-Y250")</f>
        <v>通帳Y228-Y250</v>
      </c>
      <c r="J49" s="133"/>
      <c r="K49" s="167" t="str">
        <f>HYPERLINK("./領収書_公開用/外領収書Y2見積書Y2.pdf","見積書Y2")</f>
        <v>見積書Y2</v>
      </c>
      <c r="L49" s="134" t="s">
        <v>241</v>
      </c>
      <c r="M49" s="135" t="s">
        <v>241</v>
      </c>
      <c r="N49" s="136" t="s">
        <v>241</v>
      </c>
      <c r="O49" s="135" t="s">
        <v>241</v>
      </c>
      <c r="P49" s="137" t="s">
        <v>241</v>
      </c>
      <c r="Q49" s="113" t="s">
        <v>241</v>
      </c>
      <c r="R49" s="114" t="s">
        <v>241</v>
      </c>
      <c r="S49" s="114">
        <v>108880</v>
      </c>
      <c r="T49" s="114" t="s">
        <v>241</v>
      </c>
      <c r="U49" s="113" t="s">
        <v>241</v>
      </c>
      <c r="V49" s="114" t="s">
        <v>241</v>
      </c>
      <c r="W49" s="114" t="s">
        <v>241</v>
      </c>
      <c r="X49" s="114" t="s">
        <v>241</v>
      </c>
      <c r="Y49" s="113" t="s">
        <v>241</v>
      </c>
      <c r="Z49" s="114" t="s">
        <v>241</v>
      </c>
      <c r="AA49" s="114" t="s">
        <v>241</v>
      </c>
      <c r="AB49" s="114" t="s">
        <v>241</v>
      </c>
      <c r="AC49" s="114" t="s">
        <v>241</v>
      </c>
      <c r="AD49" s="114" t="s">
        <v>241</v>
      </c>
      <c r="AE49" s="114" t="s">
        <v>241</v>
      </c>
      <c r="AF49" s="113" t="s">
        <v>241</v>
      </c>
      <c r="AG49" s="115" t="s">
        <v>241</v>
      </c>
      <c r="AH49" s="38"/>
      <c r="AI49" s="138" t="s">
        <v>241</v>
      </c>
      <c r="AJ49" s="139" t="s">
        <v>241</v>
      </c>
      <c r="AK49" s="139" t="s">
        <v>241</v>
      </c>
      <c r="AL49" s="139" t="s">
        <v>241</v>
      </c>
      <c r="AM49" s="139" t="s">
        <v>241</v>
      </c>
      <c r="AN49" s="118"/>
      <c r="AO49" s="138" t="s">
        <v>241</v>
      </c>
      <c r="AP49" s="139" t="s">
        <v>241</v>
      </c>
      <c r="AQ49" s="139" t="s">
        <v>241</v>
      </c>
      <c r="AR49" s="139" t="s">
        <v>241</v>
      </c>
      <c r="AS49" s="139" t="s">
        <v>241</v>
      </c>
      <c r="AT49" s="140" t="s">
        <v>241</v>
      </c>
      <c r="AU49" s="141" t="s">
        <v>241</v>
      </c>
      <c r="AV49" s="139" t="s">
        <v>241</v>
      </c>
      <c r="AW49" s="139" t="s">
        <v>241</v>
      </c>
      <c r="AX49" s="139" t="s">
        <v>241</v>
      </c>
      <c r="AY49" s="140" t="s">
        <v>241</v>
      </c>
      <c r="AZ49" s="122" t="s">
        <v>241</v>
      </c>
      <c r="BA49" s="123" t="s">
        <v>241</v>
      </c>
      <c r="BB49" s="123" t="s">
        <v>241</v>
      </c>
      <c r="BC49" s="123" t="s">
        <v>241</v>
      </c>
      <c r="BD49" s="122" t="s">
        <v>241</v>
      </c>
      <c r="BE49" s="123" t="s">
        <v>241</v>
      </c>
      <c r="BF49" s="123" t="s">
        <v>241</v>
      </c>
      <c r="BG49" s="123" t="s">
        <v>241</v>
      </c>
      <c r="BH49" s="123" t="s">
        <v>241</v>
      </c>
      <c r="BI49" s="123" t="s">
        <v>241</v>
      </c>
      <c r="BJ49" s="123" t="s">
        <v>241</v>
      </c>
      <c r="BK49" s="123" t="s">
        <v>241</v>
      </c>
      <c r="BL49" s="124" t="s">
        <v>241</v>
      </c>
      <c r="BM49" s="141" t="s">
        <v>241</v>
      </c>
      <c r="BN49" s="139" t="s">
        <v>241</v>
      </c>
      <c r="BO49" s="139" t="s">
        <v>241</v>
      </c>
      <c r="BP49" s="139" t="s">
        <v>241</v>
      </c>
      <c r="BQ49" s="139" t="s">
        <v>241</v>
      </c>
      <c r="BR49" s="140" t="s">
        <v>241</v>
      </c>
      <c r="BS49" s="141" t="s">
        <v>241</v>
      </c>
      <c r="BT49" s="139" t="s">
        <v>241</v>
      </c>
      <c r="BU49" s="139" t="s">
        <v>241</v>
      </c>
      <c r="BV49" s="139" t="s">
        <v>241</v>
      </c>
      <c r="BW49" s="139" t="s">
        <v>241</v>
      </c>
      <c r="BX49" s="139" t="s">
        <v>241</v>
      </c>
      <c r="BY49" s="140" t="s">
        <v>241</v>
      </c>
      <c r="BZ49" s="141" t="s">
        <v>241</v>
      </c>
      <c r="CA49" s="139" t="s">
        <v>241</v>
      </c>
      <c r="CB49" s="139" t="s">
        <v>241</v>
      </c>
      <c r="CC49" s="139" t="s">
        <v>241</v>
      </c>
      <c r="CD49" s="139" t="s">
        <v>241</v>
      </c>
      <c r="CE49" s="139" t="s">
        <v>241</v>
      </c>
      <c r="CF49" s="140" t="s">
        <v>241</v>
      </c>
      <c r="CG49" s="141" t="s">
        <v>241</v>
      </c>
      <c r="CH49" s="139" t="s">
        <v>241</v>
      </c>
      <c r="CI49" s="139" t="s">
        <v>241</v>
      </c>
      <c r="CJ49" s="139" t="s">
        <v>241</v>
      </c>
      <c r="CK49" s="139" t="s">
        <v>241</v>
      </c>
      <c r="CL49" s="154" t="s">
        <v>241</v>
      </c>
      <c r="CM49" s="127"/>
      <c r="CN49" s="122" t="s">
        <v>241</v>
      </c>
      <c r="CO49" s="123">
        <v>108880</v>
      </c>
      <c r="CP49" s="123" t="s">
        <v>241</v>
      </c>
      <c r="CQ49" s="123" t="s">
        <v>241</v>
      </c>
      <c r="CR49" s="123" t="s">
        <v>241</v>
      </c>
      <c r="CS49" s="123" t="s">
        <v>241</v>
      </c>
      <c r="CT49" s="123" t="s">
        <v>241</v>
      </c>
      <c r="CU49" s="123" t="s">
        <v>241</v>
      </c>
      <c r="CV49" s="124" t="s">
        <v>241</v>
      </c>
      <c r="CW49" s="128" t="s">
        <v>241</v>
      </c>
      <c r="CX49" s="123" t="s">
        <v>241</v>
      </c>
      <c r="CY49" s="123" t="s">
        <v>241</v>
      </c>
      <c r="CZ49" s="123" t="s">
        <v>241</v>
      </c>
      <c r="DA49" s="123" t="s">
        <v>241</v>
      </c>
      <c r="DB49" s="123" t="s">
        <v>241</v>
      </c>
      <c r="DC49" s="123" t="s">
        <v>241</v>
      </c>
      <c r="DD49" s="129" t="s">
        <v>241</v>
      </c>
      <c r="DE49" s="56"/>
      <c r="DF49" s="56"/>
      <c r="DG49" s="56"/>
    </row>
    <row r="50" spans="1:111" ht="22.5" customHeight="1">
      <c r="A50" s="306" t="s">
        <v>68</v>
      </c>
      <c r="B50" s="312">
        <v>248</v>
      </c>
      <c r="C50" s="146">
        <v>45705</v>
      </c>
      <c r="D50" s="155" t="s">
        <v>73</v>
      </c>
      <c r="E50" s="168" t="s">
        <v>74</v>
      </c>
      <c r="F50" s="103" t="s">
        <v>30</v>
      </c>
      <c r="G50" s="131" t="s">
        <v>55</v>
      </c>
      <c r="H50" s="313">
        <v>770</v>
      </c>
      <c r="I50" s="645"/>
      <c r="J50" s="133"/>
      <c r="K50" s="169"/>
      <c r="L50" s="134" t="s">
        <v>241</v>
      </c>
      <c r="M50" s="135" t="s">
        <v>241</v>
      </c>
      <c r="N50" s="136" t="s">
        <v>241</v>
      </c>
      <c r="O50" s="135" t="s">
        <v>241</v>
      </c>
      <c r="P50" s="137" t="s">
        <v>241</v>
      </c>
      <c r="Q50" s="113" t="s">
        <v>241</v>
      </c>
      <c r="R50" s="114" t="s">
        <v>241</v>
      </c>
      <c r="S50" s="114" t="s">
        <v>241</v>
      </c>
      <c r="T50" s="114" t="s">
        <v>241</v>
      </c>
      <c r="U50" s="113" t="s">
        <v>241</v>
      </c>
      <c r="V50" s="114" t="s">
        <v>241</v>
      </c>
      <c r="W50" s="114">
        <v>770</v>
      </c>
      <c r="X50" s="114" t="s">
        <v>241</v>
      </c>
      <c r="Y50" s="113" t="s">
        <v>241</v>
      </c>
      <c r="Z50" s="114" t="s">
        <v>241</v>
      </c>
      <c r="AA50" s="114" t="s">
        <v>241</v>
      </c>
      <c r="AB50" s="114" t="s">
        <v>241</v>
      </c>
      <c r="AC50" s="114" t="s">
        <v>241</v>
      </c>
      <c r="AD50" s="114" t="s">
        <v>241</v>
      </c>
      <c r="AE50" s="114" t="s">
        <v>241</v>
      </c>
      <c r="AF50" s="113" t="s">
        <v>241</v>
      </c>
      <c r="AG50" s="115" t="s">
        <v>241</v>
      </c>
      <c r="AH50" s="38"/>
      <c r="AI50" s="138" t="s">
        <v>241</v>
      </c>
      <c r="AJ50" s="139" t="s">
        <v>241</v>
      </c>
      <c r="AK50" s="139" t="s">
        <v>241</v>
      </c>
      <c r="AL50" s="139" t="s">
        <v>241</v>
      </c>
      <c r="AM50" s="139" t="s">
        <v>241</v>
      </c>
      <c r="AN50" s="118"/>
      <c r="AO50" s="138" t="s">
        <v>241</v>
      </c>
      <c r="AP50" s="139" t="s">
        <v>241</v>
      </c>
      <c r="AQ50" s="139" t="s">
        <v>241</v>
      </c>
      <c r="AR50" s="139" t="s">
        <v>241</v>
      </c>
      <c r="AS50" s="139" t="s">
        <v>241</v>
      </c>
      <c r="AT50" s="140" t="s">
        <v>241</v>
      </c>
      <c r="AU50" s="141" t="s">
        <v>241</v>
      </c>
      <c r="AV50" s="139" t="s">
        <v>241</v>
      </c>
      <c r="AW50" s="139" t="s">
        <v>241</v>
      </c>
      <c r="AX50" s="139" t="s">
        <v>241</v>
      </c>
      <c r="AY50" s="140" t="s">
        <v>241</v>
      </c>
      <c r="AZ50" s="122" t="s">
        <v>241</v>
      </c>
      <c r="BA50" s="123" t="s">
        <v>241</v>
      </c>
      <c r="BB50" s="123" t="s">
        <v>241</v>
      </c>
      <c r="BC50" s="123" t="s">
        <v>241</v>
      </c>
      <c r="BD50" s="122" t="s">
        <v>241</v>
      </c>
      <c r="BE50" s="123" t="s">
        <v>241</v>
      </c>
      <c r="BF50" s="123" t="s">
        <v>241</v>
      </c>
      <c r="BG50" s="123" t="s">
        <v>241</v>
      </c>
      <c r="BH50" s="123" t="s">
        <v>241</v>
      </c>
      <c r="BI50" s="123" t="s">
        <v>241</v>
      </c>
      <c r="BJ50" s="123" t="s">
        <v>241</v>
      </c>
      <c r="BK50" s="123" t="s">
        <v>241</v>
      </c>
      <c r="BL50" s="124" t="s">
        <v>241</v>
      </c>
      <c r="BM50" s="142" t="s">
        <v>241</v>
      </c>
      <c r="BN50" s="143" t="s">
        <v>241</v>
      </c>
      <c r="BO50" s="143" t="s">
        <v>241</v>
      </c>
      <c r="BP50" s="143" t="s">
        <v>241</v>
      </c>
      <c r="BQ50" s="143" t="s">
        <v>241</v>
      </c>
      <c r="BR50" s="144" t="s">
        <v>241</v>
      </c>
      <c r="BS50" s="141" t="s">
        <v>241</v>
      </c>
      <c r="BT50" s="139" t="s">
        <v>241</v>
      </c>
      <c r="BU50" s="139" t="s">
        <v>241</v>
      </c>
      <c r="BV50" s="139" t="s">
        <v>241</v>
      </c>
      <c r="BW50" s="139" t="s">
        <v>241</v>
      </c>
      <c r="BX50" s="139" t="s">
        <v>241</v>
      </c>
      <c r="BY50" s="140" t="s">
        <v>241</v>
      </c>
      <c r="BZ50" s="141" t="s">
        <v>241</v>
      </c>
      <c r="CA50" s="139" t="s">
        <v>241</v>
      </c>
      <c r="CB50" s="139" t="s">
        <v>241</v>
      </c>
      <c r="CC50" s="139" t="s">
        <v>241</v>
      </c>
      <c r="CD50" s="139" t="s">
        <v>241</v>
      </c>
      <c r="CE50" s="139" t="s">
        <v>241</v>
      </c>
      <c r="CF50" s="140" t="s">
        <v>241</v>
      </c>
      <c r="CG50" s="142" t="s">
        <v>241</v>
      </c>
      <c r="CH50" s="143" t="s">
        <v>241</v>
      </c>
      <c r="CI50" s="143" t="s">
        <v>241</v>
      </c>
      <c r="CJ50" s="143" t="s">
        <v>241</v>
      </c>
      <c r="CK50" s="143" t="s">
        <v>241</v>
      </c>
      <c r="CL50" s="145" t="s">
        <v>241</v>
      </c>
      <c r="CM50" s="127"/>
      <c r="CN50" s="122" t="s">
        <v>241</v>
      </c>
      <c r="CO50" s="123" t="s">
        <v>241</v>
      </c>
      <c r="CP50" s="123" t="s">
        <v>241</v>
      </c>
      <c r="CQ50" s="123" t="s">
        <v>241</v>
      </c>
      <c r="CR50" s="123" t="s">
        <v>241</v>
      </c>
      <c r="CS50" s="123">
        <v>770</v>
      </c>
      <c r="CT50" s="123" t="s">
        <v>241</v>
      </c>
      <c r="CU50" s="123" t="s">
        <v>241</v>
      </c>
      <c r="CV50" s="124" t="s">
        <v>241</v>
      </c>
      <c r="CW50" s="128" t="s">
        <v>241</v>
      </c>
      <c r="CX50" s="123" t="s">
        <v>241</v>
      </c>
      <c r="CY50" s="123" t="s">
        <v>241</v>
      </c>
      <c r="CZ50" s="123" t="s">
        <v>241</v>
      </c>
      <c r="DA50" s="123" t="s">
        <v>241</v>
      </c>
      <c r="DB50" s="123" t="s">
        <v>241</v>
      </c>
      <c r="DC50" s="123" t="s">
        <v>241</v>
      </c>
      <c r="DD50" s="129" t="s">
        <v>241</v>
      </c>
      <c r="DE50" s="56"/>
      <c r="DF50" s="56"/>
      <c r="DG50" s="56"/>
    </row>
    <row r="51" spans="1:111" ht="22.5" customHeight="1">
      <c r="A51" s="306" t="s">
        <v>68</v>
      </c>
      <c r="B51" s="312">
        <v>249</v>
      </c>
      <c r="C51" s="146">
        <v>45705</v>
      </c>
      <c r="D51" s="155" t="s">
        <v>73</v>
      </c>
      <c r="E51" s="168" t="s">
        <v>78</v>
      </c>
      <c r="F51" s="103" t="s">
        <v>30</v>
      </c>
      <c r="G51" s="131" t="s">
        <v>55</v>
      </c>
      <c r="H51" s="313">
        <v>220</v>
      </c>
      <c r="I51" s="646"/>
      <c r="J51" s="133"/>
      <c r="K51" s="133"/>
      <c r="L51" s="134" t="s">
        <v>241</v>
      </c>
      <c r="M51" s="135" t="s">
        <v>241</v>
      </c>
      <c r="N51" s="136" t="s">
        <v>241</v>
      </c>
      <c r="O51" s="135" t="s">
        <v>241</v>
      </c>
      <c r="P51" s="137" t="s">
        <v>241</v>
      </c>
      <c r="Q51" s="113" t="s">
        <v>241</v>
      </c>
      <c r="R51" s="114" t="s">
        <v>241</v>
      </c>
      <c r="S51" s="114" t="s">
        <v>241</v>
      </c>
      <c r="T51" s="114" t="s">
        <v>241</v>
      </c>
      <c r="U51" s="113" t="s">
        <v>241</v>
      </c>
      <c r="V51" s="114" t="s">
        <v>241</v>
      </c>
      <c r="W51" s="114">
        <v>220</v>
      </c>
      <c r="X51" s="114" t="s">
        <v>241</v>
      </c>
      <c r="Y51" s="113" t="s">
        <v>241</v>
      </c>
      <c r="Z51" s="114" t="s">
        <v>241</v>
      </c>
      <c r="AA51" s="114" t="s">
        <v>241</v>
      </c>
      <c r="AB51" s="114" t="s">
        <v>241</v>
      </c>
      <c r="AC51" s="114" t="s">
        <v>241</v>
      </c>
      <c r="AD51" s="114" t="s">
        <v>241</v>
      </c>
      <c r="AE51" s="114" t="s">
        <v>241</v>
      </c>
      <c r="AF51" s="113" t="s">
        <v>241</v>
      </c>
      <c r="AG51" s="115" t="s">
        <v>241</v>
      </c>
      <c r="AH51" s="38"/>
      <c r="AI51" s="138" t="s">
        <v>241</v>
      </c>
      <c r="AJ51" s="139" t="s">
        <v>241</v>
      </c>
      <c r="AK51" s="139" t="s">
        <v>241</v>
      </c>
      <c r="AL51" s="139" t="s">
        <v>241</v>
      </c>
      <c r="AM51" s="139" t="s">
        <v>241</v>
      </c>
      <c r="AN51" s="118"/>
      <c r="AO51" s="138" t="s">
        <v>241</v>
      </c>
      <c r="AP51" s="139" t="s">
        <v>241</v>
      </c>
      <c r="AQ51" s="139" t="s">
        <v>241</v>
      </c>
      <c r="AR51" s="139" t="s">
        <v>241</v>
      </c>
      <c r="AS51" s="139" t="s">
        <v>241</v>
      </c>
      <c r="AT51" s="140" t="s">
        <v>241</v>
      </c>
      <c r="AU51" s="141" t="s">
        <v>241</v>
      </c>
      <c r="AV51" s="139" t="s">
        <v>241</v>
      </c>
      <c r="AW51" s="139" t="s">
        <v>241</v>
      </c>
      <c r="AX51" s="139" t="s">
        <v>241</v>
      </c>
      <c r="AY51" s="140" t="s">
        <v>241</v>
      </c>
      <c r="AZ51" s="122" t="s">
        <v>241</v>
      </c>
      <c r="BA51" s="123" t="s">
        <v>241</v>
      </c>
      <c r="BB51" s="123" t="s">
        <v>241</v>
      </c>
      <c r="BC51" s="123" t="s">
        <v>241</v>
      </c>
      <c r="BD51" s="122" t="s">
        <v>241</v>
      </c>
      <c r="BE51" s="123" t="s">
        <v>241</v>
      </c>
      <c r="BF51" s="123" t="s">
        <v>241</v>
      </c>
      <c r="BG51" s="123" t="s">
        <v>241</v>
      </c>
      <c r="BH51" s="123" t="s">
        <v>241</v>
      </c>
      <c r="BI51" s="123" t="s">
        <v>241</v>
      </c>
      <c r="BJ51" s="123" t="s">
        <v>241</v>
      </c>
      <c r="BK51" s="123" t="s">
        <v>241</v>
      </c>
      <c r="BL51" s="124" t="s">
        <v>241</v>
      </c>
      <c r="BM51" s="141" t="s">
        <v>241</v>
      </c>
      <c r="BN51" s="139" t="s">
        <v>241</v>
      </c>
      <c r="BO51" s="139" t="s">
        <v>241</v>
      </c>
      <c r="BP51" s="139" t="s">
        <v>241</v>
      </c>
      <c r="BQ51" s="139" t="s">
        <v>241</v>
      </c>
      <c r="BR51" s="140" t="s">
        <v>241</v>
      </c>
      <c r="BS51" s="141" t="s">
        <v>241</v>
      </c>
      <c r="BT51" s="139" t="s">
        <v>241</v>
      </c>
      <c r="BU51" s="139" t="s">
        <v>241</v>
      </c>
      <c r="BV51" s="139" t="s">
        <v>241</v>
      </c>
      <c r="BW51" s="139" t="s">
        <v>241</v>
      </c>
      <c r="BX51" s="139" t="s">
        <v>241</v>
      </c>
      <c r="BY51" s="140" t="s">
        <v>241</v>
      </c>
      <c r="BZ51" s="141" t="s">
        <v>241</v>
      </c>
      <c r="CA51" s="139" t="s">
        <v>241</v>
      </c>
      <c r="CB51" s="139" t="s">
        <v>241</v>
      </c>
      <c r="CC51" s="139" t="s">
        <v>241</v>
      </c>
      <c r="CD51" s="139" t="s">
        <v>241</v>
      </c>
      <c r="CE51" s="139" t="s">
        <v>241</v>
      </c>
      <c r="CF51" s="140" t="s">
        <v>241</v>
      </c>
      <c r="CG51" s="141" t="s">
        <v>241</v>
      </c>
      <c r="CH51" s="139" t="s">
        <v>241</v>
      </c>
      <c r="CI51" s="139" t="s">
        <v>241</v>
      </c>
      <c r="CJ51" s="139" t="s">
        <v>241</v>
      </c>
      <c r="CK51" s="139" t="s">
        <v>241</v>
      </c>
      <c r="CL51" s="154" t="s">
        <v>241</v>
      </c>
      <c r="CM51" s="127"/>
      <c r="CN51" s="122" t="s">
        <v>241</v>
      </c>
      <c r="CO51" s="123" t="s">
        <v>241</v>
      </c>
      <c r="CP51" s="123" t="s">
        <v>241</v>
      </c>
      <c r="CQ51" s="123" t="s">
        <v>241</v>
      </c>
      <c r="CR51" s="123" t="s">
        <v>241</v>
      </c>
      <c r="CS51" s="123">
        <v>220</v>
      </c>
      <c r="CT51" s="123" t="s">
        <v>241</v>
      </c>
      <c r="CU51" s="123" t="s">
        <v>241</v>
      </c>
      <c r="CV51" s="124" t="s">
        <v>241</v>
      </c>
      <c r="CW51" s="128" t="s">
        <v>241</v>
      </c>
      <c r="CX51" s="123" t="s">
        <v>241</v>
      </c>
      <c r="CY51" s="123" t="s">
        <v>241</v>
      </c>
      <c r="CZ51" s="123" t="s">
        <v>241</v>
      </c>
      <c r="DA51" s="123" t="s">
        <v>241</v>
      </c>
      <c r="DB51" s="123" t="s">
        <v>241</v>
      </c>
      <c r="DC51" s="123" t="s">
        <v>241</v>
      </c>
      <c r="DD51" s="129" t="s">
        <v>241</v>
      </c>
      <c r="DE51" s="56"/>
      <c r="DF51" s="56"/>
      <c r="DG51" s="56"/>
    </row>
    <row r="52" spans="1:111" ht="22.5" customHeight="1">
      <c r="A52" s="306" t="s">
        <v>68</v>
      </c>
      <c r="B52" s="312">
        <v>434</v>
      </c>
      <c r="C52" s="146">
        <v>45708</v>
      </c>
      <c r="D52" s="155" t="s">
        <v>79</v>
      </c>
      <c r="E52" s="170" t="s">
        <v>80</v>
      </c>
      <c r="F52" s="156" t="s">
        <v>30</v>
      </c>
      <c r="G52" s="131" t="s">
        <v>64</v>
      </c>
      <c r="H52" s="313">
        <v>78650</v>
      </c>
      <c r="I52" s="159" t="str">
        <f>HYPERLINK("./通帳_公開用/外通帳Y412-434.pdf","通帳Y412-Y434")</f>
        <v>通帳Y412-Y434</v>
      </c>
      <c r="J52" s="133"/>
      <c r="K52" s="167" t="str">
        <f>HYPERLINK("./領収書_公開用/外領収書Y3請求書Y3.pdf","請求書Y3")</f>
        <v>請求書Y3</v>
      </c>
      <c r="L52" s="134" t="s">
        <v>241</v>
      </c>
      <c r="M52" s="135" t="s">
        <v>241</v>
      </c>
      <c r="N52" s="136" t="s">
        <v>241</v>
      </c>
      <c r="O52" s="135" t="s">
        <v>241</v>
      </c>
      <c r="P52" s="137" t="s">
        <v>241</v>
      </c>
      <c r="Q52" s="113" t="s">
        <v>241</v>
      </c>
      <c r="R52" s="114" t="s">
        <v>241</v>
      </c>
      <c r="S52" s="114" t="s">
        <v>241</v>
      </c>
      <c r="T52" s="114" t="s">
        <v>241</v>
      </c>
      <c r="U52" s="113" t="s">
        <v>241</v>
      </c>
      <c r="V52" s="114" t="s">
        <v>241</v>
      </c>
      <c r="W52" s="114" t="s">
        <v>241</v>
      </c>
      <c r="X52" s="114" t="s">
        <v>241</v>
      </c>
      <c r="Y52" s="113" t="s">
        <v>241</v>
      </c>
      <c r="Z52" s="114" t="s">
        <v>241</v>
      </c>
      <c r="AA52" s="114" t="s">
        <v>241</v>
      </c>
      <c r="AB52" s="114" t="s">
        <v>241</v>
      </c>
      <c r="AC52" s="114" t="s">
        <v>241</v>
      </c>
      <c r="AD52" s="114" t="s">
        <v>241</v>
      </c>
      <c r="AE52" s="114" t="s">
        <v>241</v>
      </c>
      <c r="AF52" s="113">
        <v>78650</v>
      </c>
      <c r="AG52" s="115" t="s">
        <v>241</v>
      </c>
      <c r="AH52" s="38"/>
      <c r="AI52" s="138" t="s">
        <v>241</v>
      </c>
      <c r="AJ52" s="139" t="s">
        <v>241</v>
      </c>
      <c r="AK52" s="139" t="s">
        <v>241</v>
      </c>
      <c r="AL52" s="139" t="s">
        <v>241</v>
      </c>
      <c r="AM52" s="139" t="s">
        <v>241</v>
      </c>
      <c r="AN52" s="118"/>
      <c r="AO52" s="138" t="s">
        <v>241</v>
      </c>
      <c r="AP52" s="139" t="s">
        <v>241</v>
      </c>
      <c r="AQ52" s="139" t="s">
        <v>241</v>
      </c>
      <c r="AR52" s="139" t="s">
        <v>241</v>
      </c>
      <c r="AS52" s="139" t="s">
        <v>241</v>
      </c>
      <c r="AT52" s="140" t="s">
        <v>241</v>
      </c>
      <c r="AU52" s="141" t="s">
        <v>241</v>
      </c>
      <c r="AV52" s="139" t="s">
        <v>241</v>
      </c>
      <c r="AW52" s="139" t="s">
        <v>241</v>
      </c>
      <c r="AX52" s="139" t="s">
        <v>241</v>
      </c>
      <c r="AY52" s="140" t="s">
        <v>241</v>
      </c>
      <c r="AZ52" s="122" t="s">
        <v>241</v>
      </c>
      <c r="BA52" s="123" t="s">
        <v>241</v>
      </c>
      <c r="BB52" s="123" t="s">
        <v>241</v>
      </c>
      <c r="BC52" s="123" t="s">
        <v>241</v>
      </c>
      <c r="BD52" s="122" t="s">
        <v>241</v>
      </c>
      <c r="BE52" s="123" t="s">
        <v>241</v>
      </c>
      <c r="BF52" s="123" t="s">
        <v>241</v>
      </c>
      <c r="BG52" s="123" t="s">
        <v>241</v>
      </c>
      <c r="BH52" s="123" t="s">
        <v>241</v>
      </c>
      <c r="BI52" s="123" t="s">
        <v>241</v>
      </c>
      <c r="BJ52" s="123" t="s">
        <v>241</v>
      </c>
      <c r="BK52" s="123" t="s">
        <v>241</v>
      </c>
      <c r="BL52" s="124" t="s">
        <v>241</v>
      </c>
      <c r="BM52" s="141" t="s">
        <v>241</v>
      </c>
      <c r="BN52" s="139" t="s">
        <v>241</v>
      </c>
      <c r="BO52" s="139" t="s">
        <v>241</v>
      </c>
      <c r="BP52" s="139" t="s">
        <v>241</v>
      </c>
      <c r="BQ52" s="139" t="s">
        <v>241</v>
      </c>
      <c r="BR52" s="140" t="s">
        <v>241</v>
      </c>
      <c r="BS52" s="141" t="s">
        <v>241</v>
      </c>
      <c r="BT52" s="139" t="s">
        <v>241</v>
      </c>
      <c r="BU52" s="139" t="s">
        <v>241</v>
      </c>
      <c r="BV52" s="139" t="s">
        <v>241</v>
      </c>
      <c r="BW52" s="139" t="s">
        <v>241</v>
      </c>
      <c r="BX52" s="139" t="s">
        <v>241</v>
      </c>
      <c r="BY52" s="140" t="s">
        <v>241</v>
      </c>
      <c r="BZ52" s="141" t="s">
        <v>241</v>
      </c>
      <c r="CA52" s="139" t="s">
        <v>241</v>
      </c>
      <c r="CB52" s="139" t="s">
        <v>241</v>
      </c>
      <c r="CC52" s="139" t="s">
        <v>241</v>
      </c>
      <c r="CD52" s="139" t="s">
        <v>241</v>
      </c>
      <c r="CE52" s="139" t="s">
        <v>241</v>
      </c>
      <c r="CF52" s="140" t="s">
        <v>241</v>
      </c>
      <c r="CG52" s="141" t="s">
        <v>241</v>
      </c>
      <c r="CH52" s="139" t="s">
        <v>241</v>
      </c>
      <c r="CI52" s="139" t="s">
        <v>241</v>
      </c>
      <c r="CJ52" s="139" t="s">
        <v>241</v>
      </c>
      <c r="CK52" s="139" t="s">
        <v>241</v>
      </c>
      <c r="CL52" s="154" t="s">
        <v>241</v>
      </c>
      <c r="CM52" s="127"/>
      <c r="CN52" s="122" t="s">
        <v>241</v>
      </c>
      <c r="CO52" s="123" t="s">
        <v>241</v>
      </c>
      <c r="CP52" s="123" t="s">
        <v>241</v>
      </c>
      <c r="CQ52" s="123" t="s">
        <v>241</v>
      </c>
      <c r="CR52" s="123" t="s">
        <v>241</v>
      </c>
      <c r="CS52" s="123" t="s">
        <v>241</v>
      </c>
      <c r="CT52" s="123" t="s">
        <v>241</v>
      </c>
      <c r="CU52" s="123" t="s">
        <v>241</v>
      </c>
      <c r="CV52" s="124">
        <v>78650</v>
      </c>
      <c r="CW52" s="128" t="s">
        <v>241</v>
      </c>
      <c r="CX52" s="123" t="s">
        <v>241</v>
      </c>
      <c r="CY52" s="123" t="s">
        <v>241</v>
      </c>
      <c r="CZ52" s="123" t="s">
        <v>241</v>
      </c>
      <c r="DA52" s="123" t="s">
        <v>241</v>
      </c>
      <c r="DB52" s="123" t="s">
        <v>241</v>
      </c>
      <c r="DC52" s="123" t="s">
        <v>241</v>
      </c>
      <c r="DD52" s="129" t="s">
        <v>241</v>
      </c>
      <c r="DE52" s="56"/>
      <c r="DF52" s="56"/>
      <c r="DG52" s="56"/>
    </row>
    <row r="53" spans="1:111" ht="22.5" customHeight="1">
      <c r="A53" s="306" t="s">
        <v>68</v>
      </c>
      <c r="B53" s="312">
        <v>435</v>
      </c>
      <c r="C53" s="146">
        <v>45708</v>
      </c>
      <c r="D53" s="155" t="s">
        <v>73</v>
      </c>
      <c r="E53" s="168" t="s">
        <v>74</v>
      </c>
      <c r="F53" s="103" t="s">
        <v>30</v>
      </c>
      <c r="G53" s="131" t="s">
        <v>55</v>
      </c>
      <c r="H53" s="313">
        <v>440</v>
      </c>
      <c r="I53" s="159" t="str">
        <f>HYPERLINK("./通帳_公開用/外通帳Y435-457.pdf","通帳Y435-Y457")</f>
        <v>通帳Y435-Y457</v>
      </c>
      <c r="J53" s="133"/>
      <c r="K53" s="169"/>
      <c r="L53" s="134" t="s">
        <v>241</v>
      </c>
      <c r="M53" s="135" t="s">
        <v>241</v>
      </c>
      <c r="N53" s="136" t="s">
        <v>241</v>
      </c>
      <c r="O53" s="135" t="s">
        <v>241</v>
      </c>
      <c r="P53" s="137" t="s">
        <v>241</v>
      </c>
      <c r="Q53" s="113" t="s">
        <v>241</v>
      </c>
      <c r="R53" s="114" t="s">
        <v>241</v>
      </c>
      <c r="S53" s="114" t="s">
        <v>241</v>
      </c>
      <c r="T53" s="114" t="s">
        <v>241</v>
      </c>
      <c r="U53" s="113" t="s">
        <v>241</v>
      </c>
      <c r="V53" s="114" t="s">
        <v>241</v>
      </c>
      <c r="W53" s="114">
        <v>440</v>
      </c>
      <c r="X53" s="114" t="s">
        <v>241</v>
      </c>
      <c r="Y53" s="113" t="s">
        <v>241</v>
      </c>
      <c r="Z53" s="114" t="s">
        <v>241</v>
      </c>
      <c r="AA53" s="114" t="s">
        <v>241</v>
      </c>
      <c r="AB53" s="114" t="s">
        <v>241</v>
      </c>
      <c r="AC53" s="114" t="s">
        <v>241</v>
      </c>
      <c r="AD53" s="114" t="s">
        <v>241</v>
      </c>
      <c r="AE53" s="114" t="s">
        <v>241</v>
      </c>
      <c r="AF53" s="113" t="s">
        <v>241</v>
      </c>
      <c r="AG53" s="115" t="s">
        <v>241</v>
      </c>
      <c r="AH53" s="38"/>
      <c r="AI53" s="138" t="s">
        <v>241</v>
      </c>
      <c r="AJ53" s="139" t="s">
        <v>241</v>
      </c>
      <c r="AK53" s="139" t="s">
        <v>241</v>
      </c>
      <c r="AL53" s="139" t="s">
        <v>241</v>
      </c>
      <c r="AM53" s="139" t="s">
        <v>241</v>
      </c>
      <c r="AN53" s="118"/>
      <c r="AO53" s="138" t="s">
        <v>241</v>
      </c>
      <c r="AP53" s="139" t="s">
        <v>241</v>
      </c>
      <c r="AQ53" s="139" t="s">
        <v>241</v>
      </c>
      <c r="AR53" s="139" t="s">
        <v>241</v>
      </c>
      <c r="AS53" s="139" t="s">
        <v>241</v>
      </c>
      <c r="AT53" s="140" t="s">
        <v>241</v>
      </c>
      <c r="AU53" s="141" t="s">
        <v>241</v>
      </c>
      <c r="AV53" s="139" t="s">
        <v>241</v>
      </c>
      <c r="AW53" s="139" t="s">
        <v>241</v>
      </c>
      <c r="AX53" s="139" t="s">
        <v>241</v>
      </c>
      <c r="AY53" s="140" t="s">
        <v>241</v>
      </c>
      <c r="AZ53" s="122" t="s">
        <v>241</v>
      </c>
      <c r="BA53" s="123" t="s">
        <v>241</v>
      </c>
      <c r="BB53" s="123" t="s">
        <v>241</v>
      </c>
      <c r="BC53" s="123" t="s">
        <v>241</v>
      </c>
      <c r="BD53" s="122" t="s">
        <v>241</v>
      </c>
      <c r="BE53" s="123" t="s">
        <v>241</v>
      </c>
      <c r="BF53" s="123" t="s">
        <v>241</v>
      </c>
      <c r="BG53" s="123" t="s">
        <v>241</v>
      </c>
      <c r="BH53" s="123" t="s">
        <v>241</v>
      </c>
      <c r="BI53" s="123" t="s">
        <v>241</v>
      </c>
      <c r="BJ53" s="123" t="s">
        <v>241</v>
      </c>
      <c r="BK53" s="123" t="s">
        <v>241</v>
      </c>
      <c r="BL53" s="124" t="s">
        <v>241</v>
      </c>
      <c r="BM53" s="141" t="s">
        <v>241</v>
      </c>
      <c r="BN53" s="139" t="s">
        <v>241</v>
      </c>
      <c r="BO53" s="139" t="s">
        <v>241</v>
      </c>
      <c r="BP53" s="139" t="s">
        <v>241</v>
      </c>
      <c r="BQ53" s="139" t="s">
        <v>241</v>
      </c>
      <c r="BR53" s="140" t="s">
        <v>241</v>
      </c>
      <c r="BS53" s="141" t="s">
        <v>241</v>
      </c>
      <c r="BT53" s="139" t="s">
        <v>241</v>
      </c>
      <c r="BU53" s="139" t="s">
        <v>241</v>
      </c>
      <c r="BV53" s="139" t="s">
        <v>241</v>
      </c>
      <c r="BW53" s="139" t="s">
        <v>241</v>
      </c>
      <c r="BX53" s="139" t="s">
        <v>241</v>
      </c>
      <c r="BY53" s="140" t="s">
        <v>241</v>
      </c>
      <c r="BZ53" s="141" t="s">
        <v>241</v>
      </c>
      <c r="CA53" s="139" t="s">
        <v>241</v>
      </c>
      <c r="CB53" s="139" t="s">
        <v>241</v>
      </c>
      <c r="CC53" s="139" t="s">
        <v>241</v>
      </c>
      <c r="CD53" s="139" t="s">
        <v>241</v>
      </c>
      <c r="CE53" s="139" t="s">
        <v>241</v>
      </c>
      <c r="CF53" s="140" t="s">
        <v>241</v>
      </c>
      <c r="CG53" s="141" t="s">
        <v>241</v>
      </c>
      <c r="CH53" s="139" t="s">
        <v>241</v>
      </c>
      <c r="CI53" s="139" t="s">
        <v>241</v>
      </c>
      <c r="CJ53" s="139" t="s">
        <v>241</v>
      </c>
      <c r="CK53" s="139" t="s">
        <v>241</v>
      </c>
      <c r="CL53" s="154" t="s">
        <v>241</v>
      </c>
      <c r="CM53" s="127"/>
      <c r="CN53" s="122" t="s">
        <v>241</v>
      </c>
      <c r="CO53" s="123" t="s">
        <v>241</v>
      </c>
      <c r="CP53" s="123" t="s">
        <v>241</v>
      </c>
      <c r="CQ53" s="123" t="s">
        <v>241</v>
      </c>
      <c r="CR53" s="123" t="s">
        <v>241</v>
      </c>
      <c r="CS53" s="123">
        <v>440</v>
      </c>
      <c r="CT53" s="123" t="s">
        <v>241</v>
      </c>
      <c r="CU53" s="123" t="s">
        <v>241</v>
      </c>
      <c r="CV53" s="124" t="s">
        <v>241</v>
      </c>
      <c r="CW53" s="128" t="s">
        <v>241</v>
      </c>
      <c r="CX53" s="123" t="s">
        <v>241</v>
      </c>
      <c r="CY53" s="123" t="s">
        <v>241</v>
      </c>
      <c r="CZ53" s="123" t="s">
        <v>241</v>
      </c>
      <c r="DA53" s="123" t="s">
        <v>241</v>
      </c>
      <c r="DB53" s="123" t="s">
        <v>241</v>
      </c>
      <c r="DC53" s="123" t="s">
        <v>241</v>
      </c>
      <c r="DD53" s="129" t="s">
        <v>241</v>
      </c>
      <c r="DE53" s="56"/>
      <c r="DF53" s="56"/>
      <c r="DG53" s="56"/>
    </row>
    <row r="54" spans="1:111" ht="22.5" customHeight="1">
      <c r="A54" s="306" t="s">
        <v>68</v>
      </c>
      <c r="B54" s="312">
        <v>459</v>
      </c>
      <c r="C54" s="146">
        <v>45708</v>
      </c>
      <c r="D54" s="155" t="s">
        <v>81</v>
      </c>
      <c r="E54" s="168" t="s">
        <v>82</v>
      </c>
      <c r="F54" s="158" t="s">
        <v>30</v>
      </c>
      <c r="G54" s="131" t="s">
        <v>64</v>
      </c>
      <c r="H54" s="313">
        <v>85000</v>
      </c>
      <c r="I54" s="647" t="str">
        <f>HYPERLINK("./通帳_公開用/外通帳Y458-480.pdf","通帳Y458-Y480")</f>
        <v>通帳Y458-Y480</v>
      </c>
      <c r="J54" s="133"/>
      <c r="K54" s="167" t="str">
        <f>HYPERLINK("./領収書_公開用/外領収書Y4請求書Y4.pdf","請求書Y4")</f>
        <v>請求書Y4</v>
      </c>
      <c r="L54" s="134" t="s">
        <v>241</v>
      </c>
      <c r="M54" s="135" t="s">
        <v>241</v>
      </c>
      <c r="N54" s="136" t="s">
        <v>241</v>
      </c>
      <c r="O54" s="135" t="s">
        <v>241</v>
      </c>
      <c r="P54" s="137" t="s">
        <v>241</v>
      </c>
      <c r="Q54" s="113" t="s">
        <v>241</v>
      </c>
      <c r="R54" s="114" t="s">
        <v>241</v>
      </c>
      <c r="S54" s="114" t="s">
        <v>241</v>
      </c>
      <c r="T54" s="114" t="s">
        <v>241</v>
      </c>
      <c r="U54" s="113" t="s">
        <v>241</v>
      </c>
      <c r="V54" s="114" t="s">
        <v>241</v>
      </c>
      <c r="W54" s="114" t="s">
        <v>241</v>
      </c>
      <c r="X54" s="114" t="s">
        <v>241</v>
      </c>
      <c r="Y54" s="113" t="s">
        <v>241</v>
      </c>
      <c r="Z54" s="114" t="s">
        <v>241</v>
      </c>
      <c r="AA54" s="114" t="s">
        <v>241</v>
      </c>
      <c r="AB54" s="114" t="s">
        <v>241</v>
      </c>
      <c r="AC54" s="114" t="s">
        <v>241</v>
      </c>
      <c r="AD54" s="114" t="s">
        <v>241</v>
      </c>
      <c r="AE54" s="114" t="s">
        <v>241</v>
      </c>
      <c r="AF54" s="113">
        <v>85000</v>
      </c>
      <c r="AG54" s="115" t="s">
        <v>241</v>
      </c>
      <c r="AH54" s="38"/>
      <c r="AI54" s="138" t="s">
        <v>241</v>
      </c>
      <c r="AJ54" s="139" t="s">
        <v>241</v>
      </c>
      <c r="AK54" s="139" t="s">
        <v>241</v>
      </c>
      <c r="AL54" s="139" t="s">
        <v>241</v>
      </c>
      <c r="AM54" s="139" t="s">
        <v>241</v>
      </c>
      <c r="AN54" s="118"/>
      <c r="AO54" s="138" t="s">
        <v>241</v>
      </c>
      <c r="AP54" s="139" t="s">
        <v>241</v>
      </c>
      <c r="AQ54" s="139" t="s">
        <v>241</v>
      </c>
      <c r="AR54" s="139" t="s">
        <v>241</v>
      </c>
      <c r="AS54" s="139" t="s">
        <v>241</v>
      </c>
      <c r="AT54" s="140" t="s">
        <v>241</v>
      </c>
      <c r="AU54" s="141" t="s">
        <v>241</v>
      </c>
      <c r="AV54" s="139" t="s">
        <v>241</v>
      </c>
      <c r="AW54" s="139" t="s">
        <v>241</v>
      </c>
      <c r="AX54" s="139" t="s">
        <v>241</v>
      </c>
      <c r="AY54" s="140" t="s">
        <v>241</v>
      </c>
      <c r="AZ54" s="122" t="s">
        <v>241</v>
      </c>
      <c r="BA54" s="123" t="s">
        <v>241</v>
      </c>
      <c r="BB54" s="123" t="s">
        <v>241</v>
      </c>
      <c r="BC54" s="123" t="s">
        <v>241</v>
      </c>
      <c r="BD54" s="122" t="s">
        <v>241</v>
      </c>
      <c r="BE54" s="123" t="s">
        <v>241</v>
      </c>
      <c r="BF54" s="123" t="s">
        <v>241</v>
      </c>
      <c r="BG54" s="123" t="s">
        <v>241</v>
      </c>
      <c r="BH54" s="123" t="s">
        <v>241</v>
      </c>
      <c r="BI54" s="123" t="s">
        <v>241</v>
      </c>
      <c r="BJ54" s="123" t="s">
        <v>241</v>
      </c>
      <c r="BK54" s="123" t="s">
        <v>241</v>
      </c>
      <c r="BL54" s="124" t="s">
        <v>241</v>
      </c>
      <c r="BM54" s="141" t="s">
        <v>241</v>
      </c>
      <c r="BN54" s="139" t="s">
        <v>241</v>
      </c>
      <c r="BO54" s="139" t="s">
        <v>241</v>
      </c>
      <c r="BP54" s="139" t="s">
        <v>241</v>
      </c>
      <c r="BQ54" s="139" t="s">
        <v>241</v>
      </c>
      <c r="BR54" s="140" t="s">
        <v>241</v>
      </c>
      <c r="BS54" s="141" t="s">
        <v>241</v>
      </c>
      <c r="BT54" s="139" t="s">
        <v>241</v>
      </c>
      <c r="BU54" s="139" t="s">
        <v>241</v>
      </c>
      <c r="BV54" s="139" t="s">
        <v>241</v>
      </c>
      <c r="BW54" s="139" t="s">
        <v>241</v>
      </c>
      <c r="BX54" s="139" t="s">
        <v>241</v>
      </c>
      <c r="BY54" s="140" t="s">
        <v>241</v>
      </c>
      <c r="BZ54" s="141" t="s">
        <v>241</v>
      </c>
      <c r="CA54" s="139" t="s">
        <v>241</v>
      </c>
      <c r="CB54" s="139" t="s">
        <v>241</v>
      </c>
      <c r="CC54" s="139" t="s">
        <v>241</v>
      </c>
      <c r="CD54" s="139" t="s">
        <v>241</v>
      </c>
      <c r="CE54" s="139" t="s">
        <v>241</v>
      </c>
      <c r="CF54" s="140" t="s">
        <v>241</v>
      </c>
      <c r="CG54" s="141" t="s">
        <v>241</v>
      </c>
      <c r="CH54" s="139" t="s">
        <v>241</v>
      </c>
      <c r="CI54" s="139" t="s">
        <v>241</v>
      </c>
      <c r="CJ54" s="139" t="s">
        <v>241</v>
      </c>
      <c r="CK54" s="139" t="s">
        <v>241</v>
      </c>
      <c r="CL54" s="154" t="s">
        <v>241</v>
      </c>
      <c r="CM54" s="127"/>
      <c r="CN54" s="122" t="s">
        <v>241</v>
      </c>
      <c r="CO54" s="123" t="s">
        <v>241</v>
      </c>
      <c r="CP54" s="123" t="s">
        <v>241</v>
      </c>
      <c r="CQ54" s="123" t="s">
        <v>241</v>
      </c>
      <c r="CR54" s="123" t="s">
        <v>241</v>
      </c>
      <c r="CS54" s="123" t="s">
        <v>241</v>
      </c>
      <c r="CT54" s="123" t="s">
        <v>241</v>
      </c>
      <c r="CU54" s="123" t="s">
        <v>241</v>
      </c>
      <c r="CV54" s="124">
        <v>85000</v>
      </c>
      <c r="CW54" s="128" t="s">
        <v>241</v>
      </c>
      <c r="CX54" s="123" t="s">
        <v>241</v>
      </c>
      <c r="CY54" s="123" t="s">
        <v>241</v>
      </c>
      <c r="CZ54" s="123" t="s">
        <v>241</v>
      </c>
      <c r="DA54" s="123" t="s">
        <v>241</v>
      </c>
      <c r="DB54" s="123" t="s">
        <v>241</v>
      </c>
      <c r="DC54" s="123" t="s">
        <v>241</v>
      </c>
      <c r="DD54" s="129" t="s">
        <v>241</v>
      </c>
      <c r="DE54" s="56"/>
      <c r="DF54" s="56"/>
      <c r="DG54" s="56"/>
    </row>
    <row r="55" spans="1:111" ht="22.5" customHeight="1">
      <c r="A55" s="306" t="s">
        <v>68</v>
      </c>
      <c r="B55" s="312">
        <v>460</v>
      </c>
      <c r="C55" s="146">
        <v>45708</v>
      </c>
      <c r="D55" s="155" t="s">
        <v>73</v>
      </c>
      <c r="E55" s="168" t="s">
        <v>74</v>
      </c>
      <c r="F55" s="158" t="s">
        <v>30</v>
      </c>
      <c r="G55" s="131" t="s">
        <v>55</v>
      </c>
      <c r="H55" s="313">
        <v>770</v>
      </c>
      <c r="I55" s="646"/>
      <c r="J55" s="133"/>
      <c r="K55" s="169"/>
      <c r="L55" s="134" t="s">
        <v>241</v>
      </c>
      <c r="M55" s="135" t="s">
        <v>241</v>
      </c>
      <c r="N55" s="136" t="s">
        <v>241</v>
      </c>
      <c r="O55" s="135" t="s">
        <v>241</v>
      </c>
      <c r="P55" s="137" t="s">
        <v>241</v>
      </c>
      <c r="Q55" s="113" t="s">
        <v>241</v>
      </c>
      <c r="R55" s="114" t="s">
        <v>241</v>
      </c>
      <c r="S55" s="114" t="s">
        <v>241</v>
      </c>
      <c r="T55" s="114" t="s">
        <v>241</v>
      </c>
      <c r="U55" s="113" t="s">
        <v>241</v>
      </c>
      <c r="V55" s="114" t="s">
        <v>241</v>
      </c>
      <c r="W55" s="114">
        <v>770</v>
      </c>
      <c r="X55" s="114" t="s">
        <v>241</v>
      </c>
      <c r="Y55" s="113" t="s">
        <v>241</v>
      </c>
      <c r="Z55" s="114" t="s">
        <v>241</v>
      </c>
      <c r="AA55" s="114" t="s">
        <v>241</v>
      </c>
      <c r="AB55" s="114" t="s">
        <v>241</v>
      </c>
      <c r="AC55" s="114" t="s">
        <v>241</v>
      </c>
      <c r="AD55" s="114" t="s">
        <v>241</v>
      </c>
      <c r="AE55" s="114" t="s">
        <v>241</v>
      </c>
      <c r="AF55" s="113" t="s">
        <v>241</v>
      </c>
      <c r="AG55" s="115" t="s">
        <v>241</v>
      </c>
      <c r="AH55" s="38"/>
      <c r="AI55" s="138" t="s">
        <v>241</v>
      </c>
      <c r="AJ55" s="139" t="s">
        <v>241</v>
      </c>
      <c r="AK55" s="139" t="s">
        <v>241</v>
      </c>
      <c r="AL55" s="139" t="s">
        <v>241</v>
      </c>
      <c r="AM55" s="139" t="s">
        <v>241</v>
      </c>
      <c r="AN55" s="118"/>
      <c r="AO55" s="138" t="s">
        <v>241</v>
      </c>
      <c r="AP55" s="139" t="s">
        <v>241</v>
      </c>
      <c r="AQ55" s="139" t="s">
        <v>241</v>
      </c>
      <c r="AR55" s="139" t="s">
        <v>241</v>
      </c>
      <c r="AS55" s="139" t="s">
        <v>241</v>
      </c>
      <c r="AT55" s="140" t="s">
        <v>241</v>
      </c>
      <c r="AU55" s="141" t="s">
        <v>241</v>
      </c>
      <c r="AV55" s="139" t="s">
        <v>241</v>
      </c>
      <c r="AW55" s="139" t="s">
        <v>241</v>
      </c>
      <c r="AX55" s="139" t="s">
        <v>241</v>
      </c>
      <c r="AY55" s="140" t="s">
        <v>241</v>
      </c>
      <c r="AZ55" s="122" t="s">
        <v>241</v>
      </c>
      <c r="BA55" s="123" t="s">
        <v>241</v>
      </c>
      <c r="BB55" s="123" t="s">
        <v>241</v>
      </c>
      <c r="BC55" s="123" t="s">
        <v>241</v>
      </c>
      <c r="BD55" s="122" t="s">
        <v>241</v>
      </c>
      <c r="BE55" s="123" t="s">
        <v>241</v>
      </c>
      <c r="BF55" s="123" t="s">
        <v>241</v>
      </c>
      <c r="BG55" s="123" t="s">
        <v>241</v>
      </c>
      <c r="BH55" s="123" t="s">
        <v>241</v>
      </c>
      <c r="BI55" s="123" t="s">
        <v>241</v>
      </c>
      <c r="BJ55" s="123" t="s">
        <v>241</v>
      </c>
      <c r="BK55" s="123" t="s">
        <v>241</v>
      </c>
      <c r="BL55" s="124" t="s">
        <v>241</v>
      </c>
      <c r="BM55" s="142" t="s">
        <v>241</v>
      </c>
      <c r="BN55" s="143" t="s">
        <v>241</v>
      </c>
      <c r="BO55" s="143" t="s">
        <v>241</v>
      </c>
      <c r="BP55" s="143" t="s">
        <v>241</v>
      </c>
      <c r="BQ55" s="143" t="s">
        <v>241</v>
      </c>
      <c r="BR55" s="144" t="s">
        <v>241</v>
      </c>
      <c r="BS55" s="141" t="s">
        <v>241</v>
      </c>
      <c r="BT55" s="139" t="s">
        <v>241</v>
      </c>
      <c r="BU55" s="139" t="s">
        <v>241</v>
      </c>
      <c r="BV55" s="139" t="s">
        <v>241</v>
      </c>
      <c r="BW55" s="139" t="s">
        <v>241</v>
      </c>
      <c r="BX55" s="139" t="s">
        <v>241</v>
      </c>
      <c r="BY55" s="140" t="s">
        <v>241</v>
      </c>
      <c r="BZ55" s="141" t="s">
        <v>241</v>
      </c>
      <c r="CA55" s="139" t="s">
        <v>241</v>
      </c>
      <c r="CB55" s="139" t="s">
        <v>241</v>
      </c>
      <c r="CC55" s="139" t="s">
        <v>241</v>
      </c>
      <c r="CD55" s="139" t="s">
        <v>241</v>
      </c>
      <c r="CE55" s="139" t="s">
        <v>241</v>
      </c>
      <c r="CF55" s="140" t="s">
        <v>241</v>
      </c>
      <c r="CG55" s="142" t="s">
        <v>241</v>
      </c>
      <c r="CH55" s="143" t="s">
        <v>241</v>
      </c>
      <c r="CI55" s="143" t="s">
        <v>241</v>
      </c>
      <c r="CJ55" s="143" t="s">
        <v>241</v>
      </c>
      <c r="CK55" s="143" t="s">
        <v>241</v>
      </c>
      <c r="CL55" s="145" t="s">
        <v>241</v>
      </c>
      <c r="CM55" s="127"/>
      <c r="CN55" s="122" t="s">
        <v>241</v>
      </c>
      <c r="CO55" s="123" t="s">
        <v>241</v>
      </c>
      <c r="CP55" s="123" t="s">
        <v>241</v>
      </c>
      <c r="CQ55" s="123" t="s">
        <v>241</v>
      </c>
      <c r="CR55" s="123" t="s">
        <v>241</v>
      </c>
      <c r="CS55" s="123">
        <v>770</v>
      </c>
      <c r="CT55" s="123" t="s">
        <v>241</v>
      </c>
      <c r="CU55" s="123" t="s">
        <v>241</v>
      </c>
      <c r="CV55" s="124" t="s">
        <v>241</v>
      </c>
      <c r="CW55" s="128" t="s">
        <v>241</v>
      </c>
      <c r="CX55" s="123" t="s">
        <v>241</v>
      </c>
      <c r="CY55" s="123" t="s">
        <v>241</v>
      </c>
      <c r="CZ55" s="123" t="s">
        <v>241</v>
      </c>
      <c r="DA55" s="123" t="s">
        <v>241</v>
      </c>
      <c r="DB55" s="123" t="s">
        <v>241</v>
      </c>
      <c r="DC55" s="123" t="s">
        <v>241</v>
      </c>
      <c r="DD55" s="129" t="s">
        <v>241</v>
      </c>
      <c r="DE55" s="56"/>
      <c r="DF55" s="56"/>
      <c r="DG55" s="56"/>
    </row>
    <row r="56" spans="1:111" ht="22.5" customHeight="1">
      <c r="A56" s="306" t="s">
        <v>68</v>
      </c>
      <c r="B56" s="312">
        <v>782</v>
      </c>
      <c r="C56" s="146">
        <v>45713</v>
      </c>
      <c r="D56" s="155" t="s">
        <v>83</v>
      </c>
      <c r="E56" s="168" t="s">
        <v>84</v>
      </c>
      <c r="F56" s="158" t="s">
        <v>30</v>
      </c>
      <c r="G56" s="131" t="s">
        <v>51</v>
      </c>
      <c r="H56" s="313">
        <v>153670</v>
      </c>
      <c r="I56" s="647" t="str">
        <f>HYPERLINK("./通帳_公開用/外通帳Y778-800.pdf","通帳Y778-Y800")</f>
        <v>通帳Y778-Y800</v>
      </c>
      <c r="J56" s="166"/>
      <c r="K56" s="167" t="str">
        <f>HYPERLINK("./領収書_公開用/外領収書Y5請求書Y5.pdf","請求書Y5")</f>
        <v>請求書Y5</v>
      </c>
      <c r="L56" s="134" t="s">
        <v>241</v>
      </c>
      <c r="M56" s="135" t="s">
        <v>241</v>
      </c>
      <c r="N56" s="136" t="s">
        <v>241</v>
      </c>
      <c r="O56" s="135" t="s">
        <v>241</v>
      </c>
      <c r="P56" s="137" t="s">
        <v>241</v>
      </c>
      <c r="Q56" s="113" t="s">
        <v>241</v>
      </c>
      <c r="R56" s="114" t="s">
        <v>241</v>
      </c>
      <c r="S56" s="114">
        <v>153670</v>
      </c>
      <c r="T56" s="114" t="s">
        <v>241</v>
      </c>
      <c r="U56" s="113" t="s">
        <v>241</v>
      </c>
      <c r="V56" s="114" t="s">
        <v>241</v>
      </c>
      <c r="W56" s="114" t="s">
        <v>241</v>
      </c>
      <c r="X56" s="114" t="s">
        <v>241</v>
      </c>
      <c r="Y56" s="113" t="s">
        <v>241</v>
      </c>
      <c r="Z56" s="114" t="s">
        <v>241</v>
      </c>
      <c r="AA56" s="114" t="s">
        <v>241</v>
      </c>
      <c r="AB56" s="114" t="s">
        <v>241</v>
      </c>
      <c r="AC56" s="114" t="s">
        <v>241</v>
      </c>
      <c r="AD56" s="114" t="s">
        <v>241</v>
      </c>
      <c r="AE56" s="114" t="s">
        <v>241</v>
      </c>
      <c r="AF56" s="113" t="s">
        <v>241</v>
      </c>
      <c r="AG56" s="115" t="s">
        <v>241</v>
      </c>
      <c r="AH56" s="38"/>
      <c r="AI56" s="138" t="s">
        <v>241</v>
      </c>
      <c r="AJ56" s="139" t="s">
        <v>241</v>
      </c>
      <c r="AK56" s="139" t="s">
        <v>241</v>
      </c>
      <c r="AL56" s="139" t="s">
        <v>241</v>
      </c>
      <c r="AM56" s="139" t="s">
        <v>241</v>
      </c>
      <c r="AN56" s="118"/>
      <c r="AO56" s="138" t="s">
        <v>241</v>
      </c>
      <c r="AP56" s="139" t="s">
        <v>241</v>
      </c>
      <c r="AQ56" s="139" t="s">
        <v>241</v>
      </c>
      <c r="AR56" s="139" t="s">
        <v>241</v>
      </c>
      <c r="AS56" s="139" t="s">
        <v>241</v>
      </c>
      <c r="AT56" s="140" t="s">
        <v>241</v>
      </c>
      <c r="AU56" s="141" t="s">
        <v>241</v>
      </c>
      <c r="AV56" s="139" t="s">
        <v>241</v>
      </c>
      <c r="AW56" s="139" t="s">
        <v>241</v>
      </c>
      <c r="AX56" s="139" t="s">
        <v>241</v>
      </c>
      <c r="AY56" s="140" t="s">
        <v>241</v>
      </c>
      <c r="AZ56" s="122" t="s">
        <v>241</v>
      </c>
      <c r="BA56" s="123" t="s">
        <v>241</v>
      </c>
      <c r="BB56" s="123" t="s">
        <v>241</v>
      </c>
      <c r="BC56" s="123" t="s">
        <v>241</v>
      </c>
      <c r="BD56" s="122" t="s">
        <v>241</v>
      </c>
      <c r="BE56" s="123" t="s">
        <v>241</v>
      </c>
      <c r="BF56" s="123" t="s">
        <v>241</v>
      </c>
      <c r="BG56" s="123" t="s">
        <v>241</v>
      </c>
      <c r="BH56" s="123" t="s">
        <v>241</v>
      </c>
      <c r="BI56" s="123" t="s">
        <v>241</v>
      </c>
      <c r="BJ56" s="123" t="s">
        <v>241</v>
      </c>
      <c r="BK56" s="123" t="s">
        <v>241</v>
      </c>
      <c r="BL56" s="124" t="s">
        <v>241</v>
      </c>
      <c r="BM56" s="141" t="s">
        <v>241</v>
      </c>
      <c r="BN56" s="139" t="s">
        <v>241</v>
      </c>
      <c r="BO56" s="139" t="s">
        <v>241</v>
      </c>
      <c r="BP56" s="139" t="s">
        <v>241</v>
      </c>
      <c r="BQ56" s="139" t="s">
        <v>241</v>
      </c>
      <c r="BR56" s="140" t="s">
        <v>241</v>
      </c>
      <c r="BS56" s="141" t="s">
        <v>241</v>
      </c>
      <c r="BT56" s="139" t="s">
        <v>241</v>
      </c>
      <c r="BU56" s="139" t="s">
        <v>241</v>
      </c>
      <c r="BV56" s="139" t="s">
        <v>241</v>
      </c>
      <c r="BW56" s="139" t="s">
        <v>241</v>
      </c>
      <c r="BX56" s="139" t="s">
        <v>241</v>
      </c>
      <c r="BY56" s="140" t="s">
        <v>241</v>
      </c>
      <c r="BZ56" s="141" t="s">
        <v>241</v>
      </c>
      <c r="CA56" s="139" t="s">
        <v>241</v>
      </c>
      <c r="CB56" s="139" t="s">
        <v>241</v>
      </c>
      <c r="CC56" s="139" t="s">
        <v>241</v>
      </c>
      <c r="CD56" s="139" t="s">
        <v>241</v>
      </c>
      <c r="CE56" s="139" t="s">
        <v>241</v>
      </c>
      <c r="CF56" s="140" t="s">
        <v>241</v>
      </c>
      <c r="CG56" s="141" t="s">
        <v>241</v>
      </c>
      <c r="CH56" s="139" t="s">
        <v>241</v>
      </c>
      <c r="CI56" s="139" t="s">
        <v>241</v>
      </c>
      <c r="CJ56" s="139" t="s">
        <v>241</v>
      </c>
      <c r="CK56" s="139" t="s">
        <v>241</v>
      </c>
      <c r="CL56" s="154" t="s">
        <v>241</v>
      </c>
      <c r="CM56" s="127"/>
      <c r="CN56" s="122" t="s">
        <v>241</v>
      </c>
      <c r="CO56" s="123">
        <v>153670</v>
      </c>
      <c r="CP56" s="123" t="s">
        <v>241</v>
      </c>
      <c r="CQ56" s="123" t="s">
        <v>241</v>
      </c>
      <c r="CR56" s="123" t="s">
        <v>241</v>
      </c>
      <c r="CS56" s="123" t="s">
        <v>241</v>
      </c>
      <c r="CT56" s="123" t="s">
        <v>241</v>
      </c>
      <c r="CU56" s="123" t="s">
        <v>241</v>
      </c>
      <c r="CV56" s="124" t="s">
        <v>241</v>
      </c>
      <c r="CW56" s="128" t="s">
        <v>241</v>
      </c>
      <c r="CX56" s="123" t="s">
        <v>241</v>
      </c>
      <c r="CY56" s="123" t="s">
        <v>241</v>
      </c>
      <c r="CZ56" s="123" t="s">
        <v>241</v>
      </c>
      <c r="DA56" s="123" t="s">
        <v>241</v>
      </c>
      <c r="DB56" s="123" t="s">
        <v>241</v>
      </c>
      <c r="DC56" s="123" t="s">
        <v>241</v>
      </c>
      <c r="DD56" s="129" t="s">
        <v>241</v>
      </c>
      <c r="DE56" s="56"/>
      <c r="DF56" s="56"/>
      <c r="DG56" s="56"/>
    </row>
    <row r="57" spans="1:111" ht="22.5" customHeight="1">
      <c r="A57" s="306" t="s">
        <v>68</v>
      </c>
      <c r="B57" s="312">
        <v>783</v>
      </c>
      <c r="C57" s="146">
        <v>45713</v>
      </c>
      <c r="D57" s="155" t="s">
        <v>73</v>
      </c>
      <c r="E57" s="168" t="s">
        <v>74</v>
      </c>
      <c r="F57" s="158" t="s">
        <v>30</v>
      </c>
      <c r="G57" s="131" t="s">
        <v>55</v>
      </c>
      <c r="H57" s="313">
        <v>770</v>
      </c>
      <c r="I57" s="645"/>
      <c r="J57" s="166"/>
      <c r="K57" s="169"/>
      <c r="L57" s="134" t="s">
        <v>241</v>
      </c>
      <c r="M57" s="135" t="s">
        <v>241</v>
      </c>
      <c r="N57" s="136" t="s">
        <v>241</v>
      </c>
      <c r="O57" s="135" t="s">
        <v>241</v>
      </c>
      <c r="P57" s="137" t="s">
        <v>241</v>
      </c>
      <c r="Q57" s="113" t="s">
        <v>241</v>
      </c>
      <c r="R57" s="114" t="s">
        <v>241</v>
      </c>
      <c r="S57" s="114" t="s">
        <v>241</v>
      </c>
      <c r="T57" s="114" t="s">
        <v>241</v>
      </c>
      <c r="U57" s="113" t="s">
        <v>241</v>
      </c>
      <c r="V57" s="114" t="s">
        <v>241</v>
      </c>
      <c r="W57" s="114">
        <v>770</v>
      </c>
      <c r="X57" s="114" t="s">
        <v>241</v>
      </c>
      <c r="Y57" s="113" t="s">
        <v>241</v>
      </c>
      <c r="Z57" s="114" t="s">
        <v>241</v>
      </c>
      <c r="AA57" s="114" t="s">
        <v>241</v>
      </c>
      <c r="AB57" s="114" t="s">
        <v>241</v>
      </c>
      <c r="AC57" s="114" t="s">
        <v>241</v>
      </c>
      <c r="AD57" s="114" t="s">
        <v>241</v>
      </c>
      <c r="AE57" s="114" t="s">
        <v>241</v>
      </c>
      <c r="AF57" s="113" t="s">
        <v>241</v>
      </c>
      <c r="AG57" s="115" t="s">
        <v>241</v>
      </c>
      <c r="AH57" s="38"/>
      <c r="AI57" s="138" t="s">
        <v>241</v>
      </c>
      <c r="AJ57" s="139" t="s">
        <v>241</v>
      </c>
      <c r="AK57" s="139" t="s">
        <v>241</v>
      </c>
      <c r="AL57" s="139" t="s">
        <v>241</v>
      </c>
      <c r="AM57" s="139" t="s">
        <v>241</v>
      </c>
      <c r="AN57" s="118"/>
      <c r="AO57" s="138" t="s">
        <v>241</v>
      </c>
      <c r="AP57" s="139" t="s">
        <v>241</v>
      </c>
      <c r="AQ57" s="139" t="s">
        <v>241</v>
      </c>
      <c r="AR57" s="139" t="s">
        <v>241</v>
      </c>
      <c r="AS57" s="139" t="s">
        <v>241</v>
      </c>
      <c r="AT57" s="140" t="s">
        <v>241</v>
      </c>
      <c r="AU57" s="141" t="s">
        <v>241</v>
      </c>
      <c r="AV57" s="139" t="s">
        <v>241</v>
      </c>
      <c r="AW57" s="139" t="s">
        <v>241</v>
      </c>
      <c r="AX57" s="139" t="s">
        <v>241</v>
      </c>
      <c r="AY57" s="140" t="s">
        <v>241</v>
      </c>
      <c r="AZ57" s="122" t="s">
        <v>241</v>
      </c>
      <c r="BA57" s="123" t="s">
        <v>241</v>
      </c>
      <c r="BB57" s="123" t="s">
        <v>241</v>
      </c>
      <c r="BC57" s="123" t="s">
        <v>241</v>
      </c>
      <c r="BD57" s="122" t="s">
        <v>241</v>
      </c>
      <c r="BE57" s="123" t="s">
        <v>241</v>
      </c>
      <c r="BF57" s="123" t="s">
        <v>241</v>
      </c>
      <c r="BG57" s="123" t="s">
        <v>241</v>
      </c>
      <c r="BH57" s="123" t="s">
        <v>241</v>
      </c>
      <c r="BI57" s="123" t="s">
        <v>241</v>
      </c>
      <c r="BJ57" s="123" t="s">
        <v>241</v>
      </c>
      <c r="BK57" s="123" t="s">
        <v>241</v>
      </c>
      <c r="BL57" s="124" t="s">
        <v>241</v>
      </c>
      <c r="BM57" s="142" t="s">
        <v>241</v>
      </c>
      <c r="BN57" s="143" t="s">
        <v>241</v>
      </c>
      <c r="BO57" s="143" t="s">
        <v>241</v>
      </c>
      <c r="BP57" s="143" t="s">
        <v>241</v>
      </c>
      <c r="BQ57" s="143" t="s">
        <v>241</v>
      </c>
      <c r="BR57" s="144" t="s">
        <v>241</v>
      </c>
      <c r="BS57" s="141" t="s">
        <v>241</v>
      </c>
      <c r="BT57" s="139" t="s">
        <v>241</v>
      </c>
      <c r="BU57" s="139" t="s">
        <v>241</v>
      </c>
      <c r="BV57" s="139" t="s">
        <v>241</v>
      </c>
      <c r="BW57" s="139" t="s">
        <v>241</v>
      </c>
      <c r="BX57" s="139" t="s">
        <v>241</v>
      </c>
      <c r="BY57" s="140" t="s">
        <v>241</v>
      </c>
      <c r="BZ57" s="141" t="s">
        <v>241</v>
      </c>
      <c r="CA57" s="139" t="s">
        <v>241</v>
      </c>
      <c r="CB57" s="139" t="s">
        <v>241</v>
      </c>
      <c r="CC57" s="139" t="s">
        <v>241</v>
      </c>
      <c r="CD57" s="139" t="s">
        <v>241</v>
      </c>
      <c r="CE57" s="139" t="s">
        <v>241</v>
      </c>
      <c r="CF57" s="140" t="s">
        <v>241</v>
      </c>
      <c r="CG57" s="142" t="s">
        <v>241</v>
      </c>
      <c r="CH57" s="143" t="s">
        <v>241</v>
      </c>
      <c r="CI57" s="143" t="s">
        <v>241</v>
      </c>
      <c r="CJ57" s="143" t="s">
        <v>241</v>
      </c>
      <c r="CK57" s="143" t="s">
        <v>241</v>
      </c>
      <c r="CL57" s="145" t="s">
        <v>241</v>
      </c>
      <c r="CM57" s="127"/>
      <c r="CN57" s="122" t="s">
        <v>241</v>
      </c>
      <c r="CO57" s="123" t="s">
        <v>241</v>
      </c>
      <c r="CP57" s="123" t="s">
        <v>241</v>
      </c>
      <c r="CQ57" s="123" t="s">
        <v>241</v>
      </c>
      <c r="CR57" s="123" t="s">
        <v>241</v>
      </c>
      <c r="CS57" s="123">
        <v>770</v>
      </c>
      <c r="CT57" s="123" t="s">
        <v>241</v>
      </c>
      <c r="CU57" s="123" t="s">
        <v>241</v>
      </c>
      <c r="CV57" s="124" t="s">
        <v>241</v>
      </c>
      <c r="CW57" s="128" t="s">
        <v>241</v>
      </c>
      <c r="CX57" s="123" t="s">
        <v>241</v>
      </c>
      <c r="CY57" s="123" t="s">
        <v>241</v>
      </c>
      <c r="CZ57" s="123" t="s">
        <v>241</v>
      </c>
      <c r="DA57" s="123" t="s">
        <v>241</v>
      </c>
      <c r="DB57" s="123" t="s">
        <v>241</v>
      </c>
      <c r="DC57" s="123" t="s">
        <v>241</v>
      </c>
      <c r="DD57" s="129" t="s">
        <v>241</v>
      </c>
      <c r="DE57" s="56"/>
      <c r="DF57" s="56"/>
      <c r="DG57" s="56"/>
    </row>
    <row r="58" spans="1:111" ht="22.5" customHeight="1">
      <c r="A58" s="306" t="s">
        <v>68</v>
      </c>
      <c r="B58" s="312">
        <v>785</v>
      </c>
      <c r="C58" s="146">
        <v>45713</v>
      </c>
      <c r="D58" s="171" t="s">
        <v>85</v>
      </c>
      <c r="E58" s="168" t="s">
        <v>86</v>
      </c>
      <c r="F58" s="158" t="s">
        <v>30</v>
      </c>
      <c r="G58" s="131" t="s">
        <v>51</v>
      </c>
      <c r="H58" s="313">
        <v>160000</v>
      </c>
      <c r="I58" s="645"/>
      <c r="J58" s="166"/>
      <c r="K58" s="167" t="str">
        <f>HYPERLINK("./領収書_公開用/外領収書Y6請求書Y6.pdf","請求書Y6")</f>
        <v>請求書Y6</v>
      </c>
      <c r="L58" s="134" t="s">
        <v>241</v>
      </c>
      <c r="M58" s="135" t="s">
        <v>241</v>
      </c>
      <c r="N58" s="136" t="s">
        <v>241</v>
      </c>
      <c r="O58" s="135" t="s">
        <v>241</v>
      </c>
      <c r="P58" s="137" t="s">
        <v>241</v>
      </c>
      <c r="Q58" s="113" t="s">
        <v>241</v>
      </c>
      <c r="R58" s="114" t="s">
        <v>241</v>
      </c>
      <c r="S58" s="114">
        <v>160000</v>
      </c>
      <c r="T58" s="114" t="s">
        <v>241</v>
      </c>
      <c r="U58" s="113" t="s">
        <v>241</v>
      </c>
      <c r="V58" s="114" t="s">
        <v>241</v>
      </c>
      <c r="W58" s="114" t="s">
        <v>241</v>
      </c>
      <c r="X58" s="114" t="s">
        <v>241</v>
      </c>
      <c r="Y58" s="113" t="s">
        <v>241</v>
      </c>
      <c r="Z58" s="114" t="s">
        <v>241</v>
      </c>
      <c r="AA58" s="114" t="s">
        <v>241</v>
      </c>
      <c r="AB58" s="114" t="s">
        <v>241</v>
      </c>
      <c r="AC58" s="114" t="s">
        <v>241</v>
      </c>
      <c r="AD58" s="114" t="s">
        <v>241</v>
      </c>
      <c r="AE58" s="114" t="s">
        <v>241</v>
      </c>
      <c r="AF58" s="113" t="s">
        <v>241</v>
      </c>
      <c r="AG58" s="115" t="s">
        <v>241</v>
      </c>
      <c r="AH58" s="38"/>
      <c r="AI58" s="138" t="s">
        <v>241</v>
      </c>
      <c r="AJ58" s="139" t="s">
        <v>241</v>
      </c>
      <c r="AK58" s="139" t="s">
        <v>241</v>
      </c>
      <c r="AL58" s="139" t="s">
        <v>241</v>
      </c>
      <c r="AM58" s="139" t="s">
        <v>241</v>
      </c>
      <c r="AN58" s="118"/>
      <c r="AO58" s="138" t="s">
        <v>241</v>
      </c>
      <c r="AP58" s="139" t="s">
        <v>241</v>
      </c>
      <c r="AQ58" s="139" t="s">
        <v>241</v>
      </c>
      <c r="AR58" s="139" t="s">
        <v>241</v>
      </c>
      <c r="AS58" s="139" t="s">
        <v>241</v>
      </c>
      <c r="AT58" s="140" t="s">
        <v>241</v>
      </c>
      <c r="AU58" s="141" t="s">
        <v>241</v>
      </c>
      <c r="AV58" s="139" t="s">
        <v>241</v>
      </c>
      <c r="AW58" s="139" t="s">
        <v>241</v>
      </c>
      <c r="AX58" s="139" t="s">
        <v>241</v>
      </c>
      <c r="AY58" s="140" t="s">
        <v>241</v>
      </c>
      <c r="AZ58" s="122" t="s">
        <v>241</v>
      </c>
      <c r="BA58" s="123" t="s">
        <v>241</v>
      </c>
      <c r="BB58" s="123" t="s">
        <v>241</v>
      </c>
      <c r="BC58" s="123" t="s">
        <v>241</v>
      </c>
      <c r="BD58" s="122" t="s">
        <v>241</v>
      </c>
      <c r="BE58" s="123" t="s">
        <v>241</v>
      </c>
      <c r="BF58" s="123" t="s">
        <v>241</v>
      </c>
      <c r="BG58" s="123" t="s">
        <v>241</v>
      </c>
      <c r="BH58" s="123" t="s">
        <v>241</v>
      </c>
      <c r="BI58" s="123" t="s">
        <v>241</v>
      </c>
      <c r="BJ58" s="123" t="s">
        <v>241</v>
      </c>
      <c r="BK58" s="123" t="s">
        <v>241</v>
      </c>
      <c r="BL58" s="124" t="s">
        <v>241</v>
      </c>
      <c r="BM58" s="141" t="s">
        <v>241</v>
      </c>
      <c r="BN58" s="139" t="s">
        <v>241</v>
      </c>
      <c r="BO58" s="139" t="s">
        <v>241</v>
      </c>
      <c r="BP58" s="139" t="s">
        <v>241</v>
      </c>
      <c r="BQ58" s="139" t="s">
        <v>241</v>
      </c>
      <c r="BR58" s="140" t="s">
        <v>241</v>
      </c>
      <c r="BS58" s="141" t="s">
        <v>241</v>
      </c>
      <c r="BT58" s="139" t="s">
        <v>241</v>
      </c>
      <c r="BU58" s="139" t="s">
        <v>241</v>
      </c>
      <c r="BV58" s="139" t="s">
        <v>241</v>
      </c>
      <c r="BW58" s="139" t="s">
        <v>241</v>
      </c>
      <c r="BX58" s="139" t="s">
        <v>241</v>
      </c>
      <c r="BY58" s="140" t="s">
        <v>241</v>
      </c>
      <c r="BZ58" s="141" t="s">
        <v>241</v>
      </c>
      <c r="CA58" s="139" t="s">
        <v>241</v>
      </c>
      <c r="CB58" s="139" t="s">
        <v>241</v>
      </c>
      <c r="CC58" s="139" t="s">
        <v>241</v>
      </c>
      <c r="CD58" s="139" t="s">
        <v>241</v>
      </c>
      <c r="CE58" s="139" t="s">
        <v>241</v>
      </c>
      <c r="CF58" s="140" t="s">
        <v>241</v>
      </c>
      <c r="CG58" s="141" t="s">
        <v>241</v>
      </c>
      <c r="CH58" s="139" t="s">
        <v>241</v>
      </c>
      <c r="CI58" s="139" t="s">
        <v>241</v>
      </c>
      <c r="CJ58" s="139" t="s">
        <v>241</v>
      </c>
      <c r="CK58" s="139" t="s">
        <v>241</v>
      </c>
      <c r="CL58" s="154" t="s">
        <v>241</v>
      </c>
      <c r="CM58" s="127"/>
      <c r="CN58" s="122" t="s">
        <v>241</v>
      </c>
      <c r="CO58" s="123">
        <v>160000</v>
      </c>
      <c r="CP58" s="123" t="s">
        <v>241</v>
      </c>
      <c r="CQ58" s="123" t="s">
        <v>241</v>
      </c>
      <c r="CR58" s="123" t="s">
        <v>241</v>
      </c>
      <c r="CS58" s="123" t="s">
        <v>241</v>
      </c>
      <c r="CT58" s="123" t="s">
        <v>241</v>
      </c>
      <c r="CU58" s="123" t="s">
        <v>241</v>
      </c>
      <c r="CV58" s="124" t="s">
        <v>241</v>
      </c>
      <c r="CW58" s="128" t="s">
        <v>241</v>
      </c>
      <c r="CX58" s="123" t="s">
        <v>241</v>
      </c>
      <c r="CY58" s="123" t="s">
        <v>241</v>
      </c>
      <c r="CZ58" s="123" t="s">
        <v>241</v>
      </c>
      <c r="DA58" s="123" t="s">
        <v>241</v>
      </c>
      <c r="DB58" s="123" t="s">
        <v>241</v>
      </c>
      <c r="DC58" s="123" t="s">
        <v>241</v>
      </c>
      <c r="DD58" s="129" t="s">
        <v>241</v>
      </c>
      <c r="DE58" s="56"/>
      <c r="DF58" s="56"/>
      <c r="DG58" s="56"/>
    </row>
    <row r="59" spans="1:111" ht="22.5" customHeight="1">
      <c r="A59" s="306" t="s">
        <v>68</v>
      </c>
      <c r="B59" s="312">
        <v>786</v>
      </c>
      <c r="C59" s="146">
        <v>45713</v>
      </c>
      <c r="D59" s="155" t="s">
        <v>73</v>
      </c>
      <c r="E59" s="168" t="s">
        <v>74</v>
      </c>
      <c r="F59" s="158" t="s">
        <v>30</v>
      </c>
      <c r="G59" s="131" t="s">
        <v>55</v>
      </c>
      <c r="H59" s="313">
        <v>770</v>
      </c>
      <c r="I59" s="646"/>
      <c r="J59" s="166"/>
      <c r="K59" s="169"/>
      <c r="L59" s="134" t="s">
        <v>241</v>
      </c>
      <c r="M59" s="135" t="s">
        <v>241</v>
      </c>
      <c r="N59" s="136" t="s">
        <v>241</v>
      </c>
      <c r="O59" s="135" t="s">
        <v>241</v>
      </c>
      <c r="P59" s="137" t="s">
        <v>241</v>
      </c>
      <c r="Q59" s="113" t="s">
        <v>241</v>
      </c>
      <c r="R59" s="114" t="s">
        <v>241</v>
      </c>
      <c r="S59" s="114" t="s">
        <v>241</v>
      </c>
      <c r="T59" s="114" t="s">
        <v>241</v>
      </c>
      <c r="U59" s="113" t="s">
        <v>241</v>
      </c>
      <c r="V59" s="114" t="s">
        <v>241</v>
      </c>
      <c r="W59" s="114">
        <v>770</v>
      </c>
      <c r="X59" s="114" t="s">
        <v>241</v>
      </c>
      <c r="Y59" s="113" t="s">
        <v>241</v>
      </c>
      <c r="Z59" s="114" t="s">
        <v>241</v>
      </c>
      <c r="AA59" s="114" t="s">
        <v>241</v>
      </c>
      <c r="AB59" s="114" t="s">
        <v>241</v>
      </c>
      <c r="AC59" s="114" t="s">
        <v>241</v>
      </c>
      <c r="AD59" s="114" t="s">
        <v>241</v>
      </c>
      <c r="AE59" s="114" t="s">
        <v>241</v>
      </c>
      <c r="AF59" s="113" t="s">
        <v>241</v>
      </c>
      <c r="AG59" s="115" t="s">
        <v>241</v>
      </c>
      <c r="AH59" s="38"/>
      <c r="AI59" s="138" t="s">
        <v>241</v>
      </c>
      <c r="AJ59" s="139" t="s">
        <v>241</v>
      </c>
      <c r="AK59" s="139" t="s">
        <v>241</v>
      </c>
      <c r="AL59" s="139" t="s">
        <v>241</v>
      </c>
      <c r="AM59" s="139" t="s">
        <v>241</v>
      </c>
      <c r="AN59" s="118"/>
      <c r="AO59" s="138" t="s">
        <v>241</v>
      </c>
      <c r="AP59" s="139" t="s">
        <v>241</v>
      </c>
      <c r="AQ59" s="139" t="s">
        <v>241</v>
      </c>
      <c r="AR59" s="139" t="s">
        <v>241</v>
      </c>
      <c r="AS59" s="139" t="s">
        <v>241</v>
      </c>
      <c r="AT59" s="140" t="s">
        <v>241</v>
      </c>
      <c r="AU59" s="141" t="s">
        <v>241</v>
      </c>
      <c r="AV59" s="139" t="s">
        <v>241</v>
      </c>
      <c r="AW59" s="139" t="s">
        <v>241</v>
      </c>
      <c r="AX59" s="139" t="s">
        <v>241</v>
      </c>
      <c r="AY59" s="140" t="s">
        <v>241</v>
      </c>
      <c r="AZ59" s="122" t="s">
        <v>241</v>
      </c>
      <c r="BA59" s="123" t="s">
        <v>241</v>
      </c>
      <c r="BB59" s="123" t="s">
        <v>241</v>
      </c>
      <c r="BC59" s="123" t="s">
        <v>241</v>
      </c>
      <c r="BD59" s="122" t="s">
        <v>241</v>
      </c>
      <c r="BE59" s="123" t="s">
        <v>241</v>
      </c>
      <c r="BF59" s="123" t="s">
        <v>241</v>
      </c>
      <c r="BG59" s="123" t="s">
        <v>241</v>
      </c>
      <c r="BH59" s="123" t="s">
        <v>241</v>
      </c>
      <c r="BI59" s="123" t="s">
        <v>241</v>
      </c>
      <c r="BJ59" s="123" t="s">
        <v>241</v>
      </c>
      <c r="BK59" s="123" t="s">
        <v>241</v>
      </c>
      <c r="BL59" s="124" t="s">
        <v>241</v>
      </c>
      <c r="BM59" s="142" t="s">
        <v>241</v>
      </c>
      <c r="BN59" s="143" t="s">
        <v>241</v>
      </c>
      <c r="BO59" s="143" t="s">
        <v>241</v>
      </c>
      <c r="BP59" s="143" t="s">
        <v>241</v>
      </c>
      <c r="BQ59" s="143" t="s">
        <v>241</v>
      </c>
      <c r="BR59" s="144" t="s">
        <v>241</v>
      </c>
      <c r="BS59" s="141" t="s">
        <v>241</v>
      </c>
      <c r="BT59" s="139" t="s">
        <v>241</v>
      </c>
      <c r="BU59" s="139" t="s">
        <v>241</v>
      </c>
      <c r="BV59" s="139" t="s">
        <v>241</v>
      </c>
      <c r="BW59" s="139" t="s">
        <v>241</v>
      </c>
      <c r="BX59" s="139" t="s">
        <v>241</v>
      </c>
      <c r="BY59" s="140" t="s">
        <v>241</v>
      </c>
      <c r="BZ59" s="141" t="s">
        <v>241</v>
      </c>
      <c r="CA59" s="139" t="s">
        <v>241</v>
      </c>
      <c r="CB59" s="139" t="s">
        <v>241</v>
      </c>
      <c r="CC59" s="139" t="s">
        <v>241</v>
      </c>
      <c r="CD59" s="139" t="s">
        <v>241</v>
      </c>
      <c r="CE59" s="139" t="s">
        <v>241</v>
      </c>
      <c r="CF59" s="140" t="s">
        <v>241</v>
      </c>
      <c r="CG59" s="142" t="s">
        <v>241</v>
      </c>
      <c r="CH59" s="143" t="s">
        <v>241</v>
      </c>
      <c r="CI59" s="143" t="s">
        <v>241</v>
      </c>
      <c r="CJ59" s="143" t="s">
        <v>241</v>
      </c>
      <c r="CK59" s="143" t="s">
        <v>241</v>
      </c>
      <c r="CL59" s="145" t="s">
        <v>241</v>
      </c>
      <c r="CM59" s="127"/>
      <c r="CN59" s="122" t="s">
        <v>241</v>
      </c>
      <c r="CO59" s="123" t="s">
        <v>241</v>
      </c>
      <c r="CP59" s="123" t="s">
        <v>241</v>
      </c>
      <c r="CQ59" s="123" t="s">
        <v>241</v>
      </c>
      <c r="CR59" s="123" t="s">
        <v>241</v>
      </c>
      <c r="CS59" s="123">
        <v>770</v>
      </c>
      <c r="CT59" s="123" t="s">
        <v>241</v>
      </c>
      <c r="CU59" s="123" t="s">
        <v>241</v>
      </c>
      <c r="CV59" s="124" t="s">
        <v>241</v>
      </c>
      <c r="CW59" s="128" t="s">
        <v>241</v>
      </c>
      <c r="CX59" s="123" t="s">
        <v>241</v>
      </c>
      <c r="CY59" s="123" t="s">
        <v>241</v>
      </c>
      <c r="CZ59" s="123" t="s">
        <v>241</v>
      </c>
      <c r="DA59" s="123" t="s">
        <v>241</v>
      </c>
      <c r="DB59" s="123" t="s">
        <v>241</v>
      </c>
      <c r="DC59" s="123" t="s">
        <v>241</v>
      </c>
      <c r="DD59" s="129" t="s">
        <v>241</v>
      </c>
      <c r="DE59" s="56"/>
      <c r="DF59" s="56"/>
      <c r="DG59" s="56"/>
    </row>
    <row r="60" spans="1:111" ht="22.5" customHeight="1">
      <c r="A60" s="98" t="s">
        <v>68</v>
      </c>
      <c r="B60" s="314">
        <v>918</v>
      </c>
      <c r="C60" s="100">
        <v>45748</v>
      </c>
      <c r="D60" s="315" t="s">
        <v>79</v>
      </c>
      <c r="E60" s="316" t="s">
        <v>98</v>
      </c>
      <c r="F60" s="103" t="s">
        <v>30</v>
      </c>
      <c r="G60" s="131" t="s">
        <v>64</v>
      </c>
      <c r="H60" s="313">
        <v>7350</v>
      </c>
      <c r="I60" s="647" t="str">
        <f>HYPERLINK("./通帳_公開用/外通帳Y914-936.pdf","通帳Y914-Y936")</f>
        <v>通帳Y914-Y936</v>
      </c>
      <c r="J60" s="166"/>
      <c r="K60" s="167" t="str">
        <f>HYPERLINK("./領収書_公開用/外領収書Y10請求書Y10.pdf","請求書Y10")</f>
        <v>請求書Y10</v>
      </c>
      <c r="L60" s="134" t="s">
        <v>241</v>
      </c>
      <c r="M60" s="135" t="s">
        <v>241</v>
      </c>
      <c r="N60" s="136" t="s">
        <v>241</v>
      </c>
      <c r="O60" s="135" t="s">
        <v>241</v>
      </c>
      <c r="P60" s="137" t="s">
        <v>241</v>
      </c>
      <c r="Q60" s="113" t="s">
        <v>241</v>
      </c>
      <c r="R60" s="114" t="s">
        <v>241</v>
      </c>
      <c r="S60" s="114" t="s">
        <v>241</v>
      </c>
      <c r="T60" s="114" t="s">
        <v>241</v>
      </c>
      <c r="U60" s="113" t="s">
        <v>241</v>
      </c>
      <c r="V60" s="114" t="s">
        <v>241</v>
      </c>
      <c r="W60" s="114" t="s">
        <v>241</v>
      </c>
      <c r="X60" s="114" t="s">
        <v>241</v>
      </c>
      <c r="Y60" s="113" t="s">
        <v>241</v>
      </c>
      <c r="Z60" s="114" t="s">
        <v>241</v>
      </c>
      <c r="AA60" s="114" t="s">
        <v>241</v>
      </c>
      <c r="AB60" s="114" t="s">
        <v>241</v>
      </c>
      <c r="AC60" s="114" t="s">
        <v>241</v>
      </c>
      <c r="AD60" s="114" t="s">
        <v>241</v>
      </c>
      <c r="AE60" s="114" t="s">
        <v>241</v>
      </c>
      <c r="AF60" s="113">
        <v>7350</v>
      </c>
      <c r="AG60" s="115" t="s">
        <v>241</v>
      </c>
      <c r="AH60" s="38"/>
      <c r="AI60" s="138" t="s">
        <v>241</v>
      </c>
      <c r="AJ60" s="139" t="s">
        <v>241</v>
      </c>
      <c r="AK60" s="139" t="s">
        <v>241</v>
      </c>
      <c r="AL60" s="139" t="s">
        <v>241</v>
      </c>
      <c r="AM60" s="139" t="s">
        <v>241</v>
      </c>
      <c r="AN60" s="118"/>
      <c r="AO60" s="138" t="s">
        <v>241</v>
      </c>
      <c r="AP60" s="139" t="s">
        <v>241</v>
      </c>
      <c r="AQ60" s="139" t="s">
        <v>241</v>
      </c>
      <c r="AR60" s="139" t="s">
        <v>241</v>
      </c>
      <c r="AS60" s="139" t="s">
        <v>241</v>
      </c>
      <c r="AT60" s="140" t="s">
        <v>241</v>
      </c>
      <c r="AU60" s="141" t="s">
        <v>241</v>
      </c>
      <c r="AV60" s="139" t="s">
        <v>241</v>
      </c>
      <c r="AW60" s="139" t="s">
        <v>241</v>
      </c>
      <c r="AX60" s="139" t="s">
        <v>241</v>
      </c>
      <c r="AY60" s="140" t="s">
        <v>241</v>
      </c>
      <c r="AZ60" s="122" t="s">
        <v>241</v>
      </c>
      <c r="BA60" s="123" t="s">
        <v>241</v>
      </c>
      <c r="BB60" s="123" t="s">
        <v>241</v>
      </c>
      <c r="BC60" s="123" t="s">
        <v>241</v>
      </c>
      <c r="BD60" s="122" t="s">
        <v>241</v>
      </c>
      <c r="BE60" s="123" t="s">
        <v>241</v>
      </c>
      <c r="BF60" s="123" t="s">
        <v>241</v>
      </c>
      <c r="BG60" s="123" t="s">
        <v>241</v>
      </c>
      <c r="BH60" s="123" t="s">
        <v>241</v>
      </c>
      <c r="BI60" s="123" t="s">
        <v>241</v>
      </c>
      <c r="BJ60" s="123" t="s">
        <v>241</v>
      </c>
      <c r="BK60" s="123" t="s">
        <v>241</v>
      </c>
      <c r="BL60" s="124" t="s">
        <v>241</v>
      </c>
      <c r="BM60" s="142" t="s">
        <v>241</v>
      </c>
      <c r="BN60" s="143" t="s">
        <v>241</v>
      </c>
      <c r="BO60" s="143" t="s">
        <v>241</v>
      </c>
      <c r="BP60" s="143" t="s">
        <v>241</v>
      </c>
      <c r="BQ60" s="143" t="s">
        <v>241</v>
      </c>
      <c r="BR60" s="144" t="s">
        <v>241</v>
      </c>
      <c r="BS60" s="141" t="s">
        <v>241</v>
      </c>
      <c r="BT60" s="139" t="s">
        <v>241</v>
      </c>
      <c r="BU60" s="139" t="s">
        <v>241</v>
      </c>
      <c r="BV60" s="139" t="s">
        <v>241</v>
      </c>
      <c r="BW60" s="139" t="s">
        <v>241</v>
      </c>
      <c r="BX60" s="139" t="s">
        <v>241</v>
      </c>
      <c r="BY60" s="140" t="s">
        <v>241</v>
      </c>
      <c r="BZ60" s="141" t="s">
        <v>241</v>
      </c>
      <c r="CA60" s="139" t="s">
        <v>241</v>
      </c>
      <c r="CB60" s="139" t="s">
        <v>241</v>
      </c>
      <c r="CC60" s="139" t="s">
        <v>241</v>
      </c>
      <c r="CD60" s="139" t="s">
        <v>241</v>
      </c>
      <c r="CE60" s="139" t="s">
        <v>241</v>
      </c>
      <c r="CF60" s="140" t="s">
        <v>241</v>
      </c>
      <c r="CG60" s="142" t="s">
        <v>241</v>
      </c>
      <c r="CH60" s="143" t="s">
        <v>241</v>
      </c>
      <c r="CI60" s="143" t="s">
        <v>241</v>
      </c>
      <c r="CJ60" s="143" t="s">
        <v>241</v>
      </c>
      <c r="CK60" s="143" t="s">
        <v>241</v>
      </c>
      <c r="CL60" s="145" t="s">
        <v>241</v>
      </c>
      <c r="CM60" s="127"/>
      <c r="CN60" s="122" t="s">
        <v>241</v>
      </c>
      <c r="CO60" s="123" t="s">
        <v>241</v>
      </c>
      <c r="CP60" s="123" t="s">
        <v>241</v>
      </c>
      <c r="CQ60" s="123" t="s">
        <v>241</v>
      </c>
      <c r="CR60" s="123" t="s">
        <v>241</v>
      </c>
      <c r="CS60" s="123" t="s">
        <v>241</v>
      </c>
      <c r="CT60" s="123" t="s">
        <v>241</v>
      </c>
      <c r="CU60" s="123" t="s">
        <v>241</v>
      </c>
      <c r="CV60" s="124">
        <v>7350</v>
      </c>
      <c r="CW60" s="128" t="s">
        <v>241</v>
      </c>
      <c r="CX60" s="123" t="s">
        <v>241</v>
      </c>
      <c r="CY60" s="123" t="s">
        <v>241</v>
      </c>
      <c r="CZ60" s="123" t="s">
        <v>241</v>
      </c>
      <c r="DA60" s="123" t="s">
        <v>241</v>
      </c>
      <c r="DB60" s="123" t="s">
        <v>241</v>
      </c>
      <c r="DC60" s="123" t="s">
        <v>241</v>
      </c>
      <c r="DD60" s="129" t="s">
        <v>241</v>
      </c>
      <c r="DE60" s="56"/>
      <c r="DF60" s="56"/>
      <c r="DG60" s="56"/>
    </row>
    <row r="61" spans="1:111" ht="22.5" customHeight="1">
      <c r="A61" s="98" t="s">
        <v>68</v>
      </c>
      <c r="B61" s="314">
        <v>919</v>
      </c>
      <c r="C61" s="100">
        <v>45748</v>
      </c>
      <c r="D61" s="317" t="s">
        <v>99</v>
      </c>
      <c r="E61" s="170" t="s">
        <v>74</v>
      </c>
      <c r="F61" s="103" t="s">
        <v>30</v>
      </c>
      <c r="G61" s="131" t="s">
        <v>55</v>
      </c>
      <c r="H61" s="313">
        <v>440</v>
      </c>
      <c r="I61" s="662"/>
      <c r="J61" s="166"/>
      <c r="K61" s="169"/>
      <c r="L61" s="149" t="s">
        <v>241</v>
      </c>
      <c r="M61" s="150" t="s">
        <v>241</v>
      </c>
      <c r="N61" s="136" t="s">
        <v>241</v>
      </c>
      <c r="O61" s="150" t="s">
        <v>241</v>
      </c>
      <c r="P61" s="151" t="s">
        <v>241</v>
      </c>
      <c r="Q61" s="113" t="s">
        <v>241</v>
      </c>
      <c r="R61" s="114" t="s">
        <v>241</v>
      </c>
      <c r="S61" s="114" t="s">
        <v>241</v>
      </c>
      <c r="T61" s="114" t="s">
        <v>241</v>
      </c>
      <c r="U61" s="113" t="s">
        <v>241</v>
      </c>
      <c r="V61" s="114" t="s">
        <v>241</v>
      </c>
      <c r="W61" s="114">
        <v>440</v>
      </c>
      <c r="X61" s="114" t="s">
        <v>241</v>
      </c>
      <c r="Y61" s="113" t="s">
        <v>241</v>
      </c>
      <c r="Z61" s="114" t="s">
        <v>241</v>
      </c>
      <c r="AA61" s="114" t="s">
        <v>241</v>
      </c>
      <c r="AB61" s="114" t="s">
        <v>241</v>
      </c>
      <c r="AC61" s="114" t="s">
        <v>241</v>
      </c>
      <c r="AD61" s="114" t="s">
        <v>241</v>
      </c>
      <c r="AE61" s="114" t="s">
        <v>241</v>
      </c>
      <c r="AF61" s="113" t="s">
        <v>241</v>
      </c>
      <c r="AG61" s="115" t="s">
        <v>241</v>
      </c>
      <c r="AH61" s="38"/>
      <c r="AI61" s="138" t="s">
        <v>241</v>
      </c>
      <c r="AJ61" s="139" t="s">
        <v>241</v>
      </c>
      <c r="AK61" s="139" t="s">
        <v>241</v>
      </c>
      <c r="AL61" s="139" t="s">
        <v>241</v>
      </c>
      <c r="AM61" s="139" t="s">
        <v>241</v>
      </c>
      <c r="AN61" s="153"/>
      <c r="AO61" s="138" t="s">
        <v>241</v>
      </c>
      <c r="AP61" s="139" t="s">
        <v>241</v>
      </c>
      <c r="AQ61" s="139" t="s">
        <v>241</v>
      </c>
      <c r="AR61" s="139" t="s">
        <v>241</v>
      </c>
      <c r="AS61" s="139" t="s">
        <v>241</v>
      </c>
      <c r="AT61" s="140" t="s">
        <v>241</v>
      </c>
      <c r="AU61" s="141" t="s">
        <v>241</v>
      </c>
      <c r="AV61" s="139" t="s">
        <v>241</v>
      </c>
      <c r="AW61" s="139" t="s">
        <v>241</v>
      </c>
      <c r="AX61" s="139" t="s">
        <v>241</v>
      </c>
      <c r="AY61" s="140" t="s">
        <v>241</v>
      </c>
      <c r="AZ61" s="122" t="s">
        <v>241</v>
      </c>
      <c r="BA61" s="123" t="s">
        <v>241</v>
      </c>
      <c r="BB61" s="123" t="s">
        <v>241</v>
      </c>
      <c r="BC61" s="123" t="s">
        <v>241</v>
      </c>
      <c r="BD61" s="122" t="s">
        <v>241</v>
      </c>
      <c r="BE61" s="123" t="s">
        <v>241</v>
      </c>
      <c r="BF61" s="123" t="s">
        <v>241</v>
      </c>
      <c r="BG61" s="123" t="s">
        <v>241</v>
      </c>
      <c r="BH61" s="123" t="s">
        <v>241</v>
      </c>
      <c r="BI61" s="123" t="s">
        <v>241</v>
      </c>
      <c r="BJ61" s="123" t="s">
        <v>241</v>
      </c>
      <c r="BK61" s="123" t="s">
        <v>241</v>
      </c>
      <c r="BL61" s="124" t="s">
        <v>241</v>
      </c>
      <c r="BM61" s="141" t="s">
        <v>241</v>
      </c>
      <c r="BN61" s="139" t="s">
        <v>241</v>
      </c>
      <c r="BO61" s="139" t="s">
        <v>241</v>
      </c>
      <c r="BP61" s="139" t="s">
        <v>241</v>
      </c>
      <c r="BQ61" s="139" t="s">
        <v>241</v>
      </c>
      <c r="BR61" s="140" t="s">
        <v>241</v>
      </c>
      <c r="BS61" s="141" t="s">
        <v>241</v>
      </c>
      <c r="BT61" s="139" t="s">
        <v>241</v>
      </c>
      <c r="BU61" s="139" t="s">
        <v>241</v>
      </c>
      <c r="BV61" s="139" t="s">
        <v>241</v>
      </c>
      <c r="BW61" s="139" t="s">
        <v>241</v>
      </c>
      <c r="BX61" s="139" t="s">
        <v>241</v>
      </c>
      <c r="BY61" s="140" t="s">
        <v>241</v>
      </c>
      <c r="BZ61" s="141" t="s">
        <v>241</v>
      </c>
      <c r="CA61" s="139" t="s">
        <v>241</v>
      </c>
      <c r="CB61" s="139" t="s">
        <v>241</v>
      </c>
      <c r="CC61" s="139" t="s">
        <v>241</v>
      </c>
      <c r="CD61" s="139" t="s">
        <v>241</v>
      </c>
      <c r="CE61" s="139" t="s">
        <v>241</v>
      </c>
      <c r="CF61" s="140" t="s">
        <v>241</v>
      </c>
      <c r="CG61" s="141" t="s">
        <v>241</v>
      </c>
      <c r="CH61" s="139" t="s">
        <v>241</v>
      </c>
      <c r="CI61" s="139" t="s">
        <v>241</v>
      </c>
      <c r="CJ61" s="139" t="s">
        <v>241</v>
      </c>
      <c r="CK61" s="139" t="s">
        <v>241</v>
      </c>
      <c r="CL61" s="154" t="s">
        <v>241</v>
      </c>
      <c r="CM61" s="127"/>
      <c r="CN61" s="122" t="s">
        <v>241</v>
      </c>
      <c r="CO61" s="123" t="s">
        <v>241</v>
      </c>
      <c r="CP61" s="123" t="s">
        <v>241</v>
      </c>
      <c r="CQ61" s="123" t="s">
        <v>241</v>
      </c>
      <c r="CR61" s="123" t="s">
        <v>241</v>
      </c>
      <c r="CS61" s="123">
        <v>440</v>
      </c>
      <c r="CT61" s="123" t="s">
        <v>241</v>
      </c>
      <c r="CU61" s="123" t="s">
        <v>241</v>
      </c>
      <c r="CV61" s="124" t="s">
        <v>241</v>
      </c>
      <c r="CW61" s="128" t="s">
        <v>241</v>
      </c>
      <c r="CX61" s="123" t="s">
        <v>241</v>
      </c>
      <c r="CY61" s="123" t="s">
        <v>241</v>
      </c>
      <c r="CZ61" s="123" t="s">
        <v>241</v>
      </c>
      <c r="DA61" s="123" t="s">
        <v>241</v>
      </c>
      <c r="DB61" s="123" t="s">
        <v>241</v>
      </c>
      <c r="DC61" s="123" t="s">
        <v>241</v>
      </c>
      <c r="DD61" s="129" t="s">
        <v>241</v>
      </c>
      <c r="DE61" s="56"/>
      <c r="DF61" s="56"/>
      <c r="DG61" s="56"/>
    </row>
    <row r="62" spans="1:111" ht="27.75" customHeight="1">
      <c r="A62" s="648"/>
      <c r="B62" s="649"/>
      <c r="C62" s="649"/>
      <c r="D62" s="649"/>
      <c r="E62" s="649"/>
      <c r="F62" s="670" t="s">
        <v>242</v>
      </c>
      <c r="G62" s="651"/>
      <c r="H62" s="318">
        <f>SUM(H3:H61)</f>
        <v>1186710</v>
      </c>
      <c r="I62" s="319"/>
      <c r="J62" s="291"/>
      <c r="K62" s="291"/>
      <c r="L62" s="193">
        <f t="shared" ref="L62:AG62" si="11">SUM(L3:L61)</f>
        <v>0</v>
      </c>
      <c r="M62" s="183">
        <f t="shared" si="11"/>
        <v>0</v>
      </c>
      <c r="N62" s="183">
        <f t="shared" si="11"/>
        <v>0</v>
      </c>
      <c r="O62" s="183">
        <f t="shared" si="11"/>
        <v>0</v>
      </c>
      <c r="P62" s="189">
        <f t="shared" si="11"/>
        <v>0</v>
      </c>
      <c r="Q62" s="292">
        <f t="shared" si="11"/>
        <v>0</v>
      </c>
      <c r="R62" s="293">
        <f t="shared" si="11"/>
        <v>103011</v>
      </c>
      <c r="S62" s="293">
        <f t="shared" si="11"/>
        <v>579300</v>
      </c>
      <c r="T62" s="293">
        <f t="shared" si="11"/>
        <v>1200</v>
      </c>
      <c r="U62" s="293">
        <f t="shared" si="11"/>
        <v>0</v>
      </c>
      <c r="V62" s="293">
        <f t="shared" si="11"/>
        <v>217731</v>
      </c>
      <c r="W62" s="293">
        <f t="shared" si="11"/>
        <v>21780</v>
      </c>
      <c r="X62" s="293">
        <f t="shared" si="11"/>
        <v>0</v>
      </c>
      <c r="Y62" s="293">
        <f t="shared" si="11"/>
        <v>0</v>
      </c>
      <c r="Z62" s="293">
        <f t="shared" si="11"/>
        <v>0</v>
      </c>
      <c r="AA62" s="293">
        <f t="shared" si="11"/>
        <v>0</v>
      </c>
      <c r="AB62" s="293">
        <f t="shared" si="11"/>
        <v>0</v>
      </c>
      <c r="AC62" s="293">
        <f t="shared" si="11"/>
        <v>0</v>
      </c>
      <c r="AD62" s="293">
        <f t="shared" si="11"/>
        <v>0</v>
      </c>
      <c r="AE62" s="293">
        <f t="shared" si="11"/>
        <v>0</v>
      </c>
      <c r="AF62" s="292">
        <f t="shared" si="11"/>
        <v>263688</v>
      </c>
      <c r="AG62" s="294">
        <f t="shared" si="11"/>
        <v>0</v>
      </c>
      <c r="AH62" s="38"/>
      <c r="AI62" s="193">
        <f t="shared" ref="AI62:AM62" si="12">SUM(AI3:AI61)</f>
        <v>0</v>
      </c>
      <c r="AJ62" s="183">
        <f t="shared" si="12"/>
        <v>0</v>
      </c>
      <c r="AK62" s="183">
        <f t="shared" si="12"/>
        <v>0</v>
      </c>
      <c r="AL62" s="183">
        <f t="shared" si="12"/>
        <v>0</v>
      </c>
      <c r="AM62" s="184">
        <f t="shared" si="12"/>
        <v>0</v>
      </c>
      <c r="AN62" s="118"/>
      <c r="AO62" s="194">
        <f t="shared" ref="AO62:CL62" si="13">SUM(AO3:AO61)</f>
        <v>0</v>
      </c>
      <c r="AP62" s="183">
        <f t="shared" si="13"/>
        <v>0</v>
      </c>
      <c r="AQ62" s="183">
        <f t="shared" si="13"/>
        <v>0</v>
      </c>
      <c r="AR62" s="183">
        <f t="shared" si="13"/>
        <v>0</v>
      </c>
      <c r="AS62" s="183">
        <f t="shared" si="13"/>
        <v>0</v>
      </c>
      <c r="AT62" s="195">
        <f t="shared" si="13"/>
        <v>0</v>
      </c>
      <c r="AU62" s="183">
        <f t="shared" si="13"/>
        <v>0</v>
      </c>
      <c r="AV62" s="183">
        <f t="shared" si="13"/>
        <v>0</v>
      </c>
      <c r="AW62" s="183">
        <f t="shared" si="13"/>
        <v>0</v>
      </c>
      <c r="AX62" s="183">
        <f t="shared" si="13"/>
        <v>0</v>
      </c>
      <c r="AY62" s="195">
        <f t="shared" si="13"/>
        <v>0</v>
      </c>
      <c r="AZ62" s="182">
        <f t="shared" si="13"/>
        <v>0</v>
      </c>
      <c r="BA62" s="183">
        <f t="shared" si="13"/>
        <v>0</v>
      </c>
      <c r="BB62" s="183">
        <f t="shared" si="13"/>
        <v>0</v>
      </c>
      <c r="BC62" s="183">
        <f t="shared" si="13"/>
        <v>0</v>
      </c>
      <c r="BD62" s="182">
        <f t="shared" si="13"/>
        <v>0</v>
      </c>
      <c r="BE62" s="183">
        <f t="shared" si="13"/>
        <v>0</v>
      </c>
      <c r="BF62" s="183">
        <f t="shared" si="13"/>
        <v>0</v>
      </c>
      <c r="BG62" s="183">
        <f t="shared" si="13"/>
        <v>0</v>
      </c>
      <c r="BH62" s="183">
        <f t="shared" si="13"/>
        <v>0</v>
      </c>
      <c r="BI62" s="183">
        <f t="shared" si="13"/>
        <v>0</v>
      </c>
      <c r="BJ62" s="183">
        <f t="shared" si="13"/>
        <v>0</v>
      </c>
      <c r="BK62" s="183">
        <f t="shared" si="13"/>
        <v>0</v>
      </c>
      <c r="BL62" s="195">
        <f t="shared" si="13"/>
        <v>0</v>
      </c>
      <c r="BM62" s="183">
        <f t="shared" si="13"/>
        <v>0</v>
      </c>
      <c r="BN62" s="183">
        <f t="shared" si="13"/>
        <v>0</v>
      </c>
      <c r="BO62" s="183">
        <f t="shared" si="13"/>
        <v>0</v>
      </c>
      <c r="BP62" s="183">
        <f t="shared" si="13"/>
        <v>0</v>
      </c>
      <c r="BQ62" s="183">
        <f t="shared" si="13"/>
        <v>0</v>
      </c>
      <c r="BR62" s="195">
        <f t="shared" si="13"/>
        <v>0</v>
      </c>
      <c r="BS62" s="183">
        <f t="shared" si="13"/>
        <v>0</v>
      </c>
      <c r="BT62" s="183">
        <f t="shared" si="13"/>
        <v>0</v>
      </c>
      <c r="BU62" s="183">
        <f t="shared" si="13"/>
        <v>0</v>
      </c>
      <c r="BV62" s="183">
        <f t="shared" si="13"/>
        <v>0</v>
      </c>
      <c r="BW62" s="183">
        <f t="shared" si="13"/>
        <v>0</v>
      </c>
      <c r="BX62" s="183">
        <f t="shared" si="13"/>
        <v>0</v>
      </c>
      <c r="BY62" s="195">
        <f t="shared" si="13"/>
        <v>0</v>
      </c>
      <c r="BZ62" s="183">
        <f t="shared" si="13"/>
        <v>0</v>
      </c>
      <c r="CA62" s="183">
        <f t="shared" si="13"/>
        <v>0</v>
      </c>
      <c r="CB62" s="183">
        <f t="shared" si="13"/>
        <v>0</v>
      </c>
      <c r="CC62" s="183">
        <f t="shared" si="13"/>
        <v>0</v>
      </c>
      <c r="CD62" s="183">
        <f t="shared" si="13"/>
        <v>0</v>
      </c>
      <c r="CE62" s="183">
        <f t="shared" si="13"/>
        <v>0</v>
      </c>
      <c r="CF62" s="195">
        <f t="shared" si="13"/>
        <v>0</v>
      </c>
      <c r="CG62" s="183">
        <f t="shared" si="13"/>
        <v>0</v>
      </c>
      <c r="CH62" s="183">
        <f t="shared" si="13"/>
        <v>0</v>
      </c>
      <c r="CI62" s="183">
        <f t="shared" si="13"/>
        <v>0</v>
      </c>
      <c r="CJ62" s="183">
        <f t="shared" si="13"/>
        <v>0</v>
      </c>
      <c r="CK62" s="183">
        <f t="shared" si="13"/>
        <v>0</v>
      </c>
      <c r="CL62" s="196">
        <f t="shared" si="13"/>
        <v>0</v>
      </c>
      <c r="CM62" s="127"/>
      <c r="CN62" s="182">
        <f t="shared" ref="CN62:DD62" si="14">SUM(CN3:CN61)</f>
        <v>103011</v>
      </c>
      <c r="CO62" s="183">
        <f t="shared" si="14"/>
        <v>579300</v>
      </c>
      <c r="CP62" s="183">
        <f t="shared" si="14"/>
        <v>1200</v>
      </c>
      <c r="CQ62" s="183">
        <f t="shared" si="14"/>
        <v>0</v>
      </c>
      <c r="CR62" s="183">
        <f t="shared" si="14"/>
        <v>217731</v>
      </c>
      <c r="CS62" s="183">
        <f t="shared" si="14"/>
        <v>21780</v>
      </c>
      <c r="CT62" s="183">
        <f t="shared" si="14"/>
        <v>0</v>
      </c>
      <c r="CU62" s="183">
        <f t="shared" si="14"/>
        <v>0</v>
      </c>
      <c r="CV62" s="195">
        <f t="shared" si="14"/>
        <v>263688</v>
      </c>
      <c r="CW62" s="197">
        <f t="shared" si="14"/>
        <v>0</v>
      </c>
      <c r="CX62" s="183">
        <f t="shared" si="14"/>
        <v>0</v>
      </c>
      <c r="CY62" s="183">
        <f t="shared" si="14"/>
        <v>0</v>
      </c>
      <c r="CZ62" s="183">
        <f t="shared" si="14"/>
        <v>0</v>
      </c>
      <c r="DA62" s="183">
        <f t="shared" si="14"/>
        <v>0</v>
      </c>
      <c r="DB62" s="183">
        <f t="shared" si="14"/>
        <v>0</v>
      </c>
      <c r="DC62" s="183">
        <f t="shared" si="14"/>
        <v>0</v>
      </c>
      <c r="DD62" s="184">
        <f t="shared" si="14"/>
        <v>0</v>
      </c>
      <c r="DE62" s="16"/>
      <c r="DF62" s="16"/>
      <c r="DG62" s="16"/>
    </row>
    <row r="63" spans="1:111" ht="18.75" customHeight="1">
      <c r="A63" s="16"/>
      <c r="B63" s="16"/>
      <c r="C63" s="16"/>
      <c r="D63" s="16"/>
      <c r="E63" s="16"/>
      <c r="F63" s="16"/>
      <c r="G63" s="16"/>
      <c r="H63" s="320" t="s">
        <v>243</v>
      </c>
      <c r="I63" s="65"/>
      <c r="J63" s="199"/>
      <c r="K63" s="199"/>
      <c r="L63" s="16"/>
      <c r="M63" s="16"/>
      <c r="N63" s="16"/>
      <c r="O63" s="16"/>
      <c r="P63" s="16"/>
      <c r="Q63" s="16"/>
      <c r="R63" s="321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322" t="s">
        <v>243</v>
      </c>
      <c r="CO63" s="322" t="s">
        <v>243</v>
      </c>
      <c r="CP63" s="322" t="s">
        <v>243</v>
      </c>
      <c r="CQ63" s="322" t="s">
        <v>243</v>
      </c>
      <c r="CR63" s="322" t="s">
        <v>243</v>
      </c>
      <c r="CS63" s="322" t="s">
        <v>243</v>
      </c>
      <c r="CT63" s="322" t="s">
        <v>243</v>
      </c>
      <c r="CU63" s="322" t="s">
        <v>243</v>
      </c>
      <c r="CV63" s="322" t="s">
        <v>243</v>
      </c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</row>
    <row r="64" spans="1:111" ht="18.75" customHeight="1">
      <c r="A64" s="16"/>
      <c r="B64" s="16"/>
      <c r="C64" s="16"/>
      <c r="D64" s="16"/>
      <c r="E64" s="16"/>
      <c r="F64" s="16"/>
      <c r="G64" s="16"/>
      <c r="H64" s="16"/>
      <c r="I64" s="65"/>
      <c r="J64" s="199"/>
      <c r="K64" s="199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</row>
    <row r="65" spans="9:11" ht="18.75" customHeight="1">
      <c r="I65" s="65"/>
      <c r="J65" s="199"/>
      <c r="K65" s="199"/>
    </row>
    <row r="66" spans="9:11" ht="18.75" customHeight="1">
      <c r="I66" s="65"/>
      <c r="J66" s="199"/>
      <c r="K66" s="199"/>
    </row>
    <row r="67" spans="9:11" ht="18.75" customHeight="1">
      <c r="I67" s="65"/>
      <c r="J67" s="199"/>
      <c r="K67" s="199"/>
    </row>
    <row r="68" spans="9:11" ht="18.75" customHeight="1">
      <c r="I68" s="65"/>
      <c r="J68" s="199"/>
      <c r="K68" s="199"/>
    </row>
    <row r="69" spans="9:11" ht="18.75" customHeight="1">
      <c r="I69" s="65"/>
      <c r="J69" s="199"/>
      <c r="K69" s="199"/>
    </row>
    <row r="70" spans="9:11" ht="18.75" customHeight="1">
      <c r="I70" s="65"/>
      <c r="J70" s="199"/>
      <c r="K70" s="199"/>
    </row>
    <row r="71" spans="9:11" ht="18.75" customHeight="1">
      <c r="I71" s="65"/>
      <c r="J71" s="199"/>
      <c r="K71" s="199"/>
    </row>
    <row r="72" spans="9:11" ht="18.75" customHeight="1">
      <c r="I72" s="65"/>
      <c r="J72" s="199"/>
      <c r="K72" s="199"/>
    </row>
    <row r="73" spans="9:11" ht="18.75" customHeight="1">
      <c r="I73" s="65"/>
      <c r="J73" s="199"/>
      <c r="K73" s="199"/>
    </row>
    <row r="74" spans="9:11" ht="18.75" customHeight="1">
      <c r="I74" s="65"/>
      <c r="J74" s="199"/>
      <c r="K74" s="199"/>
    </row>
    <row r="75" spans="9:11" ht="18.75" customHeight="1">
      <c r="I75" s="65"/>
      <c r="J75" s="199"/>
      <c r="K75" s="199"/>
    </row>
    <row r="76" spans="9:11" ht="18.75" customHeight="1">
      <c r="I76" s="65"/>
      <c r="J76" s="199"/>
      <c r="K76" s="199"/>
    </row>
    <row r="77" spans="9:11" ht="18.75" customHeight="1">
      <c r="I77" s="65"/>
      <c r="J77" s="199"/>
      <c r="K77" s="199"/>
    </row>
    <row r="78" spans="9:11" ht="18.75" customHeight="1">
      <c r="I78" s="65"/>
      <c r="J78" s="199"/>
      <c r="K78" s="199"/>
    </row>
    <row r="79" spans="9:11" ht="18.75" customHeight="1">
      <c r="I79" s="65"/>
      <c r="J79" s="199"/>
      <c r="K79" s="199"/>
    </row>
    <row r="80" spans="9:11" ht="18.75" customHeight="1">
      <c r="I80" s="65"/>
      <c r="J80" s="199"/>
      <c r="K80" s="199"/>
    </row>
    <row r="81" spans="9:11" ht="18.75" customHeight="1">
      <c r="I81" s="65"/>
      <c r="J81" s="199"/>
      <c r="K81" s="199"/>
    </row>
    <row r="82" spans="9:11" ht="18.75" customHeight="1">
      <c r="I82" s="65"/>
      <c r="J82" s="199"/>
      <c r="K82" s="199"/>
    </row>
    <row r="83" spans="9:11" ht="18.75" customHeight="1">
      <c r="I83" s="65"/>
      <c r="J83" s="199"/>
      <c r="K83" s="199"/>
    </row>
    <row r="84" spans="9:11" ht="18.75" customHeight="1">
      <c r="I84" s="65"/>
      <c r="J84" s="199"/>
      <c r="K84" s="199"/>
    </row>
    <row r="85" spans="9:11" ht="18.75" customHeight="1">
      <c r="I85" s="65"/>
      <c r="J85" s="199"/>
      <c r="K85" s="199"/>
    </row>
    <row r="86" spans="9:11" ht="18.75" customHeight="1">
      <c r="I86" s="65"/>
      <c r="J86" s="199"/>
      <c r="K86" s="199"/>
    </row>
    <row r="87" spans="9:11" ht="18.75" customHeight="1">
      <c r="I87" s="65"/>
      <c r="J87" s="199"/>
      <c r="K87" s="199"/>
    </row>
    <row r="88" spans="9:11" ht="18.75" customHeight="1">
      <c r="I88" s="65"/>
      <c r="J88" s="199"/>
      <c r="K88" s="199"/>
    </row>
    <row r="89" spans="9:11" ht="18.75" customHeight="1">
      <c r="I89" s="65"/>
      <c r="J89" s="199"/>
      <c r="K89" s="199"/>
    </row>
    <row r="90" spans="9:11" ht="18.75" customHeight="1">
      <c r="I90" s="65"/>
      <c r="J90" s="199"/>
      <c r="K90" s="199"/>
    </row>
    <row r="91" spans="9:11" ht="18.75" customHeight="1">
      <c r="I91" s="65"/>
      <c r="J91" s="199"/>
      <c r="K91" s="199"/>
    </row>
    <row r="92" spans="9:11" ht="18.75" customHeight="1">
      <c r="I92" s="65"/>
      <c r="J92" s="199"/>
      <c r="K92" s="199"/>
    </row>
    <row r="93" spans="9:11" ht="18.75" customHeight="1">
      <c r="I93" s="65"/>
      <c r="J93" s="199"/>
      <c r="K93" s="199"/>
    </row>
    <row r="94" spans="9:11" ht="18.75" customHeight="1">
      <c r="I94" s="65"/>
      <c r="J94" s="199"/>
      <c r="K94" s="199"/>
    </row>
    <row r="95" spans="9:11" ht="18.75" customHeight="1">
      <c r="I95" s="65"/>
      <c r="J95" s="199"/>
      <c r="K95" s="199"/>
    </row>
    <row r="96" spans="9:11" ht="18.75" customHeight="1">
      <c r="I96" s="65"/>
      <c r="J96" s="199"/>
      <c r="K96" s="199"/>
    </row>
  </sheetData>
  <sheetProtection algorithmName="SHA-512" hashValue="HDkGzcHlYex0zmv6+0Y9IHc+32Qbtzo2z2MLniIWvviCkI46FKjg9Sli7MCF9kgCkroSZUFhwOf+TJcq75+lDw==" saltValue="nZN7PFOEQGd6CY883yoD8Q==" spinCount="100000" sheet="1" objects="1" scenarios="1"/>
  <mergeCells count="16">
    <mergeCell ref="I56:I59"/>
    <mergeCell ref="I60:I61"/>
    <mergeCell ref="A62:E62"/>
    <mergeCell ref="F62:G62"/>
    <mergeCell ref="AO1:AT1"/>
    <mergeCell ref="CN1:CV1"/>
    <mergeCell ref="CW1:DD1"/>
    <mergeCell ref="A2:B2"/>
    <mergeCell ref="I49:I51"/>
    <mergeCell ref="I54:I55"/>
    <mergeCell ref="AU1:AY1"/>
    <mergeCell ref="AZ1:BL1"/>
    <mergeCell ref="BM1:BR1"/>
    <mergeCell ref="BS1:BY1"/>
    <mergeCell ref="BZ1:CF1"/>
    <mergeCell ref="CG1:CL1"/>
  </mergeCells>
  <phoneticPr fontId="85"/>
  <dataValidations count="7">
    <dataValidation type="list" allowBlank="1" showInputMessage="1" showErrorMessage="1" prompt=" - " sqref="G52:G59" xr:uid="{00000000-0002-0000-0300-000000000000}">
      <formula1>$F$1101:$F$1124</formula1>
    </dataValidation>
    <dataValidation type="list" allowBlank="1" showInputMessage="1" showErrorMessage="1" prompt=" - " sqref="F60:F61" xr:uid="{00000000-0002-0000-0300-000001000000}">
      <formula1>$F$1089:$F$1103</formula1>
    </dataValidation>
    <dataValidation type="list" allowBlank="1" showInputMessage="1" showErrorMessage="1" prompt=" - " sqref="F49:F51" xr:uid="{00000000-0002-0000-0300-000002000000}">
      <formula1>$F$1124:$F$1138</formula1>
    </dataValidation>
    <dataValidation type="list" allowBlank="1" showInputMessage="1" showErrorMessage="1" prompt=" - " sqref="G60:G61" xr:uid="{00000000-0002-0000-0300-000003000000}">
      <formula1>$F$1064:$F$1087</formula1>
    </dataValidation>
    <dataValidation type="list" allowBlank="1" showInputMessage="1" showErrorMessage="1" prompt=" - " sqref="F52:F59" xr:uid="{00000000-0002-0000-0300-000004000000}">
      <formula1>$F$1126:$F$1140</formula1>
    </dataValidation>
    <dataValidation type="list" allowBlank="1" showInputMessage="1" showErrorMessage="1" prompt=" - " sqref="F1:G1 F3:G48" xr:uid="{00000000-0002-0000-0300-000005000000}">
      <formula1>#REF!</formula1>
    </dataValidation>
    <dataValidation type="list" allowBlank="1" showInputMessage="1" showErrorMessage="1" prompt=" - " sqref="G49:G51" xr:uid="{00000000-0002-0000-0300-000006000000}">
      <formula1>$F$1099:$F$1122</formula1>
    </dataValidation>
  </dataValidations>
  <hyperlinks>
    <hyperlink ref="H63" location="'支出内訳書'!G74" display="支出内訳書" xr:uid="{00000000-0004-0000-0300-000000000000}"/>
    <hyperlink ref="CN63" location="'支出内訳書'!G75" display="支出内訳書" xr:uid="{00000000-0004-0000-0300-000001000000}"/>
    <hyperlink ref="CO63" location="'支出内訳書'!G76" display="支出内訳書" xr:uid="{00000000-0004-0000-0300-000002000000}"/>
    <hyperlink ref="CP63" location="'支出内訳書'!G77" display="支出内訳書" xr:uid="{00000000-0004-0000-0300-000003000000}"/>
    <hyperlink ref="CQ63" location="'支出内訳書'!G78" display="支出内訳書" xr:uid="{00000000-0004-0000-0300-000004000000}"/>
    <hyperlink ref="CR63" location="'支出内訳書'!G79" display="支出内訳書" xr:uid="{00000000-0004-0000-0300-000005000000}"/>
    <hyperlink ref="CS63" location="'支出内訳書'!G80" display="支出内訳書" xr:uid="{00000000-0004-0000-0300-000006000000}"/>
    <hyperlink ref="CT63" location="'支出内訳書'!G81" display="支出内訳書" xr:uid="{00000000-0004-0000-0300-000007000000}"/>
    <hyperlink ref="CU63" location="'支出内訳書'!G82" display="支出内訳書" xr:uid="{00000000-0004-0000-0300-000008000000}"/>
    <hyperlink ref="CV63" location="'支出内訳書'!G83" display="支出内訳書" xr:uid="{00000000-0004-0000-0300-000009000000}"/>
  </hyperlinks>
  <pageMargins left="0.15748031496062992" right="0.15748031496062992" top="0.19685039370078738" bottom="0.19685039370078741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DI175"/>
  <sheetViews>
    <sheetView workbookViewId="0"/>
  </sheetViews>
  <sheetFormatPr baseColWidth="10" defaultColWidth="14.5" defaultRowHeight="15" customHeight="1"/>
  <cols>
    <col min="1" max="2" width="4.1640625" customWidth="1"/>
    <col min="3" max="3" width="11.5" customWidth="1"/>
    <col min="4" max="4" width="15.33203125" customWidth="1"/>
    <col min="5" max="5" width="40.6640625" customWidth="1"/>
    <col min="6" max="7" width="13.6640625" customWidth="1"/>
    <col min="8" max="8" width="11" customWidth="1"/>
    <col min="9" max="9" width="19" hidden="1" customWidth="1"/>
    <col min="10" max="10" width="22.83203125" customWidth="1"/>
    <col min="11" max="11" width="12.1640625" customWidth="1"/>
    <col min="12" max="16" width="10" hidden="1" customWidth="1"/>
    <col min="17" max="33" width="8.6640625" customWidth="1"/>
    <col min="34" max="34" width="1.83203125" customWidth="1"/>
    <col min="35" max="39" width="10" hidden="1" customWidth="1"/>
    <col min="40" max="40" width="0.5" hidden="1" customWidth="1"/>
    <col min="41" max="90" width="10" hidden="1" customWidth="1"/>
    <col min="91" max="91" width="0.5" hidden="1" customWidth="1"/>
    <col min="92" max="100" width="10" hidden="1" customWidth="1"/>
    <col min="101" max="108" width="8.6640625" customWidth="1"/>
    <col min="109" max="113" width="10" customWidth="1"/>
  </cols>
  <sheetData>
    <row r="1" spans="1:113" ht="22.5" customHeight="1">
      <c r="A1" s="226"/>
      <c r="B1" s="199"/>
      <c r="C1" s="296"/>
      <c r="D1" s="208"/>
      <c r="E1" s="200"/>
      <c r="F1" s="200"/>
      <c r="G1" s="208"/>
      <c r="H1" s="297"/>
      <c r="I1" s="298"/>
      <c r="J1" s="299"/>
      <c r="K1" s="299"/>
      <c r="L1" s="300"/>
      <c r="M1" s="300"/>
      <c r="N1" s="300"/>
      <c r="O1" s="300"/>
      <c r="P1" s="300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56"/>
      <c r="AI1" s="302" t="s">
        <v>18</v>
      </c>
      <c r="AJ1" s="303" t="s">
        <v>19</v>
      </c>
      <c r="AK1" s="303" t="s">
        <v>20</v>
      </c>
      <c r="AL1" s="303" t="s">
        <v>21</v>
      </c>
      <c r="AM1" s="304" t="s">
        <v>22</v>
      </c>
      <c r="AN1" s="56"/>
      <c r="AO1" s="671" t="s">
        <v>23</v>
      </c>
      <c r="AP1" s="666"/>
      <c r="AQ1" s="666"/>
      <c r="AR1" s="666"/>
      <c r="AS1" s="666"/>
      <c r="AT1" s="667"/>
      <c r="AU1" s="668" t="s">
        <v>24</v>
      </c>
      <c r="AV1" s="666"/>
      <c r="AW1" s="666"/>
      <c r="AX1" s="666"/>
      <c r="AY1" s="667"/>
      <c r="AZ1" s="668" t="s">
        <v>25</v>
      </c>
      <c r="BA1" s="666"/>
      <c r="BB1" s="666"/>
      <c r="BC1" s="666"/>
      <c r="BD1" s="666"/>
      <c r="BE1" s="666"/>
      <c r="BF1" s="666"/>
      <c r="BG1" s="666"/>
      <c r="BH1" s="666"/>
      <c r="BI1" s="666"/>
      <c r="BJ1" s="666"/>
      <c r="BK1" s="666"/>
      <c r="BL1" s="667"/>
      <c r="BM1" s="668" t="s">
        <v>26</v>
      </c>
      <c r="BN1" s="666"/>
      <c r="BO1" s="666"/>
      <c r="BP1" s="666"/>
      <c r="BQ1" s="666"/>
      <c r="BR1" s="667"/>
      <c r="BS1" s="668" t="s">
        <v>27</v>
      </c>
      <c r="BT1" s="666"/>
      <c r="BU1" s="666"/>
      <c r="BV1" s="666"/>
      <c r="BW1" s="666"/>
      <c r="BX1" s="666"/>
      <c r="BY1" s="667"/>
      <c r="BZ1" s="668" t="s">
        <v>28</v>
      </c>
      <c r="CA1" s="666"/>
      <c r="CB1" s="666"/>
      <c r="CC1" s="666"/>
      <c r="CD1" s="666"/>
      <c r="CE1" s="666"/>
      <c r="CF1" s="667"/>
      <c r="CG1" s="668" t="s">
        <v>29</v>
      </c>
      <c r="CH1" s="666"/>
      <c r="CI1" s="666"/>
      <c r="CJ1" s="666"/>
      <c r="CK1" s="666"/>
      <c r="CL1" s="666"/>
      <c r="CM1" s="61"/>
      <c r="CN1" s="665" t="s">
        <v>30</v>
      </c>
      <c r="CO1" s="666"/>
      <c r="CP1" s="666"/>
      <c r="CQ1" s="666"/>
      <c r="CR1" s="666"/>
      <c r="CS1" s="666"/>
      <c r="CT1" s="666"/>
      <c r="CU1" s="666"/>
      <c r="CV1" s="667"/>
      <c r="CW1" s="668" t="s">
        <v>31</v>
      </c>
      <c r="CX1" s="666"/>
      <c r="CY1" s="666"/>
      <c r="CZ1" s="666"/>
      <c r="DA1" s="666"/>
      <c r="DB1" s="666"/>
      <c r="DC1" s="666"/>
      <c r="DD1" s="669"/>
      <c r="DE1" s="301"/>
      <c r="DF1" s="301"/>
      <c r="DG1" s="301"/>
      <c r="DH1" s="301"/>
      <c r="DI1" s="301"/>
    </row>
    <row r="2" spans="1:113" ht="35.25" customHeight="1">
      <c r="A2" s="642" t="s">
        <v>244</v>
      </c>
      <c r="B2" s="643"/>
      <c r="C2" s="71" t="s">
        <v>33</v>
      </c>
      <c r="D2" s="72" t="s">
        <v>34</v>
      </c>
      <c r="E2" s="73" t="s">
        <v>35</v>
      </c>
      <c r="F2" s="74" t="s">
        <v>112</v>
      </c>
      <c r="G2" s="75" t="s">
        <v>239</v>
      </c>
      <c r="H2" s="72" t="s">
        <v>39</v>
      </c>
      <c r="I2" s="78" t="s">
        <v>245</v>
      </c>
      <c r="J2" s="78" t="s">
        <v>246</v>
      </c>
      <c r="K2" s="78" t="s">
        <v>247</v>
      </c>
      <c r="L2" s="78" t="s">
        <v>44</v>
      </c>
      <c r="M2" s="80" t="s">
        <v>45</v>
      </c>
      <c r="N2" s="81" t="s">
        <v>46</v>
      </c>
      <c r="O2" s="81" t="s">
        <v>47</v>
      </c>
      <c r="P2" s="82" t="s">
        <v>48</v>
      </c>
      <c r="Q2" s="71" t="s">
        <v>49</v>
      </c>
      <c r="R2" s="83" t="s">
        <v>50</v>
      </c>
      <c r="S2" s="83" t="s">
        <v>51</v>
      </c>
      <c r="T2" s="83" t="s">
        <v>52</v>
      </c>
      <c r="U2" s="83" t="s">
        <v>53</v>
      </c>
      <c r="V2" s="83" t="s">
        <v>54</v>
      </c>
      <c r="W2" s="83" t="s">
        <v>55</v>
      </c>
      <c r="X2" s="83" t="s">
        <v>56</v>
      </c>
      <c r="Y2" s="83" t="s">
        <v>57</v>
      </c>
      <c r="Z2" s="83" t="s">
        <v>58</v>
      </c>
      <c r="AA2" s="83" t="s">
        <v>59</v>
      </c>
      <c r="AB2" s="83" t="s">
        <v>60</v>
      </c>
      <c r="AC2" s="83" t="s">
        <v>61</v>
      </c>
      <c r="AD2" s="83" t="s">
        <v>62</v>
      </c>
      <c r="AE2" s="83" t="s">
        <v>63</v>
      </c>
      <c r="AF2" s="71" t="s">
        <v>64</v>
      </c>
      <c r="AG2" s="84" t="s">
        <v>65</v>
      </c>
      <c r="AH2" s="56"/>
      <c r="AI2" s="86" t="s">
        <v>44</v>
      </c>
      <c r="AJ2" s="87" t="s">
        <v>45</v>
      </c>
      <c r="AK2" s="87" t="s">
        <v>46</v>
      </c>
      <c r="AL2" s="87" t="s">
        <v>47</v>
      </c>
      <c r="AM2" s="88" t="s">
        <v>48</v>
      </c>
      <c r="AN2" s="89"/>
      <c r="AO2" s="90" t="s">
        <v>62</v>
      </c>
      <c r="AP2" s="91" t="s">
        <v>51</v>
      </c>
      <c r="AQ2" s="91" t="s">
        <v>52</v>
      </c>
      <c r="AR2" s="91" t="s">
        <v>54</v>
      </c>
      <c r="AS2" s="91" t="s">
        <v>55</v>
      </c>
      <c r="AT2" s="92" t="s">
        <v>64</v>
      </c>
      <c r="AU2" s="91" t="s">
        <v>51</v>
      </c>
      <c r="AV2" s="91" t="s">
        <v>52</v>
      </c>
      <c r="AW2" s="91" t="s">
        <v>54</v>
      </c>
      <c r="AX2" s="91" t="s">
        <v>55</v>
      </c>
      <c r="AY2" s="92" t="s">
        <v>64</v>
      </c>
      <c r="AZ2" s="93" t="s">
        <v>49</v>
      </c>
      <c r="BA2" s="93" t="s">
        <v>50</v>
      </c>
      <c r="BB2" s="91" t="s">
        <v>52</v>
      </c>
      <c r="BC2" s="91" t="s">
        <v>54</v>
      </c>
      <c r="BD2" s="93" t="s">
        <v>55</v>
      </c>
      <c r="BE2" s="91" t="s">
        <v>56</v>
      </c>
      <c r="BF2" s="91" t="s">
        <v>66</v>
      </c>
      <c r="BG2" s="91" t="s">
        <v>58</v>
      </c>
      <c r="BH2" s="91" t="s">
        <v>59</v>
      </c>
      <c r="BI2" s="91" t="s">
        <v>60</v>
      </c>
      <c r="BJ2" s="91" t="s">
        <v>67</v>
      </c>
      <c r="BK2" s="94" t="s">
        <v>64</v>
      </c>
      <c r="BL2" s="92" t="s">
        <v>65</v>
      </c>
      <c r="BM2" s="91" t="s">
        <v>50</v>
      </c>
      <c r="BN2" s="91" t="s">
        <v>51</v>
      </c>
      <c r="BO2" s="91" t="s">
        <v>52</v>
      </c>
      <c r="BP2" s="91" t="s">
        <v>54</v>
      </c>
      <c r="BQ2" s="91" t="s">
        <v>55</v>
      </c>
      <c r="BR2" s="92" t="s">
        <v>64</v>
      </c>
      <c r="BS2" s="91" t="s">
        <v>50</v>
      </c>
      <c r="BT2" s="91" t="s">
        <v>51</v>
      </c>
      <c r="BU2" s="91" t="s">
        <v>52</v>
      </c>
      <c r="BV2" s="91" t="s">
        <v>54</v>
      </c>
      <c r="BW2" s="91" t="s">
        <v>55</v>
      </c>
      <c r="BX2" s="91" t="s">
        <v>61</v>
      </c>
      <c r="BY2" s="92" t="s">
        <v>64</v>
      </c>
      <c r="BZ2" s="91" t="s">
        <v>50</v>
      </c>
      <c r="CA2" s="91" t="s">
        <v>51</v>
      </c>
      <c r="CB2" s="91" t="s">
        <v>52</v>
      </c>
      <c r="CC2" s="91" t="s">
        <v>54</v>
      </c>
      <c r="CD2" s="91" t="s">
        <v>55</v>
      </c>
      <c r="CE2" s="91" t="s">
        <v>61</v>
      </c>
      <c r="CF2" s="92" t="s">
        <v>64</v>
      </c>
      <c r="CG2" s="91" t="s">
        <v>50</v>
      </c>
      <c r="CH2" s="91" t="s">
        <v>51</v>
      </c>
      <c r="CI2" s="91" t="s">
        <v>52</v>
      </c>
      <c r="CJ2" s="91" t="s">
        <v>54</v>
      </c>
      <c r="CK2" s="91" t="s">
        <v>55</v>
      </c>
      <c r="CL2" s="95" t="s">
        <v>64</v>
      </c>
      <c r="CM2" s="61"/>
      <c r="CN2" s="93" t="s">
        <v>50</v>
      </c>
      <c r="CO2" s="91" t="s">
        <v>51</v>
      </c>
      <c r="CP2" s="91" t="s">
        <v>52</v>
      </c>
      <c r="CQ2" s="91" t="s">
        <v>53</v>
      </c>
      <c r="CR2" s="91" t="s">
        <v>54</v>
      </c>
      <c r="CS2" s="91" t="s">
        <v>55</v>
      </c>
      <c r="CT2" s="91" t="s">
        <v>61</v>
      </c>
      <c r="CU2" s="91" t="s">
        <v>63</v>
      </c>
      <c r="CV2" s="92" t="s">
        <v>64</v>
      </c>
      <c r="CW2" s="96" t="s">
        <v>50</v>
      </c>
      <c r="CX2" s="91" t="s">
        <v>51</v>
      </c>
      <c r="CY2" s="91" t="s">
        <v>52</v>
      </c>
      <c r="CZ2" s="91" t="s">
        <v>53</v>
      </c>
      <c r="DA2" s="91" t="s">
        <v>54</v>
      </c>
      <c r="DB2" s="91" t="s">
        <v>55</v>
      </c>
      <c r="DC2" s="91" t="s">
        <v>61</v>
      </c>
      <c r="DD2" s="97" t="s">
        <v>64</v>
      </c>
      <c r="DE2" s="301"/>
      <c r="DF2" s="301"/>
      <c r="DG2" s="301"/>
      <c r="DH2" s="301"/>
      <c r="DI2" s="301"/>
    </row>
    <row r="3" spans="1:113" ht="22.5" customHeight="1">
      <c r="A3" s="323" t="s">
        <v>123</v>
      </c>
      <c r="B3" s="234">
        <v>3</v>
      </c>
      <c r="C3" s="259">
        <v>45717</v>
      </c>
      <c r="D3" s="280" t="s">
        <v>128</v>
      </c>
      <c r="E3" s="261" t="s">
        <v>129</v>
      </c>
      <c r="F3" s="238" t="s">
        <v>31</v>
      </c>
      <c r="G3" s="254" t="s">
        <v>53</v>
      </c>
      <c r="H3" s="241">
        <v>22770</v>
      </c>
      <c r="I3" s="267"/>
      <c r="J3" s="256" t="str">
        <f>HYPERLINK("./領収書_公開用/外領収書G1.pdf","領収書G1")</f>
        <v>領収書G1</v>
      </c>
      <c r="K3" s="257"/>
      <c r="L3" s="324" t="s">
        <v>241</v>
      </c>
      <c r="M3" s="136" t="s">
        <v>241</v>
      </c>
      <c r="N3" s="136" t="s">
        <v>241</v>
      </c>
      <c r="O3" s="136" t="s">
        <v>241</v>
      </c>
      <c r="P3" s="137" t="s">
        <v>241</v>
      </c>
      <c r="Q3" s="122" t="s">
        <v>241</v>
      </c>
      <c r="R3" s="123" t="s">
        <v>241</v>
      </c>
      <c r="S3" s="123" t="s">
        <v>241</v>
      </c>
      <c r="T3" s="123" t="s">
        <v>241</v>
      </c>
      <c r="U3" s="122">
        <v>22770</v>
      </c>
      <c r="V3" s="123" t="s">
        <v>241</v>
      </c>
      <c r="W3" s="123" t="s">
        <v>241</v>
      </c>
      <c r="X3" s="123" t="s">
        <v>241</v>
      </c>
      <c r="Y3" s="122" t="s">
        <v>241</v>
      </c>
      <c r="Z3" s="123" t="s">
        <v>241</v>
      </c>
      <c r="AA3" s="123" t="s">
        <v>241</v>
      </c>
      <c r="AB3" s="123" t="s">
        <v>241</v>
      </c>
      <c r="AC3" s="123" t="s">
        <v>241</v>
      </c>
      <c r="AD3" s="123" t="s">
        <v>241</v>
      </c>
      <c r="AE3" s="123" t="s">
        <v>241</v>
      </c>
      <c r="AF3" s="122" t="s">
        <v>241</v>
      </c>
      <c r="AG3" s="129" t="s">
        <v>241</v>
      </c>
      <c r="AH3" s="38"/>
      <c r="AI3" s="138" t="s">
        <v>241</v>
      </c>
      <c r="AJ3" s="139" t="s">
        <v>241</v>
      </c>
      <c r="AK3" s="139" t="s">
        <v>241</v>
      </c>
      <c r="AL3" s="139" t="s">
        <v>241</v>
      </c>
      <c r="AM3" s="139" t="s">
        <v>241</v>
      </c>
      <c r="AN3" s="118"/>
      <c r="AO3" s="138" t="s">
        <v>241</v>
      </c>
      <c r="AP3" s="139" t="s">
        <v>241</v>
      </c>
      <c r="AQ3" s="139" t="s">
        <v>241</v>
      </c>
      <c r="AR3" s="139" t="s">
        <v>241</v>
      </c>
      <c r="AS3" s="139" t="s">
        <v>241</v>
      </c>
      <c r="AT3" s="140" t="s">
        <v>241</v>
      </c>
      <c r="AU3" s="141" t="s">
        <v>241</v>
      </c>
      <c r="AV3" s="139" t="s">
        <v>241</v>
      </c>
      <c r="AW3" s="139" t="s">
        <v>241</v>
      </c>
      <c r="AX3" s="139" t="s">
        <v>241</v>
      </c>
      <c r="AY3" s="140" t="s">
        <v>241</v>
      </c>
      <c r="AZ3" s="122" t="s">
        <v>241</v>
      </c>
      <c r="BA3" s="123" t="s">
        <v>241</v>
      </c>
      <c r="BB3" s="123" t="s">
        <v>241</v>
      </c>
      <c r="BC3" s="123" t="s">
        <v>241</v>
      </c>
      <c r="BD3" s="122" t="s">
        <v>241</v>
      </c>
      <c r="BE3" s="123" t="s">
        <v>241</v>
      </c>
      <c r="BF3" s="123" t="s">
        <v>241</v>
      </c>
      <c r="BG3" s="123" t="s">
        <v>241</v>
      </c>
      <c r="BH3" s="123" t="s">
        <v>241</v>
      </c>
      <c r="BI3" s="123" t="s">
        <v>241</v>
      </c>
      <c r="BJ3" s="123" t="s">
        <v>241</v>
      </c>
      <c r="BK3" s="123" t="s">
        <v>241</v>
      </c>
      <c r="BL3" s="124" t="s">
        <v>241</v>
      </c>
      <c r="BM3" s="141" t="s">
        <v>241</v>
      </c>
      <c r="BN3" s="139" t="s">
        <v>241</v>
      </c>
      <c r="BO3" s="139" t="s">
        <v>241</v>
      </c>
      <c r="BP3" s="139" t="s">
        <v>241</v>
      </c>
      <c r="BQ3" s="139" t="s">
        <v>241</v>
      </c>
      <c r="BR3" s="140" t="s">
        <v>241</v>
      </c>
      <c r="BS3" s="141" t="s">
        <v>241</v>
      </c>
      <c r="BT3" s="139" t="s">
        <v>241</v>
      </c>
      <c r="BU3" s="139" t="s">
        <v>241</v>
      </c>
      <c r="BV3" s="139" t="s">
        <v>241</v>
      </c>
      <c r="BW3" s="139" t="s">
        <v>241</v>
      </c>
      <c r="BX3" s="139" t="s">
        <v>241</v>
      </c>
      <c r="BY3" s="140" t="s">
        <v>241</v>
      </c>
      <c r="BZ3" s="141" t="s">
        <v>241</v>
      </c>
      <c r="CA3" s="139" t="s">
        <v>241</v>
      </c>
      <c r="CB3" s="139" t="s">
        <v>241</v>
      </c>
      <c r="CC3" s="139" t="s">
        <v>241</v>
      </c>
      <c r="CD3" s="139" t="s">
        <v>241</v>
      </c>
      <c r="CE3" s="139" t="s">
        <v>241</v>
      </c>
      <c r="CF3" s="140" t="s">
        <v>241</v>
      </c>
      <c r="CG3" s="141" t="s">
        <v>241</v>
      </c>
      <c r="CH3" s="139" t="s">
        <v>241</v>
      </c>
      <c r="CI3" s="139" t="s">
        <v>241</v>
      </c>
      <c r="CJ3" s="139" t="s">
        <v>241</v>
      </c>
      <c r="CK3" s="139" t="s">
        <v>241</v>
      </c>
      <c r="CL3" s="154" t="s">
        <v>241</v>
      </c>
      <c r="CM3" s="127"/>
      <c r="CN3" s="122" t="s">
        <v>241</v>
      </c>
      <c r="CO3" s="123" t="s">
        <v>241</v>
      </c>
      <c r="CP3" s="123" t="s">
        <v>241</v>
      </c>
      <c r="CQ3" s="123" t="s">
        <v>241</v>
      </c>
      <c r="CR3" s="123" t="s">
        <v>241</v>
      </c>
      <c r="CS3" s="123" t="s">
        <v>241</v>
      </c>
      <c r="CT3" s="123" t="s">
        <v>241</v>
      </c>
      <c r="CU3" s="123" t="s">
        <v>241</v>
      </c>
      <c r="CV3" s="124" t="s">
        <v>241</v>
      </c>
      <c r="CW3" s="128" t="s">
        <v>241</v>
      </c>
      <c r="CX3" s="123" t="s">
        <v>241</v>
      </c>
      <c r="CY3" s="123" t="s">
        <v>241</v>
      </c>
      <c r="CZ3" s="123">
        <v>22770</v>
      </c>
      <c r="DA3" s="123" t="s">
        <v>241</v>
      </c>
      <c r="DB3" s="123" t="s">
        <v>241</v>
      </c>
      <c r="DC3" s="123" t="s">
        <v>241</v>
      </c>
      <c r="DD3" s="129" t="s">
        <v>241</v>
      </c>
      <c r="DE3" s="301"/>
      <c r="DF3" s="301"/>
      <c r="DG3" s="301"/>
      <c r="DH3" s="16"/>
      <c r="DI3" s="16"/>
    </row>
    <row r="4" spans="1:113" ht="22.5" customHeight="1">
      <c r="A4" s="325" t="s">
        <v>123</v>
      </c>
      <c r="B4" s="248">
        <v>4</v>
      </c>
      <c r="C4" s="259">
        <v>45717</v>
      </c>
      <c r="D4" s="281" t="s">
        <v>128</v>
      </c>
      <c r="E4" s="261" t="s">
        <v>130</v>
      </c>
      <c r="F4" s="238" t="s">
        <v>31</v>
      </c>
      <c r="G4" s="254" t="s">
        <v>54</v>
      </c>
      <c r="H4" s="263">
        <v>2000</v>
      </c>
      <c r="I4" s="284"/>
      <c r="J4" s="256" t="str">
        <f>HYPERLINK("./領収書_公開用/外領収書G2.pdf","領収書G2")</f>
        <v>領収書G2</v>
      </c>
      <c r="K4" s="264"/>
      <c r="L4" s="326" t="s">
        <v>241</v>
      </c>
      <c r="M4" s="266" t="s">
        <v>241</v>
      </c>
      <c r="N4" s="266" t="s">
        <v>241</v>
      </c>
      <c r="O4" s="266" t="s">
        <v>241</v>
      </c>
      <c r="P4" s="151" t="s">
        <v>241</v>
      </c>
      <c r="Q4" s="122" t="s">
        <v>241</v>
      </c>
      <c r="R4" s="123" t="s">
        <v>241</v>
      </c>
      <c r="S4" s="123" t="s">
        <v>241</v>
      </c>
      <c r="T4" s="123" t="s">
        <v>241</v>
      </c>
      <c r="U4" s="122" t="s">
        <v>241</v>
      </c>
      <c r="V4" s="123">
        <v>2000</v>
      </c>
      <c r="W4" s="123" t="s">
        <v>241</v>
      </c>
      <c r="X4" s="123" t="s">
        <v>241</v>
      </c>
      <c r="Y4" s="122" t="s">
        <v>241</v>
      </c>
      <c r="Z4" s="123" t="s">
        <v>241</v>
      </c>
      <c r="AA4" s="123" t="s">
        <v>241</v>
      </c>
      <c r="AB4" s="123" t="s">
        <v>241</v>
      </c>
      <c r="AC4" s="123" t="s">
        <v>241</v>
      </c>
      <c r="AD4" s="123" t="s">
        <v>241</v>
      </c>
      <c r="AE4" s="123" t="s">
        <v>241</v>
      </c>
      <c r="AF4" s="122" t="s">
        <v>241</v>
      </c>
      <c r="AG4" s="129" t="s">
        <v>241</v>
      </c>
      <c r="AH4" s="152"/>
      <c r="AI4" s="138" t="s">
        <v>241</v>
      </c>
      <c r="AJ4" s="139" t="s">
        <v>241</v>
      </c>
      <c r="AK4" s="139" t="s">
        <v>241</v>
      </c>
      <c r="AL4" s="139" t="s">
        <v>241</v>
      </c>
      <c r="AM4" s="139" t="s">
        <v>241</v>
      </c>
      <c r="AN4" s="153"/>
      <c r="AO4" s="138" t="s">
        <v>241</v>
      </c>
      <c r="AP4" s="139" t="s">
        <v>241</v>
      </c>
      <c r="AQ4" s="139" t="s">
        <v>241</v>
      </c>
      <c r="AR4" s="139" t="s">
        <v>241</v>
      </c>
      <c r="AS4" s="139" t="s">
        <v>241</v>
      </c>
      <c r="AT4" s="140" t="s">
        <v>241</v>
      </c>
      <c r="AU4" s="141" t="s">
        <v>241</v>
      </c>
      <c r="AV4" s="139" t="s">
        <v>241</v>
      </c>
      <c r="AW4" s="139" t="s">
        <v>241</v>
      </c>
      <c r="AX4" s="139" t="s">
        <v>241</v>
      </c>
      <c r="AY4" s="140" t="s">
        <v>241</v>
      </c>
      <c r="AZ4" s="122" t="s">
        <v>241</v>
      </c>
      <c r="BA4" s="123" t="s">
        <v>241</v>
      </c>
      <c r="BB4" s="123" t="s">
        <v>241</v>
      </c>
      <c r="BC4" s="123" t="s">
        <v>241</v>
      </c>
      <c r="BD4" s="122" t="s">
        <v>241</v>
      </c>
      <c r="BE4" s="123" t="s">
        <v>241</v>
      </c>
      <c r="BF4" s="123" t="s">
        <v>241</v>
      </c>
      <c r="BG4" s="123" t="s">
        <v>241</v>
      </c>
      <c r="BH4" s="123" t="s">
        <v>241</v>
      </c>
      <c r="BI4" s="123" t="s">
        <v>241</v>
      </c>
      <c r="BJ4" s="123" t="s">
        <v>241</v>
      </c>
      <c r="BK4" s="123" t="s">
        <v>241</v>
      </c>
      <c r="BL4" s="124" t="s">
        <v>241</v>
      </c>
      <c r="BM4" s="141" t="s">
        <v>241</v>
      </c>
      <c r="BN4" s="139" t="s">
        <v>241</v>
      </c>
      <c r="BO4" s="139" t="s">
        <v>241</v>
      </c>
      <c r="BP4" s="139" t="s">
        <v>241</v>
      </c>
      <c r="BQ4" s="139" t="s">
        <v>241</v>
      </c>
      <c r="BR4" s="140" t="s">
        <v>241</v>
      </c>
      <c r="BS4" s="141" t="s">
        <v>241</v>
      </c>
      <c r="BT4" s="139" t="s">
        <v>241</v>
      </c>
      <c r="BU4" s="139" t="s">
        <v>241</v>
      </c>
      <c r="BV4" s="139" t="s">
        <v>241</v>
      </c>
      <c r="BW4" s="139" t="s">
        <v>241</v>
      </c>
      <c r="BX4" s="139" t="s">
        <v>241</v>
      </c>
      <c r="BY4" s="140" t="s">
        <v>241</v>
      </c>
      <c r="BZ4" s="141" t="s">
        <v>241</v>
      </c>
      <c r="CA4" s="139" t="s">
        <v>241</v>
      </c>
      <c r="CB4" s="139" t="s">
        <v>241</v>
      </c>
      <c r="CC4" s="139" t="s">
        <v>241</v>
      </c>
      <c r="CD4" s="139" t="s">
        <v>241</v>
      </c>
      <c r="CE4" s="139" t="s">
        <v>241</v>
      </c>
      <c r="CF4" s="140" t="s">
        <v>241</v>
      </c>
      <c r="CG4" s="141" t="s">
        <v>241</v>
      </c>
      <c r="CH4" s="139" t="s">
        <v>241</v>
      </c>
      <c r="CI4" s="139" t="s">
        <v>241</v>
      </c>
      <c r="CJ4" s="139" t="s">
        <v>241</v>
      </c>
      <c r="CK4" s="139" t="s">
        <v>241</v>
      </c>
      <c r="CL4" s="154" t="s">
        <v>241</v>
      </c>
      <c r="CM4" s="127"/>
      <c r="CN4" s="122" t="s">
        <v>241</v>
      </c>
      <c r="CO4" s="123" t="s">
        <v>241</v>
      </c>
      <c r="CP4" s="123" t="s">
        <v>241</v>
      </c>
      <c r="CQ4" s="123" t="s">
        <v>241</v>
      </c>
      <c r="CR4" s="123" t="s">
        <v>241</v>
      </c>
      <c r="CS4" s="123" t="s">
        <v>241</v>
      </c>
      <c r="CT4" s="123" t="s">
        <v>241</v>
      </c>
      <c r="CU4" s="123" t="s">
        <v>241</v>
      </c>
      <c r="CV4" s="124" t="s">
        <v>241</v>
      </c>
      <c r="CW4" s="128" t="s">
        <v>241</v>
      </c>
      <c r="CX4" s="123" t="s">
        <v>241</v>
      </c>
      <c r="CY4" s="123" t="s">
        <v>241</v>
      </c>
      <c r="CZ4" s="123" t="s">
        <v>241</v>
      </c>
      <c r="DA4" s="123">
        <v>2000</v>
      </c>
      <c r="DB4" s="123" t="s">
        <v>241</v>
      </c>
      <c r="DC4" s="123" t="s">
        <v>241</v>
      </c>
      <c r="DD4" s="129" t="s">
        <v>241</v>
      </c>
      <c r="DE4" s="301"/>
      <c r="DF4" s="301"/>
      <c r="DG4" s="301"/>
      <c r="DH4" s="16"/>
      <c r="DI4" s="16"/>
    </row>
    <row r="5" spans="1:113" ht="22.5" customHeight="1">
      <c r="A5" s="325" t="s">
        <v>123</v>
      </c>
      <c r="B5" s="248">
        <v>7</v>
      </c>
      <c r="C5" s="259">
        <v>45717</v>
      </c>
      <c r="D5" s="281" t="s">
        <v>128</v>
      </c>
      <c r="E5" s="261" t="s">
        <v>133</v>
      </c>
      <c r="F5" s="272" t="s">
        <v>31</v>
      </c>
      <c r="G5" s="254" t="s">
        <v>55</v>
      </c>
      <c r="H5" s="263">
        <v>211</v>
      </c>
      <c r="I5" s="284"/>
      <c r="J5" s="256" t="str">
        <f t="shared" ref="J5:J6" si="0">HYPERLINK("./領収書_公開用/外領収書G3-G6.pdf","領収書G3-G6")</f>
        <v>領収書G3-G6</v>
      </c>
      <c r="K5" s="267"/>
      <c r="L5" s="324" t="s">
        <v>241</v>
      </c>
      <c r="M5" s="136" t="s">
        <v>241</v>
      </c>
      <c r="N5" s="136" t="s">
        <v>241</v>
      </c>
      <c r="O5" s="136" t="s">
        <v>241</v>
      </c>
      <c r="P5" s="137" t="s">
        <v>241</v>
      </c>
      <c r="Q5" s="122" t="s">
        <v>241</v>
      </c>
      <c r="R5" s="123" t="s">
        <v>241</v>
      </c>
      <c r="S5" s="123" t="s">
        <v>241</v>
      </c>
      <c r="T5" s="123" t="s">
        <v>241</v>
      </c>
      <c r="U5" s="122" t="s">
        <v>241</v>
      </c>
      <c r="V5" s="123" t="s">
        <v>241</v>
      </c>
      <c r="W5" s="123">
        <v>211</v>
      </c>
      <c r="X5" s="123" t="s">
        <v>241</v>
      </c>
      <c r="Y5" s="122" t="s">
        <v>241</v>
      </c>
      <c r="Z5" s="123" t="s">
        <v>241</v>
      </c>
      <c r="AA5" s="123" t="s">
        <v>241</v>
      </c>
      <c r="AB5" s="123" t="s">
        <v>241</v>
      </c>
      <c r="AC5" s="123" t="s">
        <v>241</v>
      </c>
      <c r="AD5" s="123" t="s">
        <v>241</v>
      </c>
      <c r="AE5" s="123" t="s">
        <v>241</v>
      </c>
      <c r="AF5" s="122" t="s">
        <v>241</v>
      </c>
      <c r="AG5" s="129" t="s">
        <v>241</v>
      </c>
      <c r="AH5" s="38"/>
      <c r="AI5" s="138" t="s">
        <v>241</v>
      </c>
      <c r="AJ5" s="139" t="s">
        <v>241</v>
      </c>
      <c r="AK5" s="139" t="s">
        <v>241</v>
      </c>
      <c r="AL5" s="139" t="s">
        <v>241</v>
      </c>
      <c r="AM5" s="139" t="s">
        <v>241</v>
      </c>
      <c r="AN5" s="118"/>
      <c r="AO5" s="138" t="s">
        <v>241</v>
      </c>
      <c r="AP5" s="139" t="s">
        <v>241</v>
      </c>
      <c r="AQ5" s="139" t="s">
        <v>241</v>
      </c>
      <c r="AR5" s="139" t="s">
        <v>241</v>
      </c>
      <c r="AS5" s="139" t="s">
        <v>241</v>
      </c>
      <c r="AT5" s="140" t="s">
        <v>241</v>
      </c>
      <c r="AU5" s="141" t="s">
        <v>241</v>
      </c>
      <c r="AV5" s="139" t="s">
        <v>241</v>
      </c>
      <c r="AW5" s="139" t="s">
        <v>241</v>
      </c>
      <c r="AX5" s="139" t="s">
        <v>241</v>
      </c>
      <c r="AY5" s="140" t="s">
        <v>241</v>
      </c>
      <c r="AZ5" s="122" t="s">
        <v>241</v>
      </c>
      <c r="BA5" s="123" t="s">
        <v>241</v>
      </c>
      <c r="BB5" s="123" t="s">
        <v>241</v>
      </c>
      <c r="BC5" s="123" t="s">
        <v>241</v>
      </c>
      <c r="BD5" s="122" t="s">
        <v>241</v>
      </c>
      <c r="BE5" s="123" t="s">
        <v>241</v>
      </c>
      <c r="BF5" s="123" t="s">
        <v>241</v>
      </c>
      <c r="BG5" s="123" t="s">
        <v>241</v>
      </c>
      <c r="BH5" s="123" t="s">
        <v>241</v>
      </c>
      <c r="BI5" s="123" t="s">
        <v>241</v>
      </c>
      <c r="BJ5" s="123" t="s">
        <v>241</v>
      </c>
      <c r="BK5" s="123" t="s">
        <v>241</v>
      </c>
      <c r="BL5" s="124" t="s">
        <v>241</v>
      </c>
      <c r="BM5" s="142" t="s">
        <v>241</v>
      </c>
      <c r="BN5" s="143" t="s">
        <v>241</v>
      </c>
      <c r="BO5" s="143" t="s">
        <v>241</v>
      </c>
      <c r="BP5" s="143" t="s">
        <v>241</v>
      </c>
      <c r="BQ5" s="143" t="s">
        <v>241</v>
      </c>
      <c r="BR5" s="144" t="s">
        <v>241</v>
      </c>
      <c r="BS5" s="141" t="s">
        <v>241</v>
      </c>
      <c r="BT5" s="139" t="s">
        <v>241</v>
      </c>
      <c r="BU5" s="139" t="s">
        <v>241</v>
      </c>
      <c r="BV5" s="139" t="s">
        <v>241</v>
      </c>
      <c r="BW5" s="139" t="s">
        <v>241</v>
      </c>
      <c r="BX5" s="139" t="s">
        <v>241</v>
      </c>
      <c r="BY5" s="140" t="s">
        <v>241</v>
      </c>
      <c r="BZ5" s="141" t="s">
        <v>241</v>
      </c>
      <c r="CA5" s="139" t="s">
        <v>241</v>
      </c>
      <c r="CB5" s="139" t="s">
        <v>241</v>
      </c>
      <c r="CC5" s="139" t="s">
        <v>241</v>
      </c>
      <c r="CD5" s="139" t="s">
        <v>241</v>
      </c>
      <c r="CE5" s="139" t="s">
        <v>241</v>
      </c>
      <c r="CF5" s="140" t="s">
        <v>241</v>
      </c>
      <c r="CG5" s="142" t="s">
        <v>241</v>
      </c>
      <c r="CH5" s="143" t="s">
        <v>241</v>
      </c>
      <c r="CI5" s="143" t="s">
        <v>241</v>
      </c>
      <c r="CJ5" s="143" t="s">
        <v>241</v>
      </c>
      <c r="CK5" s="143" t="s">
        <v>241</v>
      </c>
      <c r="CL5" s="145" t="s">
        <v>241</v>
      </c>
      <c r="CM5" s="127"/>
      <c r="CN5" s="122" t="s">
        <v>241</v>
      </c>
      <c r="CO5" s="123" t="s">
        <v>241</v>
      </c>
      <c r="CP5" s="123" t="s">
        <v>241</v>
      </c>
      <c r="CQ5" s="123" t="s">
        <v>241</v>
      </c>
      <c r="CR5" s="123" t="s">
        <v>241</v>
      </c>
      <c r="CS5" s="123" t="s">
        <v>241</v>
      </c>
      <c r="CT5" s="123" t="s">
        <v>241</v>
      </c>
      <c r="CU5" s="123" t="s">
        <v>241</v>
      </c>
      <c r="CV5" s="124" t="s">
        <v>241</v>
      </c>
      <c r="CW5" s="128" t="s">
        <v>241</v>
      </c>
      <c r="CX5" s="123" t="s">
        <v>241</v>
      </c>
      <c r="CY5" s="123" t="s">
        <v>241</v>
      </c>
      <c r="CZ5" s="123" t="s">
        <v>241</v>
      </c>
      <c r="DA5" s="123" t="s">
        <v>241</v>
      </c>
      <c r="DB5" s="123">
        <v>211</v>
      </c>
      <c r="DC5" s="123" t="s">
        <v>241</v>
      </c>
      <c r="DD5" s="129" t="s">
        <v>241</v>
      </c>
      <c r="DE5" s="301"/>
      <c r="DF5" s="301"/>
      <c r="DG5" s="301"/>
      <c r="DH5" s="16"/>
      <c r="DI5" s="16"/>
    </row>
    <row r="6" spans="1:113" ht="22.5" customHeight="1">
      <c r="A6" s="325" t="s">
        <v>123</v>
      </c>
      <c r="B6" s="248">
        <v>8</v>
      </c>
      <c r="C6" s="259">
        <v>45717</v>
      </c>
      <c r="D6" s="260" t="s">
        <v>128</v>
      </c>
      <c r="E6" s="261" t="s">
        <v>133</v>
      </c>
      <c r="F6" s="238" t="s">
        <v>31</v>
      </c>
      <c r="G6" s="254" t="s">
        <v>55</v>
      </c>
      <c r="H6" s="263">
        <v>626</v>
      </c>
      <c r="I6" s="284"/>
      <c r="J6" s="256" t="str">
        <f t="shared" si="0"/>
        <v>領収書G3-G6</v>
      </c>
      <c r="K6" s="267"/>
      <c r="L6" s="324" t="s">
        <v>241</v>
      </c>
      <c r="M6" s="136" t="s">
        <v>241</v>
      </c>
      <c r="N6" s="136" t="s">
        <v>241</v>
      </c>
      <c r="O6" s="136" t="s">
        <v>241</v>
      </c>
      <c r="P6" s="137" t="s">
        <v>241</v>
      </c>
      <c r="Q6" s="122" t="s">
        <v>241</v>
      </c>
      <c r="R6" s="123" t="s">
        <v>241</v>
      </c>
      <c r="S6" s="123" t="s">
        <v>241</v>
      </c>
      <c r="T6" s="123" t="s">
        <v>241</v>
      </c>
      <c r="U6" s="122" t="s">
        <v>241</v>
      </c>
      <c r="V6" s="123" t="s">
        <v>241</v>
      </c>
      <c r="W6" s="123">
        <v>626</v>
      </c>
      <c r="X6" s="123" t="s">
        <v>241</v>
      </c>
      <c r="Y6" s="122" t="s">
        <v>241</v>
      </c>
      <c r="Z6" s="123" t="s">
        <v>241</v>
      </c>
      <c r="AA6" s="123" t="s">
        <v>241</v>
      </c>
      <c r="AB6" s="123" t="s">
        <v>241</v>
      </c>
      <c r="AC6" s="123" t="s">
        <v>241</v>
      </c>
      <c r="AD6" s="123" t="s">
        <v>241</v>
      </c>
      <c r="AE6" s="123" t="s">
        <v>241</v>
      </c>
      <c r="AF6" s="122" t="s">
        <v>241</v>
      </c>
      <c r="AG6" s="129" t="s">
        <v>241</v>
      </c>
      <c r="AH6" s="38"/>
      <c r="AI6" s="138" t="s">
        <v>241</v>
      </c>
      <c r="AJ6" s="139" t="s">
        <v>241</v>
      </c>
      <c r="AK6" s="139" t="s">
        <v>241</v>
      </c>
      <c r="AL6" s="139" t="s">
        <v>241</v>
      </c>
      <c r="AM6" s="139" t="s">
        <v>241</v>
      </c>
      <c r="AN6" s="118"/>
      <c r="AO6" s="138" t="s">
        <v>241</v>
      </c>
      <c r="AP6" s="139" t="s">
        <v>241</v>
      </c>
      <c r="AQ6" s="139" t="s">
        <v>241</v>
      </c>
      <c r="AR6" s="139" t="s">
        <v>241</v>
      </c>
      <c r="AS6" s="139" t="s">
        <v>241</v>
      </c>
      <c r="AT6" s="140" t="s">
        <v>241</v>
      </c>
      <c r="AU6" s="141" t="s">
        <v>241</v>
      </c>
      <c r="AV6" s="139" t="s">
        <v>241</v>
      </c>
      <c r="AW6" s="139" t="s">
        <v>241</v>
      </c>
      <c r="AX6" s="139" t="s">
        <v>241</v>
      </c>
      <c r="AY6" s="140" t="s">
        <v>241</v>
      </c>
      <c r="AZ6" s="122" t="s">
        <v>241</v>
      </c>
      <c r="BA6" s="123" t="s">
        <v>241</v>
      </c>
      <c r="BB6" s="123" t="s">
        <v>241</v>
      </c>
      <c r="BC6" s="123" t="s">
        <v>241</v>
      </c>
      <c r="BD6" s="122" t="s">
        <v>241</v>
      </c>
      <c r="BE6" s="123" t="s">
        <v>241</v>
      </c>
      <c r="BF6" s="123" t="s">
        <v>241</v>
      </c>
      <c r="BG6" s="123" t="s">
        <v>241</v>
      </c>
      <c r="BH6" s="123" t="s">
        <v>241</v>
      </c>
      <c r="BI6" s="123" t="s">
        <v>241</v>
      </c>
      <c r="BJ6" s="123" t="s">
        <v>241</v>
      </c>
      <c r="BK6" s="123" t="s">
        <v>241</v>
      </c>
      <c r="BL6" s="124" t="s">
        <v>241</v>
      </c>
      <c r="BM6" s="141" t="s">
        <v>241</v>
      </c>
      <c r="BN6" s="139" t="s">
        <v>241</v>
      </c>
      <c r="BO6" s="139" t="s">
        <v>241</v>
      </c>
      <c r="BP6" s="139" t="s">
        <v>241</v>
      </c>
      <c r="BQ6" s="139" t="s">
        <v>241</v>
      </c>
      <c r="BR6" s="140" t="s">
        <v>241</v>
      </c>
      <c r="BS6" s="141" t="s">
        <v>241</v>
      </c>
      <c r="BT6" s="139" t="s">
        <v>241</v>
      </c>
      <c r="BU6" s="139" t="s">
        <v>241</v>
      </c>
      <c r="BV6" s="139" t="s">
        <v>241</v>
      </c>
      <c r="BW6" s="139" t="s">
        <v>241</v>
      </c>
      <c r="BX6" s="139" t="s">
        <v>241</v>
      </c>
      <c r="BY6" s="140" t="s">
        <v>241</v>
      </c>
      <c r="BZ6" s="141" t="s">
        <v>241</v>
      </c>
      <c r="CA6" s="139" t="s">
        <v>241</v>
      </c>
      <c r="CB6" s="139" t="s">
        <v>241</v>
      </c>
      <c r="CC6" s="139" t="s">
        <v>241</v>
      </c>
      <c r="CD6" s="139" t="s">
        <v>241</v>
      </c>
      <c r="CE6" s="139" t="s">
        <v>241</v>
      </c>
      <c r="CF6" s="140" t="s">
        <v>241</v>
      </c>
      <c r="CG6" s="141" t="s">
        <v>241</v>
      </c>
      <c r="CH6" s="139" t="s">
        <v>241</v>
      </c>
      <c r="CI6" s="139" t="s">
        <v>241</v>
      </c>
      <c r="CJ6" s="139" t="s">
        <v>241</v>
      </c>
      <c r="CK6" s="139" t="s">
        <v>241</v>
      </c>
      <c r="CL6" s="154" t="s">
        <v>241</v>
      </c>
      <c r="CM6" s="127"/>
      <c r="CN6" s="122" t="s">
        <v>241</v>
      </c>
      <c r="CO6" s="123" t="s">
        <v>241</v>
      </c>
      <c r="CP6" s="123" t="s">
        <v>241</v>
      </c>
      <c r="CQ6" s="123" t="s">
        <v>241</v>
      </c>
      <c r="CR6" s="123" t="s">
        <v>241</v>
      </c>
      <c r="CS6" s="123" t="s">
        <v>241</v>
      </c>
      <c r="CT6" s="123" t="s">
        <v>241</v>
      </c>
      <c r="CU6" s="123" t="s">
        <v>241</v>
      </c>
      <c r="CV6" s="124" t="s">
        <v>241</v>
      </c>
      <c r="CW6" s="128" t="s">
        <v>241</v>
      </c>
      <c r="CX6" s="123" t="s">
        <v>241</v>
      </c>
      <c r="CY6" s="123" t="s">
        <v>241</v>
      </c>
      <c r="CZ6" s="123" t="s">
        <v>241</v>
      </c>
      <c r="DA6" s="123" t="s">
        <v>241</v>
      </c>
      <c r="DB6" s="123">
        <v>626</v>
      </c>
      <c r="DC6" s="123" t="s">
        <v>241</v>
      </c>
      <c r="DD6" s="129" t="s">
        <v>241</v>
      </c>
      <c r="DE6" s="301"/>
      <c r="DF6" s="301"/>
      <c r="DG6" s="301"/>
      <c r="DH6" s="16"/>
      <c r="DI6" s="16"/>
    </row>
    <row r="7" spans="1:113" ht="22.5" customHeight="1">
      <c r="A7" s="325" t="s">
        <v>123</v>
      </c>
      <c r="B7" s="248">
        <v>9</v>
      </c>
      <c r="C7" s="259">
        <v>45717</v>
      </c>
      <c r="D7" s="281" t="s">
        <v>128</v>
      </c>
      <c r="E7" s="261" t="s">
        <v>134</v>
      </c>
      <c r="F7" s="238" t="s">
        <v>31</v>
      </c>
      <c r="G7" s="254" t="s">
        <v>50</v>
      </c>
      <c r="H7" s="263">
        <v>1945</v>
      </c>
      <c r="I7" s="284"/>
      <c r="J7" s="256" t="str">
        <f t="shared" ref="J7:J9" si="1">HYPERLINK("./領収書_公開用/外領収書G7-G9.pdf","領収書G7-G9")</f>
        <v>領収書G7-G9</v>
      </c>
      <c r="K7" s="267"/>
      <c r="L7" s="324"/>
      <c r="M7" s="136"/>
      <c r="N7" s="136"/>
      <c r="O7" s="136"/>
      <c r="P7" s="137"/>
      <c r="Q7" s="122" t="s">
        <v>241</v>
      </c>
      <c r="R7" s="123">
        <v>1945</v>
      </c>
      <c r="S7" s="123" t="s">
        <v>241</v>
      </c>
      <c r="T7" s="123" t="s">
        <v>241</v>
      </c>
      <c r="U7" s="122" t="s">
        <v>241</v>
      </c>
      <c r="V7" s="123" t="s">
        <v>241</v>
      </c>
      <c r="W7" s="123" t="s">
        <v>241</v>
      </c>
      <c r="X7" s="123" t="s">
        <v>241</v>
      </c>
      <c r="Y7" s="122" t="s">
        <v>241</v>
      </c>
      <c r="Z7" s="123" t="s">
        <v>241</v>
      </c>
      <c r="AA7" s="123" t="s">
        <v>241</v>
      </c>
      <c r="AB7" s="123" t="s">
        <v>241</v>
      </c>
      <c r="AC7" s="123" t="s">
        <v>241</v>
      </c>
      <c r="AD7" s="123" t="s">
        <v>241</v>
      </c>
      <c r="AE7" s="123" t="s">
        <v>241</v>
      </c>
      <c r="AF7" s="122" t="s">
        <v>241</v>
      </c>
      <c r="AG7" s="129" t="s">
        <v>241</v>
      </c>
      <c r="AH7" s="38"/>
      <c r="AI7" s="138" t="s">
        <v>241</v>
      </c>
      <c r="AJ7" s="139" t="s">
        <v>241</v>
      </c>
      <c r="AK7" s="139" t="s">
        <v>241</v>
      </c>
      <c r="AL7" s="139" t="s">
        <v>241</v>
      </c>
      <c r="AM7" s="139" t="s">
        <v>241</v>
      </c>
      <c r="AN7" s="118"/>
      <c r="AO7" s="138" t="s">
        <v>241</v>
      </c>
      <c r="AP7" s="139" t="s">
        <v>241</v>
      </c>
      <c r="AQ7" s="139" t="s">
        <v>241</v>
      </c>
      <c r="AR7" s="139" t="s">
        <v>241</v>
      </c>
      <c r="AS7" s="139" t="s">
        <v>241</v>
      </c>
      <c r="AT7" s="140" t="s">
        <v>241</v>
      </c>
      <c r="AU7" s="141" t="s">
        <v>241</v>
      </c>
      <c r="AV7" s="139" t="s">
        <v>241</v>
      </c>
      <c r="AW7" s="139" t="s">
        <v>241</v>
      </c>
      <c r="AX7" s="139" t="s">
        <v>241</v>
      </c>
      <c r="AY7" s="140" t="s">
        <v>241</v>
      </c>
      <c r="AZ7" s="122" t="s">
        <v>241</v>
      </c>
      <c r="BA7" s="123" t="s">
        <v>241</v>
      </c>
      <c r="BB7" s="123" t="s">
        <v>241</v>
      </c>
      <c r="BC7" s="123" t="s">
        <v>241</v>
      </c>
      <c r="BD7" s="122" t="s">
        <v>241</v>
      </c>
      <c r="BE7" s="123" t="s">
        <v>241</v>
      </c>
      <c r="BF7" s="123" t="s">
        <v>241</v>
      </c>
      <c r="BG7" s="123" t="s">
        <v>241</v>
      </c>
      <c r="BH7" s="123" t="s">
        <v>241</v>
      </c>
      <c r="BI7" s="123" t="s">
        <v>241</v>
      </c>
      <c r="BJ7" s="123" t="s">
        <v>241</v>
      </c>
      <c r="BK7" s="123" t="s">
        <v>241</v>
      </c>
      <c r="BL7" s="124" t="s">
        <v>241</v>
      </c>
      <c r="BM7" s="141" t="s">
        <v>241</v>
      </c>
      <c r="BN7" s="139" t="s">
        <v>241</v>
      </c>
      <c r="BO7" s="139" t="s">
        <v>241</v>
      </c>
      <c r="BP7" s="139" t="s">
        <v>241</v>
      </c>
      <c r="BQ7" s="139" t="s">
        <v>241</v>
      </c>
      <c r="BR7" s="140" t="s">
        <v>241</v>
      </c>
      <c r="BS7" s="141" t="s">
        <v>241</v>
      </c>
      <c r="BT7" s="139" t="s">
        <v>241</v>
      </c>
      <c r="BU7" s="139" t="s">
        <v>241</v>
      </c>
      <c r="BV7" s="139" t="s">
        <v>241</v>
      </c>
      <c r="BW7" s="139" t="s">
        <v>241</v>
      </c>
      <c r="BX7" s="139" t="s">
        <v>241</v>
      </c>
      <c r="BY7" s="140" t="s">
        <v>241</v>
      </c>
      <c r="BZ7" s="141" t="s">
        <v>241</v>
      </c>
      <c r="CA7" s="139" t="s">
        <v>241</v>
      </c>
      <c r="CB7" s="139" t="s">
        <v>241</v>
      </c>
      <c r="CC7" s="139" t="s">
        <v>241</v>
      </c>
      <c r="CD7" s="139" t="s">
        <v>241</v>
      </c>
      <c r="CE7" s="139" t="s">
        <v>241</v>
      </c>
      <c r="CF7" s="140" t="s">
        <v>241</v>
      </c>
      <c r="CG7" s="141" t="s">
        <v>241</v>
      </c>
      <c r="CH7" s="139" t="s">
        <v>241</v>
      </c>
      <c r="CI7" s="139" t="s">
        <v>241</v>
      </c>
      <c r="CJ7" s="139" t="s">
        <v>241</v>
      </c>
      <c r="CK7" s="139" t="s">
        <v>241</v>
      </c>
      <c r="CL7" s="154" t="s">
        <v>241</v>
      </c>
      <c r="CM7" s="127"/>
      <c r="CN7" s="122" t="s">
        <v>241</v>
      </c>
      <c r="CO7" s="123" t="s">
        <v>241</v>
      </c>
      <c r="CP7" s="123" t="s">
        <v>241</v>
      </c>
      <c r="CQ7" s="123" t="s">
        <v>241</v>
      </c>
      <c r="CR7" s="123" t="s">
        <v>241</v>
      </c>
      <c r="CS7" s="123" t="s">
        <v>241</v>
      </c>
      <c r="CT7" s="123" t="s">
        <v>241</v>
      </c>
      <c r="CU7" s="123" t="s">
        <v>241</v>
      </c>
      <c r="CV7" s="124" t="s">
        <v>241</v>
      </c>
      <c r="CW7" s="128">
        <v>1945</v>
      </c>
      <c r="CX7" s="123" t="s">
        <v>241</v>
      </c>
      <c r="CY7" s="123" t="s">
        <v>241</v>
      </c>
      <c r="CZ7" s="123" t="s">
        <v>241</v>
      </c>
      <c r="DA7" s="123" t="s">
        <v>241</v>
      </c>
      <c r="DB7" s="123" t="s">
        <v>241</v>
      </c>
      <c r="DC7" s="123" t="s">
        <v>241</v>
      </c>
      <c r="DD7" s="129" t="s">
        <v>241</v>
      </c>
      <c r="DE7" s="301"/>
      <c r="DF7" s="301"/>
      <c r="DG7" s="301"/>
      <c r="DH7" s="16"/>
      <c r="DI7" s="16"/>
    </row>
    <row r="8" spans="1:113" ht="22.5" customHeight="1">
      <c r="A8" s="325" t="s">
        <v>123</v>
      </c>
      <c r="B8" s="248">
        <v>10</v>
      </c>
      <c r="C8" s="259">
        <v>45717</v>
      </c>
      <c r="D8" s="281" t="s">
        <v>128</v>
      </c>
      <c r="E8" s="261" t="s">
        <v>135</v>
      </c>
      <c r="F8" s="238" t="s">
        <v>31</v>
      </c>
      <c r="G8" s="254" t="s">
        <v>50</v>
      </c>
      <c r="H8" s="263">
        <v>1210</v>
      </c>
      <c r="I8" s="284"/>
      <c r="J8" s="256" t="str">
        <f t="shared" si="1"/>
        <v>領収書G7-G9</v>
      </c>
      <c r="K8" s="267"/>
      <c r="L8" s="324" t="s">
        <v>241</v>
      </c>
      <c r="M8" s="136" t="s">
        <v>241</v>
      </c>
      <c r="N8" s="136" t="s">
        <v>241</v>
      </c>
      <c r="O8" s="136" t="s">
        <v>241</v>
      </c>
      <c r="P8" s="137" t="s">
        <v>241</v>
      </c>
      <c r="Q8" s="122" t="s">
        <v>241</v>
      </c>
      <c r="R8" s="123">
        <v>1210</v>
      </c>
      <c r="S8" s="123" t="s">
        <v>241</v>
      </c>
      <c r="T8" s="123" t="s">
        <v>241</v>
      </c>
      <c r="U8" s="122" t="s">
        <v>241</v>
      </c>
      <c r="V8" s="123" t="s">
        <v>241</v>
      </c>
      <c r="W8" s="123" t="s">
        <v>241</v>
      </c>
      <c r="X8" s="123" t="s">
        <v>241</v>
      </c>
      <c r="Y8" s="122" t="s">
        <v>241</v>
      </c>
      <c r="Z8" s="123" t="s">
        <v>241</v>
      </c>
      <c r="AA8" s="123" t="s">
        <v>241</v>
      </c>
      <c r="AB8" s="123" t="s">
        <v>241</v>
      </c>
      <c r="AC8" s="123" t="s">
        <v>241</v>
      </c>
      <c r="AD8" s="123" t="s">
        <v>241</v>
      </c>
      <c r="AE8" s="123" t="s">
        <v>241</v>
      </c>
      <c r="AF8" s="122" t="s">
        <v>241</v>
      </c>
      <c r="AG8" s="129" t="s">
        <v>241</v>
      </c>
      <c r="AH8" s="38"/>
      <c r="AI8" s="138" t="s">
        <v>241</v>
      </c>
      <c r="AJ8" s="139" t="s">
        <v>241</v>
      </c>
      <c r="AK8" s="139" t="s">
        <v>241</v>
      </c>
      <c r="AL8" s="139" t="s">
        <v>241</v>
      </c>
      <c r="AM8" s="139" t="s">
        <v>241</v>
      </c>
      <c r="AN8" s="118"/>
      <c r="AO8" s="138" t="s">
        <v>241</v>
      </c>
      <c r="AP8" s="139" t="s">
        <v>241</v>
      </c>
      <c r="AQ8" s="139" t="s">
        <v>241</v>
      </c>
      <c r="AR8" s="139" t="s">
        <v>241</v>
      </c>
      <c r="AS8" s="139" t="s">
        <v>241</v>
      </c>
      <c r="AT8" s="140" t="s">
        <v>241</v>
      </c>
      <c r="AU8" s="141" t="s">
        <v>241</v>
      </c>
      <c r="AV8" s="139" t="s">
        <v>241</v>
      </c>
      <c r="AW8" s="139" t="s">
        <v>241</v>
      </c>
      <c r="AX8" s="139" t="s">
        <v>241</v>
      </c>
      <c r="AY8" s="140" t="s">
        <v>241</v>
      </c>
      <c r="AZ8" s="122" t="s">
        <v>241</v>
      </c>
      <c r="BA8" s="123" t="s">
        <v>241</v>
      </c>
      <c r="BB8" s="123" t="s">
        <v>241</v>
      </c>
      <c r="BC8" s="123" t="s">
        <v>241</v>
      </c>
      <c r="BD8" s="122" t="s">
        <v>241</v>
      </c>
      <c r="BE8" s="123" t="s">
        <v>241</v>
      </c>
      <c r="BF8" s="123" t="s">
        <v>241</v>
      </c>
      <c r="BG8" s="123" t="s">
        <v>241</v>
      </c>
      <c r="BH8" s="123" t="s">
        <v>241</v>
      </c>
      <c r="BI8" s="123" t="s">
        <v>241</v>
      </c>
      <c r="BJ8" s="123" t="s">
        <v>241</v>
      </c>
      <c r="BK8" s="123" t="s">
        <v>241</v>
      </c>
      <c r="BL8" s="124" t="s">
        <v>241</v>
      </c>
      <c r="BM8" s="142" t="s">
        <v>241</v>
      </c>
      <c r="BN8" s="143" t="s">
        <v>241</v>
      </c>
      <c r="BO8" s="143" t="s">
        <v>241</v>
      </c>
      <c r="BP8" s="143" t="s">
        <v>241</v>
      </c>
      <c r="BQ8" s="143" t="s">
        <v>241</v>
      </c>
      <c r="BR8" s="144" t="s">
        <v>241</v>
      </c>
      <c r="BS8" s="141" t="s">
        <v>241</v>
      </c>
      <c r="BT8" s="139" t="s">
        <v>241</v>
      </c>
      <c r="BU8" s="139" t="s">
        <v>241</v>
      </c>
      <c r="BV8" s="139" t="s">
        <v>241</v>
      </c>
      <c r="BW8" s="139" t="s">
        <v>241</v>
      </c>
      <c r="BX8" s="139" t="s">
        <v>241</v>
      </c>
      <c r="BY8" s="140" t="s">
        <v>241</v>
      </c>
      <c r="BZ8" s="141" t="s">
        <v>241</v>
      </c>
      <c r="CA8" s="139" t="s">
        <v>241</v>
      </c>
      <c r="CB8" s="139" t="s">
        <v>241</v>
      </c>
      <c r="CC8" s="139" t="s">
        <v>241</v>
      </c>
      <c r="CD8" s="139" t="s">
        <v>241</v>
      </c>
      <c r="CE8" s="139" t="s">
        <v>241</v>
      </c>
      <c r="CF8" s="140" t="s">
        <v>241</v>
      </c>
      <c r="CG8" s="142" t="s">
        <v>241</v>
      </c>
      <c r="CH8" s="143" t="s">
        <v>241</v>
      </c>
      <c r="CI8" s="143" t="s">
        <v>241</v>
      </c>
      <c r="CJ8" s="143" t="s">
        <v>241</v>
      </c>
      <c r="CK8" s="143" t="s">
        <v>241</v>
      </c>
      <c r="CL8" s="145" t="s">
        <v>241</v>
      </c>
      <c r="CM8" s="127"/>
      <c r="CN8" s="122" t="s">
        <v>241</v>
      </c>
      <c r="CO8" s="123" t="s">
        <v>241</v>
      </c>
      <c r="CP8" s="123" t="s">
        <v>241</v>
      </c>
      <c r="CQ8" s="123" t="s">
        <v>241</v>
      </c>
      <c r="CR8" s="123" t="s">
        <v>241</v>
      </c>
      <c r="CS8" s="123" t="s">
        <v>241</v>
      </c>
      <c r="CT8" s="123" t="s">
        <v>241</v>
      </c>
      <c r="CU8" s="123" t="s">
        <v>241</v>
      </c>
      <c r="CV8" s="124" t="s">
        <v>241</v>
      </c>
      <c r="CW8" s="128">
        <v>1210</v>
      </c>
      <c r="CX8" s="123" t="s">
        <v>241</v>
      </c>
      <c r="CY8" s="123" t="s">
        <v>241</v>
      </c>
      <c r="CZ8" s="123" t="s">
        <v>241</v>
      </c>
      <c r="DA8" s="123" t="s">
        <v>241</v>
      </c>
      <c r="DB8" s="123" t="s">
        <v>241</v>
      </c>
      <c r="DC8" s="123" t="s">
        <v>241</v>
      </c>
      <c r="DD8" s="129" t="s">
        <v>241</v>
      </c>
      <c r="DE8" s="301"/>
      <c r="DF8" s="301"/>
      <c r="DG8" s="301"/>
      <c r="DH8" s="16"/>
      <c r="DI8" s="16"/>
    </row>
    <row r="9" spans="1:113" ht="22.5" customHeight="1">
      <c r="A9" s="325" t="s">
        <v>123</v>
      </c>
      <c r="B9" s="248">
        <v>11</v>
      </c>
      <c r="C9" s="259">
        <v>45717</v>
      </c>
      <c r="D9" s="281" t="s">
        <v>128</v>
      </c>
      <c r="E9" s="261" t="s">
        <v>136</v>
      </c>
      <c r="F9" s="238" t="s">
        <v>31</v>
      </c>
      <c r="G9" s="254" t="s">
        <v>50</v>
      </c>
      <c r="H9" s="263">
        <v>880</v>
      </c>
      <c r="I9" s="284"/>
      <c r="J9" s="256" t="str">
        <f t="shared" si="1"/>
        <v>領収書G7-G9</v>
      </c>
      <c r="K9" s="267"/>
      <c r="L9" s="324" t="s">
        <v>241</v>
      </c>
      <c r="M9" s="136" t="s">
        <v>241</v>
      </c>
      <c r="N9" s="136" t="s">
        <v>241</v>
      </c>
      <c r="O9" s="136" t="s">
        <v>241</v>
      </c>
      <c r="P9" s="137" t="s">
        <v>241</v>
      </c>
      <c r="Q9" s="122" t="s">
        <v>241</v>
      </c>
      <c r="R9" s="123">
        <v>880</v>
      </c>
      <c r="S9" s="123" t="s">
        <v>241</v>
      </c>
      <c r="T9" s="123" t="s">
        <v>241</v>
      </c>
      <c r="U9" s="122" t="s">
        <v>241</v>
      </c>
      <c r="V9" s="123" t="s">
        <v>241</v>
      </c>
      <c r="W9" s="123" t="s">
        <v>241</v>
      </c>
      <c r="X9" s="123" t="s">
        <v>241</v>
      </c>
      <c r="Y9" s="122" t="s">
        <v>241</v>
      </c>
      <c r="Z9" s="123" t="s">
        <v>241</v>
      </c>
      <c r="AA9" s="123" t="s">
        <v>241</v>
      </c>
      <c r="AB9" s="123" t="s">
        <v>241</v>
      </c>
      <c r="AC9" s="123" t="s">
        <v>241</v>
      </c>
      <c r="AD9" s="123" t="s">
        <v>241</v>
      </c>
      <c r="AE9" s="123" t="s">
        <v>241</v>
      </c>
      <c r="AF9" s="122" t="s">
        <v>241</v>
      </c>
      <c r="AG9" s="129" t="s">
        <v>241</v>
      </c>
      <c r="AH9" s="38"/>
      <c r="AI9" s="138" t="s">
        <v>241</v>
      </c>
      <c r="AJ9" s="139" t="s">
        <v>241</v>
      </c>
      <c r="AK9" s="139" t="s">
        <v>241</v>
      </c>
      <c r="AL9" s="139" t="s">
        <v>241</v>
      </c>
      <c r="AM9" s="139" t="s">
        <v>241</v>
      </c>
      <c r="AN9" s="118"/>
      <c r="AO9" s="138" t="s">
        <v>241</v>
      </c>
      <c r="AP9" s="139" t="s">
        <v>241</v>
      </c>
      <c r="AQ9" s="139" t="s">
        <v>241</v>
      </c>
      <c r="AR9" s="139" t="s">
        <v>241</v>
      </c>
      <c r="AS9" s="139" t="s">
        <v>241</v>
      </c>
      <c r="AT9" s="140" t="s">
        <v>241</v>
      </c>
      <c r="AU9" s="141" t="s">
        <v>241</v>
      </c>
      <c r="AV9" s="139" t="s">
        <v>241</v>
      </c>
      <c r="AW9" s="139" t="s">
        <v>241</v>
      </c>
      <c r="AX9" s="139" t="s">
        <v>241</v>
      </c>
      <c r="AY9" s="140" t="s">
        <v>241</v>
      </c>
      <c r="AZ9" s="122" t="s">
        <v>241</v>
      </c>
      <c r="BA9" s="123" t="s">
        <v>241</v>
      </c>
      <c r="BB9" s="123" t="s">
        <v>241</v>
      </c>
      <c r="BC9" s="123" t="s">
        <v>241</v>
      </c>
      <c r="BD9" s="122" t="s">
        <v>241</v>
      </c>
      <c r="BE9" s="123" t="s">
        <v>241</v>
      </c>
      <c r="BF9" s="123" t="s">
        <v>241</v>
      </c>
      <c r="BG9" s="123" t="s">
        <v>241</v>
      </c>
      <c r="BH9" s="123" t="s">
        <v>241</v>
      </c>
      <c r="BI9" s="123" t="s">
        <v>241</v>
      </c>
      <c r="BJ9" s="123" t="s">
        <v>241</v>
      </c>
      <c r="BK9" s="123" t="s">
        <v>241</v>
      </c>
      <c r="BL9" s="124" t="s">
        <v>241</v>
      </c>
      <c r="BM9" s="141" t="s">
        <v>241</v>
      </c>
      <c r="BN9" s="139" t="s">
        <v>241</v>
      </c>
      <c r="BO9" s="139" t="s">
        <v>241</v>
      </c>
      <c r="BP9" s="139" t="s">
        <v>241</v>
      </c>
      <c r="BQ9" s="139" t="s">
        <v>241</v>
      </c>
      <c r="BR9" s="140" t="s">
        <v>241</v>
      </c>
      <c r="BS9" s="141" t="s">
        <v>241</v>
      </c>
      <c r="BT9" s="139" t="s">
        <v>241</v>
      </c>
      <c r="BU9" s="139" t="s">
        <v>241</v>
      </c>
      <c r="BV9" s="139" t="s">
        <v>241</v>
      </c>
      <c r="BW9" s="139" t="s">
        <v>241</v>
      </c>
      <c r="BX9" s="139" t="s">
        <v>241</v>
      </c>
      <c r="BY9" s="140" t="s">
        <v>241</v>
      </c>
      <c r="BZ9" s="141" t="s">
        <v>241</v>
      </c>
      <c r="CA9" s="139" t="s">
        <v>241</v>
      </c>
      <c r="CB9" s="139" t="s">
        <v>241</v>
      </c>
      <c r="CC9" s="139" t="s">
        <v>241</v>
      </c>
      <c r="CD9" s="139" t="s">
        <v>241</v>
      </c>
      <c r="CE9" s="139" t="s">
        <v>241</v>
      </c>
      <c r="CF9" s="140" t="s">
        <v>241</v>
      </c>
      <c r="CG9" s="141" t="s">
        <v>241</v>
      </c>
      <c r="CH9" s="139" t="s">
        <v>241</v>
      </c>
      <c r="CI9" s="139" t="s">
        <v>241</v>
      </c>
      <c r="CJ9" s="139" t="s">
        <v>241</v>
      </c>
      <c r="CK9" s="139" t="s">
        <v>241</v>
      </c>
      <c r="CL9" s="154" t="s">
        <v>241</v>
      </c>
      <c r="CM9" s="127"/>
      <c r="CN9" s="122" t="s">
        <v>241</v>
      </c>
      <c r="CO9" s="123" t="s">
        <v>241</v>
      </c>
      <c r="CP9" s="123" t="s">
        <v>241</v>
      </c>
      <c r="CQ9" s="123" t="s">
        <v>241</v>
      </c>
      <c r="CR9" s="123" t="s">
        <v>241</v>
      </c>
      <c r="CS9" s="123" t="s">
        <v>241</v>
      </c>
      <c r="CT9" s="123" t="s">
        <v>241</v>
      </c>
      <c r="CU9" s="123" t="s">
        <v>241</v>
      </c>
      <c r="CV9" s="124" t="s">
        <v>241</v>
      </c>
      <c r="CW9" s="128">
        <v>880</v>
      </c>
      <c r="CX9" s="123" t="s">
        <v>241</v>
      </c>
      <c r="CY9" s="123" t="s">
        <v>241</v>
      </c>
      <c r="CZ9" s="123" t="s">
        <v>241</v>
      </c>
      <c r="DA9" s="123" t="s">
        <v>241</v>
      </c>
      <c r="DB9" s="123" t="s">
        <v>241</v>
      </c>
      <c r="DC9" s="123" t="s">
        <v>241</v>
      </c>
      <c r="DD9" s="129" t="s">
        <v>241</v>
      </c>
      <c r="DE9" s="301"/>
      <c r="DF9" s="301"/>
      <c r="DG9" s="301"/>
      <c r="DH9" s="16"/>
      <c r="DI9" s="16"/>
    </row>
    <row r="10" spans="1:113" ht="22.5" customHeight="1">
      <c r="A10" s="325" t="s">
        <v>123</v>
      </c>
      <c r="B10" s="248">
        <v>12</v>
      </c>
      <c r="C10" s="259">
        <v>45717</v>
      </c>
      <c r="D10" s="281" t="s">
        <v>128</v>
      </c>
      <c r="E10" s="269" t="s">
        <v>137</v>
      </c>
      <c r="F10" s="238" t="s">
        <v>31</v>
      </c>
      <c r="G10" s="254" t="s">
        <v>50</v>
      </c>
      <c r="H10" s="263">
        <v>550</v>
      </c>
      <c r="I10" s="284"/>
      <c r="J10" s="256" t="str">
        <f t="shared" ref="J10:J12" si="2">HYPERLINK("./領収書_公開用/外領収書G10-G12.pdf","領収書G10-G12")</f>
        <v>領収書G10-G12</v>
      </c>
      <c r="K10" s="267"/>
      <c r="L10" s="324" t="s">
        <v>241</v>
      </c>
      <c r="M10" s="136" t="s">
        <v>241</v>
      </c>
      <c r="N10" s="136" t="s">
        <v>241</v>
      </c>
      <c r="O10" s="136" t="s">
        <v>241</v>
      </c>
      <c r="P10" s="137" t="s">
        <v>241</v>
      </c>
      <c r="Q10" s="122" t="s">
        <v>241</v>
      </c>
      <c r="R10" s="123">
        <v>550</v>
      </c>
      <c r="S10" s="123" t="s">
        <v>241</v>
      </c>
      <c r="T10" s="123" t="s">
        <v>241</v>
      </c>
      <c r="U10" s="122" t="s">
        <v>241</v>
      </c>
      <c r="V10" s="123" t="s">
        <v>241</v>
      </c>
      <c r="W10" s="123" t="s">
        <v>241</v>
      </c>
      <c r="X10" s="123" t="s">
        <v>241</v>
      </c>
      <c r="Y10" s="122" t="s">
        <v>241</v>
      </c>
      <c r="Z10" s="123" t="s">
        <v>241</v>
      </c>
      <c r="AA10" s="123" t="s">
        <v>241</v>
      </c>
      <c r="AB10" s="123" t="s">
        <v>241</v>
      </c>
      <c r="AC10" s="123" t="s">
        <v>241</v>
      </c>
      <c r="AD10" s="123" t="s">
        <v>241</v>
      </c>
      <c r="AE10" s="123" t="s">
        <v>241</v>
      </c>
      <c r="AF10" s="122" t="s">
        <v>241</v>
      </c>
      <c r="AG10" s="129" t="s">
        <v>241</v>
      </c>
      <c r="AH10" s="38"/>
      <c r="AI10" s="138" t="s">
        <v>241</v>
      </c>
      <c r="AJ10" s="139" t="s">
        <v>241</v>
      </c>
      <c r="AK10" s="139" t="s">
        <v>241</v>
      </c>
      <c r="AL10" s="139" t="s">
        <v>241</v>
      </c>
      <c r="AM10" s="139" t="s">
        <v>241</v>
      </c>
      <c r="AN10" s="118"/>
      <c r="AO10" s="138" t="s">
        <v>241</v>
      </c>
      <c r="AP10" s="139" t="s">
        <v>241</v>
      </c>
      <c r="AQ10" s="139" t="s">
        <v>241</v>
      </c>
      <c r="AR10" s="139" t="s">
        <v>241</v>
      </c>
      <c r="AS10" s="139" t="s">
        <v>241</v>
      </c>
      <c r="AT10" s="140" t="s">
        <v>241</v>
      </c>
      <c r="AU10" s="141" t="s">
        <v>241</v>
      </c>
      <c r="AV10" s="139" t="s">
        <v>241</v>
      </c>
      <c r="AW10" s="139" t="s">
        <v>241</v>
      </c>
      <c r="AX10" s="139" t="s">
        <v>241</v>
      </c>
      <c r="AY10" s="140" t="s">
        <v>241</v>
      </c>
      <c r="AZ10" s="122" t="s">
        <v>241</v>
      </c>
      <c r="BA10" s="123" t="s">
        <v>241</v>
      </c>
      <c r="BB10" s="123" t="s">
        <v>241</v>
      </c>
      <c r="BC10" s="123" t="s">
        <v>241</v>
      </c>
      <c r="BD10" s="122" t="s">
        <v>241</v>
      </c>
      <c r="BE10" s="123" t="s">
        <v>241</v>
      </c>
      <c r="BF10" s="123" t="s">
        <v>241</v>
      </c>
      <c r="BG10" s="123" t="s">
        <v>241</v>
      </c>
      <c r="BH10" s="123" t="s">
        <v>241</v>
      </c>
      <c r="BI10" s="123" t="s">
        <v>241</v>
      </c>
      <c r="BJ10" s="123" t="s">
        <v>241</v>
      </c>
      <c r="BK10" s="123" t="s">
        <v>241</v>
      </c>
      <c r="BL10" s="124" t="s">
        <v>241</v>
      </c>
      <c r="BM10" s="141" t="s">
        <v>241</v>
      </c>
      <c r="BN10" s="139" t="s">
        <v>241</v>
      </c>
      <c r="BO10" s="139" t="s">
        <v>241</v>
      </c>
      <c r="BP10" s="139" t="s">
        <v>241</v>
      </c>
      <c r="BQ10" s="139" t="s">
        <v>241</v>
      </c>
      <c r="BR10" s="140" t="s">
        <v>241</v>
      </c>
      <c r="BS10" s="141" t="s">
        <v>241</v>
      </c>
      <c r="BT10" s="139" t="s">
        <v>241</v>
      </c>
      <c r="BU10" s="139" t="s">
        <v>241</v>
      </c>
      <c r="BV10" s="139" t="s">
        <v>241</v>
      </c>
      <c r="BW10" s="139" t="s">
        <v>241</v>
      </c>
      <c r="BX10" s="139" t="s">
        <v>241</v>
      </c>
      <c r="BY10" s="140" t="s">
        <v>241</v>
      </c>
      <c r="BZ10" s="141" t="s">
        <v>241</v>
      </c>
      <c r="CA10" s="139" t="s">
        <v>241</v>
      </c>
      <c r="CB10" s="139" t="s">
        <v>241</v>
      </c>
      <c r="CC10" s="139" t="s">
        <v>241</v>
      </c>
      <c r="CD10" s="139" t="s">
        <v>241</v>
      </c>
      <c r="CE10" s="139" t="s">
        <v>241</v>
      </c>
      <c r="CF10" s="140" t="s">
        <v>241</v>
      </c>
      <c r="CG10" s="141" t="s">
        <v>241</v>
      </c>
      <c r="CH10" s="139" t="s">
        <v>241</v>
      </c>
      <c r="CI10" s="139" t="s">
        <v>241</v>
      </c>
      <c r="CJ10" s="139" t="s">
        <v>241</v>
      </c>
      <c r="CK10" s="139" t="s">
        <v>241</v>
      </c>
      <c r="CL10" s="154" t="s">
        <v>241</v>
      </c>
      <c r="CM10" s="127"/>
      <c r="CN10" s="122" t="s">
        <v>241</v>
      </c>
      <c r="CO10" s="123" t="s">
        <v>241</v>
      </c>
      <c r="CP10" s="123" t="s">
        <v>241</v>
      </c>
      <c r="CQ10" s="123" t="s">
        <v>241</v>
      </c>
      <c r="CR10" s="123" t="s">
        <v>241</v>
      </c>
      <c r="CS10" s="123" t="s">
        <v>241</v>
      </c>
      <c r="CT10" s="123" t="s">
        <v>241</v>
      </c>
      <c r="CU10" s="123" t="s">
        <v>241</v>
      </c>
      <c r="CV10" s="124" t="s">
        <v>241</v>
      </c>
      <c r="CW10" s="128">
        <v>550</v>
      </c>
      <c r="CX10" s="123" t="s">
        <v>241</v>
      </c>
      <c r="CY10" s="123" t="s">
        <v>241</v>
      </c>
      <c r="CZ10" s="123" t="s">
        <v>241</v>
      </c>
      <c r="DA10" s="123" t="s">
        <v>241</v>
      </c>
      <c r="DB10" s="123" t="s">
        <v>241</v>
      </c>
      <c r="DC10" s="123" t="s">
        <v>241</v>
      </c>
      <c r="DD10" s="129" t="s">
        <v>241</v>
      </c>
      <c r="DE10" s="301"/>
      <c r="DF10" s="301"/>
      <c r="DG10" s="301"/>
      <c r="DH10" s="16"/>
      <c r="DI10" s="16"/>
    </row>
    <row r="11" spans="1:113" ht="22.5" customHeight="1">
      <c r="A11" s="325" t="s">
        <v>123</v>
      </c>
      <c r="B11" s="248">
        <v>13</v>
      </c>
      <c r="C11" s="259">
        <v>45717</v>
      </c>
      <c r="D11" s="281" t="s">
        <v>128</v>
      </c>
      <c r="E11" s="261" t="s">
        <v>138</v>
      </c>
      <c r="F11" s="238" t="s">
        <v>31</v>
      </c>
      <c r="G11" s="254" t="s">
        <v>50</v>
      </c>
      <c r="H11" s="263">
        <v>10920</v>
      </c>
      <c r="I11" s="284"/>
      <c r="J11" s="256" t="str">
        <f t="shared" si="2"/>
        <v>領収書G10-G12</v>
      </c>
      <c r="K11" s="267"/>
      <c r="L11" s="324" t="s">
        <v>241</v>
      </c>
      <c r="M11" s="136" t="s">
        <v>241</v>
      </c>
      <c r="N11" s="136" t="s">
        <v>241</v>
      </c>
      <c r="O11" s="136" t="s">
        <v>241</v>
      </c>
      <c r="P11" s="137" t="s">
        <v>241</v>
      </c>
      <c r="Q11" s="122" t="s">
        <v>241</v>
      </c>
      <c r="R11" s="123">
        <v>10920</v>
      </c>
      <c r="S11" s="123" t="s">
        <v>241</v>
      </c>
      <c r="T11" s="123" t="s">
        <v>241</v>
      </c>
      <c r="U11" s="122" t="s">
        <v>241</v>
      </c>
      <c r="V11" s="123" t="s">
        <v>241</v>
      </c>
      <c r="W11" s="123" t="s">
        <v>241</v>
      </c>
      <c r="X11" s="123" t="s">
        <v>241</v>
      </c>
      <c r="Y11" s="122" t="s">
        <v>241</v>
      </c>
      <c r="Z11" s="123" t="s">
        <v>241</v>
      </c>
      <c r="AA11" s="123" t="s">
        <v>241</v>
      </c>
      <c r="AB11" s="123" t="s">
        <v>241</v>
      </c>
      <c r="AC11" s="123" t="s">
        <v>241</v>
      </c>
      <c r="AD11" s="123" t="s">
        <v>241</v>
      </c>
      <c r="AE11" s="123" t="s">
        <v>241</v>
      </c>
      <c r="AF11" s="122" t="s">
        <v>241</v>
      </c>
      <c r="AG11" s="129" t="s">
        <v>241</v>
      </c>
      <c r="AH11" s="38"/>
      <c r="AI11" s="138" t="s">
        <v>241</v>
      </c>
      <c r="AJ11" s="139" t="s">
        <v>241</v>
      </c>
      <c r="AK11" s="139" t="s">
        <v>241</v>
      </c>
      <c r="AL11" s="139" t="s">
        <v>241</v>
      </c>
      <c r="AM11" s="139" t="s">
        <v>241</v>
      </c>
      <c r="AN11" s="118"/>
      <c r="AO11" s="138" t="s">
        <v>241</v>
      </c>
      <c r="AP11" s="139" t="s">
        <v>241</v>
      </c>
      <c r="AQ11" s="139" t="s">
        <v>241</v>
      </c>
      <c r="AR11" s="139" t="s">
        <v>241</v>
      </c>
      <c r="AS11" s="139" t="s">
        <v>241</v>
      </c>
      <c r="AT11" s="140" t="s">
        <v>241</v>
      </c>
      <c r="AU11" s="141" t="s">
        <v>241</v>
      </c>
      <c r="AV11" s="139" t="s">
        <v>241</v>
      </c>
      <c r="AW11" s="139" t="s">
        <v>241</v>
      </c>
      <c r="AX11" s="139" t="s">
        <v>241</v>
      </c>
      <c r="AY11" s="140" t="s">
        <v>241</v>
      </c>
      <c r="AZ11" s="122" t="s">
        <v>241</v>
      </c>
      <c r="BA11" s="123" t="s">
        <v>241</v>
      </c>
      <c r="BB11" s="123" t="s">
        <v>241</v>
      </c>
      <c r="BC11" s="123" t="s">
        <v>241</v>
      </c>
      <c r="BD11" s="122" t="s">
        <v>241</v>
      </c>
      <c r="BE11" s="123" t="s">
        <v>241</v>
      </c>
      <c r="BF11" s="123" t="s">
        <v>241</v>
      </c>
      <c r="BG11" s="123" t="s">
        <v>241</v>
      </c>
      <c r="BH11" s="123" t="s">
        <v>241</v>
      </c>
      <c r="BI11" s="123" t="s">
        <v>241</v>
      </c>
      <c r="BJ11" s="123" t="s">
        <v>241</v>
      </c>
      <c r="BK11" s="123" t="s">
        <v>241</v>
      </c>
      <c r="BL11" s="124" t="s">
        <v>241</v>
      </c>
      <c r="BM11" s="142" t="s">
        <v>241</v>
      </c>
      <c r="BN11" s="143" t="s">
        <v>241</v>
      </c>
      <c r="BO11" s="143" t="s">
        <v>241</v>
      </c>
      <c r="BP11" s="143" t="s">
        <v>241</v>
      </c>
      <c r="BQ11" s="143" t="s">
        <v>241</v>
      </c>
      <c r="BR11" s="144" t="s">
        <v>241</v>
      </c>
      <c r="BS11" s="141" t="s">
        <v>241</v>
      </c>
      <c r="BT11" s="139" t="s">
        <v>241</v>
      </c>
      <c r="BU11" s="139" t="s">
        <v>241</v>
      </c>
      <c r="BV11" s="139" t="s">
        <v>241</v>
      </c>
      <c r="BW11" s="139" t="s">
        <v>241</v>
      </c>
      <c r="BX11" s="139" t="s">
        <v>241</v>
      </c>
      <c r="BY11" s="140" t="s">
        <v>241</v>
      </c>
      <c r="BZ11" s="141" t="s">
        <v>241</v>
      </c>
      <c r="CA11" s="139" t="s">
        <v>241</v>
      </c>
      <c r="CB11" s="139" t="s">
        <v>241</v>
      </c>
      <c r="CC11" s="139" t="s">
        <v>241</v>
      </c>
      <c r="CD11" s="139" t="s">
        <v>241</v>
      </c>
      <c r="CE11" s="139" t="s">
        <v>241</v>
      </c>
      <c r="CF11" s="140" t="s">
        <v>241</v>
      </c>
      <c r="CG11" s="142" t="s">
        <v>241</v>
      </c>
      <c r="CH11" s="143" t="s">
        <v>241</v>
      </c>
      <c r="CI11" s="143" t="s">
        <v>241</v>
      </c>
      <c r="CJ11" s="143" t="s">
        <v>241</v>
      </c>
      <c r="CK11" s="143" t="s">
        <v>241</v>
      </c>
      <c r="CL11" s="145" t="s">
        <v>241</v>
      </c>
      <c r="CM11" s="127"/>
      <c r="CN11" s="122" t="s">
        <v>241</v>
      </c>
      <c r="CO11" s="123" t="s">
        <v>241</v>
      </c>
      <c r="CP11" s="123" t="s">
        <v>241</v>
      </c>
      <c r="CQ11" s="123" t="s">
        <v>241</v>
      </c>
      <c r="CR11" s="123" t="s">
        <v>241</v>
      </c>
      <c r="CS11" s="123" t="s">
        <v>241</v>
      </c>
      <c r="CT11" s="123" t="s">
        <v>241</v>
      </c>
      <c r="CU11" s="123" t="s">
        <v>241</v>
      </c>
      <c r="CV11" s="124" t="s">
        <v>241</v>
      </c>
      <c r="CW11" s="128">
        <v>10920</v>
      </c>
      <c r="CX11" s="123" t="s">
        <v>241</v>
      </c>
      <c r="CY11" s="123" t="s">
        <v>241</v>
      </c>
      <c r="CZ11" s="123" t="s">
        <v>241</v>
      </c>
      <c r="DA11" s="123" t="s">
        <v>241</v>
      </c>
      <c r="DB11" s="123" t="s">
        <v>241</v>
      </c>
      <c r="DC11" s="123" t="s">
        <v>241</v>
      </c>
      <c r="DD11" s="129" t="s">
        <v>241</v>
      </c>
      <c r="DE11" s="301"/>
      <c r="DF11" s="301"/>
      <c r="DG11" s="301"/>
      <c r="DH11" s="16"/>
      <c r="DI11" s="16"/>
    </row>
    <row r="12" spans="1:113" ht="22.5" customHeight="1">
      <c r="A12" s="325" t="s">
        <v>123</v>
      </c>
      <c r="B12" s="248">
        <v>14</v>
      </c>
      <c r="C12" s="259">
        <v>45717</v>
      </c>
      <c r="D12" s="281" t="s">
        <v>128</v>
      </c>
      <c r="E12" s="261" t="s">
        <v>139</v>
      </c>
      <c r="F12" s="238" t="s">
        <v>31</v>
      </c>
      <c r="G12" s="254" t="s">
        <v>53</v>
      </c>
      <c r="H12" s="263">
        <v>333</v>
      </c>
      <c r="I12" s="284"/>
      <c r="J12" s="256" t="str">
        <f t="shared" si="2"/>
        <v>領収書G10-G12</v>
      </c>
      <c r="K12" s="267"/>
      <c r="L12" s="324" t="s">
        <v>241</v>
      </c>
      <c r="M12" s="136" t="s">
        <v>241</v>
      </c>
      <c r="N12" s="136" t="s">
        <v>241</v>
      </c>
      <c r="O12" s="136" t="s">
        <v>241</v>
      </c>
      <c r="P12" s="137" t="s">
        <v>241</v>
      </c>
      <c r="Q12" s="122" t="s">
        <v>241</v>
      </c>
      <c r="R12" s="123" t="s">
        <v>241</v>
      </c>
      <c r="S12" s="123" t="s">
        <v>241</v>
      </c>
      <c r="T12" s="123" t="s">
        <v>241</v>
      </c>
      <c r="U12" s="122">
        <v>333</v>
      </c>
      <c r="V12" s="123" t="s">
        <v>241</v>
      </c>
      <c r="W12" s="123" t="s">
        <v>241</v>
      </c>
      <c r="X12" s="123" t="s">
        <v>241</v>
      </c>
      <c r="Y12" s="122" t="s">
        <v>241</v>
      </c>
      <c r="Z12" s="123" t="s">
        <v>241</v>
      </c>
      <c r="AA12" s="123" t="s">
        <v>241</v>
      </c>
      <c r="AB12" s="123" t="s">
        <v>241</v>
      </c>
      <c r="AC12" s="123" t="s">
        <v>241</v>
      </c>
      <c r="AD12" s="123" t="s">
        <v>241</v>
      </c>
      <c r="AE12" s="123" t="s">
        <v>241</v>
      </c>
      <c r="AF12" s="122" t="s">
        <v>241</v>
      </c>
      <c r="AG12" s="129" t="s">
        <v>241</v>
      </c>
      <c r="AH12" s="38"/>
      <c r="AI12" s="138" t="s">
        <v>241</v>
      </c>
      <c r="AJ12" s="139" t="s">
        <v>241</v>
      </c>
      <c r="AK12" s="139" t="s">
        <v>241</v>
      </c>
      <c r="AL12" s="139" t="s">
        <v>241</v>
      </c>
      <c r="AM12" s="139" t="s">
        <v>241</v>
      </c>
      <c r="AN12" s="118"/>
      <c r="AO12" s="138" t="s">
        <v>241</v>
      </c>
      <c r="AP12" s="139" t="s">
        <v>241</v>
      </c>
      <c r="AQ12" s="139" t="s">
        <v>241</v>
      </c>
      <c r="AR12" s="139" t="s">
        <v>241</v>
      </c>
      <c r="AS12" s="139" t="s">
        <v>241</v>
      </c>
      <c r="AT12" s="140" t="s">
        <v>241</v>
      </c>
      <c r="AU12" s="141" t="s">
        <v>241</v>
      </c>
      <c r="AV12" s="139" t="s">
        <v>241</v>
      </c>
      <c r="AW12" s="139" t="s">
        <v>241</v>
      </c>
      <c r="AX12" s="139" t="s">
        <v>241</v>
      </c>
      <c r="AY12" s="140" t="s">
        <v>241</v>
      </c>
      <c r="AZ12" s="122" t="s">
        <v>241</v>
      </c>
      <c r="BA12" s="123" t="s">
        <v>241</v>
      </c>
      <c r="BB12" s="123" t="s">
        <v>241</v>
      </c>
      <c r="BC12" s="123" t="s">
        <v>241</v>
      </c>
      <c r="BD12" s="122" t="s">
        <v>241</v>
      </c>
      <c r="BE12" s="123" t="s">
        <v>241</v>
      </c>
      <c r="BF12" s="123" t="s">
        <v>241</v>
      </c>
      <c r="BG12" s="123" t="s">
        <v>241</v>
      </c>
      <c r="BH12" s="123" t="s">
        <v>241</v>
      </c>
      <c r="BI12" s="123" t="s">
        <v>241</v>
      </c>
      <c r="BJ12" s="123" t="s">
        <v>241</v>
      </c>
      <c r="BK12" s="123" t="s">
        <v>241</v>
      </c>
      <c r="BL12" s="124" t="s">
        <v>241</v>
      </c>
      <c r="BM12" s="141" t="s">
        <v>241</v>
      </c>
      <c r="BN12" s="139" t="s">
        <v>241</v>
      </c>
      <c r="BO12" s="139" t="s">
        <v>241</v>
      </c>
      <c r="BP12" s="139" t="s">
        <v>241</v>
      </c>
      <c r="BQ12" s="139" t="s">
        <v>241</v>
      </c>
      <c r="BR12" s="140" t="s">
        <v>241</v>
      </c>
      <c r="BS12" s="141" t="s">
        <v>241</v>
      </c>
      <c r="BT12" s="139" t="s">
        <v>241</v>
      </c>
      <c r="BU12" s="139" t="s">
        <v>241</v>
      </c>
      <c r="BV12" s="139" t="s">
        <v>241</v>
      </c>
      <c r="BW12" s="139" t="s">
        <v>241</v>
      </c>
      <c r="BX12" s="139" t="s">
        <v>241</v>
      </c>
      <c r="BY12" s="140" t="s">
        <v>241</v>
      </c>
      <c r="BZ12" s="141" t="s">
        <v>241</v>
      </c>
      <c r="CA12" s="139" t="s">
        <v>241</v>
      </c>
      <c r="CB12" s="139" t="s">
        <v>241</v>
      </c>
      <c r="CC12" s="139" t="s">
        <v>241</v>
      </c>
      <c r="CD12" s="139" t="s">
        <v>241</v>
      </c>
      <c r="CE12" s="139" t="s">
        <v>241</v>
      </c>
      <c r="CF12" s="140" t="s">
        <v>241</v>
      </c>
      <c r="CG12" s="141" t="s">
        <v>241</v>
      </c>
      <c r="CH12" s="139" t="s">
        <v>241</v>
      </c>
      <c r="CI12" s="139" t="s">
        <v>241</v>
      </c>
      <c r="CJ12" s="139" t="s">
        <v>241</v>
      </c>
      <c r="CK12" s="139" t="s">
        <v>241</v>
      </c>
      <c r="CL12" s="154" t="s">
        <v>241</v>
      </c>
      <c r="CM12" s="127"/>
      <c r="CN12" s="122" t="s">
        <v>241</v>
      </c>
      <c r="CO12" s="123" t="s">
        <v>241</v>
      </c>
      <c r="CP12" s="123" t="s">
        <v>241</v>
      </c>
      <c r="CQ12" s="123" t="s">
        <v>241</v>
      </c>
      <c r="CR12" s="123" t="s">
        <v>241</v>
      </c>
      <c r="CS12" s="123" t="s">
        <v>241</v>
      </c>
      <c r="CT12" s="123" t="s">
        <v>241</v>
      </c>
      <c r="CU12" s="123" t="s">
        <v>241</v>
      </c>
      <c r="CV12" s="124" t="s">
        <v>241</v>
      </c>
      <c r="CW12" s="128" t="s">
        <v>241</v>
      </c>
      <c r="CX12" s="123" t="s">
        <v>241</v>
      </c>
      <c r="CY12" s="123" t="s">
        <v>241</v>
      </c>
      <c r="CZ12" s="123">
        <v>333</v>
      </c>
      <c r="DA12" s="123" t="s">
        <v>241</v>
      </c>
      <c r="DB12" s="123" t="s">
        <v>241</v>
      </c>
      <c r="DC12" s="123" t="s">
        <v>241</v>
      </c>
      <c r="DD12" s="129" t="s">
        <v>241</v>
      </c>
      <c r="DE12" s="301"/>
      <c r="DF12" s="301"/>
      <c r="DG12" s="301"/>
      <c r="DH12" s="16"/>
      <c r="DI12" s="16"/>
    </row>
    <row r="13" spans="1:113" ht="22.5" customHeight="1">
      <c r="A13" s="325" t="s">
        <v>123</v>
      </c>
      <c r="B13" s="248">
        <v>18</v>
      </c>
      <c r="C13" s="259">
        <v>45718</v>
      </c>
      <c r="D13" s="281" t="s">
        <v>128</v>
      </c>
      <c r="E13" s="271" t="s">
        <v>143</v>
      </c>
      <c r="F13" s="272" t="s">
        <v>31</v>
      </c>
      <c r="G13" s="254" t="s">
        <v>54</v>
      </c>
      <c r="H13" s="263">
        <v>2240</v>
      </c>
      <c r="I13" s="284"/>
      <c r="J13" s="256" t="str">
        <f t="shared" ref="J13:J14" si="3">HYPERLINK("./領収書_公開用/外領収書G16,17.pdf","領収書G16,G17")</f>
        <v>領収書G16,G17</v>
      </c>
      <c r="K13" s="267"/>
      <c r="L13" s="324" t="s">
        <v>241</v>
      </c>
      <c r="M13" s="136" t="s">
        <v>241</v>
      </c>
      <c r="N13" s="136" t="s">
        <v>241</v>
      </c>
      <c r="O13" s="136" t="s">
        <v>241</v>
      </c>
      <c r="P13" s="137" t="s">
        <v>241</v>
      </c>
      <c r="Q13" s="122" t="s">
        <v>241</v>
      </c>
      <c r="R13" s="123" t="s">
        <v>241</v>
      </c>
      <c r="S13" s="123" t="s">
        <v>241</v>
      </c>
      <c r="T13" s="123" t="s">
        <v>241</v>
      </c>
      <c r="U13" s="122" t="s">
        <v>241</v>
      </c>
      <c r="V13" s="123">
        <v>2240</v>
      </c>
      <c r="W13" s="123" t="s">
        <v>241</v>
      </c>
      <c r="X13" s="123" t="s">
        <v>241</v>
      </c>
      <c r="Y13" s="122" t="s">
        <v>241</v>
      </c>
      <c r="Z13" s="123" t="s">
        <v>241</v>
      </c>
      <c r="AA13" s="123" t="s">
        <v>241</v>
      </c>
      <c r="AB13" s="123" t="s">
        <v>241</v>
      </c>
      <c r="AC13" s="123" t="s">
        <v>241</v>
      </c>
      <c r="AD13" s="123" t="s">
        <v>241</v>
      </c>
      <c r="AE13" s="123" t="s">
        <v>241</v>
      </c>
      <c r="AF13" s="122" t="s">
        <v>241</v>
      </c>
      <c r="AG13" s="129" t="s">
        <v>241</v>
      </c>
      <c r="AH13" s="38"/>
      <c r="AI13" s="138" t="s">
        <v>241</v>
      </c>
      <c r="AJ13" s="139" t="s">
        <v>241</v>
      </c>
      <c r="AK13" s="139" t="s">
        <v>241</v>
      </c>
      <c r="AL13" s="139" t="s">
        <v>241</v>
      </c>
      <c r="AM13" s="139" t="s">
        <v>241</v>
      </c>
      <c r="AN13" s="118"/>
      <c r="AO13" s="138" t="s">
        <v>241</v>
      </c>
      <c r="AP13" s="139" t="s">
        <v>241</v>
      </c>
      <c r="AQ13" s="139" t="s">
        <v>241</v>
      </c>
      <c r="AR13" s="139" t="s">
        <v>241</v>
      </c>
      <c r="AS13" s="139" t="s">
        <v>241</v>
      </c>
      <c r="AT13" s="140" t="s">
        <v>241</v>
      </c>
      <c r="AU13" s="141" t="s">
        <v>241</v>
      </c>
      <c r="AV13" s="139" t="s">
        <v>241</v>
      </c>
      <c r="AW13" s="139" t="s">
        <v>241</v>
      </c>
      <c r="AX13" s="139" t="s">
        <v>241</v>
      </c>
      <c r="AY13" s="140" t="s">
        <v>241</v>
      </c>
      <c r="AZ13" s="122" t="s">
        <v>241</v>
      </c>
      <c r="BA13" s="123" t="s">
        <v>241</v>
      </c>
      <c r="BB13" s="123" t="s">
        <v>241</v>
      </c>
      <c r="BC13" s="123" t="s">
        <v>241</v>
      </c>
      <c r="BD13" s="122" t="s">
        <v>241</v>
      </c>
      <c r="BE13" s="123" t="s">
        <v>241</v>
      </c>
      <c r="BF13" s="123" t="s">
        <v>241</v>
      </c>
      <c r="BG13" s="123" t="s">
        <v>241</v>
      </c>
      <c r="BH13" s="123" t="s">
        <v>241</v>
      </c>
      <c r="BI13" s="123" t="s">
        <v>241</v>
      </c>
      <c r="BJ13" s="123" t="s">
        <v>241</v>
      </c>
      <c r="BK13" s="123" t="s">
        <v>241</v>
      </c>
      <c r="BL13" s="124" t="s">
        <v>241</v>
      </c>
      <c r="BM13" s="141" t="s">
        <v>241</v>
      </c>
      <c r="BN13" s="139" t="s">
        <v>241</v>
      </c>
      <c r="BO13" s="139" t="s">
        <v>241</v>
      </c>
      <c r="BP13" s="139" t="s">
        <v>241</v>
      </c>
      <c r="BQ13" s="139" t="s">
        <v>241</v>
      </c>
      <c r="BR13" s="140" t="s">
        <v>241</v>
      </c>
      <c r="BS13" s="141" t="s">
        <v>241</v>
      </c>
      <c r="BT13" s="139" t="s">
        <v>241</v>
      </c>
      <c r="BU13" s="139" t="s">
        <v>241</v>
      </c>
      <c r="BV13" s="139" t="s">
        <v>241</v>
      </c>
      <c r="BW13" s="139" t="s">
        <v>241</v>
      </c>
      <c r="BX13" s="139" t="s">
        <v>241</v>
      </c>
      <c r="BY13" s="140" t="s">
        <v>241</v>
      </c>
      <c r="BZ13" s="141" t="s">
        <v>241</v>
      </c>
      <c r="CA13" s="139" t="s">
        <v>241</v>
      </c>
      <c r="CB13" s="139" t="s">
        <v>241</v>
      </c>
      <c r="CC13" s="139" t="s">
        <v>241</v>
      </c>
      <c r="CD13" s="139" t="s">
        <v>241</v>
      </c>
      <c r="CE13" s="139" t="s">
        <v>241</v>
      </c>
      <c r="CF13" s="140" t="s">
        <v>241</v>
      </c>
      <c r="CG13" s="141" t="s">
        <v>241</v>
      </c>
      <c r="CH13" s="139" t="s">
        <v>241</v>
      </c>
      <c r="CI13" s="139" t="s">
        <v>241</v>
      </c>
      <c r="CJ13" s="139" t="s">
        <v>241</v>
      </c>
      <c r="CK13" s="139" t="s">
        <v>241</v>
      </c>
      <c r="CL13" s="154" t="s">
        <v>241</v>
      </c>
      <c r="CM13" s="127"/>
      <c r="CN13" s="122" t="s">
        <v>241</v>
      </c>
      <c r="CO13" s="123" t="s">
        <v>241</v>
      </c>
      <c r="CP13" s="123" t="s">
        <v>241</v>
      </c>
      <c r="CQ13" s="123" t="s">
        <v>241</v>
      </c>
      <c r="CR13" s="123" t="s">
        <v>241</v>
      </c>
      <c r="CS13" s="123" t="s">
        <v>241</v>
      </c>
      <c r="CT13" s="123" t="s">
        <v>241</v>
      </c>
      <c r="CU13" s="123" t="s">
        <v>241</v>
      </c>
      <c r="CV13" s="124" t="s">
        <v>241</v>
      </c>
      <c r="CW13" s="128" t="s">
        <v>241</v>
      </c>
      <c r="CX13" s="123" t="s">
        <v>241</v>
      </c>
      <c r="CY13" s="123" t="s">
        <v>241</v>
      </c>
      <c r="CZ13" s="123" t="s">
        <v>241</v>
      </c>
      <c r="DA13" s="123">
        <v>2240</v>
      </c>
      <c r="DB13" s="123" t="s">
        <v>241</v>
      </c>
      <c r="DC13" s="123" t="s">
        <v>241</v>
      </c>
      <c r="DD13" s="129" t="s">
        <v>241</v>
      </c>
      <c r="DE13" s="301"/>
      <c r="DF13" s="301"/>
      <c r="DG13" s="301"/>
      <c r="DH13" s="16"/>
      <c r="DI13" s="16"/>
    </row>
    <row r="14" spans="1:113" ht="22.5" customHeight="1">
      <c r="A14" s="325" t="s">
        <v>123</v>
      </c>
      <c r="B14" s="248">
        <v>19</v>
      </c>
      <c r="C14" s="259">
        <v>45718</v>
      </c>
      <c r="D14" s="281" t="s">
        <v>128</v>
      </c>
      <c r="E14" s="261" t="s">
        <v>144</v>
      </c>
      <c r="F14" s="272" t="s">
        <v>31</v>
      </c>
      <c r="G14" s="254" t="s">
        <v>53</v>
      </c>
      <c r="H14" s="263">
        <v>640</v>
      </c>
      <c r="I14" s="284"/>
      <c r="J14" s="256" t="str">
        <f t="shared" si="3"/>
        <v>領収書G16,G17</v>
      </c>
      <c r="K14" s="267"/>
      <c r="L14" s="324" t="s">
        <v>241</v>
      </c>
      <c r="M14" s="136" t="s">
        <v>241</v>
      </c>
      <c r="N14" s="136" t="s">
        <v>241</v>
      </c>
      <c r="O14" s="136" t="s">
        <v>241</v>
      </c>
      <c r="P14" s="137" t="s">
        <v>241</v>
      </c>
      <c r="Q14" s="122" t="s">
        <v>241</v>
      </c>
      <c r="R14" s="123" t="s">
        <v>241</v>
      </c>
      <c r="S14" s="123" t="s">
        <v>241</v>
      </c>
      <c r="T14" s="123" t="s">
        <v>241</v>
      </c>
      <c r="U14" s="122">
        <v>640</v>
      </c>
      <c r="V14" s="123" t="s">
        <v>241</v>
      </c>
      <c r="W14" s="123" t="s">
        <v>241</v>
      </c>
      <c r="X14" s="123" t="s">
        <v>241</v>
      </c>
      <c r="Y14" s="122" t="s">
        <v>241</v>
      </c>
      <c r="Z14" s="123" t="s">
        <v>241</v>
      </c>
      <c r="AA14" s="123" t="s">
        <v>241</v>
      </c>
      <c r="AB14" s="123" t="s">
        <v>241</v>
      </c>
      <c r="AC14" s="123" t="s">
        <v>241</v>
      </c>
      <c r="AD14" s="123" t="s">
        <v>241</v>
      </c>
      <c r="AE14" s="123" t="s">
        <v>241</v>
      </c>
      <c r="AF14" s="122" t="s">
        <v>241</v>
      </c>
      <c r="AG14" s="129" t="s">
        <v>241</v>
      </c>
      <c r="AH14" s="38"/>
      <c r="AI14" s="138" t="s">
        <v>241</v>
      </c>
      <c r="AJ14" s="139" t="s">
        <v>241</v>
      </c>
      <c r="AK14" s="139" t="s">
        <v>241</v>
      </c>
      <c r="AL14" s="139" t="s">
        <v>241</v>
      </c>
      <c r="AM14" s="139" t="s">
        <v>241</v>
      </c>
      <c r="AN14" s="118"/>
      <c r="AO14" s="138" t="s">
        <v>241</v>
      </c>
      <c r="AP14" s="139" t="s">
        <v>241</v>
      </c>
      <c r="AQ14" s="139" t="s">
        <v>241</v>
      </c>
      <c r="AR14" s="139" t="s">
        <v>241</v>
      </c>
      <c r="AS14" s="139" t="s">
        <v>241</v>
      </c>
      <c r="AT14" s="140" t="s">
        <v>241</v>
      </c>
      <c r="AU14" s="141" t="s">
        <v>241</v>
      </c>
      <c r="AV14" s="139" t="s">
        <v>241</v>
      </c>
      <c r="AW14" s="139" t="s">
        <v>241</v>
      </c>
      <c r="AX14" s="139" t="s">
        <v>241</v>
      </c>
      <c r="AY14" s="140" t="s">
        <v>241</v>
      </c>
      <c r="AZ14" s="122" t="s">
        <v>241</v>
      </c>
      <c r="BA14" s="123" t="s">
        <v>241</v>
      </c>
      <c r="BB14" s="123" t="s">
        <v>241</v>
      </c>
      <c r="BC14" s="123" t="s">
        <v>241</v>
      </c>
      <c r="BD14" s="122" t="s">
        <v>241</v>
      </c>
      <c r="BE14" s="123" t="s">
        <v>241</v>
      </c>
      <c r="BF14" s="123" t="s">
        <v>241</v>
      </c>
      <c r="BG14" s="123" t="s">
        <v>241</v>
      </c>
      <c r="BH14" s="123" t="s">
        <v>241</v>
      </c>
      <c r="BI14" s="123" t="s">
        <v>241</v>
      </c>
      <c r="BJ14" s="123" t="s">
        <v>241</v>
      </c>
      <c r="BK14" s="123" t="s">
        <v>241</v>
      </c>
      <c r="BL14" s="124" t="s">
        <v>241</v>
      </c>
      <c r="BM14" s="142" t="s">
        <v>241</v>
      </c>
      <c r="BN14" s="143" t="s">
        <v>241</v>
      </c>
      <c r="BO14" s="143" t="s">
        <v>241</v>
      </c>
      <c r="BP14" s="143" t="s">
        <v>241</v>
      </c>
      <c r="BQ14" s="143" t="s">
        <v>241</v>
      </c>
      <c r="BR14" s="144" t="s">
        <v>241</v>
      </c>
      <c r="BS14" s="141" t="s">
        <v>241</v>
      </c>
      <c r="BT14" s="139" t="s">
        <v>241</v>
      </c>
      <c r="BU14" s="139" t="s">
        <v>241</v>
      </c>
      <c r="BV14" s="139" t="s">
        <v>241</v>
      </c>
      <c r="BW14" s="139" t="s">
        <v>241</v>
      </c>
      <c r="BX14" s="139" t="s">
        <v>241</v>
      </c>
      <c r="BY14" s="140" t="s">
        <v>241</v>
      </c>
      <c r="BZ14" s="141" t="s">
        <v>241</v>
      </c>
      <c r="CA14" s="139" t="s">
        <v>241</v>
      </c>
      <c r="CB14" s="139" t="s">
        <v>241</v>
      </c>
      <c r="CC14" s="139" t="s">
        <v>241</v>
      </c>
      <c r="CD14" s="139" t="s">
        <v>241</v>
      </c>
      <c r="CE14" s="139" t="s">
        <v>241</v>
      </c>
      <c r="CF14" s="140" t="s">
        <v>241</v>
      </c>
      <c r="CG14" s="142" t="s">
        <v>241</v>
      </c>
      <c r="CH14" s="143" t="s">
        <v>241</v>
      </c>
      <c r="CI14" s="143" t="s">
        <v>241</v>
      </c>
      <c r="CJ14" s="143" t="s">
        <v>241</v>
      </c>
      <c r="CK14" s="143" t="s">
        <v>241</v>
      </c>
      <c r="CL14" s="145" t="s">
        <v>241</v>
      </c>
      <c r="CM14" s="127"/>
      <c r="CN14" s="122" t="s">
        <v>241</v>
      </c>
      <c r="CO14" s="123" t="s">
        <v>241</v>
      </c>
      <c r="CP14" s="123" t="s">
        <v>241</v>
      </c>
      <c r="CQ14" s="123" t="s">
        <v>241</v>
      </c>
      <c r="CR14" s="123" t="s">
        <v>241</v>
      </c>
      <c r="CS14" s="123" t="s">
        <v>241</v>
      </c>
      <c r="CT14" s="123" t="s">
        <v>241</v>
      </c>
      <c r="CU14" s="123" t="s">
        <v>241</v>
      </c>
      <c r="CV14" s="124" t="s">
        <v>241</v>
      </c>
      <c r="CW14" s="128" t="s">
        <v>241</v>
      </c>
      <c r="CX14" s="123" t="s">
        <v>241</v>
      </c>
      <c r="CY14" s="123" t="s">
        <v>241</v>
      </c>
      <c r="CZ14" s="123">
        <v>640</v>
      </c>
      <c r="DA14" s="123" t="s">
        <v>241</v>
      </c>
      <c r="DB14" s="123" t="s">
        <v>241</v>
      </c>
      <c r="DC14" s="123" t="s">
        <v>241</v>
      </c>
      <c r="DD14" s="129" t="s">
        <v>241</v>
      </c>
      <c r="DE14" s="301"/>
      <c r="DF14" s="301"/>
      <c r="DG14" s="301"/>
      <c r="DH14" s="16"/>
      <c r="DI14" s="16"/>
    </row>
    <row r="15" spans="1:113" ht="22.5" customHeight="1">
      <c r="A15" s="325" t="s">
        <v>123</v>
      </c>
      <c r="B15" s="234">
        <v>20</v>
      </c>
      <c r="C15" s="235">
        <v>45718</v>
      </c>
      <c r="D15" s="281" t="s">
        <v>128</v>
      </c>
      <c r="E15" s="327" t="s">
        <v>145</v>
      </c>
      <c r="F15" s="272" t="s">
        <v>31</v>
      </c>
      <c r="G15" s="239" t="s">
        <v>50</v>
      </c>
      <c r="H15" s="263">
        <v>3569</v>
      </c>
      <c r="I15" s="328"/>
      <c r="J15" s="256" t="str">
        <f t="shared" ref="J15:J16" si="4">HYPERLINK("./領収書_公開用/外領収書G18,19.pdf","領収書G18,G19")</f>
        <v>領収書G18,G19</v>
      </c>
      <c r="K15" s="267"/>
      <c r="L15" s="329" t="s">
        <v>241</v>
      </c>
      <c r="M15" s="111" t="s">
        <v>241</v>
      </c>
      <c r="N15" s="111" t="s">
        <v>241</v>
      </c>
      <c r="O15" s="111" t="s">
        <v>241</v>
      </c>
      <c r="P15" s="112" t="s">
        <v>241</v>
      </c>
      <c r="Q15" s="122" t="s">
        <v>241</v>
      </c>
      <c r="R15" s="123">
        <v>3569</v>
      </c>
      <c r="S15" s="123" t="s">
        <v>241</v>
      </c>
      <c r="T15" s="123" t="s">
        <v>241</v>
      </c>
      <c r="U15" s="122" t="s">
        <v>241</v>
      </c>
      <c r="V15" s="123" t="s">
        <v>241</v>
      </c>
      <c r="W15" s="123" t="s">
        <v>241</v>
      </c>
      <c r="X15" s="123" t="s">
        <v>241</v>
      </c>
      <c r="Y15" s="122" t="s">
        <v>241</v>
      </c>
      <c r="Z15" s="123" t="s">
        <v>241</v>
      </c>
      <c r="AA15" s="123" t="s">
        <v>241</v>
      </c>
      <c r="AB15" s="123" t="s">
        <v>241</v>
      </c>
      <c r="AC15" s="123" t="s">
        <v>241</v>
      </c>
      <c r="AD15" s="123" t="s">
        <v>241</v>
      </c>
      <c r="AE15" s="123" t="s">
        <v>241</v>
      </c>
      <c r="AF15" s="122" t="s">
        <v>241</v>
      </c>
      <c r="AG15" s="129" t="s">
        <v>241</v>
      </c>
      <c r="AH15" s="38"/>
      <c r="AI15" s="116" t="s">
        <v>241</v>
      </c>
      <c r="AJ15" s="117" t="s">
        <v>241</v>
      </c>
      <c r="AK15" s="117" t="s">
        <v>241</v>
      </c>
      <c r="AL15" s="117" t="s">
        <v>241</v>
      </c>
      <c r="AM15" s="117" t="s">
        <v>241</v>
      </c>
      <c r="AN15" s="118"/>
      <c r="AO15" s="119" t="s">
        <v>241</v>
      </c>
      <c r="AP15" s="120" t="s">
        <v>241</v>
      </c>
      <c r="AQ15" s="120" t="s">
        <v>241</v>
      </c>
      <c r="AR15" s="120" t="s">
        <v>241</v>
      </c>
      <c r="AS15" s="120" t="s">
        <v>241</v>
      </c>
      <c r="AT15" s="121" t="s">
        <v>241</v>
      </c>
      <c r="AU15" s="120" t="s">
        <v>241</v>
      </c>
      <c r="AV15" s="120" t="s">
        <v>241</v>
      </c>
      <c r="AW15" s="120" t="s">
        <v>241</v>
      </c>
      <c r="AX15" s="120" t="s">
        <v>241</v>
      </c>
      <c r="AY15" s="121" t="s">
        <v>241</v>
      </c>
      <c r="AZ15" s="122" t="s">
        <v>241</v>
      </c>
      <c r="BA15" s="123" t="s">
        <v>241</v>
      </c>
      <c r="BB15" s="123" t="s">
        <v>241</v>
      </c>
      <c r="BC15" s="123" t="s">
        <v>241</v>
      </c>
      <c r="BD15" s="122" t="s">
        <v>241</v>
      </c>
      <c r="BE15" s="123" t="s">
        <v>241</v>
      </c>
      <c r="BF15" s="123" t="s">
        <v>241</v>
      </c>
      <c r="BG15" s="123" t="s">
        <v>241</v>
      </c>
      <c r="BH15" s="123" t="s">
        <v>241</v>
      </c>
      <c r="BI15" s="123" t="s">
        <v>241</v>
      </c>
      <c r="BJ15" s="123" t="s">
        <v>241</v>
      </c>
      <c r="BK15" s="123" t="s">
        <v>241</v>
      </c>
      <c r="BL15" s="124" t="s">
        <v>241</v>
      </c>
      <c r="BM15" s="120" t="s">
        <v>241</v>
      </c>
      <c r="BN15" s="120" t="s">
        <v>241</v>
      </c>
      <c r="BO15" s="120" t="s">
        <v>241</v>
      </c>
      <c r="BP15" s="120" t="s">
        <v>241</v>
      </c>
      <c r="BQ15" s="120" t="s">
        <v>241</v>
      </c>
      <c r="BR15" s="121" t="s">
        <v>241</v>
      </c>
      <c r="BS15" s="120" t="s">
        <v>241</v>
      </c>
      <c r="BT15" s="120" t="s">
        <v>241</v>
      </c>
      <c r="BU15" s="120" t="s">
        <v>241</v>
      </c>
      <c r="BV15" s="120" t="s">
        <v>241</v>
      </c>
      <c r="BW15" s="120" t="s">
        <v>241</v>
      </c>
      <c r="BX15" s="125" t="s">
        <v>241</v>
      </c>
      <c r="BY15" s="121" t="s">
        <v>241</v>
      </c>
      <c r="BZ15" s="120" t="s">
        <v>241</v>
      </c>
      <c r="CA15" s="120" t="s">
        <v>241</v>
      </c>
      <c r="CB15" s="120" t="s">
        <v>241</v>
      </c>
      <c r="CC15" s="120" t="s">
        <v>241</v>
      </c>
      <c r="CD15" s="120" t="s">
        <v>241</v>
      </c>
      <c r="CE15" s="125" t="s">
        <v>241</v>
      </c>
      <c r="CF15" s="121" t="s">
        <v>241</v>
      </c>
      <c r="CG15" s="120" t="s">
        <v>241</v>
      </c>
      <c r="CH15" s="120" t="s">
        <v>241</v>
      </c>
      <c r="CI15" s="120" t="s">
        <v>241</v>
      </c>
      <c r="CJ15" s="120" t="s">
        <v>241</v>
      </c>
      <c r="CK15" s="120" t="s">
        <v>241</v>
      </c>
      <c r="CL15" s="126" t="s">
        <v>241</v>
      </c>
      <c r="CM15" s="127"/>
      <c r="CN15" s="122" t="s">
        <v>241</v>
      </c>
      <c r="CO15" s="123" t="s">
        <v>241</v>
      </c>
      <c r="CP15" s="123" t="s">
        <v>241</v>
      </c>
      <c r="CQ15" s="123" t="s">
        <v>241</v>
      </c>
      <c r="CR15" s="123" t="s">
        <v>241</v>
      </c>
      <c r="CS15" s="123" t="s">
        <v>241</v>
      </c>
      <c r="CT15" s="123" t="s">
        <v>241</v>
      </c>
      <c r="CU15" s="123" t="s">
        <v>241</v>
      </c>
      <c r="CV15" s="124" t="s">
        <v>241</v>
      </c>
      <c r="CW15" s="128">
        <v>3569</v>
      </c>
      <c r="CX15" s="123" t="s">
        <v>241</v>
      </c>
      <c r="CY15" s="123" t="s">
        <v>241</v>
      </c>
      <c r="CZ15" s="123" t="s">
        <v>241</v>
      </c>
      <c r="DA15" s="123" t="s">
        <v>241</v>
      </c>
      <c r="DB15" s="123" t="s">
        <v>241</v>
      </c>
      <c r="DC15" s="123" t="s">
        <v>241</v>
      </c>
      <c r="DD15" s="129" t="s">
        <v>241</v>
      </c>
      <c r="DE15" s="301"/>
      <c r="DF15" s="301"/>
      <c r="DG15" s="301"/>
      <c r="DH15" s="16"/>
      <c r="DI15" s="16"/>
    </row>
    <row r="16" spans="1:113" ht="22.5" customHeight="1">
      <c r="A16" s="325" t="s">
        <v>123</v>
      </c>
      <c r="B16" s="248">
        <v>21</v>
      </c>
      <c r="C16" s="235">
        <v>45718</v>
      </c>
      <c r="D16" s="281" t="s">
        <v>128</v>
      </c>
      <c r="E16" s="330" t="s">
        <v>146</v>
      </c>
      <c r="F16" s="272" t="s">
        <v>31</v>
      </c>
      <c r="G16" s="254" t="s">
        <v>50</v>
      </c>
      <c r="H16" s="263">
        <v>1968</v>
      </c>
      <c r="I16" s="284"/>
      <c r="J16" s="256" t="str">
        <f t="shared" si="4"/>
        <v>領収書G18,G19</v>
      </c>
      <c r="K16" s="267"/>
      <c r="L16" s="324" t="s">
        <v>241</v>
      </c>
      <c r="M16" s="136" t="s">
        <v>241</v>
      </c>
      <c r="N16" s="136" t="s">
        <v>241</v>
      </c>
      <c r="O16" s="136" t="s">
        <v>241</v>
      </c>
      <c r="P16" s="137" t="s">
        <v>241</v>
      </c>
      <c r="Q16" s="122" t="s">
        <v>241</v>
      </c>
      <c r="R16" s="123">
        <v>1968</v>
      </c>
      <c r="S16" s="123" t="s">
        <v>241</v>
      </c>
      <c r="T16" s="123" t="s">
        <v>241</v>
      </c>
      <c r="U16" s="122" t="s">
        <v>241</v>
      </c>
      <c r="V16" s="123" t="s">
        <v>241</v>
      </c>
      <c r="W16" s="123" t="s">
        <v>241</v>
      </c>
      <c r="X16" s="123" t="s">
        <v>241</v>
      </c>
      <c r="Y16" s="122" t="s">
        <v>241</v>
      </c>
      <c r="Z16" s="123" t="s">
        <v>241</v>
      </c>
      <c r="AA16" s="123" t="s">
        <v>241</v>
      </c>
      <c r="AB16" s="123" t="s">
        <v>241</v>
      </c>
      <c r="AC16" s="123" t="s">
        <v>241</v>
      </c>
      <c r="AD16" s="123" t="s">
        <v>241</v>
      </c>
      <c r="AE16" s="123" t="s">
        <v>241</v>
      </c>
      <c r="AF16" s="122" t="s">
        <v>241</v>
      </c>
      <c r="AG16" s="129" t="s">
        <v>241</v>
      </c>
      <c r="AH16" s="38"/>
      <c r="AI16" s="138" t="s">
        <v>241</v>
      </c>
      <c r="AJ16" s="139" t="s">
        <v>241</v>
      </c>
      <c r="AK16" s="139" t="s">
        <v>241</v>
      </c>
      <c r="AL16" s="139" t="s">
        <v>241</v>
      </c>
      <c r="AM16" s="139" t="s">
        <v>241</v>
      </c>
      <c r="AN16" s="118"/>
      <c r="AO16" s="138" t="s">
        <v>241</v>
      </c>
      <c r="AP16" s="139" t="s">
        <v>241</v>
      </c>
      <c r="AQ16" s="139" t="s">
        <v>241</v>
      </c>
      <c r="AR16" s="139" t="s">
        <v>241</v>
      </c>
      <c r="AS16" s="139" t="s">
        <v>241</v>
      </c>
      <c r="AT16" s="140" t="s">
        <v>241</v>
      </c>
      <c r="AU16" s="141" t="s">
        <v>241</v>
      </c>
      <c r="AV16" s="139" t="s">
        <v>241</v>
      </c>
      <c r="AW16" s="139" t="s">
        <v>241</v>
      </c>
      <c r="AX16" s="139" t="s">
        <v>241</v>
      </c>
      <c r="AY16" s="140" t="s">
        <v>241</v>
      </c>
      <c r="AZ16" s="122" t="s">
        <v>241</v>
      </c>
      <c r="BA16" s="123" t="s">
        <v>241</v>
      </c>
      <c r="BB16" s="123" t="s">
        <v>241</v>
      </c>
      <c r="BC16" s="123" t="s">
        <v>241</v>
      </c>
      <c r="BD16" s="122" t="s">
        <v>241</v>
      </c>
      <c r="BE16" s="123" t="s">
        <v>241</v>
      </c>
      <c r="BF16" s="123" t="s">
        <v>241</v>
      </c>
      <c r="BG16" s="123" t="s">
        <v>241</v>
      </c>
      <c r="BH16" s="123" t="s">
        <v>241</v>
      </c>
      <c r="BI16" s="123" t="s">
        <v>241</v>
      </c>
      <c r="BJ16" s="123" t="s">
        <v>241</v>
      </c>
      <c r="BK16" s="123" t="s">
        <v>241</v>
      </c>
      <c r="BL16" s="124" t="s">
        <v>241</v>
      </c>
      <c r="BM16" s="142" t="s">
        <v>241</v>
      </c>
      <c r="BN16" s="143" t="s">
        <v>241</v>
      </c>
      <c r="BO16" s="143" t="s">
        <v>241</v>
      </c>
      <c r="BP16" s="143" t="s">
        <v>241</v>
      </c>
      <c r="BQ16" s="143" t="s">
        <v>241</v>
      </c>
      <c r="BR16" s="144" t="s">
        <v>241</v>
      </c>
      <c r="BS16" s="141" t="s">
        <v>241</v>
      </c>
      <c r="BT16" s="139" t="s">
        <v>241</v>
      </c>
      <c r="BU16" s="139" t="s">
        <v>241</v>
      </c>
      <c r="BV16" s="139" t="s">
        <v>241</v>
      </c>
      <c r="BW16" s="139" t="s">
        <v>241</v>
      </c>
      <c r="BX16" s="139" t="s">
        <v>241</v>
      </c>
      <c r="BY16" s="140" t="s">
        <v>241</v>
      </c>
      <c r="BZ16" s="141" t="s">
        <v>241</v>
      </c>
      <c r="CA16" s="139" t="s">
        <v>241</v>
      </c>
      <c r="CB16" s="139" t="s">
        <v>241</v>
      </c>
      <c r="CC16" s="139" t="s">
        <v>241</v>
      </c>
      <c r="CD16" s="139" t="s">
        <v>241</v>
      </c>
      <c r="CE16" s="139" t="s">
        <v>241</v>
      </c>
      <c r="CF16" s="140" t="s">
        <v>241</v>
      </c>
      <c r="CG16" s="142" t="s">
        <v>241</v>
      </c>
      <c r="CH16" s="143" t="s">
        <v>241</v>
      </c>
      <c r="CI16" s="143" t="s">
        <v>241</v>
      </c>
      <c r="CJ16" s="143" t="s">
        <v>241</v>
      </c>
      <c r="CK16" s="143" t="s">
        <v>241</v>
      </c>
      <c r="CL16" s="145" t="s">
        <v>241</v>
      </c>
      <c r="CM16" s="127"/>
      <c r="CN16" s="122" t="s">
        <v>241</v>
      </c>
      <c r="CO16" s="123" t="s">
        <v>241</v>
      </c>
      <c r="CP16" s="123" t="s">
        <v>241</v>
      </c>
      <c r="CQ16" s="123" t="s">
        <v>241</v>
      </c>
      <c r="CR16" s="123" t="s">
        <v>241</v>
      </c>
      <c r="CS16" s="123" t="s">
        <v>241</v>
      </c>
      <c r="CT16" s="123" t="s">
        <v>241</v>
      </c>
      <c r="CU16" s="123" t="s">
        <v>241</v>
      </c>
      <c r="CV16" s="124" t="s">
        <v>241</v>
      </c>
      <c r="CW16" s="128">
        <v>1968</v>
      </c>
      <c r="CX16" s="123" t="s">
        <v>241</v>
      </c>
      <c r="CY16" s="123" t="s">
        <v>241</v>
      </c>
      <c r="CZ16" s="123" t="s">
        <v>241</v>
      </c>
      <c r="DA16" s="123" t="s">
        <v>241</v>
      </c>
      <c r="DB16" s="123" t="s">
        <v>241</v>
      </c>
      <c r="DC16" s="123" t="s">
        <v>241</v>
      </c>
      <c r="DD16" s="129" t="s">
        <v>241</v>
      </c>
      <c r="DE16" s="301"/>
      <c r="DF16" s="301"/>
      <c r="DG16" s="301"/>
      <c r="DH16" s="16"/>
      <c r="DI16" s="16"/>
    </row>
    <row r="17" spans="1:111" ht="22.5" customHeight="1">
      <c r="A17" s="325" t="s">
        <v>123</v>
      </c>
      <c r="B17" s="248">
        <v>24</v>
      </c>
      <c r="C17" s="259">
        <v>45719</v>
      </c>
      <c r="D17" s="281" t="s">
        <v>128</v>
      </c>
      <c r="E17" s="271" t="s">
        <v>148</v>
      </c>
      <c r="F17" s="272" t="s">
        <v>31</v>
      </c>
      <c r="G17" s="254" t="s">
        <v>61</v>
      </c>
      <c r="H17" s="263">
        <v>660</v>
      </c>
      <c r="I17" s="284"/>
      <c r="J17" s="256" t="str">
        <f t="shared" ref="J17:J19" si="5">HYPERLINK("./領収書_公開用/外領収書G22-24.pdf","領収書G22-G24")</f>
        <v>領収書G22-G24</v>
      </c>
      <c r="K17" s="267"/>
      <c r="L17" s="324" t="s">
        <v>241</v>
      </c>
      <c r="M17" s="136" t="s">
        <v>241</v>
      </c>
      <c r="N17" s="136" t="s">
        <v>241</v>
      </c>
      <c r="O17" s="136" t="s">
        <v>241</v>
      </c>
      <c r="P17" s="137" t="s">
        <v>241</v>
      </c>
      <c r="Q17" s="122" t="s">
        <v>241</v>
      </c>
      <c r="R17" s="123" t="s">
        <v>241</v>
      </c>
      <c r="S17" s="123" t="s">
        <v>241</v>
      </c>
      <c r="T17" s="123" t="s">
        <v>241</v>
      </c>
      <c r="U17" s="122" t="s">
        <v>241</v>
      </c>
      <c r="V17" s="123" t="s">
        <v>241</v>
      </c>
      <c r="W17" s="123" t="s">
        <v>241</v>
      </c>
      <c r="X17" s="123" t="s">
        <v>241</v>
      </c>
      <c r="Y17" s="122" t="s">
        <v>241</v>
      </c>
      <c r="Z17" s="123" t="s">
        <v>241</v>
      </c>
      <c r="AA17" s="123" t="s">
        <v>241</v>
      </c>
      <c r="AB17" s="123" t="s">
        <v>241</v>
      </c>
      <c r="AC17" s="123">
        <v>660</v>
      </c>
      <c r="AD17" s="123" t="s">
        <v>241</v>
      </c>
      <c r="AE17" s="123" t="s">
        <v>241</v>
      </c>
      <c r="AF17" s="122" t="s">
        <v>241</v>
      </c>
      <c r="AG17" s="129" t="s">
        <v>241</v>
      </c>
      <c r="AH17" s="38"/>
      <c r="AI17" s="138" t="s">
        <v>241</v>
      </c>
      <c r="AJ17" s="139" t="s">
        <v>241</v>
      </c>
      <c r="AK17" s="139" t="s">
        <v>241</v>
      </c>
      <c r="AL17" s="139" t="s">
        <v>241</v>
      </c>
      <c r="AM17" s="139" t="s">
        <v>241</v>
      </c>
      <c r="AN17" s="118"/>
      <c r="AO17" s="138" t="s">
        <v>241</v>
      </c>
      <c r="AP17" s="139" t="s">
        <v>241</v>
      </c>
      <c r="AQ17" s="139" t="s">
        <v>241</v>
      </c>
      <c r="AR17" s="139" t="s">
        <v>241</v>
      </c>
      <c r="AS17" s="139" t="s">
        <v>241</v>
      </c>
      <c r="AT17" s="140" t="s">
        <v>241</v>
      </c>
      <c r="AU17" s="141" t="s">
        <v>241</v>
      </c>
      <c r="AV17" s="139" t="s">
        <v>241</v>
      </c>
      <c r="AW17" s="139" t="s">
        <v>241</v>
      </c>
      <c r="AX17" s="139" t="s">
        <v>241</v>
      </c>
      <c r="AY17" s="140" t="s">
        <v>241</v>
      </c>
      <c r="AZ17" s="122" t="s">
        <v>241</v>
      </c>
      <c r="BA17" s="123" t="s">
        <v>241</v>
      </c>
      <c r="BB17" s="123" t="s">
        <v>241</v>
      </c>
      <c r="BC17" s="123" t="s">
        <v>241</v>
      </c>
      <c r="BD17" s="122" t="s">
        <v>241</v>
      </c>
      <c r="BE17" s="123" t="s">
        <v>241</v>
      </c>
      <c r="BF17" s="123" t="s">
        <v>241</v>
      </c>
      <c r="BG17" s="123" t="s">
        <v>241</v>
      </c>
      <c r="BH17" s="123" t="s">
        <v>241</v>
      </c>
      <c r="BI17" s="123" t="s">
        <v>241</v>
      </c>
      <c r="BJ17" s="123" t="s">
        <v>241</v>
      </c>
      <c r="BK17" s="123" t="s">
        <v>241</v>
      </c>
      <c r="BL17" s="124" t="s">
        <v>241</v>
      </c>
      <c r="BM17" s="141" t="s">
        <v>241</v>
      </c>
      <c r="BN17" s="139" t="s">
        <v>241</v>
      </c>
      <c r="BO17" s="139" t="s">
        <v>241</v>
      </c>
      <c r="BP17" s="139" t="s">
        <v>241</v>
      </c>
      <c r="BQ17" s="139" t="s">
        <v>241</v>
      </c>
      <c r="BR17" s="140" t="s">
        <v>241</v>
      </c>
      <c r="BS17" s="141" t="s">
        <v>241</v>
      </c>
      <c r="BT17" s="139" t="s">
        <v>241</v>
      </c>
      <c r="BU17" s="139" t="s">
        <v>241</v>
      </c>
      <c r="BV17" s="139" t="s">
        <v>241</v>
      </c>
      <c r="BW17" s="139" t="s">
        <v>241</v>
      </c>
      <c r="BX17" s="139" t="s">
        <v>241</v>
      </c>
      <c r="BY17" s="140" t="s">
        <v>241</v>
      </c>
      <c r="BZ17" s="141" t="s">
        <v>241</v>
      </c>
      <c r="CA17" s="139" t="s">
        <v>241</v>
      </c>
      <c r="CB17" s="139" t="s">
        <v>241</v>
      </c>
      <c r="CC17" s="139" t="s">
        <v>241</v>
      </c>
      <c r="CD17" s="139" t="s">
        <v>241</v>
      </c>
      <c r="CE17" s="139" t="s">
        <v>241</v>
      </c>
      <c r="CF17" s="140" t="s">
        <v>241</v>
      </c>
      <c r="CG17" s="141" t="s">
        <v>241</v>
      </c>
      <c r="CH17" s="139" t="s">
        <v>241</v>
      </c>
      <c r="CI17" s="139" t="s">
        <v>241</v>
      </c>
      <c r="CJ17" s="139" t="s">
        <v>241</v>
      </c>
      <c r="CK17" s="139" t="s">
        <v>241</v>
      </c>
      <c r="CL17" s="154" t="s">
        <v>241</v>
      </c>
      <c r="CM17" s="127"/>
      <c r="CN17" s="122" t="s">
        <v>241</v>
      </c>
      <c r="CO17" s="123" t="s">
        <v>241</v>
      </c>
      <c r="CP17" s="123" t="s">
        <v>241</v>
      </c>
      <c r="CQ17" s="123" t="s">
        <v>241</v>
      </c>
      <c r="CR17" s="123" t="s">
        <v>241</v>
      </c>
      <c r="CS17" s="123" t="s">
        <v>241</v>
      </c>
      <c r="CT17" s="123" t="s">
        <v>241</v>
      </c>
      <c r="CU17" s="123" t="s">
        <v>241</v>
      </c>
      <c r="CV17" s="124" t="s">
        <v>241</v>
      </c>
      <c r="CW17" s="128" t="s">
        <v>241</v>
      </c>
      <c r="CX17" s="123" t="s">
        <v>241</v>
      </c>
      <c r="CY17" s="123" t="s">
        <v>241</v>
      </c>
      <c r="CZ17" s="123" t="s">
        <v>241</v>
      </c>
      <c r="DA17" s="123" t="s">
        <v>241</v>
      </c>
      <c r="DB17" s="123" t="s">
        <v>241</v>
      </c>
      <c r="DC17" s="123">
        <v>660</v>
      </c>
      <c r="DD17" s="129" t="s">
        <v>241</v>
      </c>
      <c r="DE17" s="301"/>
      <c r="DF17" s="301"/>
      <c r="DG17" s="301"/>
    </row>
    <row r="18" spans="1:111" ht="22.5" customHeight="1">
      <c r="A18" s="325" t="s">
        <v>123</v>
      </c>
      <c r="B18" s="248">
        <v>25</v>
      </c>
      <c r="C18" s="259">
        <v>45719</v>
      </c>
      <c r="D18" s="281" t="s">
        <v>128</v>
      </c>
      <c r="E18" s="271" t="s">
        <v>149</v>
      </c>
      <c r="F18" s="272" t="s">
        <v>31</v>
      </c>
      <c r="G18" s="254" t="s">
        <v>61</v>
      </c>
      <c r="H18" s="263">
        <v>1606</v>
      </c>
      <c r="I18" s="284"/>
      <c r="J18" s="256" t="str">
        <f t="shared" si="5"/>
        <v>領収書G22-G24</v>
      </c>
      <c r="K18" s="267"/>
      <c r="L18" s="324" t="s">
        <v>241</v>
      </c>
      <c r="M18" s="136" t="s">
        <v>241</v>
      </c>
      <c r="N18" s="136" t="s">
        <v>241</v>
      </c>
      <c r="O18" s="136" t="s">
        <v>241</v>
      </c>
      <c r="P18" s="137" t="s">
        <v>241</v>
      </c>
      <c r="Q18" s="122" t="s">
        <v>241</v>
      </c>
      <c r="R18" s="123" t="s">
        <v>241</v>
      </c>
      <c r="S18" s="123" t="s">
        <v>241</v>
      </c>
      <c r="T18" s="123" t="s">
        <v>241</v>
      </c>
      <c r="U18" s="122" t="s">
        <v>241</v>
      </c>
      <c r="V18" s="123" t="s">
        <v>241</v>
      </c>
      <c r="W18" s="123" t="s">
        <v>241</v>
      </c>
      <c r="X18" s="123" t="s">
        <v>241</v>
      </c>
      <c r="Y18" s="122" t="s">
        <v>241</v>
      </c>
      <c r="Z18" s="123" t="s">
        <v>241</v>
      </c>
      <c r="AA18" s="123" t="s">
        <v>241</v>
      </c>
      <c r="AB18" s="123" t="s">
        <v>241</v>
      </c>
      <c r="AC18" s="123">
        <v>1606</v>
      </c>
      <c r="AD18" s="123" t="s">
        <v>241</v>
      </c>
      <c r="AE18" s="123" t="s">
        <v>241</v>
      </c>
      <c r="AF18" s="122" t="s">
        <v>241</v>
      </c>
      <c r="AG18" s="129" t="s">
        <v>241</v>
      </c>
      <c r="AH18" s="38"/>
      <c r="AI18" s="138" t="s">
        <v>241</v>
      </c>
      <c r="AJ18" s="139" t="s">
        <v>241</v>
      </c>
      <c r="AK18" s="139" t="s">
        <v>241</v>
      </c>
      <c r="AL18" s="139" t="s">
        <v>241</v>
      </c>
      <c r="AM18" s="139" t="s">
        <v>241</v>
      </c>
      <c r="AN18" s="118"/>
      <c r="AO18" s="138" t="s">
        <v>241</v>
      </c>
      <c r="AP18" s="139" t="s">
        <v>241</v>
      </c>
      <c r="AQ18" s="139" t="s">
        <v>241</v>
      </c>
      <c r="AR18" s="139" t="s">
        <v>241</v>
      </c>
      <c r="AS18" s="139" t="s">
        <v>241</v>
      </c>
      <c r="AT18" s="140" t="s">
        <v>241</v>
      </c>
      <c r="AU18" s="141" t="s">
        <v>241</v>
      </c>
      <c r="AV18" s="139" t="s">
        <v>241</v>
      </c>
      <c r="AW18" s="139" t="s">
        <v>241</v>
      </c>
      <c r="AX18" s="139" t="s">
        <v>241</v>
      </c>
      <c r="AY18" s="140" t="s">
        <v>241</v>
      </c>
      <c r="AZ18" s="122" t="s">
        <v>241</v>
      </c>
      <c r="BA18" s="123" t="s">
        <v>241</v>
      </c>
      <c r="BB18" s="123" t="s">
        <v>241</v>
      </c>
      <c r="BC18" s="123" t="s">
        <v>241</v>
      </c>
      <c r="BD18" s="122" t="s">
        <v>241</v>
      </c>
      <c r="BE18" s="123" t="s">
        <v>241</v>
      </c>
      <c r="BF18" s="123" t="s">
        <v>241</v>
      </c>
      <c r="BG18" s="123" t="s">
        <v>241</v>
      </c>
      <c r="BH18" s="123" t="s">
        <v>241</v>
      </c>
      <c r="BI18" s="123" t="s">
        <v>241</v>
      </c>
      <c r="BJ18" s="123" t="s">
        <v>241</v>
      </c>
      <c r="BK18" s="123" t="s">
        <v>241</v>
      </c>
      <c r="BL18" s="124" t="s">
        <v>241</v>
      </c>
      <c r="BM18" s="141" t="s">
        <v>241</v>
      </c>
      <c r="BN18" s="139" t="s">
        <v>241</v>
      </c>
      <c r="BO18" s="139" t="s">
        <v>241</v>
      </c>
      <c r="BP18" s="139" t="s">
        <v>241</v>
      </c>
      <c r="BQ18" s="139" t="s">
        <v>241</v>
      </c>
      <c r="BR18" s="140" t="s">
        <v>241</v>
      </c>
      <c r="BS18" s="141" t="s">
        <v>241</v>
      </c>
      <c r="BT18" s="139" t="s">
        <v>241</v>
      </c>
      <c r="BU18" s="139" t="s">
        <v>241</v>
      </c>
      <c r="BV18" s="139" t="s">
        <v>241</v>
      </c>
      <c r="BW18" s="139" t="s">
        <v>241</v>
      </c>
      <c r="BX18" s="139" t="s">
        <v>241</v>
      </c>
      <c r="BY18" s="140" t="s">
        <v>241</v>
      </c>
      <c r="BZ18" s="141" t="s">
        <v>241</v>
      </c>
      <c r="CA18" s="139" t="s">
        <v>241</v>
      </c>
      <c r="CB18" s="139" t="s">
        <v>241</v>
      </c>
      <c r="CC18" s="139" t="s">
        <v>241</v>
      </c>
      <c r="CD18" s="139" t="s">
        <v>241</v>
      </c>
      <c r="CE18" s="139" t="s">
        <v>241</v>
      </c>
      <c r="CF18" s="140" t="s">
        <v>241</v>
      </c>
      <c r="CG18" s="141" t="s">
        <v>241</v>
      </c>
      <c r="CH18" s="139" t="s">
        <v>241</v>
      </c>
      <c r="CI18" s="139" t="s">
        <v>241</v>
      </c>
      <c r="CJ18" s="139" t="s">
        <v>241</v>
      </c>
      <c r="CK18" s="139" t="s">
        <v>241</v>
      </c>
      <c r="CL18" s="154" t="s">
        <v>241</v>
      </c>
      <c r="CM18" s="127"/>
      <c r="CN18" s="122" t="s">
        <v>241</v>
      </c>
      <c r="CO18" s="123" t="s">
        <v>241</v>
      </c>
      <c r="CP18" s="123" t="s">
        <v>241</v>
      </c>
      <c r="CQ18" s="123" t="s">
        <v>241</v>
      </c>
      <c r="CR18" s="123" t="s">
        <v>241</v>
      </c>
      <c r="CS18" s="123" t="s">
        <v>241</v>
      </c>
      <c r="CT18" s="123" t="s">
        <v>241</v>
      </c>
      <c r="CU18" s="123" t="s">
        <v>241</v>
      </c>
      <c r="CV18" s="124" t="s">
        <v>241</v>
      </c>
      <c r="CW18" s="128" t="s">
        <v>241</v>
      </c>
      <c r="CX18" s="123" t="s">
        <v>241</v>
      </c>
      <c r="CY18" s="123" t="s">
        <v>241</v>
      </c>
      <c r="CZ18" s="123" t="s">
        <v>241</v>
      </c>
      <c r="DA18" s="123" t="s">
        <v>241</v>
      </c>
      <c r="DB18" s="123" t="s">
        <v>241</v>
      </c>
      <c r="DC18" s="123">
        <v>1606</v>
      </c>
      <c r="DD18" s="129" t="s">
        <v>241</v>
      </c>
      <c r="DE18" s="301"/>
      <c r="DF18" s="301"/>
      <c r="DG18" s="301"/>
    </row>
    <row r="19" spans="1:111" ht="22.5" customHeight="1">
      <c r="A19" s="325" t="s">
        <v>123</v>
      </c>
      <c r="B19" s="248">
        <v>26</v>
      </c>
      <c r="C19" s="259">
        <v>45719</v>
      </c>
      <c r="D19" s="281" t="s">
        <v>128</v>
      </c>
      <c r="E19" s="271" t="s">
        <v>130</v>
      </c>
      <c r="F19" s="272" t="s">
        <v>31</v>
      </c>
      <c r="G19" s="254" t="s">
        <v>54</v>
      </c>
      <c r="H19" s="263">
        <v>2150</v>
      </c>
      <c r="I19" s="284"/>
      <c r="J19" s="256" t="str">
        <f t="shared" si="5"/>
        <v>領収書G22-G24</v>
      </c>
      <c r="K19" s="267"/>
      <c r="L19" s="324" t="s">
        <v>241</v>
      </c>
      <c r="M19" s="136" t="s">
        <v>241</v>
      </c>
      <c r="N19" s="136" t="s">
        <v>241</v>
      </c>
      <c r="O19" s="136" t="s">
        <v>241</v>
      </c>
      <c r="P19" s="137" t="s">
        <v>241</v>
      </c>
      <c r="Q19" s="122" t="s">
        <v>241</v>
      </c>
      <c r="R19" s="123" t="s">
        <v>241</v>
      </c>
      <c r="S19" s="123" t="s">
        <v>241</v>
      </c>
      <c r="T19" s="123" t="s">
        <v>241</v>
      </c>
      <c r="U19" s="122" t="s">
        <v>241</v>
      </c>
      <c r="V19" s="123">
        <v>2150</v>
      </c>
      <c r="W19" s="123" t="s">
        <v>241</v>
      </c>
      <c r="X19" s="123" t="s">
        <v>241</v>
      </c>
      <c r="Y19" s="122" t="s">
        <v>241</v>
      </c>
      <c r="Z19" s="123" t="s">
        <v>241</v>
      </c>
      <c r="AA19" s="123" t="s">
        <v>241</v>
      </c>
      <c r="AB19" s="123" t="s">
        <v>241</v>
      </c>
      <c r="AC19" s="123" t="s">
        <v>241</v>
      </c>
      <c r="AD19" s="123" t="s">
        <v>241</v>
      </c>
      <c r="AE19" s="123" t="s">
        <v>241</v>
      </c>
      <c r="AF19" s="122" t="s">
        <v>241</v>
      </c>
      <c r="AG19" s="129" t="s">
        <v>241</v>
      </c>
      <c r="AH19" s="38"/>
      <c r="AI19" s="138" t="s">
        <v>241</v>
      </c>
      <c r="AJ19" s="139" t="s">
        <v>241</v>
      </c>
      <c r="AK19" s="139" t="s">
        <v>241</v>
      </c>
      <c r="AL19" s="139" t="s">
        <v>241</v>
      </c>
      <c r="AM19" s="139" t="s">
        <v>241</v>
      </c>
      <c r="AN19" s="118"/>
      <c r="AO19" s="138" t="s">
        <v>241</v>
      </c>
      <c r="AP19" s="139" t="s">
        <v>241</v>
      </c>
      <c r="AQ19" s="139" t="s">
        <v>241</v>
      </c>
      <c r="AR19" s="139" t="s">
        <v>241</v>
      </c>
      <c r="AS19" s="139" t="s">
        <v>241</v>
      </c>
      <c r="AT19" s="140" t="s">
        <v>241</v>
      </c>
      <c r="AU19" s="141" t="s">
        <v>241</v>
      </c>
      <c r="AV19" s="139" t="s">
        <v>241</v>
      </c>
      <c r="AW19" s="139" t="s">
        <v>241</v>
      </c>
      <c r="AX19" s="139" t="s">
        <v>241</v>
      </c>
      <c r="AY19" s="140" t="s">
        <v>241</v>
      </c>
      <c r="AZ19" s="122" t="s">
        <v>241</v>
      </c>
      <c r="BA19" s="123" t="s">
        <v>241</v>
      </c>
      <c r="BB19" s="123" t="s">
        <v>241</v>
      </c>
      <c r="BC19" s="123" t="s">
        <v>241</v>
      </c>
      <c r="BD19" s="122" t="s">
        <v>241</v>
      </c>
      <c r="BE19" s="123" t="s">
        <v>241</v>
      </c>
      <c r="BF19" s="123" t="s">
        <v>241</v>
      </c>
      <c r="BG19" s="123" t="s">
        <v>241</v>
      </c>
      <c r="BH19" s="123" t="s">
        <v>241</v>
      </c>
      <c r="BI19" s="123" t="s">
        <v>241</v>
      </c>
      <c r="BJ19" s="123" t="s">
        <v>241</v>
      </c>
      <c r="BK19" s="123" t="s">
        <v>241</v>
      </c>
      <c r="BL19" s="124" t="s">
        <v>241</v>
      </c>
      <c r="BM19" s="142" t="s">
        <v>241</v>
      </c>
      <c r="BN19" s="143" t="s">
        <v>241</v>
      </c>
      <c r="BO19" s="143" t="s">
        <v>241</v>
      </c>
      <c r="BP19" s="143" t="s">
        <v>241</v>
      </c>
      <c r="BQ19" s="143" t="s">
        <v>241</v>
      </c>
      <c r="BR19" s="144" t="s">
        <v>241</v>
      </c>
      <c r="BS19" s="141" t="s">
        <v>241</v>
      </c>
      <c r="BT19" s="139" t="s">
        <v>241</v>
      </c>
      <c r="BU19" s="139" t="s">
        <v>241</v>
      </c>
      <c r="BV19" s="139" t="s">
        <v>241</v>
      </c>
      <c r="BW19" s="139" t="s">
        <v>241</v>
      </c>
      <c r="BX19" s="139" t="s">
        <v>241</v>
      </c>
      <c r="BY19" s="140" t="s">
        <v>241</v>
      </c>
      <c r="BZ19" s="141" t="s">
        <v>241</v>
      </c>
      <c r="CA19" s="139" t="s">
        <v>241</v>
      </c>
      <c r="CB19" s="139" t="s">
        <v>241</v>
      </c>
      <c r="CC19" s="139" t="s">
        <v>241</v>
      </c>
      <c r="CD19" s="139" t="s">
        <v>241</v>
      </c>
      <c r="CE19" s="139" t="s">
        <v>241</v>
      </c>
      <c r="CF19" s="140" t="s">
        <v>241</v>
      </c>
      <c r="CG19" s="142" t="s">
        <v>241</v>
      </c>
      <c r="CH19" s="143" t="s">
        <v>241</v>
      </c>
      <c r="CI19" s="143" t="s">
        <v>241</v>
      </c>
      <c r="CJ19" s="143" t="s">
        <v>241</v>
      </c>
      <c r="CK19" s="143" t="s">
        <v>241</v>
      </c>
      <c r="CL19" s="145" t="s">
        <v>241</v>
      </c>
      <c r="CM19" s="127"/>
      <c r="CN19" s="122" t="s">
        <v>241</v>
      </c>
      <c r="CO19" s="123" t="s">
        <v>241</v>
      </c>
      <c r="CP19" s="123" t="s">
        <v>241</v>
      </c>
      <c r="CQ19" s="123" t="s">
        <v>241</v>
      </c>
      <c r="CR19" s="123" t="s">
        <v>241</v>
      </c>
      <c r="CS19" s="123" t="s">
        <v>241</v>
      </c>
      <c r="CT19" s="123" t="s">
        <v>241</v>
      </c>
      <c r="CU19" s="123" t="s">
        <v>241</v>
      </c>
      <c r="CV19" s="124" t="s">
        <v>241</v>
      </c>
      <c r="CW19" s="128" t="s">
        <v>241</v>
      </c>
      <c r="CX19" s="123" t="s">
        <v>241</v>
      </c>
      <c r="CY19" s="123" t="s">
        <v>241</v>
      </c>
      <c r="CZ19" s="123" t="s">
        <v>241</v>
      </c>
      <c r="DA19" s="123">
        <v>2150</v>
      </c>
      <c r="DB19" s="123" t="s">
        <v>241</v>
      </c>
      <c r="DC19" s="123" t="s">
        <v>241</v>
      </c>
      <c r="DD19" s="129" t="s">
        <v>241</v>
      </c>
      <c r="DE19" s="301"/>
      <c r="DF19" s="301"/>
      <c r="DG19" s="301"/>
    </row>
    <row r="20" spans="1:111" ht="22.5" customHeight="1">
      <c r="A20" s="325" t="s">
        <v>123</v>
      </c>
      <c r="B20" s="248">
        <v>31</v>
      </c>
      <c r="C20" s="259">
        <v>45722</v>
      </c>
      <c r="D20" s="281" t="s">
        <v>128</v>
      </c>
      <c r="E20" s="271" t="s">
        <v>153</v>
      </c>
      <c r="F20" s="272" t="s">
        <v>31</v>
      </c>
      <c r="G20" s="254" t="s">
        <v>50</v>
      </c>
      <c r="H20" s="263">
        <v>6600</v>
      </c>
      <c r="I20" s="284"/>
      <c r="J20" s="256" t="str">
        <f>HYPERLINK("./領収書_公開用/外領収書G28-30.pdf","領収書G28-G30")</f>
        <v>領収書G28-G30</v>
      </c>
      <c r="K20" s="267"/>
      <c r="L20" s="324" t="s">
        <v>241</v>
      </c>
      <c r="M20" s="136" t="s">
        <v>241</v>
      </c>
      <c r="N20" s="136" t="s">
        <v>241</v>
      </c>
      <c r="O20" s="136" t="s">
        <v>241</v>
      </c>
      <c r="P20" s="137" t="s">
        <v>241</v>
      </c>
      <c r="Q20" s="122" t="s">
        <v>241</v>
      </c>
      <c r="R20" s="123">
        <v>6600</v>
      </c>
      <c r="S20" s="123" t="s">
        <v>241</v>
      </c>
      <c r="T20" s="123" t="s">
        <v>241</v>
      </c>
      <c r="U20" s="122" t="s">
        <v>241</v>
      </c>
      <c r="V20" s="123" t="s">
        <v>241</v>
      </c>
      <c r="W20" s="123" t="s">
        <v>241</v>
      </c>
      <c r="X20" s="123" t="s">
        <v>241</v>
      </c>
      <c r="Y20" s="122" t="s">
        <v>241</v>
      </c>
      <c r="Z20" s="123" t="s">
        <v>241</v>
      </c>
      <c r="AA20" s="123" t="s">
        <v>241</v>
      </c>
      <c r="AB20" s="123" t="s">
        <v>241</v>
      </c>
      <c r="AC20" s="123" t="s">
        <v>241</v>
      </c>
      <c r="AD20" s="123" t="s">
        <v>241</v>
      </c>
      <c r="AE20" s="123" t="s">
        <v>241</v>
      </c>
      <c r="AF20" s="122" t="s">
        <v>241</v>
      </c>
      <c r="AG20" s="129" t="s">
        <v>241</v>
      </c>
      <c r="AH20" s="38"/>
      <c r="AI20" s="138" t="s">
        <v>241</v>
      </c>
      <c r="AJ20" s="139" t="s">
        <v>241</v>
      </c>
      <c r="AK20" s="139" t="s">
        <v>241</v>
      </c>
      <c r="AL20" s="139" t="s">
        <v>241</v>
      </c>
      <c r="AM20" s="139" t="s">
        <v>241</v>
      </c>
      <c r="AN20" s="118"/>
      <c r="AO20" s="138" t="s">
        <v>241</v>
      </c>
      <c r="AP20" s="139" t="s">
        <v>241</v>
      </c>
      <c r="AQ20" s="139" t="s">
        <v>241</v>
      </c>
      <c r="AR20" s="139" t="s">
        <v>241</v>
      </c>
      <c r="AS20" s="139" t="s">
        <v>241</v>
      </c>
      <c r="AT20" s="140" t="s">
        <v>241</v>
      </c>
      <c r="AU20" s="141" t="s">
        <v>241</v>
      </c>
      <c r="AV20" s="139" t="s">
        <v>241</v>
      </c>
      <c r="AW20" s="139" t="s">
        <v>241</v>
      </c>
      <c r="AX20" s="139" t="s">
        <v>241</v>
      </c>
      <c r="AY20" s="140" t="s">
        <v>241</v>
      </c>
      <c r="AZ20" s="122" t="s">
        <v>241</v>
      </c>
      <c r="BA20" s="123" t="s">
        <v>241</v>
      </c>
      <c r="BB20" s="123" t="s">
        <v>241</v>
      </c>
      <c r="BC20" s="123" t="s">
        <v>241</v>
      </c>
      <c r="BD20" s="122" t="s">
        <v>241</v>
      </c>
      <c r="BE20" s="123" t="s">
        <v>241</v>
      </c>
      <c r="BF20" s="123" t="s">
        <v>241</v>
      </c>
      <c r="BG20" s="123" t="s">
        <v>241</v>
      </c>
      <c r="BH20" s="123" t="s">
        <v>241</v>
      </c>
      <c r="BI20" s="123" t="s">
        <v>241</v>
      </c>
      <c r="BJ20" s="123" t="s">
        <v>241</v>
      </c>
      <c r="BK20" s="123" t="s">
        <v>241</v>
      </c>
      <c r="BL20" s="124" t="s">
        <v>241</v>
      </c>
      <c r="BM20" s="141" t="s">
        <v>241</v>
      </c>
      <c r="BN20" s="139" t="s">
        <v>241</v>
      </c>
      <c r="BO20" s="139" t="s">
        <v>241</v>
      </c>
      <c r="BP20" s="139" t="s">
        <v>241</v>
      </c>
      <c r="BQ20" s="139" t="s">
        <v>241</v>
      </c>
      <c r="BR20" s="140" t="s">
        <v>241</v>
      </c>
      <c r="BS20" s="141" t="s">
        <v>241</v>
      </c>
      <c r="BT20" s="139" t="s">
        <v>241</v>
      </c>
      <c r="BU20" s="139" t="s">
        <v>241</v>
      </c>
      <c r="BV20" s="139" t="s">
        <v>241</v>
      </c>
      <c r="BW20" s="139" t="s">
        <v>241</v>
      </c>
      <c r="BX20" s="139" t="s">
        <v>241</v>
      </c>
      <c r="BY20" s="140" t="s">
        <v>241</v>
      </c>
      <c r="BZ20" s="141" t="s">
        <v>241</v>
      </c>
      <c r="CA20" s="139" t="s">
        <v>241</v>
      </c>
      <c r="CB20" s="139" t="s">
        <v>241</v>
      </c>
      <c r="CC20" s="139" t="s">
        <v>241</v>
      </c>
      <c r="CD20" s="139" t="s">
        <v>241</v>
      </c>
      <c r="CE20" s="139" t="s">
        <v>241</v>
      </c>
      <c r="CF20" s="140" t="s">
        <v>241</v>
      </c>
      <c r="CG20" s="141" t="s">
        <v>241</v>
      </c>
      <c r="CH20" s="139" t="s">
        <v>241</v>
      </c>
      <c r="CI20" s="139" t="s">
        <v>241</v>
      </c>
      <c r="CJ20" s="139" t="s">
        <v>241</v>
      </c>
      <c r="CK20" s="139" t="s">
        <v>241</v>
      </c>
      <c r="CL20" s="154" t="s">
        <v>241</v>
      </c>
      <c r="CM20" s="127"/>
      <c r="CN20" s="122" t="s">
        <v>241</v>
      </c>
      <c r="CO20" s="123" t="s">
        <v>241</v>
      </c>
      <c r="CP20" s="123" t="s">
        <v>241</v>
      </c>
      <c r="CQ20" s="123" t="s">
        <v>241</v>
      </c>
      <c r="CR20" s="123" t="s">
        <v>241</v>
      </c>
      <c r="CS20" s="123" t="s">
        <v>241</v>
      </c>
      <c r="CT20" s="123" t="s">
        <v>241</v>
      </c>
      <c r="CU20" s="123" t="s">
        <v>241</v>
      </c>
      <c r="CV20" s="124" t="s">
        <v>241</v>
      </c>
      <c r="CW20" s="128">
        <v>6600</v>
      </c>
      <c r="CX20" s="123" t="s">
        <v>241</v>
      </c>
      <c r="CY20" s="123" t="s">
        <v>241</v>
      </c>
      <c r="CZ20" s="123" t="s">
        <v>241</v>
      </c>
      <c r="DA20" s="123" t="s">
        <v>241</v>
      </c>
      <c r="DB20" s="123" t="s">
        <v>241</v>
      </c>
      <c r="DC20" s="123" t="s">
        <v>241</v>
      </c>
      <c r="DD20" s="129" t="s">
        <v>241</v>
      </c>
      <c r="DE20" s="301"/>
      <c r="DF20" s="301"/>
      <c r="DG20" s="301"/>
    </row>
    <row r="21" spans="1:111" ht="22.5" customHeight="1">
      <c r="A21" s="325" t="s">
        <v>123</v>
      </c>
      <c r="B21" s="248">
        <v>41</v>
      </c>
      <c r="C21" s="259">
        <v>45724</v>
      </c>
      <c r="D21" s="281" t="s">
        <v>128</v>
      </c>
      <c r="E21" s="271" t="s">
        <v>163</v>
      </c>
      <c r="F21" s="272" t="s">
        <v>31</v>
      </c>
      <c r="G21" s="254" t="s">
        <v>61</v>
      </c>
      <c r="H21" s="263">
        <v>2772</v>
      </c>
      <c r="I21" s="284"/>
      <c r="J21" s="256" t="str">
        <f t="shared" ref="J21:J22" si="6">HYPERLINK("./領収書_公開用/外領収書G38-40,43,44.pdf","領収書G38-G40,G43,G44")</f>
        <v>領収書G38-G40,G43,G44</v>
      </c>
      <c r="K21" s="267"/>
      <c r="L21" s="324" t="s">
        <v>241</v>
      </c>
      <c r="M21" s="136" t="s">
        <v>241</v>
      </c>
      <c r="N21" s="136" t="s">
        <v>241</v>
      </c>
      <c r="O21" s="136" t="s">
        <v>241</v>
      </c>
      <c r="P21" s="137" t="s">
        <v>241</v>
      </c>
      <c r="Q21" s="122" t="s">
        <v>241</v>
      </c>
      <c r="R21" s="123" t="s">
        <v>241</v>
      </c>
      <c r="S21" s="123" t="s">
        <v>241</v>
      </c>
      <c r="T21" s="123" t="s">
        <v>241</v>
      </c>
      <c r="U21" s="122" t="s">
        <v>241</v>
      </c>
      <c r="V21" s="123" t="s">
        <v>241</v>
      </c>
      <c r="W21" s="123" t="s">
        <v>241</v>
      </c>
      <c r="X21" s="123" t="s">
        <v>241</v>
      </c>
      <c r="Y21" s="122" t="s">
        <v>241</v>
      </c>
      <c r="Z21" s="123" t="s">
        <v>241</v>
      </c>
      <c r="AA21" s="123" t="s">
        <v>241</v>
      </c>
      <c r="AB21" s="123" t="s">
        <v>241</v>
      </c>
      <c r="AC21" s="123">
        <v>2772</v>
      </c>
      <c r="AD21" s="123" t="s">
        <v>241</v>
      </c>
      <c r="AE21" s="123" t="s">
        <v>241</v>
      </c>
      <c r="AF21" s="122" t="s">
        <v>241</v>
      </c>
      <c r="AG21" s="129" t="s">
        <v>241</v>
      </c>
      <c r="AH21" s="38"/>
      <c r="AI21" s="138" t="s">
        <v>241</v>
      </c>
      <c r="AJ21" s="139" t="s">
        <v>241</v>
      </c>
      <c r="AK21" s="139" t="s">
        <v>241</v>
      </c>
      <c r="AL21" s="139" t="s">
        <v>241</v>
      </c>
      <c r="AM21" s="139" t="s">
        <v>241</v>
      </c>
      <c r="AN21" s="118"/>
      <c r="AO21" s="138" t="s">
        <v>241</v>
      </c>
      <c r="AP21" s="139" t="s">
        <v>241</v>
      </c>
      <c r="AQ21" s="139" t="s">
        <v>241</v>
      </c>
      <c r="AR21" s="139" t="s">
        <v>241</v>
      </c>
      <c r="AS21" s="139" t="s">
        <v>241</v>
      </c>
      <c r="AT21" s="140" t="s">
        <v>241</v>
      </c>
      <c r="AU21" s="141" t="s">
        <v>241</v>
      </c>
      <c r="AV21" s="139" t="s">
        <v>241</v>
      </c>
      <c r="AW21" s="139" t="s">
        <v>241</v>
      </c>
      <c r="AX21" s="139" t="s">
        <v>241</v>
      </c>
      <c r="AY21" s="140" t="s">
        <v>241</v>
      </c>
      <c r="AZ21" s="122" t="s">
        <v>241</v>
      </c>
      <c r="BA21" s="123" t="s">
        <v>241</v>
      </c>
      <c r="BB21" s="123" t="s">
        <v>241</v>
      </c>
      <c r="BC21" s="123" t="s">
        <v>241</v>
      </c>
      <c r="BD21" s="122" t="s">
        <v>241</v>
      </c>
      <c r="BE21" s="123" t="s">
        <v>241</v>
      </c>
      <c r="BF21" s="123" t="s">
        <v>241</v>
      </c>
      <c r="BG21" s="123" t="s">
        <v>241</v>
      </c>
      <c r="BH21" s="123" t="s">
        <v>241</v>
      </c>
      <c r="BI21" s="123" t="s">
        <v>241</v>
      </c>
      <c r="BJ21" s="123" t="s">
        <v>241</v>
      </c>
      <c r="BK21" s="123" t="s">
        <v>241</v>
      </c>
      <c r="BL21" s="124" t="s">
        <v>241</v>
      </c>
      <c r="BM21" s="141" t="s">
        <v>241</v>
      </c>
      <c r="BN21" s="139" t="s">
        <v>241</v>
      </c>
      <c r="BO21" s="139" t="s">
        <v>241</v>
      </c>
      <c r="BP21" s="139" t="s">
        <v>241</v>
      </c>
      <c r="BQ21" s="139" t="s">
        <v>241</v>
      </c>
      <c r="BR21" s="140" t="s">
        <v>241</v>
      </c>
      <c r="BS21" s="141" t="s">
        <v>241</v>
      </c>
      <c r="BT21" s="139" t="s">
        <v>241</v>
      </c>
      <c r="BU21" s="139" t="s">
        <v>241</v>
      </c>
      <c r="BV21" s="139" t="s">
        <v>241</v>
      </c>
      <c r="BW21" s="139" t="s">
        <v>241</v>
      </c>
      <c r="BX21" s="139" t="s">
        <v>241</v>
      </c>
      <c r="BY21" s="140" t="s">
        <v>241</v>
      </c>
      <c r="BZ21" s="141" t="s">
        <v>241</v>
      </c>
      <c r="CA21" s="139" t="s">
        <v>241</v>
      </c>
      <c r="CB21" s="139" t="s">
        <v>241</v>
      </c>
      <c r="CC21" s="139" t="s">
        <v>241</v>
      </c>
      <c r="CD21" s="139" t="s">
        <v>241</v>
      </c>
      <c r="CE21" s="139" t="s">
        <v>241</v>
      </c>
      <c r="CF21" s="140" t="s">
        <v>241</v>
      </c>
      <c r="CG21" s="141" t="s">
        <v>241</v>
      </c>
      <c r="CH21" s="139" t="s">
        <v>241</v>
      </c>
      <c r="CI21" s="139" t="s">
        <v>241</v>
      </c>
      <c r="CJ21" s="139" t="s">
        <v>241</v>
      </c>
      <c r="CK21" s="139" t="s">
        <v>241</v>
      </c>
      <c r="CL21" s="154" t="s">
        <v>241</v>
      </c>
      <c r="CM21" s="127"/>
      <c r="CN21" s="122" t="s">
        <v>241</v>
      </c>
      <c r="CO21" s="123" t="s">
        <v>241</v>
      </c>
      <c r="CP21" s="123" t="s">
        <v>241</v>
      </c>
      <c r="CQ21" s="123" t="s">
        <v>241</v>
      </c>
      <c r="CR21" s="123" t="s">
        <v>241</v>
      </c>
      <c r="CS21" s="123" t="s">
        <v>241</v>
      </c>
      <c r="CT21" s="123" t="s">
        <v>241</v>
      </c>
      <c r="CU21" s="123" t="s">
        <v>241</v>
      </c>
      <c r="CV21" s="124" t="s">
        <v>241</v>
      </c>
      <c r="CW21" s="128" t="s">
        <v>241</v>
      </c>
      <c r="CX21" s="123" t="s">
        <v>241</v>
      </c>
      <c r="CY21" s="123" t="s">
        <v>241</v>
      </c>
      <c r="CZ21" s="123" t="s">
        <v>241</v>
      </c>
      <c r="DA21" s="123" t="s">
        <v>241</v>
      </c>
      <c r="DB21" s="123" t="s">
        <v>241</v>
      </c>
      <c r="DC21" s="123">
        <v>2772</v>
      </c>
      <c r="DD21" s="129" t="s">
        <v>241</v>
      </c>
      <c r="DE21" s="301"/>
      <c r="DF21" s="301"/>
      <c r="DG21" s="301"/>
    </row>
    <row r="22" spans="1:111" ht="22.5" customHeight="1">
      <c r="A22" s="325" t="s">
        <v>123</v>
      </c>
      <c r="B22" s="248">
        <v>42</v>
      </c>
      <c r="C22" s="259">
        <v>45724</v>
      </c>
      <c r="D22" s="281" t="s">
        <v>128</v>
      </c>
      <c r="E22" s="277" t="s">
        <v>164</v>
      </c>
      <c r="F22" s="278" t="s">
        <v>31</v>
      </c>
      <c r="G22" s="254" t="s">
        <v>61</v>
      </c>
      <c r="H22" s="263">
        <v>2020</v>
      </c>
      <c r="I22" s="284"/>
      <c r="J22" s="256" t="str">
        <f t="shared" si="6"/>
        <v>領収書G38-G40,G43,G44</v>
      </c>
      <c r="K22" s="267"/>
      <c r="L22" s="324" t="s">
        <v>241</v>
      </c>
      <c r="M22" s="136" t="s">
        <v>241</v>
      </c>
      <c r="N22" s="136" t="s">
        <v>241</v>
      </c>
      <c r="O22" s="136" t="s">
        <v>241</v>
      </c>
      <c r="P22" s="137" t="s">
        <v>241</v>
      </c>
      <c r="Q22" s="122" t="s">
        <v>241</v>
      </c>
      <c r="R22" s="123" t="s">
        <v>241</v>
      </c>
      <c r="S22" s="123" t="s">
        <v>241</v>
      </c>
      <c r="T22" s="123" t="s">
        <v>241</v>
      </c>
      <c r="U22" s="122" t="s">
        <v>241</v>
      </c>
      <c r="V22" s="123" t="s">
        <v>241</v>
      </c>
      <c r="W22" s="123" t="s">
        <v>241</v>
      </c>
      <c r="X22" s="123" t="s">
        <v>241</v>
      </c>
      <c r="Y22" s="122" t="s">
        <v>241</v>
      </c>
      <c r="Z22" s="123" t="s">
        <v>241</v>
      </c>
      <c r="AA22" s="123" t="s">
        <v>241</v>
      </c>
      <c r="AB22" s="123" t="s">
        <v>241</v>
      </c>
      <c r="AC22" s="123">
        <v>2020</v>
      </c>
      <c r="AD22" s="123" t="s">
        <v>241</v>
      </c>
      <c r="AE22" s="123" t="s">
        <v>241</v>
      </c>
      <c r="AF22" s="122" t="s">
        <v>241</v>
      </c>
      <c r="AG22" s="129" t="s">
        <v>241</v>
      </c>
      <c r="AH22" s="38"/>
      <c r="AI22" s="138" t="s">
        <v>241</v>
      </c>
      <c r="AJ22" s="139" t="s">
        <v>241</v>
      </c>
      <c r="AK22" s="139" t="s">
        <v>241</v>
      </c>
      <c r="AL22" s="139" t="s">
        <v>241</v>
      </c>
      <c r="AM22" s="139" t="s">
        <v>241</v>
      </c>
      <c r="AN22" s="118"/>
      <c r="AO22" s="138" t="s">
        <v>241</v>
      </c>
      <c r="AP22" s="139" t="s">
        <v>241</v>
      </c>
      <c r="AQ22" s="139" t="s">
        <v>241</v>
      </c>
      <c r="AR22" s="139" t="s">
        <v>241</v>
      </c>
      <c r="AS22" s="139" t="s">
        <v>241</v>
      </c>
      <c r="AT22" s="140" t="s">
        <v>241</v>
      </c>
      <c r="AU22" s="141" t="s">
        <v>241</v>
      </c>
      <c r="AV22" s="139" t="s">
        <v>241</v>
      </c>
      <c r="AW22" s="139" t="s">
        <v>241</v>
      </c>
      <c r="AX22" s="139" t="s">
        <v>241</v>
      </c>
      <c r="AY22" s="140" t="s">
        <v>241</v>
      </c>
      <c r="AZ22" s="122" t="s">
        <v>241</v>
      </c>
      <c r="BA22" s="123" t="s">
        <v>241</v>
      </c>
      <c r="BB22" s="123" t="s">
        <v>241</v>
      </c>
      <c r="BC22" s="123" t="s">
        <v>241</v>
      </c>
      <c r="BD22" s="122" t="s">
        <v>241</v>
      </c>
      <c r="BE22" s="123" t="s">
        <v>241</v>
      </c>
      <c r="BF22" s="123" t="s">
        <v>241</v>
      </c>
      <c r="BG22" s="123" t="s">
        <v>241</v>
      </c>
      <c r="BH22" s="123" t="s">
        <v>241</v>
      </c>
      <c r="BI22" s="123" t="s">
        <v>241</v>
      </c>
      <c r="BJ22" s="123" t="s">
        <v>241</v>
      </c>
      <c r="BK22" s="123" t="s">
        <v>241</v>
      </c>
      <c r="BL22" s="124" t="s">
        <v>241</v>
      </c>
      <c r="BM22" s="142" t="s">
        <v>241</v>
      </c>
      <c r="BN22" s="143" t="s">
        <v>241</v>
      </c>
      <c r="BO22" s="143" t="s">
        <v>241</v>
      </c>
      <c r="BP22" s="143" t="s">
        <v>241</v>
      </c>
      <c r="BQ22" s="143" t="s">
        <v>241</v>
      </c>
      <c r="BR22" s="144" t="s">
        <v>241</v>
      </c>
      <c r="BS22" s="141" t="s">
        <v>241</v>
      </c>
      <c r="BT22" s="139" t="s">
        <v>241</v>
      </c>
      <c r="BU22" s="139" t="s">
        <v>241</v>
      </c>
      <c r="BV22" s="139" t="s">
        <v>241</v>
      </c>
      <c r="BW22" s="139" t="s">
        <v>241</v>
      </c>
      <c r="BX22" s="139" t="s">
        <v>241</v>
      </c>
      <c r="BY22" s="140" t="s">
        <v>241</v>
      </c>
      <c r="BZ22" s="141" t="s">
        <v>241</v>
      </c>
      <c r="CA22" s="139" t="s">
        <v>241</v>
      </c>
      <c r="CB22" s="139" t="s">
        <v>241</v>
      </c>
      <c r="CC22" s="139" t="s">
        <v>241</v>
      </c>
      <c r="CD22" s="139" t="s">
        <v>241</v>
      </c>
      <c r="CE22" s="139" t="s">
        <v>241</v>
      </c>
      <c r="CF22" s="140" t="s">
        <v>241</v>
      </c>
      <c r="CG22" s="142" t="s">
        <v>241</v>
      </c>
      <c r="CH22" s="143" t="s">
        <v>241</v>
      </c>
      <c r="CI22" s="143" t="s">
        <v>241</v>
      </c>
      <c r="CJ22" s="143" t="s">
        <v>241</v>
      </c>
      <c r="CK22" s="143" t="s">
        <v>241</v>
      </c>
      <c r="CL22" s="145" t="s">
        <v>241</v>
      </c>
      <c r="CM22" s="127"/>
      <c r="CN22" s="122" t="s">
        <v>241</v>
      </c>
      <c r="CO22" s="123" t="s">
        <v>241</v>
      </c>
      <c r="CP22" s="123" t="s">
        <v>241</v>
      </c>
      <c r="CQ22" s="123" t="s">
        <v>241</v>
      </c>
      <c r="CR22" s="123" t="s">
        <v>241</v>
      </c>
      <c r="CS22" s="123" t="s">
        <v>241</v>
      </c>
      <c r="CT22" s="123" t="s">
        <v>241</v>
      </c>
      <c r="CU22" s="123" t="s">
        <v>241</v>
      </c>
      <c r="CV22" s="124" t="s">
        <v>241</v>
      </c>
      <c r="CW22" s="128" t="s">
        <v>241</v>
      </c>
      <c r="CX22" s="123" t="s">
        <v>241</v>
      </c>
      <c r="CY22" s="123" t="s">
        <v>241</v>
      </c>
      <c r="CZ22" s="123" t="s">
        <v>241</v>
      </c>
      <c r="DA22" s="123" t="s">
        <v>241</v>
      </c>
      <c r="DB22" s="123" t="s">
        <v>241</v>
      </c>
      <c r="DC22" s="123">
        <v>2020</v>
      </c>
      <c r="DD22" s="129" t="s">
        <v>241</v>
      </c>
      <c r="DE22" s="301"/>
      <c r="DF22" s="301"/>
      <c r="DG22" s="301"/>
    </row>
    <row r="23" spans="1:111" ht="22.5" customHeight="1">
      <c r="A23" s="325" t="s">
        <v>123</v>
      </c>
      <c r="B23" s="248">
        <v>43</v>
      </c>
      <c r="C23" s="259">
        <v>45724</v>
      </c>
      <c r="D23" s="281" t="s">
        <v>128</v>
      </c>
      <c r="E23" s="271" t="s">
        <v>133</v>
      </c>
      <c r="F23" s="278" t="s">
        <v>31</v>
      </c>
      <c r="G23" s="254" t="s">
        <v>55</v>
      </c>
      <c r="H23" s="263">
        <v>135</v>
      </c>
      <c r="I23" s="284"/>
      <c r="J23" s="256" t="str">
        <f t="shared" ref="J23:J24" si="7">HYPERLINK("./領収書_公開用/外領収書G41,42,48,49.pdf","領収書G41,G42,G48,G49")</f>
        <v>領収書G41,G42,G48,G49</v>
      </c>
      <c r="K23" s="267"/>
      <c r="L23" s="324" t="s">
        <v>241</v>
      </c>
      <c r="M23" s="136" t="s">
        <v>241</v>
      </c>
      <c r="N23" s="136" t="s">
        <v>241</v>
      </c>
      <c r="O23" s="136" t="s">
        <v>241</v>
      </c>
      <c r="P23" s="137" t="s">
        <v>241</v>
      </c>
      <c r="Q23" s="122" t="s">
        <v>241</v>
      </c>
      <c r="R23" s="123" t="s">
        <v>241</v>
      </c>
      <c r="S23" s="123" t="s">
        <v>241</v>
      </c>
      <c r="T23" s="123" t="s">
        <v>241</v>
      </c>
      <c r="U23" s="122" t="s">
        <v>241</v>
      </c>
      <c r="V23" s="123" t="s">
        <v>241</v>
      </c>
      <c r="W23" s="123">
        <v>135</v>
      </c>
      <c r="X23" s="123" t="s">
        <v>241</v>
      </c>
      <c r="Y23" s="122" t="s">
        <v>241</v>
      </c>
      <c r="Z23" s="123" t="s">
        <v>241</v>
      </c>
      <c r="AA23" s="123" t="s">
        <v>241</v>
      </c>
      <c r="AB23" s="123" t="s">
        <v>241</v>
      </c>
      <c r="AC23" s="123" t="s">
        <v>241</v>
      </c>
      <c r="AD23" s="123" t="s">
        <v>241</v>
      </c>
      <c r="AE23" s="123" t="s">
        <v>241</v>
      </c>
      <c r="AF23" s="122" t="s">
        <v>241</v>
      </c>
      <c r="AG23" s="129" t="s">
        <v>241</v>
      </c>
      <c r="AH23" s="38"/>
      <c r="AI23" s="138" t="s">
        <v>241</v>
      </c>
      <c r="AJ23" s="139" t="s">
        <v>241</v>
      </c>
      <c r="AK23" s="139" t="s">
        <v>241</v>
      </c>
      <c r="AL23" s="139" t="s">
        <v>241</v>
      </c>
      <c r="AM23" s="139" t="s">
        <v>241</v>
      </c>
      <c r="AN23" s="118"/>
      <c r="AO23" s="138" t="s">
        <v>241</v>
      </c>
      <c r="AP23" s="139" t="s">
        <v>241</v>
      </c>
      <c r="AQ23" s="139" t="s">
        <v>241</v>
      </c>
      <c r="AR23" s="139" t="s">
        <v>241</v>
      </c>
      <c r="AS23" s="139" t="s">
        <v>241</v>
      </c>
      <c r="AT23" s="140" t="s">
        <v>241</v>
      </c>
      <c r="AU23" s="141" t="s">
        <v>241</v>
      </c>
      <c r="AV23" s="139" t="s">
        <v>241</v>
      </c>
      <c r="AW23" s="139" t="s">
        <v>241</v>
      </c>
      <c r="AX23" s="139" t="s">
        <v>241</v>
      </c>
      <c r="AY23" s="140" t="s">
        <v>241</v>
      </c>
      <c r="AZ23" s="122" t="s">
        <v>241</v>
      </c>
      <c r="BA23" s="123" t="s">
        <v>241</v>
      </c>
      <c r="BB23" s="123" t="s">
        <v>241</v>
      </c>
      <c r="BC23" s="123" t="s">
        <v>241</v>
      </c>
      <c r="BD23" s="122" t="s">
        <v>241</v>
      </c>
      <c r="BE23" s="123" t="s">
        <v>241</v>
      </c>
      <c r="BF23" s="123" t="s">
        <v>241</v>
      </c>
      <c r="BG23" s="123" t="s">
        <v>241</v>
      </c>
      <c r="BH23" s="123" t="s">
        <v>241</v>
      </c>
      <c r="BI23" s="123" t="s">
        <v>241</v>
      </c>
      <c r="BJ23" s="123" t="s">
        <v>241</v>
      </c>
      <c r="BK23" s="123" t="s">
        <v>241</v>
      </c>
      <c r="BL23" s="124" t="s">
        <v>241</v>
      </c>
      <c r="BM23" s="141" t="s">
        <v>241</v>
      </c>
      <c r="BN23" s="139" t="s">
        <v>241</v>
      </c>
      <c r="BO23" s="139" t="s">
        <v>241</v>
      </c>
      <c r="BP23" s="139" t="s">
        <v>241</v>
      </c>
      <c r="BQ23" s="139" t="s">
        <v>241</v>
      </c>
      <c r="BR23" s="140" t="s">
        <v>241</v>
      </c>
      <c r="BS23" s="141" t="s">
        <v>241</v>
      </c>
      <c r="BT23" s="139" t="s">
        <v>241</v>
      </c>
      <c r="BU23" s="139" t="s">
        <v>241</v>
      </c>
      <c r="BV23" s="139" t="s">
        <v>241</v>
      </c>
      <c r="BW23" s="139" t="s">
        <v>241</v>
      </c>
      <c r="BX23" s="139" t="s">
        <v>241</v>
      </c>
      <c r="BY23" s="140" t="s">
        <v>241</v>
      </c>
      <c r="BZ23" s="141" t="s">
        <v>241</v>
      </c>
      <c r="CA23" s="139" t="s">
        <v>241</v>
      </c>
      <c r="CB23" s="139" t="s">
        <v>241</v>
      </c>
      <c r="CC23" s="139" t="s">
        <v>241</v>
      </c>
      <c r="CD23" s="139" t="s">
        <v>241</v>
      </c>
      <c r="CE23" s="139" t="s">
        <v>241</v>
      </c>
      <c r="CF23" s="140" t="s">
        <v>241</v>
      </c>
      <c r="CG23" s="141" t="s">
        <v>241</v>
      </c>
      <c r="CH23" s="139" t="s">
        <v>241</v>
      </c>
      <c r="CI23" s="139" t="s">
        <v>241</v>
      </c>
      <c r="CJ23" s="139" t="s">
        <v>241</v>
      </c>
      <c r="CK23" s="139" t="s">
        <v>241</v>
      </c>
      <c r="CL23" s="154" t="s">
        <v>241</v>
      </c>
      <c r="CM23" s="127"/>
      <c r="CN23" s="122" t="s">
        <v>241</v>
      </c>
      <c r="CO23" s="123" t="s">
        <v>241</v>
      </c>
      <c r="CP23" s="123" t="s">
        <v>241</v>
      </c>
      <c r="CQ23" s="123" t="s">
        <v>241</v>
      </c>
      <c r="CR23" s="123" t="s">
        <v>241</v>
      </c>
      <c r="CS23" s="123" t="s">
        <v>241</v>
      </c>
      <c r="CT23" s="123" t="s">
        <v>241</v>
      </c>
      <c r="CU23" s="123" t="s">
        <v>241</v>
      </c>
      <c r="CV23" s="124" t="s">
        <v>241</v>
      </c>
      <c r="CW23" s="128" t="s">
        <v>241</v>
      </c>
      <c r="CX23" s="123" t="s">
        <v>241</v>
      </c>
      <c r="CY23" s="123" t="s">
        <v>241</v>
      </c>
      <c r="CZ23" s="123" t="s">
        <v>241</v>
      </c>
      <c r="DA23" s="123" t="s">
        <v>241</v>
      </c>
      <c r="DB23" s="123">
        <v>135</v>
      </c>
      <c r="DC23" s="123" t="s">
        <v>241</v>
      </c>
      <c r="DD23" s="129" t="s">
        <v>241</v>
      </c>
      <c r="DE23" s="301"/>
      <c r="DF23" s="301"/>
      <c r="DG23" s="301"/>
    </row>
    <row r="24" spans="1:111" ht="22.5" customHeight="1">
      <c r="A24" s="325" t="s">
        <v>123</v>
      </c>
      <c r="B24" s="248">
        <v>44</v>
      </c>
      <c r="C24" s="259">
        <v>45724</v>
      </c>
      <c r="D24" s="281" t="s">
        <v>128</v>
      </c>
      <c r="E24" s="271" t="s">
        <v>133</v>
      </c>
      <c r="F24" s="278" t="s">
        <v>31</v>
      </c>
      <c r="G24" s="254" t="s">
        <v>55</v>
      </c>
      <c r="H24" s="263">
        <v>245</v>
      </c>
      <c r="I24" s="284"/>
      <c r="J24" s="256" t="str">
        <f t="shared" si="7"/>
        <v>領収書G41,G42,G48,G49</v>
      </c>
      <c r="K24" s="267"/>
      <c r="L24" s="324" t="s">
        <v>241</v>
      </c>
      <c r="M24" s="136" t="s">
        <v>241</v>
      </c>
      <c r="N24" s="136" t="s">
        <v>241</v>
      </c>
      <c r="O24" s="136" t="s">
        <v>241</v>
      </c>
      <c r="P24" s="137" t="s">
        <v>241</v>
      </c>
      <c r="Q24" s="122" t="s">
        <v>241</v>
      </c>
      <c r="R24" s="123" t="s">
        <v>241</v>
      </c>
      <c r="S24" s="123" t="s">
        <v>241</v>
      </c>
      <c r="T24" s="123" t="s">
        <v>241</v>
      </c>
      <c r="U24" s="122" t="s">
        <v>241</v>
      </c>
      <c r="V24" s="123" t="s">
        <v>241</v>
      </c>
      <c r="W24" s="123">
        <v>245</v>
      </c>
      <c r="X24" s="123" t="s">
        <v>241</v>
      </c>
      <c r="Y24" s="122" t="s">
        <v>241</v>
      </c>
      <c r="Z24" s="123" t="s">
        <v>241</v>
      </c>
      <c r="AA24" s="123" t="s">
        <v>241</v>
      </c>
      <c r="AB24" s="123" t="s">
        <v>241</v>
      </c>
      <c r="AC24" s="123" t="s">
        <v>241</v>
      </c>
      <c r="AD24" s="123" t="s">
        <v>241</v>
      </c>
      <c r="AE24" s="123" t="s">
        <v>241</v>
      </c>
      <c r="AF24" s="122" t="s">
        <v>241</v>
      </c>
      <c r="AG24" s="129" t="s">
        <v>241</v>
      </c>
      <c r="AH24" s="38"/>
      <c r="AI24" s="138" t="s">
        <v>241</v>
      </c>
      <c r="AJ24" s="139" t="s">
        <v>241</v>
      </c>
      <c r="AK24" s="139" t="s">
        <v>241</v>
      </c>
      <c r="AL24" s="139" t="s">
        <v>241</v>
      </c>
      <c r="AM24" s="139" t="s">
        <v>241</v>
      </c>
      <c r="AN24" s="118"/>
      <c r="AO24" s="138" t="s">
        <v>241</v>
      </c>
      <c r="AP24" s="139" t="s">
        <v>241</v>
      </c>
      <c r="AQ24" s="139" t="s">
        <v>241</v>
      </c>
      <c r="AR24" s="139" t="s">
        <v>241</v>
      </c>
      <c r="AS24" s="139" t="s">
        <v>241</v>
      </c>
      <c r="AT24" s="140" t="s">
        <v>241</v>
      </c>
      <c r="AU24" s="141" t="s">
        <v>241</v>
      </c>
      <c r="AV24" s="139" t="s">
        <v>241</v>
      </c>
      <c r="AW24" s="139" t="s">
        <v>241</v>
      </c>
      <c r="AX24" s="139" t="s">
        <v>241</v>
      </c>
      <c r="AY24" s="140" t="s">
        <v>241</v>
      </c>
      <c r="AZ24" s="122" t="s">
        <v>241</v>
      </c>
      <c r="BA24" s="123" t="s">
        <v>241</v>
      </c>
      <c r="BB24" s="123" t="s">
        <v>241</v>
      </c>
      <c r="BC24" s="123" t="s">
        <v>241</v>
      </c>
      <c r="BD24" s="122" t="s">
        <v>241</v>
      </c>
      <c r="BE24" s="123" t="s">
        <v>241</v>
      </c>
      <c r="BF24" s="123" t="s">
        <v>241</v>
      </c>
      <c r="BG24" s="123" t="s">
        <v>241</v>
      </c>
      <c r="BH24" s="123" t="s">
        <v>241</v>
      </c>
      <c r="BI24" s="123" t="s">
        <v>241</v>
      </c>
      <c r="BJ24" s="123" t="s">
        <v>241</v>
      </c>
      <c r="BK24" s="123" t="s">
        <v>241</v>
      </c>
      <c r="BL24" s="124" t="s">
        <v>241</v>
      </c>
      <c r="BM24" s="141" t="s">
        <v>241</v>
      </c>
      <c r="BN24" s="139" t="s">
        <v>241</v>
      </c>
      <c r="BO24" s="139" t="s">
        <v>241</v>
      </c>
      <c r="BP24" s="139" t="s">
        <v>241</v>
      </c>
      <c r="BQ24" s="139" t="s">
        <v>241</v>
      </c>
      <c r="BR24" s="140" t="s">
        <v>241</v>
      </c>
      <c r="BS24" s="141" t="s">
        <v>241</v>
      </c>
      <c r="BT24" s="139" t="s">
        <v>241</v>
      </c>
      <c r="BU24" s="139" t="s">
        <v>241</v>
      </c>
      <c r="BV24" s="139" t="s">
        <v>241</v>
      </c>
      <c r="BW24" s="139" t="s">
        <v>241</v>
      </c>
      <c r="BX24" s="139" t="s">
        <v>241</v>
      </c>
      <c r="BY24" s="140" t="s">
        <v>241</v>
      </c>
      <c r="BZ24" s="141" t="s">
        <v>241</v>
      </c>
      <c r="CA24" s="139" t="s">
        <v>241</v>
      </c>
      <c r="CB24" s="139" t="s">
        <v>241</v>
      </c>
      <c r="CC24" s="139" t="s">
        <v>241</v>
      </c>
      <c r="CD24" s="139" t="s">
        <v>241</v>
      </c>
      <c r="CE24" s="139" t="s">
        <v>241</v>
      </c>
      <c r="CF24" s="140" t="s">
        <v>241</v>
      </c>
      <c r="CG24" s="141" t="s">
        <v>241</v>
      </c>
      <c r="CH24" s="139" t="s">
        <v>241</v>
      </c>
      <c r="CI24" s="139" t="s">
        <v>241</v>
      </c>
      <c r="CJ24" s="139" t="s">
        <v>241</v>
      </c>
      <c r="CK24" s="139" t="s">
        <v>241</v>
      </c>
      <c r="CL24" s="154" t="s">
        <v>241</v>
      </c>
      <c r="CM24" s="127"/>
      <c r="CN24" s="122" t="s">
        <v>241</v>
      </c>
      <c r="CO24" s="123" t="s">
        <v>241</v>
      </c>
      <c r="CP24" s="123" t="s">
        <v>241</v>
      </c>
      <c r="CQ24" s="123" t="s">
        <v>241</v>
      </c>
      <c r="CR24" s="123" t="s">
        <v>241</v>
      </c>
      <c r="CS24" s="123" t="s">
        <v>241</v>
      </c>
      <c r="CT24" s="123" t="s">
        <v>241</v>
      </c>
      <c r="CU24" s="123" t="s">
        <v>241</v>
      </c>
      <c r="CV24" s="124" t="s">
        <v>241</v>
      </c>
      <c r="CW24" s="128" t="s">
        <v>241</v>
      </c>
      <c r="CX24" s="123" t="s">
        <v>241</v>
      </c>
      <c r="CY24" s="123" t="s">
        <v>241</v>
      </c>
      <c r="CZ24" s="123" t="s">
        <v>241</v>
      </c>
      <c r="DA24" s="123" t="s">
        <v>241</v>
      </c>
      <c r="DB24" s="123">
        <v>245</v>
      </c>
      <c r="DC24" s="123" t="s">
        <v>241</v>
      </c>
      <c r="DD24" s="129" t="s">
        <v>241</v>
      </c>
      <c r="DE24" s="301"/>
      <c r="DF24" s="301"/>
      <c r="DG24" s="301"/>
    </row>
    <row r="25" spans="1:111" ht="22.5" customHeight="1">
      <c r="A25" s="325" t="s">
        <v>123</v>
      </c>
      <c r="B25" s="248">
        <v>45</v>
      </c>
      <c r="C25" s="259">
        <v>45724</v>
      </c>
      <c r="D25" s="281" t="s">
        <v>128</v>
      </c>
      <c r="E25" s="271" t="s">
        <v>165</v>
      </c>
      <c r="F25" s="278" t="s">
        <v>31</v>
      </c>
      <c r="G25" s="254" t="s">
        <v>54</v>
      </c>
      <c r="H25" s="263">
        <v>200</v>
      </c>
      <c r="I25" s="284"/>
      <c r="J25" s="256" t="str">
        <f t="shared" ref="J25:J26" si="8">HYPERLINK("./領収書_公開用/外領収書G38-40,43,44.pdf","領収書G38-G40,G43,G44")</f>
        <v>領収書G38-G40,G43,G44</v>
      </c>
      <c r="K25" s="267"/>
      <c r="L25" s="324" t="s">
        <v>241</v>
      </c>
      <c r="M25" s="136" t="s">
        <v>241</v>
      </c>
      <c r="N25" s="136" t="s">
        <v>241</v>
      </c>
      <c r="O25" s="136" t="s">
        <v>241</v>
      </c>
      <c r="P25" s="137" t="s">
        <v>241</v>
      </c>
      <c r="Q25" s="122" t="s">
        <v>241</v>
      </c>
      <c r="R25" s="123" t="s">
        <v>241</v>
      </c>
      <c r="S25" s="123" t="s">
        <v>241</v>
      </c>
      <c r="T25" s="123" t="s">
        <v>241</v>
      </c>
      <c r="U25" s="122" t="s">
        <v>241</v>
      </c>
      <c r="V25" s="123">
        <v>200</v>
      </c>
      <c r="W25" s="123" t="s">
        <v>241</v>
      </c>
      <c r="X25" s="123" t="s">
        <v>241</v>
      </c>
      <c r="Y25" s="122" t="s">
        <v>241</v>
      </c>
      <c r="Z25" s="123" t="s">
        <v>241</v>
      </c>
      <c r="AA25" s="123" t="s">
        <v>241</v>
      </c>
      <c r="AB25" s="123" t="s">
        <v>241</v>
      </c>
      <c r="AC25" s="123" t="s">
        <v>241</v>
      </c>
      <c r="AD25" s="123" t="s">
        <v>241</v>
      </c>
      <c r="AE25" s="123" t="s">
        <v>241</v>
      </c>
      <c r="AF25" s="122" t="s">
        <v>241</v>
      </c>
      <c r="AG25" s="129" t="s">
        <v>241</v>
      </c>
      <c r="AH25" s="38"/>
      <c r="AI25" s="138" t="s">
        <v>241</v>
      </c>
      <c r="AJ25" s="139" t="s">
        <v>241</v>
      </c>
      <c r="AK25" s="139" t="s">
        <v>241</v>
      </c>
      <c r="AL25" s="139" t="s">
        <v>241</v>
      </c>
      <c r="AM25" s="139" t="s">
        <v>241</v>
      </c>
      <c r="AN25" s="118"/>
      <c r="AO25" s="138" t="s">
        <v>241</v>
      </c>
      <c r="AP25" s="139" t="s">
        <v>241</v>
      </c>
      <c r="AQ25" s="139" t="s">
        <v>241</v>
      </c>
      <c r="AR25" s="139" t="s">
        <v>241</v>
      </c>
      <c r="AS25" s="139" t="s">
        <v>241</v>
      </c>
      <c r="AT25" s="140" t="s">
        <v>241</v>
      </c>
      <c r="AU25" s="141" t="s">
        <v>241</v>
      </c>
      <c r="AV25" s="139" t="s">
        <v>241</v>
      </c>
      <c r="AW25" s="139" t="s">
        <v>241</v>
      </c>
      <c r="AX25" s="139" t="s">
        <v>241</v>
      </c>
      <c r="AY25" s="140" t="s">
        <v>241</v>
      </c>
      <c r="AZ25" s="122" t="s">
        <v>241</v>
      </c>
      <c r="BA25" s="123" t="s">
        <v>241</v>
      </c>
      <c r="BB25" s="123" t="s">
        <v>241</v>
      </c>
      <c r="BC25" s="123" t="s">
        <v>241</v>
      </c>
      <c r="BD25" s="122" t="s">
        <v>241</v>
      </c>
      <c r="BE25" s="123" t="s">
        <v>241</v>
      </c>
      <c r="BF25" s="123" t="s">
        <v>241</v>
      </c>
      <c r="BG25" s="123" t="s">
        <v>241</v>
      </c>
      <c r="BH25" s="123" t="s">
        <v>241</v>
      </c>
      <c r="BI25" s="123" t="s">
        <v>241</v>
      </c>
      <c r="BJ25" s="123" t="s">
        <v>241</v>
      </c>
      <c r="BK25" s="123" t="s">
        <v>241</v>
      </c>
      <c r="BL25" s="124" t="s">
        <v>241</v>
      </c>
      <c r="BM25" s="142" t="s">
        <v>241</v>
      </c>
      <c r="BN25" s="143" t="s">
        <v>241</v>
      </c>
      <c r="BO25" s="143" t="s">
        <v>241</v>
      </c>
      <c r="BP25" s="143" t="s">
        <v>241</v>
      </c>
      <c r="BQ25" s="143" t="s">
        <v>241</v>
      </c>
      <c r="BR25" s="144" t="s">
        <v>241</v>
      </c>
      <c r="BS25" s="141" t="s">
        <v>241</v>
      </c>
      <c r="BT25" s="139" t="s">
        <v>241</v>
      </c>
      <c r="BU25" s="139" t="s">
        <v>241</v>
      </c>
      <c r="BV25" s="139" t="s">
        <v>241</v>
      </c>
      <c r="BW25" s="139" t="s">
        <v>241</v>
      </c>
      <c r="BX25" s="139" t="s">
        <v>241</v>
      </c>
      <c r="BY25" s="140" t="s">
        <v>241</v>
      </c>
      <c r="BZ25" s="141" t="s">
        <v>241</v>
      </c>
      <c r="CA25" s="139" t="s">
        <v>241</v>
      </c>
      <c r="CB25" s="139" t="s">
        <v>241</v>
      </c>
      <c r="CC25" s="139" t="s">
        <v>241</v>
      </c>
      <c r="CD25" s="139" t="s">
        <v>241</v>
      </c>
      <c r="CE25" s="139" t="s">
        <v>241</v>
      </c>
      <c r="CF25" s="140" t="s">
        <v>241</v>
      </c>
      <c r="CG25" s="142" t="s">
        <v>241</v>
      </c>
      <c r="CH25" s="143" t="s">
        <v>241</v>
      </c>
      <c r="CI25" s="143" t="s">
        <v>241</v>
      </c>
      <c r="CJ25" s="143" t="s">
        <v>241</v>
      </c>
      <c r="CK25" s="143" t="s">
        <v>241</v>
      </c>
      <c r="CL25" s="145" t="s">
        <v>241</v>
      </c>
      <c r="CM25" s="127"/>
      <c r="CN25" s="122" t="s">
        <v>241</v>
      </c>
      <c r="CO25" s="123" t="s">
        <v>241</v>
      </c>
      <c r="CP25" s="123" t="s">
        <v>241</v>
      </c>
      <c r="CQ25" s="123" t="s">
        <v>241</v>
      </c>
      <c r="CR25" s="123" t="s">
        <v>241</v>
      </c>
      <c r="CS25" s="123" t="s">
        <v>241</v>
      </c>
      <c r="CT25" s="123" t="s">
        <v>241</v>
      </c>
      <c r="CU25" s="123" t="s">
        <v>241</v>
      </c>
      <c r="CV25" s="124" t="s">
        <v>241</v>
      </c>
      <c r="CW25" s="128" t="s">
        <v>241</v>
      </c>
      <c r="CX25" s="123" t="s">
        <v>241</v>
      </c>
      <c r="CY25" s="123" t="s">
        <v>241</v>
      </c>
      <c r="CZ25" s="123" t="s">
        <v>241</v>
      </c>
      <c r="DA25" s="123">
        <v>200</v>
      </c>
      <c r="DB25" s="123" t="s">
        <v>241</v>
      </c>
      <c r="DC25" s="123" t="s">
        <v>241</v>
      </c>
      <c r="DD25" s="129" t="s">
        <v>241</v>
      </c>
      <c r="DE25" s="301"/>
      <c r="DF25" s="301"/>
      <c r="DG25" s="301"/>
    </row>
    <row r="26" spans="1:111" ht="22.5" customHeight="1">
      <c r="A26" s="325" t="s">
        <v>123</v>
      </c>
      <c r="B26" s="248">
        <v>46</v>
      </c>
      <c r="C26" s="259">
        <v>45724</v>
      </c>
      <c r="D26" s="281" t="s">
        <v>128</v>
      </c>
      <c r="E26" s="271" t="s">
        <v>166</v>
      </c>
      <c r="F26" s="278" t="s">
        <v>31</v>
      </c>
      <c r="G26" s="254" t="s">
        <v>54</v>
      </c>
      <c r="H26" s="263">
        <v>200</v>
      </c>
      <c r="I26" s="284"/>
      <c r="J26" s="256" t="str">
        <f t="shared" si="8"/>
        <v>領収書G38-G40,G43,G44</v>
      </c>
      <c r="K26" s="267"/>
      <c r="L26" s="324" t="s">
        <v>241</v>
      </c>
      <c r="M26" s="136" t="s">
        <v>241</v>
      </c>
      <c r="N26" s="136" t="s">
        <v>241</v>
      </c>
      <c r="O26" s="136" t="s">
        <v>241</v>
      </c>
      <c r="P26" s="137" t="s">
        <v>241</v>
      </c>
      <c r="Q26" s="122" t="s">
        <v>241</v>
      </c>
      <c r="R26" s="123" t="s">
        <v>241</v>
      </c>
      <c r="S26" s="123" t="s">
        <v>241</v>
      </c>
      <c r="T26" s="123" t="s">
        <v>241</v>
      </c>
      <c r="U26" s="122" t="s">
        <v>241</v>
      </c>
      <c r="V26" s="123">
        <v>200</v>
      </c>
      <c r="W26" s="123" t="s">
        <v>241</v>
      </c>
      <c r="X26" s="123" t="s">
        <v>241</v>
      </c>
      <c r="Y26" s="122" t="s">
        <v>241</v>
      </c>
      <c r="Z26" s="123" t="s">
        <v>241</v>
      </c>
      <c r="AA26" s="123" t="s">
        <v>241</v>
      </c>
      <c r="AB26" s="123" t="s">
        <v>241</v>
      </c>
      <c r="AC26" s="123" t="s">
        <v>241</v>
      </c>
      <c r="AD26" s="123" t="s">
        <v>241</v>
      </c>
      <c r="AE26" s="123" t="s">
        <v>241</v>
      </c>
      <c r="AF26" s="122" t="s">
        <v>241</v>
      </c>
      <c r="AG26" s="129" t="s">
        <v>241</v>
      </c>
      <c r="AH26" s="38"/>
      <c r="AI26" s="138" t="s">
        <v>241</v>
      </c>
      <c r="AJ26" s="139" t="s">
        <v>241</v>
      </c>
      <c r="AK26" s="139" t="s">
        <v>241</v>
      </c>
      <c r="AL26" s="139" t="s">
        <v>241</v>
      </c>
      <c r="AM26" s="139" t="s">
        <v>241</v>
      </c>
      <c r="AN26" s="118"/>
      <c r="AO26" s="138" t="s">
        <v>241</v>
      </c>
      <c r="AP26" s="139" t="s">
        <v>241</v>
      </c>
      <c r="AQ26" s="139" t="s">
        <v>241</v>
      </c>
      <c r="AR26" s="139" t="s">
        <v>241</v>
      </c>
      <c r="AS26" s="139" t="s">
        <v>241</v>
      </c>
      <c r="AT26" s="140" t="s">
        <v>241</v>
      </c>
      <c r="AU26" s="141" t="s">
        <v>241</v>
      </c>
      <c r="AV26" s="139" t="s">
        <v>241</v>
      </c>
      <c r="AW26" s="139" t="s">
        <v>241</v>
      </c>
      <c r="AX26" s="139" t="s">
        <v>241</v>
      </c>
      <c r="AY26" s="140" t="s">
        <v>241</v>
      </c>
      <c r="AZ26" s="122" t="s">
        <v>241</v>
      </c>
      <c r="BA26" s="123" t="s">
        <v>241</v>
      </c>
      <c r="BB26" s="123" t="s">
        <v>241</v>
      </c>
      <c r="BC26" s="123" t="s">
        <v>241</v>
      </c>
      <c r="BD26" s="122" t="s">
        <v>241</v>
      </c>
      <c r="BE26" s="123" t="s">
        <v>241</v>
      </c>
      <c r="BF26" s="123" t="s">
        <v>241</v>
      </c>
      <c r="BG26" s="123" t="s">
        <v>241</v>
      </c>
      <c r="BH26" s="123" t="s">
        <v>241</v>
      </c>
      <c r="BI26" s="123" t="s">
        <v>241</v>
      </c>
      <c r="BJ26" s="123" t="s">
        <v>241</v>
      </c>
      <c r="BK26" s="123" t="s">
        <v>241</v>
      </c>
      <c r="BL26" s="124" t="s">
        <v>241</v>
      </c>
      <c r="BM26" s="141" t="s">
        <v>241</v>
      </c>
      <c r="BN26" s="139" t="s">
        <v>241</v>
      </c>
      <c r="BO26" s="139" t="s">
        <v>241</v>
      </c>
      <c r="BP26" s="139" t="s">
        <v>241</v>
      </c>
      <c r="BQ26" s="139" t="s">
        <v>241</v>
      </c>
      <c r="BR26" s="140" t="s">
        <v>241</v>
      </c>
      <c r="BS26" s="141" t="s">
        <v>241</v>
      </c>
      <c r="BT26" s="139" t="s">
        <v>241</v>
      </c>
      <c r="BU26" s="139" t="s">
        <v>241</v>
      </c>
      <c r="BV26" s="139" t="s">
        <v>241</v>
      </c>
      <c r="BW26" s="139" t="s">
        <v>241</v>
      </c>
      <c r="BX26" s="139" t="s">
        <v>241</v>
      </c>
      <c r="BY26" s="140" t="s">
        <v>241</v>
      </c>
      <c r="BZ26" s="141" t="s">
        <v>241</v>
      </c>
      <c r="CA26" s="139" t="s">
        <v>241</v>
      </c>
      <c r="CB26" s="139" t="s">
        <v>241</v>
      </c>
      <c r="CC26" s="139" t="s">
        <v>241</v>
      </c>
      <c r="CD26" s="139" t="s">
        <v>241</v>
      </c>
      <c r="CE26" s="139" t="s">
        <v>241</v>
      </c>
      <c r="CF26" s="140" t="s">
        <v>241</v>
      </c>
      <c r="CG26" s="141" t="s">
        <v>241</v>
      </c>
      <c r="CH26" s="139" t="s">
        <v>241</v>
      </c>
      <c r="CI26" s="139" t="s">
        <v>241</v>
      </c>
      <c r="CJ26" s="139" t="s">
        <v>241</v>
      </c>
      <c r="CK26" s="139" t="s">
        <v>241</v>
      </c>
      <c r="CL26" s="154" t="s">
        <v>241</v>
      </c>
      <c r="CM26" s="127"/>
      <c r="CN26" s="122" t="s">
        <v>241</v>
      </c>
      <c r="CO26" s="123" t="s">
        <v>241</v>
      </c>
      <c r="CP26" s="123" t="s">
        <v>241</v>
      </c>
      <c r="CQ26" s="123" t="s">
        <v>241</v>
      </c>
      <c r="CR26" s="123" t="s">
        <v>241</v>
      </c>
      <c r="CS26" s="123" t="s">
        <v>241</v>
      </c>
      <c r="CT26" s="123" t="s">
        <v>241</v>
      </c>
      <c r="CU26" s="123" t="s">
        <v>241</v>
      </c>
      <c r="CV26" s="124" t="s">
        <v>241</v>
      </c>
      <c r="CW26" s="128" t="s">
        <v>241</v>
      </c>
      <c r="CX26" s="123" t="s">
        <v>241</v>
      </c>
      <c r="CY26" s="123" t="s">
        <v>241</v>
      </c>
      <c r="CZ26" s="123" t="s">
        <v>241</v>
      </c>
      <c r="DA26" s="123">
        <v>200</v>
      </c>
      <c r="DB26" s="123" t="s">
        <v>241</v>
      </c>
      <c r="DC26" s="123" t="s">
        <v>241</v>
      </c>
      <c r="DD26" s="129" t="s">
        <v>241</v>
      </c>
      <c r="DE26" s="301"/>
      <c r="DF26" s="301"/>
      <c r="DG26" s="301"/>
    </row>
    <row r="27" spans="1:111" ht="22.5" customHeight="1">
      <c r="A27" s="325" t="s">
        <v>123</v>
      </c>
      <c r="B27" s="248">
        <v>50</v>
      </c>
      <c r="C27" s="259">
        <v>45724</v>
      </c>
      <c r="D27" s="281" t="s">
        <v>128</v>
      </c>
      <c r="E27" s="271" t="s">
        <v>133</v>
      </c>
      <c r="F27" s="278" t="s">
        <v>31</v>
      </c>
      <c r="G27" s="254" t="s">
        <v>55</v>
      </c>
      <c r="H27" s="263">
        <v>631</v>
      </c>
      <c r="I27" s="284"/>
      <c r="J27" s="256" t="str">
        <f t="shared" ref="J27:J28" si="9">HYPERLINK("./領収書_公開用/外領収書G41,42,48,49.pdf","領収書G41,G42,G48,G49")</f>
        <v>領収書G41,G42,G48,G49</v>
      </c>
      <c r="K27" s="267"/>
      <c r="L27" s="324" t="s">
        <v>241</v>
      </c>
      <c r="M27" s="136" t="s">
        <v>241</v>
      </c>
      <c r="N27" s="136" t="s">
        <v>241</v>
      </c>
      <c r="O27" s="136" t="s">
        <v>241</v>
      </c>
      <c r="P27" s="137" t="s">
        <v>241</v>
      </c>
      <c r="Q27" s="122" t="s">
        <v>241</v>
      </c>
      <c r="R27" s="123" t="s">
        <v>241</v>
      </c>
      <c r="S27" s="123" t="s">
        <v>241</v>
      </c>
      <c r="T27" s="123" t="s">
        <v>241</v>
      </c>
      <c r="U27" s="122" t="s">
        <v>241</v>
      </c>
      <c r="V27" s="123" t="s">
        <v>241</v>
      </c>
      <c r="W27" s="123">
        <v>631</v>
      </c>
      <c r="X27" s="123" t="s">
        <v>241</v>
      </c>
      <c r="Y27" s="122" t="s">
        <v>241</v>
      </c>
      <c r="Z27" s="123" t="s">
        <v>241</v>
      </c>
      <c r="AA27" s="123" t="s">
        <v>241</v>
      </c>
      <c r="AB27" s="123" t="s">
        <v>241</v>
      </c>
      <c r="AC27" s="123" t="s">
        <v>241</v>
      </c>
      <c r="AD27" s="123" t="s">
        <v>241</v>
      </c>
      <c r="AE27" s="123" t="s">
        <v>241</v>
      </c>
      <c r="AF27" s="122" t="s">
        <v>241</v>
      </c>
      <c r="AG27" s="129" t="s">
        <v>241</v>
      </c>
      <c r="AH27" s="38"/>
      <c r="AI27" s="138" t="s">
        <v>241</v>
      </c>
      <c r="AJ27" s="139" t="s">
        <v>241</v>
      </c>
      <c r="AK27" s="139" t="s">
        <v>241</v>
      </c>
      <c r="AL27" s="139" t="s">
        <v>241</v>
      </c>
      <c r="AM27" s="139" t="s">
        <v>241</v>
      </c>
      <c r="AN27" s="118"/>
      <c r="AO27" s="138" t="s">
        <v>241</v>
      </c>
      <c r="AP27" s="139" t="s">
        <v>241</v>
      </c>
      <c r="AQ27" s="139" t="s">
        <v>241</v>
      </c>
      <c r="AR27" s="139" t="s">
        <v>241</v>
      </c>
      <c r="AS27" s="139" t="s">
        <v>241</v>
      </c>
      <c r="AT27" s="140" t="s">
        <v>241</v>
      </c>
      <c r="AU27" s="141" t="s">
        <v>241</v>
      </c>
      <c r="AV27" s="139" t="s">
        <v>241</v>
      </c>
      <c r="AW27" s="139" t="s">
        <v>241</v>
      </c>
      <c r="AX27" s="139" t="s">
        <v>241</v>
      </c>
      <c r="AY27" s="140" t="s">
        <v>241</v>
      </c>
      <c r="AZ27" s="122" t="s">
        <v>241</v>
      </c>
      <c r="BA27" s="123" t="s">
        <v>241</v>
      </c>
      <c r="BB27" s="123" t="s">
        <v>241</v>
      </c>
      <c r="BC27" s="123" t="s">
        <v>241</v>
      </c>
      <c r="BD27" s="122" t="s">
        <v>241</v>
      </c>
      <c r="BE27" s="123" t="s">
        <v>241</v>
      </c>
      <c r="BF27" s="123" t="s">
        <v>241</v>
      </c>
      <c r="BG27" s="123" t="s">
        <v>241</v>
      </c>
      <c r="BH27" s="123" t="s">
        <v>241</v>
      </c>
      <c r="BI27" s="123" t="s">
        <v>241</v>
      </c>
      <c r="BJ27" s="123" t="s">
        <v>241</v>
      </c>
      <c r="BK27" s="123" t="s">
        <v>241</v>
      </c>
      <c r="BL27" s="124" t="s">
        <v>241</v>
      </c>
      <c r="BM27" s="141" t="s">
        <v>241</v>
      </c>
      <c r="BN27" s="139" t="s">
        <v>241</v>
      </c>
      <c r="BO27" s="139" t="s">
        <v>241</v>
      </c>
      <c r="BP27" s="139" t="s">
        <v>241</v>
      </c>
      <c r="BQ27" s="139" t="s">
        <v>241</v>
      </c>
      <c r="BR27" s="140" t="s">
        <v>241</v>
      </c>
      <c r="BS27" s="141" t="s">
        <v>241</v>
      </c>
      <c r="BT27" s="139" t="s">
        <v>241</v>
      </c>
      <c r="BU27" s="139" t="s">
        <v>241</v>
      </c>
      <c r="BV27" s="139" t="s">
        <v>241</v>
      </c>
      <c r="BW27" s="139" t="s">
        <v>241</v>
      </c>
      <c r="BX27" s="139" t="s">
        <v>241</v>
      </c>
      <c r="BY27" s="140" t="s">
        <v>241</v>
      </c>
      <c r="BZ27" s="141" t="s">
        <v>241</v>
      </c>
      <c r="CA27" s="139" t="s">
        <v>241</v>
      </c>
      <c r="CB27" s="139" t="s">
        <v>241</v>
      </c>
      <c r="CC27" s="139" t="s">
        <v>241</v>
      </c>
      <c r="CD27" s="139" t="s">
        <v>241</v>
      </c>
      <c r="CE27" s="139" t="s">
        <v>241</v>
      </c>
      <c r="CF27" s="140" t="s">
        <v>241</v>
      </c>
      <c r="CG27" s="141" t="s">
        <v>241</v>
      </c>
      <c r="CH27" s="139" t="s">
        <v>241</v>
      </c>
      <c r="CI27" s="139" t="s">
        <v>241</v>
      </c>
      <c r="CJ27" s="139" t="s">
        <v>241</v>
      </c>
      <c r="CK27" s="139" t="s">
        <v>241</v>
      </c>
      <c r="CL27" s="154" t="s">
        <v>241</v>
      </c>
      <c r="CM27" s="127"/>
      <c r="CN27" s="122" t="s">
        <v>241</v>
      </c>
      <c r="CO27" s="123" t="s">
        <v>241</v>
      </c>
      <c r="CP27" s="123" t="s">
        <v>241</v>
      </c>
      <c r="CQ27" s="123" t="s">
        <v>241</v>
      </c>
      <c r="CR27" s="123" t="s">
        <v>241</v>
      </c>
      <c r="CS27" s="123" t="s">
        <v>241</v>
      </c>
      <c r="CT27" s="123" t="s">
        <v>241</v>
      </c>
      <c r="CU27" s="123" t="s">
        <v>241</v>
      </c>
      <c r="CV27" s="124" t="s">
        <v>241</v>
      </c>
      <c r="CW27" s="128" t="s">
        <v>241</v>
      </c>
      <c r="CX27" s="123" t="s">
        <v>241</v>
      </c>
      <c r="CY27" s="123" t="s">
        <v>241</v>
      </c>
      <c r="CZ27" s="123" t="s">
        <v>241</v>
      </c>
      <c r="DA27" s="123" t="s">
        <v>241</v>
      </c>
      <c r="DB27" s="123">
        <v>631</v>
      </c>
      <c r="DC27" s="123" t="s">
        <v>241</v>
      </c>
      <c r="DD27" s="129" t="s">
        <v>241</v>
      </c>
      <c r="DE27" s="301"/>
      <c r="DF27" s="301"/>
      <c r="DG27" s="301"/>
    </row>
    <row r="28" spans="1:111" ht="22.5" customHeight="1">
      <c r="A28" s="325" t="s">
        <v>123</v>
      </c>
      <c r="B28" s="248">
        <v>51</v>
      </c>
      <c r="C28" s="259">
        <v>45724</v>
      </c>
      <c r="D28" s="281" t="s">
        <v>128</v>
      </c>
      <c r="E28" s="271" t="s">
        <v>133</v>
      </c>
      <c r="F28" s="278" t="s">
        <v>31</v>
      </c>
      <c r="G28" s="254" t="s">
        <v>55</v>
      </c>
      <c r="H28" s="263">
        <v>155</v>
      </c>
      <c r="I28" s="284"/>
      <c r="J28" s="256" t="str">
        <f t="shared" si="9"/>
        <v>領収書G41,G42,G48,G49</v>
      </c>
      <c r="K28" s="267"/>
      <c r="L28" s="324" t="s">
        <v>241</v>
      </c>
      <c r="M28" s="136" t="s">
        <v>241</v>
      </c>
      <c r="N28" s="136" t="s">
        <v>241</v>
      </c>
      <c r="O28" s="136" t="s">
        <v>241</v>
      </c>
      <c r="P28" s="137" t="s">
        <v>241</v>
      </c>
      <c r="Q28" s="122" t="s">
        <v>241</v>
      </c>
      <c r="R28" s="123" t="s">
        <v>241</v>
      </c>
      <c r="S28" s="123" t="s">
        <v>241</v>
      </c>
      <c r="T28" s="123" t="s">
        <v>241</v>
      </c>
      <c r="U28" s="122" t="s">
        <v>241</v>
      </c>
      <c r="V28" s="123" t="s">
        <v>241</v>
      </c>
      <c r="W28" s="123">
        <v>155</v>
      </c>
      <c r="X28" s="123" t="s">
        <v>241</v>
      </c>
      <c r="Y28" s="122" t="s">
        <v>241</v>
      </c>
      <c r="Z28" s="123" t="s">
        <v>241</v>
      </c>
      <c r="AA28" s="123" t="s">
        <v>241</v>
      </c>
      <c r="AB28" s="123" t="s">
        <v>241</v>
      </c>
      <c r="AC28" s="123" t="s">
        <v>241</v>
      </c>
      <c r="AD28" s="123" t="s">
        <v>241</v>
      </c>
      <c r="AE28" s="123" t="s">
        <v>241</v>
      </c>
      <c r="AF28" s="122" t="s">
        <v>241</v>
      </c>
      <c r="AG28" s="129" t="s">
        <v>241</v>
      </c>
      <c r="AH28" s="38"/>
      <c r="AI28" s="138" t="s">
        <v>241</v>
      </c>
      <c r="AJ28" s="139" t="s">
        <v>241</v>
      </c>
      <c r="AK28" s="139" t="s">
        <v>241</v>
      </c>
      <c r="AL28" s="139" t="s">
        <v>241</v>
      </c>
      <c r="AM28" s="139" t="s">
        <v>241</v>
      </c>
      <c r="AN28" s="118"/>
      <c r="AO28" s="138" t="s">
        <v>241</v>
      </c>
      <c r="AP28" s="139" t="s">
        <v>241</v>
      </c>
      <c r="AQ28" s="139" t="s">
        <v>241</v>
      </c>
      <c r="AR28" s="139" t="s">
        <v>241</v>
      </c>
      <c r="AS28" s="139" t="s">
        <v>241</v>
      </c>
      <c r="AT28" s="140" t="s">
        <v>241</v>
      </c>
      <c r="AU28" s="141" t="s">
        <v>241</v>
      </c>
      <c r="AV28" s="139" t="s">
        <v>241</v>
      </c>
      <c r="AW28" s="139" t="s">
        <v>241</v>
      </c>
      <c r="AX28" s="139" t="s">
        <v>241</v>
      </c>
      <c r="AY28" s="140" t="s">
        <v>241</v>
      </c>
      <c r="AZ28" s="122" t="s">
        <v>241</v>
      </c>
      <c r="BA28" s="123" t="s">
        <v>241</v>
      </c>
      <c r="BB28" s="123" t="s">
        <v>241</v>
      </c>
      <c r="BC28" s="123" t="s">
        <v>241</v>
      </c>
      <c r="BD28" s="122" t="s">
        <v>241</v>
      </c>
      <c r="BE28" s="123" t="s">
        <v>241</v>
      </c>
      <c r="BF28" s="123" t="s">
        <v>241</v>
      </c>
      <c r="BG28" s="123" t="s">
        <v>241</v>
      </c>
      <c r="BH28" s="123" t="s">
        <v>241</v>
      </c>
      <c r="BI28" s="123" t="s">
        <v>241</v>
      </c>
      <c r="BJ28" s="123" t="s">
        <v>241</v>
      </c>
      <c r="BK28" s="123" t="s">
        <v>241</v>
      </c>
      <c r="BL28" s="124" t="s">
        <v>241</v>
      </c>
      <c r="BM28" s="142" t="s">
        <v>241</v>
      </c>
      <c r="BN28" s="143" t="s">
        <v>241</v>
      </c>
      <c r="BO28" s="143" t="s">
        <v>241</v>
      </c>
      <c r="BP28" s="143" t="s">
        <v>241</v>
      </c>
      <c r="BQ28" s="143" t="s">
        <v>241</v>
      </c>
      <c r="BR28" s="144" t="s">
        <v>241</v>
      </c>
      <c r="BS28" s="141" t="s">
        <v>241</v>
      </c>
      <c r="BT28" s="139" t="s">
        <v>241</v>
      </c>
      <c r="BU28" s="139" t="s">
        <v>241</v>
      </c>
      <c r="BV28" s="139" t="s">
        <v>241</v>
      </c>
      <c r="BW28" s="139" t="s">
        <v>241</v>
      </c>
      <c r="BX28" s="139" t="s">
        <v>241</v>
      </c>
      <c r="BY28" s="140" t="s">
        <v>241</v>
      </c>
      <c r="BZ28" s="141" t="s">
        <v>241</v>
      </c>
      <c r="CA28" s="139" t="s">
        <v>241</v>
      </c>
      <c r="CB28" s="139" t="s">
        <v>241</v>
      </c>
      <c r="CC28" s="139" t="s">
        <v>241</v>
      </c>
      <c r="CD28" s="139" t="s">
        <v>241</v>
      </c>
      <c r="CE28" s="139" t="s">
        <v>241</v>
      </c>
      <c r="CF28" s="140" t="s">
        <v>241</v>
      </c>
      <c r="CG28" s="142" t="s">
        <v>241</v>
      </c>
      <c r="CH28" s="143" t="s">
        <v>241</v>
      </c>
      <c r="CI28" s="143" t="s">
        <v>241</v>
      </c>
      <c r="CJ28" s="143" t="s">
        <v>241</v>
      </c>
      <c r="CK28" s="143" t="s">
        <v>241</v>
      </c>
      <c r="CL28" s="145" t="s">
        <v>241</v>
      </c>
      <c r="CM28" s="127"/>
      <c r="CN28" s="122" t="s">
        <v>241</v>
      </c>
      <c r="CO28" s="123" t="s">
        <v>241</v>
      </c>
      <c r="CP28" s="123" t="s">
        <v>241</v>
      </c>
      <c r="CQ28" s="123" t="s">
        <v>241</v>
      </c>
      <c r="CR28" s="123" t="s">
        <v>241</v>
      </c>
      <c r="CS28" s="123" t="s">
        <v>241</v>
      </c>
      <c r="CT28" s="123" t="s">
        <v>241</v>
      </c>
      <c r="CU28" s="123" t="s">
        <v>241</v>
      </c>
      <c r="CV28" s="124" t="s">
        <v>241</v>
      </c>
      <c r="CW28" s="128" t="s">
        <v>241</v>
      </c>
      <c r="CX28" s="123" t="s">
        <v>241</v>
      </c>
      <c r="CY28" s="123" t="s">
        <v>241</v>
      </c>
      <c r="CZ28" s="123" t="s">
        <v>241</v>
      </c>
      <c r="DA28" s="123" t="s">
        <v>241</v>
      </c>
      <c r="DB28" s="123">
        <v>155</v>
      </c>
      <c r="DC28" s="123" t="s">
        <v>241</v>
      </c>
      <c r="DD28" s="129" t="s">
        <v>241</v>
      </c>
      <c r="DE28" s="301"/>
      <c r="DF28" s="301"/>
      <c r="DG28" s="301"/>
    </row>
    <row r="29" spans="1:111" ht="22.5" customHeight="1">
      <c r="A29" s="325" t="s">
        <v>123</v>
      </c>
      <c r="B29" s="248">
        <v>75</v>
      </c>
      <c r="C29" s="259">
        <v>45725</v>
      </c>
      <c r="D29" s="281" t="s">
        <v>128</v>
      </c>
      <c r="E29" s="271" t="s">
        <v>192</v>
      </c>
      <c r="F29" s="278" t="s">
        <v>31</v>
      </c>
      <c r="G29" s="254" t="s">
        <v>61</v>
      </c>
      <c r="H29" s="263">
        <v>549</v>
      </c>
      <c r="I29" s="284"/>
      <c r="J29" s="256" t="str">
        <f t="shared" ref="J29:J30" si="10">HYPERLINK("./領収書_公開用/外領収書G73,74.pdf","領収書G73,G74")</f>
        <v>領収書G73,G74</v>
      </c>
      <c r="K29" s="267"/>
      <c r="L29" s="324" t="s">
        <v>241</v>
      </c>
      <c r="M29" s="136" t="s">
        <v>241</v>
      </c>
      <c r="N29" s="136" t="s">
        <v>241</v>
      </c>
      <c r="O29" s="136" t="s">
        <v>241</v>
      </c>
      <c r="P29" s="137" t="s">
        <v>241</v>
      </c>
      <c r="Q29" s="122" t="s">
        <v>241</v>
      </c>
      <c r="R29" s="123" t="s">
        <v>241</v>
      </c>
      <c r="S29" s="123" t="s">
        <v>241</v>
      </c>
      <c r="T29" s="123" t="s">
        <v>241</v>
      </c>
      <c r="U29" s="122" t="s">
        <v>241</v>
      </c>
      <c r="V29" s="123" t="s">
        <v>241</v>
      </c>
      <c r="W29" s="123" t="s">
        <v>241</v>
      </c>
      <c r="X29" s="123" t="s">
        <v>241</v>
      </c>
      <c r="Y29" s="122" t="s">
        <v>241</v>
      </c>
      <c r="Z29" s="123" t="s">
        <v>241</v>
      </c>
      <c r="AA29" s="123" t="s">
        <v>241</v>
      </c>
      <c r="AB29" s="123" t="s">
        <v>241</v>
      </c>
      <c r="AC29" s="123">
        <v>549</v>
      </c>
      <c r="AD29" s="123" t="s">
        <v>241</v>
      </c>
      <c r="AE29" s="123" t="s">
        <v>241</v>
      </c>
      <c r="AF29" s="122" t="s">
        <v>241</v>
      </c>
      <c r="AG29" s="129" t="s">
        <v>241</v>
      </c>
      <c r="AH29" s="38"/>
      <c r="AI29" s="138" t="s">
        <v>241</v>
      </c>
      <c r="AJ29" s="139" t="s">
        <v>241</v>
      </c>
      <c r="AK29" s="139" t="s">
        <v>241</v>
      </c>
      <c r="AL29" s="139" t="s">
        <v>241</v>
      </c>
      <c r="AM29" s="139" t="s">
        <v>241</v>
      </c>
      <c r="AN29" s="118"/>
      <c r="AO29" s="138" t="s">
        <v>241</v>
      </c>
      <c r="AP29" s="139" t="s">
        <v>241</v>
      </c>
      <c r="AQ29" s="139" t="s">
        <v>241</v>
      </c>
      <c r="AR29" s="139" t="s">
        <v>241</v>
      </c>
      <c r="AS29" s="139" t="s">
        <v>241</v>
      </c>
      <c r="AT29" s="140" t="s">
        <v>241</v>
      </c>
      <c r="AU29" s="141" t="s">
        <v>241</v>
      </c>
      <c r="AV29" s="139" t="s">
        <v>241</v>
      </c>
      <c r="AW29" s="139" t="s">
        <v>241</v>
      </c>
      <c r="AX29" s="139" t="s">
        <v>241</v>
      </c>
      <c r="AY29" s="140" t="s">
        <v>241</v>
      </c>
      <c r="AZ29" s="122" t="s">
        <v>241</v>
      </c>
      <c r="BA29" s="123" t="s">
        <v>241</v>
      </c>
      <c r="BB29" s="123" t="s">
        <v>241</v>
      </c>
      <c r="BC29" s="123" t="s">
        <v>241</v>
      </c>
      <c r="BD29" s="122" t="s">
        <v>241</v>
      </c>
      <c r="BE29" s="123" t="s">
        <v>241</v>
      </c>
      <c r="BF29" s="123" t="s">
        <v>241</v>
      </c>
      <c r="BG29" s="123" t="s">
        <v>241</v>
      </c>
      <c r="BH29" s="123" t="s">
        <v>241</v>
      </c>
      <c r="BI29" s="123" t="s">
        <v>241</v>
      </c>
      <c r="BJ29" s="123" t="s">
        <v>241</v>
      </c>
      <c r="BK29" s="123" t="s">
        <v>241</v>
      </c>
      <c r="BL29" s="124" t="s">
        <v>241</v>
      </c>
      <c r="BM29" s="141" t="s">
        <v>241</v>
      </c>
      <c r="BN29" s="139" t="s">
        <v>241</v>
      </c>
      <c r="BO29" s="139" t="s">
        <v>241</v>
      </c>
      <c r="BP29" s="139" t="s">
        <v>241</v>
      </c>
      <c r="BQ29" s="139" t="s">
        <v>241</v>
      </c>
      <c r="BR29" s="140" t="s">
        <v>241</v>
      </c>
      <c r="BS29" s="141" t="s">
        <v>241</v>
      </c>
      <c r="BT29" s="139" t="s">
        <v>241</v>
      </c>
      <c r="BU29" s="139" t="s">
        <v>241</v>
      </c>
      <c r="BV29" s="139" t="s">
        <v>241</v>
      </c>
      <c r="BW29" s="139" t="s">
        <v>241</v>
      </c>
      <c r="BX29" s="139" t="s">
        <v>241</v>
      </c>
      <c r="BY29" s="140" t="s">
        <v>241</v>
      </c>
      <c r="BZ29" s="141" t="s">
        <v>241</v>
      </c>
      <c r="CA29" s="139" t="s">
        <v>241</v>
      </c>
      <c r="CB29" s="139" t="s">
        <v>241</v>
      </c>
      <c r="CC29" s="139" t="s">
        <v>241</v>
      </c>
      <c r="CD29" s="139" t="s">
        <v>241</v>
      </c>
      <c r="CE29" s="139" t="s">
        <v>241</v>
      </c>
      <c r="CF29" s="140" t="s">
        <v>241</v>
      </c>
      <c r="CG29" s="141" t="s">
        <v>241</v>
      </c>
      <c r="CH29" s="139" t="s">
        <v>241</v>
      </c>
      <c r="CI29" s="139" t="s">
        <v>241</v>
      </c>
      <c r="CJ29" s="139" t="s">
        <v>241</v>
      </c>
      <c r="CK29" s="139" t="s">
        <v>241</v>
      </c>
      <c r="CL29" s="154" t="s">
        <v>241</v>
      </c>
      <c r="CM29" s="127"/>
      <c r="CN29" s="122" t="s">
        <v>241</v>
      </c>
      <c r="CO29" s="123" t="s">
        <v>241</v>
      </c>
      <c r="CP29" s="123" t="s">
        <v>241</v>
      </c>
      <c r="CQ29" s="123" t="s">
        <v>241</v>
      </c>
      <c r="CR29" s="123" t="s">
        <v>241</v>
      </c>
      <c r="CS29" s="123" t="s">
        <v>241</v>
      </c>
      <c r="CT29" s="123" t="s">
        <v>241</v>
      </c>
      <c r="CU29" s="123" t="s">
        <v>241</v>
      </c>
      <c r="CV29" s="124" t="s">
        <v>241</v>
      </c>
      <c r="CW29" s="128" t="s">
        <v>241</v>
      </c>
      <c r="CX29" s="123" t="s">
        <v>241</v>
      </c>
      <c r="CY29" s="123" t="s">
        <v>241</v>
      </c>
      <c r="CZ29" s="123" t="s">
        <v>241</v>
      </c>
      <c r="DA29" s="123" t="s">
        <v>241</v>
      </c>
      <c r="DB29" s="123" t="s">
        <v>241</v>
      </c>
      <c r="DC29" s="123">
        <v>549</v>
      </c>
      <c r="DD29" s="129" t="s">
        <v>241</v>
      </c>
      <c r="DE29" s="301"/>
      <c r="DF29" s="301"/>
      <c r="DG29" s="301"/>
    </row>
    <row r="30" spans="1:111" ht="22.5" customHeight="1">
      <c r="A30" s="325" t="s">
        <v>123</v>
      </c>
      <c r="B30" s="248">
        <v>76</v>
      </c>
      <c r="C30" s="259">
        <v>45725</v>
      </c>
      <c r="D30" s="281" t="s">
        <v>128</v>
      </c>
      <c r="E30" s="271" t="s">
        <v>193</v>
      </c>
      <c r="F30" s="278" t="s">
        <v>31</v>
      </c>
      <c r="G30" s="254" t="s">
        <v>61</v>
      </c>
      <c r="H30" s="263">
        <v>880</v>
      </c>
      <c r="I30" s="284"/>
      <c r="J30" s="256" t="str">
        <f t="shared" si="10"/>
        <v>領収書G73,G74</v>
      </c>
      <c r="K30" s="267"/>
      <c r="L30" s="324" t="s">
        <v>241</v>
      </c>
      <c r="M30" s="136" t="s">
        <v>241</v>
      </c>
      <c r="N30" s="136" t="s">
        <v>241</v>
      </c>
      <c r="O30" s="136" t="s">
        <v>241</v>
      </c>
      <c r="P30" s="137" t="s">
        <v>241</v>
      </c>
      <c r="Q30" s="122" t="s">
        <v>241</v>
      </c>
      <c r="R30" s="123" t="s">
        <v>241</v>
      </c>
      <c r="S30" s="123" t="s">
        <v>241</v>
      </c>
      <c r="T30" s="123" t="s">
        <v>241</v>
      </c>
      <c r="U30" s="122" t="s">
        <v>241</v>
      </c>
      <c r="V30" s="123" t="s">
        <v>241</v>
      </c>
      <c r="W30" s="123" t="s">
        <v>241</v>
      </c>
      <c r="X30" s="123" t="s">
        <v>241</v>
      </c>
      <c r="Y30" s="122" t="s">
        <v>241</v>
      </c>
      <c r="Z30" s="123" t="s">
        <v>241</v>
      </c>
      <c r="AA30" s="123" t="s">
        <v>241</v>
      </c>
      <c r="AB30" s="123" t="s">
        <v>241</v>
      </c>
      <c r="AC30" s="123">
        <v>880</v>
      </c>
      <c r="AD30" s="123" t="s">
        <v>241</v>
      </c>
      <c r="AE30" s="123" t="s">
        <v>241</v>
      </c>
      <c r="AF30" s="122" t="s">
        <v>241</v>
      </c>
      <c r="AG30" s="129" t="s">
        <v>241</v>
      </c>
      <c r="AH30" s="38"/>
      <c r="AI30" s="138" t="s">
        <v>241</v>
      </c>
      <c r="AJ30" s="139" t="s">
        <v>241</v>
      </c>
      <c r="AK30" s="139" t="s">
        <v>241</v>
      </c>
      <c r="AL30" s="139" t="s">
        <v>241</v>
      </c>
      <c r="AM30" s="139" t="s">
        <v>241</v>
      </c>
      <c r="AN30" s="118"/>
      <c r="AO30" s="138" t="s">
        <v>241</v>
      </c>
      <c r="AP30" s="139" t="s">
        <v>241</v>
      </c>
      <c r="AQ30" s="139" t="s">
        <v>241</v>
      </c>
      <c r="AR30" s="139" t="s">
        <v>241</v>
      </c>
      <c r="AS30" s="139" t="s">
        <v>241</v>
      </c>
      <c r="AT30" s="140" t="s">
        <v>241</v>
      </c>
      <c r="AU30" s="141" t="s">
        <v>241</v>
      </c>
      <c r="AV30" s="139" t="s">
        <v>241</v>
      </c>
      <c r="AW30" s="139" t="s">
        <v>241</v>
      </c>
      <c r="AX30" s="139" t="s">
        <v>241</v>
      </c>
      <c r="AY30" s="140" t="s">
        <v>241</v>
      </c>
      <c r="AZ30" s="122" t="s">
        <v>241</v>
      </c>
      <c r="BA30" s="123" t="s">
        <v>241</v>
      </c>
      <c r="BB30" s="123" t="s">
        <v>241</v>
      </c>
      <c r="BC30" s="123" t="s">
        <v>241</v>
      </c>
      <c r="BD30" s="122" t="s">
        <v>241</v>
      </c>
      <c r="BE30" s="123" t="s">
        <v>241</v>
      </c>
      <c r="BF30" s="123" t="s">
        <v>241</v>
      </c>
      <c r="BG30" s="123" t="s">
        <v>241</v>
      </c>
      <c r="BH30" s="123" t="s">
        <v>241</v>
      </c>
      <c r="BI30" s="123" t="s">
        <v>241</v>
      </c>
      <c r="BJ30" s="123" t="s">
        <v>241</v>
      </c>
      <c r="BK30" s="123" t="s">
        <v>241</v>
      </c>
      <c r="BL30" s="124" t="s">
        <v>241</v>
      </c>
      <c r="BM30" s="141" t="s">
        <v>241</v>
      </c>
      <c r="BN30" s="139" t="s">
        <v>241</v>
      </c>
      <c r="BO30" s="139" t="s">
        <v>241</v>
      </c>
      <c r="BP30" s="139" t="s">
        <v>241</v>
      </c>
      <c r="BQ30" s="139" t="s">
        <v>241</v>
      </c>
      <c r="BR30" s="140" t="s">
        <v>241</v>
      </c>
      <c r="BS30" s="141" t="s">
        <v>241</v>
      </c>
      <c r="BT30" s="139" t="s">
        <v>241</v>
      </c>
      <c r="BU30" s="139" t="s">
        <v>241</v>
      </c>
      <c r="BV30" s="139" t="s">
        <v>241</v>
      </c>
      <c r="BW30" s="139" t="s">
        <v>241</v>
      </c>
      <c r="BX30" s="139" t="s">
        <v>241</v>
      </c>
      <c r="BY30" s="140" t="s">
        <v>241</v>
      </c>
      <c r="BZ30" s="141" t="s">
        <v>241</v>
      </c>
      <c r="CA30" s="139" t="s">
        <v>241</v>
      </c>
      <c r="CB30" s="139" t="s">
        <v>241</v>
      </c>
      <c r="CC30" s="139" t="s">
        <v>241</v>
      </c>
      <c r="CD30" s="139" t="s">
        <v>241</v>
      </c>
      <c r="CE30" s="139" t="s">
        <v>241</v>
      </c>
      <c r="CF30" s="140" t="s">
        <v>241</v>
      </c>
      <c r="CG30" s="141" t="s">
        <v>241</v>
      </c>
      <c r="CH30" s="139" t="s">
        <v>241</v>
      </c>
      <c r="CI30" s="139" t="s">
        <v>241</v>
      </c>
      <c r="CJ30" s="139" t="s">
        <v>241</v>
      </c>
      <c r="CK30" s="139" t="s">
        <v>241</v>
      </c>
      <c r="CL30" s="154" t="s">
        <v>241</v>
      </c>
      <c r="CM30" s="127"/>
      <c r="CN30" s="122" t="s">
        <v>241</v>
      </c>
      <c r="CO30" s="123" t="s">
        <v>241</v>
      </c>
      <c r="CP30" s="123" t="s">
        <v>241</v>
      </c>
      <c r="CQ30" s="123" t="s">
        <v>241</v>
      </c>
      <c r="CR30" s="123" t="s">
        <v>241</v>
      </c>
      <c r="CS30" s="123" t="s">
        <v>241</v>
      </c>
      <c r="CT30" s="123" t="s">
        <v>241</v>
      </c>
      <c r="CU30" s="123" t="s">
        <v>241</v>
      </c>
      <c r="CV30" s="124" t="s">
        <v>241</v>
      </c>
      <c r="CW30" s="128" t="s">
        <v>241</v>
      </c>
      <c r="CX30" s="123" t="s">
        <v>241</v>
      </c>
      <c r="CY30" s="123" t="s">
        <v>241</v>
      </c>
      <c r="CZ30" s="123" t="s">
        <v>241</v>
      </c>
      <c r="DA30" s="123" t="s">
        <v>241</v>
      </c>
      <c r="DB30" s="123" t="s">
        <v>241</v>
      </c>
      <c r="DC30" s="123">
        <v>880</v>
      </c>
      <c r="DD30" s="129" t="s">
        <v>241</v>
      </c>
      <c r="DE30" s="301"/>
      <c r="DF30" s="301"/>
      <c r="DG30" s="301"/>
    </row>
    <row r="31" spans="1:111" ht="22.5" customHeight="1">
      <c r="A31" s="306" t="s">
        <v>123</v>
      </c>
      <c r="B31" s="248">
        <v>117</v>
      </c>
      <c r="C31" s="259">
        <v>45771</v>
      </c>
      <c r="D31" s="281" t="s">
        <v>128</v>
      </c>
      <c r="E31" s="271" t="s">
        <v>235</v>
      </c>
      <c r="F31" s="238" t="s">
        <v>31</v>
      </c>
      <c r="G31" s="254" t="s">
        <v>50</v>
      </c>
      <c r="H31" s="263">
        <v>7937</v>
      </c>
      <c r="I31" s="284"/>
      <c r="J31" s="256" t="str">
        <f>HYPERLINK("./領収書_公開用/外領収書G111.pdf","領収書G111")</f>
        <v>領収書G111</v>
      </c>
      <c r="K31" s="256" t="str">
        <f>HYPERLINK("./領収書_公開用/外領収書G111請求書G111.pdf","請求書G111")</f>
        <v>請求書G111</v>
      </c>
      <c r="L31" s="324" t="s">
        <v>241</v>
      </c>
      <c r="M31" s="136" t="s">
        <v>241</v>
      </c>
      <c r="N31" s="136" t="s">
        <v>241</v>
      </c>
      <c r="O31" s="136" t="s">
        <v>241</v>
      </c>
      <c r="P31" s="137" t="s">
        <v>241</v>
      </c>
      <c r="Q31" s="122" t="s">
        <v>241</v>
      </c>
      <c r="R31" s="123">
        <v>7937</v>
      </c>
      <c r="S31" s="123" t="s">
        <v>241</v>
      </c>
      <c r="T31" s="123" t="s">
        <v>241</v>
      </c>
      <c r="U31" s="122" t="s">
        <v>241</v>
      </c>
      <c r="V31" s="123" t="s">
        <v>241</v>
      </c>
      <c r="W31" s="123" t="s">
        <v>241</v>
      </c>
      <c r="X31" s="123" t="s">
        <v>241</v>
      </c>
      <c r="Y31" s="122" t="s">
        <v>241</v>
      </c>
      <c r="Z31" s="123" t="s">
        <v>241</v>
      </c>
      <c r="AA31" s="123" t="s">
        <v>241</v>
      </c>
      <c r="AB31" s="123" t="s">
        <v>241</v>
      </c>
      <c r="AC31" s="123" t="s">
        <v>241</v>
      </c>
      <c r="AD31" s="123" t="s">
        <v>241</v>
      </c>
      <c r="AE31" s="123" t="s">
        <v>241</v>
      </c>
      <c r="AF31" s="122" t="s">
        <v>241</v>
      </c>
      <c r="AG31" s="129" t="s">
        <v>241</v>
      </c>
      <c r="AH31" s="38"/>
      <c r="AI31" s="138" t="s">
        <v>241</v>
      </c>
      <c r="AJ31" s="139" t="s">
        <v>241</v>
      </c>
      <c r="AK31" s="139" t="s">
        <v>241</v>
      </c>
      <c r="AL31" s="139" t="s">
        <v>241</v>
      </c>
      <c r="AM31" s="139" t="s">
        <v>241</v>
      </c>
      <c r="AN31" s="118"/>
      <c r="AO31" s="138" t="s">
        <v>241</v>
      </c>
      <c r="AP31" s="139" t="s">
        <v>241</v>
      </c>
      <c r="AQ31" s="139" t="s">
        <v>241</v>
      </c>
      <c r="AR31" s="139" t="s">
        <v>241</v>
      </c>
      <c r="AS31" s="139" t="s">
        <v>241</v>
      </c>
      <c r="AT31" s="140" t="s">
        <v>241</v>
      </c>
      <c r="AU31" s="141" t="s">
        <v>241</v>
      </c>
      <c r="AV31" s="139" t="s">
        <v>241</v>
      </c>
      <c r="AW31" s="139" t="s">
        <v>241</v>
      </c>
      <c r="AX31" s="139" t="s">
        <v>241</v>
      </c>
      <c r="AY31" s="140" t="s">
        <v>241</v>
      </c>
      <c r="AZ31" s="122" t="s">
        <v>241</v>
      </c>
      <c r="BA31" s="123" t="s">
        <v>241</v>
      </c>
      <c r="BB31" s="123" t="s">
        <v>241</v>
      </c>
      <c r="BC31" s="123" t="s">
        <v>241</v>
      </c>
      <c r="BD31" s="122" t="s">
        <v>241</v>
      </c>
      <c r="BE31" s="123" t="s">
        <v>241</v>
      </c>
      <c r="BF31" s="123" t="s">
        <v>241</v>
      </c>
      <c r="BG31" s="123" t="s">
        <v>241</v>
      </c>
      <c r="BH31" s="123" t="s">
        <v>241</v>
      </c>
      <c r="BI31" s="123" t="s">
        <v>241</v>
      </c>
      <c r="BJ31" s="123" t="s">
        <v>241</v>
      </c>
      <c r="BK31" s="123" t="s">
        <v>241</v>
      </c>
      <c r="BL31" s="124" t="s">
        <v>241</v>
      </c>
      <c r="BM31" s="142" t="s">
        <v>241</v>
      </c>
      <c r="BN31" s="143" t="s">
        <v>241</v>
      </c>
      <c r="BO31" s="143" t="s">
        <v>241</v>
      </c>
      <c r="BP31" s="143" t="s">
        <v>241</v>
      </c>
      <c r="BQ31" s="143" t="s">
        <v>241</v>
      </c>
      <c r="BR31" s="144" t="s">
        <v>241</v>
      </c>
      <c r="BS31" s="141" t="s">
        <v>241</v>
      </c>
      <c r="BT31" s="139" t="s">
        <v>241</v>
      </c>
      <c r="BU31" s="139" t="s">
        <v>241</v>
      </c>
      <c r="BV31" s="139" t="s">
        <v>241</v>
      </c>
      <c r="BW31" s="139" t="s">
        <v>241</v>
      </c>
      <c r="BX31" s="139" t="s">
        <v>241</v>
      </c>
      <c r="BY31" s="140" t="s">
        <v>241</v>
      </c>
      <c r="BZ31" s="141" t="s">
        <v>241</v>
      </c>
      <c r="CA31" s="139" t="s">
        <v>241</v>
      </c>
      <c r="CB31" s="139" t="s">
        <v>241</v>
      </c>
      <c r="CC31" s="139" t="s">
        <v>241</v>
      </c>
      <c r="CD31" s="139" t="s">
        <v>241</v>
      </c>
      <c r="CE31" s="139" t="s">
        <v>241</v>
      </c>
      <c r="CF31" s="140" t="s">
        <v>241</v>
      </c>
      <c r="CG31" s="142" t="s">
        <v>241</v>
      </c>
      <c r="CH31" s="143" t="s">
        <v>241</v>
      </c>
      <c r="CI31" s="143" t="s">
        <v>241</v>
      </c>
      <c r="CJ31" s="143" t="s">
        <v>241</v>
      </c>
      <c r="CK31" s="143" t="s">
        <v>241</v>
      </c>
      <c r="CL31" s="145" t="s">
        <v>241</v>
      </c>
      <c r="CM31" s="127"/>
      <c r="CN31" s="122" t="s">
        <v>241</v>
      </c>
      <c r="CO31" s="123" t="s">
        <v>241</v>
      </c>
      <c r="CP31" s="123" t="s">
        <v>241</v>
      </c>
      <c r="CQ31" s="123" t="s">
        <v>241</v>
      </c>
      <c r="CR31" s="123" t="s">
        <v>241</v>
      </c>
      <c r="CS31" s="123" t="s">
        <v>241</v>
      </c>
      <c r="CT31" s="123" t="s">
        <v>241</v>
      </c>
      <c r="CU31" s="123" t="s">
        <v>241</v>
      </c>
      <c r="CV31" s="124" t="s">
        <v>241</v>
      </c>
      <c r="CW31" s="128">
        <v>7937</v>
      </c>
      <c r="CX31" s="123" t="s">
        <v>241</v>
      </c>
      <c r="CY31" s="123" t="s">
        <v>241</v>
      </c>
      <c r="CZ31" s="123" t="s">
        <v>241</v>
      </c>
      <c r="DA31" s="123" t="s">
        <v>241</v>
      </c>
      <c r="DB31" s="123" t="s">
        <v>241</v>
      </c>
      <c r="DC31" s="123" t="s">
        <v>241</v>
      </c>
      <c r="DD31" s="129" t="s">
        <v>241</v>
      </c>
      <c r="DE31" s="301"/>
      <c r="DF31" s="301"/>
      <c r="DG31" s="301"/>
    </row>
    <row r="32" spans="1:111" ht="27.75" customHeight="1">
      <c r="A32" s="648"/>
      <c r="B32" s="649"/>
      <c r="C32" s="649"/>
      <c r="D32" s="649"/>
      <c r="E32" s="649"/>
      <c r="F32" s="670" t="s">
        <v>248</v>
      </c>
      <c r="G32" s="651"/>
      <c r="H32" s="183">
        <f>SUM(H3:H31)</f>
        <v>76602</v>
      </c>
      <c r="I32" s="291"/>
      <c r="J32" s="331" t="s">
        <v>243</v>
      </c>
      <c r="K32" s="291"/>
      <c r="L32" s="291">
        <f t="shared" ref="L32:AG32" si="11">SUM(L3:L31)</f>
        <v>0</v>
      </c>
      <c r="M32" s="183">
        <f t="shared" si="11"/>
        <v>0</v>
      </c>
      <c r="N32" s="183">
        <f t="shared" si="11"/>
        <v>0</v>
      </c>
      <c r="O32" s="183">
        <f t="shared" si="11"/>
        <v>0</v>
      </c>
      <c r="P32" s="189">
        <f t="shared" si="11"/>
        <v>0</v>
      </c>
      <c r="Q32" s="292">
        <f t="shared" si="11"/>
        <v>0</v>
      </c>
      <c r="R32" s="293">
        <f t="shared" si="11"/>
        <v>35579</v>
      </c>
      <c r="S32" s="293">
        <f t="shared" si="11"/>
        <v>0</v>
      </c>
      <c r="T32" s="293">
        <f t="shared" si="11"/>
        <v>0</v>
      </c>
      <c r="U32" s="293">
        <f t="shared" si="11"/>
        <v>23743</v>
      </c>
      <c r="V32" s="293">
        <f t="shared" si="11"/>
        <v>6790</v>
      </c>
      <c r="W32" s="293">
        <f t="shared" si="11"/>
        <v>2003</v>
      </c>
      <c r="X32" s="293">
        <f t="shared" si="11"/>
        <v>0</v>
      </c>
      <c r="Y32" s="293">
        <f t="shared" si="11"/>
        <v>0</v>
      </c>
      <c r="Z32" s="293">
        <f t="shared" si="11"/>
        <v>0</v>
      </c>
      <c r="AA32" s="293">
        <f t="shared" si="11"/>
        <v>0</v>
      </c>
      <c r="AB32" s="293">
        <f t="shared" si="11"/>
        <v>0</v>
      </c>
      <c r="AC32" s="293">
        <f t="shared" si="11"/>
        <v>8487</v>
      </c>
      <c r="AD32" s="293">
        <f t="shared" si="11"/>
        <v>0</v>
      </c>
      <c r="AE32" s="293">
        <f t="shared" si="11"/>
        <v>0</v>
      </c>
      <c r="AF32" s="292">
        <f t="shared" si="11"/>
        <v>0</v>
      </c>
      <c r="AG32" s="294">
        <f t="shared" si="11"/>
        <v>0</v>
      </c>
      <c r="AH32" s="38"/>
      <c r="AI32" s="193">
        <f t="shared" ref="AI32:AM32" si="12">SUM(AI3:AI31)</f>
        <v>0</v>
      </c>
      <c r="AJ32" s="183">
        <f t="shared" si="12"/>
        <v>0</v>
      </c>
      <c r="AK32" s="183">
        <f t="shared" si="12"/>
        <v>0</v>
      </c>
      <c r="AL32" s="183">
        <f t="shared" si="12"/>
        <v>0</v>
      </c>
      <c r="AM32" s="184">
        <f t="shared" si="12"/>
        <v>0</v>
      </c>
      <c r="AN32" s="118"/>
      <c r="AO32" s="194">
        <f t="shared" ref="AO32:CL32" si="13">SUM(AO3:AO31)</f>
        <v>0</v>
      </c>
      <c r="AP32" s="183">
        <f t="shared" si="13"/>
        <v>0</v>
      </c>
      <c r="AQ32" s="183">
        <f t="shared" si="13"/>
        <v>0</v>
      </c>
      <c r="AR32" s="183">
        <f t="shared" si="13"/>
        <v>0</v>
      </c>
      <c r="AS32" s="183">
        <f t="shared" si="13"/>
        <v>0</v>
      </c>
      <c r="AT32" s="195">
        <f t="shared" si="13"/>
        <v>0</v>
      </c>
      <c r="AU32" s="183">
        <f t="shared" si="13"/>
        <v>0</v>
      </c>
      <c r="AV32" s="183">
        <f t="shared" si="13"/>
        <v>0</v>
      </c>
      <c r="AW32" s="183">
        <f t="shared" si="13"/>
        <v>0</v>
      </c>
      <c r="AX32" s="183">
        <f t="shared" si="13"/>
        <v>0</v>
      </c>
      <c r="AY32" s="195">
        <f t="shared" si="13"/>
        <v>0</v>
      </c>
      <c r="AZ32" s="182">
        <f t="shared" si="13"/>
        <v>0</v>
      </c>
      <c r="BA32" s="183">
        <f t="shared" si="13"/>
        <v>0</v>
      </c>
      <c r="BB32" s="183">
        <f t="shared" si="13"/>
        <v>0</v>
      </c>
      <c r="BC32" s="183">
        <f t="shared" si="13"/>
        <v>0</v>
      </c>
      <c r="BD32" s="182">
        <f t="shared" si="13"/>
        <v>0</v>
      </c>
      <c r="BE32" s="183">
        <f t="shared" si="13"/>
        <v>0</v>
      </c>
      <c r="BF32" s="183">
        <f t="shared" si="13"/>
        <v>0</v>
      </c>
      <c r="BG32" s="183">
        <f t="shared" si="13"/>
        <v>0</v>
      </c>
      <c r="BH32" s="183">
        <f t="shared" si="13"/>
        <v>0</v>
      </c>
      <c r="BI32" s="183">
        <f t="shared" si="13"/>
        <v>0</v>
      </c>
      <c r="BJ32" s="183">
        <f t="shared" si="13"/>
        <v>0</v>
      </c>
      <c r="BK32" s="183">
        <f t="shared" si="13"/>
        <v>0</v>
      </c>
      <c r="BL32" s="195">
        <f t="shared" si="13"/>
        <v>0</v>
      </c>
      <c r="BM32" s="183">
        <f t="shared" si="13"/>
        <v>0</v>
      </c>
      <c r="BN32" s="183">
        <f t="shared" si="13"/>
        <v>0</v>
      </c>
      <c r="BO32" s="183">
        <f t="shared" si="13"/>
        <v>0</v>
      </c>
      <c r="BP32" s="183">
        <f t="shared" si="13"/>
        <v>0</v>
      </c>
      <c r="BQ32" s="183">
        <f t="shared" si="13"/>
        <v>0</v>
      </c>
      <c r="BR32" s="195">
        <f t="shared" si="13"/>
        <v>0</v>
      </c>
      <c r="BS32" s="183">
        <f t="shared" si="13"/>
        <v>0</v>
      </c>
      <c r="BT32" s="183">
        <f t="shared" si="13"/>
        <v>0</v>
      </c>
      <c r="BU32" s="183">
        <f t="shared" si="13"/>
        <v>0</v>
      </c>
      <c r="BV32" s="183">
        <f t="shared" si="13"/>
        <v>0</v>
      </c>
      <c r="BW32" s="183">
        <f t="shared" si="13"/>
        <v>0</v>
      </c>
      <c r="BX32" s="183">
        <f t="shared" si="13"/>
        <v>0</v>
      </c>
      <c r="BY32" s="195">
        <f t="shared" si="13"/>
        <v>0</v>
      </c>
      <c r="BZ32" s="183">
        <f t="shared" si="13"/>
        <v>0</v>
      </c>
      <c r="CA32" s="183">
        <f t="shared" si="13"/>
        <v>0</v>
      </c>
      <c r="CB32" s="183">
        <f t="shared" si="13"/>
        <v>0</v>
      </c>
      <c r="CC32" s="183">
        <f t="shared" si="13"/>
        <v>0</v>
      </c>
      <c r="CD32" s="183">
        <f t="shared" si="13"/>
        <v>0</v>
      </c>
      <c r="CE32" s="183">
        <f t="shared" si="13"/>
        <v>0</v>
      </c>
      <c r="CF32" s="195">
        <f t="shared" si="13"/>
        <v>0</v>
      </c>
      <c r="CG32" s="183">
        <f t="shared" si="13"/>
        <v>0</v>
      </c>
      <c r="CH32" s="183">
        <f t="shared" si="13"/>
        <v>0</v>
      </c>
      <c r="CI32" s="183">
        <f t="shared" si="13"/>
        <v>0</v>
      </c>
      <c r="CJ32" s="183">
        <f t="shared" si="13"/>
        <v>0</v>
      </c>
      <c r="CK32" s="183">
        <f t="shared" si="13"/>
        <v>0</v>
      </c>
      <c r="CL32" s="196">
        <f t="shared" si="13"/>
        <v>0</v>
      </c>
      <c r="CM32" s="127"/>
      <c r="CN32" s="182">
        <f t="shared" ref="CN32:DD32" si="14">SUM(CN3:CN31)</f>
        <v>0</v>
      </c>
      <c r="CO32" s="183">
        <f t="shared" si="14"/>
        <v>0</v>
      </c>
      <c r="CP32" s="183">
        <f t="shared" si="14"/>
        <v>0</v>
      </c>
      <c r="CQ32" s="183">
        <f t="shared" si="14"/>
        <v>0</v>
      </c>
      <c r="CR32" s="183">
        <f t="shared" si="14"/>
        <v>0</v>
      </c>
      <c r="CS32" s="183">
        <f t="shared" si="14"/>
        <v>0</v>
      </c>
      <c r="CT32" s="183">
        <f t="shared" si="14"/>
        <v>0</v>
      </c>
      <c r="CU32" s="183">
        <f t="shared" si="14"/>
        <v>0</v>
      </c>
      <c r="CV32" s="195">
        <f t="shared" si="14"/>
        <v>0</v>
      </c>
      <c r="CW32" s="197">
        <f t="shared" si="14"/>
        <v>35579</v>
      </c>
      <c r="CX32" s="183">
        <f t="shared" si="14"/>
        <v>0</v>
      </c>
      <c r="CY32" s="183">
        <f t="shared" si="14"/>
        <v>0</v>
      </c>
      <c r="CZ32" s="183">
        <f t="shared" si="14"/>
        <v>23743</v>
      </c>
      <c r="DA32" s="183">
        <f t="shared" si="14"/>
        <v>6790</v>
      </c>
      <c r="DB32" s="183">
        <f t="shared" si="14"/>
        <v>2003</v>
      </c>
      <c r="DC32" s="183">
        <f t="shared" si="14"/>
        <v>8487</v>
      </c>
      <c r="DD32" s="184">
        <f t="shared" si="14"/>
        <v>0</v>
      </c>
      <c r="DE32" s="16"/>
      <c r="DF32" s="16"/>
      <c r="DG32" s="16"/>
    </row>
    <row r="33" spans="8:108" ht="18.75" customHeight="1">
      <c r="H33" s="320" t="s">
        <v>243</v>
      </c>
      <c r="I33" s="16"/>
      <c r="J33" s="199"/>
      <c r="K33" s="199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322" t="s">
        <v>243</v>
      </c>
      <c r="CX33" s="322" t="s">
        <v>243</v>
      </c>
      <c r="CY33" s="322" t="s">
        <v>243</v>
      </c>
      <c r="CZ33" s="322" t="s">
        <v>243</v>
      </c>
      <c r="DA33" s="322" t="s">
        <v>243</v>
      </c>
      <c r="DB33" s="322" t="s">
        <v>243</v>
      </c>
      <c r="DC33" s="322" t="s">
        <v>243</v>
      </c>
      <c r="DD33" s="322" t="s">
        <v>243</v>
      </c>
    </row>
    <row r="34" spans="8:108" ht="18.75" customHeight="1">
      <c r="H34" s="16"/>
      <c r="I34" s="16"/>
      <c r="J34" s="199"/>
      <c r="K34" s="199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</row>
    <row r="35" spans="8:108" ht="18.75" customHeight="1">
      <c r="H35" s="16"/>
      <c r="I35" s="16"/>
      <c r="J35" s="199"/>
      <c r="K35" s="199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</row>
    <row r="36" spans="8:108" ht="18.75" customHeight="1">
      <c r="H36" s="16"/>
      <c r="I36" s="16"/>
      <c r="J36" s="199"/>
      <c r="K36" s="199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</row>
    <row r="37" spans="8:108" ht="18.75" customHeight="1">
      <c r="H37" s="16"/>
      <c r="I37" s="16"/>
      <c r="J37" s="199"/>
      <c r="K37" s="199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</row>
    <row r="38" spans="8:108" ht="18.75" customHeight="1">
      <c r="H38" s="16"/>
      <c r="I38" s="16"/>
      <c r="J38" s="199"/>
      <c r="K38" s="199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</row>
    <row r="39" spans="8:108" ht="18.75" customHeight="1">
      <c r="H39" s="16"/>
      <c r="I39" s="16"/>
      <c r="J39" s="199"/>
      <c r="K39" s="199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</row>
    <row r="40" spans="8:108" ht="18.75" customHeight="1">
      <c r="H40" s="16"/>
      <c r="I40" s="16"/>
      <c r="J40" s="199"/>
      <c r="K40" s="199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</row>
    <row r="41" spans="8:108" ht="18.75" customHeight="1">
      <c r="H41" s="16"/>
      <c r="I41" s="16"/>
      <c r="J41" s="199"/>
      <c r="K41" s="199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</row>
    <row r="42" spans="8:108" ht="18.75" customHeight="1">
      <c r="H42" s="16"/>
      <c r="I42" s="16"/>
      <c r="J42" s="199"/>
      <c r="K42" s="199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</row>
    <row r="43" spans="8:108" ht="18.75" customHeight="1">
      <c r="H43" s="16"/>
      <c r="I43" s="16"/>
      <c r="J43" s="199"/>
      <c r="K43" s="199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</row>
    <row r="44" spans="8:108" ht="18.75" customHeight="1">
      <c r="H44" s="16"/>
      <c r="I44" s="16"/>
      <c r="J44" s="199"/>
      <c r="K44" s="199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</row>
    <row r="45" spans="8:108" ht="18.75" customHeight="1">
      <c r="H45" s="16"/>
      <c r="I45" s="16"/>
      <c r="J45" s="199"/>
      <c r="K45" s="199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</row>
    <row r="46" spans="8:108" ht="18.75" customHeight="1">
      <c r="H46" s="16"/>
      <c r="I46" s="16"/>
      <c r="J46" s="199"/>
      <c r="K46" s="199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</row>
    <row r="47" spans="8:108" ht="18.75" customHeight="1">
      <c r="H47" s="16"/>
      <c r="I47" s="16"/>
      <c r="J47" s="199"/>
      <c r="K47" s="199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</row>
    <row r="48" spans="8:108" ht="18.75" customHeight="1">
      <c r="H48" s="16"/>
      <c r="I48" s="16"/>
      <c r="J48" s="199"/>
      <c r="K48" s="199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</row>
    <row r="49" spans="10:11" ht="18.75" customHeight="1">
      <c r="J49" s="199"/>
      <c r="K49" s="199"/>
    </row>
    <row r="50" spans="10:11" ht="18.75" customHeight="1">
      <c r="J50" s="199"/>
      <c r="K50" s="199"/>
    </row>
    <row r="51" spans="10:11" ht="18.75" customHeight="1">
      <c r="J51" s="199"/>
      <c r="K51" s="199"/>
    </row>
    <row r="52" spans="10:11" ht="18.75" customHeight="1">
      <c r="J52" s="199"/>
      <c r="K52" s="199"/>
    </row>
    <row r="53" spans="10:11" ht="18.75" customHeight="1">
      <c r="J53" s="199"/>
      <c r="K53" s="199"/>
    </row>
    <row r="54" spans="10:11" ht="18.75" customHeight="1">
      <c r="J54" s="199"/>
      <c r="K54" s="199"/>
    </row>
    <row r="55" spans="10:11" ht="18.75" customHeight="1">
      <c r="J55" s="199"/>
      <c r="K55" s="199"/>
    </row>
    <row r="56" spans="10:11" ht="18.75" customHeight="1">
      <c r="J56" s="199"/>
      <c r="K56" s="199"/>
    </row>
    <row r="57" spans="10:11" ht="18.75" customHeight="1">
      <c r="J57" s="199"/>
      <c r="K57" s="199"/>
    </row>
    <row r="58" spans="10:11" ht="18.75" customHeight="1">
      <c r="J58" s="199"/>
      <c r="K58" s="199"/>
    </row>
    <row r="59" spans="10:11" ht="18.75" customHeight="1">
      <c r="J59" s="199"/>
      <c r="K59" s="199"/>
    </row>
    <row r="60" spans="10:11" ht="18.75" customHeight="1">
      <c r="J60" s="199"/>
      <c r="K60" s="199"/>
    </row>
    <row r="61" spans="10:11" ht="18.75" customHeight="1">
      <c r="J61" s="199"/>
      <c r="K61" s="199"/>
    </row>
    <row r="62" spans="10:11" ht="18.75" customHeight="1">
      <c r="J62" s="199"/>
      <c r="K62" s="199"/>
    </row>
    <row r="63" spans="10:11" ht="18.75" customHeight="1">
      <c r="J63" s="199"/>
      <c r="K63" s="199"/>
    </row>
    <row r="64" spans="10:11" ht="18.75" customHeight="1">
      <c r="J64" s="199"/>
      <c r="K64" s="199"/>
    </row>
    <row r="65" spans="10:11" ht="18.75" customHeight="1">
      <c r="J65" s="199"/>
      <c r="K65" s="199"/>
    </row>
    <row r="66" spans="10:11" ht="18.75" customHeight="1">
      <c r="J66" s="199"/>
      <c r="K66" s="199"/>
    </row>
    <row r="67" spans="10:11" ht="18.75" customHeight="1">
      <c r="J67" s="199"/>
      <c r="K67" s="199"/>
    </row>
    <row r="68" spans="10:11" ht="18.75" customHeight="1">
      <c r="J68" s="199"/>
      <c r="K68" s="199"/>
    </row>
    <row r="69" spans="10:11" ht="18.75" customHeight="1">
      <c r="J69" s="199"/>
      <c r="K69" s="199"/>
    </row>
    <row r="70" spans="10:11" ht="18.75" customHeight="1">
      <c r="J70" s="199"/>
      <c r="K70" s="199"/>
    </row>
    <row r="71" spans="10:11" ht="18.75" customHeight="1">
      <c r="J71" s="199"/>
      <c r="K71" s="199"/>
    </row>
    <row r="72" spans="10:11" ht="18.75" customHeight="1">
      <c r="J72" s="199"/>
      <c r="K72" s="199"/>
    </row>
    <row r="73" spans="10:11" ht="18.75" customHeight="1">
      <c r="J73" s="199"/>
      <c r="K73" s="199"/>
    </row>
    <row r="74" spans="10:11" ht="18.75" customHeight="1">
      <c r="J74" s="199"/>
      <c r="K74" s="199"/>
    </row>
    <row r="75" spans="10:11" ht="18.75" customHeight="1">
      <c r="J75" s="199"/>
      <c r="K75" s="199"/>
    </row>
    <row r="76" spans="10:11" ht="18.75" customHeight="1">
      <c r="J76" s="199"/>
      <c r="K76" s="199"/>
    </row>
    <row r="77" spans="10:11" ht="18.75" customHeight="1">
      <c r="J77" s="199"/>
      <c r="K77" s="199"/>
    </row>
    <row r="78" spans="10:11" ht="18.75" customHeight="1">
      <c r="J78" s="199"/>
      <c r="K78" s="199"/>
    </row>
    <row r="79" spans="10:11" ht="18.75" customHeight="1">
      <c r="J79" s="199"/>
      <c r="K79" s="199"/>
    </row>
    <row r="80" spans="10:11" ht="18.75" customHeight="1">
      <c r="J80" s="199"/>
      <c r="K80" s="199"/>
    </row>
    <row r="81" spans="10:11" ht="18.75" customHeight="1">
      <c r="J81" s="199"/>
      <c r="K81" s="199"/>
    </row>
    <row r="82" spans="10:11" ht="18.75" customHeight="1">
      <c r="J82" s="199"/>
      <c r="K82" s="199"/>
    </row>
    <row r="83" spans="10:11" ht="18.75" customHeight="1">
      <c r="J83" s="199"/>
      <c r="K83" s="199"/>
    </row>
    <row r="84" spans="10:11" ht="18.75" customHeight="1">
      <c r="J84" s="199"/>
      <c r="K84" s="199"/>
    </row>
    <row r="85" spans="10:11" ht="18.75" customHeight="1">
      <c r="J85" s="199"/>
      <c r="K85" s="199"/>
    </row>
    <row r="86" spans="10:11" ht="18.75" customHeight="1">
      <c r="J86" s="199"/>
      <c r="K86" s="199"/>
    </row>
    <row r="87" spans="10:11" ht="18.75" customHeight="1">
      <c r="J87" s="199"/>
      <c r="K87" s="199"/>
    </row>
    <row r="88" spans="10:11" ht="18.75" customHeight="1">
      <c r="J88" s="199"/>
      <c r="K88" s="199"/>
    </row>
    <row r="89" spans="10:11" ht="18.75" customHeight="1">
      <c r="J89" s="199"/>
      <c r="K89" s="199"/>
    </row>
    <row r="90" spans="10:11" ht="18.75" customHeight="1">
      <c r="J90" s="199"/>
      <c r="K90" s="199"/>
    </row>
    <row r="91" spans="10:11" ht="18.75" customHeight="1">
      <c r="J91" s="199"/>
      <c r="K91" s="199"/>
    </row>
    <row r="92" spans="10:11" ht="18.75" customHeight="1">
      <c r="J92" s="199"/>
      <c r="K92" s="199"/>
    </row>
    <row r="93" spans="10:11" ht="18.75" customHeight="1">
      <c r="J93" s="199"/>
      <c r="K93" s="199"/>
    </row>
    <row r="94" spans="10:11" ht="18.75" customHeight="1">
      <c r="J94" s="199"/>
      <c r="K94" s="199"/>
    </row>
    <row r="95" spans="10:11" ht="18.75" customHeight="1">
      <c r="J95" s="199"/>
      <c r="K95" s="199"/>
    </row>
    <row r="96" spans="10:11" ht="18.75" customHeight="1">
      <c r="J96" s="199"/>
      <c r="K96" s="199"/>
    </row>
    <row r="97" spans="10:11" ht="18.75" customHeight="1">
      <c r="J97" s="199"/>
      <c r="K97" s="199"/>
    </row>
    <row r="98" spans="10:11" ht="18.75" customHeight="1">
      <c r="J98" s="199"/>
      <c r="K98" s="199"/>
    </row>
    <row r="99" spans="10:11" ht="18.75" customHeight="1">
      <c r="J99" s="199"/>
      <c r="K99" s="199"/>
    </row>
    <row r="100" spans="10:11" ht="18.75" customHeight="1">
      <c r="J100" s="199"/>
      <c r="K100" s="199"/>
    </row>
    <row r="101" spans="10:11" ht="18.75" customHeight="1">
      <c r="J101" s="199"/>
      <c r="K101" s="199"/>
    </row>
    <row r="102" spans="10:11" ht="18.75" customHeight="1">
      <c r="J102" s="199"/>
      <c r="K102" s="199"/>
    </row>
    <row r="103" spans="10:11" ht="18.75" customHeight="1">
      <c r="J103" s="199"/>
      <c r="K103" s="199"/>
    </row>
    <row r="104" spans="10:11" ht="18.75" customHeight="1">
      <c r="J104" s="199"/>
      <c r="K104" s="199"/>
    </row>
    <row r="105" spans="10:11" ht="18.75" customHeight="1">
      <c r="J105" s="199"/>
      <c r="K105" s="199"/>
    </row>
    <row r="106" spans="10:11" ht="18.75" customHeight="1">
      <c r="J106" s="199"/>
      <c r="K106" s="199"/>
    </row>
    <row r="107" spans="10:11" ht="18.75" customHeight="1">
      <c r="J107" s="199"/>
      <c r="K107" s="199"/>
    </row>
    <row r="108" spans="10:11" ht="18.75" customHeight="1">
      <c r="J108" s="199"/>
      <c r="K108" s="199"/>
    </row>
    <row r="109" spans="10:11" ht="18.75" customHeight="1">
      <c r="J109" s="199"/>
      <c r="K109" s="199"/>
    </row>
    <row r="110" spans="10:11" ht="18.75" customHeight="1">
      <c r="J110" s="199"/>
      <c r="K110" s="199"/>
    </row>
    <row r="111" spans="10:11" ht="18.75" customHeight="1">
      <c r="J111" s="199"/>
      <c r="K111" s="199"/>
    </row>
    <row r="112" spans="10:11" ht="18.75" customHeight="1">
      <c r="J112" s="199"/>
      <c r="K112" s="199"/>
    </row>
    <row r="113" spans="10:11" ht="18.75" customHeight="1">
      <c r="J113" s="199"/>
      <c r="K113" s="199"/>
    </row>
    <row r="114" spans="10:11" ht="18.75" customHeight="1">
      <c r="J114" s="199"/>
      <c r="K114" s="199"/>
    </row>
    <row r="115" spans="10:11" ht="18.75" customHeight="1">
      <c r="J115" s="199"/>
      <c r="K115" s="199"/>
    </row>
    <row r="116" spans="10:11" ht="18.75" customHeight="1">
      <c r="J116" s="199"/>
      <c r="K116" s="199"/>
    </row>
    <row r="117" spans="10:11" ht="18.75" customHeight="1">
      <c r="J117" s="199"/>
      <c r="K117" s="199"/>
    </row>
    <row r="118" spans="10:11" ht="18.75" customHeight="1">
      <c r="J118" s="199"/>
      <c r="K118" s="199"/>
    </row>
    <row r="119" spans="10:11" ht="18.75" customHeight="1">
      <c r="J119" s="199"/>
      <c r="K119" s="199"/>
    </row>
    <row r="120" spans="10:11" ht="18.75" customHeight="1">
      <c r="J120" s="199"/>
      <c r="K120" s="199"/>
    </row>
    <row r="121" spans="10:11" ht="18.75" customHeight="1">
      <c r="J121" s="199"/>
      <c r="K121" s="199"/>
    </row>
    <row r="122" spans="10:11" ht="18.75" customHeight="1">
      <c r="J122" s="199"/>
      <c r="K122" s="199"/>
    </row>
    <row r="123" spans="10:11" ht="18.75" customHeight="1">
      <c r="J123" s="199"/>
      <c r="K123" s="199"/>
    </row>
    <row r="124" spans="10:11" ht="18.75" customHeight="1">
      <c r="J124" s="199"/>
      <c r="K124" s="199"/>
    </row>
    <row r="125" spans="10:11" ht="18.75" customHeight="1">
      <c r="J125" s="199"/>
      <c r="K125" s="199"/>
    </row>
    <row r="126" spans="10:11" ht="18.75" customHeight="1">
      <c r="J126" s="199"/>
      <c r="K126" s="199"/>
    </row>
    <row r="127" spans="10:11" ht="18.75" customHeight="1">
      <c r="J127" s="199"/>
      <c r="K127" s="199"/>
    </row>
    <row r="128" spans="10:11" ht="18.75" customHeight="1">
      <c r="J128" s="199"/>
      <c r="K128" s="199"/>
    </row>
    <row r="129" spans="10:11" ht="18.75" customHeight="1">
      <c r="J129" s="199"/>
      <c r="K129" s="199"/>
    </row>
    <row r="130" spans="10:11" ht="18.75" customHeight="1">
      <c r="J130" s="199"/>
      <c r="K130" s="199"/>
    </row>
    <row r="131" spans="10:11" ht="18.75" customHeight="1">
      <c r="J131" s="199"/>
      <c r="K131" s="199"/>
    </row>
    <row r="132" spans="10:11" ht="18.75" customHeight="1">
      <c r="J132" s="199"/>
      <c r="K132" s="199"/>
    </row>
    <row r="133" spans="10:11" ht="18.75" customHeight="1">
      <c r="J133" s="199"/>
      <c r="K133" s="199"/>
    </row>
    <row r="134" spans="10:11" ht="18.75" customHeight="1">
      <c r="J134" s="199"/>
      <c r="K134" s="199"/>
    </row>
    <row r="135" spans="10:11" ht="18.75" customHeight="1">
      <c r="J135" s="199"/>
      <c r="K135" s="199"/>
    </row>
    <row r="136" spans="10:11" ht="18.75" customHeight="1">
      <c r="J136" s="199"/>
      <c r="K136" s="199"/>
    </row>
    <row r="137" spans="10:11" ht="18.75" customHeight="1">
      <c r="J137" s="199"/>
      <c r="K137" s="199"/>
    </row>
    <row r="138" spans="10:11" ht="18.75" customHeight="1">
      <c r="J138" s="199"/>
      <c r="K138" s="199"/>
    </row>
    <row r="139" spans="10:11" ht="18.75" customHeight="1">
      <c r="J139" s="199"/>
      <c r="K139" s="199"/>
    </row>
    <row r="140" spans="10:11" ht="18.75" customHeight="1">
      <c r="J140" s="199"/>
      <c r="K140" s="199"/>
    </row>
    <row r="141" spans="10:11" ht="18.75" customHeight="1">
      <c r="J141" s="199"/>
      <c r="K141" s="199"/>
    </row>
    <row r="142" spans="10:11" ht="18.75" customHeight="1">
      <c r="J142" s="199"/>
      <c r="K142" s="199"/>
    </row>
    <row r="143" spans="10:11" ht="18.75" customHeight="1">
      <c r="J143" s="199"/>
      <c r="K143" s="199"/>
    </row>
    <row r="144" spans="10:11" ht="18.75" customHeight="1">
      <c r="J144" s="199"/>
      <c r="K144" s="199"/>
    </row>
    <row r="145" spans="10:11" ht="18.75" customHeight="1">
      <c r="J145" s="199"/>
      <c r="K145" s="199"/>
    </row>
    <row r="146" spans="10:11" ht="18.75" customHeight="1">
      <c r="J146" s="199"/>
      <c r="K146" s="199"/>
    </row>
    <row r="147" spans="10:11" ht="18.75" customHeight="1">
      <c r="J147" s="199"/>
      <c r="K147" s="199"/>
    </row>
    <row r="148" spans="10:11" ht="18.75" customHeight="1">
      <c r="J148" s="199"/>
      <c r="K148" s="199"/>
    </row>
    <row r="149" spans="10:11" ht="18.75" customHeight="1">
      <c r="J149" s="199"/>
      <c r="K149" s="199"/>
    </row>
    <row r="150" spans="10:11" ht="18.75" customHeight="1">
      <c r="J150" s="199"/>
      <c r="K150" s="199"/>
    </row>
    <row r="151" spans="10:11" ht="18.75" customHeight="1">
      <c r="J151" s="199"/>
      <c r="K151" s="199"/>
    </row>
    <row r="152" spans="10:11" ht="18.75" customHeight="1">
      <c r="J152" s="199"/>
      <c r="K152" s="199"/>
    </row>
    <row r="153" spans="10:11" ht="18.75" customHeight="1">
      <c r="J153" s="199"/>
      <c r="K153" s="199"/>
    </row>
    <row r="154" spans="10:11" ht="18.75" customHeight="1">
      <c r="J154" s="199"/>
      <c r="K154" s="199"/>
    </row>
    <row r="155" spans="10:11" ht="18.75" customHeight="1">
      <c r="J155" s="199"/>
      <c r="K155" s="199"/>
    </row>
    <row r="156" spans="10:11" ht="18.75" customHeight="1">
      <c r="J156" s="199"/>
      <c r="K156" s="199"/>
    </row>
    <row r="157" spans="10:11" ht="18.75" customHeight="1">
      <c r="J157" s="199"/>
      <c r="K157" s="199"/>
    </row>
    <row r="158" spans="10:11" ht="18.75" customHeight="1">
      <c r="J158" s="199"/>
      <c r="K158" s="199"/>
    </row>
    <row r="159" spans="10:11" ht="18.75" customHeight="1">
      <c r="J159" s="199"/>
      <c r="K159" s="199"/>
    </row>
    <row r="160" spans="10:11" ht="18.75" customHeight="1">
      <c r="J160" s="199"/>
      <c r="K160" s="199"/>
    </row>
    <row r="161" spans="10:11" ht="18.75" customHeight="1">
      <c r="J161" s="199"/>
      <c r="K161" s="199"/>
    </row>
    <row r="162" spans="10:11" ht="18.75" customHeight="1">
      <c r="J162" s="199"/>
      <c r="K162" s="199"/>
    </row>
    <row r="163" spans="10:11" ht="18.75" customHeight="1">
      <c r="J163" s="199"/>
      <c r="K163" s="199"/>
    </row>
    <row r="164" spans="10:11" ht="18.75" customHeight="1">
      <c r="J164" s="199"/>
      <c r="K164" s="199"/>
    </row>
    <row r="165" spans="10:11" ht="18.75" customHeight="1">
      <c r="J165" s="199"/>
      <c r="K165" s="199"/>
    </row>
    <row r="166" spans="10:11" ht="18.75" customHeight="1">
      <c r="J166" s="199"/>
      <c r="K166" s="199"/>
    </row>
    <row r="167" spans="10:11" ht="18.75" customHeight="1">
      <c r="J167" s="199"/>
      <c r="K167" s="199"/>
    </row>
    <row r="168" spans="10:11" ht="18.75" customHeight="1">
      <c r="J168" s="199"/>
      <c r="K168" s="199"/>
    </row>
    <row r="169" spans="10:11" ht="18.75" customHeight="1">
      <c r="J169" s="199"/>
      <c r="K169" s="199"/>
    </row>
    <row r="170" spans="10:11" ht="18.75" customHeight="1">
      <c r="J170" s="199"/>
      <c r="K170" s="199"/>
    </row>
    <row r="171" spans="10:11" ht="18.75" customHeight="1">
      <c r="J171" s="199"/>
      <c r="K171" s="199"/>
    </row>
    <row r="172" spans="10:11" ht="18.75" customHeight="1">
      <c r="J172" s="199"/>
      <c r="K172" s="199"/>
    </row>
    <row r="173" spans="10:11" ht="18.75" customHeight="1">
      <c r="J173" s="199"/>
      <c r="K173" s="199"/>
    </row>
    <row r="174" spans="10:11" ht="18.75" customHeight="1">
      <c r="J174" s="199"/>
      <c r="K174" s="199"/>
    </row>
    <row r="175" spans="10:11" ht="18.75" customHeight="1">
      <c r="J175" s="199"/>
      <c r="K175" s="199"/>
    </row>
  </sheetData>
  <sheetProtection algorithmName="SHA-512" hashValue="91WIqrtwFfHOAqr9znTnF3SfTmHU7Nl3+1PkPjWqlFfbwneyv1EkbtaefsKfWUcmoZvc2YHQH4ynMEYMAF3XyA==" saltValue="JLsltQQkFojsvG/l9dhcMQ==" spinCount="100000" sheet="1" objects="1" scenarios="1"/>
  <mergeCells count="12">
    <mergeCell ref="CN1:CV1"/>
    <mergeCell ref="CW1:DD1"/>
    <mergeCell ref="A2:B2"/>
    <mergeCell ref="A32:E32"/>
    <mergeCell ref="F32:G32"/>
    <mergeCell ref="AO1:AT1"/>
    <mergeCell ref="AU1:AY1"/>
    <mergeCell ref="AZ1:BL1"/>
    <mergeCell ref="BM1:BR1"/>
    <mergeCell ref="BS1:BY1"/>
    <mergeCell ref="BZ1:CF1"/>
    <mergeCell ref="CG1:CL1"/>
  </mergeCells>
  <phoneticPr fontId="85"/>
  <dataValidations count="1">
    <dataValidation type="list" allowBlank="1" showInputMessage="1" showErrorMessage="1" prompt=" - " sqref="F1:G1 F3:G31" xr:uid="{00000000-0002-0000-0400-000000000000}">
      <formula1>#REF!</formula1>
    </dataValidation>
  </dataValidations>
  <hyperlinks>
    <hyperlink ref="J32" location="Google_Sheet_Link_1041258303" display="支出内訳書" xr:uid="{00000000-0004-0000-0400-000000000000}"/>
    <hyperlink ref="H33" location="'支出内訳書'!G84" display="支出内訳書" xr:uid="{00000000-0004-0000-0400-000001000000}"/>
    <hyperlink ref="CW33" location="'支出内訳書'!G85" display="支出内訳書" xr:uid="{00000000-0004-0000-0400-000002000000}"/>
    <hyperlink ref="CX33" location="'支出内訳書'!G86" display="支出内訳書" xr:uid="{00000000-0004-0000-0400-000003000000}"/>
    <hyperlink ref="CY33" location="'支出内訳書'!G87" display="支出内訳書" xr:uid="{00000000-0004-0000-0400-000004000000}"/>
    <hyperlink ref="CZ33" location="'支出内訳書'!G88" display="支出内訳書" xr:uid="{00000000-0004-0000-0400-000005000000}"/>
    <hyperlink ref="DA33" location="'支出内訳書'!G89" display="支出内訳書" xr:uid="{00000000-0004-0000-0400-000006000000}"/>
    <hyperlink ref="DB33" location="'支出内訳書'!G90" display="支出内訳書" xr:uid="{00000000-0004-0000-0400-000007000000}"/>
    <hyperlink ref="DC33" location="'支出内訳書'!G91" display="支出内訳書" xr:uid="{00000000-0004-0000-0400-000008000000}"/>
    <hyperlink ref="DD33" location="'支出内訳書'!G92" display="支出内訳書" xr:uid="{00000000-0004-0000-0400-000009000000}"/>
  </hyperlinks>
  <pageMargins left="0.19685039370078741" right="0.39370078740157483" top="0.39370078740157477" bottom="0.19685039370078741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CFF"/>
    <pageSetUpPr fitToPage="1"/>
  </sheetPr>
  <dimension ref="A1:O1000"/>
  <sheetViews>
    <sheetView workbookViewId="0">
      <pane xSplit="2" ySplit="7" topLeftCell="E10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4.5" defaultRowHeight="15" customHeight="1"/>
  <cols>
    <col min="1" max="1" width="1.6640625" customWidth="1"/>
    <col min="2" max="2" width="24.6640625" customWidth="1"/>
    <col min="3" max="4" width="14.1640625" hidden="1" customWidth="1"/>
    <col min="5" max="5" width="22.5" customWidth="1"/>
    <col min="6" max="6" width="14.1640625" hidden="1" customWidth="1"/>
    <col min="7" max="7" width="46" customWidth="1"/>
    <col min="8" max="8" width="1.6640625" customWidth="1"/>
    <col min="9" max="9" width="4.6640625" customWidth="1"/>
    <col min="10" max="10" width="10.5" customWidth="1"/>
    <col min="11" max="11" width="10" customWidth="1"/>
    <col min="12" max="12" width="10.5" customWidth="1"/>
    <col min="13" max="13" width="4.5" customWidth="1"/>
    <col min="14" max="14" width="1.6640625" customWidth="1"/>
    <col min="15" max="15" width="10" customWidth="1"/>
  </cols>
  <sheetData>
    <row r="1" spans="1:15" ht="6" customHeight="1">
      <c r="A1" s="332"/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3"/>
      <c r="N1" s="332"/>
      <c r="O1" s="332"/>
    </row>
    <row r="2" spans="1:15" ht="27" customHeight="1">
      <c r="A2" s="332"/>
      <c r="B2" s="672">
        <v>45748</v>
      </c>
      <c r="C2" s="617"/>
      <c r="D2" s="334"/>
      <c r="E2" s="673" t="s">
        <v>249</v>
      </c>
      <c r="F2" s="617"/>
      <c r="G2" s="336"/>
      <c r="H2" s="337"/>
      <c r="I2" s="332"/>
      <c r="J2" s="336"/>
      <c r="K2" s="332"/>
      <c r="L2" s="332"/>
      <c r="M2" s="333"/>
      <c r="N2" s="332"/>
      <c r="O2" s="332"/>
    </row>
    <row r="3" spans="1:15" ht="18" customHeight="1">
      <c r="A3" s="332"/>
      <c r="B3" s="206"/>
      <c r="C3" s="674">
        <v>45671</v>
      </c>
      <c r="D3" s="617"/>
      <c r="E3" s="617"/>
      <c r="F3" s="675">
        <v>45777</v>
      </c>
      <c r="G3" s="617"/>
      <c r="H3" s="332"/>
      <c r="I3" s="339"/>
      <c r="J3" s="332"/>
      <c r="K3" s="332"/>
      <c r="L3" s="332"/>
      <c r="M3" s="333"/>
      <c r="N3" s="332"/>
      <c r="O3" s="332"/>
    </row>
    <row r="4" spans="1:15" ht="18" customHeight="1">
      <c r="A4" s="332"/>
      <c r="B4" s="206"/>
      <c r="C4" s="332"/>
      <c r="D4" s="332"/>
      <c r="E4" s="334"/>
      <c r="F4" s="334"/>
      <c r="G4" s="340">
        <v>45791</v>
      </c>
      <c r="H4" s="332"/>
      <c r="I4" s="332"/>
      <c r="J4" s="332"/>
      <c r="K4" s="332"/>
      <c r="L4" s="332"/>
      <c r="M4" s="333"/>
      <c r="N4" s="332"/>
      <c r="O4" s="332"/>
    </row>
    <row r="5" spans="1:15" ht="24" customHeight="1">
      <c r="A5" s="332"/>
      <c r="B5" s="341" t="s">
        <v>250</v>
      </c>
      <c r="C5" s="342"/>
      <c r="D5" s="342"/>
      <c r="E5" s="342"/>
      <c r="F5" s="342"/>
      <c r="G5" s="343" t="s">
        <v>251</v>
      </c>
      <c r="H5" s="332"/>
      <c r="I5" s="332"/>
      <c r="J5" s="332"/>
      <c r="K5" s="332"/>
      <c r="L5" s="332"/>
      <c r="M5" s="333"/>
      <c r="N5" s="332"/>
      <c r="O5" s="332"/>
    </row>
    <row r="6" spans="1:15" ht="31.5" customHeight="1">
      <c r="A6" s="344"/>
      <c r="B6" s="345" t="s">
        <v>239</v>
      </c>
      <c r="C6" s="81" t="s">
        <v>252</v>
      </c>
      <c r="D6" s="346" t="s">
        <v>253</v>
      </c>
      <c r="E6" s="81" t="s">
        <v>254</v>
      </c>
      <c r="F6" s="81" t="s">
        <v>255</v>
      </c>
      <c r="G6" s="347" t="s">
        <v>256</v>
      </c>
      <c r="H6" s="344"/>
      <c r="I6" s="344"/>
      <c r="J6" s="344"/>
      <c r="K6" s="344"/>
      <c r="L6" s="344"/>
      <c r="M6" s="348"/>
      <c r="N6" s="344"/>
      <c r="O6" s="344"/>
    </row>
    <row r="7" spans="1:15" ht="20.25" hidden="1" customHeight="1">
      <c r="A7" s="349"/>
      <c r="B7" s="350" t="s">
        <v>257</v>
      </c>
      <c r="C7" s="351"/>
      <c r="D7" s="352"/>
      <c r="E7" s="351"/>
      <c r="F7" s="351"/>
      <c r="G7" s="353" t="s">
        <v>258</v>
      </c>
      <c r="H7" s="349"/>
      <c r="I7" s="349"/>
      <c r="J7" s="349"/>
      <c r="K7" s="349"/>
      <c r="L7" s="349"/>
      <c r="M7" s="354"/>
      <c r="N7" s="349"/>
      <c r="O7" s="349"/>
    </row>
    <row r="8" spans="1:15" ht="20.25" customHeight="1">
      <c r="A8" s="349"/>
      <c r="B8" s="355" t="s">
        <v>259</v>
      </c>
      <c r="C8" s="356">
        <v>0</v>
      </c>
      <c r="D8" s="357"/>
      <c r="E8" s="356">
        <f>D8+現金出納帳!N128+預金出納帳!O946</f>
        <v>0</v>
      </c>
      <c r="F8" s="139">
        <f t="shared" ref="F8:F14" si="0">E8-C8</f>
        <v>0</v>
      </c>
      <c r="G8" s="358" t="s">
        <v>260</v>
      </c>
      <c r="H8" s="349"/>
      <c r="I8" s="349"/>
      <c r="J8" s="349"/>
      <c r="K8" s="349"/>
      <c r="L8" s="349"/>
      <c r="M8" s="354"/>
      <c r="N8" s="349"/>
      <c r="O8" s="349"/>
    </row>
    <row r="9" spans="1:15" ht="20.25" customHeight="1">
      <c r="A9" s="349"/>
      <c r="B9" s="359" t="s">
        <v>261</v>
      </c>
      <c r="C9" s="360">
        <v>0</v>
      </c>
      <c r="D9" s="361"/>
      <c r="E9" s="360">
        <f>D9+現金出納帳!O128+預金出納帳!P946</f>
        <v>6000</v>
      </c>
      <c r="F9" s="139">
        <f t="shared" si="0"/>
        <v>6000</v>
      </c>
      <c r="G9" s="362" t="s">
        <v>262</v>
      </c>
      <c r="H9" s="349"/>
      <c r="I9" s="349"/>
      <c r="J9" s="349"/>
      <c r="K9" s="349"/>
      <c r="L9" s="349"/>
      <c r="M9" s="354"/>
      <c r="N9" s="349"/>
      <c r="O9" s="349"/>
    </row>
    <row r="10" spans="1:15" ht="20.25" customHeight="1">
      <c r="A10" s="349"/>
      <c r="B10" s="359" t="s">
        <v>263</v>
      </c>
      <c r="C10" s="360">
        <v>0</v>
      </c>
      <c r="D10" s="361"/>
      <c r="E10" s="360">
        <f t="shared" ref="E10:E11" si="1">D10+0</f>
        <v>0</v>
      </c>
      <c r="F10" s="139">
        <f t="shared" si="0"/>
        <v>0</v>
      </c>
      <c r="G10" s="362" t="s">
        <v>264</v>
      </c>
      <c r="H10" s="349"/>
      <c r="I10" s="349"/>
      <c r="J10" s="349"/>
      <c r="K10" s="349"/>
      <c r="L10" s="349"/>
      <c r="M10" s="354"/>
      <c r="N10" s="349"/>
      <c r="O10" s="349"/>
    </row>
    <row r="11" spans="1:15" ht="20.25" customHeight="1">
      <c r="A11" s="349"/>
      <c r="B11" s="363" t="s">
        <v>265</v>
      </c>
      <c r="C11" s="360">
        <v>0</v>
      </c>
      <c r="D11" s="361"/>
      <c r="E11" s="360">
        <f t="shared" si="1"/>
        <v>0</v>
      </c>
      <c r="F11" s="139">
        <f t="shared" si="0"/>
        <v>0</v>
      </c>
      <c r="G11" s="362"/>
      <c r="H11" s="349"/>
      <c r="I11" s="349"/>
      <c r="J11" s="214"/>
      <c r="K11" s="37"/>
      <c r="L11" s="214"/>
      <c r="M11" s="354"/>
      <c r="N11" s="349"/>
      <c r="O11" s="349"/>
    </row>
    <row r="12" spans="1:15" ht="20.25" customHeight="1">
      <c r="A12" s="349"/>
      <c r="B12" s="363" t="s">
        <v>70</v>
      </c>
      <c r="C12" s="364">
        <v>0</v>
      </c>
      <c r="D12" s="365"/>
      <c r="E12" s="364">
        <f>D12+現金出納帳!P128+預金出納帳!Q946</f>
        <v>9934491</v>
      </c>
      <c r="F12" s="139">
        <f t="shared" si="0"/>
        <v>9934491</v>
      </c>
      <c r="G12" s="366"/>
      <c r="H12" s="349"/>
      <c r="I12" s="349"/>
      <c r="J12" s="214"/>
      <c r="K12" s="214"/>
      <c r="L12" s="214"/>
      <c r="M12" s="354"/>
      <c r="N12" s="349"/>
      <c r="O12" s="349"/>
    </row>
    <row r="13" spans="1:15" ht="20.25" customHeight="1">
      <c r="A13" s="349"/>
      <c r="B13" s="363" t="s">
        <v>266</v>
      </c>
      <c r="C13" s="364">
        <v>0</v>
      </c>
      <c r="D13" s="365"/>
      <c r="E13" s="364">
        <f>D13+現金出納帳!Q128+預金出納帳!R946</f>
        <v>56</v>
      </c>
      <c r="F13" s="139">
        <f t="shared" si="0"/>
        <v>56</v>
      </c>
      <c r="G13" s="367" t="s">
        <v>267</v>
      </c>
      <c r="H13" s="349"/>
      <c r="I13" s="349"/>
      <c r="J13" s="301"/>
      <c r="K13" s="301"/>
      <c r="L13" s="301"/>
      <c r="M13" s="354"/>
      <c r="N13" s="349"/>
      <c r="O13" s="349"/>
    </row>
    <row r="14" spans="1:15" ht="20.25" customHeight="1">
      <c r="A14" s="349"/>
      <c r="B14" s="363" t="s">
        <v>268</v>
      </c>
      <c r="C14" s="364">
        <v>0</v>
      </c>
      <c r="D14" s="365"/>
      <c r="E14" s="364">
        <f>D14+現金出納帳!R128+預金出納帳!S946</f>
        <v>0</v>
      </c>
      <c r="F14" s="139">
        <f t="shared" si="0"/>
        <v>0</v>
      </c>
      <c r="G14" s="367" t="s">
        <v>269</v>
      </c>
      <c r="H14" s="349"/>
      <c r="I14" s="349"/>
      <c r="J14" s="368" t="s">
        <v>270</v>
      </c>
      <c r="K14" s="301"/>
      <c r="L14" s="301"/>
      <c r="M14" s="354"/>
      <c r="N14" s="349"/>
      <c r="O14" s="349"/>
    </row>
    <row r="15" spans="1:15" ht="20.25" customHeight="1">
      <c r="A15" s="349"/>
      <c r="B15" s="369" t="s">
        <v>271</v>
      </c>
      <c r="C15" s="370">
        <f>SUM(C8:C14)</f>
        <v>0</v>
      </c>
      <c r="D15" s="371"/>
      <c r="E15" s="370">
        <f t="shared" ref="E15:F15" si="2">SUM(E8:E14)</f>
        <v>9940547</v>
      </c>
      <c r="F15" s="370">
        <f t="shared" si="2"/>
        <v>9940547</v>
      </c>
      <c r="G15" s="372"/>
      <c r="H15" s="349"/>
      <c r="I15" s="349"/>
      <c r="J15" s="300">
        <f>E15</f>
        <v>9940547</v>
      </c>
      <c r="K15" s="198" t="s">
        <v>272</v>
      </c>
      <c r="L15" s="301"/>
      <c r="M15" s="354"/>
      <c r="N15" s="349"/>
      <c r="O15" s="349"/>
    </row>
    <row r="16" spans="1:15" ht="20.25" customHeight="1">
      <c r="A16" s="349"/>
      <c r="B16" s="373" t="s">
        <v>273</v>
      </c>
      <c r="C16" s="360">
        <v>0</v>
      </c>
      <c r="D16" s="361"/>
      <c r="E16" s="360">
        <f>C16</f>
        <v>0</v>
      </c>
      <c r="F16" s="360"/>
      <c r="G16" s="374"/>
      <c r="H16" s="349"/>
      <c r="I16" s="349"/>
      <c r="J16" s="375">
        <f>収入内訳書!G33</f>
        <v>9940547</v>
      </c>
      <c r="K16" s="375" t="s">
        <v>274</v>
      </c>
      <c r="L16" s="375"/>
      <c r="M16" s="354"/>
      <c r="N16" s="349"/>
      <c r="O16" s="349"/>
    </row>
    <row r="17" spans="1:15" ht="20.25" customHeight="1">
      <c r="A17" s="349"/>
      <c r="B17" s="376" t="s">
        <v>275</v>
      </c>
      <c r="C17" s="377">
        <f>C15+C16</f>
        <v>0</v>
      </c>
      <c r="D17" s="378"/>
      <c r="E17" s="377">
        <f t="shared" ref="E17:F17" si="3">E15+E16</f>
        <v>9940547</v>
      </c>
      <c r="F17" s="377">
        <f t="shared" si="3"/>
        <v>9940547</v>
      </c>
      <c r="G17" s="379"/>
      <c r="H17" s="349"/>
      <c r="I17" s="380" t="s">
        <v>276</v>
      </c>
      <c r="J17" s="381">
        <f>J15-J16</f>
        <v>0</v>
      </c>
      <c r="K17" s="382" t="str">
        <f>IF(J15=J16,"OK","NG")</f>
        <v>OK</v>
      </c>
      <c r="L17" s="301"/>
      <c r="M17" s="354"/>
      <c r="N17" s="349"/>
      <c r="O17" s="349"/>
    </row>
    <row r="18" spans="1:15" ht="12" customHeight="1">
      <c r="A18" s="332"/>
      <c r="B18" s="342"/>
      <c r="C18" s="383"/>
      <c r="D18" s="383"/>
      <c r="E18" s="383"/>
      <c r="F18" s="383"/>
      <c r="G18" s="342"/>
      <c r="H18" s="332"/>
      <c r="I18" s="332"/>
      <c r="J18" s="332"/>
      <c r="K18" s="332"/>
      <c r="L18" s="332"/>
      <c r="M18" s="333"/>
      <c r="N18" s="332"/>
      <c r="O18" s="332"/>
    </row>
    <row r="19" spans="1:15" ht="24" customHeight="1">
      <c r="A19" s="332"/>
      <c r="B19" s="341" t="s">
        <v>277</v>
      </c>
      <c r="C19" s="342"/>
      <c r="D19" s="342"/>
      <c r="E19" s="342"/>
      <c r="F19" s="342"/>
      <c r="G19" s="342"/>
      <c r="H19" s="332"/>
      <c r="I19" s="332"/>
      <c r="J19" s="332"/>
      <c r="K19" s="332"/>
      <c r="L19" s="332"/>
      <c r="M19" s="333"/>
      <c r="N19" s="332"/>
      <c r="O19" s="332"/>
    </row>
    <row r="20" spans="1:15" ht="31.5" customHeight="1">
      <c r="A20" s="344"/>
      <c r="B20" s="345" t="s">
        <v>239</v>
      </c>
      <c r="C20" s="81" t="str">
        <f t="shared" ref="C20:F20" si="4">C6</f>
        <v>2025(R7)年
予算額</v>
      </c>
      <c r="D20" s="346" t="str">
        <f t="shared" si="4"/>
        <v>先月までの
実績額累計</v>
      </c>
      <c r="E20" s="81" t="str">
        <f t="shared" si="4"/>
        <v xml:space="preserve">2025(R7)年
実績額 </v>
      </c>
      <c r="F20" s="81" t="str">
        <f t="shared" si="4"/>
        <v>予算ー実績額</v>
      </c>
      <c r="G20" s="347" t="s">
        <v>256</v>
      </c>
      <c r="H20" s="344"/>
      <c r="I20" s="344"/>
      <c r="J20" s="344"/>
      <c r="K20" s="344"/>
      <c r="L20" s="344"/>
      <c r="M20" s="348"/>
      <c r="N20" s="344"/>
      <c r="O20" s="344"/>
    </row>
    <row r="21" spans="1:15" ht="20.25" customHeight="1">
      <c r="A21" s="349"/>
      <c r="B21" s="355" t="s">
        <v>49</v>
      </c>
      <c r="C21" s="123">
        <v>0</v>
      </c>
      <c r="D21" s="384"/>
      <c r="E21" s="123">
        <f>D21+現金出納帳!S128+預金出納帳!T946</f>
        <v>663273</v>
      </c>
      <c r="F21" s="123">
        <f t="shared" ref="F21:F38" si="5">C21-E21</f>
        <v>-663273</v>
      </c>
      <c r="G21" s="385" t="s">
        <v>278</v>
      </c>
      <c r="H21" s="349"/>
      <c r="I21" s="349"/>
      <c r="J21" s="349"/>
      <c r="K21" s="349"/>
      <c r="L21" s="349"/>
      <c r="M21" s="354"/>
      <c r="N21" s="349"/>
      <c r="O21" s="349"/>
    </row>
    <row r="22" spans="1:15" ht="20.25" customHeight="1">
      <c r="A22" s="349"/>
      <c r="B22" s="359" t="s">
        <v>50</v>
      </c>
      <c r="C22" s="139">
        <v>0</v>
      </c>
      <c r="D22" s="386"/>
      <c r="E22" s="123">
        <f>D22+現金出納帳!T128+預金出納帳!U946</f>
        <v>274705</v>
      </c>
      <c r="F22" s="139">
        <f t="shared" si="5"/>
        <v>-274705</v>
      </c>
      <c r="G22" s="385" t="s">
        <v>279</v>
      </c>
      <c r="H22" s="349"/>
      <c r="I22" s="349"/>
      <c r="J22" s="349"/>
      <c r="K22" s="349"/>
      <c r="L22" s="349"/>
      <c r="M22" s="354"/>
      <c r="N22" s="349"/>
      <c r="O22" s="349"/>
    </row>
    <row r="23" spans="1:15" ht="20.25" customHeight="1">
      <c r="A23" s="349"/>
      <c r="B23" s="359" t="s">
        <v>51</v>
      </c>
      <c r="C23" s="139">
        <v>0</v>
      </c>
      <c r="D23" s="386"/>
      <c r="E23" s="123">
        <f>D23+現金出納帳!U128+預金出納帳!V946</f>
        <v>589400</v>
      </c>
      <c r="F23" s="139">
        <f t="shared" si="5"/>
        <v>-589400</v>
      </c>
      <c r="G23" s="385" t="s">
        <v>280</v>
      </c>
      <c r="H23" s="349"/>
      <c r="I23" s="349"/>
      <c r="J23" s="349"/>
      <c r="K23" s="349"/>
      <c r="L23" s="349"/>
      <c r="M23" s="354"/>
      <c r="N23" s="349"/>
      <c r="O23" s="349"/>
    </row>
    <row r="24" spans="1:15" ht="20.25" customHeight="1">
      <c r="A24" s="349"/>
      <c r="B24" s="359" t="s">
        <v>52</v>
      </c>
      <c r="C24" s="139">
        <v>0</v>
      </c>
      <c r="D24" s="386"/>
      <c r="E24" s="123">
        <f>D24+現金出納帳!V128+預金出納帳!W946</f>
        <v>35004</v>
      </c>
      <c r="F24" s="139">
        <f t="shared" si="5"/>
        <v>-35004</v>
      </c>
      <c r="G24" s="385" t="s">
        <v>281</v>
      </c>
      <c r="H24" s="349"/>
      <c r="I24" s="349"/>
      <c r="J24" s="349"/>
      <c r="K24" s="349"/>
      <c r="L24" s="349"/>
      <c r="M24" s="354"/>
      <c r="N24" s="349"/>
      <c r="O24" s="349"/>
    </row>
    <row r="25" spans="1:15" ht="20.25" customHeight="1">
      <c r="A25" s="349"/>
      <c r="B25" s="359" t="s">
        <v>53</v>
      </c>
      <c r="C25" s="139">
        <v>0</v>
      </c>
      <c r="D25" s="386"/>
      <c r="E25" s="123">
        <f>D25+現金出納帳!W128+預金出納帳!X946</f>
        <v>23743</v>
      </c>
      <c r="F25" s="139">
        <f t="shared" si="5"/>
        <v>-23743</v>
      </c>
      <c r="G25" s="385" t="s">
        <v>282</v>
      </c>
      <c r="H25" s="349"/>
      <c r="I25" s="349"/>
      <c r="J25" s="349"/>
      <c r="K25" s="349"/>
      <c r="L25" s="349"/>
      <c r="M25" s="354"/>
      <c r="N25" s="349"/>
      <c r="O25" s="349"/>
    </row>
    <row r="26" spans="1:15" ht="20.25" customHeight="1">
      <c r="A26" s="349"/>
      <c r="B26" s="359" t="s">
        <v>54</v>
      </c>
      <c r="C26" s="139">
        <v>0</v>
      </c>
      <c r="D26" s="386"/>
      <c r="E26" s="123">
        <f>D26+現金出納帳!X128+預金出納帳!Y946</f>
        <v>235306</v>
      </c>
      <c r="F26" s="139">
        <f t="shared" si="5"/>
        <v>-235306</v>
      </c>
      <c r="G26" s="385" t="s">
        <v>283</v>
      </c>
      <c r="H26" s="349"/>
      <c r="I26" s="349"/>
      <c r="J26" s="349"/>
      <c r="K26" s="349"/>
      <c r="L26" s="349"/>
      <c r="M26" s="354"/>
      <c r="N26" s="349"/>
      <c r="O26" s="349"/>
    </row>
    <row r="27" spans="1:15" ht="20.25" customHeight="1">
      <c r="A27" s="349"/>
      <c r="B27" s="359" t="s">
        <v>55</v>
      </c>
      <c r="C27" s="139">
        <v>0</v>
      </c>
      <c r="D27" s="386"/>
      <c r="E27" s="123">
        <f>D27+現金出納帳!Y128+預金出納帳!Z946</f>
        <v>103498</v>
      </c>
      <c r="F27" s="139">
        <f t="shared" si="5"/>
        <v>-103498</v>
      </c>
      <c r="G27" s="385" t="s">
        <v>284</v>
      </c>
      <c r="H27" s="349"/>
      <c r="I27" s="349"/>
      <c r="J27" s="349"/>
      <c r="K27" s="349"/>
      <c r="L27" s="349"/>
      <c r="M27" s="354"/>
      <c r="N27" s="349"/>
      <c r="O27" s="349"/>
    </row>
    <row r="28" spans="1:15" ht="20.25" customHeight="1">
      <c r="A28" s="349"/>
      <c r="B28" s="359" t="s">
        <v>56</v>
      </c>
      <c r="C28" s="139">
        <v>0</v>
      </c>
      <c r="D28" s="386"/>
      <c r="E28" s="123">
        <f>D28+現金出納帳!Z128+預金出納帳!AA946</f>
        <v>0</v>
      </c>
      <c r="F28" s="139">
        <f t="shared" si="5"/>
        <v>0</v>
      </c>
      <c r="G28" s="385" t="s">
        <v>285</v>
      </c>
      <c r="H28" s="349"/>
      <c r="I28" s="349"/>
      <c r="J28" s="349"/>
      <c r="K28" s="349"/>
      <c r="L28" s="349"/>
      <c r="M28" s="354"/>
      <c r="N28" s="349"/>
      <c r="O28" s="349"/>
    </row>
    <row r="29" spans="1:15" ht="20.25" customHeight="1">
      <c r="A29" s="349"/>
      <c r="B29" s="359" t="s">
        <v>57</v>
      </c>
      <c r="C29" s="139">
        <v>0</v>
      </c>
      <c r="D29" s="386"/>
      <c r="E29" s="123">
        <f>D29+現金出納帳!AA128+預金出納帳!AB946</f>
        <v>0</v>
      </c>
      <c r="F29" s="139">
        <f t="shared" si="5"/>
        <v>0</v>
      </c>
      <c r="G29" s="385" t="s">
        <v>286</v>
      </c>
      <c r="H29" s="349"/>
      <c r="I29" s="349"/>
      <c r="J29" s="349"/>
      <c r="K29" s="349"/>
      <c r="L29" s="349"/>
      <c r="M29" s="354"/>
      <c r="N29" s="349"/>
      <c r="O29" s="349"/>
    </row>
    <row r="30" spans="1:15" ht="20.25" customHeight="1">
      <c r="A30" s="349"/>
      <c r="B30" s="359" t="s">
        <v>58</v>
      </c>
      <c r="C30" s="139">
        <v>0</v>
      </c>
      <c r="D30" s="386"/>
      <c r="E30" s="123">
        <f>D30+現金出納帳!AB128+預金出納帳!AC946</f>
        <v>0</v>
      </c>
      <c r="F30" s="139">
        <f t="shared" si="5"/>
        <v>0</v>
      </c>
      <c r="G30" s="385" t="s">
        <v>287</v>
      </c>
      <c r="H30" s="349"/>
      <c r="I30" s="349"/>
      <c r="J30" s="349"/>
      <c r="K30" s="349"/>
      <c r="L30" s="349"/>
      <c r="M30" s="354"/>
      <c r="N30" s="349"/>
      <c r="O30" s="349"/>
    </row>
    <row r="31" spans="1:15" ht="20.25" customHeight="1">
      <c r="A31" s="349"/>
      <c r="B31" s="359" t="s">
        <v>59</v>
      </c>
      <c r="C31" s="139">
        <v>0</v>
      </c>
      <c r="D31" s="386"/>
      <c r="E31" s="123">
        <f>D31+現金出納帳!AC128+預金出納帳!AD946</f>
        <v>0</v>
      </c>
      <c r="F31" s="139">
        <f t="shared" si="5"/>
        <v>0</v>
      </c>
      <c r="G31" s="385" t="s">
        <v>288</v>
      </c>
      <c r="H31" s="349"/>
      <c r="I31" s="349"/>
      <c r="J31" s="349"/>
      <c r="K31" s="349"/>
      <c r="L31" s="349"/>
      <c r="M31" s="354"/>
      <c r="N31" s="349"/>
      <c r="O31" s="349"/>
    </row>
    <row r="32" spans="1:15" ht="20.25" customHeight="1">
      <c r="A32" s="349"/>
      <c r="B32" s="359" t="s">
        <v>60</v>
      </c>
      <c r="C32" s="139">
        <v>0</v>
      </c>
      <c r="D32" s="387"/>
      <c r="E32" s="139">
        <f>D32+現金出納帳!AD128+預金出納帳!AE946</f>
        <v>0</v>
      </c>
      <c r="F32" s="139">
        <f t="shared" si="5"/>
        <v>0</v>
      </c>
      <c r="G32" s="385" t="s">
        <v>289</v>
      </c>
      <c r="H32" s="349"/>
      <c r="I32" s="349"/>
      <c r="J32" s="349"/>
      <c r="K32" s="349"/>
      <c r="L32" s="349"/>
      <c r="M32" s="354"/>
      <c r="N32" s="349"/>
      <c r="O32" s="349"/>
    </row>
    <row r="33" spans="1:15" ht="20.25" customHeight="1">
      <c r="A33" s="349"/>
      <c r="B33" s="359" t="s">
        <v>61</v>
      </c>
      <c r="C33" s="139">
        <v>0</v>
      </c>
      <c r="D33" s="387"/>
      <c r="E33" s="139">
        <f>D33+現金出納帳!AE128+預金出納帳!AF946</f>
        <v>8487</v>
      </c>
      <c r="F33" s="139">
        <f t="shared" si="5"/>
        <v>-8487</v>
      </c>
      <c r="G33" s="385" t="s">
        <v>290</v>
      </c>
      <c r="H33" s="349"/>
      <c r="I33" s="349"/>
      <c r="J33" s="349"/>
      <c r="K33" s="349"/>
      <c r="L33" s="349"/>
      <c r="M33" s="354"/>
      <c r="N33" s="349"/>
      <c r="O33" s="349"/>
    </row>
    <row r="34" spans="1:15" ht="20.25" customHeight="1">
      <c r="A34" s="349"/>
      <c r="B34" s="359" t="s">
        <v>62</v>
      </c>
      <c r="C34" s="139">
        <v>0</v>
      </c>
      <c r="D34" s="387"/>
      <c r="E34" s="139">
        <f>D34+現金出納帳!AF128+預金出納帳!AG946</f>
        <v>0</v>
      </c>
      <c r="F34" s="139">
        <f t="shared" si="5"/>
        <v>0</v>
      </c>
      <c r="G34" s="385" t="s">
        <v>291</v>
      </c>
      <c r="H34" s="349"/>
      <c r="I34" s="349"/>
      <c r="J34" s="349"/>
      <c r="K34" s="349"/>
      <c r="L34" s="349"/>
      <c r="M34" s="354"/>
      <c r="N34" s="349"/>
      <c r="O34" s="349"/>
    </row>
    <row r="35" spans="1:15" ht="20.25" customHeight="1">
      <c r="A35" s="349"/>
      <c r="B35" s="359" t="s">
        <v>111</v>
      </c>
      <c r="C35" s="139">
        <v>0</v>
      </c>
      <c r="D35" s="387"/>
      <c r="E35" s="139">
        <f>D35+現金出納帳!AG128+預金出納帳!AH946</f>
        <v>0</v>
      </c>
      <c r="F35" s="139">
        <f t="shared" si="5"/>
        <v>0</v>
      </c>
      <c r="G35" s="385" t="s">
        <v>292</v>
      </c>
      <c r="H35" s="349"/>
      <c r="I35" s="349"/>
      <c r="J35" s="368" t="s">
        <v>270</v>
      </c>
      <c r="K35" s="301"/>
      <c r="L35" s="349"/>
      <c r="M35" s="354"/>
      <c r="N35" s="349"/>
      <c r="O35" s="349"/>
    </row>
    <row r="36" spans="1:15" ht="20.25" customHeight="1">
      <c r="A36" s="349"/>
      <c r="B36" s="363" t="s">
        <v>64</v>
      </c>
      <c r="C36" s="143">
        <v>0</v>
      </c>
      <c r="D36" s="388"/>
      <c r="E36" s="139">
        <f>D36+現金出納帳!AH128+預金出納帳!AI946</f>
        <v>565078</v>
      </c>
      <c r="F36" s="139">
        <f t="shared" si="5"/>
        <v>-565078</v>
      </c>
      <c r="G36" s="389" t="s">
        <v>293</v>
      </c>
      <c r="H36" s="349"/>
      <c r="I36" s="349"/>
      <c r="J36" s="300">
        <f>E38</f>
        <v>2498494</v>
      </c>
      <c r="K36" s="198" t="s">
        <v>294</v>
      </c>
      <c r="L36" s="349"/>
      <c r="M36" s="354"/>
      <c r="N36" s="349"/>
      <c r="O36" s="349"/>
    </row>
    <row r="37" spans="1:15" ht="20.25" customHeight="1">
      <c r="A37" s="349"/>
      <c r="B37" s="363" t="s">
        <v>65</v>
      </c>
      <c r="C37" s="143">
        <v>0</v>
      </c>
      <c r="D37" s="390"/>
      <c r="E37" s="139">
        <f>D37+現金出納帳!AI128+預金出納帳!AJ946</f>
        <v>0</v>
      </c>
      <c r="F37" s="143">
        <f t="shared" si="5"/>
        <v>0</v>
      </c>
      <c r="G37" s="389"/>
      <c r="H37" s="349"/>
      <c r="I37" s="349"/>
      <c r="J37" s="375">
        <f>支出内訳書!G94</f>
        <v>2498494</v>
      </c>
      <c r="K37" s="375" t="s">
        <v>295</v>
      </c>
      <c r="L37" s="349"/>
      <c r="M37" s="354"/>
      <c r="N37" s="349"/>
      <c r="O37" s="349"/>
    </row>
    <row r="38" spans="1:15" ht="20.25" customHeight="1">
      <c r="A38" s="349"/>
      <c r="B38" s="369" t="s">
        <v>296</v>
      </c>
      <c r="C38" s="120">
        <f t="shared" ref="C38:E38" si="6">SUM(C21:C37)</f>
        <v>0</v>
      </c>
      <c r="D38" s="391">
        <f t="shared" si="6"/>
        <v>0</v>
      </c>
      <c r="E38" s="120">
        <f t="shared" si="6"/>
        <v>2498494</v>
      </c>
      <c r="F38" s="120">
        <f t="shared" si="5"/>
        <v>-2498494</v>
      </c>
      <c r="G38" s="392"/>
      <c r="H38" s="349"/>
      <c r="I38" s="380" t="s">
        <v>276</v>
      </c>
      <c r="J38" s="381">
        <f>J36-J37</f>
        <v>0</v>
      </c>
      <c r="K38" s="382" t="str">
        <f>IF(J36=J37,"OK","NG")</f>
        <v>OK</v>
      </c>
      <c r="L38" s="349"/>
      <c r="M38" s="354"/>
      <c r="N38" s="349"/>
      <c r="O38" s="349"/>
    </row>
    <row r="39" spans="1:15" ht="20.25" customHeight="1">
      <c r="A39" s="349"/>
      <c r="B39" s="393" t="s">
        <v>297</v>
      </c>
      <c r="C39" s="139">
        <f>C15-C38</f>
        <v>0</v>
      </c>
      <c r="D39" s="387">
        <v>0</v>
      </c>
      <c r="E39" s="139">
        <f>E15-E38</f>
        <v>7442053</v>
      </c>
      <c r="F39" s="139"/>
      <c r="G39" s="394"/>
      <c r="H39" s="349"/>
      <c r="I39" s="349"/>
      <c r="J39" s="349"/>
      <c r="K39" s="349"/>
      <c r="L39" s="349"/>
      <c r="M39" s="354"/>
      <c r="N39" s="349"/>
      <c r="O39" s="349"/>
    </row>
    <row r="40" spans="1:15" ht="20.25" customHeight="1">
      <c r="A40" s="349"/>
      <c r="B40" s="393" t="s">
        <v>298</v>
      </c>
      <c r="C40" s="139">
        <f>C17-C38</f>
        <v>0</v>
      </c>
      <c r="D40" s="387">
        <v>0</v>
      </c>
      <c r="E40" s="139">
        <f>E17-E38</f>
        <v>7442053</v>
      </c>
      <c r="F40" s="139"/>
      <c r="G40" s="385" t="s">
        <v>299</v>
      </c>
      <c r="H40" s="349"/>
      <c r="I40" s="349"/>
      <c r="J40" s="349"/>
      <c r="K40" s="349"/>
      <c r="L40" s="349"/>
      <c r="M40" s="354"/>
      <c r="N40" s="349"/>
      <c r="O40" s="349"/>
    </row>
    <row r="41" spans="1:15" ht="20.25" customHeight="1">
      <c r="A41" s="349"/>
      <c r="B41" s="376" t="s">
        <v>300</v>
      </c>
      <c r="C41" s="377">
        <f>C38+C40</f>
        <v>0</v>
      </c>
      <c r="D41" s="378">
        <v>0</v>
      </c>
      <c r="E41" s="377">
        <f>E38+E40</f>
        <v>9940547</v>
      </c>
      <c r="F41" s="377"/>
      <c r="G41" s="395"/>
      <c r="H41" s="349"/>
      <c r="I41" s="349"/>
      <c r="J41" s="349"/>
      <c r="K41" s="349"/>
      <c r="L41" s="349"/>
      <c r="M41" s="354"/>
      <c r="N41" s="349"/>
      <c r="O41" s="349"/>
    </row>
    <row r="42" spans="1:15" ht="6" customHeight="1">
      <c r="A42" s="332"/>
      <c r="B42" s="332"/>
      <c r="C42" s="332"/>
      <c r="D42" s="332"/>
      <c r="E42" s="332"/>
      <c r="F42" s="332"/>
      <c r="G42" s="332"/>
      <c r="H42" s="332"/>
      <c r="I42" s="332"/>
      <c r="J42" s="332"/>
      <c r="K42" s="332"/>
      <c r="L42" s="332"/>
      <c r="M42" s="333"/>
      <c r="N42" s="332"/>
      <c r="O42" s="332"/>
    </row>
    <row r="43" spans="1:15" ht="15.75" customHeight="1">
      <c r="A43" s="332"/>
      <c r="B43" s="332"/>
      <c r="C43" s="332"/>
      <c r="D43" s="332"/>
      <c r="E43" s="332"/>
      <c r="F43" s="332"/>
      <c r="G43" s="332"/>
      <c r="H43" s="332"/>
      <c r="I43" s="332"/>
      <c r="J43" s="332"/>
      <c r="K43" s="332"/>
      <c r="L43" s="332"/>
      <c r="M43" s="333"/>
      <c r="N43" s="332"/>
      <c r="O43" s="332"/>
    </row>
    <row r="44" spans="1:15" ht="15.75" customHeight="1">
      <c r="A44" s="332"/>
      <c r="B44" s="332"/>
      <c r="C44" s="332"/>
      <c r="D44" s="332"/>
      <c r="E44" s="332"/>
      <c r="F44" s="332"/>
      <c r="G44" s="332"/>
      <c r="H44" s="332"/>
      <c r="I44" s="332"/>
      <c r="J44" s="332"/>
      <c r="K44" s="332"/>
      <c r="L44" s="332"/>
      <c r="M44" s="333"/>
      <c r="N44" s="332"/>
      <c r="O44" s="332"/>
    </row>
    <row r="45" spans="1:15" ht="15.75" customHeight="1">
      <c r="A45" s="396"/>
      <c r="B45" s="89"/>
      <c r="C45" s="397"/>
      <c r="D45" s="398" t="s">
        <v>301</v>
      </c>
      <c r="E45" s="399"/>
      <c r="F45" s="399"/>
      <c r="G45" s="399"/>
      <c r="H45" s="399"/>
      <c r="I45" s="399"/>
      <c r="J45" s="400"/>
      <c r="K45" s="401"/>
      <c r="L45" s="401"/>
      <c r="M45" s="402"/>
      <c r="N45" s="396"/>
      <c r="O45" s="401"/>
    </row>
    <row r="46" spans="1:15" ht="33" customHeight="1">
      <c r="A46" s="332"/>
      <c r="B46" s="332"/>
      <c r="C46" s="332"/>
      <c r="D46" s="346" t="s">
        <v>253</v>
      </c>
      <c r="E46" s="332"/>
      <c r="F46" s="332"/>
      <c r="G46" s="332"/>
      <c r="H46" s="332"/>
      <c r="I46" s="332"/>
      <c r="J46" s="332"/>
      <c r="K46" s="332"/>
      <c r="L46" s="332"/>
      <c r="M46" s="333"/>
      <c r="N46" s="332"/>
      <c r="O46" s="332"/>
    </row>
    <row r="47" spans="1:15" ht="14.25" customHeight="1">
      <c r="A47" s="332"/>
      <c r="B47" s="332"/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3"/>
      <c r="N47" s="332"/>
      <c r="O47" s="332"/>
    </row>
    <row r="48" spans="1:15" ht="14.25" customHeight="1">
      <c r="A48" s="332"/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3"/>
      <c r="N48" s="332"/>
      <c r="O48" s="332"/>
    </row>
    <row r="49" spans="1:15" ht="14.25" customHeight="1">
      <c r="A49" s="332"/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333"/>
      <c r="N49" s="332"/>
      <c r="O49" s="332"/>
    </row>
    <row r="50" spans="1:15" ht="14.25" customHeight="1">
      <c r="A50" s="332"/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32"/>
      <c r="M50" s="333"/>
      <c r="N50" s="332"/>
      <c r="O50" s="332"/>
    </row>
    <row r="51" spans="1:15" ht="14.25" customHeight="1">
      <c r="A51" s="332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3"/>
      <c r="N51" s="332"/>
      <c r="O51" s="332"/>
    </row>
    <row r="52" spans="1:15" ht="14.25" customHeight="1">
      <c r="A52" s="332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3"/>
      <c r="N52" s="332"/>
      <c r="O52" s="332"/>
    </row>
    <row r="53" spans="1:15" ht="14.25" customHeight="1">
      <c r="A53" s="332"/>
      <c r="B53" s="332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3"/>
      <c r="N53" s="332"/>
      <c r="O53" s="332"/>
    </row>
    <row r="54" spans="1:15" ht="14.25" customHeight="1">
      <c r="A54" s="332"/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3"/>
      <c r="N54" s="332"/>
      <c r="O54" s="332"/>
    </row>
    <row r="55" spans="1:15" ht="14.25" customHeight="1">
      <c r="A55" s="332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3"/>
      <c r="N55" s="332"/>
      <c r="O55" s="332"/>
    </row>
    <row r="56" spans="1:15" ht="14.25" customHeight="1">
      <c r="A56" s="332"/>
      <c r="B56" s="332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3"/>
      <c r="N56" s="332"/>
      <c r="O56" s="332"/>
    </row>
    <row r="57" spans="1:15" ht="14.25" customHeight="1">
      <c r="A57" s="332"/>
      <c r="B57" s="332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3"/>
      <c r="N57" s="332"/>
      <c r="O57" s="332"/>
    </row>
    <row r="58" spans="1:15" ht="14.25" customHeight="1">
      <c r="A58" s="332"/>
      <c r="B58" s="332"/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3"/>
      <c r="N58" s="332"/>
      <c r="O58" s="332"/>
    </row>
    <row r="59" spans="1:15" ht="14.25" customHeight="1">
      <c r="A59" s="332"/>
      <c r="B59" s="332"/>
      <c r="C59" s="332"/>
      <c r="D59" s="332"/>
      <c r="E59" s="332"/>
      <c r="F59" s="332"/>
      <c r="G59" s="332"/>
      <c r="H59" s="332"/>
      <c r="I59" s="332"/>
      <c r="J59" s="332"/>
      <c r="K59" s="332"/>
      <c r="L59" s="332"/>
      <c r="M59" s="333"/>
      <c r="N59" s="332"/>
      <c r="O59" s="332"/>
    </row>
    <row r="60" spans="1:15" ht="14.25" customHeight="1">
      <c r="A60" s="332"/>
      <c r="B60" s="332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3"/>
      <c r="N60" s="332"/>
      <c r="O60" s="332"/>
    </row>
    <row r="61" spans="1:15" ht="14.25" customHeight="1">
      <c r="A61" s="332"/>
      <c r="B61" s="332"/>
      <c r="C61" s="332"/>
      <c r="D61" s="332"/>
      <c r="E61" s="332"/>
      <c r="F61" s="332"/>
      <c r="G61" s="332"/>
      <c r="H61" s="332"/>
      <c r="I61" s="332"/>
      <c r="J61" s="332"/>
      <c r="K61" s="332"/>
      <c r="L61" s="332"/>
      <c r="M61" s="333"/>
      <c r="N61" s="332"/>
      <c r="O61" s="332"/>
    </row>
    <row r="62" spans="1:15" ht="14.25" customHeight="1">
      <c r="A62" s="332"/>
      <c r="B62" s="332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3"/>
      <c r="N62" s="332"/>
      <c r="O62" s="332"/>
    </row>
    <row r="63" spans="1:15" ht="14.25" customHeight="1">
      <c r="A63" s="332"/>
      <c r="B63" s="332"/>
      <c r="C63" s="332"/>
      <c r="D63" s="332"/>
      <c r="E63" s="332"/>
      <c r="F63" s="332"/>
      <c r="G63" s="332"/>
      <c r="H63" s="332"/>
      <c r="I63" s="332"/>
      <c r="J63" s="332"/>
      <c r="K63" s="332"/>
      <c r="L63" s="332"/>
      <c r="M63" s="333"/>
      <c r="N63" s="332"/>
      <c r="O63" s="332"/>
    </row>
    <row r="64" spans="1:15" ht="14.25" customHeight="1">
      <c r="A64" s="332"/>
      <c r="B64" s="332"/>
      <c r="C64" s="332"/>
      <c r="D64" s="332"/>
      <c r="E64" s="332"/>
      <c r="F64" s="332"/>
      <c r="G64" s="332"/>
      <c r="H64" s="332"/>
      <c r="I64" s="332"/>
      <c r="J64" s="332"/>
      <c r="K64" s="332"/>
      <c r="L64" s="332"/>
      <c r="M64" s="333"/>
      <c r="N64" s="332"/>
      <c r="O64" s="332"/>
    </row>
    <row r="65" spans="1:15" ht="14.25" customHeight="1">
      <c r="A65" s="332"/>
      <c r="B65" s="332"/>
      <c r="C65" s="332"/>
      <c r="D65" s="332"/>
      <c r="E65" s="332"/>
      <c r="F65" s="332"/>
      <c r="G65" s="332"/>
      <c r="H65" s="332"/>
      <c r="I65" s="332"/>
      <c r="J65" s="332"/>
      <c r="K65" s="332"/>
      <c r="L65" s="332"/>
      <c r="M65" s="333"/>
      <c r="N65" s="332"/>
      <c r="O65" s="332"/>
    </row>
    <row r="66" spans="1:15" ht="14.25" customHeight="1">
      <c r="A66" s="332"/>
      <c r="B66" s="332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3"/>
      <c r="N66" s="332"/>
      <c r="O66" s="332"/>
    </row>
    <row r="67" spans="1:15" ht="14.25" customHeight="1">
      <c r="A67" s="332"/>
      <c r="B67" s="332"/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3"/>
      <c r="N67" s="332"/>
      <c r="O67" s="332"/>
    </row>
    <row r="68" spans="1:15" ht="14.25" customHeight="1">
      <c r="A68" s="332"/>
      <c r="B68" s="332"/>
      <c r="C68" s="332"/>
      <c r="D68" s="332"/>
      <c r="E68" s="332"/>
      <c r="F68" s="332"/>
      <c r="G68" s="332"/>
      <c r="H68" s="332"/>
      <c r="I68" s="332"/>
      <c r="J68" s="332"/>
      <c r="K68" s="332"/>
      <c r="L68" s="332"/>
      <c r="M68" s="333"/>
      <c r="N68" s="332"/>
      <c r="O68" s="332"/>
    </row>
    <row r="69" spans="1:15" ht="14.25" customHeight="1">
      <c r="A69" s="332"/>
      <c r="B69" s="332"/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3"/>
      <c r="N69" s="332"/>
      <c r="O69" s="332"/>
    </row>
    <row r="70" spans="1:15" ht="14.25" customHeight="1">
      <c r="A70" s="332"/>
      <c r="B70" s="332"/>
      <c r="C70" s="332"/>
      <c r="D70" s="332"/>
      <c r="E70" s="332"/>
      <c r="F70" s="332"/>
      <c r="G70" s="332"/>
      <c r="H70" s="332"/>
      <c r="I70" s="332"/>
      <c r="J70" s="332"/>
      <c r="K70" s="332"/>
      <c r="L70" s="332"/>
      <c r="M70" s="333"/>
      <c r="N70" s="332"/>
      <c r="O70" s="332"/>
    </row>
    <row r="71" spans="1:15" ht="14.25" customHeight="1">
      <c r="A71" s="332"/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3"/>
      <c r="N71" s="332"/>
      <c r="O71" s="332"/>
    </row>
    <row r="72" spans="1:15" ht="14.25" customHeight="1">
      <c r="A72" s="332"/>
      <c r="B72" s="332"/>
      <c r="C72" s="332"/>
      <c r="D72" s="332"/>
      <c r="E72" s="332"/>
      <c r="F72" s="332"/>
      <c r="G72" s="332"/>
      <c r="H72" s="332"/>
      <c r="I72" s="332"/>
      <c r="J72" s="332"/>
      <c r="K72" s="332"/>
      <c r="L72" s="332"/>
      <c r="M72" s="333"/>
      <c r="N72" s="332"/>
      <c r="O72" s="332"/>
    </row>
    <row r="73" spans="1:15" ht="14.25" customHeight="1">
      <c r="A73" s="332"/>
      <c r="B73" s="332"/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3"/>
      <c r="N73" s="332"/>
      <c r="O73" s="332"/>
    </row>
    <row r="74" spans="1:15" ht="14.25" customHeight="1">
      <c r="A74" s="332"/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3"/>
      <c r="N74" s="332"/>
      <c r="O74" s="332"/>
    </row>
    <row r="75" spans="1:15" ht="14.25" customHeight="1">
      <c r="A75" s="332"/>
      <c r="B75" s="332"/>
      <c r="C75" s="332"/>
      <c r="D75" s="332"/>
      <c r="E75" s="332"/>
      <c r="F75" s="332"/>
      <c r="G75" s="332"/>
      <c r="H75" s="332"/>
      <c r="I75" s="332"/>
      <c r="J75" s="332"/>
      <c r="K75" s="332"/>
      <c r="L75" s="332"/>
      <c r="M75" s="333"/>
      <c r="N75" s="332"/>
      <c r="O75" s="332"/>
    </row>
    <row r="76" spans="1:15" ht="14.25" customHeight="1">
      <c r="A76" s="332"/>
      <c r="B76" s="332"/>
      <c r="C76" s="332"/>
      <c r="D76" s="332"/>
      <c r="E76" s="332"/>
      <c r="F76" s="332"/>
      <c r="G76" s="332"/>
      <c r="H76" s="332"/>
      <c r="I76" s="332"/>
      <c r="J76" s="332"/>
      <c r="K76" s="332"/>
      <c r="L76" s="332"/>
      <c r="M76" s="333"/>
      <c r="N76" s="332"/>
      <c r="O76" s="332"/>
    </row>
    <row r="77" spans="1:15" ht="14.25" customHeight="1">
      <c r="A77" s="332"/>
      <c r="B77" s="332"/>
      <c r="C77" s="332"/>
      <c r="D77" s="332"/>
      <c r="E77" s="332"/>
      <c r="F77" s="332"/>
      <c r="G77" s="332"/>
      <c r="H77" s="332"/>
      <c r="I77" s="332"/>
      <c r="J77" s="332"/>
      <c r="K77" s="332"/>
      <c r="L77" s="332"/>
      <c r="M77" s="333"/>
      <c r="N77" s="332"/>
      <c r="O77" s="332"/>
    </row>
    <row r="78" spans="1:15" ht="14.25" customHeight="1">
      <c r="A78" s="332"/>
      <c r="B78" s="332"/>
      <c r="C78" s="332"/>
      <c r="D78" s="332"/>
      <c r="E78" s="332"/>
      <c r="F78" s="332"/>
      <c r="G78" s="332"/>
      <c r="H78" s="332"/>
      <c r="I78" s="332"/>
      <c r="J78" s="332"/>
      <c r="K78" s="332"/>
      <c r="L78" s="332"/>
      <c r="M78" s="333"/>
      <c r="N78" s="332"/>
      <c r="O78" s="332"/>
    </row>
    <row r="79" spans="1:15" ht="14.25" customHeight="1">
      <c r="A79" s="332"/>
      <c r="B79" s="332"/>
      <c r="C79" s="332"/>
      <c r="D79" s="332"/>
      <c r="E79" s="332"/>
      <c r="F79" s="332"/>
      <c r="G79" s="332"/>
      <c r="H79" s="332"/>
      <c r="I79" s="332"/>
      <c r="J79" s="332"/>
      <c r="K79" s="332"/>
      <c r="L79" s="332"/>
      <c r="M79" s="333"/>
      <c r="N79" s="332"/>
      <c r="O79" s="332"/>
    </row>
    <row r="80" spans="1:15" ht="14.25" customHeight="1">
      <c r="A80" s="332"/>
      <c r="B80" s="332"/>
      <c r="C80" s="332"/>
      <c r="D80" s="332"/>
      <c r="E80" s="332"/>
      <c r="F80" s="332"/>
      <c r="G80" s="332"/>
      <c r="H80" s="332"/>
      <c r="I80" s="332"/>
      <c r="J80" s="332"/>
      <c r="K80" s="332"/>
      <c r="L80" s="332"/>
      <c r="M80" s="333"/>
      <c r="N80" s="332"/>
      <c r="O80" s="332"/>
    </row>
    <row r="81" spans="1:15" ht="14.25" customHeight="1">
      <c r="A81" s="332"/>
      <c r="B81" s="332"/>
      <c r="C81" s="332"/>
      <c r="D81" s="332"/>
      <c r="E81" s="332"/>
      <c r="F81" s="332"/>
      <c r="G81" s="332"/>
      <c r="H81" s="332"/>
      <c r="I81" s="332"/>
      <c r="J81" s="332"/>
      <c r="K81" s="332"/>
      <c r="L81" s="332"/>
      <c r="M81" s="333"/>
      <c r="N81" s="332"/>
      <c r="O81" s="332"/>
    </row>
    <row r="82" spans="1:15" ht="14.25" customHeight="1">
      <c r="A82" s="332"/>
      <c r="B82" s="332"/>
      <c r="C82" s="332"/>
      <c r="D82" s="332"/>
      <c r="E82" s="332"/>
      <c r="F82" s="332"/>
      <c r="G82" s="332"/>
      <c r="H82" s="332"/>
      <c r="I82" s="332"/>
      <c r="J82" s="332"/>
      <c r="K82" s="332"/>
      <c r="L82" s="332"/>
      <c r="M82" s="333"/>
      <c r="N82" s="332"/>
      <c r="O82" s="332"/>
    </row>
    <row r="83" spans="1:15" ht="14.25" customHeight="1">
      <c r="A83" s="332"/>
      <c r="B83" s="332"/>
      <c r="C83" s="332"/>
      <c r="D83" s="332"/>
      <c r="E83" s="332"/>
      <c r="F83" s="332"/>
      <c r="G83" s="332"/>
      <c r="H83" s="332"/>
      <c r="I83" s="332"/>
      <c r="J83" s="332"/>
      <c r="K83" s="332"/>
      <c r="L83" s="332"/>
      <c r="M83" s="333"/>
      <c r="N83" s="332"/>
      <c r="O83" s="332"/>
    </row>
    <row r="84" spans="1:15" ht="14.25" customHeight="1">
      <c r="A84" s="332"/>
      <c r="B84" s="332"/>
      <c r="C84" s="332"/>
      <c r="D84" s="332"/>
      <c r="E84" s="332"/>
      <c r="F84" s="332"/>
      <c r="G84" s="332"/>
      <c r="H84" s="332"/>
      <c r="I84" s="332"/>
      <c r="J84" s="332"/>
      <c r="K84" s="332"/>
      <c r="L84" s="332"/>
      <c r="M84" s="333"/>
      <c r="N84" s="332"/>
      <c r="O84" s="332"/>
    </row>
    <row r="85" spans="1:15" ht="14.25" customHeight="1">
      <c r="A85" s="332"/>
      <c r="B85" s="332"/>
      <c r="C85" s="332"/>
      <c r="D85" s="332"/>
      <c r="E85" s="332"/>
      <c r="F85" s="332"/>
      <c r="G85" s="332"/>
      <c r="H85" s="332"/>
      <c r="I85" s="332"/>
      <c r="J85" s="332"/>
      <c r="K85" s="332"/>
      <c r="L85" s="332"/>
      <c r="M85" s="333"/>
      <c r="N85" s="332"/>
      <c r="O85" s="332"/>
    </row>
    <row r="86" spans="1:15" ht="14.25" customHeight="1">
      <c r="A86" s="332"/>
      <c r="B86" s="332"/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3"/>
      <c r="N86" s="332"/>
      <c r="O86" s="332"/>
    </row>
    <row r="87" spans="1:15" ht="14.25" customHeight="1">
      <c r="A87" s="332"/>
      <c r="B87" s="332"/>
      <c r="C87" s="332"/>
      <c r="D87" s="332"/>
      <c r="E87" s="332"/>
      <c r="F87" s="332"/>
      <c r="G87" s="332"/>
      <c r="H87" s="332"/>
      <c r="I87" s="332"/>
      <c r="J87" s="332"/>
      <c r="K87" s="332"/>
      <c r="L87" s="332"/>
      <c r="M87" s="333"/>
      <c r="N87" s="332"/>
      <c r="O87" s="332"/>
    </row>
    <row r="88" spans="1:15" ht="14.25" customHeight="1">
      <c r="A88" s="332"/>
      <c r="B88" s="332"/>
      <c r="C88" s="332"/>
      <c r="D88" s="332"/>
      <c r="E88" s="332"/>
      <c r="F88" s="332"/>
      <c r="G88" s="332"/>
      <c r="H88" s="332"/>
      <c r="I88" s="332"/>
      <c r="J88" s="332"/>
      <c r="K88" s="332"/>
      <c r="L88" s="332"/>
      <c r="M88" s="333"/>
      <c r="N88" s="332"/>
      <c r="O88" s="332"/>
    </row>
    <row r="89" spans="1:15" ht="14.25" customHeight="1">
      <c r="A89" s="332"/>
      <c r="B89" s="332"/>
      <c r="C89" s="332"/>
      <c r="D89" s="332"/>
      <c r="E89" s="332"/>
      <c r="F89" s="332"/>
      <c r="G89" s="332"/>
      <c r="H89" s="332"/>
      <c r="I89" s="332"/>
      <c r="J89" s="332"/>
      <c r="K89" s="332"/>
      <c r="L89" s="332"/>
      <c r="M89" s="333"/>
      <c r="N89" s="332"/>
      <c r="O89" s="332"/>
    </row>
    <row r="90" spans="1:15" ht="14.25" customHeight="1">
      <c r="A90" s="332"/>
      <c r="B90" s="332"/>
      <c r="C90" s="332"/>
      <c r="D90" s="332"/>
      <c r="E90" s="332"/>
      <c r="F90" s="332"/>
      <c r="G90" s="332"/>
      <c r="H90" s="332"/>
      <c r="I90" s="332"/>
      <c r="J90" s="332"/>
      <c r="K90" s="332"/>
      <c r="L90" s="332"/>
      <c r="M90" s="333"/>
      <c r="N90" s="332"/>
      <c r="O90" s="332"/>
    </row>
    <row r="91" spans="1:15" ht="14.25" customHeight="1">
      <c r="A91" s="332"/>
      <c r="B91" s="332"/>
      <c r="C91" s="332"/>
      <c r="D91" s="332"/>
      <c r="E91" s="332"/>
      <c r="F91" s="332"/>
      <c r="G91" s="332"/>
      <c r="H91" s="332"/>
      <c r="I91" s="332"/>
      <c r="J91" s="332"/>
      <c r="K91" s="332"/>
      <c r="L91" s="332"/>
      <c r="M91" s="333"/>
      <c r="N91" s="332"/>
      <c r="O91" s="332"/>
    </row>
    <row r="92" spans="1:15" ht="14.25" customHeight="1">
      <c r="A92" s="332"/>
      <c r="B92" s="332"/>
      <c r="C92" s="332"/>
      <c r="D92" s="332"/>
      <c r="E92" s="332"/>
      <c r="F92" s="332"/>
      <c r="G92" s="332"/>
      <c r="H92" s="332"/>
      <c r="I92" s="332"/>
      <c r="J92" s="332"/>
      <c r="K92" s="332"/>
      <c r="L92" s="332"/>
      <c r="M92" s="333"/>
      <c r="N92" s="332"/>
      <c r="O92" s="332"/>
    </row>
    <row r="93" spans="1:15" ht="14.25" customHeight="1">
      <c r="A93" s="332"/>
      <c r="B93" s="332"/>
      <c r="C93" s="332"/>
      <c r="D93" s="332"/>
      <c r="E93" s="332"/>
      <c r="F93" s="332"/>
      <c r="G93" s="332"/>
      <c r="H93" s="332"/>
      <c r="I93" s="332"/>
      <c r="J93" s="332"/>
      <c r="K93" s="332"/>
      <c r="L93" s="332"/>
      <c r="M93" s="333"/>
      <c r="N93" s="332"/>
      <c r="O93" s="332"/>
    </row>
    <row r="94" spans="1:15" ht="14.25" customHeight="1">
      <c r="A94" s="332"/>
      <c r="B94" s="332"/>
      <c r="C94" s="332"/>
      <c r="D94" s="332"/>
      <c r="E94" s="332"/>
      <c r="F94" s="332"/>
      <c r="G94" s="332"/>
      <c r="H94" s="332"/>
      <c r="I94" s="332"/>
      <c r="J94" s="332"/>
      <c r="K94" s="332"/>
      <c r="L94" s="332"/>
      <c r="M94" s="333"/>
      <c r="N94" s="332"/>
      <c r="O94" s="332"/>
    </row>
    <row r="95" spans="1:15" ht="14.25" customHeight="1">
      <c r="A95" s="332"/>
      <c r="B95" s="332"/>
      <c r="C95" s="332"/>
      <c r="D95" s="332"/>
      <c r="E95" s="332"/>
      <c r="F95" s="332"/>
      <c r="G95" s="332"/>
      <c r="H95" s="332"/>
      <c r="I95" s="332"/>
      <c r="J95" s="332"/>
      <c r="K95" s="332"/>
      <c r="L95" s="332"/>
      <c r="M95" s="333"/>
      <c r="N95" s="332"/>
      <c r="O95" s="332"/>
    </row>
    <row r="96" spans="1:15" ht="14.25" customHeight="1">
      <c r="A96" s="332"/>
      <c r="B96" s="332"/>
      <c r="C96" s="332"/>
      <c r="D96" s="332"/>
      <c r="E96" s="332"/>
      <c r="F96" s="332"/>
      <c r="G96" s="332"/>
      <c r="H96" s="332"/>
      <c r="I96" s="332"/>
      <c r="J96" s="332"/>
      <c r="K96" s="332"/>
      <c r="L96" s="332"/>
      <c r="M96" s="333"/>
      <c r="N96" s="332"/>
      <c r="O96" s="332"/>
    </row>
    <row r="97" spans="1:15" ht="14.25" customHeight="1">
      <c r="A97" s="332"/>
      <c r="B97" s="332"/>
      <c r="C97" s="332"/>
      <c r="D97" s="332"/>
      <c r="E97" s="332"/>
      <c r="F97" s="332"/>
      <c r="G97" s="332"/>
      <c r="H97" s="332"/>
      <c r="I97" s="332"/>
      <c r="J97" s="332"/>
      <c r="K97" s="332"/>
      <c r="L97" s="332"/>
      <c r="M97" s="333"/>
      <c r="N97" s="332"/>
      <c r="O97" s="332"/>
    </row>
    <row r="98" spans="1:15" ht="14.25" customHeight="1">
      <c r="A98" s="332"/>
      <c r="B98" s="332"/>
      <c r="C98" s="332"/>
      <c r="D98" s="332"/>
      <c r="E98" s="332"/>
      <c r="F98" s="332"/>
      <c r="G98" s="332"/>
      <c r="H98" s="332"/>
      <c r="I98" s="332"/>
      <c r="J98" s="332"/>
      <c r="K98" s="332"/>
      <c r="L98" s="332"/>
      <c r="M98" s="333"/>
      <c r="N98" s="332"/>
      <c r="O98" s="332"/>
    </row>
    <row r="99" spans="1:15" ht="14.25" customHeight="1">
      <c r="A99" s="332"/>
      <c r="B99" s="332"/>
      <c r="C99" s="332"/>
      <c r="D99" s="332"/>
      <c r="E99" s="332"/>
      <c r="F99" s="332"/>
      <c r="G99" s="332"/>
      <c r="H99" s="332"/>
      <c r="I99" s="332"/>
      <c r="J99" s="332"/>
      <c r="K99" s="332"/>
      <c r="L99" s="332"/>
      <c r="M99" s="333"/>
      <c r="N99" s="332"/>
      <c r="O99" s="332"/>
    </row>
    <row r="100" spans="1:15" ht="14.25" customHeight="1">
      <c r="A100" s="332"/>
      <c r="B100" s="332"/>
      <c r="C100" s="332"/>
      <c r="D100" s="332"/>
      <c r="E100" s="332"/>
      <c r="F100" s="332"/>
      <c r="G100" s="332"/>
      <c r="H100" s="332"/>
      <c r="I100" s="332"/>
      <c r="J100" s="332"/>
      <c r="K100" s="332"/>
      <c r="L100" s="332"/>
      <c r="M100" s="333"/>
      <c r="N100" s="332"/>
      <c r="O100" s="332"/>
    </row>
    <row r="101" spans="1:15" ht="14.25" customHeight="1">
      <c r="A101" s="332"/>
      <c r="B101" s="332"/>
      <c r="C101" s="332"/>
      <c r="D101" s="332"/>
      <c r="E101" s="332"/>
      <c r="F101" s="332"/>
      <c r="G101" s="332"/>
      <c r="H101" s="332"/>
      <c r="I101" s="332"/>
      <c r="J101" s="332"/>
      <c r="K101" s="332"/>
      <c r="L101" s="332"/>
      <c r="M101" s="333"/>
      <c r="N101" s="332"/>
      <c r="O101" s="332"/>
    </row>
    <row r="102" spans="1:15" ht="14.25" customHeight="1">
      <c r="A102" s="332"/>
      <c r="B102" s="332"/>
      <c r="C102" s="332"/>
      <c r="D102" s="332"/>
      <c r="E102" s="332"/>
      <c r="F102" s="332"/>
      <c r="G102" s="332"/>
      <c r="H102" s="332"/>
      <c r="I102" s="332"/>
      <c r="J102" s="332"/>
      <c r="K102" s="332"/>
      <c r="L102" s="332"/>
      <c r="M102" s="333"/>
      <c r="N102" s="332"/>
      <c r="O102" s="332"/>
    </row>
    <row r="103" spans="1:15" ht="14.25" customHeight="1">
      <c r="A103" s="332"/>
      <c r="B103" s="332"/>
      <c r="C103" s="332"/>
      <c r="D103" s="332"/>
      <c r="E103" s="332"/>
      <c r="F103" s="332"/>
      <c r="G103" s="332"/>
      <c r="H103" s="332"/>
      <c r="I103" s="332"/>
      <c r="J103" s="332"/>
      <c r="K103" s="332"/>
      <c r="L103" s="332"/>
      <c r="M103" s="333"/>
      <c r="N103" s="332"/>
      <c r="O103" s="332"/>
    </row>
    <row r="104" spans="1:15" ht="14.25" customHeight="1">
      <c r="A104" s="332"/>
      <c r="B104" s="332"/>
      <c r="C104" s="332"/>
      <c r="D104" s="332"/>
      <c r="E104" s="332"/>
      <c r="F104" s="332"/>
      <c r="G104" s="332"/>
      <c r="H104" s="332"/>
      <c r="I104" s="332"/>
      <c r="J104" s="332"/>
      <c r="K104" s="332"/>
      <c r="L104" s="332"/>
      <c r="M104" s="333"/>
      <c r="N104" s="332"/>
      <c r="O104" s="332"/>
    </row>
    <row r="105" spans="1:15" ht="14.25" customHeight="1">
      <c r="A105" s="332"/>
      <c r="B105" s="332"/>
      <c r="C105" s="332"/>
      <c r="D105" s="332"/>
      <c r="E105" s="332"/>
      <c r="F105" s="332"/>
      <c r="G105" s="332"/>
      <c r="H105" s="332"/>
      <c r="I105" s="332"/>
      <c r="J105" s="332"/>
      <c r="K105" s="332"/>
      <c r="L105" s="332"/>
      <c r="M105" s="333"/>
      <c r="N105" s="332"/>
      <c r="O105" s="332"/>
    </row>
    <row r="106" spans="1:15" ht="14.25" customHeight="1">
      <c r="A106" s="332"/>
      <c r="B106" s="332"/>
      <c r="C106" s="332"/>
      <c r="D106" s="332"/>
      <c r="E106" s="332"/>
      <c r="F106" s="332"/>
      <c r="G106" s="332"/>
      <c r="H106" s="332"/>
      <c r="I106" s="332"/>
      <c r="J106" s="332"/>
      <c r="K106" s="332"/>
      <c r="L106" s="332"/>
      <c r="M106" s="333"/>
      <c r="N106" s="332"/>
      <c r="O106" s="332"/>
    </row>
    <row r="107" spans="1:15" ht="14.25" customHeight="1">
      <c r="A107" s="332"/>
      <c r="B107" s="332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3"/>
      <c r="N107" s="332"/>
      <c r="O107" s="332"/>
    </row>
    <row r="108" spans="1:15" ht="14.25" customHeight="1">
      <c r="A108" s="332"/>
      <c r="B108" s="332"/>
      <c r="C108" s="332"/>
      <c r="D108" s="332"/>
      <c r="E108" s="332"/>
      <c r="F108" s="332"/>
      <c r="G108" s="332"/>
      <c r="H108" s="332"/>
      <c r="I108" s="332"/>
      <c r="J108" s="332"/>
      <c r="K108" s="332"/>
      <c r="L108" s="332"/>
      <c r="M108" s="333"/>
      <c r="N108" s="332"/>
      <c r="O108" s="332"/>
    </row>
    <row r="109" spans="1:15" ht="14.25" customHeight="1">
      <c r="A109" s="332"/>
      <c r="B109" s="332"/>
      <c r="C109" s="332"/>
      <c r="D109" s="332"/>
      <c r="E109" s="332"/>
      <c r="F109" s="332"/>
      <c r="G109" s="332"/>
      <c r="H109" s="332"/>
      <c r="I109" s="332"/>
      <c r="J109" s="332"/>
      <c r="K109" s="332"/>
      <c r="L109" s="332"/>
      <c r="M109" s="333"/>
      <c r="N109" s="332"/>
      <c r="O109" s="332"/>
    </row>
    <row r="110" spans="1:15" ht="14.25" customHeight="1">
      <c r="A110" s="332"/>
      <c r="B110" s="332"/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3"/>
      <c r="N110" s="332"/>
      <c r="O110" s="332"/>
    </row>
    <row r="111" spans="1:15" ht="14.25" customHeight="1">
      <c r="A111" s="332"/>
      <c r="B111" s="332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3"/>
      <c r="N111" s="332"/>
      <c r="O111" s="332"/>
    </row>
    <row r="112" spans="1:15" ht="14.25" customHeight="1">
      <c r="A112" s="332"/>
      <c r="B112" s="332"/>
      <c r="C112" s="332"/>
      <c r="D112" s="332"/>
      <c r="E112" s="332"/>
      <c r="F112" s="332"/>
      <c r="G112" s="332"/>
      <c r="H112" s="332"/>
      <c r="I112" s="332"/>
      <c r="J112" s="332"/>
      <c r="K112" s="332"/>
      <c r="L112" s="332"/>
      <c r="M112" s="333"/>
      <c r="N112" s="332"/>
      <c r="O112" s="332"/>
    </row>
    <row r="113" spans="1:15" ht="14.25" customHeight="1">
      <c r="A113" s="332"/>
      <c r="B113" s="332"/>
      <c r="C113" s="332"/>
      <c r="D113" s="332"/>
      <c r="E113" s="332"/>
      <c r="F113" s="332"/>
      <c r="G113" s="332"/>
      <c r="H113" s="332"/>
      <c r="I113" s="332"/>
      <c r="J113" s="332"/>
      <c r="K113" s="332"/>
      <c r="L113" s="332"/>
      <c r="M113" s="333"/>
      <c r="N113" s="332"/>
      <c r="O113" s="332"/>
    </row>
    <row r="114" spans="1:15" ht="14.25" customHeight="1">
      <c r="A114" s="332"/>
      <c r="B114" s="332"/>
      <c r="C114" s="332"/>
      <c r="D114" s="332"/>
      <c r="E114" s="332"/>
      <c r="F114" s="332"/>
      <c r="G114" s="332"/>
      <c r="H114" s="332"/>
      <c r="I114" s="332"/>
      <c r="J114" s="332"/>
      <c r="K114" s="332"/>
      <c r="L114" s="332"/>
      <c r="M114" s="333"/>
      <c r="N114" s="332"/>
      <c r="O114" s="332"/>
    </row>
    <row r="115" spans="1:15" ht="14.25" customHeight="1">
      <c r="A115" s="332"/>
      <c r="B115" s="332"/>
      <c r="C115" s="332"/>
      <c r="D115" s="332"/>
      <c r="E115" s="332"/>
      <c r="F115" s="332"/>
      <c r="G115" s="332"/>
      <c r="H115" s="332"/>
      <c r="I115" s="332"/>
      <c r="J115" s="332"/>
      <c r="K115" s="332"/>
      <c r="L115" s="332"/>
      <c r="M115" s="333"/>
      <c r="N115" s="332"/>
      <c r="O115" s="332"/>
    </row>
    <row r="116" spans="1:15" ht="14.25" customHeight="1">
      <c r="A116" s="332"/>
      <c r="B116" s="332"/>
      <c r="C116" s="332"/>
      <c r="D116" s="332"/>
      <c r="E116" s="332"/>
      <c r="F116" s="332"/>
      <c r="G116" s="332"/>
      <c r="H116" s="332"/>
      <c r="I116" s="332"/>
      <c r="J116" s="332"/>
      <c r="K116" s="332"/>
      <c r="L116" s="332"/>
      <c r="M116" s="333"/>
      <c r="N116" s="332"/>
      <c r="O116" s="332"/>
    </row>
    <row r="117" spans="1:15" ht="14.25" customHeight="1">
      <c r="A117" s="332"/>
      <c r="B117" s="332"/>
      <c r="C117" s="332"/>
      <c r="D117" s="332"/>
      <c r="E117" s="332"/>
      <c r="F117" s="332"/>
      <c r="G117" s="332"/>
      <c r="H117" s="332"/>
      <c r="I117" s="332"/>
      <c r="J117" s="332"/>
      <c r="K117" s="332"/>
      <c r="L117" s="332"/>
      <c r="M117" s="333"/>
      <c r="N117" s="332"/>
      <c r="O117" s="332"/>
    </row>
    <row r="118" spans="1:15" ht="14.25" customHeight="1">
      <c r="A118" s="332"/>
      <c r="B118" s="332"/>
      <c r="C118" s="332"/>
      <c r="D118" s="332"/>
      <c r="E118" s="332"/>
      <c r="F118" s="332"/>
      <c r="G118" s="332"/>
      <c r="H118" s="332"/>
      <c r="I118" s="332"/>
      <c r="J118" s="332"/>
      <c r="K118" s="332"/>
      <c r="L118" s="332"/>
      <c r="M118" s="333"/>
      <c r="N118" s="332"/>
      <c r="O118" s="332"/>
    </row>
    <row r="119" spans="1:15" ht="14.25" customHeight="1">
      <c r="A119" s="332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3"/>
      <c r="N119" s="332"/>
      <c r="O119" s="332"/>
    </row>
    <row r="120" spans="1:15" ht="14.25" customHeight="1">
      <c r="A120" s="332"/>
      <c r="B120" s="332"/>
      <c r="C120" s="332"/>
      <c r="D120" s="332"/>
      <c r="E120" s="332"/>
      <c r="F120" s="332"/>
      <c r="G120" s="332"/>
      <c r="H120" s="332"/>
      <c r="I120" s="332"/>
      <c r="J120" s="332"/>
      <c r="K120" s="332"/>
      <c r="L120" s="332"/>
      <c r="M120" s="333"/>
      <c r="N120" s="332"/>
      <c r="O120" s="332"/>
    </row>
    <row r="121" spans="1:15" ht="14.25" customHeight="1">
      <c r="A121" s="332"/>
      <c r="B121" s="332"/>
      <c r="C121" s="332"/>
      <c r="D121" s="332"/>
      <c r="E121" s="332"/>
      <c r="F121" s="332"/>
      <c r="G121" s="332"/>
      <c r="H121" s="332"/>
      <c r="I121" s="332"/>
      <c r="J121" s="332"/>
      <c r="K121" s="332"/>
      <c r="L121" s="332"/>
      <c r="M121" s="333"/>
      <c r="N121" s="332"/>
      <c r="O121" s="332"/>
    </row>
    <row r="122" spans="1:15" ht="14.25" customHeight="1">
      <c r="A122" s="332"/>
      <c r="B122" s="332"/>
      <c r="C122" s="332"/>
      <c r="D122" s="332"/>
      <c r="E122" s="332"/>
      <c r="F122" s="332"/>
      <c r="G122" s="332"/>
      <c r="H122" s="332"/>
      <c r="I122" s="332"/>
      <c r="J122" s="332"/>
      <c r="K122" s="332"/>
      <c r="L122" s="332"/>
      <c r="M122" s="333"/>
      <c r="N122" s="332"/>
      <c r="O122" s="332"/>
    </row>
    <row r="123" spans="1:15" ht="14.25" customHeight="1">
      <c r="A123" s="332"/>
      <c r="B123" s="332"/>
      <c r="C123" s="332"/>
      <c r="D123" s="332"/>
      <c r="E123" s="332"/>
      <c r="F123" s="332"/>
      <c r="G123" s="332"/>
      <c r="H123" s="332"/>
      <c r="I123" s="332"/>
      <c r="J123" s="332"/>
      <c r="K123" s="332"/>
      <c r="L123" s="332"/>
      <c r="M123" s="333"/>
      <c r="N123" s="332"/>
      <c r="O123" s="332"/>
    </row>
    <row r="124" spans="1:15" ht="14.25" customHeight="1">
      <c r="A124" s="332"/>
      <c r="B124" s="332"/>
      <c r="C124" s="332"/>
      <c r="D124" s="332"/>
      <c r="E124" s="332"/>
      <c r="F124" s="332"/>
      <c r="G124" s="332"/>
      <c r="H124" s="332"/>
      <c r="I124" s="332"/>
      <c r="J124" s="332"/>
      <c r="K124" s="332"/>
      <c r="L124" s="332"/>
      <c r="M124" s="333"/>
      <c r="N124" s="332"/>
      <c r="O124" s="332"/>
    </row>
    <row r="125" spans="1:15" ht="14.25" customHeight="1">
      <c r="A125" s="332"/>
      <c r="B125" s="332"/>
      <c r="C125" s="332"/>
      <c r="D125" s="332"/>
      <c r="E125" s="332"/>
      <c r="F125" s="332"/>
      <c r="G125" s="332"/>
      <c r="H125" s="332"/>
      <c r="I125" s="332"/>
      <c r="J125" s="332"/>
      <c r="K125" s="332"/>
      <c r="L125" s="332"/>
      <c r="M125" s="333"/>
      <c r="N125" s="332"/>
      <c r="O125" s="332"/>
    </row>
    <row r="126" spans="1:15" ht="14.25" customHeight="1">
      <c r="A126" s="332"/>
      <c r="B126" s="332"/>
      <c r="C126" s="332"/>
      <c r="D126" s="332"/>
      <c r="E126" s="332"/>
      <c r="F126" s="332"/>
      <c r="G126" s="332"/>
      <c r="H126" s="332"/>
      <c r="I126" s="332"/>
      <c r="J126" s="332"/>
      <c r="K126" s="332"/>
      <c r="L126" s="332"/>
      <c r="M126" s="333"/>
      <c r="N126" s="332"/>
      <c r="O126" s="332"/>
    </row>
    <row r="127" spans="1:15" ht="14.25" customHeight="1">
      <c r="A127" s="332"/>
      <c r="B127" s="332"/>
      <c r="C127" s="332"/>
      <c r="D127" s="332"/>
      <c r="E127" s="332"/>
      <c r="F127" s="332"/>
      <c r="G127" s="332"/>
      <c r="H127" s="332"/>
      <c r="I127" s="332"/>
      <c r="J127" s="332"/>
      <c r="K127" s="332"/>
      <c r="L127" s="332"/>
      <c r="M127" s="333"/>
      <c r="N127" s="332"/>
      <c r="O127" s="332"/>
    </row>
    <row r="128" spans="1:15" ht="14.25" customHeight="1">
      <c r="A128" s="332"/>
      <c r="B128" s="332"/>
      <c r="C128" s="332"/>
      <c r="D128" s="332"/>
      <c r="E128" s="332"/>
      <c r="F128" s="332"/>
      <c r="G128" s="332"/>
      <c r="H128" s="332"/>
      <c r="I128" s="332"/>
      <c r="J128" s="332"/>
      <c r="K128" s="332"/>
      <c r="L128" s="332"/>
      <c r="M128" s="333"/>
      <c r="N128" s="332"/>
      <c r="O128" s="332"/>
    </row>
    <row r="129" spans="1:15" ht="14.25" customHeight="1">
      <c r="A129" s="332"/>
      <c r="B129" s="332"/>
      <c r="C129" s="332"/>
      <c r="D129" s="332"/>
      <c r="E129" s="332"/>
      <c r="F129" s="332"/>
      <c r="G129" s="332"/>
      <c r="H129" s="332"/>
      <c r="I129" s="332"/>
      <c r="J129" s="332"/>
      <c r="K129" s="332"/>
      <c r="L129" s="332"/>
      <c r="M129" s="333"/>
      <c r="N129" s="332"/>
      <c r="O129" s="332"/>
    </row>
    <row r="130" spans="1:15" ht="14.25" customHeight="1">
      <c r="A130" s="332"/>
      <c r="B130" s="332"/>
      <c r="C130" s="332"/>
      <c r="D130" s="332"/>
      <c r="E130" s="332"/>
      <c r="F130" s="332"/>
      <c r="G130" s="332"/>
      <c r="H130" s="332"/>
      <c r="I130" s="332"/>
      <c r="J130" s="332"/>
      <c r="K130" s="332"/>
      <c r="L130" s="332"/>
      <c r="M130" s="333"/>
      <c r="N130" s="332"/>
      <c r="O130" s="332"/>
    </row>
    <row r="131" spans="1:15" ht="14.25" customHeight="1">
      <c r="A131" s="332"/>
      <c r="B131" s="332"/>
      <c r="C131" s="332"/>
      <c r="D131" s="332"/>
      <c r="E131" s="332"/>
      <c r="F131" s="332"/>
      <c r="G131" s="332"/>
      <c r="H131" s="332"/>
      <c r="I131" s="332"/>
      <c r="J131" s="332"/>
      <c r="K131" s="332"/>
      <c r="L131" s="332"/>
      <c r="M131" s="333"/>
      <c r="N131" s="332"/>
      <c r="O131" s="332"/>
    </row>
    <row r="132" spans="1:15" ht="14.25" customHeight="1">
      <c r="A132" s="332"/>
      <c r="B132" s="332"/>
      <c r="C132" s="332"/>
      <c r="D132" s="332"/>
      <c r="E132" s="332"/>
      <c r="F132" s="332"/>
      <c r="G132" s="332"/>
      <c r="H132" s="332"/>
      <c r="I132" s="332"/>
      <c r="J132" s="332"/>
      <c r="K132" s="332"/>
      <c r="L132" s="332"/>
      <c r="M132" s="333"/>
      <c r="N132" s="332"/>
      <c r="O132" s="332"/>
    </row>
    <row r="133" spans="1:15" ht="14.25" customHeight="1">
      <c r="A133" s="332"/>
      <c r="B133" s="332"/>
      <c r="C133" s="332"/>
      <c r="D133" s="332"/>
      <c r="E133" s="332"/>
      <c r="F133" s="332"/>
      <c r="G133" s="332"/>
      <c r="H133" s="332"/>
      <c r="I133" s="332"/>
      <c r="J133" s="332"/>
      <c r="K133" s="332"/>
      <c r="L133" s="332"/>
      <c r="M133" s="333"/>
      <c r="N133" s="332"/>
      <c r="O133" s="332"/>
    </row>
    <row r="134" spans="1:15" ht="14.25" customHeight="1">
      <c r="A134" s="332"/>
      <c r="B134" s="332"/>
      <c r="C134" s="332"/>
      <c r="D134" s="332"/>
      <c r="E134" s="332"/>
      <c r="F134" s="332"/>
      <c r="G134" s="332"/>
      <c r="H134" s="332"/>
      <c r="I134" s="332"/>
      <c r="J134" s="332"/>
      <c r="K134" s="332"/>
      <c r="L134" s="332"/>
      <c r="M134" s="333"/>
      <c r="N134" s="332"/>
      <c r="O134" s="332"/>
    </row>
    <row r="135" spans="1:15" ht="14.25" customHeight="1">
      <c r="A135" s="332"/>
      <c r="B135" s="332"/>
      <c r="C135" s="332"/>
      <c r="D135" s="332"/>
      <c r="E135" s="332"/>
      <c r="F135" s="332"/>
      <c r="G135" s="332"/>
      <c r="H135" s="332"/>
      <c r="I135" s="332"/>
      <c r="J135" s="332"/>
      <c r="K135" s="332"/>
      <c r="L135" s="332"/>
      <c r="M135" s="333"/>
      <c r="N135" s="332"/>
      <c r="O135" s="332"/>
    </row>
    <row r="136" spans="1:15" ht="14.25" customHeight="1">
      <c r="A136" s="332"/>
      <c r="B136" s="332"/>
      <c r="C136" s="332"/>
      <c r="D136" s="332"/>
      <c r="E136" s="332"/>
      <c r="F136" s="332"/>
      <c r="G136" s="332"/>
      <c r="H136" s="332"/>
      <c r="I136" s="332"/>
      <c r="J136" s="332"/>
      <c r="K136" s="332"/>
      <c r="L136" s="332"/>
      <c r="M136" s="333"/>
      <c r="N136" s="332"/>
      <c r="O136" s="332"/>
    </row>
    <row r="137" spans="1:15" ht="14.25" customHeight="1">
      <c r="A137" s="332"/>
      <c r="B137" s="332"/>
      <c r="C137" s="332"/>
      <c r="D137" s="332"/>
      <c r="E137" s="332"/>
      <c r="F137" s="332"/>
      <c r="G137" s="332"/>
      <c r="H137" s="332"/>
      <c r="I137" s="332"/>
      <c r="J137" s="332"/>
      <c r="K137" s="332"/>
      <c r="L137" s="332"/>
      <c r="M137" s="333"/>
      <c r="N137" s="332"/>
      <c r="O137" s="332"/>
    </row>
    <row r="138" spans="1:15" ht="14.25" customHeight="1">
      <c r="A138" s="332"/>
      <c r="B138" s="332"/>
      <c r="C138" s="332"/>
      <c r="D138" s="332"/>
      <c r="E138" s="332"/>
      <c r="F138" s="332"/>
      <c r="G138" s="332"/>
      <c r="H138" s="332"/>
      <c r="I138" s="332"/>
      <c r="J138" s="332"/>
      <c r="K138" s="332"/>
      <c r="L138" s="332"/>
      <c r="M138" s="333"/>
      <c r="N138" s="332"/>
      <c r="O138" s="332"/>
    </row>
    <row r="139" spans="1:15" ht="14.25" customHeight="1">
      <c r="A139" s="332"/>
      <c r="B139" s="332"/>
      <c r="C139" s="332"/>
      <c r="D139" s="332"/>
      <c r="E139" s="332"/>
      <c r="F139" s="332"/>
      <c r="G139" s="332"/>
      <c r="H139" s="332"/>
      <c r="I139" s="332"/>
      <c r="J139" s="332"/>
      <c r="K139" s="332"/>
      <c r="L139" s="332"/>
      <c r="M139" s="333"/>
      <c r="N139" s="332"/>
      <c r="O139" s="332"/>
    </row>
    <row r="140" spans="1:15" ht="14.25" customHeight="1">
      <c r="A140" s="332"/>
      <c r="B140" s="332"/>
      <c r="C140" s="332"/>
      <c r="D140" s="332"/>
      <c r="E140" s="332"/>
      <c r="F140" s="332"/>
      <c r="G140" s="332"/>
      <c r="H140" s="332"/>
      <c r="I140" s="332"/>
      <c r="J140" s="332"/>
      <c r="K140" s="332"/>
      <c r="L140" s="332"/>
      <c r="M140" s="333"/>
      <c r="N140" s="332"/>
      <c r="O140" s="332"/>
    </row>
    <row r="141" spans="1:15" ht="14.25" customHeight="1">
      <c r="A141" s="332"/>
      <c r="B141" s="332"/>
      <c r="C141" s="332"/>
      <c r="D141" s="332"/>
      <c r="E141" s="332"/>
      <c r="F141" s="332"/>
      <c r="G141" s="332"/>
      <c r="H141" s="332"/>
      <c r="I141" s="332"/>
      <c r="J141" s="332"/>
      <c r="K141" s="332"/>
      <c r="L141" s="332"/>
      <c r="M141" s="333"/>
      <c r="N141" s="332"/>
      <c r="O141" s="332"/>
    </row>
    <row r="142" spans="1:15" ht="14.25" customHeight="1">
      <c r="A142" s="332"/>
      <c r="B142" s="332"/>
      <c r="C142" s="332"/>
      <c r="D142" s="332"/>
      <c r="E142" s="332"/>
      <c r="F142" s="332"/>
      <c r="G142" s="332"/>
      <c r="H142" s="332"/>
      <c r="I142" s="332"/>
      <c r="J142" s="332"/>
      <c r="K142" s="332"/>
      <c r="L142" s="332"/>
      <c r="M142" s="333"/>
      <c r="N142" s="332"/>
      <c r="O142" s="332"/>
    </row>
    <row r="143" spans="1:15" ht="14.25" customHeight="1">
      <c r="A143" s="332"/>
      <c r="B143" s="332"/>
      <c r="C143" s="332"/>
      <c r="D143" s="332"/>
      <c r="E143" s="332"/>
      <c r="F143" s="332"/>
      <c r="G143" s="332"/>
      <c r="H143" s="332"/>
      <c r="I143" s="332"/>
      <c r="J143" s="332"/>
      <c r="K143" s="332"/>
      <c r="L143" s="332"/>
      <c r="M143" s="333"/>
      <c r="N143" s="332"/>
      <c r="O143" s="332"/>
    </row>
    <row r="144" spans="1:15" ht="14.25" customHeight="1">
      <c r="A144" s="332"/>
      <c r="B144" s="332"/>
      <c r="C144" s="332"/>
      <c r="D144" s="332"/>
      <c r="E144" s="332"/>
      <c r="F144" s="332"/>
      <c r="G144" s="332"/>
      <c r="H144" s="332"/>
      <c r="I144" s="332"/>
      <c r="J144" s="332"/>
      <c r="K144" s="332"/>
      <c r="L144" s="332"/>
      <c r="M144" s="333"/>
      <c r="N144" s="332"/>
      <c r="O144" s="332"/>
    </row>
    <row r="145" spans="1:15" ht="14.25" customHeight="1">
      <c r="A145" s="332"/>
      <c r="B145" s="332"/>
      <c r="C145" s="332"/>
      <c r="D145" s="332"/>
      <c r="E145" s="332"/>
      <c r="F145" s="332"/>
      <c r="G145" s="332"/>
      <c r="H145" s="332"/>
      <c r="I145" s="332"/>
      <c r="J145" s="332"/>
      <c r="K145" s="332"/>
      <c r="L145" s="332"/>
      <c r="M145" s="333"/>
      <c r="N145" s="332"/>
      <c r="O145" s="332"/>
    </row>
    <row r="146" spans="1:15" ht="14.25" customHeight="1">
      <c r="A146" s="332"/>
      <c r="B146" s="332"/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3"/>
      <c r="N146" s="332"/>
      <c r="O146" s="332"/>
    </row>
    <row r="147" spans="1:15" ht="14.25" customHeight="1">
      <c r="A147" s="332"/>
      <c r="B147" s="332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3"/>
      <c r="N147" s="332"/>
      <c r="O147" s="332"/>
    </row>
    <row r="148" spans="1:15" ht="14.25" customHeight="1">
      <c r="A148" s="332"/>
      <c r="B148" s="332"/>
      <c r="C148" s="332"/>
      <c r="D148" s="332"/>
      <c r="E148" s="332"/>
      <c r="F148" s="332"/>
      <c r="G148" s="332"/>
      <c r="H148" s="332"/>
      <c r="I148" s="332"/>
      <c r="J148" s="332"/>
      <c r="K148" s="332"/>
      <c r="L148" s="332"/>
      <c r="M148" s="333"/>
      <c r="N148" s="332"/>
      <c r="O148" s="332"/>
    </row>
    <row r="149" spans="1:15" ht="14.25" customHeight="1">
      <c r="A149" s="332"/>
      <c r="B149" s="332"/>
      <c r="C149" s="332"/>
      <c r="D149" s="332"/>
      <c r="E149" s="332"/>
      <c r="F149" s="332"/>
      <c r="G149" s="332"/>
      <c r="H149" s="332"/>
      <c r="I149" s="332"/>
      <c r="J149" s="332"/>
      <c r="K149" s="332"/>
      <c r="L149" s="332"/>
      <c r="M149" s="333"/>
      <c r="N149" s="332"/>
      <c r="O149" s="332"/>
    </row>
    <row r="150" spans="1:15" ht="14.25" customHeight="1">
      <c r="A150" s="332"/>
      <c r="B150" s="332"/>
      <c r="C150" s="332"/>
      <c r="D150" s="332"/>
      <c r="E150" s="332"/>
      <c r="F150" s="332"/>
      <c r="G150" s="332"/>
      <c r="H150" s="332"/>
      <c r="I150" s="332"/>
      <c r="J150" s="332"/>
      <c r="K150" s="332"/>
      <c r="L150" s="332"/>
      <c r="M150" s="333"/>
      <c r="N150" s="332"/>
      <c r="O150" s="332"/>
    </row>
    <row r="151" spans="1:15" ht="14.25" customHeight="1">
      <c r="A151" s="332"/>
      <c r="B151" s="332"/>
      <c r="C151" s="332"/>
      <c r="D151" s="332"/>
      <c r="E151" s="332"/>
      <c r="F151" s="332"/>
      <c r="G151" s="332"/>
      <c r="H151" s="332"/>
      <c r="I151" s="332"/>
      <c r="J151" s="332"/>
      <c r="K151" s="332"/>
      <c r="L151" s="332"/>
      <c r="M151" s="333"/>
      <c r="N151" s="332"/>
      <c r="O151" s="332"/>
    </row>
    <row r="152" spans="1:15" ht="14.25" customHeight="1">
      <c r="A152" s="332"/>
      <c r="B152" s="332"/>
      <c r="C152" s="332"/>
      <c r="D152" s="332"/>
      <c r="E152" s="332"/>
      <c r="F152" s="332"/>
      <c r="G152" s="332"/>
      <c r="H152" s="332"/>
      <c r="I152" s="332"/>
      <c r="J152" s="332"/>
      <c r="K152" s="332"/>
      <c r="L152" s="332"/>
      <c r="M152" s="333"/>
      <c r="N152" s="332"/>
      <c r="O152" s="332"/>
    </row>
    <row r="153" spans="1:15" ht="14.25" customHeight="1">
      <c r="A153" s="332"/>
      <c r="B153" s="332"/>
      <c r="C153" s="332"/>
      <c r="D153" s="332"/>
      <c r="E153" s="332"/>
      <c r="F153" s="332"/>
      <c r="G153" s="332"/>
      <c r="H153" s="332"/>
      <c r="I153" s="332"/>
      <c r="J153" s="332"/>
      <c r="K153" s="332"/>
      <c r="L153" s="332"/>
      <c r="M153" s="333"/>
      <c r="N153" s="332"/>
      <c r="O153" s="332"/>
    </row>
    <row r="154" spans="1:15" ht="14.25" customHeight="1">
      <c r="A154" s="332"/>
      <c r="B154" s="332"/>
      <c r="C154" s="332"/>
      <c r="D154" s="332"/>
      <c r="E154" s="332"/>
      <c r="F154" s="332"/>
      <c r="G154" s="332"/>
      <c r="H154" s="332"/>
      <c r="I154" s="332"/>
      <c r="J154" s="332"/>
      <c r="K154" s="332"/>
      <c r="L154" s="332"/>
      <c r="M154" s="333"/>
      <c r="N154" s="332"/>
      <c r="O154" s="332"/>
    </row>
    <row r="155" spans="1:15" ht="14.25" customHeight="1">
      <c r="A155" s="332"/>
      <c r="B155" s="332"/>
      <c r="C155" s="332"/>
      <c r="D155" s="332"/>
      <c r="E155" s="332"/>
      <c r="F155" s="332"/>
      <c r="G155" s="332"/>
      <c r="H155" s="332"/>
      <c r="I155" s="332"/>
      <c r="J155" s="332"/>
      <c r="K155" s="332"/>
      <c r="L155" s="332"/>
      <c r="M155" s="333"/>
      <c r="N155" s="332"/>
      <c r="O155" s="332"/>
    </row>
    <row r="156" spans="1:15" ht="14.25" customHeight="1">
      <c r="A156" s="332"/>
      <c r="B156" s="332"/>
      <c r="C156" s="332"/>
      <c r="D156" s="332"/>
      <c r="E156" s="332"/>
      <c r="F156" s="332"/>
      <c r="G156" s="332"/>
      <c r="H156" s="332"/>
      <c r="I156" s="332"/>
      <c r="J156" s="332"/>
      <c r="K156" s="332"/>
      <c r="L156" s="332"/>
      <c r="M156" s="333"/>
      <c r="N156" s="332"/>
      <c r="O156" s="332"/>
    </row>
    <row r="157" spans="1:15" ht="14.25" customHeight="1">
      <c r="A157" s="332"/>
      <c r="B157" s="332"/>
      <c r="C157" s="332"/>
      <c r="D157" s="332"/>
      <c r="E157" s="332"/>
      <c r="F157" s="332"/>
      <c r="G157" s="332"/>
      <c r="H157" s="332"/>
      <c r="I157" s="332"/>
      <c r="J157" s="332"/>
      <c r="K157" s="332"/>
      <c r="L157" s="332"/>
      <c r="M157" s="333"/>
      <c r="N157" s="332"/>
      <c r="O157" s="332"/>
    </row>
    <row r="158" spans="1:15" ht="14.25" customHeight="1">
      <c r="A158" s="332"/>
      <c r="B158" s="332"/>
      <c r="C158" s="332"/>
      <c r="D158" s="332"/>
      <c r="E158" s="332"/>
      <c r="F158" s="332"/>
      <c r="G158" s="332"/>
      <c r="H158" s="332"/>
      <c r="I158" s="332"/>
      <c r="J158" s="332"/>
      <c r="K158" s="332"/>
      <c r="L158" s="332"/>
      <c r="M158" s="333"/>
      <c r="N158" s="332"/>
      <c r="O158" s="332"/>
    </row>
    <row r="159" spans="1:15" ht="14.25" customHeight="1">
      <c r="A159" s="332"/>
      <c r="B159" s="332"/>
      <c r="C159" s="332"/>
      <c r="D159" s="332"/>
      <c r="E159" s="332"/>
      <c r="F159" s="332"/>
      <c r="G159" s="332"/>
      <c r="H159" s="332"/>
      <c r="I159" s="332"/>
      <c r="J159" s="332"/>
      <c r="K159" s="332"/>
      <c r="L159" s="332"/>
      <c r="M159" s="333"/>
      <c r="N159" s="332"/>
      <c r="O159" s="332"/>
    </row>
    <row r="160" spans="1:15" ht="14.25" customHeight="1">
      <c r="A160" s="332"/>
      <c r="B160" s="332"/>
      <c r="C160" s="332"/>
      <c r="D160" s="332"/>
      <c r="E160" s="332"/>
      <c r="F160" s="332"/>
      <c r="G160" s="332"/>
      <c r="H160" s="332"/>
      <c r="I160" s="332"/>
      <c r="J160" s="332"/>
      <c r="K160" s="332"/>
      <c r="L160" s="332"/>
      <c r="M160" s="333"/>
      <c r="N160" s="332"/>
      <c r="O160" s="332"/>
    </row>
    <row r="161" spans="1:15" ht="14.25" customHeight="1">
      <c r="A161" s="332"/>
      <c r="B161" s="332"/>
      <c r="C161" s="332"/>
      <c r="D161" s="332"/>
      <c r="E161" s="332"/>
      <c r="F161" s="332"/>
      <c r="G161" s="332"/>
      <c r="H161" s="332"/>
      <c r="I161" s="332"/>
      <c r="J161" s="332"/>
      <c r="K161" s="332"/>
      <c r="L161" s="332"/>
      <c r="M161" s="333"/>
      <c r="N161" s="332"/>
      <c r="O161" s="332"/>
    </row>
    <row r="162" spans="1:15" ht="14.25" customHeight="1">
      <c r="A162" s="332"/>
      <c r="B162" s="332"/>
      <c r="C162" s="332"/>
      <c r="D162" s="332"/>
      <c r="E162" s="332"/>
      <c r="F162" s="332"/>
      <c r="G162" s="332"/>
      <c r="H162" s="332"/>
      <c r="I162" s="332"/>
      <c r="J162" s="332"/>
      <c r="K162" s="332"/>
      <c r="L162" s="332"/>
      <c r="M162" s="333"/>
      <c r="N162" s="332"/>
      <c r="O162" s="332"/>
    </row>
    <row r="163" spans="1:15" ht="14.25" customHeight="1">
      <c r="A163" s="332"/>
      <c r="B163" s="332"/>
      <c r="C163" s="332"/>
      <c r="D163" s="332"/>
      <c r="E163" s="332"/>
      <c r="F163" s="332"/>
      <c r="G163" s="332"/>
      <c r="H163" s="332"/>
      <c r="I163" s="332"/>
      <c r="J163" s="332"/>
      <c r="K163" s="332"/>
      <c r="L163" s="332"/>
      <c r="M163" s="333"/>
      <c r="N163" s="332"/>
      <c r="O163" s="332"/>
    </row>
    <row r="164" spans="1:15" ht="14.25" customHeight="1">
      <c r="A164" s="332"/>
      <c r="B164" s="332"/>
      <c r="C164" s="332"/>
      <c r="D164" s="332"/>
      <c r="E164" s="332"/>
      <c r="F164" s="332"/>
      <c r="G164" s="332"/>
      <c r="H164" s="332"/>
      <c r="I164" s="332"/>
      <c r="J164" s="332"/>
      <c r="K164" s="332"/>
      <c r="L164" s="332"/>
      <c r="M164" s="333"/>
      <c r="N164" s="332"/>
      <c r="O164" s="332"/>
    </row>
    <row r="165" spans="1:15" ht="14.25" customHeight="1">
      <c r="A165" s="332"/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  <c r="L165" s="332"/>
      <c r="M165" s="333"/>
      <c r="N165" s="332"/>
      <c r="O165" s="332"/>
    </row>
    <row r="166" spans="1:15" ht="14.25" customHeight="1">
      <c r="A166" s="332"/>
      <c r="B166" s="332"/>
      <c r="C166" s="332"/>
      <c r="D166" s="332"/>
      <c r="E166" s="332"/>
      <c r="F166" s="332"/>
      <c r="G166" s="332"/>
      <c r="H166" s="332"/>
      <c r="I166" s="332"/>
      <c r="J166" s="332"/>
      <c r="K166" s="332"/>
      <c r="L166" s="332"/>
      <c r="M166" s="333"/>
      <c r="N166" s="332"/>
      <c r="O166" s="332"/>
    </row>
    <row r="167" spans="1:15" ht="14.25" customHeight="1">
      <c r="A167" s="332"/>
      <c r="B167" s="332"/>
      <c r="C167" s="332"/>
      <c r="D167" s="332"/>
      <c r="E167" s="332"/>
      <c r="F167" s="332"/>
      <c r="G167" s="332"/>
      <c r="H167" s="332"/>
      <c r="I167" s="332"/>
      <c r="J167" s="332"/>
      <c r="K167" s="332"/>
      <c r="L167" s="332"/>
      <c r="M167" s="333"/>
      <c r="N167" s="332"/>
      <c r="O167" s="332"/>
    </row>
    <row r="168" spans="1:15" ht="14.25" customHeight="1">
      <c r="A168" s="332"/>
      <c r="B168" s="332"/>
      <c r="C168" s="332"/>
      <c r="D168" s="332"/>
      <c r="E168" s="332"/>
      <c r="F168" s="332"/>
      <c r="G168" s="332"/>
      <c r="H168" s="332"/>
      <c r="I168" s="332"/>
      <c r="J168" s="332"/>
      <c r="K168" s="332"/>
      <c r="L168" s="332"/>
      <c r="M168" s="333"/>
      <c r="N168" s="332"/>
      <c r="O168" s="332"/>
    </row>
    <row r="169" spans="1:15" ht="14.25" customHeight="1">
      <c r="A169" s="332"/>
      <c r="B169" s="332"/>
      <c r="C169" s="332"/>
      <c r="D169" s="332"/>
      <c r="E169" s="332"/>
      <c r="F169" s="332"/>
      <c r="G169" s="332"/>
      <c r="H169" s="332"/>
      <c r="I169" s="332"/>
      <c r="J169" s="332"/>
      <c r="K169" s="332"/>
      <c r="L169" s="332"/>
      <c r="M169" s="333"/>
      <c r="N169" s="332"/>
      <c r="O169" s="332"/>
    </row>
    <row r="170" spans="1:15" ht="14.25" customHeight="1">
      <c r="A170" s="332"/>
      <c r="B170" s="332"/>
      <c r="C170" s="332"/>
      <c r="D170" s="332"/>
      <c r="E170" s="332"/>
      <c r="F170" s="332"/>
      <c r="G170" s="332"/>
      <c r="H170" s="332"/>
      <c r="I170" s="332"/>
      <c r="J170" s="332"/>
      <c r="K170" s="332"/>
      <c r="L170" s="332"/>
      <c r="M170" s="333"/>
      <c r="N170" s="332"/>
      <c r="O170" s="332"/>
    </row>
    <row r="171" spans="1:15" ht="14.25" customHeight="1">
      <c r="A171" s="332"/>
      <c r="B171" s="332"/>
      <c r="C171" s="332"/>
      <c r="D171" s="332"/>
      <c r="E171" s="332"/>
      <c r="F171" s="332"/>
      <c r="G171" s="332"/>
      <c r="H171" s="332"/>
      <c r="I171" s="332"/>
      <c r="J171" s="332"/>
      <c r="K171" s="332"/>
      <c r="L171" s="332"/>
      <c r="M171" s="333"/>
      <c r="N171" s="332"/>
      <c r="O171" s="332"/>
    </row>
    <row r="172" spans="1:15" ht="14.25" customHeight="1">
      <c r="A172" s="332"/>
      <c r="B172" s="332"/>
      <c r="C172" s="332"/>
      <c r="D172" s="332"/>
      <c r="E172" s="332"/>
      <c r="F172" s="332"/>
      <c r="G172" s="332"/>
      <c r="H172" s="332"/>
      <c r="I172" s="332"/>
      <c r="J172" s="332"/>
      <c r="K172" s="332"/>
      <c r="L172" s="332"/>
      <c r="M172" s="333"/>
      <c r="N172" s="332"/>
      <c r="O172" s="332"/>
    </row>
    <row r="173" spans="1:15" ht="14.25" customHeight="1">
      <c r="A173" s="332"/>
      <c r="B173" s="332"/>
      <c r="C173" s="332"/>
      <c r="D173" s="332"/>
      <c r="E173" s="332"/>
      <c r="F173" s="332"/>
      <c r="G173" s="332"/>
      <c r="H173" s="332"/>
      <c r="I173" s="332"/>
      <c r="J173" s="332"/>
      <c r="K173" s="332"/>
      <c r="L173" s="332"/>
      <c r="M173" s="333"/>
      <c r="N173" s="332"/>
      <c r="O173" s="332"/>
    </row>
    <row r="174" spans="1:15" ht="14.25" customHeight="1">
      <c r="A174" s="332"/>
      <c r="B174" s="332"/>
      <c r="C174" s="332"/>
      <c r="D174" s="332"/>
      <c r="E174" s="332"/>
      <c r="F174" s="332"/>
      <c r="G174" s="332"/>
      <c r="H174" s="332"/>
      <c r="I174" s="332"/>
      <c r="J174" s="332"/>
      <c r="K174" s="332"/>
      <c r="L174" s="332"/>
      <c r="M174" s="333"/>
      <c r="N174" s="332"/>
      <c r="O174" s="332"/>
    </row>
    <row r="175" spans="1:15" ht="14.25" customHeight="1">
      <c r="A175" s="332"/>
      <c r="B175" s="332"/>
      <c r="C175" s="332"/>
      <c r="D175" s="332"/>
      <c r="E175" s="332"/>
      <c r="F175" s="332"/>
      <c r="G175" s="332"/>
      <c r="H175" s="332"/>
      <c r="I175" s="332"/>
      <c r="J175" s="332"/>
      <c r="K175" s="332"/>
      <c r="L175" s="332"/>
      <c r="M175" s="333"/>
      <c r="N175" s="332"/>
      <c r="O175" s="332"/>
    </row>
    <row r="176" spans="1:15" ht="14.25" customHeight="1">
      <c r="A176" s="332"/>
      <c r="B176" s="332"/>
      <c r="C176" s="332"/>
      <c r="D176" s="332"/>
      <c r="E176" s="332"/>
      <c r="F176" s="332"/>
      <c r="G176" s="332"/>
      <c r="H176" s="332"/>
      <c r="I176" s="332"/>
      <c r="J176" s="332"/>
      <c r="K176" s="332"/>
      <c r="L176" s="332"/>
      <c r="M176" s="333"/>
      <c r="N176" s="332"/>
      <c r="O176" s="332"/>
    </row>
    <row r="177" spans="1:15" ht="14.25" customHeight="1">
      <c r="A177" s="332"/>
      <c r="B177" s="332"/>
      <c r="C177" s="332"/>
      <c r="D177" s="332"/>
      <c r="E177" s="332"/>
      <c r="F177" s="332"/>
      <c r="G177" s="332"/>
      <c r="H177" s="332"/>
      <c r="I177" s="332"/>
      <c r="J177" s="332"/>
      <c r="K177" s="332"/>
      <c r="L177" s="332"/>
      <c r="M177" s="333"/>
      <c r="N177" s="332"/>
      <c r="O177" s="332"/>
    </row>
    <row r="178" spans="1:15" ht="14.25" customHeight="1">
      <c r="A178" s="332"/>
      <c r="B178" s="332"/>
      <c r="C178" s="332"/>
      <c r="D178" s="332"/>
      <c r="E178" s="332"/>
      <c r="F178" s="332"/>
      <c r="G178" s="332"/>
      <c r="H178" s="332"/>
      <c r="I178" s="332"/>
      <c r="J178" s="332"/>
      <c r="K178" s="332"/>
      <c r="L178" s="332"/>
      <c r="M178" s="333"/>
      <c r="N178" s="332"/>
      <c r="O178" s="332"/>
    </row>
    <row r="179" spans="1:15" ht="14.25" customHeight="1">
      <c r="A179" s="332"/>
      <c r="B179" s="332"/>
      <c r="C179" s="332"/>
      <c r="D179" s="332"/>
      <c r="E179" s="332"/>
      <c r="F179" s="332"/>
      <c r="G179" s="332"/>
      <c r="H179" s="332"/>
      <c r="I179" s="332"/>
      <c r="J179" s="332"/>
      <c r="K179" s="332"/>
      <c r="L179" s="332"/>
      <c r="M179" s="333"/>
      <c r="N179" s="332"/>
      <c r="O179" s="332"/>
    </row>
    <row r="180" spans="1:15" ht="14.25" customHeight="1">
      <c r="A180" s="332"/>
      <c r="B180" s="332"/>
      <c r="C180" s="332"/>
      <c r="D180" s="332"/>
      <c r="E180" s="332"/>
      <c r="F180" s="332"/>
      <c r="G180" s="332"/>
      <c r="H180" s="332"/>
      <c r="I180" s="332"/>
      <c r="J180" s="332"/>
      <c r="K180" s="332"/>
      <c r="L180" s="332"/>
      <c r="M180" s="333"/>
      <c r="N180" s="332"/>
      <c r="O180" s="332"/>
    </row>
    <row r="181" spans="1:15" ht="14.25" customHeight="1">
      <c r="A181" s="332"/>
      <c r="B181" s="332"/>
      <c r="C181" s="332"/>
      <c r="D181" s="332"/>
      <c r="E181" s="332"/>
      <c r="F181" s="332"/>
      <c r="G181" s="332"/>
      <c r="H181" s="332"/>
      <c r="I181" s="332"/>
      <c r="J181" s="332"/>
      <c r="K181" s="332"/>
      <c r="L181" s="332"/>
      <c r="M181" s="333"/>
      <c r="N181" s="332"/>
      <c r="O181" s="332"/>
    </row>
    <row r="182" spans="1:15" ht="14.25" customHeight="1">
      <c r="A182" s="332"/>
      <c r="B182" s="332"/>
      <c r="C182" s="332"/>
      <c r="D182" s="332"/>
      <c r="E182" s="332"/>
      <c r="F182" s="332"/>
      <c r="G182" s="332"/>
      <c r="H182" s="332"/>
      <c r="I182" s="332"/>
      <c r="J182" s="332"/>
      <c r="K182" s="332"/>
      <c r="L182" s="332"/>
      <c r="M182" s="333"/>
      <c r="N182" s="332"/>
      <c r="O182" s="332"/>
    </row>
    <row r="183" spans="1:15" ht="14.25" customHeight="1">
      <c r="A183" s="332"/>
      <c r="B183" s="332"/>
      <c r="C183" s="332"/>
      <c r="D183" s="332"/>
      <c r="E183" s="332"/>
      <c r="F183" s="332"/>
      <c r="G183" s="332"/>
      <c r="H183" s="332"/>
      <c r="I183" s="332"/>
      <c r="J183" s="332"/>
      <c r="K183" s="332"/>
      <c r="L183" s="332"/>
      <c r="M183" s="333"/>
      <c r="N183" s="332"/>
      <c r="O183" s="332"/>
    </row>
    <row r="184" spans="1:15" ht="14.25" customHeight="1">
      <c r="A184" s="332"/>
      <c r="B184" s="332"/>
      <c r="C184" s="332"/>
      <c r="D184" s="332"/>
      <c r="E184" s="332"/>
      <c r="F184" s="332"/>
      <c r="G184" s="332"/>
      <c r="H184" s="332"/>
      <c r="I184" s="332"/>
      <c r="J184" s="332"/>
      <c r="K184" s="332"/>
      <c r="L184" s="332"/>
      <c r="M184" s="333"/>
      <c r="N184" s="332"/>
      <c r="O184" s="332"/>
    </row>
    <row r="185" spans="1:15" ht="14.25" customHeight="1">
      <c r="A185" s="332"/>
      <c r="B185" s="332"/>
      <c r="C185" s="332"/>
      <c r="D185" s="332"/>
      <c r="E185" s="332"/>
      <c r="F185" s="332"/>
      <c r="G185" s="332"/>
      <c r="H185" s="332"/>
      <c r="I185" s="332"/>
      <c r="J185" s="332"/>
      <c r="K185" s="332"/>
      <c r="L185" s="332"/>
      <c r="M185" s="333"/>
      <c r="N185" s="332"/>
      <c r="O185" s="332"/>
    </row>
    <row r="186" spans="1:15" ht="14.25" customHeight="1">
      <c r="A186" s="332"/>
      <c r="B186" s="332"/>
      <c r="C186" s="332"/>
      <c r="D186" s="332"/>
      <c r="E186" s="332"/>
      <c r="F186" s="332"/>
      <c r="G186" s="332"/>
      <c r="H186" s="332"/>
      <c r="I186" s="332"/>
      <c r="J186" s="332"/>
      <c r="K186" s="332"/>
      <c r="L186" s="332"/>
      <c r="M186" s="333"/>
      <c r="N186" s="332"/>
      <c r="O186" s="332"/>
    </row>
    <row r="187" spans="1:15" ht="14.25" customHeight="1">
      <c r="A187" s="332"/>
      <c r="B187" s="332"/>
      <c r="C187" s="332"/>
      <c r="D187" s="332"/>
      <c r="E187" s="332"/>
      <c r="F187" s="332"/>
      <c r="G187" s="332"/>
      <c r="H187" s="332"/>
      <c r="I187" s="332"/>
      <c r="J187" s="332"/>
      <c r="K187" s="332"/>
      <c r="L187" s="332"/>
      <c r="M187" s="333"/>
      <c r="N187" s="332"/>
      <c r="O187" s="332"/>
    </row>
    <row r="188" spans="1:15" ht="14.25" customHeight="1">
      <c r="A188" s="332"/>
      <c r="B188" s="332"/>
      <c r="C188" s="332"/>
      <c r="D188" s="332"/>
      <c r="E188" s="332"/>
      <c r="F188" s="332"/>
      <c r="G188" s="332"/>
      <c r="H188" s="332"/>
      <c r="I188" s="332"/>
      <c r="J188" s="332"/>
      <c r="K188" s="332"/>
      <c r="L188" s="332"/>
      <c r="M188" s="333"/>
      <c r="N188" s="332"/>
      <c r="O188" s="332"/>
    </row>
    <row r="189" spans="1:15" ht="14.25" customHeight="1">
      <c r="A189" s="332"/>
      <c r="B189" s="332"/>
      <c r="C189" s="332"/>
      <c r="D189" s="332"/>
      <c r="E189" s="332"/>
      <c r="F189" s="332"/>
      <c r="G189" s="332"/>
      <c r="H189" s="332"/>
      <c r="I189" s="332"/>
      <c r="J189" s="332"/>
      <c r="K189" s="332"/>
      <c r="L189" s="332"/>
      <c r="M189" s="333"/>
      <c r="N189" s="332"/>
      <c r="O189" s="332"/>
    </row>
    <row r="190" spans="1:15" ht="14.25" customHeight="1">
      <c r="A190" s="332"/>
      <c r="B190" s="332"/>
      <c r="C190" s="332"/>
      <c r="D190" s="332"/>
      <c r="E190" s="332"/>
      <c r="F190" s="332"/>
      <c r="G190" s="332"/>
      <c r="H190" s="332"/>
      <c r="I190" s="332"/>
      <c r="J190" s="332"/>
      <c r="K190" s="332"/>
      <c r="L190" s="332"/>
      <c r="M190" s="333"/>
      <c r="N190" s="332"/>
      <c r="O190" s="332"/>
    </row>
    <row r="191" spans="1:15" ht="14.25" customHeight="1">
      <c r="A191" s="332"/>
      <c r="B191" s="332"/>
      <c r="C191" s="332"/>
      <c r="D191" s="332"/>
      <c r="E191" s="332"/>
      <c r="F191" s="332"/>
      <c r="G191" s="332"/>
      <c r="H191" s="332"/>
      <c r="I191" s="332"/>
      <c r="J191" s="332"/>
      <c r="K191" s="332"/>
      <c r="L191" s="332"/>
      <c r="M191" s="333"/>
      <c r="N191" s="332"/>
      <c r="O191" s="332"/>
    </row>
    <row r="192" spans="1:15" ht="14.25" customHeight="1">
      <c r="A192" s="332"/>
      <c r="B192" s="332"/>
      <c r="C192" s="332"/>
      <c r="D192" s="332"/>
      <c r="E192" s="332"/>
      <c r="F192" s="332"/>
      <c r="G192" s="332"/>
      <c r="H192" s="332"/>
      <c r="I192" s="332"/>
      <c r="J192" s="332"/>
      <c r="K192" s="332"/>
      <c r="L192" s="332"/>
      <c r="M192" s="333"/>
      <c r="N192" s="332"/>
      <c r="O192" s="332"/>
    </row>
    <row r="193" spans="1:15" ht="14.25" customHeight="1">
      <c r="A193" s="332"/>
      <c r="B193" s="332"/>
      <c r="C193" s="332"/>
      <c r="D193" s="332"/>
      <c r="E193" s="332"/>
      <c r="F193" s="332"/>
      <c r="G193" s="332"/>
      <c r="H193" s="332"/>
      <c r="I193" s="332"/>
      <c r="J193" s="332"/>
      <c r="K193" s="332"/>
      <c r="L193" s="332"/>
      <c r="M193" s="333"/>
      <c r="N193" s="332"/>
      <c r="O193" s="332"/>
    </row>
    <row r="194" spans="1:15" ht="14.25" customHeight="1">
      <c r="A194" s="332"/>
      <c r="B194" s="332"/>
      <c r="C194" s="332"/>
      <c r="D194" s="332"/>
      <c r="E194" s="332"/>
      <c r="F194" s="332"/>
      <c r="G194" s="332"/>
      <c r="H194" s="332"/>
      <c r="I194" s="332"/>
      <c r="J194" s="332"/>
      <c r="K194" s="332"/>
      <c r="L194" s="332"/>
      <c r="M194" s="333"/>
      <c r="N194" s="332"/>
      <c r="O194" s="332"/>
    </row>
    <row r="195" spans="1:15" ht="14.25" customHeight="1">
      <c r="A195" s="332"/>
      <c r="B195" s="332"/>
      <c r="C195" s="332"/>
      <c r="D195" s="332"/>
      <c r="E195" s="332"/>
      <c r="F195" s="332"/>
      <c r="G195" s="332"/>
      <c r="H195" s="332"/>
      <c r="I195" s="332"/>
      <c r="J195" s="332"/>
      <c r="K195" s="332"/>
      <c r="L195" s="332"/>
      <c r="M195" s="333"/>
      <c r="N195" s="332"/>
      <c r="O195" s="332"/>
    </row>
    <row r="196" spans="1:15" ht="14.25" customHeight="1">
      <c r="A196" s="332"/>
      <c r="B196" s="332"/>
      <c r="C196" s="332"/>
      <c r="D196" s="332"/>
      <c r="E196" s="332"/>
      <c r="F196" s="332"/>
      <c r="G196" s="332"/>
      <c r="H196" s="332"/>
      <c r="I196" s="332"/>
      <c r="J196" s="332"/>
      <c r="K196" s="332"/>
      <c r="L196" s="332"/>
      <c r="M196" s="333"/>
      <c r="N196" s="332"/>
      <c r="O196" s="332"/>
    </row>
    <row r="197" spans="1:15" ht="14.25" customHeight="1">
      <c r="A197" s="332"/>
      <c r="B197" s="332"/>
      <c r="C197" s="332"/>
      <c r="D197" s="332"/>
      <c r="E197" s="332"/>
      <c r="F197" s="332"/>
      <c r="G197" s="332"/>
      <c r="H197" s="332"/>
      <c r="I197" s="332"/>
      <c r="J197" s="332"/>
      <c r="K197" s="332"/>
      <c r="L197" s="332"/>
      <c r="M197" s="333"/>
      <c r="N197" s="332"/>
      <c r="O197" s="332"/>
    </row>
    <row r="198" spans="1:15" ht="14.25" customHeight="1">
      <c r="A198" s="332"/>
      <c r="B198" s="332"/>
      <c r="C198" s="332"/>
      <c r="D198" s="332"/>
      <c r="E198" s="332"/>
      <c r="F198" s="332"/>
      <c r="G198" s="332"/>
      <c r="H198" s="332"/>
      <c r="I198" s="332"/>
      <c r="J198" s="332"/>
      <c r="K198" s="332"/>
      <c r="L198" s="332"/>
      <c r="M198" s="333"/>
      <c r="N198" s="332"/>
      <c r="O198" s="332"/>
    </row>
    <row r="199" spans="1:15" ht="14.25" customHeight="1">
      <c r="A199" s="332"/>
      <c r="B199" s="332"/>
      <c r="C199" s="332"/>
      <c r="D199" s="332"/>
      <c r="E199" s="332"/>
      <c r="F199" s="332"/>
      <c r="G199" s="332"/>
      <c r="H199" s="332"/>
      <c r="I199" s="332"/>
      <c r="J199" s="332"/>
      <c r="K199" s="332"/>
      <c r="L199" s="332"/>
      <c r="M199" s="333"/>
      <c r="N199" s="332"/>
      <c r="O199" s="332"/>
    </row>
    <row r="200" spans="1:15" ht="14.25" customHeight="1">
      <c r="A200" s="332"/>
      <c r="B200" s="332"/>
      <c r="C200" s="332"/>
      <c r="D200" s="332"/>
      <c r="E200" s="332"/>
      <c r="F200" s="332"/>
      <c r="G200" s="332"/>
      <c r="H200" s="332"/>
      <c r="I200" s="332"/>
      <c r="J200" s="332"/>
      <c r="K200" s="332"/>
      <c r="L200" s="332"/>
      <c r="M200" s="333"/>
      <c r="N200" s="332"/>
      <c r="O200" s="332"/>
    </row>
    <row r="201" spans="1:15" ht="14.25" customHeight="1">
      <c r="A201" s="332"/>
      <c r="B201" s="332"/>
      <c r="C201" s="332"/>
      <c r="D201" s="332"/>
      <c r="E201" s="332"/>
      <c r="F201" s="332"/>
      <c r="G201" s="332"/>
      <c r="H201" s="332"/>
      <c r="I201" s="332"/>
      <c r="J201" s="332"/>
      <c r="K201" s="332"/>
      <c r="L201" s="332"/>
      <c r="M201" s="333"/>
      <c r="N201" s="332"/>
      <c r="O201" s="332"/>
    </row>
    <row r="202" spans="1:15" ht="14.25" customHeight="1">
      <c r="A202" s="332"/>
      <c r="B202" s="332"/>
      <c r="C202" s="332"/>
      <c r="D202" s="332"/>
      <c r="E202" s="332"/>
      <c r="F202" s="332"/>
      <c r="G202" s="332"/>
      <c r="H202" s="332"/>
      <c r="I202" s="332"/>
      <c r="J202" s="332"/>
      <c r="K202" s="332"/>
      <c r="L202" s="332"/>
      <c r="M202" s="333"/>
      <c r="N202" s="332"/>
      <c r="O202" s="332"/>
    </row>
    <row r="203" spans="1:15" ht="14.25" customHeight="1">
      <c r="A203" s="332"/>
      <c r="B203" s="332"/>
      <c r="C203" s="332"/>
      <c r="D203" s="332"/>
      <c r="E203" s="332"/>
      <c r="F203" s="332"/>
      <c r="G203" s="332"/>
      <c r="H203" s="332"/>
      <c r="I203" s="332"/>
      <c r="J203" s="332"/>
      <c r="K203" s="332"/>
      <c r="L203" s="332"/>
      <c r="M203" s="333"/>
      <c r="N203" s="332"/>
      <c r="O203" s="332"/>
    </row>
    <row r="204" spans="1:15" ht="14.25" customHeight="1">
      <c r="A204" s="332"/>
      <c r="B204" s="332"/>
      <c r="C204" s="332"/>
      <c r="D204" s="332"/>
      <c r="E204" s="332"/>
      <c r="F204" s="332"/>
      <c r="G204" s="332"/>
      <c r="H204" s="332"/>
      <c r="I204" s="332"/>
      <c r="J204" s="332"/>
      <c r="K204" s="332"/>
      <c r="L204" s="332"/>
      <c r="M204" s="333"/>
      <c r="N204" s="332"/>
      <c r="O204" s="332"/>
    </row>
    <row r="205" spans="1:15" ht="14.25" customHeight="1">
      <c r="A205" s="332"/>
      <c r="B205" s="332"/>
      <c r="C205" s="332"/>
      <c r="D205" s="332"/>
      <c r="E205" s="332"/>
      <c r="F205" s="332"/>
      <c r="G205" s="332"/>
      <c r="H205" s="332"/>
      <c r="I205" s="332"/>
      <c r="J205" s="332"/>
      <c r="K205" s="332"/>
      <c r="L205" s="332"/>
      <c r="M205" s="333"/>
      <c r="N205" s="332"/>
      <c r="O205" s="332"/>
    </row>
    <row r="206" spans="1:15" ht="14.25" customHeight="1">
      <c r="A206" s="332"/>
      <c r="B206" s="332"/>
      <c r="C206" s="332"/>
      <c r="D206" s="332"/>
      <c r="E206" s="332"/>
      <c r="F206" s="332"/>
      <c r="G206" s="332"/>
      <c r="H206" s="332"/>
      <c r="I206" s="332"/>
      <c r="J206" s="332"/>
      <c r="K206" s="332"/>
      <c r="L206" s="332"/>
      <c r="M206" s="333"/>
      <c r="N206" s="332"/>
      <c r="O206" s="332"/>
    </row>
    <row r="207" spans="1:15" ht="14.25" customHeight="1">
      <c r="A207" s="332"/>
      <c r="B207" s="332"/>
      <c r="C207" s="332"/>
      <c r="D207" s="332"/>
      <c r="E207" s="332"/>
      <c r="F207" s="332"/>
      <c r="G207" s="332"/>
      <c r="H207" s="332"/>
      <c r="I207" s="332"/>
      <c r="J207" s="332"/>
      <c r="K207" s="332"/>
      <c r="L207" s="332"/>
      <c r="M207" s="333"/>
      <c r="N207" s="332"/>
      <c r="O207" s="332"/>
    </row>
    <row r="208" spans="1:15" ht="14.25" customHeight="1">
      <c r="A208" s="332"/>
      <c r="B208" s="332"/>
      <c r="C208" s="332"/>
      <c r="D208" s="332"/>
      <c r="E208" s="332"/>
      <c r="F208" s="332"/>
      <c r="G208" s="332"/>
      <c r="H208" s="332"/>
      <c r="I208" s="332"/>
      <c r="J208" s="332"/>
      <c r="K208" s="332"/>
      <c r="L208" s="332"/>
      <c r="M208" s="333"/>
      <c r="N208" s="332"/>
      <c r="O208" s="332"/>
    </row>
    <row r="209" spans="1:15" ht="14.25" customHeight="1">
      <c r="A209" s="332"/>
      <c r="B209" s="332"/>
      <c r="C209" s="332"/>
      <c r="D209" s="332"/>
      <c r="E209" s="332"/>
      <c r="F209" s="332"/>
      <c r="G209" s="332"/>
      <c r="H209" s="332"/>
      <c r="I209" s="332"/>
      <c r="J209" s="332"/>
      <c r="K209" s="332"/>
      <c r="L209" s="332"/>
      <c r="M209" s="333"/>
      <c r="N209" s="332"/>
      <c r="O209" s="332"/>
    </row>
    <row r="210" spans="1:15" ht="14.25" customHeight="1">
      <c r="A210" s="332"/>
      <c r="B210" s="332"/>
      <c r="C210" s="332"/>
      <c r="D210" s="332"/>
      <c r="E210" s="332"/>
      <c r="F210" s="332"/>
      <c r="G210" s="332"/>
      <c r="H210" s="332"/>
      <c r="I210" s="332"/>
      <c r="J210" s="332"/>
      <c r="K210" s="332"/>
      <c r="L210" s="332"/>
      <c r="M210" s="333"/>
      <c r="N210" s="332"/>
      <c r="O210" s="332"/>
    </row>
    <row r="211" spans="1:15" ht="14.25" customHeight="1">
      <c r="A211" s="332"/>
      <c r="B211" s="332"/>
      <c r="C211" s="332"/>
      <c r="D211" s="332"/>
      <c r="E211" s="332"/>
      <c r="F211" s="332"/>
      <c r="G211" s="332"/>
      <c r="H211" s="332"/>
      <c r="I211" s="332"/>
      <c r="J211" s="332"/>
      <c r="K211" s="332"/>
      <c r="L211" s="332"/>
      <c r="M211" s="333"/>
      <c r="N211" s="332"/>
      <c r="O211" s="332"/>
    </row>
    <row r="212" spans="1:15" ht="14.25" customHeight="1">
      <c r="A212" s="332"/>
      <c r="B212" s="332"/>
      <c r="C212" s="332"/>
      <c r="D212" s="332"/>
      <c r="E212" s="332"/>
      <c r="F212" s="332"/>
      <c r="G212" s="332"/>
      <c r="H212" s="332"/>
      <c r="I212" s="332"/>
      <c r="J212" s="332"/>
      <c r="K212" s="332"/>
      <c r="L212" s="332"/>
      <c r="M212" s="333"/>
      <c r="N212" s="332"/>
      <c r="O212" s="332"/>
    </row>
    <row r="213" spans="1:15" ht="14.25" customHeight="1">
      <c r="A213" s="332"/>
      <c r="B213" s="332"/>
      <c r="C213" s="332"/>
      <c r="D213" s="332"/>
      <c r="E213" s="332"/>
      <c r="F213" s="332"/>
      <c r="G213" s="332"/>
      <c r="H213" s="332"/>
      <c r="I213" s="332"/>
      <c r="J213" s="332"/>
      <c r="K213" s="332"/>
      <c r="L213" s="332"/>
      <c r="M213" s="333"/>
      <c r="N213" s="332"/>
      <c r="O213" s="332"/>
    </row>
    <row r="214" spans="1:15" ht="14.25" customHeight="1">
      <c r="A214" s="332"/>
      <c r="B214" s="332"/>
      <c r="C214" s="332"/>
      <c r="D214" s="332"/>
      <c r="E214" s="332"/>
      <c r="F214" s="332"/>
      <c r="G214" s="332"/>
      <c r="H214" s="332"/>
      <c r="I214" s="332"/>
      <c r="J214" s="332"/>
      <c r="K214" s="332"/>
      <c r="L214" s="332"/>
      <c r="M214" s="333"/>
      <c r="N214" s="332"/>
      <c r="O214" s="332"/>
    </row>
    <row r="215" spans="1:15" ht="14.25" customHeight="1">
      <c r="A215" s="332"/>
      <c r="B215" s="332"/>
      <c r="C215" s="332"/>
      <c r="D215" s="332"/>
      <c r="E215" s="332"/>
      <c r="F215" s="332"/>
      <c r="G215" s="332"/>
      <c r="H215" s="332"/>
      <c r="I215" s="332"/>
      <c r="J215" s="332"/>
      <c r="K215" s="332"/>
      <c r="L215" s="332"/>
      <c r="M215" s="333"/>
      <c r="N215" s="332"/>
      <c r="O215" s="332"/>
    </row>
    <row r="216" spans="1:15" ht="14.25" customHeight="1">
      <c r="A216" s="332"/>
      <c r="B216" s="332"/>
      <c r="C216" s="332"/>
      <c r="D216" s="332"/>
      <c r="E216" s="332"/>
      <c r="F216" s="332"/>
      <c r="G216" s="332"/>
      <c r="H216" s="332"/>
      <c r="I216" s="332"/>
      <c r="J216" s="332"/>
      <c r="K216" s="332"/>
      <c r="L216" s="332"/>
      <c r="M216" s="333"/>
      <c r="N216" s="332"/>
      <c r="O216" s="332"/>
    </row>
    <row r="217" spans="1:15" ht="14.25" customHeight="1">
      <c r="A217" s="332"/>
      <c r="B217" s="332"/>
      <c r="C217" s="332"/>
      <c r="D217" s="332"/>
      <c r="E217" s="332"/>
      <c r="F217" s="332"/>
      <c r="G217" s="332"/>
      <c r="H217" s="332"/>
      <c r="I217" s="332"/>
      <c r="J217" s="332"/>
      <c r="K217" s="332"/>
      <c r="L217" s="332"/>
      <c r="M217" s="333"/>
      <c r="N217" s="332"/>
      <c r="O217" s="332"/>
    </row>
    <row r="218" spans="1:15" ht="14.25" customHeight="1">
      <c r="A218" s="332"/>
      <c r="B218" s="332"/>
      <c r="C218" s="332"/>
      <c r="D218" s="332"/>
      <c r="E218" s="332"/>
      <c r="F218" s="332"/>
      <c r="G218" s="332"/>
      <c r="H218" s="332"/>
      <c r="I218" s="332"/>
      <c r="J218" s="332"/>
      <c r="K218" s="332"/>
      <c r="L218" s="332"/>
      <c r="M218" s="333"/>
      <c r="N218" s="332"/>
      <c r="O218" s="332"/>
    </row>
    <row r="219" spans="1:15" ht="14.25" customHeight="1">
      <c r="A219" s="332"/>
      <c r="B219" s="332"/>
      <c r="C219" s="332"/>
      <c r="D219" s="332"/>
      <c r="E219" s="332"/>
      <c r="F219" s="332"/>
      <c r="G219" s="332"/>
      <c r="H219" s="332"/>
      <c r="I219" s="332"/>
      <c r="J219" s="332"/>
      <c r="K219" s="332"/>
      <c r="L219" s="332"/>
      <c r="M219" s="333"/>
      <c r="N219" s="332"/>
      <c r="O219" s="332"/>
    </row>
    <row r="220" spans="1:15" ht="14.25" customHeight="1">
      <c r="A220" s="332"/>
      <c r="B220" s="332"/>
      <c r="C220" s="332"/>
      <c r="D220" s="332"/>
      <c r="E220" s="332"/>
      <c r="F220" s="332"/>
      <c r="G220" s="332"/>
      <c r="H220" s="332"/>
      <c r="I220" s="332"/>
      <c r="J220" s="332"/>
      <c r="K220" s="332"/>
      <c r="L220" s="332"/>
      <c r="M220" s="333"/>
      <c r="N220" s="332"/>
      <c r="O220" s="332"/>
    </row>
    <row r="221" spans="1:15" ht="14.25" customHeight="1">
      <c r="A221" s="332"/>
      <c r="B221" s="332"/>
      <c r="C221" s="332"/>
      <c r="D221" s="332"/>
      <c r="E221" s="332"/>
      <c r="F221" s="332"/>
      <c r="G221" s="332"/>
      <c r="H221" s="332"/>
      <c r="I221" s="332"/>
      <c r="J221" s="332"/>
      <c r="K221" s="332"/>
      <c r="L221" s="332"/>
      <c r="M221" s="333"/>
      <c r="N221" s="332"/>
      <c r="O221" s="332"/>
    </row>
    <row r="222" spans="1:15" ht="14.25" customHeight="1">
      <c r="A222" s="332"/>
      <c r="B222" s="332"/>
      <c r="C222" s="332"/>
      <c r="D222" s="332"/>
      <c r="E222" s="332"/>
      <c r="F222" s="332"/>
      <c r="G222" s="332"/>
      <c r="H222" s="332"/>
      <c r="I222" s="332"/>
      <c r="J222" s="332"/>
      <c r="K222" s="332"/>
      <c r="L222" s="332"/>
      <c r="M222" s="333"/>
      <c r="N222" s="332"/>
      <c r="O222" s="332"/>
    </row>
    <row r="223" spans="1:15" ht="14.25" customHeight="1">
      <c r="A223" s="332"/>
      <c r="B223" s="332"/>
      <c r="C223" s="332"/>
      <c r="D223" s="332"/>
      <c r="E223" s="332"/>
      <c r="F223" s="332"/>
      <c r="G223" s="332"/>
      <c r="H223" s="332"/>
      <c r="I223" s="332"/>
      <c r="J223" s="332"/>
      <c r="K223" s="332"/>
      <c r="L223" s="332"/>
      <c r="M223" s="333"/>
      <c r="N223" s="332"/>
      <c r="O223" s="332"/>
    </row>
    <row r="224" spans="1:15" ht="14.25" customHeight="1">
      <c r="A224" s="332"/>
      <c r="B224" s="332"/>
      <c r="C224" s="332"/>
      <c r="D224" s="332"/>
      <c r="E224" s="332"/>
      <c r="F224" s="332"/>
      <c r="G224" s="332"/>
      <c r="H224" s="332"/>
      <c r="I224" s="332"/>
      <c r="J224" s="332"/>
      <c r="K224" s="332"/>
      <c r="L224" s="332"/>
      <c r="M224" s="333"/>
      <c r="N224" s="332"/>
      <c r="O224" s="332"/>
    </row>
    <row r="225" spans="1:15" ht="14.25" customHeight="1">
      <c r="A225" s="332"/>
      <c r="B225" s="332"/>
      <c r="C225" s="332"/>
      <c r="D225" s="332"/>
      <c r="E225" s="332"/>
      <c r="F225" s="332"/>
      <c r="G225" s="332"/>
      <c r="H225" s="332"/>
      <c r="I225" s="332"/>
      <c r="J225" s="332"/>
      <c r="K225" s="332"/>
      <c r="L225" s="332"/>
      <c r="M225" s="333"/>
      <c r="N225" s="332"/>
      <c r="O225" s="332"/>
    </row>
    <row r="226" spans="1:15" ht="14.25" customHeight="1">
      <c r="A226" s="332"/>
      <c r="B226" s="332"/>
      <c r="C226" s="332"/>
      <c r="D226" s="332"/>
      <c r="E226" s="332"/>
      <c r="F226" s="332"/>
      <c r="G226" s="332"/>
      <c r="H226" s="332"/>
      <c r="I226" s="332"/>
      <c r="J226" s="332"/>
      <c r="K226" s="332"/>
      <c r="L226" s="332"/>
      <c r="M226" s="333"/>
      <c r="N226" s="332"/>
      <c r="O226" s="332"/>
    </row>
    <row r="227" spans="1:15" ht="14.25" customHeight="1">
      <c r="A227" s="332"/>
      <c r="B227" s="332"/>
      <c r="C227" s="332"/>
      <c r="D227" s="332"/>
      <c r="E227" s="332"/>
      <c r="F227" s="332"/>
      <c r="G227" s="332"/>
      <c r="H227" s="332"/>
      <c r="I227" s="332"/>
      <c r="J227" s="332"/>
      <c r="K227" s="332"/>
      <c r="L227" s="332"/>
      <c r="M227" s="333"/>
      <c r="N227" s="332"/>
      <c r="O227" s="332"/>
    </row>
    <row r="228" spans="1:15" ht="14.25" customHeight="1">
      <c r="A228" s="332"/>
      <c r="B228" s="332"/>
      <c r="C228" s="332"/>
      <c r="D228" s="332"/>
      <c r="E228" s="332"/>
      <c r="F228" s="332"/>
      <c r="G228" s="332"/>
      <c r="H228" s="332"/>
      <c r="I228" s="332"/>
      <c r="J228" s="332"/>
      <c r="K228" s="332"/>
      <c r="L228" s="332"/>
      <c r="M228" s="333"/>
      <c r="N228" s="332"/>
      <c r="O228" s="332"/>
    </row>
    <row r="229" spans="1:15" ht="14.25" customHeight="1">
      <c r="A229" s="332"/>
      <c r="B229" s="332"/>
      <c r="C229" s="332"/>
      <c r="D229" s="332"/>
      <c r="E229" s="332"/>
      <c r="F229" s="332"/>
      <c r="G229" s="332"/>
      <c r="H229" s="332"/>
      <c r="I229" s="332"/>
      <c r="J229" s="332"/>
      <c r="K229" s="332"/>
      <c r="L229" s="332"/>
      <c r="M229" s="333"/>
      <c r="N229" s="332"/>
      <c r="O229" s="332"/>
    </row>
    <row r="230" spans="1:15" ht="14.25" customHeight="1">
      <c r="A230" s="332"/>
      <c r="B230" s="332"/>
      <c r="C230" s="332"/>
      <c r="D230" s="332"/>
      <c r="E230" s="332"/>
      <c r="F230" s="332"/>
      <c r="G230" s="332"/>
      <c r="H230" s="332"/>
      <c r="I230" s="332"/>
      <c r="J230" s="332"/>
      <c r="K230" s="332"/>
      <c r="L230" s="332"/>
      <c r="M230" s="333"/>
      <c r="N230" s="332"/>
      <c r="O230" s="332"/>
    </row>
    <row r="231" spans="1:15" ht="14.25" customHeight="1">
      <c r="A231" s="332"/>
      <c r="B231" s="332"/>
      <c r="C231" s="332"/>
      <c r="D231" s="332"/>
      <c r="E231" s="332"/>
      <c r="F231" s="332"/>
      <c r="G231" s="332"/>
      <c r="H231" s="332"/>
      <c r="I231" s="332"/>
      <c r="J231" s="332"/>
      <c r="K231" s="332"/>
      <c r="L231" s="332"/>
      <c r="M231" s="333"/>
      <c r="N231" s="332"/>
      <c r="O231" s="332"/>
    </row>
    <row r="232" spans="1:15" ht="14.25" customHeight="1">
      <c r="A232" s="332"/>
      <c r="B232" s="332"/>
      <c r="C232" s="332"/>
      <c r="D232" s="332"/>
      <c r="E232" s="332"/>
      <c r="F232" s="332"/>
      <c r="G232" s="332"/>
      <c r="H232" s="332"/>
      <c r="I232" s="332"/>
      <c r="J232" s="332"/>
      <c r="K232" s="332"/>
      <c r="L232" s="332"/>
      <c r="M232" s="333"/>
      <c r="N232" s="332"/>
      <c r="O232" s="332"/>
    </row>
    <row r="233" spans="1:15" ht="14.25" customHeight="1">
      <c r="A233" s="332"/>
      <c r="B233" s="332"/>
      <c r="C233" s="332"/>
      <c r="D233" s="332"/>
      <c r="E233" s="332"/>
      <c r="F233" s="332"/>
      <c r="G233" s="332"/>
      <c r="H233" s="332"/>
      <c r="I233" s="332"/>
      <c r="J233" s="332"/>
      <c r="K233" s="332"/>
      <c r="L233" s="332"/>
      <c r="M233" s="333"/>
      <c r="N233" s="332"/>
      <c r="O233" s="332"/>
    </row>
    <row r="234" spans="1:15" ht="14.25" customHeight="1">
      <c r="A234" s="332"/>
      <c r="B234" s="332"/>
      <c r="C234" s="332"/>
      <c r="D234" s="332"/>
      <c r="E234" s="332"/>
      <c r="F234" s="332"/>
      <c r="G234" s="332"/>
      <c r="H234" s="332"/>
      <c r="I234" s="332"/>
      <c r="J234" s="332"/>
      <c r="K234" s="332"/>
      <c r="L234" s="332"/>
      <c r="M234" s="333"/>
      <c r="N234" s="332"/>
      <c r="O234" s="332"/>
    </row>
    <row r="235" spans="1:15" ht="14.25" customHeight="1">
      <c r="A235" s="332"/>
      <c r="B235" s="332"/>
      <c r="C235" s="332"/>
      <c r="D235" s="332"/>
      <c r="E235" s="332"/>
      <c r="F235" s="332"/>
      <c r="G235" s="332"/>
      <c r="H235" s="332"/>
      <c r="I235" s="332"/>
      <c r="J235" s="332"/>
      <c r="K235" s="332"/>
      <c r="L235" s="332"/>
      <c r="M235" s="333"/>
      <c r="N235" s="332"/>
      <c r="O235" s="332"/>
    </row>
    <row r="236" spans="1:15" ht="14.25" customHeight="1">
      <c r="A236" s="332"/>
      <c r="B236" s="332"/>
      <c r="C236" s="332"/>
      <c r="D236" s="332"/>
      <c r="E236" s="332"/>
      <c r="F236" s="332"/>
      <c r="G236" s="332"/>
      <c r="H236" s="332"/>
      <c r="I236" s="332"/>
      <c r="J236" s="332"/>
      <c r="K236" s="332"/>
      <c r="L236" s="332"/>
      <c r="M236" s="333"/>
      <c r="N236" s="332"/>
      <c r="O236" s="332"/>
    </row>
    <row r="237" spans="1:15" ht="14.25" customHeight="1">
      <c r="A237" s="332"/>
      <c r="B237" s="332"/>
      <c r="C237" s="332"/>
      <c r="D237" s="332"/>
      <c r="E237" s="332"/>
      <c r="F237" s="332"/>
      <c r="G237" s="332"/>
      <c r="H237" s="332"/>
      <c r="I237" s="332"/>
      <c r="J237" s="332"/>
      <c r="K237" s="332"/>
      <c r="L237" s="332"/>
      <c r="M237" s="333"/>
      <c r="N237" s="332"/>
      <c r="O237" s="332"/>
    </row>
    <row r="238" spans="1:15" ht="14.25" customHeight="1">
      <c r="A238" s="332"/>
      <c r="B238" s="332"/>
      <c r="C238" s="332"/>
      <c r="D238" s="332"/>
      <c r="E238" s="332"/>
      <c r="F238" s="332"/>
      <c r="G238" s="332"/>
      <c r="H238" s="332"/>
      <c r="I238" s="332"/>
      <c r="J238" s="332"/>
      <c r="K238" s="332"/>
      <c r="L238" s="332"/>
      <c r="M238" s="333"/>
      <c r="N238" s="332"/>
      <c r="O238" s="332"/>
    </row>
    <row r="239" spans="1:15" ht="14.25" customHeight="1">
      <c r="A239" s="332"/>
      <c r="B239" s="332"/>
      <c r="C239" s="332"/>
      <c r="D239" s="332"/>
      <c r="E239" s="332"/>
      <c r="F239" s="332"/>
      <c r="G239" s="332"/>
      <c r="H239" s="332"/>
      <c r="I239" s="332"/>
      <c r="J239" s="332"/>
      <c r="K239" s="332"/>
      <c r="L239" s="332"/>
      <c r="M239" s="333"/>
      <c r="N239" s="332"/>
      <c r="O239" s="332"/>
    </row>
    <row r="240" spans="1:15" ht="14.25" customHeight="1">
      <c r="A240" s="332"/>
      <c r="B240" s="332"/>
      <c r="C240" s="332"/>
      <c r="D240" s="332"/>
      <c r="E240" s="332"/>
      <c r="F240" s="332"/>
      <c r="G240" s="332"/>
      <c r="H240" s="332"/>
      <c r="I240" s="332"/>
      <c r="J240" s="332"/>
      <c r="K240" s="332"/>
      <c r="L240" s="332"/>
      <c r="M240" s="333"/>
      <c r="N240" s="332"/>
      <c r="O240" s="332"/>
    </row>
    <row r="241" spans="1:15" ht="14.25" customHeight="1">
      <c r="A241" s="332"/>
      <c r="B241" s="332"/>
      <c r="C241" s="332"/>
      <c r="D241" s="332"/>
      <c r="E241" s="332"/>
      <c r="F241" s="332"/>
      <c r="G241" s="332"/>
      <c r="H241" s="332"/>
      <c r="I241" s="332"/>
      <c r="J241" s="332"/>
      <c r="K241" s="332"/>
      <c r="L241" s="332"/>
      <c r="M241" s="333"/>
      <c r="N241" s="332"/>
      <c r="O241" s="332"/>
    </row>
    <row r="242" spans="1:15" ht="14.25" customHeight="1">
      <c r="A242" s="332"/>
      <c r="B242" s="332"/>
      <c r="C242" s="332"/>
      <c r="D242" s="332"/>
      <c r="E242" s="332"/>
      <c r="F242" s="332"/>
      <c r="G242" s="332"/>
      <c r="H242" s="332"/>
      <c r="I242" s="332"/>
      <c r="J242" s="332"/>
      <c r="K242" s="332"/>
      <c r="L242" s="332"/>
      <c r="M242" s="333"/>
      <c r="N242" s="332"/>
      <c r="O242" s="332"/>
    </row>
    <row r="243" spans="1:15" ht="14.25" customHeight="1">
      <c r="A243" s="332"/>
      <c r="B243" s="332"/>
      <c r="C243" s="332"/>
      <c r="D243" s="332"/>
      <c r="E243" s="332"/>
      <c r="F243" s="332"/>
      <c r="G243" s="332"/>
      <c r="H243" s="332"/>
      <c r="I243" s="332"/>
      <c r="J243" s="332"/>
      <c r="K243" s="332"/>
      <c r="L243" s="332"/>
      <c r="M243" s="333"/>
      <c r="N243" s="332"/>
      <c r="O243" s="332"/>
    </row>
    <row r="244" spans="1:15" ht="14.25" customHeight="1">
      <c r="A244" s="332"/>
      <c r="B244" s="332"/>
      <c r="C244" s="332"/>
      <c r="D244" s="332"/>
      <c r="E244" s="332"/>
      <c r="F244" s="332"/>
      <c r="G244" s="332"/>
      <c r="H244" s="332"/>
      <c r="I244" s="332"/>
      <c r="J244" s="332"/>
      <c r="K244" s="332"/>
      <c r="L244" s="332"/>
      <c r="M244" s="333"/>
      <c r="N244" s="332"/>
      <c r="O244" s="332"/>
    </row>
    <row r="245" spans="1:15" ht="14.25" customHeight="1">
      <c r="A245" s="332"/>
      <c r="B245" s="332"/>
      <c r="C245" s="332"/>
      <c r="D245" s="332"/>
      <c r="E245" s="332"/>
      <c r="F245" s="332"/>
      <c r="G245" s="332"/>
      <c r="H245" s="332"/>
      <c r="I245" s="332"/>
      <c r="J245" s="332"/>
      <c r="K245" s="332"/>
      <c r="L245" s="332"/>
      <c r="M245" s="333"/>
      <c r="N245" s="332"/>
      <c r="O245" s="332"/>
    </row>
    <row r="246" spans="1:15" ht="14.25" customHeight="1">
      <c r="A246" s="332"/>
      <c r="B246" s="332"/>
      <c r="C246" s="332"/>
      <c r="D246" s="332"/>
      <c r="E246" s="332"/>
      <c r="F246" s="332"/>
      <c r="G246" s="332"/>
      <c r="H246" s="332"/>
      <c r="I246" s="332"/>
      <c r="J246" s="332"/>
      <c r="K246" s="332"/>
      <c r="L246" s="332"/>
      <c r="M246" s="333"/>
      <c r="N246" s="332"/>
      <c r="O246" s="332"/>
    </row>
    <row r="247" spans="1:15" ht="14.25" customHeight="1">
      <c r="A247" s="332"/>
      <c r="B247" s="332"/>
      <c r="C247" s="332"/>
      <c r="D247" s="332"/>
      <c r="E247" s="332"/>
      <c r="F247" s="332"/>
      <c r="G247" s="332"/>
      <c r="H247" s="332"/>
      <c r="I247" s="332"/>
      <c r="J247" s="332"/>
      <c r="K247" s="332"/>
      <c r="L247" s="332"/>
      <c r="M247" s="333"/>
      <c r="N247" s="332"/>
      <c r="O247" s="332"/>
    </row>
    <row r="248" spans="1:15" ht="14.25" customHeight="1">
      <c r="A248" s="332"/>
      <c r="B248" s="332"/>
      <c r="C248" s="332"/>
      <c r="D248" s="332"/>
      <c r="E248" s="332"/>
      <c r="F248" s="332"/>
      <c r="G248" s="332"/>
      <c r="H248" s="332"/>
      <c r="I248" s="332"/>
      <c r="J248" s="332"/>
      <c r="K248" s="332"/>
      <c r="L248" s="332"/>
      <c r="M248" s="333"/>
      <c r="N248" s="332"/>
      <c r="O248" s="332"/>
    </row>
    <row r="249" spans="1:15" ht="14.25" customHeight="1">
      <c r="A249" s="332"/>
      <c r="B249" s="332"/>
      <c r="C249" s="332"/>
      <c r="D249" s="332"/>
      <c r="E249" s="332"/>
      <c r="F249" s="332"/>
      <c r="G249" s="332"/>
      <c r="H249" s="332"/>
      <c r="I249" s="332"/>
      <c r="J249" s="332"/>
      <c r="K249" s="332"/>
      <c r="L249" s="332"/>
      <c r="M249" s="333"/>
      <c r="N249" s="332"/>
      <c r="O249" s="332"/>
    </row>
    <row r="250" spans="1:15" ht="14.25" customHeight="1">
      <c r="A250" s="332"/>
      <c r="B250" s="332"/>
      <c r="C250" s="332"/>
      <c r="D250" s="332"/>
      <c r="E250" s="332"/>
      <c r="F250" s="332"/>
      <c r="G250" s="332"/>
      <c r="H250" s="332"/>
      <c r="I250" s="332"/>
      <c r="J250" s="332"/>
      <c r="K250" s="332"/>
      <c r="L250" s="332"/>
      <c r="M250" s="333"/>
      <c r="N250" s="332"/>
      <c r="O250" s="332"/>
    </row>
    <row r="251" spans="1:15" ht="14.25" customHeight="1">
      <c r="A251" s="332"/>
      <c r="B251" s="332"/>
      <c r="C251" s="332"/>
      <c r="D251" s="332"/>
      <c r="E251" s="332"/>
      <c r="F251" s="332"/>
      <c r="G251" s="332"/>
      <c r="H251" s="332"/>
      <c r="I251" s="332"/>
      <c r="J251" s="332"/>
      <c r="K251" s="332"/>
      <c r="L251" s="332"/>
      <c r="M251" s="333"/>
      <c r="N251" s="332"/>
      <c r="O251" s="332"/>
    </row>
    <row r="252" spans="1:15" ht="14.25" customHeight="1">
      <c r="A252" s="332"/>
      <c r="B252" s="332"/>
      <c r="C252" s="332"/>
      <c r="D252" s="332"/>
      <c r="E252" s="332"/>
      <c r="F252" s="332"/>
      <c r="G252" s="332"/>
      <c r="H252" s="332"/>
      <c r="I252" s="332"/>
      <c r="J252" s="332"/>
      <c r="K252" s="332"/>
      <c r="L252" s="332"/>
      <c r="M252" s="333"/>
      <c r="N252" s="332"/>
      <c r="O252" s="332"/>
    </row>
    <row r="253" spans="1:15" ht="14.25" customHeight="1">
      <c r="A253" s="332"/>
      <c r="B253" s="332"/>
      <c r="C253" s="332"/>
      <c r="D253" s="332"/>
      <c r="E253" s="332"/>
      <c r="F253" s="332"/>
      <c r="G253" s="332"/>
      <c r="H253" s="332"/>
      <c r="I253" s="332"/>
      <c r="J253" s="332"/>
      <c r="K253" s="332"/>
      <c r="L253" s="332"/>
      <c r="M253" s="333"/>
      <c r="N253" s="332"/>
      <c r="O253" s="332"/>
    </row>
    <row r="254" spans="1:15" ht="14.25" customHeight="1">
      <c r="A254" s="332"/>
      <c r="B254" s="332"/>
      <c r="C254" s="332"/>
      <c r="D254" s="332"/>
      <c r="E254" s="332"/>
      <c r="F254" s="332"/>
      <c r="G254" s="332"/>
      <c r="H254" s="332"/>
      <c r="I254" s="332"/>
      <c r="J254" s="332"/>
      <c r="K254" s="332"/>
      <c r="L254" s="332"/>
      <c r="M254" s="333"/>
      <c r="N254" s="332"/>
      <c r="O254" s="332"/>
    </row>
    <row r="255" spans="1:15" ht="14.25" customHeight="1">
      <c r="A255" s="332"/>
      <c r="B255" s="332"/>
      <c r="C255" s="332"/>
      <c r="D255" s="332"/>
      <c r="E255" s="332"/>
      <c r="F255" s="332"/>
      <c r="G255" s="332"/>
      <c r="H255" s="332"/>
      <c r="I255" s="332"/>
      <c r="J255" s="332"/>
      <c r="K255" s="332"/>
      <c r="L255" s="332"/>
      <c r="M255" s="333"/>
      <c r="N255" s="332"/>
      <c r="O255" s="332"/>
    </row>
    <row r="256" spans="1:15" ht="14.25" customHeight="1">
      <c r="A256" s="332"/>
      <c r="B256" s="332"/>
      <c r="C256" s="332"/>
      <c r="D256" s="332"/>
      <c r="E256" s="332"/>
      <c r="F256" s="332"/>
      <c r="G256" s="332"/>
      <c r="H256" s="332"/>
      <c r="I256" s="332"/>
      <c r="J256" s="332"/>
      <c r="K256" s="332"/>
      <c r="L256" s="332"/>
      <c r="M256" s="333"/>
      <c r="N256" s="332"/>
      <c r="O256" s="332"/>
    </row>
    <row r="257" spans="1:15" ht="14.25" customHeight="1">
      <c r="A257" s="332"/>
      <c r="B257" s="332"/>
      <c r="C257" s="332"/>
      <c r="D257" s="332"/>
      <c r="E257" s="332"/>
      <c r="F257" s="332"/>
      <c r="G257" s="332"/>
      <c r="H257" s="332"/>
      <c r="I257" s="332"/>
      <c r="J257" s="332"/>
      <c r="K257" s="332"/>
      <c r="L257" s="332"/>
      <c r="M257" s="333"/>
      <c r="N257" s="332"/>
      <c r="O257" s="332"/>
    </row>
    <row r="258" spans="1:15" ht="14.25" customHeight="1">
      <c r="A258" s="332"/>
      <c r="B258" s="332"/>
      <c r="C258" s="332"/>
      <c r="D258" s="332"/>
      <c r="E258" s="332"/>
      <c r="F258" s="332"/>
      <c r="G258" s="332"/>
      <c r="H258" s="332"/>
      <c r="I258" s="332"/>
      <c r="J258" s="332"/>
      <c r="K258" s="332"/>
      <c r="L258" s="332"/>
      <c r="M258" s="333"/>
      <c r="N258" s="332"/>
      <c r="O258" s="332"/>
    </row>
    <row r="259" spans="1:15" ht="14.25" customHeight="1">
      <c r="A259" s="332"/>
      <c r="B259" s="332"/>
      <c r="C259" s="332"/>
      <c r="D259" s="332"/>
      <c r="E259" s="332"/>
      <c r="F259" s="332"/>
      <c r="G259" s="332"/>
      <c r="H259" s="332"/>
      <c r="I259" s="332"/>
      <c r="J259" s="332"/>
      <c r="K259" s="332"/>
      <c r="L259" s="332"/>
      <c r="M259" s="333"/>
      <c r="N259" s="332"/>
      <c r="O259" s="332"/>
    </row>
    <row r="260" spans="1:15" ht="14.25" customHeight="1">
      <c r="A260" s="332"/>
      <c r="B260" s="332"/>
      <c r="C260" s="332"/>
      <c r="D260" s="332"/>
      <c r="E260" s="332"/>
      <c r="F260" s="332"/>
      <c r="G260" s="332"/>
      <c r="H260" s="332"/>
      <c r="I260" s="332"/>
      <c r="J260" s="332"/>
      <c r="K260" s="332"/>
      <c r="L260" s="332"/>
      <c r="M260" s="333"/>
      <c r="N260" s="332"/>
      <c r="O260" s="332"/>
    </row>
    <row r="261" spans="1:15" ht="14.25" customHeight="1">
      <c r="A261" s="332"/>
      <c r="B261" s="332"/>
      <c r="C261" s="332"/>
      <c r="D261" s="332"/>
      <c r="E261" s="332"/>
      <c r="F261" s="332"/>
      <c r="G261" s="332"/>
      <c r="H261" s="332"/>
      <c r="I261" s="332"/>
      <c r="J261" s="332"/>
      <c r="K261" s="332"/>
      <c r="L261" s="332"/>
      <c r="M261" s="333"/>
      <c r="N261" s="332"/>
      <c r="O261" s="332"/>
    </row>
    <row r="262" spans="1:15" ht="14.25" customHeight="1">
      <c r="A262" s="332"/>
      <c r="B262" s="332"/>
      <c r="C262" s="332"/>
      <c r="D262" s="332"/>
      <c r="E262" s="332"/>
      <c r="F262" s="332"/>
      <c r="G262" s="332"/>
      <c r="H262" s="332"/>
      <c r="I262" s="332"/>
      <c r="J262" s="332"/>
      <c r="K262" s="332"/>
      <c r="L262" s="332"/>
      <c r="M262" s="333"/>
      <c r="N262" s="332"/>
      <c r="O262" s="332"/>
    </row>
    <row r="263" spans="1:15" ht="14.25" customHeight="1">
      <c r="A263" s="332"/>
      <c r="B263" s="332"/>
      <c r="C263" s="332"/>
      <c r="D263" s="332"/>
      <c r="E263" s="332"/>
      <c r="F263" s="332"/>
      <c r="G263" s="332"/>
      <c r="H263" s="332"/>
      <c r="I263" s="332"/>
      <c r="J263" s="332"/>
      <c r="K263" s="332"/>
      <c r="L263" s="332"/>
      <c r="M263" s="333"/>
      <c r="N263" s="332"/>
      <c r="O263" s="332"/>
    </row>
    <row r="264" spans="1:15" ht="14.25" customHeight="1">
      <c r="A264" s="332"/>
      <c r="B264" s="332"/>
      <c r="C264" s="332"/>
      <c r="D264" s="332"/>
      <c r="E264" s="332"/>
      <c r="F264" s="332"/>
      <c r="G264" s="332"/>
      <c r="H264" s="332"/>
      <c r="I264" s="332"/>
      <c r="J264" s="332"/>
      <c r="K264" s="332"/>
      <c r="L264" s="332"/>
      <c r="M264" s="333"/>
      <c r="N264" s="332"/>
      <c r="O264" s="332"/>
    </row>
    <row r="265" spans="1:15" ht="14.25" customHeight="1">
      <c r="A265" s="332"/>
      <c r="B265" s="332"/>
      <c r="C265" s="332"/>
      <c r="D265" s="332"/>
      <c r="E265" s="332"/>
      <c r="F265" s="332"/>
      <c r="G265" s="332"/>
      <c r="H265" s="332"/>
      <c r="I265" s="332"/>
      <c r="J265" s="332"/>
      <c r="K265" s="332"/>
      <c r="L265" s="332"/>
      <c r="M265" s="333"/>
      <c r="N265" s="332"/>
      <c r="O265" s="332"/>
    </row>
    <row r="266" spans="1:15" ht="14.25" customHeight="1">
      <c r="A266" s="332"/>
      <c r="B266" s="332"/>
      <c r="C266" s="332"/>
      <c r="D266" s="332"/>
      <c r="E266" s="332"/>
      <c r="F266" s="332"/>
      <c r="G266" s="332"/>
      <c r="H266" s="332"/>
      <c r="I266" s="332"/>
      <c r="J266" s="332"/>
      <c r="K266" s="332"/>
      <c r="L266" s="332"/>
      <c r="M266" s="333"/>
      <c r="N266" s="332"/>
      <c r="O266" s="332"/>
    </row>
    <row r="267" spans="1:15" ht="14.25" customHeight="1">
      <c r="A267" s="332"/>
      <c r="B267" s="332"/>
      <c r="C267" s="332"/>
      <c r="D267" s="332"/>
      <c r="E267" s="332"/>
      <c r="F267" s="332"/>
      <c r="G267" s="332"/>
      <c r="H267" s="332"/>
      <c r="I267" s="332"/>
      <c r="J267" s="332"/>
      <c r="K267" s="332"/>
      <c r="L267" s="332"/>
      <c r="M267" s="333"/>
      <c r="N267" s="332"/>
      <c r="O267" s="332"/>
    </row>
    <row r="268" spans="1:15" ht="14.25" customHeight="1">
      <c r="A268" s="332"/>
      <c r="B268" s="332"/>
      <c r="C268" s="332"/>
      <c r="D268" s="332"/>
      <c r="E268" s="332"/>
      <c r="F268" s="332"/>
      <c r="G268" s="332"/>
      <c r="H268" s="332"/>
      <c r="I268" s="332"/>
      <c r="J268" s="332"/>
      <c r="K268" s="332"/>
      <c r="L268" s="332"/>
      <c r="M268" s="333"/>
      <c r="N268" s="332"/>
      <c r="O268" s="332"/>
    </row>
    <row r="269" spans="1:15" ht="14.25" customHeight="1">
      <c r="A269" s="332"/>
      <c r="B269" s="332"/>
      <c r="C269" s="332"/>
      <c r="D269" s="332"/>
      <c r="E269" s="332"/>
      <c r="F269" s="332"/>
      <c r="G269" s="332"/>
      <c r="H269" s="332"/>
      <c r="I269" s="332"/>
      <c r="J269" s="332"/>
      <c r="K269" s="332"/>
      <c r="L269" s="332"/>
      <c r="M269" s="333"/>
      <c r="N269" s="332"/>
      <c r="O269" s="332"/>
    </row>
    <row r="270" spans="1:15" ht="14.25" customHeight="1">
      <c r="A270" s="332"/>
      <c r="B270" s="332"/>
      <c r="C270" s="332"/>
      <c r="D270" s="332"/>
      <c r="E270" s="332"/>
      <c r="F270" s="332"/>
      <c r="G270" s="332"/>
      <c r="H270" s="332"/>
      <c r="I270" s="332"/>
      <c r="J270" s="332"/>
      <c r="K270" s="332"/>
      <c r="L270" s="332"/>
      <c r="M270" s="333"/>
      <c r="N270" s="332"/>
      <c r="O270" s="332"/>
    </row>
    <row r="271" spans="1:15" ht="14.25" customHeight="1">
      <c r="A271" s="332"/>
      <c r="B271" s="332"/>
      <c r="C271" s="332"/>
      <c r="D271" s="332"/>
      <c r="E271" s="332"/>
      <c r="F271" s="332"/>
      <c r="G271" s="332"/>
      <c r="H271" s="332"/>
      <c r="I271" s="332"/>
      <c r="J271" s="332"/>
      <c r="K271" s="332"/>
      <c r="L271" s="332"/>
      <c r="M271" s="333"/>
      <c r="N271" s="332"/>
      <c r="O271" s="332"/>
    </row>
    <row r="272" spans="1:15" ht="14.25" customHeight="1">
      <c r="A272" s="332"/>
      <c r="B272" s="332"/>
      <c r="C272" s="332"/>
      <c r="D272" s="332"/>
      <c r="E272" s="332"/>
      <c r="F272" s="332"/>
      <c r="G272" s="332"/>
      <c r="H272" s="332"/>
      <c r="I272" s="332"/>
      <c r="J272" s="332"/>
      <c r="K272" s="332"/>
      <c r="L272" s="332"/>
      <c r="M272" s="333"/>
      <c r="N272" s="332"/>
      <c r="O272" s="332"/>
    </row>
    <row r="273" spans="1:15" ht="14.25" customHeight="1">
      <c r="A273" s="332"/>
      <c r="B273" s="332"/>
      <c r="C273" s="332"/>
      <c r="D273" s="332"/>
      <c r="E273" s="332"/>
      <c r="F273" s="332"/>
      <c r="G273" s="332"/>
      <c r="H273" s="332"/>
      <c r="I273" s="332"/>
      <c r="J273" s="332"/>
      <c r="K273" s="332"/>
      <c r="L273" s="332"/>
      <c r="M273" s="333"/>
      <c r="N273" s="332"/>
      <c r="O273" s="332"/>
    </row>
    <row r="274" spans="1:15" ht="14.25" customHeight="1">
      <c r="A274" s="332"/>
      <c r="B274" s="332"/>
      <c r="C274" s="332"/>
      <c r="D274" s="332"/>
      <c r="E274" s="332"/>
      <c r="F274" s="332"/>
      <c r="G274" s="332"/>
      <c r="H274" s="332"/>
      <c r="I274" s="332"/>
      <c r="J274" s="332"/>
      <c r="K274" s="332"/>
      <c r="L274" s="332"/>
      <c r="M274" s="333"/>
      <c r="N274" s="332"/>
      <c r="O274" s="332"/>
    </row>
    <row r="275" spans="1:15" ht="14.25" customHeight="1">
      <c r="A275" s="332"/>
      <c r="B275" s="332"/>
      <c r="C275" s="332"/>
      <c r="D275" s="332"/>
      <c r="E275" s="332"/>
      <c r="F275" s="332"/>
      <c r="G275" s="332"/>
      <c r="H275" s="332"/>
      <c r="I275" s="332"/>
      <c r="J275" s="332"/>
      <c r="K275" s="332"/>
      <c r="L275" s="332"/>
      <c r="M275" s="333"/>
      <c r="N275" s="332"/>
      <c r="O275" s="332"/>
    </row>
    <row r="276" spans="1:15" ht="14.25" customHeight="1">
      <c r="A276" s="332"/>
      <c r="B276" s="332"/>
      <c r="C276" s="332"/>
      <c r="D276" s="332"/>
      <c r="E276" s="332"/>
      <c r="F276" s="332"/>
      <c r="G276" s="332"/>
      <c r="H276" s="332"/>
      <c r="I276" s="332"/>
      <c r="J276" s="332"/>
      <c r="K276" s="332"/>
      <c r="L276" s="332"/>
      <c r="M276" s="333"/>
      <c r="N276" s="332"/>
      <c r="O276" s="332"/>
    </row>
    <row r="277" spans="1:15" ht="14.25" customHeight="1">
      <c r="A277" s="332"/>
      <c r="B277" s="332"/>
      <c r="C277" s="332"/>
      <c r="D277" s="332"/>
      <c r="E277" s="332"/>
      <c r="F277" s="332"/>
      <c r="G277" s="332"/>
      <c r="H277" s="332"/>
      <c r="I277" s="332"/>
      <c r="J277" s="332"/>
      <c r="K277" s="332"/>
      <c r="L277" s="332"/>
      <c r="M277" s="333"/>
      <c r="N277" s="332"/>
      <c r="O277" s="332"/>
    </row>
    <row r="278" spans="1:15" ht="14.25" customHeight="1">
      <c r="A278" s="332"/>
      <c r="B278" s="332"/>
      <c r="C278" s="332"/>
      <c r="D278" s="332"/>
      <c r="E278" s="332"/>
      <c r="F278" s="332"/>
      <c r="G278" s="332"/>
      <c r="H278" s="332"/>
      <c r="I278" s="332"/>
      <c r="J278" s="332"/>
      <c r="K278" s="332"/>
      <c r="L278" s="332"/>
      <c r="M278" s="333"/>
      <c r="N278" s="332"/>
      <c r="O278" s="332"/>
    </row>
    <row r="279" spans="1:15" ht="14.25" customHeight="1">
      <c r="A279" s="332"/>
      <c r="B279" s="332"/>
      <c r="C279" s="332"/>
      <c r="D279" s="332"/>
      <c r="E279" s="332"/>
      <c r="F279" s="332"/>
      <c r="G279" s="332"/>
      <c r="H279" s="332"/>
      <c r="I279" s="332"/>
      <c r="J279" s="332"/>
      <c r="K279" s="332"/>
      <c r="L279" s="332"/>
      <c r="M279" s="333"/>
      <c r="N279" s="332"/>
      <c r="O279" s="332"/>
    </row>
    <row r="280" spans="1:15" ht="14.25" customHeight="1">
      <c r="A280" s="332"/>
      <c r="B280" s="332"/>
      <c r="C280" s="332"/>
      <c r="D280" s="332"/>
      <c r="E280" s="332"/>
      <c r="F280" s="332"/>
      <c r="G280" s="332"/>
      <c r="H280" s="332"/>
      <c r="I280" s="332"/>
      <c r="J280" s="332"/>
      <c r="K280" s="332"/>
      <c r="L280" s="332"/>
      <c r="M280" s="333"/>
      <c r="N280" s="332"/>
      <c r="O280" s="332"/>
    </row>
    <row r="281" spans="1:15" ht="14.25" customHeight="1">
      <c r="A281" s="332"/>
      <c r="B281" s="332"/>
      <c r="C281" s="332"/>
      <c r="D281" s="332"/>
      <c r="E281" s="332"/>
      <c r="F281" s="332"/>
      <c r="G281" s="332"/>
      <c r="H281" s="332"/>
      <c r="I281" s="332"/>
      <c r="J281" s="332"/>
      <c r="K281" s="332"/>
      <c r="L281" s="332"/>
      <c r="M281" s="333"/>
      <c r="N281" s="332"/>
      <c r="O281" s="332"/>
    </row>
    <row r="282" spans="1:15" ht="14.25" customHeight="1">
      <c r="A282" s="332"/>
      <c r="B282" s="332"/>
      <c r="C282" s="332"/>
      <c r="D282" s="332"/>
      <c r="E282" s="332"/>
      <c r="F282" s="332"/>
      <c r="G282" s="332"/>
      <c r="H282" s="332"/>
      <c r="I282" s="332"/>
      <c r="J282" s="332"/>
      <c r="K282" s="332"/>
      <c r="L282" s="332"/>
      <c r="M282" s="333"/>
      <c r="N282" s="332"/>
      <c r="O282" s="332"/>
    </row>
    <row r="283" spans="1:15" ht="14.25" customHeight="1">
      <c r="A283" s="332"/>
      <c r="B283" s="332"/>
      <c r="C283" s="332"/>
      <c r="D283" s="332"/>
      <c r="E283" s="332"/>
      <c r="F283" s="332"/>
      <c r="G283" s="332"/>
      <c r="H283" s="332"/>
      <c r="I283" s="332"/>
      <c r="J283" s="332"/>
      <c r="K283" s="332"/>
      <c r="L283" s="332"/>
      <c r="M283" s="333"/>
      <c r="N283" s="332"/>
      <c r="O283" s="332"/>
    </row>
    <row r="284" spans="1:15" ht="14.25" customHeight="1">
      <c r="A284" s="332"/>
      <c r="B284" s="332"/>
      <c r="C284" s="332"/>
      <c r="D284" s="332"/>
      <c r="E284" s="332"/>
      <c r="F284" s="332"/>
      <c r="G284" s="332"/>
      <c r="H284" s="332"/>
      <c r="I284" s="332"/>
      <c r="J284" s="332"/>
      <c r="K284" s="332"/>
      <c r="L284" s="332"/>
      <c r="M284" s="333"/>
      <c r="N284" s="332"/>
      <c r="O284" s="332"/>
    </row>
    <row r="285" spans="1:15" ht="14.25" customHeight="1">
      <c r="A285" s="332"/>
      <c r="B285" s="332"/>
      <c r="C285" s="332"/>
      <c r="D285" s="332"/>
      <c r="E285" s="332"/>
      <c r="F285" s="332"/>
      <c r="G285" s="332"/>
      <c r="H285" s="332"/>
      <c r="I285" s="332"/>
      <c r="J285" s="332"/>
      <c r="K285" s="332"/>
      <c r="L285" s="332"/>
      <c r="M285" s="333"/>
      <c r="N285" s="332"/>
      <c r="O285" s="332"/>
    </row>
    <row r="286" spans="1:15" ht="14.25" customHeight="1">
      <c r="A286" s="332"/>
      <c r="B286" s="332"/>
      <c r="C286" s="332"/>
      <c r="D286" s="332"/>
      <c r="E286" s="332"/>
      <c r="F286" s="332"/>
      <c r="G286" s="332"/>
      <c r="H286" s="332"/>
      <c r="I286" s="332"/>
      <c r="J286" s="332"/>
      <c r="K286" s="332"/>
      <c r="L286" s="332"/>
      <c r="M286" s="333"/>
      <c r="N286" s="332"/>
      <c r="O286" s="332"/>
    </row>
    <row r="287" spans="1:15" ht="14.25" customHeight="1">
      <c r="A287" s="332"/>
      <c r="B287" s="332"/>
      <c r="C287" s="332"/>
      <c r="D287" s="332"/>
      <c r="E287" s="332"/>
      <c r="F287" s="332"/>
      <c r="G287" s="332"/>
      <c r="H287" s="332"/>
      <c r="I287" s="332"/>
      <c r="J287" s="332"/>
      <c r="K287" s="332"/>
      <c r="L287" s="332"/>
      <c r="M287" s="333"/>
      <c r="N287" s="332"/>
      <c r="O287" s="332"/>
    </row>
    <row r="288" spans="1:15" ht="14.25" customHeight="1">
      <c r="A288" s="332"/>
      <c r="B288" s="332"/>
      <c r="C288" s="332"/>
      <c r="D288" s="332"/>
      <c r="E288" s="332"/>
      <c r="F288" s="332"/>
      <c r="G288" s="332"/>
      <c r="H288" s="332"/>
      <c r="I288" s="332"/>
      <c r="J288" s="332"/>
      <c r="K288" s="332"/>
      <c r="L288" s="332"/>
      <c r="M288" s="333"/>
      <c r="N288" s="332"/>
      <c r="O288" s="332"/>
    </row>
    <row r="289" spans="1:15" ht="14.25" customHeight="1">
      <c r="A289" s="332"/>
      <c r="B289" s="332"/>
      <c r="C289" s="332"/>
      <c r="D289" s="332"/>
      <c r="E289" s="332"/>
      <c r="F289" s="332"/>
      <c r="G289" s="332"/>
      <c r="H289" s="332"/>
      <c r="I289" s="332"/>
      <c r="J289" s="332"/>
      <c r="K289" s="332"/>
      <c r="L289" s="332"/>
      <c r="M289" s="333"/>
      <c r="N289" s="332"/>
      <c r="O289" s="332"/>
    </row>
    <row r="290" spans="1:15" ht="14.25" customHeight="1">
      <c r="A290" s="332"/>
      <c r="B290" s="332"/>
      <c r="C290" s="332"/>
      <c r="D290" s="332"/>
      <c r="E290" s="332"/>
      <c r="F290" s="332"/>
      <c r="G290" s="332"/>
      <c r="H290" s="332"/>
      <c r="I290" s="332"/>
      <c r="J290" s="332"/>
      <c r="K290" s="332"/>
      <c r="L290" s="332"/>
      <c r="M290" s="333"/>
      <c r="N290" s="332"/>
      <c r="O290" s="332"/>
    </row>
    <row r="291" spans="1:15" ht="14.25" customHeight="1">
      <c r="A291" s="332"/>
      <c r="B291" s="332"/>
      <c r="C291" s="332"/>
      <c r="D291" s="332"/>
      <c r="E291" s="332"/>
      <c r="F291" s="332"/>
      <c r="G291" s="332"/>
      <c r="H291" s="332"/>
      <c r="I291" s="332"/>
      <c r="J291" s="332"/>
      <c r="K291" s="332"/>
      <c r="L291" s="332"/>
      <c r="M291" s="333"/>
      <c r="N291" s="332"/>
      <c r="O291" s="332"/>
    </row>
    <row r="292" spans="1:15" ht="14.25" customHeight="1">
      <c r="A292" s="332"/>
      <c r="B292" s="332"/>
      <c r="C292" s="332"/>
      <c r="D292" s="332"/>
      <c r="E292" s="332"/>
      <c r="F292" s="332"/>
      <c r="G292" s="332"/>
      <c r="H292" s="332"/>
      <c r="I292" s="332"/>
      <c r="J292" s="332"/>
      <c r="K292" s="332"/>
      <c r="L292" s="332"/>
      <c r="M292" s="333"/>
      <c r="N292" s="332"/>
      <c r="O292" s="332"/>
    </row>
    <row r="293" spans="1:15" ht="14.25" customHeight="1">
      <c r="A293" s="332"/>
      <c r="B293" s="332"/>
      <c r="C293" s="332"/>
      <c r="D293" s="332"/>
      <c r="E293" s="332"/>
      <c r="F293" s="332"/>
      <c r="G293" s="332"/>
      <c r="H293" s="332"/>
      <c r="I293" s="332"/>
      <c r="J293" s="332"/>
      <c r="K293" s="332"/>
      <c r="L293" s="332"/>
      <c r="M293" s="333"/>
      <c r="N293" s="332"/>
      <c r="O293" s="332"/>
    </row>
    <row r="294" spans="1:15" ht="14.25" customHeight="1">
      <c r="A294" s="332"/>
      <c r="B294" s="332"/>
      <c r="C294" s="332"/>
      <c r="D294" s="332"/>
      <c r="E294" s="332"/>
      <c r="F294" s="332"/>
      <c r="G294" s="332"/>
      <c r="H294" s="332"/>
      <c r="I294" s="332"/>
      <c r="J294" s="332"/>
      <c r="K294" s="332"/>
      <c r="L294" s="332"/>
      <c r="M294" s="333"/>
      <c r="N294" s="332"/>
      <c r="O294" s="332"/>
    </row>
    <row r="295" spans="1:15" ht="14.25" customHeight="1">
      <c r="A295" s="332"/>
      <c r="B295" s="332"/>
      <c r="C295" s="332"/>
      <c r="D295" s="332"/>
      <c r="E295" s="332"/>
      <c r="F295" s="332"/>
      <c r="G295" s="332"/>
      <c r="H295" s="332"/>
      <c r="I295" s="332"/>
      <c r="J295" s="332"/>
      <c r="K295" s="332"/>
      <c r="L295" s="332"/>
      <c r="M295" s="333"/>
      <c r="N295" s="332"/>
      <c r="O295" s="332"/>
    </row>
    <row r="296" spans="1:15" ht="14.25" customHeight="1">
      <c r="A296" s="332"/>
      <c r="B296" s="332"/>
      <c r="C296" s="332"/>
      <c r="D296" s="332"/>
      <c r="E296" s="332"/>
      <c r="F296" s="332"/>
      <c r="G296" s="332"/>
      <c r="H296" s="332"/>
      <c r="I296" s="332"/>
      <c r="J296" s="332"/>
      <c r="K296" s="332"/>
      <c r="L296" s="332"/>
      <c r="M296" s="333"/>
      <c r="N296" s="332"/>
      <c r="O296" s="332"/>
    </row>
    <row r="297" spans="1:15" ht="14.25" customHeight="1">
      <c r="A297" s="332"/>
      <c r="B297" s="332"/>
      <c r="C297" s="332"/>
      <c r="D297" s="332"/>
      <c r="E297" s="332"/>
      <c r="F297" s="332"/>
      <c r="G297" s="332"/>
      <c r="H297" s="332"/>
      <c r="I297" s="332"/>
      <c r="J297" s="332"/>
      <c r="K297" s="332"/>
      <c r="L297" s="332"/>
      <c r="M297" s="333"/>
      <c r="N297" s="332"/>
      <c r="O297" s="332"/>
    </row>
    <row r="298" spans="1:15" ht="14.25" customHeight="1">
      <c r="A298" s="332"/>
      <c r="B298" s="332"/>
      <c r="C298" s="332"/>
      <c r="D298" s="332"/>
      <c r="E298" s="332"/>
      <c r="F298" s="332"/>
      <c r="G298" s="332"/>
      <c r="H298" s="332"/>
      <c r="I298" s="332"/>
      <c r="J298" s="332"/>
      <c r="K298" s="332"/>
      <c r="L298" s="332"/>
      <c r="M298" s="333"/>
      <c r="N298" s="332"/>
      <c r="O298" s="332"/>
    </row>
    <row r="299" spans="1:15" ht="14.25" customHeight="1">
      <c r="A299" s="332"/>
      <c r="B299" s="332"/>
      <c r="C299" s="332"/>
      <c r="D299" s="332"/>
      <c r="E299" s="332"/>
      <c r="F299" s="332"/>
      <c r="G299" s="332"/>
      <c r="H299" s="332"/>
      <c r="I299" s="332"/>
      <c r="J299" s="332"/>
      <c r="K299" s="332"/>
      <c r="L299" s="332"/>
      <c r="M299" s="333"/>
      <c r="N299" s="332"/>
      <c r="O299" s="332"/>
    </row>
    <row r="300" spans="1:15" ht="14.25" customHeight="1">
      <c r="A300" s="332"/>
      <c r="B300" s="332"/>
      <c r="C300" s="332"/>
      <c r="D300" s="332"/>
      <c r="E300" s="332"/>
      <c r="F300" s="332"/>
      <c r="G300" s="332"/>
      <c r="H300" s="332"/>
      <c r="I300" s="332"/>
      <c r="J300" s="332"/>
      <c r="K300" s="332"/>
      <c r="L300" s="332"/>
      <c r="M300" s="333"/>
      <c r="N300" s="332"/>
      <c r="O300" s="332"/>
    </row>
    <row r="301" spans="1:15" ht="14.25" customHeight="1">
      <c r="A301" s="332"/>
      <c r="B301" s="332"/>
      <c r="C301" s="332"/>
      <c r="D301" s="332"/>
      <c r="E301" s="332"/>
      <c r="F301" s="332"/>
      <c r="G301" s="332"/>
      <c r="H301" s="332"/>
      <c r="I301" s="332"/>
      <c r="J301" s="332"/>
      <c r="K301" s="332"/>
      <c r="L301" s="332"/>
      <c r="M301" s="333"/>
      <c r="N301" s="332"/>
      <c r="O301" s="332"/>
    </row>
    <row r="302" spans="1:15" ht="14.25" customHeight="1">
      <c r="A302" s="332"/>
      <c r="B302" s="332"/>
      <c r="C302" s="332"/>
      <c r="D302" s="332"/>
      <c r="E302" s="332"/>
      <c r="F302" s="332"/>
      <c r="G302" s="332"/>
      <c r="H302" s="332"/>
      <c r="I302" s="332"/>
      <c r="J302" s="332"/>
      <c r="K302" s="332"/>
      <c r="L302" s="332"/>
      <c r="M302" s="333"/>
      <c r="N302" s="332"/>
      <c r="O302" s="332"/>
    </row>
    <row r="303" spans="1:15" ht="14.25" customHeight="1">
      <c r="A303" s="332"/>
      <c r="B303" s="332"/>
      <c r="C303" s="332"/>
      <c r="D303" s="332"/>
      <c r="E303" s="332"/>
      <c r="F303" s="332"/>
      <c r="G303" s="332"/>
      <c r="H303" s="332"/>
      <c r="I303" s="332"/>
      <c r="J303" s="332"/>
      <c r="K303" s="332"/>
      <c r="L303" s="332"/>
      <c r="M303" s="333"/>
      <c r="N303" s="332"/>
      <c r="O303" s="332"/>
    </row>
    <row r="304" spans="1:15" ht="14.25" customHeight="1">
      <c r="A304" s="332"/>
      <c r="B304" s="332"/>
      <c r="C304" s="332"/>
      <c r="D304" s="332"/>
      <c r="E304" s="332"/>
      <c r="F304" s="332"/>
      <c r="G304" s="332"/>
      <c r="H304" s="332"/>
      <c r="I304" s="332"/>
      <c r="J304" s="332"/>
      <c r="K304" s="332"/>
      <c r="L304" s="332"/>
      <c r="M304" s="333"/>
      <c r="N304" s="332"/>
      <c r="O304" s="332"/>
    </row>
    <row r="305" spans="1:15" ht="14.25" customHeight="1">
      <c r="A305" s="332"/>
      <c r="B305" s="332"/>
      <c r="C305" s="332"/>
      <c r="D305" s="332"/>
      <c r="E305" s="332"/>
      <c r="F305" s="332"/>
      <c r="G305" s="332"/>
      <c r="H305" s="332"/>
      <c r="I305" s="332"/>
      <c r="J305" s="332"/>
      <c r="K305" s="332"/>
      <c r="L305" s="332"/>
      <c r="M305" s="333"/>
      <c r="N305" s="332"/>
      <c r="O305" s="332"/>
    </row>
    <row r="306" spans="1:15" ht="14.25" customHeight="1">
      <c r="A306" s="332"/>
      <c r="B306" s="332"/>
      <c r="C306" s="332"/>
      <c r="D306" s="332"/>
      <c r="E306" s="332"/>
      <c r="F306" s="332"/>
      <c r="G306" s="332"/>
      <c r="H306" s="332"/>
      <c r="I306" s="332"/>
      <c r="J306" s="332"/>
      <c r="K306" s="332"/>
      <c r="L306" s="332"/>
      <c r="M306" s="333"/>
      <c r="N306" s="332"/>
      <c r="O306" s="332"/>
    </row>
    <row r="307" spans="1:15" ht="14.25" customHeight="1">
      <c r="A307" s="332"/>
      <c r="B307" s="332"/>
      <c r="C307" s="332"/>
      <c r="D307" s="332"/>
      <c r="E307" s="332"/>
      <c r="F307" s="332"/>
      <c r="G307" s="332"/>
      <c r="H307" s="332"/>
      <c r="I307" s="332"/>
      <c r="J307" s="332"/>
      <c r="K307" s="332"/>
      <c r="L307" s="332"/>
      <c r="M307" s="333"/>
      <c r="N307" s="332"/>
      <c r="O307" s="332"/>
    </row>
    <row r="308" spans="1:15" ht="14.25" customHeight="1">
      <c r="A308" s="332"/>
      <c r="B308" s="332"/>
      <c r="C308" s="332"/>
      <c r="D308" s="332"/>
      <c r="E308" s="332"/>
      <c r="F308" s="332"/>
      <c r="G308" s="332"/>
      <c r="H308" s="332"/>
      <c r="I308" s="332"/>
      <c r="J308" s="332"/>
      <c r="K308" s="332"/>
      <c r="L308" s="332"/>
      <c r="M308" s="333"/>
      <c r="N308" s="332"/>
      <c r="O308" s="332"/>
    </row>
    <row r="309" spans="1:15" ht="14.25" customHeight="1">
      <c r="A309" s="332"/>
      <c r="B309" s="332"/>
      <c r="C309" s="332"/>
      <c r="D309" s="332"/>
      <c r="E309" s="332"/>
      <c r="F309" s="332"/>
      <c r="G309" s="332"/>
      <c r="H309" s="332"/>
      <c r="I309" s="332"/>
      <c r="J309" s="332"/>
      <c r="K309" s="332"/>
      <c r="L309" s="332"/>
      <c r="M309" s="333"/>
      <c r="N309" s="332"/>
      <c r="O309" s="332"/>
    </row>
    <row r="310" spans="1:15" ht="14.25" customHeight="1">
      <c r="A310" s="332"/>
      <c r="B310" s="332"/>
      <c r="C310" s="332"/>
      <c r="D310" s="332"/>
      <c r="E310" s="332"/>
      <c r="F310" s="332"/>
      <c r="G310" s="332"/>
      <c r="H310" s="332"/>
      <c r="I310" s="332"/>
      <c r="J310" s="332"/>
      <c r="K310" s="332"/>
      <c r="L310" s="332"/>
      <c r="M310" s="333"/>
      <c r="N310" s="332"/>
      <c r="O310" s="332"/>
    </row>
    <row r="311" spans="1:15" ht="14.25" customHeight="1">
      <c r="A311" s="332"/>
      <c r="B311" s="332"/>
      <c r="C311" s="332"/>
      <c r="D311" s="332"/>
      <c r="E311" s="332"/>
      <c r="F311" s="332"/>
      <c r="G311" s="332"/>
      <c r="H311" s="332"/>
      <c r="I311" s="332"/>
      <c r="J311" s="332"/>
      <c r="K311" s="332"/>
      <c r="L311" s="332"/>
      <c r="M311" s="333"/>
      <c r="N311" s="332"/>
      <c r="O311" s="332"/>
    </row>
    <row r="312" spans="1:15" ht="14.25" customHeight="1">
      <c r="A312" s="332"/>
      <c r="B312" s="332"/>
      <c r="C312" s="332"/>
      <c r="D312" s="332"/>
      <c r="E312" s="332"/>
      <c r="F312" s="332"/>
      <c r="G312" s="332"/>
      <c r="H312" s="332"/>
      <c r="I312" s="332"/>
      <c r="J312" s="332"/>
      <c r="K312" s="332"/>
      <c r="L312" s="332"/>
      <c r="M312" s="333"/>
      <c r="N312" s="332"/>
      <c r="O312" s="332"/>
    </row>
    <row r="313" spans="1:15" ht="14.25" customHeight="1">
      <c r="A313" s="332"/>
      <c r="B313" s="332"/>
      <c r="C313" s="332"/>
      <c r="D313" s="332"/>
      <c r="E313" s="332"/>
      <c r="F313" s="332"/>
      <c r="G313" s="332"/>
      <c r="H313" s="332"/>
      <c r="I313" s="332"/>
      <c r="J313" s="332"/>
      <c r="K313" s="332"/>
      <c r="L313" s="332"/>
      <c r="M313" s="333"/>
      <c r="N313" s="332"/>
      <c r="O313" s="332"/>
    </row>
    <row r="314" spans="1:15" ht="14.25" customHeight="1">
      <c r="A314" s="332"/>
      <c r="B314" s="332"/>
      <c r="C314" s="332"/>
      <c r="D314" s="332"/>
      <c r="E314" s="332"/>
      <c r="F314" s="332"/>
      <c r="G314" s="332"/>
      <c r="H314" s="332"/>
      <c r="I314" s="332"/>
      <c r="J314" s="332"/>
      <c r="K314" s="332"/>
      <c r="L314" s="332"/>
      <c r="M314" s="333"/>
      <c r="N314" s="332"/>
      <c r="O314" s="332"/>
    </row>
    <row r="315" spans="1:15" ht="14.25" customHeight="1">
      <c r="A315" s="332"/>
      <c r="B315" s="332"/>
      <c r="C315" s="332"/>
      <c r="D315" s="332"/>
      <c r="E315" s="332"/>
      <c r="F315" s="332"/>
      <c r="G315" s="332"/>
      <c r="H315" s="332"/>
      <c r="I315" s="332"/>
      <c r="J315" s="332"/>
      <c r="K315" s="332"/>
      <c r="L315" s="332"/>
      <c r="M315" s="333"/>
      <c r="N315" s="332"/>
      <c r="O315" s="332"/>
    </row>
    <row r="316" spans="1:15" ht="14.25" customHeight="1">
      <c r="A316" s="332"/>
      <c r="B316" s="332"/>
      <c r="C316" s="332"/>
      <c r="D316" s="332"/>
      <c r="E316" s="332"/>
      <c r="F316" s="332"/>
      <c r="G316" s="332"/>
      <c r="H316" s="332"/>
      <c r="I316" s="332"/>
      <c r="J316" s="332"/>
      <c r="K316" s="332"/>
      <c r="L316" s="332"/>
      <c r="M316" s="333"/>
      <c r="N316" s="332"/>
      <c r="O316" s="332"/>
    </row>
    <row r="317" spans="1:15" ht="14.25" customHeight="1">
      <c r="A317" s="332"/>
      <c r="B317" s="332"/>
      <c r="C317" s="332"/>
      <c r="D317" s="332"/>
      <c r="E317" s="332"/>
      <c r="F317" s="332"/>
      <c r="G317" s="332"/>
      <c r="H317" s="332"/>
      <c r="I317" s="332"/>
      <c r="J317" s="332"/>
      <c r="K317" s="332"/>
      <c r="L317" s="332"/>
      <c r="M317" s="333"/>
      <c r="N317" s="332"/>
      <c r="O317" s="332"/>
    </row>
    <row r="318" spans="1:15" ht="14.25" customHeight="1">
      <c r="A318" s="332"/>
      <c r="B318" s="332"/>
      <c r="C318" s="332"/>
      <c r="D318" s="332"/>
      <c r="E318" s="332"/>
      <c r="F318" s="332"/>
      <c r="G318" s="332"/>
      <c r="H318" s="332"/>
      <c r="I318" s="332"/>
      <c r="J318" s="332"/>
      <c r="K318" s="332"/>
      <c r="L318" s="332"/>
      <c r="M318" s="333"/>
      <c r="N318" s="332"/>
      <c r="O318" s="332"/>
    </row>
    <row r="319" spans="1:15" ht="14.25" customHeight="1">
      <c r="A319" s="332"/>
      <c r="B319" s="332"/>
      <c r="C319" s="332"/>
      <c r="D319" s="332"/>
      <c r="E319" s="332"/>
      <c r="F319" s="332"/>
      <c r="G319" s="332"/>
      <c r="H319" s="332"/>
      <c r="I319" s="332"/>
      <c r="J319" s="332"/>
      <c r="K319" s="332"/>
      <c r="L319" s="332"/>
      <c r="M319" s="333"/>
      <c r="N319" s="332"/>
      <c r="O319" s="332"/>
    </row>
    <row r="320" spans="1:15" ht="14.25" customHeight="1">
      <c r="A320" s="332"/>
      <c r="B320" s="332"/>
      <c r="C320" s="332"/>
      <c r="D320" s="332"/>
      <c r="E320" s="332"/>
      <c r="F320" s="332"/>
      <c r="G320" s="332"/>
      <c r="H320" s="332"/>
      <c r="I320" s="332"/>
      <c r="J320" s="332"/>
      <c r="K320" s="332"/>
      <c r="L320" s="332"/>
      <c r="M320" s="333"/>
      <c r="N320" s="332"/>
      <c r="O320" s="332"/>
    </row>
    <row r="321" spans="1:15" ht="14.25" customHeight="1">
      <c r="A321" s="332"/>
      <c r="B321" s="332"/>
      <c r="C321" s="332"/>
      <c r="D321" s="332"/>
      <c r="E321" s="332"/>
      <c r="F321" s="332"/>
      <c r="G321" s="332"/>
      <c r="H321" s="332"/>
      <c r="I321" s="332"/>
      <c r="J321" s="332"/>
      <c r="K321" s="332"/>
      <c r="L321" s="332"/>
      <c r="M321" s="333"/>
      <c r="N321" s="332"/>
      <c r="O321" s="332"/>
    </row>
    <row r="322" spans="1:15" ht="14.25" customHeight="1">
      <c r="A322" s="332"/>
      <c r="B322" s="332"/>
      <c r="C322" s="332"/>
      <c r="D322" s="332"/>
      <c r="E322" s="332"/>
      <c r="F322" s="332"/>
      <c r="G322" s="332"/>
      <c r="H322" s="332"/>
      <c r="I322" s="332"/>
      <c r="J322" s="332"/>
      <c r="K322" s="332"/>
      <c r="L322" s="332"/>
      <c r="M322" s="333"/>
      <c r="N322" s="332"/>
      <c r="O322" s="332"/>
    </row>
    <row r="323" spans="1:15" ht="14.25" customHeight="1">
      <c r="A323" s="332"/>
      <c r="B323" s="332"/>
      <c r="C323" s="332"/>
      <c r="D323" s="332"/>
      <c r="E323" s="332"/>
      <c r="F323" s="332"/>
      <c r="G323" s="332"/>
      <c r="H323" s="332"/>
      <c r="I323" s="332"/>
      <c r="J323" s="332"/>
      <c r="K323" s="332"/>
      <c r="L323" s="332"/>
      <c r="M323" s="333"/>
      <c r="N323" s="332"/>
      <c r="O323" s="332"/>
    </row>
    <row r="324" spans="1:15" ht="14.25" customHeight="1">
      <c r="A324" s="332"/>
      <c r="B324" s="332"/>
      <c r="C324" s="332"/>
      <c r="D324" s="332"/>
      <c r="E324" s="332"/>
      <c r="F324" s="332"/>
      <c r="G324" s="332"/>
      <c r="H324" s="332"/>
      <c r="I324" s="332"/>
      <c r="J324" s="332"/>
      <c r="K324" s="332"/>
      <c r="L324" s="332"/>
      <c r="M324" s="333"/>
      <c r="N324" s="332"/>
      <c r="O324" s="332"/>
    </row>
    <row r="325" spans="1:15" ht="14.25" customHeight="1">
      <c r="A325" s="332"/>
      <c r="B325" s="332"/>
      <c r="C325" s="332"/>
      <c r="D325" s="332"/>
      <c r="E325" s="332"/>
      <c r="F325" s="332"/>
      <c r="G325" s="332"/>
      <c r="H325" s="332"/>
      <c r="I325" s="332"/>
      <c r="J325" s="332"/>
      <c r="K325" s="332"/>
      <c r="L325" s="332"/>
      <c r="M325" s="333"/>
      <c r="N325" s="332"/>
      <c r="O325" s="332"/>
    </row>
    <row r="326" spans="1:15" ht="14.25" customHeight="1">
      <c r="A326" s="332"/>
      <c r="B326" s="332"/>
      <c r="C326" s="332"/>
      <c r="D326" s="332"/>
      <c r="E326" s="332"/>
      <c r="F326" s="332"/>
      <c r="G326" s="332"/>
      <c r="H326" s="332"/>
      <c r="I326" s="332"/>
      <c r="J326" s="332"/>
      <c r="K326" s="332"/>
      <c r="L326" s="332"/>
      <c r="M326" s="333"/>
      <c r="N326" s="332"/>
      <c r="O326" s="332"/>
    </row>
    <row r="327" spans="1:15" ht="14.25" customHeight="1">
      <c r="A327" s="332"/>
      <c r="B327" s="332"/>
      <c r="C327" s="332"/>
      <c r="D327" s="332"/>
      <c r="E327" s="332"/>
      <c r="F327" s="332"/>
      <c r="G327" s="332"/>
      <c r="H327" s="332"/>
      <c r="I327" s="332"/>
      <c r="J327" s="332"/>
      <c r="K327" s="332"/>
      <c r="L327" s="332"/>
      <c r="M327" s="333"/>
      <c r="N327" s="332"/>
      <c r="O327" s="332"/>
    </row>
    <row r="328" spans="1:15" ht="14.25" customHeight="1">
      <c r="A328" s="332"/>
      <c r="B328" s="332"/>
      <c r="C328" s="332"/>
      <c r="D328" s="332"/>
      <c r="E328" s="332"/>
      <c r="F328" s="332"/>
      <c r="G328" s="332"/>
      <c r="H328" s="332"/>
      <c r="I328" s="332"/>
      <c r="J328" s="332"/>
      <c r="K328" s="332"/>
      <c r="L328" s="332"/>
      <c r="M328" s="333"/>
      <c r="N328" s="332"/>
      <c r="O328" s="332"/>
    </row>
    <row r="329" spans="1:15" ht="14.25" customHeight="1">
      <c r="A329" s="332"/>
      <c r="B329" s="332"/>
      <c r="C329" s="332"/>
      <c r="D329" s="332"/>
      <c r="E329" s="332"/>
      <c r="F329" s="332"/>
      <c r="G329" s="332"/>
      <c r="H329" s="332"/>
      <c r="I329" s="332"/>
      <c r="J329" s="332"/>
      <c r="K329" s="332"/>
      <c r="L329" s="332"/>
      <c r="M329" s="333"/>
      <c r="N329" s="332"/>
      <c r="O329" s="332"/>
    </row>
    <row r="330" spans="1:15" ht="14.25" customHeight="1">
      <c r="A330" s="332"/>
      <c r="B330" s="332"/>
      <c r="C330" s="332"/>
      <c r="D330" s="332"/>
      <c r="E330" s="332"/>
      <c r="F330" s="332"/>
      <c r="G330" s="332"/>
      <c r="H330" s="332"/>
      <c r="I330" s="332"/>
      <c r="J330" s="332"/>
      <c r="K330" s="332"/>
      <c r="L330" s="332"/>
      <c r="M330" s="333"/>
      <c r="N330" s="332"/>
      <c r="O330" s="332"/>
    </row>
    <row r="331" spans="1:15" ht="14.25" customHeight="1">
      <c r="A331" s="332"/>
      <c r="B331" s="332"/>
      <c r="C331" s="332"/>
      <c r="D331" s="332"/>
      <c r="E331" s="332"/>
      <c r="F331" s="332"/>
      <c r="G331" s="332"/>
      <c r="H331" s="332"/>
      <c r="I331" s="332"/>
      <c r="J331" s="332"/>
      <c r="K331" s="332"/>
      <c r="L331" s="332"/>
      <c r="M331" s="333"/>
      <c r="N331" s="332"/>
      <c r="O331" s="332"/>
    </row>
    <row r="332" spans="1:15" ht="14.25" customHeight="1">
      <c r="A332" s="332"/>
      <c r="B332" s="332"/>
      <c r="C332" s="332"/>
      <c r="D332" s="332"/>
      <c r="E332" s="332"/>
      <c r="F332" s="332"/>
      <c r="G332" s="332"/>
      <c r="H332" s="332"/>
      <c r="I332" s="332"/>
      <c r="J332" s="332"/>
      <c r="K332" s="332"/>
      <c r="L332" s="332"/>
      <c r="M332" s="333"/>
      <c r="N332" s="332"/>
      <c r="O332" s="332"/>
    </row>
    <row r="333" spans="1:15" ht="14.25" customHeight="1">
      <c r="A333" s="332"/>
      <c r="B333" s="332"/>
      <c r="C333" s="332"/>
      <c r="D333" s="332"/>
      <c r="E333" s="332"/>
      <c r="F333" s="332"/>
      <c r="G333" s="332"/>
      <c r="H333" s="332"/>
      <c r="I333" s="332"/>
      <c r="J333" s="332"/>
      <c r="K333" s="332"/>
      <c r="L333" s="332"/>
      <c r="M333" s="333"/>
      <c r="N333" s="332"/>
      <c r="O333" s="332"/>
    </row>
    <row r="334" spans="1:15" ht="14.25" customHeight="1">
      <c r="A334" s="332"/>
      <c r="B334" s="332"/>
      <c r="C334" s="332"/>
      <c r="D334" s="332"/>
      <c r="E334" s="332"/>
      <c r="F334" s="332"/>
      <c r="G334" s="332"/>
      <c r="H334" s="332"/>
      <c r="I334" s="332"/>
      <c r="J334" s="332"/>
      <c r="K334" s="332"/>
      <c r="L334" s="332"/>
      <c r="M334" s="333"/>
      <c r="N334" s="332"/>
      <c r="O334" s="332"/>
    </row>
    <row r="335" spans="1:15" ht="14.25" customHeight="1">
      <c r="A335" s="332"/>
      <c r="B335" s="332"/>
      <c r="C335" s="332"/>
      <c r="D335" s="332"/>
      <c r="E335" s="332"/>
      <c r="F335" s="332"/>
      <c r="G335" s="332"/>
      <c r="H335" s="332"/>
      <c r="I335" s="332"/>
      <c r="J335" s="332"/>
      <c r="K335" s="332"/>
      <c r="L335" s="332"/>
      <c r="M335" s="333"/>
      <c r="N335" s="332"/>
      <c r="O335" s="332"/>
    </row>
    <row r="336" spans="1:15" ht="14.25" customHeight="1">
      <c r="A336" s="332"/>
      <c r="B336" s="332"/>
      <c r="C336" s="332"/>
      <c r="D336" s="332"/>
      <c r="E336" s="332"/>
      <c r="F336" s="332"/>
      <c r="G336" s="332"/>
      <c r="H336" s="332"/>
      <c r="I336" s="332"/>
      <c r="J336" s="332"/>
      <c r="K336" s="332"/>
      <c r="L336" s="332"/>
      <c r="M336" s="333"/>
      <c r="N336" s="332"/>
      <c r="O336" s="332"/>
    </row>
    <row r="337" spans="1:15" ht="14.25" customHeight="1">
      <c r="A337" s="332"/>
      <c r="B337" s="332"/>
      <c r="C337" s="332"/>
      <c r="D337" s="332"/>
      <c r="E337" s="332"/>
      <c r="F337" s="332"/>
      <c r="G337" s="332"/>
      <c r="H337" s="332"/>
      <c r="I337" s="332"/>
      <c r="J337" s="332"/>
      <c r="K337" s="332"/>
      <c r="L337" s="332"/>
      <c r="M337" s="333"/>
      <c r="N337" s="332"/>
      <c r="O337" s="332"/>
    </row>
    <row r="338" spans="1:15" ht="14.25" customHeight="1">
      <c r="A338" s="332"/>
      <c r="B338" s="332"/>
      <c r="C338" s="332"/>
      <c r="D338" s="332"/>
      <c r="E338" s="332"/>
      <c r="F338" s="332"/>
      <c r="G338" s="332"/>
      <c r="H338" s="332"/>
      <c r="I338" s="332"/>
      <c r="J338" s="332"/>
      <c r="K338" s="332"/>
      <c r="L338" s="332"/>
      <c r="M338" s="333"/>
      <c r="N338" s="332"/>
      <c r="O338" s="332"/>
    </row>
    <row r="339" spans="1:15" ht="14.25" customHeight="1">
      <c r="A339" s="332"/>
      <c r="B339" s="332"/>
      <c r="C339" s="332"/>
      <c r="D339" s="332"/>
      <c r="E339" s="332"/>
      <c r="F339" s="332"/>
      <c r="G339" s="332"/>
      <c r="H339" s="332"/>
      <c r="I339" s="332"/>
      <c r="J339" s="332"/>
      <c r="K339" s="332"/>
      <c r="L339" s="332"/>
      <c r="M339" s="333"/>
      <c r="N339" s="332"/>
      <c r="O339" s="332"/>
    </row>
    <row r="340" spans="1:15" ht="14.25" customHeight="1">
      <c r="A340" s="332"/>
      <c r="B340" s="332"/>
      <c r="C340" s="332"/>
      <c r="D340" s="332"/>
      <c r="E340" s="332"/>
      <c r="F340" s="332"/>
      <c r="G340" s="332"/>
      <c r="H340" s="332"/>
      <c r="I340" s="332"/>
      <c r="J340" s="332"/>
      <c r="K340" s="332"/>
      <c r="L340" s="332"/>
      <c r="M340" s="333"/>
      <c r="N340" s="332"/>
      <c r="O340" s="332"/>
    </row>
    <row r="341" spans="1:15" ht="14.25" customHeight="1">
      <c r="A341" s="332"/>
      <c r="B341" s="332"/>
      <c r="C341" s="332"/>
      <c r="D341" s="332"/>
      <c r="E341" s="332"/>
      <c r="F341" s="332"/>
      <c r="G341" s="332"/>
      <c r="H341" s="332"/>
      <c r="I341" s="332"/>
      <c r="J341" s="332"/>
      <c r="K341" s="332"/>
      <c r="L341" s="332"/>
      <c r="M341" s="333"/>
      <c r="N341" s="332"/>
      <c r="O341" s="332"/>
    </row>
    <row r="342" spans="1:15" ht="14.25" customHeight="1">
      <c r="A342" s="332"/>
      <c r="B342" s="332"/>
      <c r="C342" s="332"/>
      <c r="D342" s="332"/>
      <c r="E342" s="332"/>
      <c r="F342" s="332"/>
      <c r="G342" s="332"/>
      <c r="H342" s="332"/>
      <c r="I342" s="332"/>
      <c r="J342" s="332"/>
      <c r="K342" s="332"/>
      <c r="L342" s="332"/>
      <c r="M342" s="333"/>
      <c r="N342" s="332"/>
      <c r="O342" s="332"/>
    </row>
    <row r="343" spans="1:15" ht="14.25" customHeight="1">
      <c r="A343" s="332"/>
      <c r="B343" s="332"/>
      <c r="C343" s="332"/>
      <c r="D343" s="332"/>
      <c r="E343" s="332"/>
      <c r="F343" s="332"/>
      <c r="G343" s="332"/>
      <c r="H343" s="332"/>
      <c r="I343" s="332"/>
      <c r="J343" s="332"/>
      <c r="K343" s="332"/>
      <c r="L343" s="332"/>
      <c r="M343" s="333"/>
      <c r="N343" s="332"/>
      <c r="O343" s="332"/>
    </row>
    <row r="344" spans="1:15" ht="14.25" customHeight="1">
      <c r="A344" s="332"/>
      <c r="B344" s="332"/>
      <c r="C344" s="332"/>
      <c r="D344" s="332"/>
      <c r="E344" s="332"/>
      <c r="F344" s="332"/>
      <c r="G344" s="332"/>
      <c r="H344" s="332"/>
      <c r="I344" s="332"/>
      <c r="J344" s="332"/>
      <c r="K344" s="332"/>
      <c r="L344" s="332"/>
      <c r="M344" s="333"/>
      <c r="N344" s="332"/>
      <c r="O344" s="332"/>
    </row>
    <row r="345" spans="1:15" ht="14.25" customHeight="1">
      <c r="A345" s="332"/>
      <c r="B345" s="332"/>
      <c r="C345" s="332"/>
      <c r="D345" s="332"/>
      <c r="E345" s="332"/>
      <c r="F345" s="332"/>
      <c r="G345" s="332"/>
      <c r="H345" s="332"/>
      <c r="I345" s="332"/>
      <c r="J345" s="332"/>
      <c r="K345" s="332"/>
      <c r="L345" s="332"/>
      <c r="M345" s="333"/>
      <c r="N345" s="332"/>
      <c r="O345" s="332"/>
    </row>
    <row r="346" spans="1:15" ht="14.25" customHeight="1">
      <c r="A346" s="332"/>
      <c r="B346" s="332"/>
      <c r="C346" s="332"/>
      <c r="D346" s="332"/>
      <c r="E346" s="332"/>
      <c r="F346" s="332"/>
      <c r="G346" s="332"/>
      <c r="H346" s="332"/>
      <c r="I346" s="332"/>
      <c r="J346" s="332"/>
      <c r="K346" s="332"/>
      <c r="L346" s="332"/>
      <c r="M346" s="333"/>
      <c r="N346" s="332"/>
      <c r="O346" s="332"/>
    </row>
    <row r="347" spans="1:15" ht="14.25" customHeight="1">
      <c r="A347" s="332"/>
      <c r="B347" s="332"/>
      <c r="C347" s="332"/>
      <c r="D347" s="332"/>
      <c r="E347" s="332"/>
      <c r="F347" s="332"/>
      <c r="G347" s="332"/>
      <c r="H347" s="332"/>
      <c r="I347" s="332"/>
      <c r="J347" s="332"/>
      <c r="K347" s="332"/>
      <c r="L347" s="332"/>
      <c r="M347" s="333"/>
      <c r="N347" s="332"/>
      <c r="O347" s="332"/>
    </row>
    <row r="348" spans="1:15" ht="14.25" customHeight="1">
      <c r="A348" s="332"/>
      <c r="B348" s="332"/>
      <c r="C348" s="332"/>
      <c r="D348" s="332"/>
      <c r="E348" s="332"/>
      <c r="F348" s="332"/>
      <c r="G348" s="332"/>
      <c r="H348" s="332"/>
      <c r="I348" s="332"/>
      <c r="J348" s="332"/>
      <c r="K348" s="332"/>
      <c r="L348" s="332"/>
      <c r="M348" s="333"/>
      <c r="N348" s="332"/>
      <c r="O348" s="332"/>
    </row>
    <row r="349" spans="1:15" ht="14.25" customHeight="1">
      <c r="A349" s="332"/>
      <c r="B349" s="332"/>
      <c r="C349" s="332"/>
      <c r="D349" s="332"/>
      <c r="E349" s="332"/>
      <c r="F349" s="332"/>
      <c r="G349" s="332"/>
      <c r="H349" s="332"/>
      <c r="I349" s="332"/>
      <c r="J349" s="332"/>
      <c r="K349" s="332"/>
      <c r="L349" s="332"/>
      <c r="M349" s="333"/>
      <c r="N349" s="332"/>
      <c r="O349" s="332"/>
    </row>
    <row r="350" spans="1:15" ht="14.25" customHeight="1">
      <c r="A350" s="332"/>
      <c r="B350" s="332"/>
      <c r="C350" s="332"/>
      <c r="D350" s="332"/>
      <c r="E350" s="332"/>
      <c r="F350" s="332"/>
      <c r="G350" s="332"/>
      <c r="H350" s="332"/>
      <c r="I350" s="332"/>
      <c r="J350" s="332"/>
      <c r="K350" s="332"/>
      <c r="L350" s="332"/>
      <c r="M350" s="333"/>
      <c r="N350" s="332"/>
      <c r="O350" s="332"/>
    </row>
    <row r="351" spans="1:15" ht="14.25" customHeight="1">
      <c r="A351" s="332"/>
      <c r="B351" s="332"/>
      <c r="C351" s="332"/>
      <c r="D351" s="332"/>
      <c r="E351" s="332"/>
      <c r="F351" s="332"/>
      <c r="G351" s="332"/>
      <c r="H351" s="332"/>
      <c r="I351" s="332"/>
      <c r="J351" s="332"/>
      <c r="K351" s="332"/>
      <c r="L351" s="332"/>
      <c r="M351" s="333"/>
      <c r="N351" s="332"/>
      <c r="O351" s="332"/>
    </row>
    <row r="352" spans="1:15" ht="14.25" customHeight="1">
      <c r="A352" s="332"/>
      <c r="B352" s="332"/>
      <c r="C352" s="332"/>
      <c r="D352" s="332"/>
      <c r="E352" s="332"/>
      <c r="F352" s="332"/>
      <c r="G352" s="332"/>
      <c r="H352" s="332"/>
      <c r="I352" s="332"/>
      <c r="J352" s="332"/>
      <c r="K352" s="332"/>
      <c r="L352" s="332"/>
      <c r="M352" s="333"/>
      <c r="N352" s="332"/>
      <c r="O352" s="332"/>
    </row>
    <row r="353" spans="1:15" ht="14.25" customHeight="1">
      <c r="A353" s="332"/>
      <c r="B353" s="332"/>
      <c r="C353" s="332"/>
      <c r="D353" s="332"/>
      <c r="E353" s="332"/>
      <c r="F353" s="332"/>
      <c r="G353" s="332"/>
      <c r="H353" s="332"/>
      <c r="I353" s="332"/>
      <c r="J353" s="332"/>
      <c r="K353" s="332"/>
      <c r="L353" s="332"/>
      <c r="M353" s="333"/>
      <c r="N353" s="332"/>
      <c r="O353" s="332"/>
    </row>
    <row r="354" spans="1:15" ht="14.25" customHeight="1">
      <c r="A354" s="332"/>
      <c r="B354" s="332"/>
      <c r="C354" s="332"/>
      <c r="D354" s="332"/>
      <c r="E354" s="332"/>
      <c r="F354" s="332"/>
      <c r="G354" s="332"/>
      <c r="H354" s="332"/>
      <c r="I354" s="332"/>
      <c r="J354" s="332"/>
      <c r="K354" s="332"/>
      <c r="L354" s="332"/>
      <c r="M354" s="333"/>
      <c r="N354" s="332"/>
      <c r="O354" s="332"/>
    </row>
    <row r="355" spans="1:15" ht="14.25" customHeight="1">
      <c r="A355" s="332"/>
      <c r="B355" s="332"/>
      <c r="C355" s="332"/>
      <c r="D355" s="332"/>
      <c r="E355" s="332"/>
      <c r="F355" s="332"/>
      <c r="G355" s="332"/>
      <c r="H355" s="332"/>
      <c r="I355" s="332"/>
      <c r="J355" s="332"/>
      <c r="K355" s="332"/>
      <c r="L355" s="332"/>
      <c r="M355" s="333"/>
      <c r="N355" s="332"/>
      <c r="O355" s="332"/>
    </row>
    <row r="356" spans="1:15" ht="14.25" customHeight="1">
      <c r="A356" s="332"/>
      <c r="B356" s="332"/>
      <c r="C356" s="332"/>
      <c r="D356" s="332"/>
      <c r="E356" s="332"/>
      <c r="F356" s="332"/>
      <c r="G356" s="332"/>
      <c r="H356" s="332"/>
      <c r="I356" s="332"/>
      <c r="J356" s="332"/>
      <c r="K356" s="332"/>
      <c r="L356" s="332"/>
      <c r="M356" s="333"/>
      <c r="N356" s="332"/>
      <c r="O356" s="332"/>
    </row>
    <row r="357" spans="1:15" ht="14.25" customHeight="1">
      <c r="A357" s="332"/>
      <c r="B357" s="332"/>
      <c r="C357" s="332"/>
      <c r="D357" s="332"/>
      <c r="E357" s="332"/>
      <c r="F357" s="332"/>
      <c r="G357" s="332"/>
      <c r="H357" s="332"/>
      <c r="I357" s="332"/>
      <c r="J357" s="332"/>
      <c r="K357" s="332"/>
      <c r="L357" s="332"/>
      <c r="M357" s="333"/>
      <c r="N357" s="332"/>
      <c r="O357" s="332"/>
    </row>
    <row r="358" spans="1:15" ht="14.25" customHeight="1">
      <c r="A358" s="332"/>
      <c r="B358" s="332"/>
      <c r="C358" s="332"/>
      <c r="D358" s="332"/>
      <c r="E358" s="332"/>
      <c r="F358" s="332"/>
      <c r="G358" s="332"/>
      <c r="H358" s="332"/>
      <c r="I358" s="332"/>
      <c r="J358" s="332"/>
      <c r="K358" s="332"/>
      <c r="L358" s="332"/>
      <c r="M358" s="333"/>
      <c r="N358" s="332"/>
      <c r="O358" s="332"/>
    </row>
    <row r="359" spans="1:15" ht="14.25" customHeight="1">
      <c r="A359" s="332"/>
      <c r="B359" s="332"/>
      <c r="C359" s="332"/>
      <c r="D359" s="332"/>
      <c r="E359" s="332"/>
      <c r="F359" s="332"/>
      <c r="G359" s="332"/>
      <c r="H359" s="332"/>
      <c r="I359" s="332"/>
      <c r="J359" s="332"/>
      <c r="K359" s="332"/>
      <c r="L359" s="332"/>
      <c r="M359" s="333"/>
      <c r="N359" s="332"/>
      <c r="O359" s="332"/>
    </row>
    <row r="360" spans="1:15" ht="14.25" customHeight="1">
      <c r="A360" s="332"/>
      <c r="B360" s="332"/>
      <c r="C360" s="332"/>
      <c r="D360" s="332"/>
      <c r="E360" s="332"/>
      <c r="F360" s="332"/>
      <c r="G360" s="332"/>
      <c r="H360" s="332"/>
      <c r="I360" s="332"/>
      <c r="J360" s="332"/>
      <c r="K360" s="332"/>
      <c r="L360" s="332"/>
      <c r="M360" s="333"/>
      <c r="N360" s="332"/>
      <c r="O360" s="332"/>
    </row>
    <row r="361" spans="1:15" ht="14.25" customHeight="1">
      <c r="A361" s="332"/>
      <c r="B361" s="332"/>
      <c r="C361" s="332"/>
      <c r="D361" s="332"/>
      <c r="E361" s="332"/>
      <c r="F361" s="332"/>
      <c r="G361" s="332"/>
      <c r="H361" s="332"/>
      <c r="I361" s="332"/>
      <c r="J361" s="332"/>
      <c r="K361" s="332"/>
      <c r="L361" s="332"/>
      <c r="M361" s="333"/>
      <c r="N361" s="332"/>
      <c r="O361" s="332"/>
    </row>
    <row r="362" spans="1:15" ht="14.25" customHeight="1">
      <c r="A362" s="332"/>
      <c r="B362" s="332"/>
      <c r="C362" s="332"/>
      <c r="D362" s="332"/>
      <c r="E362" s="332"/>
      <c r="F362" s="332"/>
      <c r="G362" s="332"/>
      <c r="H362" s="332"/>
      <c r="I362" s="332"/>
      <c r="J362" s="332"/>
      <c r="K362" s="332"/>
      <c r="L362" s="332"/>
      <c r="M362" s="333"/>
      <c r="N362" s="332"/>
      <c r="O362" s="332"/>
    </row>
    <row r="363" spans="1:15" ht="14.25" customHeight="1">
      <c r="A363" s="332"/>
      <c r="B363" s="332"/>
      <c r="C363" s="332"/>
      <c r="D363" s="332"/>
      <c r="E363" s="332"/>
      <c r="F363" s="332"/>
      <c r="G363" s="332"/>
      <c r="H363" s="332"/>
      <c r="I363" s="332"/>
      <c r="J363" s="332"/>
      <c r="K363" s="332"/>
      <c r="L363" s="332"/>
      <c r="M363" s="333"/>
      <c r="N363" s="332"/>
      <c r="O363" s="332"/>
    </row>
    <row r="364" spans="1:15" ht="14.25" customHeight="1">
      <c r="A364" s="332"/>
      <c r="B364" s="332"/>
      <c r="C364" s="332"/>
      <c r="D364" s="332"/>
      <c r="E364" s="332"/>
      <c r="F364" s="332"/>
      <c r="G364" s="332"/>
      <c r="H364" s="332"/>
      <c r="I364" s="332"/>
      <c r="J364" s="332"/>
      <c r="K364" s="332"/>
      <c r="L364" s="332"/>
      <c r="M364" s="333"/>
      <c r="N364" s="332"/>
      <c r="O364" s="332"/>
    </row>
    <row r="365" spans="1:15" ht="14.25" customHeight="1">
      <c r="A365" s="332"/>
      <c r="B365" s="332"/>
      <c r="C365" s="332"/>
      <c r="D365" s="332"/>
      <c r="E365" s="332"/>
      <c r="F365" s="332"/>
      <c r="G365" s="332"/>
      <c r="H365" s="332"/>
      <c r="I365" s="332"/>
      <c r="J365" s="332"/>
      <c r="K365" s="332"/>
      <c r="L365" s="332"/>
      <c r="M365" s="333"/>
      <c r="N365" s="332"/>
      <c r="O365" s="332"/>
    </row>
    <row r="366" spans="1:15" ht="14.25" customHeight="1">
      <c r="A366" s="332"/>
      <c r="B366" s="332"/>
      <c r="C366" s="332"/>
      <c r="D366" s="332"/>
      <c r="E366" s="332"/>
      <c r="F366" s="332"/>
      <c r="G366" s="332"/>
      <c r="H366" s="332"/>
      <c r="I366" s="332"/>
      <c r="J366" s="332"/>
      <c r="K366" s="332"/>
      <c r="L366" s="332"/>
      <c r="M366" s="333"/>
      <c r="N366" s="332"/>
      <c r="O366" s="332"/>
    </row>
    <row r="367" spans="1:15" ht="14.25" customHeight="1">
      <c r="A367" s="332"/>
      <c r="B367" s="332"/>
      <c r="C367" s="332"/>
      <c r="D367" s="332"/>
      <c r="E367" s="332"/>
      <c r="F367" s="332"/>
      <c r="G367" s="332"/>
      <c r="H367" s="332"/>
      <c r="I367" s="332"/>
      <c r="J367" s="332"/>
      <c r="K367" s="332"/>
      <c r="L367" s="332"/>
      <c r="M367" s="333"/>
      <c r="N367" s="332"/>
      <c r="O367" s="332"/>
    </row>
    <row r="368" spans="1:15" ht="14.25" customHeight="1">
      <c r="A368" s="332"/>
      <c r="B368" s="332"/>
      <c r="C368" s="332"/>
      <c r="D368" s="332"/>
      <c r="E368" s="332"/>
      <c r="F368" s="332"/>
      <c r="G368" s="332"/>
      <c r="H368" s="332"/>
      <c r="I368" s="332"/>
      <c r="J368" s="332"/>
      <c r="K368" s="332"/>
      <c r="L368" s="332"/>
      <c r="M368" s="333"/>
      <c r="N368" s="332"/>
      <c r="O368" s="332"/>
    </row>
    <row r="369" spans="1:15" ht="14.25" customHeight="1">
      <c r="A369" s="332"/>
      <c r="B369" s="332"/>
      <c r="C369" s="332"/>
      <c r="D369" s="332"/>
      <c r="E369" s="332"/>
      <c r="F369" s="332"/>
      <c r="G369" s="332"/>
      <c r="H369" s="332"/>
      <c r="I369" s="332"/>
      <c r="J369" s="332"/>
      <c r="K369" s="332"/>
      <c r="L369" s="332"/>
      <c r="M369" s="333"/>
      <c r="N369" s="332"/>
      <c r="O369" s="332"/>
    </row>
    <row r="370" spans="1:15" ht="14.25" customHeight="1">
      <c r="A370" s="332"/>
      <c r="B370" s="332"/>
      <c r="C370" s="332"/>
      <c r="D370" s="332"/>
      <c r="E370" s="332"/>
      <c r="F370" s="332"/>
      <c r="G370" s="332"/>
      <c r="H370" s="332"/>
      <c r="I370" s="332"/>
      <c r="J370" s="332"/>
      <c r="K370" s="332"/>
      <c r="L370" s="332"/>
      <c r="M370" s="333"/>
      <c r="N370" s="332"/>
      <c r="O370" s="332"/>
    </row>
    <row r="371" spans="1:15" ht="14.25" customHeight="1">
      <c r="A371" s="332"/>
      <c r="B371" s="332"/>
      <c r="C371" s="332"/>
      <c r="D371" s="332"/>
      <c r="E371" s="332"/>
      <c r="F371" s="332"/>
      <c r="G371" s="332"/>
      <c r="H371" s="332"/>
      <c r="I371" s="332"/>
      <c r="J371" s="332"/>
      <c r="K371" s="332"/>
      <c r="L371" s="332"/>
      <c r="M371" s="333"/>
      <c r="N371" s="332"/>
      <c r="O371" s="332"/>
    </row>
    <row r="372" spans="1:15" ht="14.25" customHeight="1">
      <c r="A372" s="332"/>
      <c r="B372" s="332"/>
      <c r="C372" s="332"/>
      <c r="D372" s="332"/>
      <c r="E372" s="332"/>
      <c r="F372" s="332"/>
      <c r="G372" s="332"/>
      <c r="H372" s="332"/>
      <c r="I372" s="332"/>
      <c r="J372" s="332"/>
      <c r="K372" s="332"/>
      <c r="L372" s="332"/>
      <c r="M372" s="333"/>
      <c r="N372" s="332"/>
      <c r="O372" s="332"/>
    </row>
    <row r="373" spans="1:15" ht="14.25" customHeight="1">
      <c r="A373" s="332"/>
      <c r="B373" s="332"/>
      <c r="C373" s="332"/>
      <c r="D373" s="332"/>
      <c r="E373" s="332"/>
      <c r="F373" s="332"/>
      <c r="G373" s="332"/>
      <c r="H373" s="332"/>
      <c r="I373" s="332"/>
      <c r="J373" s="332"/>
      <c r="K373" s="332"/>
      <c r="L373" s="332"/>
      <c r="M373" s="333"/>
      <c r="N373" s="332"/>
      <c r="O373" s="332"/>
    </row>
    <row r="374" spans="1:15" ht="14.25" customHeight="1">
      <c r="A374" s="332"/>
      <c r="B374" s="332"/>
      <c r="C374" s="332"/>
      <c r="D374" s="332"/>
      <c r="E374" s="332"/>
      <c r="F374" s="332"/>
      <c r="G374" s="332"/>
      <c r="H374" s="332"/>
      <c r="I374" s="332"/>
      <c r="J374" s="332"/>
      <c r="K374" s="332"/>
      <c r="L374" s="332"/>
      <c r="M374" s="333"/>
      <c r="N374" s="332"/>
      <c r="O374" s="332"/>
    </row>
    <row r="375" spans="1:15" ht="14.25" customHeight="1">
      <c r="A375" s="332"/>
      <c r="B375" s="332"/>
      <c r="C375" s="332"/>
      <c r="D375" s="332"/>
      <c r="E375" s="332"/>
      <c r="F375" s="332"/>
      <c r="G375" s="332"/>
      <c r="H375" s="332"/>
      <c r="I375" s="332"/>
      <c r="J375" s="332"/>
      <c r="K375" s="332"/>
      <c r="L375" s="332"/>
      <c r="M375" s="333"/>
      <c r="N375" s="332"/>
      <c r="O375" s="332"/>
    </row>
    <row r="376" spans="1:15" ht="14.25" customHeight="1">
      <c r="A376" s="332"/>
      <c r="B376" s="332"/>
      <c r="C376" s="332"/>
      <c r="D376" s="332"/>
      <c r="E376" s="332"/>
      <c r="F376" s="332"/>
      <c r="G376" s="332"/>
      <c r="H376" s="332"/>
      <c r="I376" s="332"/>
      <c r="J376" s="332"/>
      <c r="K376" s="332"/>
      <c r="L376" s="332"/>
      <c r="M376" s="333"/>
      <c r="N376" s="332"/>
      <c r="O376" s="332"/>
    </row>
    <row r="377" spans="1:15" ht="14.25" customHeight="1">
      <c r="A377" s="332"/>
      <c r="B377" s="332"/>
      <c r="C377" s="332"/>
      <c r="D377" s="332"/>
      <c r="E377" s="332"/>
      <c r="F377" s="332"/>
      <c r="G377" s="332"/>
      <c r="H377" s="332"/>
      <c r="I377" s="332"/>
      <c r="J377" s="332"/>
      <c r="K377" s="332"/>
      <c r="L377" s="332"/>
      <c r="M377" s="333"/>
      <c r="N377" s="332"/>
      <c r="O377" s="332"/>
    </row>
    <row r="378" spans="1:15" ht="14.25" customHeight="1">
      <c r="A378" s="332"/>
      <c r="B378" s="332"/>
      <c r="C378" s="332"/>
      <c r="D378" s="332"/>
      <c r="E378" s="332"/>
      <c r="F378" s="332"/>
      <c r="G378" s="332"/>
      <c r="H378" s="332"/>
      <c r="I378" s="332"/>
      <c r="J378" s="332"/>
      <c r="K378" s="332"/>
      <c r="L378" s="332"/>
      <c r="M378" s="333"/>
      <c r="N378" s="332"/>
      <c r="O378" s="332"/>
    </row>
    <row r="379" spans="1:15" ht="14.25" customHeight="1">
      <c r="A379" s="332"/>
      <c r="B379" s="332"/>
      <c r="C379" s="332"/>
      <c r="D379" s="332"/>
      <c r="E379" s="332"/>
      <c r="F379" s="332"/>
      <c r="G379" s="332"/>
      <c r="H379" s="332"/>
      <c r="I379" s="332"/>
      <c r="J379" s="332"/>
      <c r="K379" s="332"/>
      <c r="L379" s="332"/>
      <c r="M379" s="333"/>
      <c r="N379" s="332"/>
      <c r="O379" s="332"/>
    </row>
    <row r="380" spans="1:15" ht="14.25" customHeight="1">
      <c r="A380" s="332"/>
      <c r="B380" s="332"/>
      <c r="C380" s="332"/>
      <c r="D380" s="332"/>
      <c r="E380" s="332"/>
      <c r="F380" s="332"/>
      <c r="G380" s="332"/>
      <c r="H380" s="332"/>
      <c r="I380" s="332"/>
      <c r="J380" s="332"/>
      <c r="K380" s="332"/>
      <c r="L380" s="332"/>
      <c r="M380" s="333"/>
      <c r="N380" s="332"/>
      <c r="O380" s="332"/>
    </row>
    <row r="381" spans="1:15" ht="14.25" customHeight="1">
      <c r="A381" s="332"/>
      <c r="B381" s="332"/>
      <c r="C381" s="332"/>
      <c r="D381" s="332"/>
      <c r="E381" s="332"/>
      <c r="F381" s="332"/>
      <c r="G381" s="332"/>
      <c r="H381" s="332"/>
      <c r="I381" s="332"/>
      <c r="J381" s="332"/>
      <c r="K381" s="332"/>
      <c r="L381" s="332"/>
      <c r="M381" s="333"/>
      <c r="N381" s="332"/>
      <c r="O381" s="332"/>
    </row>
    <row r="382" spans="1:15" ht="14.25" customHeight="1">
      <c r="A382" s="332"/>
      <c r="B382" s="332"/>
      <c r="C382" s="332"/>
      <c r="D382" s="332"/>
      <c r="E382" s="332"/>
      <c r="F382" s="332"/>
      <c r="G382" s="332"/>
      <c r="H382" s="332"/>
      <c r="I382" s="332"/>
      <c r="J382" s="332"/>
      <c r="K382" s="332"/>
      <c r="L382" s="332"/>
      <c r="M382" s="333"/>
      <c r="N382" s="332"/>
      <c r="O382" s="332"/>
    </row>
    <row r="383" spans="1:15" ht="14.25" customHeight="1">
      <c r="A383" s="332"/>
      <c r="B383" s="332"/>
      <c r="C383" s="332"/>
      <c r="D383" s="332"/>
      <c r="E383" s="332"/>
      <c r="F383" s="332"/>
      <c r="G383" s="332"/>
      <c r="H383" s="332"/>
      <c r="I383" s="332"/>
      <c r="J383" s="332"/>
      <c r="K383" s="332"/>
      <c r="L383" s="332"/>
      <c r="M383" s="333"/>
      <c r="N383" s="332"/>
      <c r="O383" s="332"/>
    </row>
    <row r="384" spans="1:15" ht="14.25" customHeight="1">
      <c r="A384" s="332"/>
      <c r="B384" s="332"/>
      <c r="C384" s="332"/>
      <c r="D384" s="332"/>
      <c r="E384" s="332"/>
      <c r="F384" s="332"/>
      <c r="G384" s="332"/>
      <c r="H384" s="332"/>
      <c r="I384" s="332"/>
      <c r="J384" s="332"/>
      <c r="K384" s="332"/>
      <c r="L384" s="332"/>
      <c r="M384" s="333"/>
      <c r="N384" s="332"/>
      <c r="O384" s="332"/>
    </row>
    <row r="385" spans="1:15" ht="14.25" customHeight="1">
      <c r="A385" s="332"/>
      <c r="B385" s="332"/>
      <c r="C385" s="332"/>
      <c r="D385" s="332"/>
      <c r="E385" s="332"/>
      <c r="F385" s="332"/>
      <c r="G385" s="332"/>
      <c r="H385" s="332"/>
      <c r="I385" s="332"/>
      <c r="J385" s="332"/>
      <c r="K385" s="332"/>
      <c r="L385" s="332"/>
      <c r="M385" s="333"/>
      <c r="N385" s="332"/>
      <c r="O385" s="332"/>
    </row>
    <row r="386" spans="1:15" ht="14.25" customHeight="1">
      <c r="A386" s="332"/>
      <c r="B386" s="332"/>
      <c r="C386" s="332"/>
      <c r="D386" s="332"/>
      <c r="E386" s="332"/>
      <c r="F386" s="332"/>
      <c r="G386" s="332"/>
      <c r="H386" s="332"/>
      <c r="I386" s="332"/>
      <c r="J386" s="332"/>
      <c r="K386" s="332"/>
      <c r="L386" s="332"/>
      <c r="M386" s="333"/>
      <c r="N386" s="332"/>
      <c r="O386" s="332"/>
    </row>
    <row r="387" spans="1:15" ht="14.25" customHeight="1">
      <c r="A387" s="332"/>
      <c r="B387" s="332"/>
      <c r="C387" s="332"/>
      <c r="D387" s="332"/>
      <c r="E387" s="332"/>
      <c r="F387" s="332"/>
      <c r="G387" s="332"/>
      <c r="H387" s="332"/>
      <c r="I387" s="332"/>
      <c r="J387" s="332"/>
      <c r="K387" s="332"/>
      <c r="L387" s="332"/>
      <c r="M387" s="333"/>
      <c r="N387" s="332"/>
      <c r="O387" s="332"/>
    </row>
    <row r="388" spans="1:15" ht="14.25" customHeight="1">
      <c r="A388" s="332"/>
      <c r="B388" s="332"/>
      <c r="C388" s="332"/>
      <c r="D388" s="332"/>
      <c r="E388" s="332"/>
      <c r="F388" s="332"/>
      <c r="G388" s="332"/>
      <c r="H388" s="332"/>
      <c r="I388" s="332"/>
      <c r="J388" s="332"/>
      <c r="K388" s="332"/>
      <c r="L388" s="332"/>
      <c r="M388" s="333"/>
      <c r="N388" s="332"/>
      <c r="O388" s="332"/>
    </row>
    <row r="389" spans="1:15" ht="14.25" customHeight="1">
      <c r="A389" s="332"/>
      <c r="B389" s="332"/>
      <c r="C389" s="332"/>
      <c r="D389" s="332"/>
      <c r="E389" s="332"/>
      <c r="F389" s="332"/>
      <c r="G389" s="332"/>
      <c r="H389" s="332"/>
      <c r="I389" s="332"/>
      <c r="J389" s="332"/>
      <c r="K389" s="332"/>
      <c r="L389" s="332"/>
      <c r="M389" s="333"/>
      <c r="N389" s="332"/>
      <c r="O389" s="332"/>
    </row>
    <row r="390" spans="1:15" ht="14.25" customHeight="1">
      <c r="A390" s="332"/>
      <c r="B390" s="332"/>
      <c r="C390" s="332"/>
      <c r="D390" s="332"/>
      <c r="E390" s="332"/>
      <c r="F390" s="332"/>
      <c r="G390" s="332"/>
      <c r="H390" s="332"/>
      <c r="I390" s="332"/>
      <c r="J390" s="332"/>
      <c r="K390" s="332"/>
      <c r="L390" s="332"/>
      <c r="M390" s="333"/>
      <c r="N390" s="332"/>
      <c r="O390" s="332"/>
    </row>
    <row r="391" spans="1:15" ht="14.25" customHeight="1">
      <c r="A391" s="332"/>
      <c r="B391" s="332"/>
      <c r="C391" s="332"/>
      <c r="D391" s="332"/>
      <c r="E391" s="332"/>
      <c r="F391" s="332"/>
      <c r="G391" s="332"/>
      <c r="H391" s="332"/>
      <c r="I391" s="332"/>
      <c r="J391" s="332"/>
      <c r="K391" s="332"/>
      <c r="L391" s="332"/>
      <c r="M391" s="333"/>
      <c r="N391" s="332"/>
      <c r="O391" s="332"/>
    </row>
    <row r="392" spans="1:15" ht="14.25" customHeight="1">
      <c r="A392" s="332"/>
      <c r="B392" s="332"/>
      <c r="C392" s="332"/>
      <c r="D392" s="332"/>
      <c r="E392" s="332"/>
      <c r="F392" s="332"/>
      <c r="G392" s="332"/>
      <c r="H392" s="332"/>
      <c r="I392" s="332"/>
      <c r="J392" s="332"/>
      <c r="K392" s="332"/>
      <c r="L392" s="332"/>
      <c r="M392" s="333"/>
      <c r="N392" s="332"/>
      <c r="O392" s="332"/>
    </row>
    <row r="393" spans="1:15" ht="14.25" customHeight="1">
      <c r="A393" s="332"/>
      <c r="B393" s="332"/>
      <c r="C393" s="332"/>
      <c r="D393" s="332"/>
      <c r="E393" s="332"/>
      <c r="F393" s="332"/>
      <c r="G393" s="332"/>
      <c r="H393" s="332"/>
      <c r="I393" s="332"/>
      <c r="J393" s="332"/>
      <c r="K393" s="332"/>
      <c r="L393" s="332"/>
      <c r="M393" s="333"/>
      <c r="N393" s="332"/>
      <c r="O393" s="332"/>
    </row>
    <row r="394" spans="1:15" ht="14.25" customHeight="1">
      <c r="A394" s="332"/>
      <c r="B394" s="332"/>
      <c r="C394" s="332"/>
      <c r="D394" s="332"/>
      <c r="E394" s="332"/>
      <c r="F394" s="332"/>
      <c r="G394" s="332"/>
      <c r="H394" s="332"/>
      <c r="I394" s="332"/>
      <c r="J394" s="332"/>
      <c r="K394" s="332"/>
      <c r="L394" s="332"/>
      <c r="M394" s="333"/>
      <c r="N394" s="332"/>
      <c r="O394" s="332"/>
    </row>
    <row r="395" spans="1:15" ht="14.25" customHeight="1">
      <c r="A395" s="332"/>
      <c r="B395" s="332"/>
      <c r="C395" s="332"/>
      <c r="D395" s="332"/>
      <c r="E395" s="332"/>
      <c r="F395" s="332"/>
      <c r="G395" s="332"/>
      <c r="H395" s="332"/>
      <c r="I395" s="332"/>
      <c r="J395" s="332"/>
      <c r="K395" s="332"/>
      <c r="L395" s="332"/>
      <c r="M395" s="333"/>
      <c r="N395" s="332"/>
      <c r="O395" s="332"/>
    </row>
    <row r="396" spans="1:15" ht="14.25" customHeight="1">
      <c r="A396" s="332"/>
      <c r="B396" s="332"/>
      <c r="C396" s="332"/>
      <c r="D396" s="332"/>
      <c r="E396" s="332"/>
      <c r="F396" s="332"/>
      <c r="G396" s="332"/>
      <c r="H396" s="332"/>
      <c r="I396" s="332"/>
      <c r="J396" s="332"/>
      <c r="K396" s="332"/>
      <c r="L396" s="332"/>
      <c r="M396" s="333"/>
      <c r="N396" s="332"/>
      <c r="O396" s="332"/>
    </row>
    <row r="397" spans="1:15" ht="14.25" customHeight="1">
      <c r="A397" s="332"/>
      <c r="B397" s="332"/>
      <c r="C397" s="332"/>
      <c r="D397" s="332"/>
      <c r="E397" s="332"/>
      <c r="F397" s="332"/>
      <c r="G397" s="332"/>
      <c r="H397" s="332"/>
      <c r="I397" s="332"/>
      <c r="J397" s="332"/>
      <c r="K397" s="332"/>
      <c r="L397" s="332"/>
      <c r="M397" s="333"/>
      <c r="N397" s="332"/>
      <c r="O397" s="332"/>
    </row>
    <row r="398" spans="1:15" ht="14.25" customHeight="1">
      <c r="A398" s="332"/>
      <c r="B398" s="332"/>
      <c r="C398" s="332"/>
      <c r="D398" s="332"/>
      <c r="E398" s="332"/>
      <c r="F398" s="332"/>
      <c r="G398" s="332"/>
      <c r="H398" s="332"/>
      <c r="I398" s="332"/>
      <c r="J398" s="332"/>
      <c r="K398" s="332"/>
      <c r="L398" s="332"/>
      <c r="M398" s="333"/>
      <c r="N398" s="332"/>
      <c r="O398" s="332"/>
    </row>
    <row r="399" spans="1:15" ht="14.25" customHeight="1">
      <c r="A399" s="332"/>
      <c r="B399" s="332"/>
      <c r="C399" s="332"/>
      <c r="D399" s="332"/>
      <c r="E399" s="332"/>
      <c r="F399" s="332"/>
      <c r="G399" s="332"/>
      <c r="H399" s="332"/>
      <c r="I399" s="332"/>
      <c r="J399" s="332"/>
      <c r="K399" s="332"/>
      <c r="L399" s="332"/>
      <c r="M399" s="333"/>
      <c r="N399" s="332"/>
      <c r="O399" s="332"/>
    </row>
    <row r="400" spans="1:15" ht="14.25" customHeight="1">
      <c r="A400" s="332"/>
      <c r="B400" s="332"/>
      <c r="C400" s="332"/>
      <c r="D400" s="332"/>
      <c r="E400" s="332"/>
      <c r="F400" s="332"/>
      <c r="G400" s="332"/>
      <c r="H400" s="332"/>
      <c r="I400" s="332"/>
      <c r="J400" s="332"/>
      <c r="K400" s="332"/>
      <c r="L400" s="332"/>
      <c r="M400" s="333"/>
      <c r="N400" s="332"/>
      <c r="O400" s="332"/>
    </row>
    <row r="401" spans="1:15" ht="14.25" customHeight="1">
      <c r="A401" s="332"/>
      <c r="B401" s="332"/>
      <c r="C401" s="332"/>
      <c r="D401" s="332"/>
      <c r="E401" s="332"/>
      <c r="F401" s="332"/>
      <c r="G401" s="332"/>
      <c r="H401" s="332"/>
      <c r="I401" s="332"/>
      <c r="J401" s="332"/>
      <c r="K401" s="332"/>
      <c r="L401" s="332"/>
      <c r="M401" s="333"/>
      <c r="N401" s="332"/>
      <c r="O401" s="332"/>
    </row>
    <row r="402" spans="1:15" ht="14.25" customHeight="1">
      <c r="A402" s="332"/>
      <c r="B402" s="332"/>
      <c r="C402" s="332"/>
      <c r="D402" s="332"/>
      <c r="E402" s="332"/>
      <c r="F402" s="332"/>
      <c r="G402" s="332"/>
      <c r="H402" s="332"/>
      <c r="I402" s="332"/>
      <c r="J402" s="332"/>
      <c r="K402" s="332"/>
      <c r="L402" s="332"/>
      <c r="M402" s="333"/>
      <c r="N402" s="332"/>
      <c r="O402" s="332"/>
    </row>
    <row r="403" spans="1:15" ht="14.25" customHeight="1">
      <c r="A403" s="332"/>
      <c r="B403" s="332"/>
      <c r="C403" s="332"/>
      <c r="D403" s="332"/>
      <c r="E403" s="332"/>
      <c r="F403" s="332"/>
      <c r="G403" s="332"/>
      <c r="H403" s="332"/>
      <c r="I403" s="332"/>
      <c r="J403" s="332"/>
      <c r="K403" s="332"/>
      <c r="L403" s="332"/>
      <c r="M403" s="333"/>
      <c r="N403" s="332"/>
      <c r="O403" s="332"/>
    </row>
    <row r="404" spans="1:15" ht="14.25" customHeight="1">
      <c r="A404" s="332"/>
      <c r="B404" s="332"/>
      <c r="C404" s="332"/>
      <c r="D404" s="332"/>
      <c r="E404" s="332"/>
      <c r="F404" s="332"/>
      <c r="G404" s="332"/>
      <c r="H404" s="332"/>
      <c r="I404" s="332"/>
      <c r="J404" s="332"/>
      <c r="K404" s="332"/>
      <c r="L404" s="332"/>
      <c r="M404" s="333"/>
      <c r="N404" s="332"/>
      <c r="O404" s="332"/>
    </row>
    <row r="405" spans="1:15" ht="14.25" customHeight="1">
      <c r="A405" s="332"/>
      <c r="B405" s="332"/>
      <c r="C405" s="332"/>
      <c r="D405" s="332"/>
      <c r="E405" s="332"/>
      <c r="F405" s="332"/>
      <c r="G405" s="332"/>
      <c r="H405" s="332"/>
      <c r="I405" s="332"/>
      <c r="J405" s="332"/>
      <c r="K405" s="332"/>
      <c r="L405" s="332"/>
      <c r="M405" s="333"/>
      <c r="N405" s="332"/>
      <c r="O405" s="332"/>
    </row>
    <row r="406" spans="1:15" ht="14.25" customHeight="1">
      <c r="A406" s="332"/>
      <c r="B406" s="332"/>
      <c r="C406" s="332"/>
      <c r="D406" s="332"/>
      <c r="E406" s="332"/>
      <c r="F406" s="332"/>
      <c r="G406" s="332"/>
      <c r="H406" s="332"/>
      <c r="I406" s="332"/>
      <c r="J406" s="332"/>
      <c r="K406" s="332"/>
      <c r="L406" s="332"/>
      <c r="M406" s="333"/>
      <c r="N406" s="332"/>
      <c r="O406" s="332"/>
    </row>
    <row r="407" spans="1:15" ht="14.25" customHeight="1">
      <c r="A407" s="332"/>
      <c r="B407" s="332"/>
      <c r="C407" s="332"/>
      <c r="D407" s="332"/>
      <c r="E407" s="332"/>
      <c r="F407" s="332"/>
      <c r="G407" s="332"/>
      <c r="H407" s="332"/>
      <c r="I407" s="332"/>
      <c r="J407" s="332"/>
      <c r="K407" s="332"/>
      <c r="L407" s="332"/>
      <c r="M407" s="333"/>
      <c r="N407" s="332"/>
      <c r="O407" s="332"/>
    </row>
    <row r="408" spans="1:15" ht="14.25" customHeight="1">
      <c r="A408" s="332"/>
      <c r="B408" s="332"/>
      <c r="C408" s="332"/>
      <c r="D408" s="332"/>
      <c r="E408" s="332"/>
      <c r="F408" s="332"/>
      <c r="G408" s="332"/>
      <c r="H408" s="332"/>
      <c r="I408" s="332"/>
      <c r="J408" s="332"/>
      <c r="K408" s="332"/>
      <c r="L408" s="332"/>
      <c r="M408" s="333"/>
      <c r="N408" s="332"/>
      <c r="O408" s="332"/>
    </row>
    <row r="409" spans="1:15" ht="14.25" customHeight="1">
      <c r="A409" s="332"/>
      <c r="B409" s="332"/>
      <c r="C409" s="332"/>
      <c r="D409" s="332"/>
      <c r="E409" s="332"/>
      <c r="F409" s="332"/>
      <c r="G409" s="332"/>
      <c r="H409" s="332"/>
      <c r="I409" s="332"/>
      <c r="J409" s="332"/>
      <c r="K409" s="332"/>
      <c r="L409" s="332"/>
      <c r="M409" s="333"/>
      <c r="N409" s="332"/>
      <c r="O409" s="332"/>
    </row>
    <row r="410" spans="1:15" ht="14.25" customHeight="1">
      <c r="A410" s="332"/>
      <c r="B410" s="332"/>
      <c r="C410" s="332"/>
      <c r="D410" s="332"/>
      <c r="E410" s="332"/>
      <c r="F410" s="332"/>
      <c r="G410" s="332"/>
      <c r="H410" s="332"/>
      <c r="I410" s="332"/>
      <c r="J410" s="332"/>
      <c r="K410" s="332"/>
      <c r="L410" s="332"/>
      <c r="M410" s="333"/>
      <c r="N410" s="332"/>
      <c r="O410" s="332"/>
    </row>
    <row r="411" spans="1:15" ht="14.25" customHeight="1">
      <c r="A411" s="332"/>
      <c r="B411" s="332"/>
      <c r="C411" s="332"/>
      <c r="D411" s="332"/>
      <c r="E411" s="332"/>
      <c r="F411" s="332"/>
      <c r="G411" s="332"/>
      <c r="H411" s="332"/>
      <c r="I411" s="332"/>
      <c r="J411" s="332"/>
      <c r="K411" s="332"/>
      <c r="L411" s="332"/>
      <c r="M411" s="333"/>
      <c r="N411" s="332"/>
      <c r="O411" s="332"/>
    </row>
    <row r="412" spans="1:15" ht="14.25" customHeight="1">
      <c r="A412" s="332"/>
      <c r="B412" s="332"/>
      <c r="C412" s="332"/>
      <c r="D412" s="332"/>
      <c r="E412" s="332"/>
      <c r="F412" s="332"/>
      <c r="G412" s="332"/>
      <c r="H412" s="332"/>
      <c r="I412" s="332"/>
      <c r="J412" s="332"/>
      <c r="K412" s="332"/>
      <c r="L412" s="332"/>
      <c r="M412" s="333"/>
      <c r="N412" s="332"/>
      <c r="O412" s="332"/>
    </row>
    <row r="413" spans="1:15" ht="14.25" customHeight="1">
      <c r="A413" s="332"/>
      <c r="B413" s="332"/>
      <c r="C413" s="332"/>
      <c r="D413" s="332"/>
      <c r="E413" s="332"/>
      <c r="F413" s="332"/>
      <c r="G413" s="332"/>
      <c r="H413" s="332"/>
      <c r="I413" s="332"/>
      <c r="J413" s="332"/>
      <c r="K413" s="332"/>
      <c r="L413" s="332"/>
      <c r="M413" s="333"/>
      <c r="N413" s="332"/>
      <c r="O413" s="332"/>
    </row>
    <row r="414" spans="1:15" ht="14.25" customHeight="1">
      <c r="A414" s="332"/>
      <c r="B414" s="332"/>
      <c r="C414" s="332"/>
      <c r="D414" s="332"/>
      <c r="E414" s="332"/>
      <c r="F414" s="332"/>
      <c r="G414" s="332"/>
      <c r="H414" s="332"/>
      <c r="I414" s="332"/>
      <c r="J414" s="332"/>
      <c r="K414" s="332"/>
      <c r="L414" s="332"/>
      <c r="M414" s="333"/>
      <c r="N414" s="332"/>
      <c r="O414" s="332"/>
    </row>
    <row r="415" spans="1:15" ht="14.25" customHeight="1">
      <c r="A415" s="332"/>
      <c r="B415" s="332"/>
      <c r="C415" s="332"/>
      <c r="D415" s="332"/>
      <c r="E415" s="332"/>
      <c r="F415" s="332"/>
      <c r="G415" s="332"/>
      <c r="H415" s="332"/>
      <c r="I415" s="332"/>
      <c r="J415" s="332"/>
      <c r="K415" s="332"/>
      <c r="L415" s="332"/>
      <c r="M415" s="333"/>
      <c r="N415" s="332"/>
      <c r="O415" s="332"/>
    </row>
    <row r="416" spans="1:15" ht="14.25" customHeight="1">
      <c r="A416" s="332"/>
      <c r="B416" s="332"/>
      <c r="C416" s="332"/>
      <c r="D416" s="332"/>
      <c r="E416" s="332"/>
      <c r="F416" s="332"/>
      <c r="G416" s="332"/>
      <c r="H416" s="332"/>
      <c r="I416" s="332"/>
      <c r="J416" s="332"/>
      <c r="K416" s="332"/>
      <c r="L416" s="332"/>
      <c r="M416" s="333"/>
      <c r="N416" s="332"/>
      <c r="O416" s="332"/>
    </row>
    <row r="417" spans="1:15" ht="14.25" customHeight="1">
      <c r="A417" s="332"/>
      <c r="B417" s="332"/>
      <c r="C417" s="332"/>
      <c r="D417" s="332"/>
      <c r="E417" s="332"/>
      <c r="F417" s="332"/>
      <c r="G417" s="332"/>
      <c r="H417" s="332"/>
      <c r="I417" s="332"/>
      <c r="J417" s="332"/>
      <c r="K417" s="332"/>
      <c r="L417" s="332"/>
      <c r="M417" s="333"/>
      <c r="N417" s="332"/>
      <c r="O417" s="332"/>
    </row>
    <row r="418" spans="1:15" ht="14.25" customHeight="1">
      <c r="A418" s="332"/>
      <c r="B418" s="332"/>
      <c r="C418" s="332"/>
      <c r="D418" s="332"/>
      <c r="E418" s="332"/>
      <c r="F418" s="332"/>
      <c r="G418" s="332"/>
      <c r="H418" s="332"/>
      <c r="I418" s="332"/>
      <c r="J418" s="332"/>
      <c r="K418" s="332"/>
      <c r="L418" s="332"/>
      <c r="M418" s="333"/>
      <c r="N418" s="332"/>
      <c r="O418" s="332"/>
    </row>
    <row r="419" spans="1:15" ht="14.25" customHeight="1">
      <c r="A419" s="332"/>
      <c r="B419" s="332"/>
      <c r="C419" s="332"/>
      <c r="D419" s="332"/>
      <c r="E419" s="332"/>
      <c r="F419" s="332"/>
      <c r="G419" s="332"/>
      <c r="H419" s="332"/>
      <c r="I419" s="332"/>
      <c r="J419" s="332"/>
      <c r="K419" s="332"/>
      <c r="L419" s="332"/>
      <c r="M419" s="333"/>
      <c r="N419" s="332"/>
      <c r="O419" s="332"/>
    </row>
    <row r="420" spans="1:15" ht="14.25" customHeight="1">
      <c r="A420" s="332"/>
      <c r="B420" s="332"/>
      <c r="C420" s="332"/>
      <c r="D420" s="332"/>
      <c r="E420" s="332"/>
      <c r="F420" s="332"/>
      <c r="G420" s="332"/>
      <c r="H420" s="332"/>
      <c r="I420" s="332"/>
      <c r="J420" s="332"/>
      <c r="K420" s="332"/>
      <c r="L420" s="332"/>
      <c r="M420" s="333"/>
      <c r="N420" s="332"/>
      <c r="O420" s="332"/>
    </row>
    <row r="421" spans="1:15" ht="14.25" customHeight="1">
      <c r="A421" s="332"/>
      <c r="B421" s="332"/>
      <c r="C421" s="332"/>
      <c r="D421" s="332"/>
      <c r="E421" s="332"/>
      <c r="F421" s="332"/>
      <c r="G421" s="332"/>
      <c r="H421" s="332"/>
      <c r="I421" s="332"/>
      <c r="J421" s="332"/>
      <c r="K421" s="332"/>
      <c r="L421" s="332"/>
      <c r="M421" s="333"/>
      <c r="N421" s="332"/>
      <c r="O421" s="332"/>
    </row>
    <row r="422" spans="1:15" ht="14.25" customHeight="1">
      <c r="A422" s="332"/>
      <c r="B422" s="332"/>
      <c r="C422" s="332"/>
      <c r="D422" s="332"/>
      <c r="E422" s="332"/>
      <c r="F422" s="332"/>
      <c r="G422" s="332"/>
      <c r="H422" s="332"/>
      <c r="I422" s="332"/>
      <c r="J422" s="332"/>
      <c r="K422" s="332"/>
      <c r="L422" s="332"/>
      <c r="M422" s="333"/>
      <c r="N422" s="332"/>
      <c r="O422" s="332"/>
    </row>
    <row r="423" spans="1:15" ht="14.25" customHeight="1">
      <c r="A423" s="332"/>
      <c r="B423" s="332"/>
      <c r="C423" s="332"/>
      <c r="D423" s="332"/>
      <c r="E423" s="332"/>
      <c r="F423" s="332"/>
      <c r="G423" s="332"/>
      <c r="H423" s="332"/>
      <c r="I423" s="332"/>
      <c r="J423" s="332"/>
      <c r="K423" s="332"/>
      <c r="L423" s="332"/>
      <c r="M423" s="333"/>
      <c r="N423" s="332"/>
      <c r="O423" s="332"/>
    </row>
    <row r="424" spans="1:15" ht="14.25" customHeight="1">
      <c r="A424" s="332"/>
      <c r="B424" s="332"/>
      <c r="C424" s="332"/>
      <c r="D424" s="332"/>
      <c r="E424" s="332"/>
      <c r="F424" s="332"/>
      <c r="G424" s="332"/>
      <c r="H424" s="332"/>
      <c r="I424" s="332"/>
      <c r="J424" s="332"/>
      <c r="K424" s="332"/>
      <c r="L424" s="332"/>
      <c r="M424" s="333"/>
      <c r="N424" s="332"/>
      <c r="O424" s="332"/>
    </row>
    <row r="425" spans="1:15" ht="14.25" customHeight="1">
      <c r="A425" s="332"/>
      <c r="B425" s="332"/>
      <c r="C425" s="332"/>
      <c r="D425" s="332"/>
      <c r="E425" s="332"/>
      <c r="F425" s="332"/>
      <c r="G425" s="332"/>
      <c r="H425" s="332"/>
      <c r="I425" s="332"/>
      <c r="J425" s="332"/>
      <c r="K425" s="332"/>
      <c r="L425" s="332"/>
      <c r="M425" s="333"/>
      <c r="N425" s="332"/>
      <c r="O425" s="332"/>
    </row>
    <row r="426" spans="1:15" ht="14.25" customHeight="1">
      <c r="A426" s="332"/>
      <c r="B426" s="332"/>
      <c r="C426" s="332"/>
      <c r="D426" s="332"/>
      <c r="E426" s="332"/>
      <c r="F426" s="332"/>
      <c r="G426" s="332"/>
      <c r="H426" s="332"/>
      <c r="I426" s="332"/>
      <c r="J426" s="332"/>
      <c r="K426" s="332"/>
      <c r="L426" s="332"/>
      <c r="M426" s="333"/>
      <c r="N426" s="332"/>
      <c r="O426" s="332"/>
    </row>
    <row r="427" spans="1:15" ht="14.25" customHeight="1">
      <c r="A427" s="332"/>
      <c r="B427" s="332"/>
      <c r="C427" s="332"/>
      <c r="D427" s="332"/>
      <c r="E427" s="332"/>
      <c r="F427" s="332"/>
      <c r="G427" s="332"/>
      <c r="H427" s="332"/>
      <c r="I427" s="332"/>
      <c r="J427" s="332"/>
      <c r="K427" s="332"/>
      <c r="L427" s="332"/>
      <c r="M427" s="333"/>
      <c r="N427" s="332"/>
      <c r="O427" s="332"/>
    </row>
    <row r="428" spans="1:15" ht="14.25" customHeight="1">
      <c r="A428" s="332"/>
      <c r="B428" s="332"/>
      <c r="C428" s="332"/>
      <c r="D428" s="332"/>
      <c r="E428" s="332"/>
      <c r="F428" s="332"/>
      <c r="G428" s="332"/>
      <c r="H428" s="332"/>
      <c r="I428" s="332"/>
      <c r="J428" s="332"/>
      <c r="K428" s="332"/>
      <c r="L428" s="332"/>
      <c r="M428" s="333"/>
      <c r="N428" s="332"/>
      <c r="O428" s="332"/>
    </row>
    <row r="429" spans="1:15" ht="14.25" customHeight="1">
      <c r="A429" s="332"/>
      <c r="B429" s="332"/>
      <c r="C429" s="332"/>
      <c r="D429" s="332"/>
      <c r="E429" s="332"/>
      <c r="F429" s="332"/>
      <c r="G429" s="332"/>
      <c r="H429" s="332"/>
      <c r="I429" s="332"/>
      <c r="J429" s="332"/>
      <c r="K429" s="332"/>
      <c r="L429" s="332"/>
      <c r="M429" s="333"/>
      <c r="N429" s="332"/>
      <c r="O429" s="332"/>
    </row>
    <row r="430" spans="1:15" ht="14.25" customHeight="1">
      <c r="A430" s="332"/>
      <c r="B430" s="332"/>
      <c r="C430" s="332"/>
      <c r="D430" s="332"/>
      <c r="E430" s="332"/>
      <c r="F430" s="332"/>
      <c r="G430" s="332"/>
      <c r="H430" s="332"/>
      <c r="I430" s="332"/>
      <c r="J430" s="332"/>
      <c r="K430" s="332"/>
      <c r="L430" s="332"/>
      <c r="M430" s="333"/>
      <c r="N430" s="332"/>
      <c r="O430" s="332"/>
    </row>
    <row r="431" spans="1:15" ht="14.25" customHeight="1">
      <c r="A431" s="332"/>
      <c r="B431" s="332"/>
      <c r="C431" s="332"/>
      <c r="D431" s="332"/>
      <c r="E431" s="332"/>
      <c r="F431" s="332"/>
      <c r="G431" s="332"/>
      <c r="H431" s="332"/>
      <c r="I431" s="332"/>
      <c r="J431" s="332"/>
      <c r="K431" s="332"/>
      <c r="L431" s="332"/>
      <c r="M431" s="333"/>
      <c r="N431" s="332"/>
      <c r="O431" s="332"/>
    </row>
    <row r="432" spans="1:15" ht="14.25" customHeight="1">
      <c r="A432" s="332"/>
      <c r="B432" s="332"/>
      <c r="C432" s="332"/>
      <c r="D432" s="332"/>
      <c r="E432" s="332"/>
      <c r="F432" s="332"/>
      <c r="G432" s="332"/>
      <c r="H432" s="332"/>
      <c r="I432" s="332"/>
      <c r="J432" s="332"/>
      <c r="K432" s="332"/>
      <c r="L432" s="332"/>
      <c r="M432" s="333"/>
      <c r="N432" s="332"/>
      <c r="O432" s="332"/>
    </row>
    <row r="433" spans="1:15" ht="14.25" customHeight="1">
      <c r="A433" s="332"/>
      <c r="B433" s="332"/>
      <c r="C433" s="332"/>
      <c r="D433" s="332"/>
      <c r="E433" s="332"/>
      <c r="F433" s="332"/>
      <c r="G433" s="332"/>
      <c r="H433" s="332"/>
      <c r="I433" s="332"/>
      <c r="J433" s="332"/>
      <c r="K433" s="332"/>
      <c r="L433" s="332"/>
      <c r="M433" s="333"/>
      <c r="N433" s="332"/>
      <c r="O433" s="332"/>
    </row>
    <row r="434" spans="1:15" ht="14.25" customHeight="1">
      <c r="A434" s="332"/>
      <c r="B434" s="332"/>
      <c r="C434" s="332"/>
      <c r="D434" s="332"/>
      <c r="E434" s="332"/>
      <c r="F434" s="332"/>
      <c r="G434" s="332"/>
      <c r="H434" s="332"/>
      <c r="I434" s="332"/>
      <c r="J434" s="332"/>
      <c r="K434" s="332"/>
      <c r="L434" s="332"/>
      <c r="M434" s="333"/>
      <c r="N434" s="332"/>
      <c r="O434" s="332"/>
    </row>
    <row r="435" spans="1:15" ht="14.25" customHeight="1">
      <c r="A435" s="332"/>
      <c r="B435" s="332"/>
      <c r="C435" s="332"/>
      <c r="D435" s="332"/>
      <c r="E435" s="332"/>
      <c r="F435" s="332"/>
      <c r="G435" s="332"/>
      <c r="H435" s="332"/>
      <c r="I435" s="332"/>
      <c r="J435" s="332"/>
      <c r="K435" s="332"/>
      <c r="L435" s="332"/>
      <c r="M435" s="333"/>
      <c r="N435" s="332"/>
      <c r="O435" s="332"/>
    </row>
    <row r="436" spans="1:15" ht="14.25" customHeight="1">
      <c r="A436" s="332"/>
      <c r="B436" s="332"/>
      <c r="C436" s="332"/>
      <c r="D436" s="332"/>
      <c r="E436" s="332"/>
      <c r="F436" s="332"/>
      <c r="G436" s="332"/>
      <c r="H436" s="332"/>
      <c r="I436" s="332"/>
      <c r="J436" s="332"/>
      <c r="K436" s="332"/>
      <c r="L436" s="332"/>
      <c r="M436" s="333"/>
      <c r="N436" s="332"/>
      <c r="O436" s="332"/>
    </row>
    <row r="437" spans="1:15" ht="14.25" customHeight="1">
      <c r="A437" s="332"/>
      <c r="B437" s="332"/>
      <c r="C437" s="332"/>
      <c r="D437" s="332"/>
      <c r="E437" s="332"/>
      <c r="F437" s="332"/>
      <c r="G437" s="332"/>
      <c r="H437" s="332"/>
      <c r="I437" s="332"/>
      <c r="J437" s="332"/>
      <c r="K437" s="332"/>
      <c r="L437" s="332"/>
      <c r="M437" s="333"/>
      <c r="N437" s="332"/>
      <c r="O437" s="332"/>
    </row>
    <row r="438" spans="1:15" ht="14.25" customHeight="1">
      <c r="A438" s="332"/>
      <c r="B438" s="332"/>
      <c r="C438" s="332"/>
      <c r="D438" s="332"/>
      <c r="E438" s="332"/>
      <c r="F438" s="332"/>
      <c r="G438" s="332"/>
      <c r="H438" s="332"/>
      <c r="I438" s="332"/>
      <c r="J438" s="332"/>
      <c r="K438" s="332"/>
      <c r="L438" s="332"/>
      <c r="M438" s="333"/>
      <c r="N438" s="332"/>
      <c r="O438" s="332"/>
    </row>
    <row r="439" spans="1:15" ht="14.25" customHeight="1">
      <c r="A439" s="332"/>
      <c r="B439" s="332"/>
      <c r="C439" s="332"/>
      <c r="D439" s="332"/>
      <c r="E439" s="332"/>
      <c r="F439" s="332"/>
      <c r="G439" s="332"/>
      <c r="H439" s="332"/>
      <c r="I439" s="332"/>
      <c r="J439" s="332"/>
      <c r="K439" s="332"/>
      <c r="L439" s="332"/>
      <c r="M439" s="333"/>
      <c r="N439" s="332"/>
      <c r="O439" s="332"/>
    </row>
    <row r="440" spans="1:15" ht="14.25" customHeight="1">
      <c r="A440" s="332"/>
      <c r="B440" s="332"/>
      <c r="C440" s="332"/>
      <c r="D440" s="332"/>
      <c r="E440" s="332"/>
      <c r="F440" s="332"/>
      <c r="G440" s="332"/>
      <c r="H440" s="332"/>
      <c r="I440" s="332"/>
      <c r="J440" s="332"/>
      <c r="K440" s="332"/>
      <c r="L440" s="332"/>
      <c r="M440" s="333"/>
      <c r="N440" s="332"/>
      <c r="O440" s="332"/>
    </row>
    <row r="441" spans="1:15" ht="14.25" customHeight="1">
      <c r="A441" s="332"/>
      <c r="B441" s="332"/>
      <c r="C441" s="332"/>
      <c r="D441" s="332"/>
      <c r="E441" s="332"/>
      <c r="F441" s="332"/>
      <c r="G441" s="332"/>
      <c r="H441" s="332"/>
      <c r="I441" s="332"/>
      <c r="J441" s="332"/>
      <c r="K441" s="332"/>
      <c r="L441" s="332"/>
      <c r="M441" s="333"/>
      <c r="N441" s="332"/>
      <c r="O441" s="332"/>
    </row>
    <row r="442" spans="1:15" ht="14.25" customHeight="1">
      <c r="A442" s="332"/>
      <c r="B442" s="332"/>
      <c r="C442" s="332"/>
      <c r="D442" s="332"/>
      <c r="E442" s="332"/>
      <c r="F442" s="332"/>
      <c r="G442" s="332"/>
      <c r="H442" s="332"/>
      <c r="I442" s="332"/>
      <c r="J442" s="332"/>
      <c r="K442" s="332"/>
      <c r="L442" s="332"/>
      <c r="M442" s="333"/>
      <c r="N442" s="332"/>
      <c r="O442" s="332"/>
    </row>
    <row r="443" spans="1:15" ht="14.25" customHeight="1">
      <c r="A443" s="332"/>
      <c r="B443" s="332"/>
      <c r="C443" s="332"/>
      <c r="D443" s="332"/>
      <c r="E443" s="332"/>
      <c r="F443" s="332"/>
      <c r="G443" s="332"/>
      <c r="H443" s="332"/>
      <c r="I443" s="332"/>
      <c r="J443" s="332"/>
      <c r="K443" s="332"/>
      <c r="L443" s="332"/>
      <c r="M443" s="333"/>
      <c r="N443" s="332"/>
      <c r="O443" s="332"/>
    </row>
    <row r="444" spans="1:15" ht="14.25" customHeight="1">
      <c r="A444" s="332"/>
      <c r="B444" s="332"/>
      <c r="C444" s="332"/>
      <c r="D444" s="332"/>
      <c r="E444" s="332"/>
      <c r="F444" s="332"/>
      <c r="G444" s="332"/>
      <c r="H444" s="332"/>
      <c r="I444" s="332"/>
      <c r="J444" s="332"/>
      <c r="K444" s="332"/>
      <c r="L444" s="332"/>
      <c r="M444" s="333"/>
      <c r="N444" s="332"/>
      <c r="O444" s="332"/>
    </row>
    <row r="445" spans="1:15" ht="14.25" customHeight="1">
      <c r="A445" s="332"/>
      <c r="B445" s="332"/>
      <c r="C445" s="332"/>
      <c r="D445" s="332"/>
      <c r="E445" s="332"/>
      <c r="F445" s="332"/>
      <c r="G445" s="332"/>
      <c r="H445" s="332"/>
      <c r="I445" s="332"/>
      <c r="J445" s="332"/>
      <c r="K445" s="332"/>
      <c r="L445" s="332"/>
      <c r="M445" s="333"/>
      <c r="N445" s="332"/>
      <c r="O445" s="332"/>
    </row>
    <row r="446" spans="1:15" ht="14.25" customHeight="1">
      <c r="A446" s="332"/>
      <c r="B446" s="332"/>
      <c r="C446" s="332"/>
      <c r="D446" s="332"/>
      <c r="E446" s="332"/>
      <c r="F446" s="332"/>
      <c r="G446" s="332"/>
      <c r="H446" s="332"/>
      <c r="I446" s="332"/>
      <c r="J446" s="332"/>
      <c r="K446" s="332"/>
      <c r="L446" s="332"/>
      <c r="M446" s="333"/>
      <c r="N446" s="332"/>
      <c r="O446" s="332"/>
    </row>
    <row r="447" spans="1:15" ht="14.25" customHeight="1">
      <c r="A447" s="332"/>
      <c r="B447" s="332"/>
      <c r="C447" s="332"/>
      <c r="D447" s="332"/>
      <c r="E447" s="332"/>
      <c r="F447" s="332"/>
      <c r="G447" s="332"/>
      <c r="H447" s="332"/>
      <c r="I447" s="332"/>
      <c r="J447" s="332"/>
      <c r="K447" s="332"/>
      <c r="L447" s="332"/>
      <c r="M447" s="333"/>
      <c r="N447" s="332"/>
      <c r="O447" s="332"/>
    </row>
    <row r="448" spans="1:15" ht="14.25" customHeight="1">
      <c r="A448" s="332"/>
      <c r="B448" s="332"/>
      <c r="C448" s="332"/>
      <c r="D448" s="332"/>
      <c r="E448" s="332"/>
      <c r="F448" s="332"/>
      <c r="G448" s="332"/>
      <c r="H448" s="332"/>
      <c r="I448" s="332"/>
      <c r="J448" s="332"/>
      <c r="K448" s="332"/>
      <c r="L448" s="332"/>
      <c r="M448" s="333"/>
      <c r="N448" s="332"/>
      <c r="O448" s="332"/>
    </row>
    <row r="449" spans="1:15" ht="14.25" customHeight="1">
      <c r="A449" s="332"/>
      <c r="B449" s="332"/>
      <c r="C449" s="332"/>
      <c r="D449" s="332"/>
      <c r="E449" s="332"/>
      <c r="F449" s="332"/>
      <c r="G449" s="332"/>
      <c r="H449" s="332"/>
      <c r="I449" s="332"/>
      <c r="J449" s="332"/>
      <c r="K449" s="332"/>
      <c r="L449" s="332"/>
      <c r="M449" s="333"/>
      <c r="N449" s="332"/>
      <c r="O449" s="332"/>
    </row>
    <row r="450" spans="1:15" ht="14.25" customHeight="1">
      <c r="A450" s="332"/>
      <c r="B450" s="332"/>
      <c r="C450" s="332"/>
      <c r="D450" s="332"/>
      <c r="E450" s="332"/>
      <c r="F450" s="332"/>
      <c r="G450" s="332"/>
      <c r="H450" s="332"/>
      <c r="I450" s="332"/>
      <c r="J450" s="332"/>
      <c r="K450" s="332"/>
      <c r="L450" s="332"/>
      <c r="M450" s="333"/>
      <c r="N450" s="332"/>
      <c r="O450" s="332"/>
    </row>
    <row r="451" spans="1:15" ht="14.25" customHeight="1">
      <c r="A451" s="332"/>
      <c r="B451" s="332"/>
      <c r="C451" s="332"/>
      <c r="D451" s="332"/>
      <c r="E451" s="332"/>
      <c r="F451" s="332"/>
      <c r="G451" s="332"/>
      <c r="H451" s="332"/>
      <c r="I451" s="332"/>
      <c r="J451" s="332"/>
      <c r="K451" s="332"/>
      <c r="L451" s="332"/>
      <c r="M451" s="333"/>
      <c r="N451" s="332"/>
      <c r="O451" s="332"/>
    </row>
    <row r="452" spans="1:15" ht="14.25" customHeight="1">
      <c r="A452" s="332"/>
      <c r="B452" s="332"/>
      <c r="C452" s="332"/>
      <c r="D452" s="332"/>
      <c r="E452" s="332"/>
      <c r="F452" s="332"/>
      <c r="G452" s="332"/>
      <c r="H452" s="332"/>
      <c r="I452" s="332"/>
      <c r="J452" s="332"/>
      <c r="K452" s="332"/>
      <c r="L452" s="332"/>
      <c r="M452" s="333"/>
      <c r="N452" s="332"/>
      <c r="O452" s="332"/>
    </row>
    <row r="453" spans="1:15" ht="14.25" customHeight="1">
      <c r="A453" s="332"/>
      <c r="B453" s="332"/>
      <c r="C453" s="332"/>
      <c r="D453" s="332"/>
      <c r="E453" s="332"/>
      <c r="F453" s="332"/>
      <c r="G453" s="332"/>
      <c r="H453" s="332"/>
      <c r="I453" s="332"/>
      <c r="J453" s="332"/>
      <c r="K453" s="332"/>
      <c r="L453" s="332"/>
      <c r="M453" s="333"/>
      <c r="N453" s="332"/>
      <c r="O453" s="332"/>
    </row>
    <row r="454" spans="1:15" ht="14.25" customHeight="1">
      <c r="A454" s="332"/>
      <c r="B454" s="332"/>
      <c r="C454" s="332"/>
      <c r="D454" s="332"/>
      <c r="E454" s="332"/>
      <c r="F454" s="332"/>
      <c r="G454" s="332"/>
      <c r="H454" s="332"/>
      <c r="I454" s="332"/>
      <c r="J454" s="332"/>
      <c r="K454" s="332"/>
      <c r="L454" s="332"/>
      <c r="M454" s="333"/>
      <c r="N454" s="332"/>
      <c r="O454" s="332"/>
    </row>
    <row r="455" spans="1:15" ht="14.25" customHeight="1">
      <c r="A455" s="332"/>
      <c r="B455" s="332"/>
      <c r="C455" s="332"/>
      <c r="D455" s="332"/>
      <c r="E455" s="332"/>
      <c r="F455" s="332"/>
      <c r="G455" s="332"/>
      <c r="H455" s="332"/>
      <c r="I455" s="332"/>
      <c r="J455" s="332"/>
      <c r="K455" s="332"/>
      <c r="L455" s="332"/>
      <c r="M455" s="333"/>
      <c r="N455" s="332"/>
      <c r="O455" s="332"/>
    </row>
    <row r="456" spans="1:15" ht="14.25" customHeight="1">
      <c r="A456" s="332"/>
      <c r="B456" s="332"/>
      <c r="C456" s="332"/>
      <c r="D456" s="332"/>
      <c r="E456" s="332"/>
      <c r="F456" s="332"/>
      <c r="G456" s="332"/>
      <c r="H456" s="332"/>
      <c r="I456" s="332"/>
      <c r="J456" s="332"/>
      <c r="K456" s="332"/>
      <c r="L456" s="332"/>
      <c r="M456" s="333"/>
      <c r="N456" s="332"/>
      <c r="O456" s="332"/>
    </row>
    <row r="457" spans="1:15" ht="14.25" customHeight="1">
      <c r="A457" s="332"/>
      <c r="B457" s="332"/>
      <c r="C457" s="332"/>
      <c r="D457" s="332"/>
      <c r="E457" s="332"/>
      <c r="F457" s="332"/>
      <c r="G457" s="332"/>
      <c r="H457" s="332"/>
      <c r="I457" s="332"/>
      <c r="J457" s="332"/>
      <c r="K457" s="332"/>
      <c r="L457" s="332"/>
      <c r="M457" s="333"/>
      <c r="N457" s="332"/>
      <c r="O457" s="332"/>
    </row>
    <row r="458" spans="1:15" ht="14.25" customHeight="1">
      <c r="A458" s="332"/>
      <c r="B458" s="332"/>
      <c r="C458" s="332"/>
      <c r="D458" s="332"/>
      <c r="E458" s="332"/>
      <c r="F458" s="332"/>
      <c r="G458" s="332"/>
      <c r="H458" s="332"/>
      <c r="I458" s="332"/>
      <c r="J458" s="332"/>
      <c r="K458" s="332"/>
      <c r="L458" s="332"/>
      <c r="M458" s="333"/>
      <c r="N458" s="332"/>
      <c r="O458" s="332"/>
    </row>
    <row r="459" spans="1:15" ht="14.25" customHeight="1">
      <c r="A459" s="332"/>
      <c r="B459" s="332"/>
      <c r="C459" s="332"/>
      <c r="D459" s="332"/>
      <c r="E459" s="332"/>
      <c r="F459" s="332"/>
      <c r="G459" s="332"/>
      <c r="H459" s="332"/>
      <c r="I459" s="332"/>
      <c r="J459" s="332"/>
      <c r="K459" s="332"/>
      <c r="L459" s="332"/>
      <c r="M459" s="333"/>
      <c r="N459" s="332"/>
      <c r="O459" s="332"/>
    </row>
    <row r="460" spans="1:15" ht="14.25" customHeight="1">
      <c r="A460" s="332"/>
      <c r="B460" s="332"/>
      <c r="C460" s="332"/>
      <c r="D460" s="332"/>
      <c r="E460" s="332"/>
      <c r="F460" s="332"/>
      <c r="G460" s="332"/>
      <c r="H460" s="332"/>
      <c r="I460" s="332"/>
      <c r="J460" s="332"/>
      <c r="K460" s="332"/>
      <c r="L460" s="332"/>
      <c r="M460" s="333"/>
      <c r="N460" s="332"/>
      <c r="O460" s="332"/>
    </row>
    <row r="461" spans="1:15" ht="14.25" customHeight="1">
      <c r="A461" s="332"/>
      <c r="B461" s="332"/>
      <c r="C461" s="332"/>
      <c r="D461" s="332"/>
      <c r="E461" s="332"/>
      <c r="F461" s="332"/>
      <c r="G461" s="332"/>
      <c r="H461" s="332"/>
      <c r="I461" s="332"/>
      <c r="J461" s="332"/>
      <c r="K461" s="332"/>
      <c r="L461" s="332"/>
      <c r="M461" s="333"/>
      <c r="N461" s="332"/>
      <c r="O461" s="332"/>
    </row>
    <row r="462" spans="1:15" ht="14.25" customHeight="1">
      <c r="A462" s="332"/>
      <c r="B462" s="332"/>
      <c r="C462" s="332"/>
      <c r="D462" s="332"/>
      <c r="E462" s="332"/>
      <c r="F462" s="332"/>
      <c r="G462" s="332"/>
      <c r="H462" s="332"/>
      <c r="I462" s="332"/>
      <c r="J462" s="332"/>
      <c r="K462" s="332"/>
      <c r="L462" s="332"/>
      <c r="M462" s="333"/>
      <c r="N462" s="332"/>
      <c r="O462" s="332"/>
    </row>
    <row r="463" spans="1:15" ht="14.25" customHeight="1">
      <c r="A463" s="332"/>
      <c r="B463" s="332"/>
      <c r="C463" s="332"/>
      <c r="D463" s="332"/>
      <c r="E463" s="332"/>
      <c r="F463" s="332"/>
      <c r="G463" s="332"/>
      <c r="H463" s="332"/>
      <c r="I463" s="332"/>
      <c r="J463" s="332"/>
      <c r="K463" s="332"/>
      <c r="L463" s="332"/>
      <c r="M463" s="333"/>
      <c r="N463" s="332"/>
      <c r="O463" s="332"/>
    </row>
    <row r="464" spans="1:15" ht="14.25" customHeight="1">
      <c r="A464" s="332"/>
      <c r="B464" s="332"/>
      <c r="C464" s="332"/>
      <c r="D464" s="332"/>
      <c r="E464" s="332"/>
      <c r="F464" s="332"/>
      <c r="G464" s="332"/>
      <c r="H464" s="332"/>
      <c r="I464" s="332"/>
      <c r="J464" s="332"/>
      <c r="K464" s="332"/>
      <c r="L464" s="332"/>
      <c r="M464" s="333"/>
      <c r="N464" s="332"/>
      <c r="O464" s="332"/>
    </row>
    <row r="465" spans="1:15" ht="14.25" customHeight="1">
      <c r="A465" s="332"/>
      <c r="B465" s="332"/>
      <c r="C465" s="332"/>
      <c r="D465" s="332"/>
      <c r="E465" s="332"/>
      <c r="F465" s="332"/>
      <c r="G465" s="332"/>
      <c r="H465" s="332"/>
      <c r="I465" s="332"/>
      <c r="J465" s="332"/>
      <c r="K465" s="332"/>
      <c r="L465" s="332"/>
      <c r="M465" s="333"/>
      <c r="N465" s="332"/>
      <c r="O465" s="332"/>
    </row>
    <row r="466" spans="1:15" ht="14.25" customHeight="1">
      <c r="A466" s="332"/>
      <c r="B466" s="332"/>
      <c r="C466" s="332"/>
      <c r="D466" s="332"/>
      <c r="E466" s="332"/>
      <c r="F466" s="332"/>
      <c r="G466" s="332"/>
      <c r="H466" s="332"/>
      <c r="I466" s="332"/>
      <c r="J466" s="332"/>
      <c r="K466" s="332"/>
      <c r="L466" s="332"/>
      <c r="M466" s="333"/>
      <c r="N466" s="332"/>
      <c r="O466" s="332"/>
    </row>
    <row r="467" spans="1:15" ht="14.25" customHeight="1">
      <c r="A467" s="332"/>
      <c r="B467" s="332"/>
      <c r="C467" s="332"/>
      <c r="D467" s="332"/>
      <c r="E467" s="332"/>
      <c r="F467" s="332"/>
      <c r="G467" s="332"/>
      <c r="H467" s="332"/>
      <c r="I467" s="332"/>
      <c r="J467" s="332"/>
      <c r="K467" s="332"/>
      <c r="L467" s="332"/>
      <c r="M467" s="333"/>
      <c r="N467" s="332"/>
      <c r="O467" s="332"/>
    </row>
    <row r="468" spans="1:15" ht="14.25" customHeight="1">
      <c r="A468" s="332"/>
      <c r="B468" s="332"/>
      <c r="C468" s="332"/>
      <c r="D468" s="332"/>
      <c r="E468" s="332"/>
      <c r="F468" s="332"/>
      <c r="G468" s="332"/>
      <c r="H468" s="332"/>
      <c r="I468" s="332"/>
      <c r="J468" s="332"/>
      <c r="K468" s="332"/>
      <c r="L468" s="332"/>
      <c r="M468" s="333"/>
      <c r="N468" s="332"/>
      <c r="O468" s="332"/>
    </row>
    <row r="469" spans="1:15" ht="14.25" customHeight="1">
      <c r="A469" s="332"/>
      <c r="B469" s="332"/>
      <c r="C469" s="332"/>
      <c r="D469" s="332"/>
      <c r="E469" s="332"/>
      <c r="F469" s="332"/>
      <c r="G469" s="332"/>
      <c r="H469" s="332"/>
      <c r="I469" s="332"/>
      <c r="J469" s="332"/>
      <c r="K469" s="332"/>
      <c r="L469" s="332"/>
      <c r="M469" s="333"/>
      <c r="N469" s="332"/>
      <c r="O469" s="332"/>
    </row>
    <row r="470" spans="1:15" ht="14.25" customHeight="1">
      <c r="A470" s="332"/>
      <c r="B470" s="332"/>
      <c r="C470" s="332"/>
      <c r="D470" s="332"/>
      <c r="E470" s="332"/>
      <c r="F470" s="332"/>
      <c r="G470" s="332"/>
      <c r="H470" s="332"/>
      <c r="I470" s="332"/>
      <c r="J470" s="332"/>
      <c r="K470" s="332"/>
      <c r="L470" s="332"/>
      <c r="M470" s="333"/>
      <c r="N470" s="332"/>
      <c r="O470" s="332"/>
    </row>
    <row r="471" spans="1:15" ht="14.25" customHeight="1">
      <c r="A471" s="332"/>
      <c r="B471" s="332"/>
      <c r="C471" s="332"/>
      <c r="D471" s="332"/>
      <c r="E471" s="332"/>
      <c r="F471" s="332"/>
      <c r="G471" s="332"/>
      <c r="H471" s="332"/>
      <c r="I471" s="332"/>
      <c r="J471" s="332"/>
      <c r="K471" s="332"/>
      <c r="L471" s="332"/>
      <c r="M471" s="333"/>
      <c r="N471" s="332"/>
      <c r="O471" s="332"/>
    </row>
    <row r="472" spans="1:15" ht="14.25" customHeight="1">
      <c r="A472" s="332"/>
      <c r="B472" s="332"/>
      <c r="C472" s="332"/>
      <c r="D472" s="332"/>
      <c r="E472" s="332"/>
      <c r="F472" s="332"/>
      <c r="G472" s="332"/>
      <c r="H472" s="332"/>
      <c r="I472" s="332"/>
      <c r="J472" s="332"/>
      <c r="K472" s="332"/>
      <c r="L472" s="332"/>
      <c r="M472" s="333"/>
      <c r="N472" s="332"/>
      <c r="O472" s="332"/>
    </row>
    <row r="473" spans="1:15" ht="14.25" customHeight="1">
      <c r="A473" s="332"/>
      <c r="B473" s="332"/>
      <c r="C473" s="332"/>
      <c r="D473" s="332"/>
      <c r="E473" s="332"/>
      <c r="F473" s="332"/>
      <c r="G473" s="332"/>
      <c r="H473" s="332"/>
      <c r="I473" s="332"/>
      <c r="J473" s="332"/>
      <c r="K473" s="332"/>
      <c r="L473" s="332"/>
      <c r="M473" s="333"/>
      <c r="N473" s="332"/>
      <c r="O473" s="332"/>
    </row>
    <row r="474" spans="1:15" ht="14.25" customHeight="1">
      <c r="A474" s="332"/>
      <c r="B474" s="332"/>
      <c r="C474" s="332"/>
      <c r="D474" s="332"/>
      <c r="E474" s="332"/>
      <c r="F474" s="332"/>
      <c r="G474" s="332"/>
      <c r="H474" s="332"/>
      <c r="I474" s="332"/>
      <c r="J474" s="332"/>
      <c r="K474" s="332"/>
      <c r="L474" s="332"/>
      <c r="M474" s="333"/>
      <c r="N474" s="332"/>
      <c r="O474" s="332"/>
    </row>
    <row r="475" spans="1:15" ht="14.25" customHeight="1">
      <c r="A475" s="332"/>
      <c r="B475" s="332"/>
      <c r="C475" s="332"/>
      <c r="D475" s="332"/>
      <c r="E475" s="332"/>
      <c r="F475" s="332"/>
      <c r="G475" s="332"/>
      <c r="H475" s="332"/>
      <c r="I475" s="332"/>
      <c r="J475" s="332"/>
      <c r="K475" s="332"/>
      <c r="L475" s="332"/>
      <c r="M475" s="333"/>
      <c r="N475" s="332"/>
      <c r="O475" s="332"/>
    </row>
    <row r="476" spans="1:15" ht="14.25" customHeight="1">
      <c r="A476" s="332"/>
      <c r="B476" s="332"/>
      <c r="C476" s="332"/>
      <c r="D476" s="332"/>
      <c r="E476" s="332"/>
      <c r="F476" s="332"/>
      <c r="G476" s="332"/>
      <c r="H476" s="332"/>
      <c r="I476" s="332"/>
      <c r="J476" s="332"/>
      <c r="K476" s="332"/>
      <c r="L476" s="332"/>
      <c r="M476" s="333"/>
      <c r="N476" s="332"/>
      <c r="O476" s="332"/>
    </row>
    <row r="477" spans="1:15" ht="14.25" customHeight="1">
      <c r="A477" s="332"/>
      <c r="B477" s="332"/>
      <c r="C477" s="332"/>
      <c r="D477" s="332"/>
      <c r="E477" s="332"/>
      <c r="F477" s="332"/>
      <c r="G477" s="332"/>
      <c r="H477" s="332"/>
      <c r="I477" s="332"/>
      <c r="J477" s="332"/>
      <c r="K477" s="332"/>
      <c r="L477" s="332"/>
      <c r="M477" s="333"/>
      <c r="N477" s="332"/>
      <c r="O477" s="332"/>
    </row>
    <row r="478" spans="1:15" ht="14.25" customHeight="1">
      <c r="A478" s="332"/>
      <c r="B478" s="332"/>
      <c r="C478" s="332"/>
      <c r="D478" s="332"/>
      <c r="E478" s="332"/>
      <c r="F478" s="332"/>
      <c r="G478" s="332"/>
      <c r="H478" s="332"/>
      <c r="I478" s="332"/>
      <c r="J478" s="332"/>
      <c r="K478" s="332"/>
      <c r="L478" s="332"/>
      <c r="M478" s="333"/>
      <c r="N478" s="332"/>
      <c r="O478" s="332"/>
    </row>
    <row r="479" spans="1:15" ht="14.25" customHeight="1">
      <c r="A479" s="332"/>
      <c r="B479" s="332"/>
      <c r="C479" s="332"/>
      <c r="D479" s="332"/>
      <c r="E479" s="332"/>
      <c r="F479" s="332"/>
      <c r="G479" s="332"/>
      <c r="H479" s="332"/>
      <c r="I479" s="332"/>
      <c r="J479" s="332"/>
      <c r="K479" s="332"/>
      <c r="L479" s="332"/>
      <c r="M479" s="333"/>
      <c r="N479" s="332"/>
      <c r="O479" s="332"/>
    </row>
    <row r="480" spans="1:15" ht="14.25" customHeight="1">
      <c r="A480" s="332"/>
      <c r="B480" s="332"/>
      <c r="C480" s="332"/>
      <c r="D480" s="332"/>
      <c r="E480" s="332"/>
      <c r="F480" s="332"/>
      <c r="G480" s="332"/>
      <c r="H480" s="332"/>
      <c r="I480" s="332"/>
      <c r="J480" s="332"/>
      <c r="K480" s="332"/>
      <c r="L480" s="332"/>
      <c r="M480" s="333"/>
      <c r="N480" s="332"/>
      <c r="O480" s="332"/>
    </row>
    <row r="481" spans="1:15" ht="14.25" customHeight="1">
      <c r="A481" s="332"/>
      <c r="B481" s="332"/>
      <c r="C481" s="332"/>
      <c r="D481" s="332"/>
      <c r="E481" s="332"/>
      <c r="F481" s="332"/>
      <c r="G481" s="332"/>
      <c r="H481" s="332"/>
      <c r="I481" s="332"/>
      <c r="J481" s="332"/>
      <c r="K481" s="332"/>
      <c r="L481" s="332"/>
      <c r="M481" s="333"/>
      <c r="N481" s="332"/>
      <c r="O481" s="332"/>
    </row>
    <row r="482" spans="1:15" ht="14.25" customHeight="1">
      <c r="A482" s="332"/>
      <c r="B482" s="332"/>
      <c r="C482" s="332"/>
      <c r="D482" s="332"/>
      <c r="E482" s="332"/>
      <c r="F482" s="332"/>
      <c r="G482" s="332"/>
      <c r="H482" s="332"/>
      <c r="I482" s="332"/>
      <c r="J482" s="332"/>
      <c r="K482" s="332"/>
      <c r="L482" s="332"/>
      <c r="M482" s="333"/>
      <c r="N482" s="332"/>
      <c r="O482" s="332"/>
    </row>
    <row r="483" spans="1:15" ht="14.25" customHeight="1">
      <c r="A483" s="332"/>
      <c r="B483" s="332"/>
      <c r="C483" s="332"/>
      <c r="D483" s="332"/>
      <c r="E483" s="332"/>
      <c r="F483" s="332"/>
      <c r="G483" s="332"/>
      <c r="H483" s="332"/>
      <c r="I483" s="332"/>
      <c r="J483" s="332"/>
      <c r="K483" s="332"/>
      <c r="L483" s="332"/>
      <c r="M483" s="333"/>
      <c r="N483" s="332"/>
      <c r="O483" s="332"/>
    </row>
    <row r="484" spans="1:15" ht="14.25" customHeight="1">
      <c r="A484" s="332"/>
      <c r="B484" s="332"/>
      <c r="C484" s="332"/>
      <c r="D484" s="332"/>
      <c r="E484" s="332"/>
      <c r="F484" s="332"/>
      <c r="G484" s="332"/>
      <c r="H484" s="332"/>
      <c r="I484" s="332"/>
      <c r="J484" s="332"/>
      <c r="K484" s="332"/>
      <c r="L484" s="332"/>
      <c r="M484" s="333"/>
      <c r="N484" s="332"/>
      <c r="O484" s="332"/>
    </row>
    <row r="485" spans="1:15" ht="14.25" customHeight="1">
      <c r="A485" s="332"/>
      <c r="B485" s="332"/>
      <c r="C485" s="332"/>
      <c r="D485" s="332"/>
      <c r="E485" s="332"/>
      <c r="F485" s="332"/>
      <c r="G485" s="332"/>
      <c r="H485" s="332"/>
      <c r="I485" s="332"/>
      <c r="J485" s="332"/>
      <c r="K485" s="332"/>
      <c r="L485" s="332"/>
      <c r="M485" s="333"/>
      <c r="N485" s="332"/>
      <c r="O485" s="332"/>
    </row>
    <row r="486" spans="1:15" ht="14.25" customHeight="1">
      <c r="A486" s="332"/>
      <c r="B486" s="332"/>
      <c r="C486" s="332"/>
      <c r="D486" s="332"/>
      <c r="E486" s="332"/>
      <c r="F486" s="332"/>
      <c r="G486" s="332"/>
      <c r="H486" s="332"/>
      <c r="I486" s="332"/>
      <c r="J486" s="332"/>
      <c r="K486" s="332"/>
      <c r="L486" s="332"/>
      <c r="M486" s="333"/>
      <c r="N486" s="332"/>
      <c r="O486" s="332"/>
    </row>
    <row r="487" spans="1:15" ht="14.25" customHeight="1">
      <c r="A487" s="332"/>
      <c r="B487" s="332"/>
      <c r="C487" s="332"/>
      <c r="D487" s="332"/>
      <c r="E487" s="332"/>
      <c r="F487" s="332"/>
      <c r="G487" s="332"/>
      <c r="H487" s="332"/>
      <c r="I487" s="332"/>
      <c r="J487" s="332"/>
      <c r="K487" s="332"/>
      <c r="L487" s="332"/>
      <c r="M487" s="333"/>
      <c r="N487" s="332"/>
      <c r="O487" s="332"/>
    </row>
    <row r="488" spans="1:15" ht="14.25" customHeight="1">
      <c r="A488" s="332"/>
      <c r="B488" s="332"/>
      <c r="C488" s="332"/>
      <c r="D488" s="332"/>
      <c r="E488" s="332"/>
      <c r="F488" s="332"/>
      <c r="G488" s="332"/>
      <c r="H488" s="332"/>
      <c r="I488" s="332"/>
      <c r="J488" s="332"/>
      <c r="K488" s="332"/>
      <c r="L488" s="332"/>
      <c r="M488" s="333"/>
      <c r="N488" s="332"/>
      <c r="O488" s="332"/>
    </row>
    <row r="489" spans="1:15" ht="14.25" customHeight="1">
      <c r="A489" s="332"/>
      <c r="B489" s="332"/>
      <c r="C489" s="332"/>
      <c r="D489" s="332"/>
      <c r="E489" s="332"/>
      <c r="F489" s="332"/>
      <c r="G489" s="332"/>
      <c r="H489" s="332"/>
      <c r="I489" s="332"/>
      <c r="J489" s="332"/>
      <c r="K489" s="332"/>
      <c r="L489" s="332"/>
      <c r="M489" s="333"/>
      <c r="N489" s="332"/>
      <c r="O489" s="332"/>
    </row>
    <row r="490" spans="1:15" ht="14.25" customHeight="1">
      <c r="A490" s="332"/>
      <c r="B490" s="332"/>
      <c r="C490" s="332"/>
      <c r="D490" s="332"/>
      <c r="E490" s="332"/>
      <c r="F490" s="332"/>
      <c r="G490" s="332"/>
      <c r="H490" s="332"/>
      <c r="I490" s="332"/>
      <c r="J490" s="332"/>
      <c r="K490" s="332"/>
      <c r="L490" s="332"/>
      <c r="M490" s="333"/>
      <c r="N490" s="332"/>
      <c r="O490" s="332"/>
    </row>
    <row r="491" spans="1:15" ht="14.25" customHeight="1">
      <c r="A491" s="332"/>
      <c r="B491" s="332"/>
      <c r="C491" s="332"/>
      <c r="D491" s="332"/>
      <c r="E491" s="332"/>
      <c r="F491" s="332"/>
      <c r="G491" s="332"/>
      <c r="H491" s="332"/>
      <c r="I491" s="332"/>
      <c r="J491" s="332"/>
      <c r="K491" s="332"/>
      <c r="L491" s="332"/>
      <c r="M491" s="333"/>
      <c r="N491" s="332"/>
      <c r="O491" s="332"/>
    </row>
    <row r="492" spans="1:15" ht="14.25" customHeight="1">
      <c r="A492" s="332"/>
      <c r="B492" s="332"/>
      <c r="C492" s="332"/>
      <c r="D492" s="332"/>
      <c r="E492" s="332"/>
      <c r="F492" s="332"/>
      <c r="G492" s="332"/>
      <c r="H492" s="332"/>
      <c r="I492" s="332"/>
      <c r="J492" s="332"/>
      <c r="K492" s="332"/>
      <c r="L492" s="332"/>
      <c r="M492" s="333"/>
      <c r="N492" s="332"/>
      <c r="O492" s="332"/>
    </row>
    <row r="493" spans="1:15" ht="14.25" customHeight="1">
      <c r="A493" s="332"/>
      <c r="B493" s="332"/>
      <c r="C493" s="332"/>
      <c r="D493" s="332"/>
      <c r="E493" s="332"/>
      <c r="F493" s="332"/>
      <c r="G493" s="332"/>
      <c r="H493" s="332"/>
      <c r="I493" s="332"/>
      <c r="J493" s="332"/>
      <c r="K493" s="332"/>
      <c r="L493" s="332"/>
      <c r="M493" s="333"/>
      <c r="N493" s="332"/>
      <c r="O493" s="332"/>
    </row>
    <row r="494" spans="1:15" ht="14.25" customHeight="1">
      <c r="A494" s="332"/>
      <c r="B494" s="332"/>
      <c r="C494" s="332"/>
      <c r="D494" s="332"/>
      <c r="E494" s="332"/>
      <c r="F494" s="332"/>
      <c r="G494" s="332"/>
      <c r="H494" s="332"/>
      <c r="I494" s="332"/>
      <c r="J494" s="332"/>
      <c r="K494" s="332"/>
      <c r="L494" s="332"/>
      <c r="M494" s="333"/>
      <c r="N494" s="332"/>
      <c r="O494" s="332"/>
    </row>
    <row r="495" spans="1:15" ht="14.25" customHeight="1">
      <c r="A495" s="332"/>
      <c r="B495" s="332"/>
      <c r="C495" s="332"/>
      <c r="D495" s="332"/>
      <c r="E495" s="332"/>
      <c r="F495" s="332"/>
      <c r="G495" s="332"/>
      <c r="H495" s="332"/>
      <c r="I495" s="332"/>
      <c r="J495" s="332"/>
      <c r="K495" s="332"/>
      <c r="L495" s="332"/>
      <c r="M495" s="333"/>
      <c r="N495" s="332"/>
      <c r="O495" s="332"/>
    </row>
    <row r="496" spans="1:15" ht="14.25" customHeight="1">
      <c r="A496" s="332"/>
      <c r="B496" s="332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33"/>
      <c r="N496" s="332"/>
      <c r="O496" s="332"/>
    </row>
    <row r="497" spans="1:15" ht="14.25" customHeight="1">
      <c r="A497" s="332"/>
      <c r="B497" s="332"/>
      <c r="C497" s="332"/>
      <c r="D497" s="332"/>
      <c r="E497" s="332"/>
      <c r="F497" s="332"/>
      <c r="G497" s="332"/>
      <c r="H497" s="332"/>
      <c r="I497" s="332"/>
      <c r="J497" s="332"/>
      <c r="K497" s="332"/>
      <c r="L497" s="332"/>
      <c r="M497" s="333"/>
      <c r="N497" s="332"/>
      <c r="O497" s="332"/>
    </row>
    <row r="498" spans="1:15" ht="14.25" customHeight="1">
      <c r="A498" s="332"/>
      <c r="B498" s="332"/>
      <c r="C498" s="332"/>
      <c r="D498" s="332"/>
      <c r="E498" s="332"/>
      <c r="F498" s="332"/>
      <c r="G498" s="332"/>
      <c r="H498" s="332"/>
      <c r="I498" s="332"/>
      <c r="J498" s="332"/>
      <c r="K498" s="332"/>
      <c r="L498" s="332"/>
      <c r="M498" s="333"/>
      <c r="N498" s="332"/>
      <c r="O498" s="332"/>
    </row>
    <row r="499" spans="1:15" ht="14.25" customHeight="1">
      <c r="A499" s="332"/>
      <c r="B499" s="332"/>
      <c r="C499" s="332"/>
      <c r="D499" s="332"/>
      <c r="E499" s="332"/>
      <c r="F499" s="332"/>
      <c r="G499" s="332"/>
      <c r="H499" s="332"/>
      <c r="I499" s="332"/>
      <c r="J499" s="332"/>
      <c r="K499" s="332"/>
      <c r="L499" s="332"/>
      <c r="M499" s="333"/>
      <c r="N499" s="332"/>
      <c r="O499" s="332"/>
    </row>
    <row r="500" spans="1:15" ht="14.25" customHeight="1">
      <c r="A500" s="332"/>
      <c r="B500" s="332"/>
      <c r="C500" s="332"/>
      <c r="D500" s="332"/>
      <c r="E500" s="332"/>
      <c r="F500" s="332"/>
      <c r="G500" s="332"/>
      <c r="H500" s="332"/>
      <c r="I500" s="332"/>
      <c r="J500" s="332"/>
      <c r="K500" s="332"/>
      <c r="L500" s="332"/>
      <c r="M500" s="333"/>
      <c r="N500" s="332"/>
      <c r="O500" s="332"/>
    </row>
    <row r="501" spans="1:15" ht="14.25" customHeight="1">
      <c r="A501" s="332"/>
      <c r="B501" s="332"/>
      <c r="C501" s="332"/>
      <c r="D501" s="332"/>
      <c r="E501" s="332"/>
      <c r="F501" s="332"/>
      <c r="G501" s="332"/>
      <c r="H501" s="332"/>
      <c r="I501" s="332"/>
      <c r="J501" s="332"/>
      <c r="K501" s="332"/>
      <c r="L501" s="332"/>
      <c r="M501" s="333"/>
      <c r="N501" s="332"/>
      <c r="O501" s="332"/>
    </row>
    <row r="502" spans="1:15" ht="14.25" customHeight="1">
      <c r="A502" s="332"/>
      <c r="B502" s="332"/>
      <c r="C502" s="332"/>
      <c r="D502" s="332"/>
      <c r="E502" s="332"/>
      <c r="F502" s="332"/>
      <c r="G502" s="332"/>
      <c r="H502" s="332"/>
      <c r="I502" s="332"/>
      <c r="J502" s="332"/>
      <c r="K502" s="332"/>
      <c r="L502" s="332"/>
      <c r="M502" s="333"/>
      <c r="N502" s="332"/>
      <c r="O502" s="332"/>
    </row>
    <row r="503" spans="1:15" ht="14.25" customHeight="1">
      <c r="A503" s="332"/>
      <c r="B503" s="332"/>
      <c r="C503" s="332"/>
      <c r="D503" s="332"/>
      <c r="E503" s="332"/>
      <c r="F503" s="332"/>
      <c r="G503" s="332"/>
      <c r="H503" s="332"/>
      <c r="I503" s="332"/>
      <c r="J503" s="332"/>
      <c r="K503" s="332"/>
      <c r="L503" s="332"/>
      <c r="M503" s="333"/>
      <c r="N503" s="332"/>
      <c r="O503" s="332"/>
    </row>
    <row r="504" spans="1:15" ht="14.25" customHeight="1">
      <c r="A504" s="332"/>
      <c r="B504" s="332"/>
      <c r="C504" s="332"/>
      <c r="D504" s="332"/>
      <c r="E504" s="332"/>
      <c r="F504" s="332"/>
      <c r="G504" s="332"/>
      <c r="H504" s="332"/>
      <c r="I504" s="332"/>
      <c r="J504" s="332"/>
      <c r="K504" s="332"/>
      <c r="L504" s="332"/>
      <c r="M504" s="333"/>
      <c r="N504" s="332"/>
      <c r="O504" s="332"/>
    </row>
    <row r="505" spans="1:15" ht="14.25" customHeight="1">
      <c r="A505" s="332"/>
      <c r="B505" s="332"/>
      <c r="C505" s="332"/>
      <c r="D505" s="332"/>
      <c r="E505" s="332"/>
      <c r="F505" s="332"/>
      <c r="G505" s="332"/>
      <c r="H505" s="332"/>
      <c r="I505" s="332"/>
      <c r="J505" s="332"/>
      <c r="K505" s="332"/>
      <c r="L505" s="332"/>
      <c r="M505" s="333"/>
      <c r="N505" s="332"/>
      <c r="O505" s="332"/>
    </row>
    <row r="506" spans="1:15" ht="14.25" customHeight="1">
      <c r="A506" s="332"/>
      <c r="B506" s="332"/>
      <c r="C506" s="332"/>
      <c r="D506" s="332"/>
      <c r="E506" s="332"/>
      <c r="F506" s="332"/>
      <c r="G506" s="332"/>
      <c r="H506" s="332"/>
      <c r="I506" s="332"/>
      <c r="J506" s="332"/>
      <c r="K506" s="332"/>
      <c r="L506" s="332"/>
      <c r="M506" s="333"/>
      <c r="N506" s="332"/>
      <c r="O506" s="332"/>
    </row>
    <row r="507" spans="1:15" ht="14.25" customHeight="1">
      <c r="A507" s="332"/>
      <c r="B507" s="332"/>
      <c r="C507" s="332"/>
      <c r="D507" s="332"/>
      <c r="E507" s="332"/>
      <c r="F507" s="332"/>
      <c r="G507" s="332"/>
      <c r="H507" s="332"/>
      <c r="I507" s="332"/>
      <c r="J507" s="332"/>
      <c r="K507" s="332"/>
      <c r="L507" s="332"/>
      <c r="M507" s="333"/>
      <c r="N507" s="332"/>
      <c r="O507" s="332"/>
    </row>
    <row r="508" spans="1:15" ht="14.25" customHeight="1">
      <c r="A508" s="332"/>
      <c r="B508" s="332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33"/>
      <c r="N508" s="332"/>
      <c r="O508" s="332"/>
    </row>
    <row r="509" spans="1:15" ht="14.25" customHeight="1">
      <c r="A509" s="332"/>
      <c r="B509" s="332"/>
      <c r="C509" s="332"/>
      <c r="D509" s="332"/>
      <c r="E509" s="332"/>
      <c r="F509" s="332"/>
      <c r="G509" s="332"/>
      <c r="H509" s="332"/>
      <c r="I509" s="332"/>
      <c r="J509" s="332"/>
      <c r="K509" s="332"/>
      <c r="L509" s="332"/>
      <c r="M509" s="333"/>
      <c r="N509" s="332"/>
      <c r="O509" s="332"/>
    </row>
    <row r="510" spans="1:15" ht="14.25" customHeight="1">
      <c r="A510" s="332"/>
      <c r="B510" s="332"/>
      <c r="C510" s="332"/>
      <c r="D510" s="332"/>
      <c r="E510" s="332"/>
      <c r="F510" s="332"/>
      <c r="G510" s="332"/>
      <c r="H510" s="332"/>
      <c r="I510" s="332"/>
      <c r="J510" s="332"/>
      <c r="K510" s="332"/>
      <c r="L510" s="332"/>
      <c r="M510" s="333"/>
      <c r="N510" s="332"/>
      <c r="O510" s="332"/>
    </row>
    <row r="511" spans="1:15" ht="14.25" customHeight="1">
      <c r="A511" s="332"/>
      <c r="B511" s="332"/>
      <c r="C511" s="332"/>
      <c r="D511" s="332"/>
      <c r="E511" s="332"/>
      <c r="F511" s="332"/>
      <c r="G511" s="332"/>
      <c r="H511" s="332"/>
      <c r="I511" s="332"/>
      <c r="J511" s="332"/>
      <c r="K511" s="332"/>
      <c r="L511" s="332"/>
      <c r="M511" s="333"/>
      <c r="N511" s="332"/>
      <c r="O511" s="332"/>
    </row>
    <row r="512" spans="1:15" ht="14.25" customHeight="1">
      <c r="A512" s="332"/>
      <c r="B512" s="332"/>
      <c r="C512" s="332"/>
      <c r="D512" s="332"/>
      <c r="E512" s="332"/>
      <c r="F512" s="332"/>
      <c r="G512" s="332"/>
      <c r="H512" s="332"/>
      <c r="I512" s="332"/>
      <c r="J512" s="332"/>
      <c r="K512" s="332"/>
      <c r="L512" s="332"/>
      <c r="M512" s="333"/>
      <c r="N512" s="332"/>
      <c r="O512" s="332"/>
    </row>
    <row r="513" spans="1:15" ht="14.25" customHeight="1">
      <c r="A513" s="332"/>
      <c r="B513" s="332"/>
      <c r="C513" s="332"/>
      <c r="D513" s="332"/>
      <c r="E513" s="332"/>
      <c r="F513" s="332"/>
      <c r="G513" s="332"/>
      <c r="H513" s="332"/>
      <c r="I513" s="332"/>
      <c r="J513" s="332"/>
      <c r="K513" s="332"/>
      <c r="L513" s="332"/>
      <c r="M513" s="333"/>
      <c r="N513" s="332"/>
      <c r="O513" s="332"/>
    </row>
    <row r="514" spans="1:15" ht="14.25" customHeight="1">
      <c r="A514" s="332"/>
      <c r="B514" s="332"/>
      <c r="C514" s="332"/>
      <c r="D514" s="332"/>
      <c r="E514" s="332"/>
      <c r="F514" s="332"/>
      <c r="G514" s="332"/>
      <c r="H514" s="332"/>
      <c r="I514" s="332"/>
      <c r="J514" s="332"/>
      <c r="K514" s="332"/>
      <c r="L514" s="332"/>
      <c r="M514" s="333"/>
      <c r="N514" s="332"/>
      <c r="O514" s="332"/>
    </row>
    <row r="515" spans="1:15" ht="14.25" customHeight="1">
      <c r="A515" s="332"/>
      <c r="B515" s="332"/>
      <c r="C515" s="332"/>
      <c r="D515" s="332"/>
      <c r="E515" s="332"/>
      <c r="F515" s="332"/>
      <c r="G515" s="332"/>
      <c r="H515" s="332"/>
      <c r="I515" s="332"/>
      <c r="J515" s="332"/>
      <c r="K515" s="332"/>
      <c r="L515" s="332"/>
      <c r="M515" s="333"/>
      <c r="N515" s="332"/>
      <c r="O515" s="332"/>
    </row>
    <row r="516" spans="1:15" ht="14.25" customHeight="1">
      <c r="A516" s="332"/>
      <c r="B516" s="332"/>
      <c r="C516" s="332"/>
      <c r="D516" s="332"/>
      <c r="E516" s="332"/>
      <c r="F516" s="332"/>
      <c r="G516" s="332"/>
      <c r="H516" s="332"/>
      <c r="I516" s="332"/>
      <c r="J516" s="332"/>
      <c r="K516" s="332"/>
      <c r="L516" s="332"/>
      <c r="M516" s="333"/>
      <c r="N516" s="332"/>
      <c r="O516" s="332"/>
    </row>
    <row r="517" spans="1:15" ht="14.25" customHeight="1">
      <c r="A517" s="332"/>
      <c r="B517" s="332"/>
      <c r="C517" s="332"/>
      <c r="D517" s="332"/>
      <c r="E517" s="332"/>
      <c r="F517" s="332"/>
      <c r="G517" s="332"/>
      <c r="H517" s="332"/>
      <c r="I517" s="332"/>
      <c r="J517" s="332"/>
      <c r="K517" s="332"/>
      <c r="L517" s="332"/>
      <c r="M517" s="333"/>
      <c r="N517" s="332"/>
      <c r="O517" s="332"/>
    </row>
    <row r="518" spans="1:15" ht="14.25" customHeight="1">
      <c r="A518" s="332"/>
      <c r="B518" s="332"/>
      <c r="C518" s="332"/>
      <c r="D518" s="332"/>
      <c r="E518" s="332"/>
      <c r="F518" s="332"/>
      <c r="G518" s="332"/>
      <c r="H518" s="332"/>
      <c r="I518" s="332"/>
      <c r="J518" s="332"/>
      <c r="K518" s="332"/>
      <c r="L518" s="332"/>
      <c r="M518" s="333"/>
      <c r="N518" s="332"/>
      <c r="O518" s="332"/>
    </row>
    <row r="519" spans="1:15" ht="14.25" customHeight="1">
      <c r="A519" s="332"/>
      <c r="B519" s="332"/>
      <c r="C519" s="332"/>
      <c r="D519" s="332"/>
      <c r="E519" s="332"/>
      <c r="F519" s="332"/>
      <c r="G519" s="332"/>
      <c r="H519" s="332"/>
      <c r="I519" s="332"/>
      <c r="J519" s="332"/>
      <c r="K519" s="332"/>
      <c r="L519" s="332"/>
      <c r="M519" s="333"/>
      <c r="N519" s="332"/>
      <c r="O519" s="332"/>
    </row>
    <row r="520" spans="1:15" ht="14.25" customHeight="1">
      <c r="A520" s="332"/>
      <c r="B520" s="332"/>
      <c r="C520" s="332"/>
      <c r="D520" s="332"/>
      <c r="E520" s="332"/>
      <c r="F520" s="332"/>
      <c r="G520" s="332"/>
      <c r="H520" s="332"/>
      <c r="I520" s="332"/>
      <c r="J520" s="332"/>
      <c r="K520" s="332"/>
      <c r="L520" s="332"/>
      <c r="M520" s="333"/>
      <c r="N520" s="332"/>
      <c r="O520" s="332"/>
    </row>
    <row r="521" spans="1:15" ht="14.25" customHeight="1">
      <c r="A521" s="332"/>
      <c r="B521" s="332"/>
      <c r="C521" s="332"/>
      <c r="D521" s="332"/>
      <c r="E521" s="332"/>
      <c r="F521" s="332"/>
      <c r="G521" s="332"/>
      <c r="H521" s="332"/>
      <c r="I521" s="332"/>
      <c r="J521" s="332"/>
      <c r="K521" s="332"/>
      <c r="L521" s="332"/>
      <c r="M521" s="333"/>
      <c r="N521" s="332"/>
      <c r="O521" s="332"/>
    </row>
    <row r="522" spans="1:15" ht="14.25" customHeight="1">
      <c r="A522" s="332"/>
      <c r="B522" s="332"/>
      <c r="C522" s="332"/>
      <c r="D522" s="332"/>
      <c r="E522" s="332"/>
      <c r="F522" s="332"/>
      <c r="G522" s="332"/>
      <c r="H522" s="332"/>
      <c r="I522" s="332"/>
      <c r="J522" s="332"/>
      <c r="K522" s="332"/>
      <c r="L522" s="332"/>
      <c r="M522" s="333"/>
      <c r="N522" s="332"/>
      <c r="O522" s="332"/>
    </row>
    <row r="523" spans="1:15" ht="14.25" customHeight="1">
      <c r="A523" s="332"/>
      <c r="B523" s="332"/>
      <c r="C523" s="332"/>
      <c r="D523" s="332"/>
      <c r="E523" s="332"/>
      <c r="F523" s="332"/>
      <c r="G523" s="332"/>
      <c r="H523" s="332"/>
      <c r="I523" s="332"/>
      <c r="J523" s="332"/>
      <c r="K523" s="332"/>
      <c r="L523" s="332"/>
      <c r="M523" s="333"/>
      <c r="N523" s="332"/>
      <c r="O523" s="332"/>
    </row>
    <row r="524" spans="1:15" ht="14.25" customHeight="1">
      <c r="A524" s="332"/>
      <c r="B524" s="332"/>
      <c r="C524" s="332"/>
      <c r="D524" s="332"/>
      <c r="E524" s="332"/>
      <c r="F524" s="332"/>
      <c r="G524" s="332"/>
      <c r="H524" s="332"/>
      <c r="I524" s="332"/>
      <c r="J524" s="332"/>
      <c r="K524" s="332"/>
      <c r="L524" s="332"/>
      <c r="M524" s="333"/>
      <c r="N524" s="332"/>
      <c r="O524" s="332"/>
    </row>
    <row r="525" spans="1:15" ht="14.25" customHeight="1">
      <c r="A525" s="332"/>
      <c r="B525" s="332"/>
      <c r="C525" s="332"/>
      <c r="D525" s="332"/>
      <c r="E525" s="332"/>
      <c r="F525" s="332"/>
      <c r="G525" s="332"/>
      <c r="H525" s="332"/>
      <c r="I525" s="332"/>
      <c r="J525" s="332"/>
      <c r="K525" s="332"/>
      <c r="L525" s="332"/>
      <c r="M525" s="333"/>
      <c r="N525" s="332"/>
      <c r="O525" s="332"/>
    </row>
    <row r="526" spans="1:15" ht="14.25" customHeight="1">
      <c r="A526" s="332"/>
      <c r="B526" s="332"/>
      <c r="C526" s="332"/>
      <c r="D526" s="332"/>
      <c r="E526" s="332"/>
      <c r="F526" s="332"/>
      <c r="G526" s="332"/>
      <c r="H526" s="332"/>
      <c r="I526" s="332"/>
      <c r="J526" s="332"/>
      <c r="K526" s="332"/>
      <c r="L526" s="332"/>
      <c r="M526" s="333"/>
      <c r="N526" s="332"/>
      <c r="O526" s="332"/>
    </row>
    <row r="527" spans="1:15" ht="14.25" customHeight="1">
      <c r="A527" s="332"/>
      <c r="B527" s="332"/>
      <c r="C527" s="332"/>
      <c r="D527" s="332"/>
      <c r="E527" s="332"/>
      <c r="F527" s="332"/>
      <c r="G527" s="332"/>
      <c r="H527" s="332"/>
      <c r="I527" s="332"/>
      <c r="J527" s="332"/>
      <c r="K527" s="332"/>
      <c r="L527" s="332"/>
      <c r="M527" s="333"/>
      <c r="N527" s="332"/>
      <c r="O527" s="332"/>
    </row>
    <row r="528" spans="1:15" ht="14.25" customHeight="1">
      <c r="A528" s="332"/>
      <c r="B528" s="332"/>
      <c r="C528" s="332"/>
      <c r="D528" s="332"/>
      <c r="E528" s="332"/>
      <c r="F528" s="332"/>
      <c r="G528" s="332"/>
      <c r="H528" s="332"/>
      <c r="I528" s="332"/>
      <c r="J528" s="332"/>
      <c r="K528" s="332"/>
      <c r="L528" s="332"/>
      <c r="M528" s="333"/>
      <c r="N528" s="332"/>
      <c r="O528" s="332"/>
    </row>
    <row r="529" spans="1:15" ht="14.25" customHeight="1">
      <c r="A529" s="332"/>
      <c r="B529" s="332"/>
      <c r="C529" s="332"/>
      <c r="D529" s="332"/>
      <c r="E529" s="332"/>
      <c r="F529" s="332"/>
      <c r="G529" s="332"/>
      <c r="H529" s="332"/>
      <c r="I529" s="332"/>
      <c r="J529" s="332"/>
      <c r="K529" s="332"/>
      <c r="L529" s="332"/>
      <c r="M529" s="333"/>
      <c r="N529" s="332"/>
      <c r="O529" s="332"/>
    </row>
    <row r="530" spans="1:15" ht="14.25" customHeight="1">
      <c r="A530" s="332"/>
      <c r="B530" s="332"/>
      <c r="C530" s="332"/>
      <c r="D530" s="332"/>
      <c r="E530" s="332"/>
      <c r="F530" s="332"/>
      <c r="G530" s="332"/>
      <c r="H530" s="332"/>
      <c r="I530" s="332"/>
      <c r="J530" s="332"/>
      <c r="K530" s="332"/>
      <c r="L530" s="332"/>
      <c r="M530" s="333"/>
      <c r="N530" s="332"/>
      <c r="O530" s="332"/>
    </row>
    <row r="531" spans="1:15" ht="14.25" customHeight="1">
      <c r="A531" s="332"/>
      <c r="B531" s="332"/>
      <c r="C531" s="332"/>
      <c r="D531" s="332"/>
      <c r="E531" s="332"/>
      <c r="F531" s="332"/>
      <c r="G531" s="332"/>
      <c r="H531" s="332"/>
      <c r="I531" s="332"/>
      <c r="J531" s="332"/>
      <c r="K531" s="332"/>
      <c r="L531" s="332"/>
      <c r="M531" s="333"/>
      <c r="N531" s="332"/>
      <c r="O531" s="332"/>
    </row>
    <row r="532" spans="1:15" ht="14.25" customHeight="1">
      <c r="A532" s="332"/>
      <c r="B532" s="332"/>
      <c r="C532" s="332"/>
      <c r="D532" s="332"/>
      <c r="E532" s="332"/>
      <c r="F532" s="332"/>
      <c r="G532" s="332"/>
      <c r="H532" s="332"/>
      <c r="I532" s="332"/>
      <c r="J532" s="332"/>
      <c r="K532" s="332"/>
      <c r="L532" s="332"/>
      <c r="M532" s="333"/>
      <c r="N532" s="332"/>
      <c r="O532" s="332"/>
    </row>
    <row r="533" spans="1:15" ht="14.25" customHeight="1">
      <c r="A533" s="332"/>
      <c r="B533" s="332"/>
      <c r="C533" s="332"/>
      <c r="D533" s="332"/>
      <c r="E533" s="332"/>
      <c r="F533" s="332"/>
      <c r="G533" s="332"/>
      <c r="H533" s="332"/>
      <c r="I533" s="332"/>
      <c r="J533" s="332"/>
      <c r="K533" s="332"/>
      <c r="L533" s="332"/>
      <c r="M533" s="333"/>
      <c r="N533" s="332"/>
      <c r="O533" s="332"/>
    </row>
    <row r="534" spans="1:15" ht="14.25" customHeight="1">
      <c r="A534" s="332"/>
      <c r="B534" s="332"/>
      <c r="C534" s="332"/>
      <c r="D534" s="332"/>
      <c r="E534" s="332"/>
      <c r="F534" s="332"/>
      <c r="G534" s="332"/>
      <c r="H534" s="332"/>
      <c r="I534" s="332"/>
      <c r="J534" s="332"/>
      <c r="K534" s="332"/>
      <c r="L534" s="332"/>
      <c r="M534" s="333"/>
      <c r="N534" s="332"/>
      <c r="O534" s="332"/>
    </row>
    <row r="535" spans="1:15" ht="14.25" customHeight="1">
      <c r="A535" s="332"/>
      <c r="B535" s="332"/>
      <c r="C535" s="332"/>
      <c r="D535" s="332"/>
      <c r="E535" s="332"/>
      <c r="F535" s="332"/>
      <c r="G535" s="332"/>
      <c r="H535" s="332"/>
      <c r="I535" s="332"/>
      <c r="J535" s="332"/>
      <c r="K535" s="332"/>
      <c r="L535" s="332"/>
      <c r="M535" s="333"/>
      <c r="N535" s="332"/>
      <c r="O535" s="332"/>
    </row>
    <row r="536" spans="1:15" ht="14.25" customHeight="1">
      <c r="A536" s="332"/>
      <c r="B536" s="332"/>
      <c r="C536" s="332"/>
      <c r="D536" s="332"/>
      <c r="E536" s="332"/>
      <c r="F536" s="332"/>
      <c r="G536" s="332"/>
      <c r="H536" s="332"/>
      <c r="I536" s="332"/>
      <c r="J536" s="332"/>
      <c r="K536" s="332"/>
      <c r="L536" s="332"/>
      <c r="M536" s="333"/>
      <c r="N536" s="332"/>
      <c r="O536" s="332"/>
    </row>
    <row r="537" spans="1:15" ht="14.25" customHeight="1">
      <c r="A537" s="332"/>
      <c r="B537" s="332"/>
      <c r="C537" s="332"/>
      <c r="D537" s="332"/>
      <c r="E537" s="332"/>
      <c r="F537" s="332"/>
      <c r="G537" s="332"/>
      <c r="H537" s="332"/>
      <c r="I537" s="332"/>
      <c r="J537" s="332"/>
      <c r="K537" s="332"/>
      <c r="L537" s="332"/>
      <c r="M537" s="333"/>
      <c r="N537" s="332"/>
      <c r="O537" s="332"/>
    </row>
    <row r="538" spans="1:15" ht="14.25" customHeight="1">
      <c r="A538" s="332"/>
      <c r="B538" s="332"/>
      <c r="C538" s="332"/>
      <c r="D538" s="332"/>
      <c r="E538" s="332"/>
      <c r="F538" s="332"/>
      <c r="G538" s="332"/>
      <c r="H538" s="332"/>
      <c r="I538" s="332"/>
      <c r="J538" s="332"/>
      <c r="K538" s="332"/>
      <c r="L538" s="332"/>
      <c r="M538" s="333"/>
      <c r="N538" s="332"/>
      <c r="O538" s="332"/>
    </row>
    <row r="539" spans="1:15" ht="14.25" customHeight="1">
      <c r="A539" s="332"/>
      <c r="B539" s="332"/>
      <c r="C539" s="332"/>
      <c r="D539" s="332"/>
      <c r="E539" s="332"/>
      <c r="F539" s="332"/>
      <c r="G539" s="332"/>
      <c r="H539" s="332"/>
      <c r="I539" s="332"/>
      <c r="J539" s="332"/>
      <c r="K539" s="332"/>
      <c r="L539" s="332"/>
      <c r="M539" s="333"/>
      <c r="N539" s="332"/>
      <c r="O539" s="332"/>
    </row>
    <row r="540" spans="1:15" ht="14.25" customHeight="1">
      <c r="A540" s="332"/>
      <c r="B540" s="332"/>
      <c r="C540" s="332"/>
      <c r="D540" s="332"/>
      <c r="E540" s="332"/>
      <c r="F540" s="332"/>
      <c r="G540" s="332"/>
      <c r="H540" s="332"/>
      <c r="I540" s="332"/>
      <c r="J540" s="332"/>
      <c r="K540" s="332"/>
      <c r="L540" s="332"/>
      <c r="M540" s="333"/>
      <c r="N540" s="332"/>
      <c r="O540" s="332"/>
    </row>
    <row r="541" spans="1:15" ht="14.25" customHeight="1">
      <c r="A541" s="332"/>
      <c r="B541" s="332"/>
      <c r="C541" s="332"/>
      <c r="D541" s="332"/>
      <c r="E541" s="332"/>
      <c r="F541" s="332"/>
      <c r="G541" s="332"/>
      <c r="H541" s="332"/>
      <c r="I541" s="332"/>
      <c r="J541" s="332"/>
      <c r="K541" s="332"/>
      <c r="L541" s="332"/>
      <c r="M541" s="333"/>
      <c r="N541" s="332"/>
      <c r="O541" s="332"/>
    </row>
    <row r="542" spans="1:15" ht="14.25" customHeight="1">
      <c r="A542" s="332"/>
      <c r="B542" s="332"/>
      <c r="C542" s="332"/>
      <c r="D542" s="332"/>
      <c r="E542" s="332"/>
      <c r="F542" s="332"/>
      <c r="G542" s="332"/>
      <c r="H542" s="332"/>
      <c r="I542" s="332"/>
      <c r="J542" s="332"/>
      <c r="K542" s="332"/>
      <c r="L542" s="332"/>
      <c r="M542" s="333"/>
      <c r="N542" s="332"/>
      <c r="O542" s="332"/>
    </row>
    <row r="543" spans="1:15" ht="14.25" customHeight="1">
      <c r="A543" s="332"/>
      <c r="B543" s="332"/>
      <c r="C543" s="332"/>
      <c r="D543" s="332"/>
      <c r="E543" s="332"/>
      <c r="F543" s="332"/>
      <c r="G543" s="332"/>
      <c r="H543" s="332"/>
      <c r="I543" s="332"/>
      <c r="J543" s="332"/>
      <c r="K543" s="332"/>
      <c r="L543" s="332"/>
      <c r="M543" s="333"/>
      <c r="N543" s="332"/>
      <c r="O543" s="332"/>
    </row>
    <row r="544" spans="1:15" ht="14.25" customHeight="1">
      <c r="A544" s="332"/>
      <c r="B544" s="332"/>
      <c r="C544" s="332"/>
      <c r="D544" s="332"/>
      <c r="E544" s="332"/>
      <c r="F544" s="332"/>
      <c r="G544" s="332"/>
      <c r="H544" s="332"/>
      <c r="I544" s="332"/>
      <c r="J544" s="332"/>
      <c r="K544" s="332"/>
      <c r="L544" s="332"/>
      <c r="M544" s="333"/>
      <c r="N544" s="332"/>
      <c r="O544" s="332"/>
    </row>
    <row r="545" spans="1:15" ht="14.25" customHeight="1">
      <c r="A545" s="332"/>
      <c r="B545" s="332"/>
      <c r="C545" s="332"/>
      <c r="D545" s="332"/>
      <c r="E545" s="332"/>
      <c r="F545" s="332"/>
      <c r="G545" s="332"/>
      <c r="H545" s="332"/>
      <c r="I545" s="332"/>
      <c r="J545" s="332"/>
      <c r="K545" s="332"/>
      <c r="L545" s="332"/>
      <c r="M545" s="333"/>
      <c r="N545" s="332"/>
      <c r="O545" s="332"/>
    </row>
    <row r="546" spans="1:15" ht="14.25" customHeight="1">
      <c r="A546" s="332"/>
      <c r="B546" s="332"/>
      <c r="C546" s="332"/>
      <c r="D546" s="332"/>
      <c r="E546" s="332"/>
      <c r="F546" s="332"/>
      <c r="G546" s="332"/>
      <c r="H546" s="332"/>
      <c r="I546" s="332"/>
      <c r="J546" s="332"/>
      <c r="K546" s="332"/>
      <c r="L546" s="332"/>
      <c r="M546" s="333"/>
      <c r="N546" s="332"/>
      <c r="O546" s="332"/>
    </row>
    <row r="547" spans="1:15" ht="14.25" customHeight="1">
      <c r="A547" s="332"/>
      <c r="B547" s="332"/>
      <c r="C547" s="332"/>
      <c r="D547" s="332"/>
      <c r="E547" s="332"/>
      <c r="F547" s="332"/>
      <c r="G547" s="332"/>
      <c r="H547" s="332"/>
      <c r="I547" s="332"/>
      <c r="J547" s="332"/>
      <c r="K547" s="332"/>
      <c r="L547" s="332"/>
      <c r="M547" s="333"/>
      <c r="N547" s="332"/>
      <c r="O547" s="332"/>
    </row>
    <row r="548" spans="1:15" ht="14.25" customHeight="1">
      <c r="A548" s="332"/>
      <c r="B548" s="332"/>
      <c r="C548" s="332"/>
      <c r="D548" s="332"/>
      <c r="E548" s="332"/>
      <c r="F548" s="332"/>
      <c r="G548" s="332"/>
      <c r="H548" s="332"/>
      <c r="I548" s="332"/>
      <c r="J548" s="332"/>
      <c r="K548" s="332"/>
      <c r="L548" s="332"/>
      <c r="M548" s="333"/>
      <c r="N548" s="332"/>
      <c r="O548" s="332"/>
    </row>
    <row r="549" spans="1:15" ht="14.25" customHeight="1">
      <c r="A549" s="332"/>
      <c r="B549" s="332"/>
      <c r="C549" s="332"/>
      <c r="D549" s="332"/>
      <c r="E549" s="332"/>
      <c r="F549" s="332"/>
      <c r="G549" s="332"/>
      <c r="H549" s="332"/>
      <c r="I549" s="332"/>
      <c r="J549" s="332"/>
      <c r="K549" s="332"/>
      <c r="L549" s="332"/>
      <c r="M549" s="333"/>
      <c r="N549" s="332"/>
      <c r="O549" s="332"/>
    </row>
    <row r="550" spans="1:15" ht="14.25" customHeight="1">
      <c r="A550" s="332"/>
      <c r="B550" s="332"/>
      <c r="C550" s="332"/>
      <c r="D550" s="332"/>
      <c r="E550" s="332"/>
      <c r="F550" s="332"/>
      <c r="G550" s="332"/>
      <c r="H550" s="332"/>
      <c r="I550" s="332"/>
      <c r="J550" s="332"/>
      <c r="K550" s="332"/>
      <c r="L550" s="332"/>
      <c r="M550" s="333"/>
      <c r="N550" s="332"/>
      <c r="O550" s="332"/>
    </row>
    <row r="551" spans="1:15" ht="14.25" customHeight="1">
      <c r="A551" s="332"/>
      <c r="B551" s="332"/>
      <c r="C551" s="332"/>
      <c r="D551" s="332"/>
      <c r="E551" s="332"/>
      <c r="F551" s="332"/>
      <c r="G551" s="332"/>
      <c r="H551" s="332"/>
      <c r="I551" s="332"/>
      <c r="J551" s="332"/>
      <c r="K551" s="332"/>
      <c r="L551" s="332"/>
      <c r="M551" s="333"/>
      <c r="N551" s="332"/>
      <c r="O551" s="332"/>
    </row>
    <row r="552" spans="1:15" ht="14.25" customHeight="1">
      <c r="A552" s="332"/>
      <c r="B552" s="332"/>
      <c r="C552" s="332"/>
      <c r="D552" s="332"/>
      <c r="E552" s="332"/>
      <c r="F552" s="332"/>
      <c r="G552" s="332"/>
      <c r="H552" s="332"/>
      <c r="I552" s="332"/>
      <c r="J552" s="332"/>
      <c r="K552" s="332"/>
      <c r="L552" s="332"/>
      <c r="M552" s="333"/>
      <c r="N552" s="332"/>
      <c r="O552" s="332"/>
    </row>
    <row r="553" spans="1:15" ht="14.25" customHeight="1">
      <c r="A553" s="332"/>
      <c r="B553" s="332"/>
      <c r="C553" s="332"/>
      <c r="D553" s="332"/>
      <c r="E553" s="332"/>
      <c r="F553" s="332"/>
      <c r="G553" s="332"/>
      <c r="H553" s="332"/>
      <c r="I553" s="332"/>
      <c r="J553" s="332"/>
      <c r="K553" s="332"/>
      <c r="L553" s="332"/>
      <c r="M553" s="333"/>
      <c r="N553" s="332"/>
      <c r="O553" s="332"/>
    </row>
    <row r="554" spans="1:15" ht="14.25" customHeight="1">
      <c r="A554" s="332"/>
      <c r="B554" s="332"/>
      <c r="C554" s="332"/>
      <c r="D554" s="332"/>
      <c r="E554" s="332"/>
      <c r="F554" s="332"/>
      <c r="G554" s="332"/>
      <c r="H554" s="332"/>
      <c r="I554" s="332"/>
      <c r="J554" s="332"/>
      <c r="K554" s="332"/>
      <c r="L554" s="332"/>
      <c r="M554" s="333"/>
      <c r="N554" s="332"/>
      <c r="O554" s="332"/>
    </row>
    <row r="555" spans="1:15" ht="14.25" customHeight="1">
      <c r="A555" s="332"/>
      <c r="B555" s="332"/>
      <c r="C555" s="332"/>
      <c r="D555" s="332"/>
      <c r="E555" s="332"/>
      <c r="F555" s="332"/>
      <c r="G555" s="332"/>
      <c r="H555" s="332"/>
      <c r="I555" s="332"/>
      <c r="J555" s="332"/>
      <c r="K555" s="332"/>
      <c r="L555" s="332"/>
      <c r="M555" s="333"/>
      <c r="N555" s="332"/>
      <c r="O555" s="332"/>
    </row>
    <row r="556" spans="1:15" ht="14.25" customHeight="1">
      <c r="A556" s="332"/>
      <c r="B556" s="332"/>
      <c r="C556" s="332"/>
      <c r="D556" s="332"/>
      <c r="E556" s="332"/>
      <c r="F556" s="332"/>
      <c r="G556" s="332"/>
      <c r="H556" s="332"/>
      <c r="I556" s="332"/>
      <c r="J556" s="332"/>
      <c r="K556" s="332"/>
      <c r="L556" s="332"/>
      <c r="M556" s="333"/>
      <c r="N556" s="332"/>
      <c r="O556" s="332"/>
    </row>
    <row r="557" spans="1:15" ht="14.25" customHeight="1">
      <c r="A557" s="332"/>
      <c r="B557" s="332"/>
      <c r="C557" s="332"/>
      <c r="D557" s="332"/>
      <c r="E557" s="332"/>
      <c r="F557" s="332"/>
      <c r="G557" s="332"/>
      <c r="H557" s="332"/>
      <c r="I557" s="332"/>
      <c r="J557" s="332"/>
      <c r="K557" s="332"/>
      <c r="L557" s="332"/>
      <c r="M557" s="333"/>
      <c r="N557" s="332"/>
      <c r="O557" s="332"/>
    </row>
    <row r="558" spans="1:15" ht="14.25" customHeight="1">
      <c r="A558" s="332"/>
      <c r="B558" s="332"/>
      <c r="C558" s="332"/>
      <c r="D558" s="332"/>
      <c r="E558" s="332"/>
      <c r="F558" s="332"/>
      <c r="G558" s="332"/>
      <c r="H558" s="332"/>
      <c r="I558" s="332"/>
      <c r="J558" s="332"/>
      <c r="K558" s="332"/>
      <c r="L558" s="332"/>
      <c r="M558" s="333"/>
      <c r="N558" s="332"/>
      <c r="O558" s="332"/>
    </row>
    <row r="559" spans="1:15" ht="14.25" customHeight="1">
      <c r="A559" s="332"/>
      <c r="B559" s="332"/>
      <c r="C559" s="332"/>
      <c r="D559" s="332"/>
      <c r="E559" s="332"/>
      <c r="F559" s="332"/>
      <c r="G559" s="332"/>
      <c r="H559" s="332"/>
      <c r="I559" s="332"/>
      <c r="J559" s="332"/>
      <c r="K559" s="332"/>
      <c r="L559" s="332"/>
      <c r="M559" s="333"/>
      <c r="N559" s="332"/>
      <c r="O559" s="332"/>
    </row>
    <row r="560" spans="1:15" ht="14.25" customHeight="1">
      <c r="A560" s="332"/>
      <c r="B560" s="332"/>
      <c r="C560" s="332"/>
      <c r="D560" s="332"/>
      <c r="E560" s="332"/>
      <c r="F560" s="332"/>
      <c r="G560" s="332"/>
      <c r="H560" s="332"/>
      <c r="I560" s="332"/>
      <c r="J560" s="332"/>
      <c r="K560" s="332"/>
      <c r="L560" s="332"/>
      <c r="M560" s="333"/>
      <c r="N560" s="332"/>
      <c r="O560" s="332"/>
    </row>
    <row r="561" spans="1:15" ht="14.25" customHeight="1">
      <c r="A561" s="332"/>
      <c r="B561" s="332"/>
      <c r="C561" s="332"/>
      <c r="D561" s="332"/>
      <c r="E561" s="332"/>
      <c r="F561" s="332"/>
      <c r="G561" s="332"/>
      <c r="H561" s="332"/>
      <c r="I561" s="332"/>
      <c r="J561" s="332"/>
      <c r="K561" s="332"/>
      <c r="L561" s="332"/>
      <c r="M561" s="333"/>
      <c r="N561" s="332"/>
      <c r="O561" s="332"/>
    </row>
    <row r="562" spans="1:15" ht="14.25" customHeight="1">
      <c r="A562" s="332"/>
      <c r="B562" s="332"/>
      <c r="C562" s="332"/>
      <c r="D562" s="332"/>
      <c r="E562" s="332"/>
      <c r="F562" s="332"/>
      <c r="G562" s="332"/>
      <c r="H562" s="332"/>
      <c r="I562" s="332"/>
      <c r="J562" s="332"/>
      <c r="K562" s="332"/>
      <c r="L562" s="332"/>
      <c r="M562" s="333"/>
      <c r="N562" s="332"/>
      <c r="O562" s="332"/>
    </row>
    <row r="563" spans="1:15" ht="14.25" customHeight="1">
      <c r="A563" s="332"/>
      <c r="B563" s="332"/>
      <c r="C563" s="332"/>
      <c r="D563" s="332"/>
      <c r="E563" s="332"/>
      <c r="F563" s="332"/>
      <c r="G563" s="332"/>
      <c r="H563" s="332"/>
      <c r="I563" s="332"/>
      <c r="J563" s="332"/>
      <c r="K563" s="332"/>
      <c r="L563" s="332"/>
      <c r="M563" s="333"/>
      <c r="N563" s="332"/>
      <c r="O563" s="332"/>
    </row>
    <row r="564" spans="1:15" ht="14.25" customHeight="1">
      <c r="A564" s="332"/>
      <c r="B564" s="332"/>
      <c r="C564" s="332"/>
      <c r="D564" s="332"/>
      <c r="E564" s="332"/>
      <c r="F564" s="332"/>
      <c r="G564" s="332"/>
      <c r="H564" s="332"/>
      <c r="I564" s="332"/>
      <c r="J564" s="332"/>
      <c r="K564" s="332"/>
      <c r="L564" s="332"/>
      <c r="M564" s="333"/>
      <c r="N564" s="332"/>
      <c r="O564" s="332"/>
    </row>
    <row r="565" spans="1:15" ht="14.25" customHeight="1">
      <c r="A565" s="332"/>
      <c r="B565" s="332"/>
      <c r="C565" s="332"/>
      <c r="D565" s="332"/>
      <c r="E565" s="332"/>
      <c r="F565" s="332"/>
      <c r="G565" s="332"/>
      <c r="H565" s="332"/>
      <c r="I565" s="332"/>
      <c r="J565" s="332"/>
      <c r="K565" s="332"/>
      <c r="L565" s="332"/>
      <c r="M565" s="333"/>
      <c r="N565" s="332"/>
      <c r="O565" s="332"/>
    </row>
    <row r="566" spans="1:15" ht="14.25" customHeight="1">
      <c r="A566" s="332"/>
      <c r="B566" s="332"/>
      <c r="C566" s="332"/>
      <c r="D566" s="332"/>
      <c r="E566" s="332"/>
      <c r="F566" s="332"/>
      <c r="G566" s="332"/>
      <c r="H566" s="332"/>
      <c r="I566" s="332"/>
      <c r="J566" s="332"/>
      <c r="K566" s="332"/>
      <c r="L566" s="332"/>
      <c r="M566" s="333"/>
      <c r="N566" s="332"/>
      <c r="O566" s="332"/>
    </row>
    <row r="567" spans="1:15" ht="14.25" customHeight="1">
      <c r="A567" s="332"/>
      <c r="B567" s="332"/>
      <c r="C567" s="332"/>
      <c r="D567" s="332"/>
      <c r="E567" s="332"/>
      <c r="F567" s="332"/>
      <c r="G567" s="332"/>
      <c r="H567" s="332"/>
      <c r="I567" s="332"/>
      <c r="J567" s="332"/>
      <c r="K567" s="332"/>
      <c r="L567" s="332"/>
      <c r="M567" s="333"/>
      <c r="N567" s="332"/>
      <c r="O567" s="332"/>
    </row>
    <row r="568" spans="1:15" ht="14.25" customHeight="1">
      <c r="A568" s="332"/>
      <c r="B568" s="332"/>
      <c r="C568" s="332"/>
      <c r="D568" s="332"/>
      <c r="E568" s="332"/>
      <c r="F568" s="332"/>
      <c r="G568" s="332"/>
      <c r="H568" s="332"/>
      <c r="I568" s="332"/>
      <c r="J568" s="332"/>
      <c r="K568" s="332"/>
      <c r="L568" s="332"/>
      <c r="M568" s="333"/>
      <c r="N568" s="332"/>
      <c r="O568" s="332"/>
    </row>
    <row r="569" spans="1:15" ht="14.25" customHeight="1">
      <c r="A569" s="332"/>
      <c r="B569" s="332"/>
      <c r="C569" s="332"/>
      <c r="D569" s="332"/>
      <c r="E569" s="332"/>
      <c r="F569" s="332"/>
      <c r="G569" s="332"/>
      <c r="H569" s="332"/>
      <c r="I569" s="332"/>
      <c r="J569" s="332"/>
      <c r="K569" s="332"/>
      <c r="L569" s="332"/>
      <c r="M569" s="333"/>
      <c r="N569" s="332"/>
      <c r="O569" s="332"/>
    </row>
    <row r="570" spans="1:15" ht="14.25" customHeight="1">
      <c r="A570" s="332"/>
      <c r="B570" s="332"/>
      <c r="C570" s="332"/>
      <c r="D570" s="332"/>
      <c r="E570" s="332"/>
      <c r="F570" s="332"/>
      <c r="G570" s="332"/>
      <c r="H570" s="332"/>
      <c r="I570" s="332"/>
      <c r="J570" s="332"/>
      <c r="K570" s="332"/>
      <c r="L570" s="332"/>
      <c r="M570" s="333"/>
      <c r="N570" s="332"/>
      <c r="O570" s="332"/>
    </row>
    <row r="571" spans="1:15" ht="14.25" customHeight="1">
      <c r="A571" s="332"/>
      <c r="B571" s="332"/>
      <c r="C571" s="332"/>
      <c r="D571" s="332"/>
      <c r="E571" s="332"/>
      <c r="F571" s="332"/>
      <c r="G571" s="332"/>
      <c r="H571" s="332"/>
      <c r="I571" s="332"/>
      <c r="J571" s="332"/>
      <c r="K571" s="332"/>
      <c r="L571" s="332"/>
      <c r="M571" s="333"/>
      <c r="N571" s="332"/>
      <c r="O571" s="332"/>
    </row>
    <row r="572" spans="1:15" ht="14.25" customHeight="1">
      <c r="A572" s="332"/>
      <c r="B572" s="332"/>
      <c r="C572" s="332"/>
      <c r="D572" s="332"/>
      <c r="E572" s="332"/>
      <c r="F572" s="332"/>
      <c r="G572" s="332"/>
      <c r="H572" s="332"/>
      <c r="I572" s="332"/>
      <c r="J572" s="332"/>
      <c r="K572" s="332"/>
      <c r="L572" s="332"/>
      <c r="M572" s="333"/>
      <c r="N572" s="332"/>
      <c r="O572" s="332"/>
    </row>
    <row r="573" spans="1:15" ht="14.25" customHeight="1">
      <c r="A573" s="332"/>
      <c r="B573" s="332"/>
      <c r="C573" s="332"/>
      <c r="D573" s="332"/>
      <c r="E573" s="332"/>
      <c r="F573" s="332"/>
      <c r="G573" s="332"/>
      <c r="H573" s="332"/>
      <c r="I573" s="332"/>
      <c r="J573" s="332"/>
      <c r="K573" s="332"/>
      <c r="L573" s="332"/>
      <c r="M573" s="333"/>
      <c r="N573" s="332"/>
      <c r="O573" s="332"/>
    </row>
    <row r="574" spans="1:15" ht="14.25" customHeight="1">
      <c r="A574" s="332"/>
      <c r="B574" s="332"/>
      <c r="C574" s="332"/>
      <c r="D574" s="332"/>
      <c r="E574" s="332"/>
      <c r="F574" s="332"/>
      <c r="G574" s="332"/>
      <c r="H574" s="332"/>
      <c r="I574" s="332"/>
      <c r="J574" s="332"/>
      <c r="K574" s="332"/>
      <c r="L574" s="332"/>
      <c r="M574" s="333"/>
      <c r="N574" s="332"/>
      <c r="O574" s="332"/>
    </row>
    <row r="575" spans="1:15" ht="14.25" customHeight="1">
      <c r="A575" s="332"/>
      <c r="B575" s="332"/>
      <c r="C575" s="332"/>
      <c r="D575" s="332"/>
      <c r="E575" s="332"/>
      <c r="F575" s="332"/>
      <c r="G575" s="332"/>
      <c r="H575" s="332"/>
      <c r="I575" s="332"/>
      <c r="J575" s="332"/>
      <c r="K575" s="332"/>
      <c r="L575" s="332"/>
      <c r="M575" s="333"/>
      <c r="N575" s="332"/>
      <c r="O575" s="332"/>
    </row>
    <row r="576" spans="1:15" ht="14.25" customHeight="1">
      <c r="A576" s="332"/>
      <c r="B576" s="332"/>
      <c r="C576" s="332"/>
      <c r="D576" s="332"/>
      <c r="E576" s="332"/>
      <c r="F576" s="332"/>
      <c r="G576" s="332"/>
      <c r="H576" s="332"/>
      <c r="I576" s="332"/>
      <c r="J576" s="332"/>
      <c r="K576" s="332"/>
      <c r="L576" s="332"/>
      <c r="M576" s="333"/>
      <c r="N576" s="332"/>
      <c r="O576" s="332"/>
    </row>
    <row r="577" spans="1:15" ht="14.25" customHeight="1">
      <c r="A577" s="332"/>
      <c r="B577" s="332"/>
      <c r="C577" s="332"/>
      <c r="D577" s="332"/>
      <c r="E577" s="332"/>
      <c r="F577" s="332"/>
      <c r="G577" s="332"/>
      <c r="H577" s="332"/>
      <c r="I577" s="332"/>
      <c r="J577" s="332"/>
      <c r="K577" s="332"/>
      <c r="L577" s="332"/>
      <c r="M577" s="333"/>
      <c r="N577" s="332"/>
      <c r="O577" s="332"/>
    </row>
    <row r="578" spans="1:15" ht="14.25" customHeight="1">
      <c r="A578" s="332"/>
      <c r="B578" s="332"/>
      <c r="C578" s="332"/>
      <c r="D578" s="332"/>
      <c r="E578" s="332"/>
      <c r="F578" s="332"/>
      <c r="G578" s="332"/>
      <c r="H578" s="332"/>
      <c r="I578" s="332"/>
      <c r="J578" s="332"/>
      <c r="K578" s="332"/>
      <c r="L578" s="332"/>
      <c r="M578" s="333"/>
      <c r="N578" s="332"/>
      <c r="O578" s="332"/>
    </row>
    <row r="579" spans="1:15" ht="14.25" customHeight="1">
      <c r="A579" s="332"/>
      <c r="B579" s="332"/>
      <c r="C579" s="332"/>
      <c r="D579" s="332"/>
      <c r="E579" s="332"/>
      <c r="F579" s="332"/>
      <c r="G579" s="332"/>
      <c r="H579" s="332"/>
      <c r="I579" s="332"/>
      <c r="J579" s="332"/>
      <c r="K579" s="332"/>
      <c r="L579" s="332"/>
      <c r="M579" s="333"/>
      <c r="N579" s="332"/>
      <c r="O579" s="332"/>
    </row>
    <row r="580" spans="1:15" ht="14.25" customHeight="1">
      <c r="A580" s="332"/>
      <c r="B580" s="332"/>
      <c r="C580" s="332"/>
      <c r="D580" s="332"/>
      <c r="E580" s="332"/>
      <c r="F580" s="332"/>
      <c r="G580" s="332"/>
      <c r="H580" s="332"/>
      <c r="I580" s="332"/>
      <c r="J580" s="332"/>
      <c r="K580" s="332"/>
      <c r="L580" s="332"/>
      <c r="M580" s="333"/>
      <c r="N580" s="332"/>
      <c r="O580" s="332"/>
    </row>
    <row r="581" spans="1:15" ht="14.25" customHeight="1">
      <c r="A581" s="332"/>
      <c r="B581" s="332"/>
      <c r="C581" s="332"/>
      <c r="D581" s="332"/>
      <c r="E581" s="332"/>
      <c r="F581" s="332"/>
      <c r="G581" s="332"/>
      <c r="H581" s="332"/>
      <c r="I581" s="332"/>
      <c r="J581" s="332"/>
      <c r="K581" s="332"/>
      <c r="L581" s="332"/>
      <c r="M581" s="333"/>
      <c r="N581" s="332"/>
      <c r="O581" s="332"/>
    </row>
    <row r="582" spans="1:15" ht="14.25" customHeight="1">
      <c r="A582" s="332"/>
      <c r="B582" s="332"/>
      <c r="C582" s="332"/>
      <c r="D582" s="332"/>
      <c r="E582" s="332"/>
      <c r="F582" s="332"/>
      <c r="G582" s="332"/>
      <c r="H582" s="332"/>
      <c r="I582" s="332"/>
      <c r="J582" s="332"/>
      <c r="K582" s="332"/>
      <c r="L582" s="332"/>
      <c r="M582" s="333"/>
      <c r="N582" s="332"/>
      <c r="O582" s="332"/>
    </row>
    <row r="583" spans="1:15" ht="14.25" customHeight="1">
      <c r="A583" s="332"/>
      <c r="B583" s="332"/>
      <c r="C583" s="332"/>
      <c r="D583" s="332"/>
      <c r="E583" s="332"/>
      <c r="F583" s="332"/>
      <c r="G583" s="332"/>
      <c r="H583" s="332"/>
      <c r="I583" s="332"/>
      <c r="J583" s="332"/>
      <c r="K583" s="332"/>
      <c r="L583" s="332"/>
      <c r="M583" s="333"/>
      <c r="N583" s="332"/>
      <c r="O583" s="332"/>
    </row>
    <row r="584" spans="1:15" ht="14.25" customHeight="1">
      <c r="A584" s="332"/>
      <c r="B584" s="332"/>
      <c r="C584" s="332"/>
      <c r="D584" s="332"/>
      <c r="E584" s="332"/>
      <c r="F584" s="332"/>
      <c r="G584" s="332"/>
      <c r="H584" s="332"/>
      <c r="I584" s="332"/>
      <c r="J584" s="332"/>
      <c r="K584" s="332"/>
      <c r="L584" s="332"/>
      <c r="M584" s="333"/>
      <c r="N584" s="332"/>
      <c r="O584" s="332"/>
    </row>
    <row r="585" spans="1:15" ht="14.25" customHeight="1">
      <c r="A585" s="332"/>
      <c r="B585" s="332"/>
      <c r="C585" s="332"/>
      <c r="D585" s="332"/>
      <c r="E585" s="332"/>
      <c r="F585" s="332"/>
      <c r="G585" s="332"/>
      <c r="H585" s="332"/>
      <c r="I585" s="332"/>
      <c r="J585" s="332"/>
      <c r="K585" s="332"/>
      <c r="L585" s="332"/>
      <c r="M585" s="333"/>
      <c r="N585" s="332"/>
      <c r="O585" s="332"/>
    </row>
    <row r="586" spans="1:15" ht="14.25" customHeight="1">
      <c r="A586" s="332"/>
      <c r="B586" s="332"/>
      <c r="C586" s="332"/>
      <c r="D586" s="332"/>
      <c r="E586" s="332"/>
      <c r="F586" s="332"/>
      <c r="G586" s="332"/>
      <c r="H586" s="332"/>
      <c r="I586" s="332"/>
      <c r="J586" s="332"/>
      <c r="K586" s="332"/>
      <c r="L586" s="332"/>
      <c r="M586" s="333"/>
      <c r="N586" s="332"/>
      <c r="O586" s="332"/>
    </row>
    <row r="587" spans="1:15" ht="14.25" customHeight="1">
      <c r="A587" s="332"/>
      <c r="B587" s="332"/>
      <c r="C587" s="332"/>
      <c r="D587" s="332"/>
      <c r="E587" s="332"/>
      <c r="F587" s="332"/>
      <c r="G587" s="332"/>
      <c r="H587" s="332"/>
      <c r="I587" s="332"/>
      <c r="J587" s="332"/>
      <c r="K587" s="332"/>
      <c r="L587" s="332"/>
      <c r="M587" s="333"/>
      <c r="N587" s="332"/>
      <c r="O587" s="332"/>
    </row>
    <row r="588" spans="1:15" ht="14.25" customHeight="1">
      <c r="A588" s="332"/>
      <c r="B588" s="332"/>
      <c r="C588" s="332"/>
      <c r="D588" s="332"/>
      <c r="E588" s="332"/>
      <c r="F588" s="332"/>
      <c r="G588" s="332"/>
      <c r="H588" s="332"/>
      <c r="I588" s="332"/>
      <c r="J588" s="332"/>
      <c r="K588" s="332"/>
      <c r="L588" s="332"/>
      <c r="M588" s="333"/>
      <c r="N588" s="332"/>
      <c r="O588" s="332"/>
    </row>
    <row r="589" spans="1:15" ht="14.25" customHeight="1">
      <c r="A589" s="332"/>
      <c r="B589" s="332"/>
      <c r="C589" s="332"/>
      <c r="D589" s="332"/>
      <c r="E589" s="332"/>
      <c r="F589" s="332"/>
      <c r="G589" s="332"/>
      <c r="H589" s="332"/>
      <c r="I589" s="332"/>
      <c r="J589" s="332"/>
      <c r="K589" s="332"/>
      <c r="L589" s="332"/>
      <c r="M589" s="333"/>
      <c r="N589" s="332"/>
      <c r="O589" s="332"/>
    </row>
    <row r="590" spans="1:15" ht="14.25" customHeight="1">
      <c r="A590" s="332"/>
      <c r="B590" s="332"/>
      <c r="C590" s="332"/>
      <c r="D590" s="332"/>
      <c r="E590" s="332"/>
      <c r="F590" s="332"/>
      <c r="G590" s="332"/>
      <c r="H590" s="332"/>
      <c r="I590" s="332"/>
      <c r="J590" s="332"/>
      <c r="K590" s="332"/>
      <c r="L590" s="332"/>
      <c r="M590" s="333"/>
      <c r="N590" s="332"/>
      <c r="O590" s="332"/>
    </row>
    <row r="591" spans="1:15" ht="14.25" customHeight="1">
      <c r="A591" s="332"/>
      <c r="B591" s="332"/>
      <c r="C591" s="332"/>
      <c r="D591" s="332"/>
      <c r="E591" s="332"/>
      <c r="F591" s="332"/>
      <c r="G591" s="332"/>
      <c r="H591" s="332"/>
      <c r="I591" s="332"/>
      <c r="J591" s="332"/>
      <c r="K591" s="332"/>
      <c r="L591" s="332"/>
      <c r="M591" s="333"/>
      <c r="N591" s="332"/>
      <c r="O591" s="332"/>
    </row>
    <row r="592" spans="1:15" ht="14.25" customHeight="1">
      <c r="A592" s="332"/>
      <c r="B592" s="332"/>
      <c r="C592" s="332"/>
      <c r="D592" s="332"/>
      <c r="E592" s="332"/>
      <c r="F592" s="332"/>
      <c r="G592" s="332"/>
      <c r="H592" s="332"/>
      <c r="I592" s="332"/>
      <c r="J592" s="332"/>
      <c r="K592" s="332"/>
      <c r="L592" s="332"/>
      <c r="M592" s="333"/>
      <c r="N592" s="332"/>
      <c r="O592" s="332"/>
    </row>
    <row r="593" spans="1:15" ht="14.25" customHeight="1">
      <c r="A593" s="332"/>
      <c r="B593" s="332"/>
      <c r="C593" s="332"/>
      <c r="D593" s="332"/>
      <c r="E593" s="332"/>
      <c r="F593" s="332"/>
      <c r="G593" s="332"/>
      <c r="H593" s="332"/>
      <c r="I593" s="332"/>
      <c r="J593" s="332"/>
      <c r="K593" s="332"/>
      <c r="L593" s="332"/>
      <c r="M593" s="333"/>
      <c r="N593" s="332"/>
      <c r="O593" s="332"/>
    </row>
    <row r="594" spans="1:15" ht="14.25" customHeight="1">
      <c r="A594" s="332"/>
      <c r="B594" s="332"/>
      <c r="C594" s="332"/>
      <c r="D594" s="332"/>
      <c r="E594" s="332"/>
      <c r="F594" s="332"/>
      <c r="G594" s="332"/>
      <c r="H594" s="332"/>
      <c r="I594" s="332"/>
      <c r="J594" s="332"/>
      <c r="K594" s="332"/>
      <c r="L594" s="332"/>
      <c r="M594" s="333"/>
      <c r="N594" s="332"/>
      <c r="O594" s="332"/>
    </row>
    <row r="595" spans="1:15" ht="14.25" customHeight="1">
      <c r="A595" s="332"/>
      <c r="B595" s="332"/>
      <c r="C595" s="332"/>
      <c r="D595" s="332"/>
      <c r="E595" s="332"/>
      <c r="F595" s="332"/>
      <c r="G595" s="332"/>
      <c r="H595" s="332"/>
      <c r="I595" s="332"/>
      <c r="J595" s="332"/>
      <c r="K595" s="332"/>
      <c r="L595" s="332"/>
      <c r="M595" s="333"/>
      <c r="N595" s="332"/>
      <c r="O595" s="332"/>
    </row>
    <row r="596" spans="1:15" ht="14.25" customHeight="1">
      <c r="A596" s="332"/>
      <c r="B596" s="332"/>
      <c r="C596" s="332"/>
      <c r="D596" s="332"/>
      <c r="E596" s="332"/>
      <c r="F596" s="332"/>
      <c r="G596" s="332"/>
      <c r="H596" s="332"/>
      <c r="I596" s="332"/>
      <c r="J596" s="332"/>
      <c r="K596" s="332"/>
      <c r="L596" s="332"/>
      <c r="M596" s="333"/>
      <c r="N596" s="332"/>
      <c r="O596" s="332"/>
    </row>
    <row r="597" spans="1:15" ht="14.25" customHeight="1">
      <c r="A597" s="332"/>
      <c r="B597" s="332"/>
      <c r="C597" s="332"/>
      <c r="D597" s="332"/>
      <c r="E597" s="332"/>
      <c r="F597" s="332"/>
      <c r="G597" s="332"/>
      <c r="H597" s="332"/>
      <c r="I597" s="332"/>
      <c r="J597" s="332"/>
      <c r="K597" s="332"/>
      <c r="L597" s="332"/>
      <c r="M597" s="333"/>
      <c r="N597" s="332"/>
      <c r="O597" s="332"/>
    </row>
    <row r="598" spans="1:15" ht="14.25" customHeight="1">
      <c r="A598" s="332"/>
      <c r="B598" s="332"/>
      <c r="C598" s="332"/>
      <c r="D598" s="332"/>
      <c r="E598" s="332"/>
      <c r="F598" s="332"/>
      <c r="G598" s="332"/>
      <c r="H598" s="332"/>
      <c r="I598" s="332"/>
      <c r="J598" s="332"/>
      <c r="K598" s="332"/>
      <c r="L598" s="332"/>
      <c r="M598" s="333"/>
      <c r="N598" s="332"/>
      <c r="O598" s="332"/>
    </row>
    <row r="599" spans="1:15" ht="14.25" customHeight="1">
      <c r="A599" s="332"/>
      <c r="B599" s="332"/>
      <c r="C599" s="332"/>
      <c r="D599" s="332"/>
      <c r="E599" s="332"/>
      <c r="F599" s="332"/>
      <c r="G599" s="332"/>
      <c r="H599" s="332"/>
      <c r="I599" s="332"/>
      <c r="J599" s="332"/>
      <c r="K599" s="332"/>
      <c r="L599" s="332"/>
      <c r="M599" s="333"/>
      <c r="N599" s="332"/>
      <c r="O599" s="332"/>
    </row>
    <row r="600" spans="1:15" ht="14.25" customHeight="1">
      <c r="A600" s="332"/>
      <c r="B600" s="332"/>
      <c r="C600" s="332"/>
      <c r="D600" s="332"/>
      <c r="E600" s="332"/>
      <c r="F600" s="332"/>
      <c r="G600" s="332"/>
      <c r="H600" s="332"/>
      <c r="I600" s="332"/>
      <c r="J600" s="332"/>
      <c r="K600" s="332"/>
      <c r="L600" s="332"/>
      <c r="M600" s="333"/>
      <c r="N600" s="332"/>
      <c r="O600" s="332"/>
    </row>
    <row r="601" spans="1:15" ht="14.25" customHeight="1">
      <c r="A601" s="332"/>
      <c r="B601" s="332"/>
      <c r="C601" s="332"/>
      <c r="D601" s="332"/>
      <c r="E601" s="332"/>
      <c r="F601" s="332"/>
      <c r="G601" s="332"/>
      <c r="H601" s="332"/>
      <c r="I601" s="332"/>
      <c r="J601" s="332"/>
      <c r="K601" s="332"/>
      <c r="L601" s="332"/>
      <c r="M601" s="333"/>
      <c r="N601" s="332"/>
      <c r="O601" s="332"/>
    </row>
    <row r="602" spans="1:15" ht="14.25" customHeight="1">
      <c r="A602" s="332"/>
      <c r="B602" s="332"/>
      <c r="C602" s="332"/>
      <c r="D602" s="332"/>
      <c r="E602" s="332"/>
      <c r="F602" s="332"/>
      <c r="G602" s="332"/>
      <c r="H602" s="332"/>
      <c r="I602" s="332"/>
      <c r="J602" s="332"/>
      <c r="K602" s="332"/>
      <c r="L602" s="332"/>
      <c r="M602" s="333"/>
      <c r="N602" s="332"/>
      <c r="O602" s="332"/>
    </row>
    <row r="603" spans="1:15" ht="14.25" customHeight="1">
      <c r="A603" s="332"/>
      <c r="B603" s="332"/>
      <c r="C603" s="332"/>
      <c r="D603" s="332"/>
      <c r="E603" s="332"/>
      <c r="F603" s="332"/>
      <c r="G603" s="332"/>
      <c r="H603" s="332"/>
      <c r="I603" s="332"/>
      <c r="J603" s="332"/>
      <c r="K603" s="332"/>
      <c r="L603" s="332"/>
      <c r="M603" s="333"/>
      <c r="N603" s="332"/>
      <c r="O603" s="332"/>
    </row>
    <row r="604" spans="1:15" ht="14.25" customHeight="1">
      <c r="A604" s="332"/>
      <c r="B604" s="332"/>
      <c r="C604" s="332"/>
      <c r="D604" s="332"/>
      <c r="E604" s="332"/>
      <c r="F604" s="332"/>
      <c r="G604" s="332"/>
      <c r="H604" s="332"/>
      <c r="I604" s="332"/>
      <c r="J604" s="332"/>
      <c r="K604" s="332"/>
      <c r="L604" s="332"/>
      <c r="M604" s="333"/>
      <c r="N604" s="332"/>
      <c r="O604" s="332"/>
    </row>
    <row r="605" spans="1:15" ht="14.25" customHeight="1">
      <c r="A605" s="332"/>
      <c r="B605" s="332"/>
      <c r="C605" s="332"/>
      <c r="D605" s="332"/>
      <c r="E605" s="332"/>
      <c r="F605" s="332"/>
      <c r="G605" s="332"/>
      <c r="H605" s="332"/>
      <c r="I605" s="332"/>
      <c r="J605" s="332"/>
      <c r="K605" s="332"/>
      <c r="L605" s="332"/>
      <c r="M605" s="333"/>
      <c r="N605" s="332"/>
      <c r="O605" s="332"/>
    </row>
    <row r="606" spans="1:15" ht="14.25" customHeight="1">
      <c r="A606" s="332"/>
      <c r="B606" s="332"/>
      <c r="C606" s="332"/>
      <c r="D606" s="332"/>
      <c r="E606" s="332"/>
      <c r="F606" s="332"/>
      <c r="G606" s="332"/>
      <c r="H606" s="332"/>
      <c r="I606" s="332"/>
      <c r="J606" s="332"/>
      <c r="K606" s="332"/>
      <c r="L606" s="332"/>
      <c r="M606" s="333"/>
      <c r="N606" s="332"/>
      <c r="O606" s="332"/>
    </row>
    <row r="607" spans="1:15" ht="14.25" customHeight="1">
      <c r="A607" s="332"/>
      <c r="B607" s="332"/>
      <c r="C607" s="332"/>
      <c r="D607" s="332"/>
      <c r="E607" s="332"/>
      <c r="F607" s="332"/>
      <c r="G607" s="332"/>
      <c r="H607" s="332"/>
      <c r="I607" s="332"/>
      <c r="J607" s="332"/>
      <c r="K607" s="332"/>
      <c r="L607" s="332"/>
      <c r="M607" s="333"/>
      <c r="N607" s="332"/>
      <c r="O607" s="332"/>
    </row>
    <row r="608" spans="1:15" ht="14.25" customHeight="1">
      <c r="A608" s="332"/>
      <c r="B608" s="332"/>
      <c r="C608" s="332"/>
      <c r="D608" s="332"/>
      <c r="E608" s="332"/>
      <c r="F608" s="332"/>
      <c r="G608" s="332"/>
      <c r="H608" s="332"/>
      <c r="I608" s="332"/>
      <c r="J608" s="332"/>
      <c r="K608" s="332"/>
      <c r="L608" s="332"/>
      <c r="M608" s="333"/>
      <c r="N608" s="332"/>
      <c r="O608" s="332"/>
    </row>
    <row r="609" spans="1:15" ht="14.25" customHeight="1">
      <c r="A609" s="332"/>
      <c r="B609" s="332"/>
      <c r="C609" s="332"/>
      <c r="D609" s="332"/>
      <c r="E609" s="332"/>
      <c r="F609" s="332"/>
      <c r="G609" s="332"/>
      <c r="H609" s="332"/>
      <c r="I609" s="332"/>
      <c r="J609" s="332"/>
      <c r="K609" s="332"/>
      <c r="L609" s="332"/>
      <c r="M609" s="333"/>
      <c r="N609" s="332"/>
      <c r="O609" s="332"/>
    </row>
    <row r="610" spans="1:15" ht="14.25" customHeight="1">
      <c r="A610" s="332"/>
      <c r="B610" s="332"/>
      <c r="C610" s="332"/>
      <c r="D610" s="332"/>
      <c r="E610" s="332"/>
      <c r="F610" s="332"/>
      <c r="G610" s="332"/>
      <c r="H610" s="332"/>
      <c r="I610" s="332"/>
      <c r="J610" s="332"/>
      <c r="K610" s="332"/>
      <c r="L610" s="332"/>
      <c r="M610" s="333"/>
      <c r="N610" s="332"/>
      <c r="O610" s="332"/>
    </row>
    <row r="611" spans="1:15" ht="14.25" customHeight="1">
      <c r="A611" s="332"/>
      <c r="B611" s="332"/>
      <c r="C611" s="332"/>
      <c r="D611" s="332"/>
      <c r="E611" s="332"/>
      <c r="F611" s="332"/>
      <c r="G611" s="332"/>
      <c r="H611" s="332"/>
      <c r="I611" s="332"/>
      <c r="J611" s="332"/>
      <c r="K611" s="332"/>
      <c r="L611" s="332"/>
      <c r="M611" s="333"/>
      <c r="N611" s="332"/>
      <c r="O611" s="332"/>
    </row>
    <row r="612" spans="1:15" ht="14.25" customHeight="1">
      <c r="A612" s="332"/>
      <c r="B612" s="332"/>
      <c r="C612" s="332"/>
      <c r="D612" s="332"/>
      <c r="E612" s="332"/>
      <c r="F612" s="332"/>
      <c r="G612" s="332"/>
      <c r="H612" s="332"/>
      <c r="I612" s="332"/>
      <c r="J612" s="332"/>
      <c r="K612" s="332"/>
      <c r="L612" s="332"/>
      <c r="M612" s="333"/>
      <c r="N612" s="332"/>
      <c r="O612" s="332"/>
    </row>
    <row r="613" spans="1:15" ht="14.25" customHeight="1">
      <c r="A613" s="332"/>
      <c r="B613" s="332"/>
      <c r="C613" s="332"/>
      <c r="D613" s="332"/>
      <c r="E613" s="332"/>
      <c r="F613" s="332"/>
      <c r="G613" s="332"/>
      <c r="H613" s="332"/>
      <c r="I613" s="332"/>
      <c r="J613" s="332"/>
      <c r="K613" s="332"/>
      <c r="L613" s="332"/>
      <c r="M613" s="333"/>
      <c r="N613" s="332"/>
      <c r="O613" s="332"/>
    </row>
    <row r="614" spans="1:15" ht="14.25" customHeight="1">
      <c r="A614" s="332"/>
      <c r="B614" s="332"/>
      <c r="C614" s="332"/>
      <c r="D614" s="332"/>
      <c r="E614" s="332"/>
      <c r="F614" s="332"/>
      <c r="G614" s="332"/>
      <c r="H614" s="332"/>
      <c r="I614" s="332"/>
      <c r="J614" s="332"/>
      <c r="K614" s="332"/>
      <c r="L614" s="332"/>
      <c r="M614" s="333"/>
      <c r="N614" s="332"/>
      <c r="O614" s="332"/>
    </row>
    <row r="615" spans="1:15" ht="14.25" customHeight="1">
      <c r="A615" s="332"/>
      <c r="B615" s="332"/>
      <c r="C615" s="332"/>
      <c r="D615" s="332"/>
      <c r="E615" s="332"/>
      <c r="F615" s="332"/>
      <c r="G615" s="332"/>
      <c r="H615" s="332"/>
      <c r="I615" s="332"/>
      <c r="J615" s="332"/>
      <c r="K615" s="332"/>
      <c r="L615" s="332"/>
      <c r="M615" s="333"/>
      <c r="N615" s="332"/>
      <c r="O615" s="332"/>
    </row>
    <row r="616" spans="1:15" ht="14.25" customHeight="1">
      <c r="A616" s="332"/>
      <c r="B616" s="332"/>
      <c r="C616" s="332"/>
      <c r="D616" s="332"/>
      <c r="E616" s="332"/>
      <c r="F616" s="332"/>
      <c r="G616" s="332"/>
      <c r="H616" s="332"/>
      <c r="I616" s="332"/>
      <c r="J616" s="332"/>
      <c r="K616" s="332"/>
      <c r="L616" s="332"/>
      <c r="M616" s="333"/>
      <c r="N616" s="332"/>
      <c r="O616" s="332"/>
    </row>
    <row r="617" spans="1:15" ht="14.25" customHeight="1">
      <c r="A617" s="332"/>
      <c r="B617" s="332"/>
      <c r="C617" s="332"/>
      <c r="D617" s="332"/>
      <c r="E617" s="332"/>
      <c r="F617" s="332"/>
      <c r="G617" s="332"/>
      <c r="H617" s="332"/>
      <c r="I617" s="332"/>
      <c r="J617" s="332"/>
      <c r="K617" s="332"/>
      <c r="L617" s="332"/>
      <c r="M617" s="333"/>
      <c r="N617" s="332"/>
      <c r="O617" s="332"/>
    </row>
    <row r="618" spans="1:15" ht="14.25" customHeight="1">
      <c r="A618" s="332"/>
      <c r="B618" s="332"/>
      <c r="C618" s="332"/>
      <c r="D618" s="332"/>
      <c r="E618" s="332"/>
      <c r="F618" s="332"/>
      <c r="G618" s="332"/>
      <c r="H618" s="332"/>
      <c r="I618" s="332"/>
      <c r="J618" s="332"/>
      <c r="K618" s="332"/>
      <c r="L618" s="332"/>
      <c r="M618" s="333"/>
      <c r="N618" s="332"/>
      <c r="O618" s="332"/>
    </row>
    <row r="619" spans="1:15" ht="14.25" customHeight="1">
      <c r="A619" s="332"/>
      <c r="B619" s="332"/>
      <c r="C619" s="332"/>
      <c r="D619" s="332"/>
      <c r="E619" s="332"/>
      <c r="F619" s="332"/>
      <c r="G619" s="332"/>
      <c r="H619" s="332"/>
      <c r="I619" s="332"/>
      <c r="J619" s="332"/>
      <c r="K619" s="332"/>
      <c r="L619" s="332"/>
      <c r="M619" s="333"/>
      <c r="N619" s="332"/>
      <c r="O619" s="332"/>
    </row>
    <row r="620" spans="1:15" ht="14.25" customHeight="1">
      <c r="A620" s="332"/>
      <c r="B620" s="332"/>
      <c r="C620" s="332"/>
      <c r="D620" s="332"/>
      <c r="E620" s="332"/>
      <c r="F620" s="332"/>
      <c r="G620" s="332"/>
      <c r="H620" s="332"/>
      <c r="I620" s="332"/>
      <c r="J620" s="332"/>
      <c r="K620" s="332"/>
      <c r="L620" s="332"/>
      <c r="M620" s="333"/>
      <c r="N620" s="332"/>
      <c r="O620" s="332"/>
    </row>
    <row r="621" spans="1:15" ht="14.25" customHeight="1">
      <c r="A621" s="332"/>
      <c r="B621" s="332"/>
      <c r="C621" s="332"/>
      <c r="D621" s="332"/>
      <c r="E621" s="332"/>
      <c r="F621" s="332"/>
      <c r="G621" s="332"/>
      <c r="H621" s="332"/>
      <c r="I621" s="332"/>
      <c r="J621" s="332"/>
      <c r="K621" s="332"/>
      <c r="L621" s="332"/>
      <c r="M621" s="333"/>
      <c r="N621" s="332"/>
      <c r="O621" s="332"/>
    </row>
    <row r="622" spans="1:15" ht="14.25" customHeight="1">
      <c r="A622" s="332"/>
      <c r="B622" s="332"/>
      <c r="C622" s="332"/>
      <c r="D622" s="332"/>
      <c r="E622" s="332"/>
      <c r="F622" s="332"/>
      <c r="G622" s="332"/>
      <c r="H622" s="332"/>
      <c r="I622" s="332"/>
      <c r="J622" s="332"/>
      <c r="K622" s="332"/>
      <c r="L622" s="332"/>
      <c r="M622" s="333"/>
      <c r="N622" s="332"/>
      <c r="O622" s="332"/>
    </row>
    <row r="623" spans="1:15" ht="14.25" customHeight="1">
      <c r="A623" s="332"/>
      <c r="B623" s="332"/>
      <c r="C623" s="332"/>
      <c r="D623" s="332"/>
      <c r="E623" s="332"/>
      <c r="F623" s="332"/>
      <c r="G623" s="332"/>
      <c r="H623" s="332"/>
      <c r="I623" s="332"/>
      <c r="J623" s="332"/>
      <c r="K623" s="332"/>
      <c r="L623" s="332"/>
      <c r="M623" s="333"/>
      <c r="N623" s="332"/>
      <c r="O623" s="332"/>
    </row>
    <row r="624" spans="1:15" ht="14.25" customHeight="1">
      <c r="A624" s="332"/>
      <c r="B624" s="332"/>
      <c r="C624" s="332"/>
      <c r="D624" s="332"/>
      <c r="E624" s="332"/>
      <c r="F624" s="332"/>
      <c r="G624" s="332"/>
      <c r="H624" s="332"/>
      <c r="I624" s="332"/>
      <c r="J624" s="332"/>
      <c r="K624" s="332"/>
      <c r="L624" s="332"/>
      <c r="M624" s="333"/>
      <c r="N624" s="332"/>
      <c r="O624" s="332"/>
    </row>
    <row r="625" spans="1:15" ht="14.25" customHeight="1">
      <c r="A625" s="332"/>
      <c r="B625" s="332"/>
      <c r="C625" s="332"/>
      <c r="D625" s="332"/>
      <c r="E625" s="332"/>
      <c r="F625" s="332"/>
      <c r="G625" s="332"/>
      <c r="H625" s="332"/>
      <c r="I625" s="332"/>
      <c r="J625" s="332"/>
      <c r="K625" s="332"/>
      <c r="L625" s="332"/>
      <c r="M625" s="333"/>
      <c r="N625" s="332"/>
      <c r="O625" s="332"/>
    </row>
    <row r="626" spans="1:15" ht="14.25" customHeight="1">
      <c r="A626" s="332"/>
      <c r="B626" s="332"/>
      <c r="C626" s="332"/>
      <c r="D626" s="332"/>
      <c r="E626" s="332"/>
      <c r="F626" s="332"/>
      <c r="G626" s="332"/>
      <c r="H626" s="332"/>
      <c r="I626" s="332"/>
      <c r="J626" s="332"/>
      <c r="K626" s="332"/>
      <c r="L626" s="332"/>
      <c r="M626" s="333"/>
      <c r="N626" s="332"/>
      <c r="O626" s="332"/>
    </row>
    <row r="627" spans="1:15" ht="14.25" customHeight="1">
      <c r="A627" s="332"/>
      <c r="B627" s="332"/>
      <c r="C627" s="332"/>
      <c r="D627" s="332"/>
      <c r="E627" s="332"/>
      <c r="F627" s="332"/>
      <c r="G627" s="332"/>
      <c r="H627" s="332"/>
      <c r="I627" s="332"/>
      <c r="J627" s="332"/>
      <c r="K627" s="332"/>
      <c r="L627" s="332"/>
      <c r="M627" s="333"/>
      <c r="N627" s="332"/>
      <c r="O627" s="332"/>
    </row>
    <row r="628" spans="1:15" ht="14.25" customHeight="1">
      <c r="A628" s="332"/>
      <c r="B628" s="332"/>
      <c r="C628" s="332"/>
      <c r="D628" s="332"/>
      <c r="E628" s="332"/>
      <c r="F628" s="332"/>
      <c r="G628" s="332"/>
      <c r="H628" s="332"/>
      <c r="I628" s="332"/>
      <c r="J628" s="332"/>
      <c r="K628" s="332"/>
      <c r="L628" s="332"/>
      <c r="M628" s="333"/>
      <c r="N628" s="332"/>
      <c r="O628" s="332"/>
    </row>
    <row r="629" spans="1:15" ht="14.25" customHeight="1">
      <c r="A629" s="332"/>
      <c r="B629" s="332"/>
      <c r="C629" s="332"/>
      <c r="D629" s="332"/>
      <c r="E629" s="332"/>
      <c r="F629" s="332"/>
      <c r="G629" s="332"/>
      <c r="H629" s="332"/>
      <c r="I629" s="332"/>
      <c r="J629" s="332"/>
      <c r="K629" s="332"/>
      <c r="L629" s="332"/>
      <c r="M629" s="333"/>
      <c r="N629" s="332"/>
      <c r="O629" s="332"/>
    </row>
    <row r="630" spans="1:15" ht="14.25" customHeight="1">
      <c r="A630" s="332"/>
      <c r="B630" s="332"/>
      <c r="C630" s="332"/>
      <c r="D630" s="332"/>
      <c r="E630" s="332"/>
      <c r="F630" s="332"/>
      <c r="G630" s="332"/>
      <c r="H630" s="332"/>
      <c r="I630" s="332"/>
      <c r="J630" s="332"/>
      <c r="K630" s="332"/>
      <c r="L630" s="332"/>
      <c r="M630" s="333"/>
      <c r="N630" s="332"/>
      <c r="O630" s="332"/>
    </row>
    <row r="631" spans="1:15" ht="14.25" customHeight="1">
      <c r="A631" s="332"/>
      <c r="B631" s="332"/>
      <c r="C631" s="332"/>
      <c r="D631" s="332"/>
      <c r="E631" s="332"/>
      <c r="F631" s="332"/>
      <c r="G631" s="332"/>
      <c r="H631" s="332"/>
      <c r="I631" s="332"/>
      <c r="J631" s="332"/>
      <c r="K631" s="332"/>
      <c r="L631" s="332"/>
      <c r="M631" s="333"/>
      <c r="N631" s="332"/>
      <c r="O631" s="332"/>
    </row>
    <row r="632" spans="1:15" ht="14.25" customHeight="1">
      <c r="A632" s="332"/>
      <c r="B632" s="332"/>
      <c r="C632" s="332"/>
      <c r="D632" s="332"/>
      <c r="E632" s="332"/>
      <c r="F632" s="332"/>
      <c r="G632" s="332"/>
      <c r="H632" s="332"/>
      <c r="I632" s="332"/>
      <c r="J632" s="332"/>
      <c r="K632" s="332"/>
      <c r="L632" s="332"/>
      <c r="M632" s="333"/>
      <c r="N632" s="332"/>
      <c r="O632" s="332"/>
    </row>
    <row r="633" spans="1:15" ht="14.25" customHeight="1">
      <c r="A633" s="332"/>
      <c r="B633" s="332"/>
      <c r="C633" s="332"/>
      <c r="D633" s="332"/>
      <c r="E633" s="332"/>
      <c r="F633" s="332"/>
      <c r="G633" s="332"/>
      <c r="H633" s="332"/>
      <c r="I633" s="332"/>
      <c r="J633" s="332"/>
      <c r="K633" s="332"/>
      <c r="L633" s="332"/>
      <c r="M633" s="333"/>
      <c r="N633" s="332"/>
      <c r="O633" s="332"/>
    </row>
    <row r="634" spans="1:15" ht="14.25" customHeight="1">
      <c r="A634" s="332"/>
      <c r="B634" s="332"/>
      <c r="C634" s="332"/>
      <c r="D634" s="332"/>
      <c r="E634" s="332"/>
      <c r="F634" s="332"/>
      <c r="G634" s="332"/>
      <c r="H634" s="332"/>
      <c r="I634" s="332"/>
      <c r="J634" s="332"/>
      <c r="K634" s="332"/>
      <c r="L634" s="332"/>
      <c r="M634" s="333"/>
      <c r="N634" s="332"/>
      <c r="O634" s="332"/>
    </row>
    <row r="635" spans="1:15" ht="14.25" customHeight="1">
      <c r="A635" s="332"/>
      <c r="B635" s="332"/>
      <c r="C635" s="332"/>
      <c r="D635" s="332"/>
      <c r="E635" s="332"/>
      <c r="F635" s="332"/>
      <c r="G635" s="332"/>
      <c r="H635" s="332"/>
      <c r="I635" s="332"/>
      <c r="J635" s="332"/>
      <c r="K635" s="332"/>
      <c r="L635" s="332"/>
      <c r="M635" s="333"/>
      <c r="N635" s="332"/>
      <c r="O635" s="332"/>
    </row>
    <row r="636" spans="1:15" ht="14.25" customHeight="1">
      <c r="A636" s="332"/>
      <c r="B636" s="332"/>
      <c r="C636" s="332"/>
      <c r="D636" s="332"/>
      <c r="E636" s="332"/>
      <c r="F636" s="332"/>
      <c r="G636" s="332"/>
      <c r="H636" s="332"/>
      <c r="I636" s="332"/>
      <c r="J636" s="332"/>
      <c r="K636" s="332"/>
      <c r="L636" s="332"/>
      <c r="M636" s="333"/>
      <c r="N636" s="332"/>
      <c r="O636" s="332"/>
    </row>
    <row r="637" spans="1:15" ht="14.25" customHeight="1">
      <c r="A637" s="332"/>
      <c r="B637" s="332"/>
      <c r="C637" s="332"/>
      <c r="D637" s="332"/>
      <c r="E637" s="332"/>
      <c r="F637" s="332"/>
      <c r="G637" s="332"/>
      <c r="H637" s="332"/>
      <c r="I637" s="332"/>
      <c r="J637" s="332"/>
      <c r="K637" s="332"/>
      <c r="L637" s="332"/>
      <c r="M637" s="333"/>
      <c r="N637" s="332"/>
      <c r="O637" s="332"/>
    </row>
    <row r="638" spans="1:15" ht="14.25" customHeight="1">
      <c r="A638" s="332"/>
      <c r="B638" s="332"/>
      <c r="C638" s="332"/>
      <c r="D638" s="332"/>
      <c r="E638" s="332"/>
      <c r="F638" s="332"/>
      <c r="G638" s="332"/>
      <c r="H638" s="332"/>
      <c r="I638" s="332"/>
      <c r="J638" s="332"/>
      <c r="K638" s="332"/>
      <c r="L638" s="332"/>
      <c r="M638" s="333"/>
      <c r="N638" s="332"/>
      <c r="O638" s="332"/>
    </row>
    <row r="639" spans="1:15" ht="14.25" customHeight="1">
      <c r="A639" s="332"/>
      <c r="B639" s="332"/>
      <c r="C639" s="332"/>
      <c r="D639" s="332"/>
      <c r="E639" s="332"/>
      <c r="F639" s="332"/>
      <c r="G639" s="332"/>
      <c r="H639" s="332"/>
      <c r="I639" s="332"/>
      <c r="J639" s="332"/>
      <c r="K639" s="332"/>
      <c r="L639" s="332"/>
      <c r="M639" s="333"/>
      <c r="N639" s="332"/>
      <c r="O639" s="332"/>
    </row>
    <row r="640" spans="1:15" ht="14.25" customHeight="1">
      <c r="A640" s="332"/>
      <c r="B640" s="332"/>
      <c r="C640" s="332"/>
      <c r="D640" s="332"/>
      <c r="E640" s="332"/>
      <c r="F640" s="332"/>
      <c r="G640" s="332"/>
      <c r="H640" s="332"/>
      <c r="I640" s="332"/>
      <c r="J640" s="332"/>
      <c r="K640" s="332"/>
      <c r="L640" s="332"/>
      <c r="M640" s="333"/>
      <c r="N640" s="332"/>
      <c r="O640" s="332"/>
    </row>
    <row r="641" spans="1:15" ht="14.25" customHeight="1">
      <c r="A641" s="332"/>
      <c r="B641" s="332"/>
      <c r="C641" s="332"/>
      <c r="D641" s="332"/>
      <c r="E641" s="332"/>
      <c r="F641" s="332"/>
      <c r="G641" s="332"/>
      <c r="H641" s="332"/>
      <c r="I641" s="332"/>
      <c r="J641" s="332"/>
      <c r="K641" s="332"/>
      <c r="L641" s="332"/>
      <c r="M641" s="333"/>
      <c r="N641" s="332"/>
      <c r="O641" s="332"/>
    </row>
    <row r="642" spans="1:15" ht="14.25" customHeight="1">
      <c r="A642" s="332"/>
      <c r="B642" s="332"/>
      <c r="C642" s="332"/>
      <c r="D642" s="332"/>
      <c r="E642" s="332"/>
      <c r="F642" s="332"/>
      <c r="G642" s="332"/>
      <c r="H642" s="332"/>
      <c r="I642" s="332"/>
      <c r="J642" s="332"/>
      <c r="K642" s="332"/>
      <c r="L642" s="332"/>
      <c r="M642" s="333"/>
      <c r="N642" s="332"/>
      <c r="O642" s="332"/>
    </row>
    <row r="643" spans="1:15" ht="14.25" customHeight="1">
      <c r="A643" s="332"/>
      <c r="B643" s="332"/>
      <c r="C643" s="332"/>
      <c r="D643" s="332"/>
      <c r="E643" s="332"/>
      <c r="F643" s="332"/>
      <c r="G643" s="332"/>
      <c r="H643" s="332"/>
      <c r="I643" s="332"/>
      <c r="J643" s="332"/>
      <c r="K643" s="332"/>
      <c r="L643" s="332"/>
      <c r="M643" s="333"/>
      <c r="N643" s="332"/>
      <c r="O643" s="332"/>
    </row>
    <row r="644" spans="1:15" ht="14.25" customHeight="1">
      <c r="A644" s="332"/>
      <c r="B644" s="332"/>
      <c r="C644" s="332"/>
      <c r="D644" s="332"/>
      <c r="E644" s="332"/>
      <c r="F644" s="332"/>
      <c r="G644" s="332"/>
      <c r="H644" s="332"/>
      <c r="I644" s="332"/>
      <c r="J644" s="332"/>
      <c r="K644" s="332"/>
      <c r="L644" s="332"/>
      <c r="M644" s="333"/>
      <c r="N644" s="332"/>
      <c r="O644" s="332"/>
    </row>
    <row r="645" spans="1:15" ht="14.25" customHeight="1">
      <c r="A645" s="332"/>
      <c r="B645" s="332"/>
      <c r="C645" s="332"/>
      <c r="D645" s="332"/>
      <c r="E645" s="332"/>
      <c r="F645" s="332"/>
      <c r="G645" s="332"/>
      <c r="H645" s="332"/>
      <c r="I645" s="332"/>
      <c r="J645" s="332"/>
      <c r="K645" s="332"/>
      <c r="L645" s="332"/>
      <c r="M645" s="333"/>
      <c r="N645" s="332"/>
      <c r="O645" s="332"/>
    </row>
    <row r="646" spans="1:15" ht="14.25" customHeight="1">
      <c r="A646" s="332"/>
      <c r="B646" s="332"/>
      <c r="C646" s="332"/>
      <c r="D646" s="332"/>
      <c r="E646" s="332"/>
      <c r="F646" s="332"/>
      <c r="G646" s="332"/>
      <c r="H646" s="332"/>
      <c r="I646" s="332"/>
      <c r="J646" s="332"/>
      <c r="K646" s="332"/>
      <c r="L646" s="332"/>
      <c r="M646" s="333"/>
      <c r="N646" s="332"/>
      <c r="O646" s="332"/>
    </row>
    <row r="647" spans="1:15" ht="14.25" customHeight="1">
      <c r="A647" s="332"/>
      <c r="B647" s="332"/>
      <c r="C647" s="332"/>
      <c r="D647" s="332"/>
      <c r="E647" s="332"/>
      <c r="F647" s="332"/>
      <c r="G647" s="332"/>
      <c r="H647" s="332"/>
      <c r="I647" s="332"/>
      <c r="J647" s="332"/>
      <c r="K647" s="332"/>
      <c r="L647" s="332"/>
      <c r="M647" s="333"/>
      <c r="N647" s="332"/>
      <c r="O647" s="332"/>
    </row>
    <row r="648" spans="1:15" ht="14.25" customHeight="1">
      <c r="A648" s="332"/>
      <c r="B648" s="332"/>
      <c r="C648" s="332"/>
      <c r="D648" s="332"/>
      <c r="E648" s="332"/>
      <c r="F648" s="332"/>
      <c r="G648" s="332"/>
      <c r="H648" s="332"/>
      <c r="I648" s="332"/>
      <c r="J648" s="332"/>
      <c r="K648" s="332"/>
      <c r="L648" s="332"/>
      <c r="M648" s="333"/>
      <c r="N648" s="332"/>
      <c r="O648" s="332"/>
    </row>
    <row r="649" spans="1:15" ht="14.25" customHeight="1">
      <c r="A649" s="332"/>
      <c r="B649" s="332"/>
      <c r="C649" s="332"/>
      <c r="D649" s="332"/>
      <c r="E649" s="332"/>
      <c r="F649" s="332"/>
      <c r="G649" s="332"/>
      <c r="H649" s="332"/>
      <c r="I649" s="332"/>
      <c r="J649" s="332"/>
      <c r="K649" s="332"/>
      <c r="L649" s="332"/>
      <c r="M649" s="333"/>
      <c r="N649" s="332"/>
      <c r="O649" s="332"/>
    </row>
    <row r="650" spans="1:15" ht="14.25" customHeight="1">
      <c r="A650" s="332"/>
      <c r="B650" s="332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3"/>
      <c r="N650" s="332"/>
      <c r="O650" s="332"/>
    </row>
    <row r="651" spans="1:15" ht="14.25" customHeight="1">
      <c r="A651" s="332"/>
      <c r="B651" s="332"/>
      <c r="C651" s="332"/>
      <c r="D651" s="332"/>
      <c r="E651" s="332"/>
      <c r="F651" s="332"/>
      <c r="G651" s="332"/>
      <c r="H651" s="332"/>
      <c r="I651" s="332"/>
      <c r="J651" s="332"/>
      <c r="K651" s="332"/>
      <c r="L651" s="332"/>
      <c r="M651" s="333"/>
      <c r="N651" s="332"/>
      <c r="O651" s="332"/>
    </row>
    <row r="652" spans="1:15" ht="14.25" customHeight="1">
      <c r="A652" s="332"/>
      <c r="B652" s="332"/>
      <c r="C652" s="332"/>
      <c r="D652" s="332"/>
      <c r="E652" s="332"/>
      <c r="F652" s="332"/>
      <c r="G652" s="332"/>
      <c r="H652" s="332"/>
      <c r="I652" s="332"/>
      <c r="J652" s="332"/>
      <c r="K652" s="332"/>
      <c r="L652" s="332"/>
      <c r="M652" s="333"/>
      <c r="N652" s="332"/>
      <c r="O652" s="332"/>
    </row>
    <row r="653" spans="1:15" ht="14.25" customHeight="1">
      <c r="A653" s="332"/>
      <c r="B653" s="332"/>
      <c r="C653" s="332"/>
      <c r="D653" s="332"/>
      <c r="E653" s="332"/>
      <c r="F653" s="332"/>
      <c r="G653" s="332"/>
      <c r="H653" s="332"/>
      <c r="I653" s="332"/>
      <c r="J653" s="332"/>
      <c r="K653" s="332"/>
      <c r="L653" s="332"/>
      <c r="M653" s="333"/>
      <c r="N653" s="332"/>
      <c r="O653" s="332"/>
    </row>
    <row r="654" spans="1:15" ht="14.25" customHeight="1">
      <c r="A654" s="332"/>
      <c r="B654" s="332"/>
      <c r="C654" s="332"/>
      <c r="D654" s="332"/>
      <c r="E654" s="332"/>
      <c r="F654" s="332"/>
      <c r="G654" s="332"/>
      <c r="H654" s="332"/>
      <c r="I654" s="332"/>
      <c r="J654" s="332"/>
      <c r="K654" s="332"/>
      <c r="L654" s="332"/>
      <c r="M654" s="333"/>
      <c r="N654" s="332"/>
      <c r="O654" s="332"/>
    </row>
    <row r="655" spans="1:15" ht="14.25" customHeight="1">
      <c r="A655" s="332"/>
      <c r="B655" s="332"/>
      <c r="C655" s="332"/>
      <c r="D655" s="332"/>
      <c r="E655" s="332"/>
      <c r="F655" s="332"/>
      <c r="G655" s="332"/>
      <c r="H655" s="332"/>
      <c r="I655" s="332"/>
      <c r="J655" s="332"/>
      <c r="K655" s="332"/>
      <c r="L655" s="332"/>
      <c r="M655" s="333"/>
      <c r="N655" s="332"/>
      <c r="O655" s="332"/>
    </row>
    <row r="656" spans="1:15" ht="14.25" customHeight="1">
      <c r="A656" s="332"/>
      <c r="B656" s="332"/>
      <c r="C656" s="332"/>
      <c r="D656" s="332"/>
      <c r="E656" s="332"/>
      <c r="F656" s="332"/>
      <c r="G656" s="332"/>
      <c r="H656" s="332"/>
      <c r="I656" s="332"/>
      <c r="J656" s="332"/>
      <c r="K656" s="332"/>
      <c r="L656" s="332"/>
      <c r="M656" s="333"/>
      <c r="N656" s="332"/>
      <c r="O656" s="332"/>
    </row>
    <row r="657" spans="1:15" ht="14.25" customHeight="1">
      <c r="A657" s="332"/>
      <c r="B657" s="332"/>
      <c r="C657" s="332"/>
      <c r="D657" s="332"/>
      <c r="E657" s="332"/>
      <c r="F657" s="332"/>
      <c r="G657" s="332"/>
      <c r="H657" s="332"/>
      <c r="I657" s="332"/>
      <c r="J657" s="332"/>
      <c r="K657" s="332"/>
      <c r="L657" s="332"/>
      <c r="M657" s="333"/>
      <c r="N657" s="332"/>
      <c r="O657" s="332"/>
    </row>
    <row r="658" spans="1:15" ht="14.25" customHeight="1">
      <c r="A658" s="332"/>
      <c r="B658" s="332"/>
      <c r="C658" s="332"/>
      <c r="D658" s="332"/>
      <c r="E658" s="332"/>
      <c r="F658" s="332"/>
      <c r="G658" s="332"/>
      <c r="H658" s="332"/>
      <c r="I658" s="332"/>
      <c r="J658" s="332"/>
      <c r="K658" s="332"/>
      <c r="L658" s="332"/>
      <c r="M658" s="333"/>
      <c r="N658" s="332"/>
      <c r="O658" s="332"/>
    </row>
    <row r="659" spans="1:15" ht="14.25" customHeight="1">
      <c r="A659" s="332"/>
      <c r="B659" s="332"/>
      <c r="C659" s="332"/>
      <c r="D659" s="332"/>
      <c r="E659" s="332"/>
      <c r="F659" s="332"/>
      <c r="G659" s="332"/>
      <c r="H659" s="332"/>
      <c r="I659" s="332"/>
      <c r="J659" s="332"/>
      <c r="K659" s="332"/>
      <c r="L659" s="332"/>
      <c r="M659" s="333"/>
      <c r="N659" s="332"/>
      <c r="O659" s="332"/>
    </row>
    <row r="660" spans="1:15" ht="14.25" customHeight="1">
      <c r="A660" s="332"/>
      <c r="B660" s="332"/>
      <c r="C660" s="332"/>
      <c r="D660" s="332"/>
      <c r="E660" s="332"/>
      <c r="F660" s="332"/>
      <c r="G660" s="332"/>
      <c r="H660" s="332"/>
      <c r="I660" s="332"/>
      <c r="J660" s="332"/>
      <c r="K660" s="332"/>
      <c r="L660" s="332"/>
      <c r="M660" s="333"/>
      <c r="N660" s="332"/>
      <c r="O660" s="332"/>
    </row>
    <row r="661" spans="1:15" ht="14.25" customHeight="1">
      <c r="A661" s="332"/>
      <c r="B661" s="332"/>
      <c r="C661" s="332"/>
      <c r="D661" s="332"/>
      <c r="E661" s="332"/>
      <c r="F661" s="332"/>
      <c r="G661" s="332"/>
      <c r="H661" s="332"/>
      <c r="I661" s="332"/>
      <c r="J661" s="332"/>
      <c r="K661" s="332"/>
      <c r="L661" s="332"/>
      <c r="M661" s="333"/>
      <c r="N661" s="332"/>
      <c r="O661" s="332"/>
    </row>
    <row r="662" spans="1:15" ht="14.25" customHeight="1">
      <c r="A662" s="332"/>
      <c r="B662" s="332"/>
      <c r="C662" s="332"/>
      <c r="D662" s="332"/>
      <c r="E662" s="332"/>
      <c r="F662" s="332"/>
      <c r="G662" s="332"/>
      <c r="H662" s="332"/>
      <c r="I662" s="332"/>
      <c r="J662" s="332"/>
      <c r="K662" s="332"/>
      <c r="L662" s="332"/>
      <c r="M662" s="333"/>
      <c r="N662" s="332"/>
      <c r="O662" s="332"/>
    </row>
    <row r="663" spans="1:15" ht="14.25" customHeight="1">
      <c r="A663" s="332"/>
      <c r="B663" s="332"/>
      <c r="C663" s="332"/>
      <c r="D663" s="332"/>
      <c r="E663" s="332"/>
      <c r="F663" s="332"/>
      <c r="G663" s="332"/>
      <c r="H663" s="332"/>
      <c r="I663" s="332"/>
      <c r="J663" s="332"/>
      <c r="K663" s="332"/>
      <c r="L663" s="332"/>
      <c r="M663" s="333"/>
      <c r="N663" s="332"/>
      <c r="O663" s="332"/>
    </row>
    <row r="664" spans="1:15" ht="14.25" customHeight="1">
      <c r="A664" s="332"/>
      <c r="B664" s="332"/>
      <c r="C664" s="332"/>
      <c r="D664" s="332"/>
      <c r="E664" s="332"/>
      <c r="F664" s="332"/>
      <c r="G664" s="332"/>
      <c r="H664" s="332"/>
      <c r="I664" s="332"/>
      <c r="J664" s="332"/>
      <c r="K664" s="332"/>
      <c r="L664" s="332"/>
      <c r="M664" s="333"/>
      <c r="N664" s="332"/>
      <c r="O664" s="332"/>
    </row>
    <row r="665" spans="1:15" ht="14.25" customHeight="1">
      <c r="A665" s="332"/>
      <c r="B665" s="332"/>
      <c r="C665" s="332"/>
      <c r="D665" s="332"/>
      <c r="E665" s="332"/>
      <c r="F665" s="332"/>
      <c r="G665" s="332"/>
      <c r="H665" s="332"/>
      <c r="I665" s="332"/>
      <c r="J665" s="332"/>
      <c r="K665" s="332"/>
      <c r="L665" s="332"/>
      <c r="M665" s="333"/>
      <c r="N665" s="332"/>
      <c r="O665" s="332"/>
    </row>
    <row r="666" spans="1:15" ht="14.25" customHeight="1">
      <c r="A666" s="332"/>
      <c r="B666" s="332"/>
      <c r="C666" s="332"/>
      <c r="D666" s="332"/>
      <c r="E666" s="332"/>
      <c r="F666" s="332"/>
      <c r="G666" s="332"/>
      <c r="H666" s="332"/>
      <c r="I666" s="332"/>
      <c r="J666" s="332"/>
      <c r="K666" s="332"/>
      <c r="L666" s="332"/>
      <c r="M666" s="333"/>
      <c r="N666" s="332"/>
      <c r="O666" s="332"/>
    </row>
    <row r="667" spans="1:15" ht="14.25" customHeight="1">
      <c r="A667" s="332"/>
      <c r="B667" s="332"/>
      <c r="C667" s="332"/>
      <c r="D667" s="332"/>
      <c r="E667" s="332"/>
      <c r="F667" s="332"/>
      <c r="G667" s="332"/>
      <c r="H667" s="332"/>
      <c r="I667" s="332"/>
      <c r="J667" s="332"/>
      <c r="K667" s="332"/>
      <c r="L667" s="332"/>
      <c r="M667" s="333"/>
      <c r="N667" s="332"/>
      <c r="O667" s="332"/>
    </row>
    <row r="668" spans="1:15" ht="14.25" customHeight="1">
      <c r="A668" s="332"/>
      <c r="B668" s="332"/>
      <c r="C668" s="332"/>
      <c r="D668" s="332"/>
      <c r="E668" s="332"/>
      <c r="F668" s="332"/>
      <c r="G668" s="332"/>
      <c r="H668" s="332"/>
      <c r="I668" s="332"/>
      <c r="J668" s="332"/>
      <c r="K668" s="332"/>
      <c r="L668" s="332"/>
      <c r="M668" s="333"/>
      <c r="N668" s="332"/>
      <c r="O668" s="332"/>
    </row>
    <row r="669" spans="1:15" ht="14.25" customHeight="1">
      <c r="A669" s="332"/>
      <c r="B669" s="332"/>
      <c r="C669" s="332"/>
      <c r="D669" s="332"/>
      <c r="E669" s="332"/>
      <c r="F669" s="332"/>
      <c r="G669" s="332"/>
      <c r="H669" s="332"/>
      <c r="I669" s="332"/>
      <c r="J669" s="332"/>
      <c r="K669" s="332"/>
      <c r="L669" s="332"/>
      <c r="M669" s="333"/>
      <c r="N669" s="332"/>
      <c r="O669" s="332"/>
    </row>
    <row r="670" spans="1:15" ht="14.25" customHeight="1">
      <c r="A670" s="332"/>
      <c r="B670" s="332"/>
      <c r="C670" s="332"/>
      <c r="D670" s="332"/>
      <c r="E670" s="332"/>
      <c r="F670" s="332"/>
      <c r="G670" s="332"/>
      <c r="H670" s="332"/>
      <c r="I670" s="332"/>
      <c r="J670" s="332"/>
      <c r="K670" s="332"/>
      <c r="L670" s="332"/>
      <c r="M670" s="333"/>
      <c r="N670" s="332"/>
      <c r="O670" s="332"/>
    </row>
    <row r="671" spans="1:15" ht="14.25" customHeight="1">
      <c r="A671" s="332"/>
      <c r="B671" s="332"/>
      <c r="C671" s="332"/>
      <c r="D671" s="332"/>
      <c r="E671" s="332"/>
      <c r="F671" s="332"/>
      <c r="G671" s="332"/>
      <c r="H671" s="332"/>
      <c r="I671" s="332"/>
      <c r="J671" s="332"/>
      <c r="K671" s="332"/>
      <c r="L671" s="332"/>
      <c r="M671" s="333"/>
      <c r="N671" s="332"/>
      <c r="O671" s="332"/>
    </row>
    <row r="672" spans="1:15" ht="14.25" customHeight="1">
      <c r="A672" s="332"/>
      <c r="B672" s="332"/>
      <c r="C672" s="332"/>
      <c r="D672" s="332"/>
      <c r="E672" s="332"/>
      <c r="F672" s="332"/>
      <c r="G672" s="332"/>
      <c r="H672" s="332"/>
      <c r="I672" s="332"/>
      <c r="J672" s="332"/>
      <c r="K672" s="332"/>
      <c r="L672" s="332"/>
      <c r="M672" s="333"/>
      <c r="N672" s="332"/>
      <c r="O672" s="332"/>
    </row>
    <row r="673" spans="1:15" ht="14.25" customHeight="1">
      <c r="A673" s="332"/>
      <c r="B673" s="332"/>
      <c r="C673" s="332"/>
      <c r="D673" s="332"/>
      <c r="E673" s="332"/>
      <c r="F673" s="332"/>
      <c r="G673" s="332"/>
      <c r="H673" s="332"/>
      <c r="I673" s="332"/>
      <c r="J673" s="332"/>
      <c r="K673" s="332"/>
      <c r="L673" s="332"/>
      <c r="M673" s="333"/>
      <c r="N673" s="332"/>
      <c r="O673" s="332"/>
    </row>
    <row r="674" spans="1:15" ht="14.25" customHeight="1">
      <c r="A674" s="332"/>
      <c r="B674" s="332"/>
      <c r="C674" s="332"/>
      <c r="D674" s="332"/>
      <c r="E674" s="332"/>
      <c r="F674" s="332"/>
      <c r="G674" s="332"/>
      <c r="H674" s="332"/>
      <c r="I674" s="332"/>
      <c r="J674" s="332"/>
      <c r="K674" s="332"/>
      <c r="L674" s="332"/>
      <c r="M674" s="333"/>
      <c r="N674" s="332"/>
      <c r="O674" s="332"/>
    </row>
    <row r="675" spans="1:15" ht="14.25" customHeight="1">
      <c r="A675" s="332"/>
      <c r="B675" s="332"/>
      <c r="C675" s="332"/>
      <c r="D675" s="332"/>
      <c r="E675" s="332"/>
      <c r="F675" s="332"/>
      <c r="G675" s="332"/>
      <c r="H675" s="332"/>
      <c r="I675" s="332"/>
      <c r="J675" s="332"/>
      <c r="K675" s="332"/>
      <c r="L675" s="332"/>
      <c r="M675" s="333"/>
      <c r="N675" s="332"/>
      <c r="O675" s="332"/>
    </row>
    <row r="676" spans="1:15" ht="14.25" customHeight="1">
      <c r="A676" s="332"/>
      <c r="B676" s="332"/>
      <c r="C676" s="332"/>
      <c r="D676" s="332"/>
      <c r="E676" s="332"/>
      <c r="F676" s="332"/>
      <c r="G676" s="332"/>
      <c r="H676" s="332"/>
      <c r="I676" s="332"/>
      <c r="J676" s="332"/>
      <c r="K676" s="332"/>
      <c r="L676" s="332"/>
      <c r="M676" s="333"/>
      <c r="N676" s="332"/>
      <c r="O676" s="332"/>
    </row>
    <row r="677" spans="1:15" ht="14.25" customHeight="1">
      <c r="A677" s="332"/>
      <c r="B677" s="332"/>
      <c r="C677" s="332"/>
      <c r="D677" s="332"/>
      <c r="E677" s="332"/>
      <c r="F677" s="332"/>
      <c r="G677" s="332"/>
      <c r="H677" s="332"/>
      <c r="I677" s="332"/>
      <c r="J677" s="332"/>
      <c r="K677" s="332"/>
      <c r="L677" s="332"/>
      <c r="M677" s="333"/>
      <c r="N677" s="332"/>
      <c r="O677" s="332"/>
    </row>
    <row r="678" spans="1:15" ht="14.25" customHeight="1">
      <c r="A678" s="332"/>
      <c r="B678" s="332"/>
      <c r="C678" s="332"/>
      <c r="D678" s="332"/>
      <c r="E678" s="332"/>
      <c r="F678" s="332"/>
      <c r="G678" s="332"/>
      <c r="H678" s="332"/>
      <c r="I678" s="332"/>
      <c r="J678" s="332"/>
      <c r="K678" s="332"/>
      <c r="L678" s="332"/>
      <c r="M678" s="333"/>
      <c r="N678" s="332"/>
      <c r="O678" s="332"/>
    </row>
    <row r="679" spans="1:15" ht="14.25" customHeight="1">
      <c r="A679" s="332"/>
      <c r="B679" s="332"/>
      <c r="C679" s="332"/>
      <c r="D679" s="332"/>
      <c r="E679" s="332"/>
      <c r="F679" s="332"/>
      <c r="G679" s="332"/>
      <c r="H679" s="332"/>
      <c r="I679" s="332"/>
      <c r="J679" s="332"/>
      <c r="K679" s="332"/>
      <c r="L679" s="332"/>
      <c r="M679" s="333"/>
      <c r="N679" s="332"/>
      <c r="O679" s="332"/>
    </row>
    <row r="680" spans="1:15" ht="14.25" customHeight="1">
      <c r="A680" s="332"/>
      <c r="B680" s="332"/>
      <c r="C680" s="332"/>
      <c r="D680" s="332"/>
      <c r="E680" s="332"/>
      <c r="F680" s="332"/>
      <c r="G680" s="332"/>
      <c r="H680" s="332"/>
      <c r="I680" s="332"/>
      <c r="J680" s="332"/>
      <c r="K680" s="332"/>
      <c r="L680" s="332"/>
      <c r="M680" s="333"/>
      <c r="N680" s="332"/>
      <c r="O680" s="332"/>
    </row>
    <row r="681" spans="1:15" ht="14.25" customHeight="1">
      <c r="A681" s="332"/>
      <c r="B681" s="332"/>
      <c r="C681" s="332"/>
      <c r="D681" s="332"/>
      <c r="E681" s="332"/>
      <c r="F681" s="332"/>
      <c r="G681" s="332"/>
      <c r="H681" s="332"/>
      <c r="I681" s="332"/>
      <c r="J681" s="332"/>
      <c r="K681" s="332"/>
      <c r="L681" s="332"/>
      <c r="M681" s="333"/>
      <c r="N681" s="332"/>
      <c r="O681" s="332"/>
    </row>
    <row r="682" spans="1:15" ht="14.25" customHeight="1">
      <c r="A682" s="332"/>
      <c r="B682" s="332"/>
      <c r="C682" s="332"/>
      <c r="D682" s="332"/>
      <c r="E682" s="332"/>
      <c r="F682" s="332"/>
      <c r="G682" s="332"/>
      <c r="H682" s="332"/>
      <c r="I682" s="332"/>
      <c r="J682" s="332"/>
      <c r="K682" s="332"/>
      <c r="L682" s="332"/>
      <c r="M682" s="333"/>
      <c r="N682" s="332"/>
      <c r="O682" s="332"/>
    </row>
    <row r="683" spans="1:15" ht="14.25" customHeight="1">
      <c r="A683" s="332"/>
      <c r="B683" s="332"/>
      <c r="C683" s="332"/>
      <c r="D683" s="332"/>
      <c r="E683" s="332"/>
      <c r="F683" s="332"/>
      <c r="G683" s="332"/>
      <c r="H683" s="332"/>
      <c r="I683" s="332"/>
      <c r="J683" s="332"/>
      <c r="K683" s="332"/>
      <c r="L683" s="332"/>
      <c r="M683" s="333"/>
      <c r="N683" s="332"/>
      <c r="O683" s="332"/>
    </row>
    <row r="684" spans="1:15" ht="14.25" customHeight="1">
      <c r="A684" s="332"/>
      <c r="B684" s="332"/>
      <c r="C684" s="332"/>
      <c r="D684" s="332"/>
      <c r="E684" s="332"/>
      <c r="F684" s="332"/>
      <c r="G684" s="332"/>
      <c r="H684" s="332"/>
      <c r="I684" s="332"/>
      <c r="J684" s="332"/>
      <c r="K684" s="332"/>
      <c r="L684" s="332"/>
      <c r="M684" s="333"/>
      <c r="N684" s="332"/>
      <c r="O684" s="332"/>
    </row>
    <row r="685" spans="1:15" ht="14.25" customHeight="1">
      <c r="A685" s="332"/>
      <c r="B685" s="332"/>
      <c r="C685" s="332"/>
      <c r="D685" s="332"/>
      <c r="E685" s="332"/>
      <c r="F685" s="332"/>
      <c r="G685" s="332"/>
      <c r="H685" s="332"/>
      <c r="I685" s="332"/>
      <c r="J685" s="332"/>
      <c r="K685" s="332"/>
      <c r="L685" s="332"/>
      <c r="M685" s="333"/>
      <c r="N685" s="332"/>
      <c r="O685" s="332"/>
    </row>
    <row r="686" spans="1:15" ht="14.25" customHeight="1">
      <c r="A686" s="332"/>
      <c r="B686" s="332"/>
      <c r="C686" s="332"/>
      <c r="D686" s="332"/>
      <c r="E686" s="332"/>
      <c r="F686" s="332"/>
      <c r="G686" s="332"/>
      <c r="H686" s="332"/>
      <c r="I686" s="332"/>
      <c r="J686" s="332"/>
      <c r="K686" s="332"/>
      <c r="L686" s="332"/>
      <c r="M686" s="333"/>
      <c r="N686" s="332"/>
      <c r="O686" s="332"/>
    </row>
    <row r="687" spans="1:15" ht="14.25" customHeight="1">
      <c r="A687" s="332"/>
      <c r="B687" s="332"/>
      <c r="C687" s="332"/>
      <c r="D687" s="332"/>
      <c r="E687" s="332"/>
      <c r="F687" s="332"/>
      <c r="G687" s="332"/>
      <c r="H687" s="332"/>
      <c r="I687" s="332"/>
      <c r="J687" s="332"/>
      <c r="K687" s="332"/>
      <c r="L687" s="332"/>
      <c r="M687" s="333"/>
      <c r="N687" s="332"/>
      <c r="O687" s="332"/>
    </row>
    <row r="688" spans="1:15" ht="14.25" customHeight="1">
      <c r="A688" s="332"/>
      <c r="B688" s="332"/>
      <c r="C688" s="332"/>
      <c r="D688" s="332"/>
      <c r="E688" s="332"/>
      <c r="F688" s="332"/>
      <c r="G688" s="332"/>
      <c r="H688" s="332"/>
      <c r="I688" s="332"/>
      <c r="J688" s="332"/>
      <c r="K688" s="332"/>
      <c r="L688" s="332"/>
      <c r="M688" s="333"/>
      <c r="N688" s="332"/>
      <c r="O688" s="332"/>
    </row>
    <row r="689" spans="1:15" ht="14.25" customHeight="1">
      <c r="A689" s="332"/>
      <c r="B689" s="332"/>
      <c r="C689" s="332"/>
      <c r="D689" s="332"/>
      <c r="E689" s="332"/>
      <c r="F689" s="332"/>
      <c r="G689" s="332"/>
      <c r="H689" s="332"/>
      <c r="I689" s="332"/>
      <c r="J689" s="332"/>
      <c r="K689" s="332"/>
      <c r="L689" s="332"/>
      <c r="M689" s="333"/>
      <c r="N689" s="332"/>
      <c r="O689" s="332"/>
    </row>
    <row r="690" spans="1:15" ht="14.25" customHeight="1">
      <c r="A690" s="332"/>
      <c r="B690" s="332"/>
      <c r="C690" s="332"/>
      <c r="D690" s="332"/>
      <c r="E690" s="332"/>
      <c r="F690" s="332"/>
      <c r="G690" s="332"/>
      <c r="H690" s="332"/>
      <c r="I690" s="332"/>
      <c r="J690" s="332"/>
      <c r="K690" s="332"/>
      <c r="L690" s="332"/>
      <c r="M690" s="333"/>
      <c r="N690" s="332"/>
      <c r="O690" s="332"/>
    </row>
    <row r="691" spans="1:15" ht="14.25" customHeight="1">
      <c r="A691" s="332"/>
      <c r="B691" s="332"/>
      <c r="C691" s="332"/>
      <c r="D691" s="332"/>
      <c r="E691" s="332"/>
      <c r="F691" s="332"/>
      <c r="G691" s="332"/>
      <c r="H691" s="332"/>
      <c r="I691" s="332"/>
      <c r="J691" s="332"/>
      <c r="K691" s="332"/>
      <c r="L691" s="332"/>
      <c r="M691" s="333"/>
      <c r="N691" s="332"/>
      <c r="O691" s="332"/>
    </row>
    <row r="692" spans="1:15" ht="14.25" customHeight="1">
      <c r="A692" s="332"/>
      <c r="B692" s="332"/>
      <c r="C692" s="332"/>
      <c r="D692" s="332"/>
      <c r="E692" s="332"/>
      <c r="F692" s="332"/>
      <c r="G692" s="332"/>
      <c r="H692" s="332"/>
      <c r="I692" s="332"/>
      <c r="J692" s="332"/>
      <c r="K692" s="332"/>
      <c r="L692" s="332"/>
      <c r="M692" s="333"/>
      <c r="N692" s="332"/>
      <c r="O692" s="332"/>
    </row>
    <row r="693" spans="1:15" ht="14.25" customHeight="1">
      <c r="A693" s="332"/>
      <c r="B693" s="332"/>
      <c r="C693" s="332"/>
      <c r="D693" s="332"/>
      <c r="E693" s="332"/>
      <c r="F693" s="332"/>
      <c r="G693" s="332"/>
      <c r="H693" s="332"/>
      <c r="I693" s="332"/>
      <c r="J693" s="332"/>
      <c r="K693" s="332"/>
      <c r="L693" s="332"/>
      <c r="M693" s="333"/>
      <c r="N693" s="332"/>
      <c r="O693" s="332"/>
    </row>
    <row r="694" spans="1:15" ht="14.25" customHeight="1">
      <c r="A694" s="332"/>
      <c r="B694" s="332"/>
      <c r="C694" s="332"/>
      <c r="D694" s="332"/>
      <c r="E694" s="332"/>
      <c r="F694" s="332"/>
      <c r="G694" s="332"/>
      <c r="H694" s="332"/>
      <c r="I694" s="332"/>
      <c r="J694" s="332"/>
      <c r="K694" s="332"/>
      <c r="L694" s="332"/>
      <c r="M694" s="333"/>
      <c r="N694" s="332"/>
      <c r="O694" s="332"/>
    </row>
    <row r="695" spans="1:15" ht="14.25" customHeight="1">
      <c r="A695" s="332"/>
      <c r="B695" s="332"/>
      <c r="C695" s="332"/>
      <c r="D695" s="332"/>
      <c r="E695" s="332"/>
      <c r="F695" s="332"/>
      <c r="G695" s="332"/>
      <c r="H695" s="332"/>
      <c r="I695" s="332"/>
      <c r="J695" s="332"/>
      <c r="K695" s="332"/>
      <c r="L695" s="332"/>
      <c r="M695" s="333"/>
      <c r="N695" s="332"/>
      <c r="O695" s="332"/>
    </row>
    <row r="696" spans="1:15" ht="14.25" customHeight="1">
      <c r="A696" s="332"/>
      <c r="B696" s="332"/>
      <c r="C696" s="332"/>
      <c r="D696" s="332"/>
      <c r="E696" s="332"/>
      <c r="F696" s="332"/>
      <c r="G696" s="332"/>
      <c r="H696" s="332"/>
      <c r="I696" s="332"/>
      <c r="J696" s="332"/>
      <c r="K696" s="332"/>
      <c r="L696" s="332"/>
      <c r="M696" s="333"/>
      <c r="N696" s="332"/>
      <c r="O696" s="332"/>
    </row>
    <row r="697" spans="1:15" ht="14.25" customHeight="1">
      <c r="A697" s="332"/>
      <c r="B697" s="332"/>
      <c r="C697" s="332"/>
      <c r="D697" s="332"/>
      <c r="E697" s="332"/>
      <c r="F697" s="332"/>
      <c r="G697" s="332"/>
      <c r="H697" s="332"/>
      <c r="I697" s="332"/>
      <c r="J697" s="332"/>
      <c r="K697" s="332"/>
      <c r="L697" s="332"/>
      <c r="M697" s="333"/>
      <c r="N697" s="332"/>
      <c r="O697" s="332"/>
    </row>
    <row r="698" spans="1:15" ht="14.25" customHeight="1">
      <c r="A698" s="332"/>
      <c r="B698" s="332"/>
      <c r="C698" s="332"/>
      <c r="D698" s="332"/>
      <c r="E698" s="332"/>
      <c r="F698" s="332"/>
      <c r="G698" s="332"/>
      <c r="H698" s="332"/>
      <c r="I698" s="332"/>
      <c r="J698" s="332"/>
      <c r="K698" s="332"/>
      <c r="L698" s="332"/>
      <c r="M698" s="333"/>
      <c r="N698" s="332"/>
      <c r="O698" s="332"/>
    </row>
    <row r="699" spans="1:15" ht="14.25" customHeight="1">
      <c r="A699" s="332"/>
      <c r="B699" s="332"/>
      <c r="C699" s="332"/>
      <c r="D699" s="332"/>
      <c r="E699" s="332"/>
      <c r="F699" s="332"/>
      <c r="G699" s="332"/>
      <c r="H699" s="332"/>
      <c r="I699" s="332"/>
      <c r="J699" s="332"/>
      <c r="K699" s="332"/>
      <c r="L699" s="332"/>
      <c r="M699" s="333"/>
      <c r="N699" s="332"/>
      <c r="O699" s="332"/>
    </row>
    <row r="700" spans="1:15" ht="14.25" customHeight="1">
      <c r="A700" s="332"/>
      <c r="B700" s="332"/>
      <c r="C700" s="332"/>
      <c r="D700" s="332"/>
      <c r="E700" s="332"/>
      <c r="F700" s="332"/>
      <c r="G700" s="332"/>
      <c r="H700" s="332"/>
      <c r="I700" s="332"/>
      <c r="J700" s="332"/>
      <c r="K700" s="332"/>
      <c r="L700" s="332"/>
      <c r="M700" s="333"/>
      <c r="N700" s="332"/>
      <c r="O700" s="332"/>
    </row>
    <row r="701" spans="1:15" ht="14.25" customHeight="1">
      <c r="A701" s="332"/>
      <c r="B701" s="332"/>
      <c r="C701" s="332"/>
      <c r="D701" s="332"/>
      <c r="E701" s="332"/>
      <c r="F701" s="332"/>
      <c r="G701" s="332"/>
      <c r="H701" s="332"/>
      <c r="I701" s="332"/>
      <c r="J701" s="332"/>
      <c r="K701" s="332"/>
      <c r="L701" s="332"/>
      <c r="M701" s="333"/>
      <c r="N701" s="332"/>
      <c r="O701" s="332"/>
    </row>
    <row r="702" spans="1:15" ht="14.25" customHeight="1">
      <c r="A702" s="332"/>
      <c r="B702" s="332"/>
      <c r="C702" s="332"/>
      <c r="D702" s="332"/>
      <c r="E702" s="332"/>
      <c r="F702" s="332"/>
      <c r="G702" s="332"/>
      <c r="H702" s="332"/>
      <c r="I702" s="332"/>
      <c r="J702" s="332"/>
      <c r="K702" s="332"/>
      <c r="L702" s="332"/>
      <c r="M702" s="333"/>
      <c r="N702" s="332"/>
      <c r="O702" s="332"/>
    </row>
    <row r="703" spans="1:15" ht="14.25" customHeight="1">
      <c r="A703" s="332"/>
      <c r="B703" s="332"/>
      <c r="C703" s="332"/>
      <c r="D703" s="332"/>
      <c r="E703" s="332"/>
      <c r="F703" s="332"/>
      <c r="G703" s="332"/>
      <c r="H703" s="332"/>
      <c r="I703" s="332"/>
      <c r="J703" s="332"/>
      <c r="K703" s="332"/>
      <c r="L703" s="332"/>
      <c r="M703" s="333"/>
      <c r="N703" s="332"/>
      <c r="O703" s="332"/>
    </row>
    <row r="704" spans="1:15" ht="14.25" customHeight="1">
      <c r="A704" s="332"/>
      <c r="B704" s="332"/>
      <c r="C704" s="332"/>
      <c r="D704" s="332"/>
      <c r="E704" s="332"/>
      <c r="F704" s="332"/>
      <c r="G704" s="332"/>
      <c r="H704" s="332"/>
      <c r="I704" s="332"/>
      <c r="J704" s="332"/>
      <c r="K704" s="332"/>
      <c r="L704" s="332"/>
      <c r="M704" s="333"/>
      <c r="N704" s="332"/>
      <c r="O704" s="332"/>
    </row>
    <row r="705" spans="1:15" ht="14.25" customHeight="1">
      <c r="A705" s="332"/>
      <c r="B705" s="332"/>
      <c r="C705" s="332"/>
      <c r="D705" s="332"/>
      <c r="E705" s="332"/>
      <c r="F705" s="332"/>
      <c r="G705" s="332"/>
      <c r="H705" s="332"/>
      <c r="I705" s="332"/>
      <c r="J705" s="332"/>
      <c r="K705" s="332"/>
      <c r="L705" s="332"/>
      <c r="M705" s="333"/>
      <c r="N705" s="332"/>
      <c r="O705" s="332"/>
    </row>
    <row r="706" spans="1:15" ht="14.25" customHeight="1">
      <c r="A706" s="332"/>
      <c r="B706" s="332"/>
      <c r="C706" s="332"/>
      <c r="D706" s="332"/>
      <c r="E706" s="332"/>
      <c r="F706" s="332"/>
      <c r="G706" s="332"/>
      <c r="H706" s="332"/>
      <c r="I706" s="332"/>
      <c r="J706" s="332"/>
      <c r="K706" s="332"/>
      <c r="L706" s="332"/>
      <c r="M706" s="333"/>
      <c r="N706" s="332"/>
      <c r="O706" s="332"/>
    </row>
    <row r="707" spans="1:15" ht="14.25" customHeight="1">
      <c r="A707" s="332"/>
      <c r="B707" s="332"/>
      <c r="C707" s="332"/>
      <c r="D707" s="332"/>
      <c r="E707" s="332"/>
      <c r="F707" s="332"/>
      <c r="G707" s="332"/>
      <c r="H707" s="332"/>
      <c r="I707" s="332"/>
      <c r="J707" s="332"/>
      <c r="K707" s="332"/>
      <c r="L707" s="332"/>
      <c r="M707" s="333"/>
      <c r="N707" s="332"/>
      <c r="O707" s="332"/>
    </row>
    <row r="708" spans="1:15" ht="14.25" customHeight="1">
      <c r="A708" s="332"/>
      <c r="B708" s="332"/>
      <c r="C708" s="332"/>
      <c r="D708" s="332"/>
      <c r="E708" s="332"/>
      <c r="F708" s="332"/>
      <c r="G708" s="332"/>
      <c r="H708" s="332"/>
      <c r="I708" s="332"/>
      <c r="J708" s="332"/>
      <c r="K708" s="332"/>
      <c r="L708" s="332"/>
      <c r="M708" s="333"/>
      <c r="N708" s="332"/>
      <c r="O708" s="332"/>
    </row>
    <row r="709" spans="1:15" ht="14.25" customHeight="1">
      <c r="A709" s="332"/>
      <c r="B709" s="332"/>
      <c r="C709" s="332"/>
      <c r="D709" s="332"/>
      <c r="E709" s="332"/>
      <c r="F709" s="332"/>
      <c r="G709" s="332"/>
      <c r="H709" s="332"/>
      <c r="I709" s="332"/>
      <c r="J709" s="332"/>
      <c r="K709" s="332"/>
      <c r="L709" s="332"/>
      <c r="M709" s="333"/>
      <c r="N709" s="332"/>
      <c r="O709" s="332"/>
    </row>
    <row r="710" spans="1:15" ht="14.25" customHeight="1">
      <c r="A710" s="332"/>
      <c r="B710" s="332"/>
      <c r="C710" s="332"/>
      <c r="D710" s="332"/>
      <c r="E710" s="332"/>
      <c r="F710" s="332"/>
      <c r="G710" s="332"/>
      <c r="H710" s="332"/>
      <c r="I710" s="332"/>
      <c r="J710" s="332"/>
      <c r="K710" s="332"/>
      <c r="L710" s="332"/>
      <c r="M710" s="333"/>
      <c r="N710" s="332"/>
      <c r="O710" s="332"/>
    </row>
    <row r="711" spans="1:15" ht="14.25" customHeight="1">
      <c r="A711" s="332"/>
      <c r="B711" s="332"/>
      <c r="C711" s="332"/>
      <c r="D711" s="332"/>
      <c r="E711" s="332"/>
      <c r="F711" s="332"/>
      <c r="G711" s="332"/>
      <c r="H711" s="332"/>
      <c r="I711" s="332"/>
      <c r="J711" s="332"/>
      <c r="K711" s="332"/>
      <c r="L711" s="332"/>
      <c r="M711" s="333"/>
      <c r="N711" s="332"/>
      <c r="O711" s="332"/>
    </row>
    <row r="712" spans="1:15" ht="14.25" customHeight="1">
      <c r="A712" s="332"/>
      <c r="B712" s="332"/>
      <c r="C712" s="332"/>
      <c r="D712" s="332"/>
      <c r="E712" s="332"/>
      <c r="F712" s="332"/>
      <c r="G712" s="332"/>
      <c r="H712" s="332"/>
      <c r="I712" s="332"/>
      <c r="J712" s="332"/>
      <c r="K712" s="332"/>
      <c r="L712" s="332"/>
      <c r="M712" s="333"/>
      <c r="N712" s="332"/>
      <c r="O712" s="332"/>
    </row>
    <row r="713" spans="1:15" ht="14.25" customHeight="1">
      <c r="A713" s="332"/>
      <c r="B713" s="332"/>
      <c r="C713" s="332"/>
      <c r="D713" s="332"/>
      <c r="E713" s="332"/>
      <c r="F713" s="332"/>
      <c r="G713" s="332"/>
      <c r="H713" s="332"/>
      <c r="I713" s="332"/>
      <c r="J713" s="332"/>
      <c r="K713" s="332"/>
      <c r="L713" s="332"/>
      <c r="M713" s="333"/>
      <c r="N713" s="332"/>
      <c r="O713" s="332"/>
    </row>
    <row r="714" spans="1:15" ht="14.25" customHeight="1">
      <c r="A714" s="332"/>
      <c r="B714" s="332"/>
      <c r="C714" s="332"/>
      <c r="D714" s="332"/>
      <c r="E714" s="332"/>
      <c r="F714" s="332"/>
      <c r="G714" s="332"/>
      <c r="H714" s="332"/>
      <c r="I714" s="332"/>
      <c r="J714" s="332"/>
      <c r="K714" s="332"/>
      <c r="L714" s="332"/>
      <c r="M714" s="333"/>
      <c r="N714" s="332"/>
      <c r="O714" s="332"/>
    </row>
    <row r="715" spans="1:15" ht="14.25" customHeight="1">
      <c r="A715" s="332"/>
      <c r="B715" s="332"/>
      <c r="C715" s="332"/>
      <c r="D715" s="332"/>
      <c r="E715" s="332"/>
      <c r="F715" s="332"/>
      <c r="G715" s="332"/>
      <c r="H715" s="332"/>
      <c r="I715" s="332"/>
      <c r="J715" s="332"/>
      <c r="K715" s="332"/>
      <c r="L715" s="332"/>
      <c r="M715" s="333"/>
      <c r="N715" s="332"/>
      <c r="O715" s="332"/>
    </row>
    <row r="716" spans="1:15" ht="14.25" customHeight="1">
      <c r="A716" s="332"/>
      <c r="B716" s="332"/>
      <c r="C716" s="332"/>
      <c r="D716" s="332"/>
      <c r="E716" s="332"/>
      <c r="F716" s="332"/>
      <c r="G716" s="332"/>
      <c r="H716" s="332"/>
      <c r="I716" s="332"/>
      <c r="J716" s="332"/>
      <c r="K716" s="332"/>
      <c r="L716" s="332"/>
      <c r="M716" s="333"/>
      <c r="N716" s="332"/>
      <c r="O716" s="332"/>
    </row>
    <row r="717" spans="1:15" ht="14.25" customHeight="1">
      <c r="A717" s="332"/>
      <c r="B717" s="332"/>
      <c r="C717" s="332"/>
      <c r="D717" s="332"/>
      <c r="E717" s="332"/>
      <c r="F717" s="332"/>
      <c r="G717" s="332"/>
      <c r="H717" s="332"/>
      <c r="I717" s="332"/>
      <c r="J717" s="332"/>
      <c r="K717" s="332"/>
      <c r="L717" s="332"/>
      <c r="M717" s="333"/>
      <c r="N717" s="332"/>
      <c r="O717" s="332"/>
    </row>
    <row r="718" spans="1:15" ht="14.25" customHeight="1">
      <c r="A718" s="332"/>
      <c r="B718" s="332"/>
      <c r="C718" s="332"/>
      <c r="D718" s="332"/>
      <c r="E718" s="332"/>
      <c r="F718" s="332"/>
      <c r="G718" s="332"/>
      <c r="H718" s="332"/>
      <c r="I718" s="332"/>
      <c r="J718" s="332"/>
      <c r="K718" s="332"/>
      <c r="L718" s="332"/>
      <c r="M718" s="333"/>
      <c r="N718" s="332"/>
      <c r="O718" s="332"/>
    </row>
    <row r="719" spans="1:15" ht="14.25" customHeight="1">
      <c r="A719" s="332"/>
      <c r="B719" s="332"/>
      <c r="C719" s="332"/>
      <c r="D719" s="332"/>
      <c r="E719" s="332"/>
      <c r="F719" s="332"/>
      <c r="G719" s="332"/>
      <c r="H719" s="332"/>
      <c r="I719" s="332"/>
      <c r="J719" s="332"/>
      <c r="K719" s="332"/>
      <c r="L719" s="332"/>
      <c r="M719" s="333"/>
      <c r="N719" s="332"/>
      <c r="O719" s="332"/>
    </row>
    <row r="720" spans="1:15" ht="14.25" customHeight="1">
      <c r="A720" s="332"/>
      <c r="B720" s="332"/>
      <c r="C720" s="332"/>
      <c r="D720" s="332"/>
      <c r="E720" s="332"/>
      <c r="F720" s="332"/>
      <c r="G720" s="332"/>
      <c r="H720" s="332"/>
      <c r="I720" s="332"/>
      <c r="J720" s="332"/>
      <c r="K720" s="332"/>
      <c r="L720" s="332"/>
      <c r="M720" s="333"/>
      <c r="N720" s="332"/>
      <c r="O720" s="332"/>
    </row>
    <row r="721" spans="1:15" ht="14.25" customHeight="1">
      <c r="A721" s="332"/>
      <c r="B721" s="332"/>
      <c r="C721" s="332"/>
      <c r="D721" s="332"/>
      <c r="E721" s="332"/>
      <c r="F721" s="332"/>
      <c r="G721" s="332"/>
      <c r="H721" s="332"/>
      <c r="I721" s="332"/>
      <c r="J721" s="332"/>
      <c r="K721" s="332"/>
      <c r="L721" s="332"/>
      <c r="M721" s="333"/>
      <c r="N721" s="332"/>
      <c r="O721" s="332"/>
    </row>
    <row r="722" spans="1:15" ht="14.25" customHeight="1">
      <c r="A722" s="332"/>
      <c r="B722" s="332"/>
      <c r="C722" s="332"/>
      <c r="D722" s="332"/>
      <c r="E722" s="332"/>
      <c r="F722" s="332"/>
      <c r="G722" s="332"/>
      <c r="H722" s="332"/>
      <c r="I722" s="332"/>
      <c r="J722" s="332"/>
      <c r="K722" s="332"/>
      <c r="L722" s="332"/>
      <c r="M722" s="333"/>
      <c r="N722" s="332"/>
      <c r="O722" s="332"/>
    </row>
    <row r="723" spans="1:15" ht="14.25" customHeight="1">
      <c r="A723" s="332"/>
      <c r="B723" s="332"/>
      <c r="C723" s="332"/>
      <c r="D723" s="332"/>
      <c r="E723" s="332"/>
      <c r="F723" s="332"/>
      <c r="G723" s="332"/>
      <c r="H723" s="332"/>
      <c r="I723" s="332"/>
      <c r="J723" s="332"/>
      <c r="K723" s="332"/>
      <c r="L723" s="332"/>
      <c r="M723" s="333"/>
      <c r="N723" s="332"/>
      <c r="O723" s="332"/>
    </row>
    <row r="724" spans="1:15" ht="14.25" customHeight="1">
      <c r="A724" s="332"/>
      <c r="B724" s="332"/>
      <c r="C724" s="332"/>
      <c r="D724" s="332"/>
      <c r="E724" s="332"/>
      <c r="F724" s="332"/>
      <c r="G724" s="332"/>
      <c r="H724" s="332"/>
      <c r="I724" s="332"/>
      <c r="J724" s="332"/>
      <c r="K724" s="332"/>
      <c r="L724" s="332"/>
      <c r="M724" s="333"/>
      <c r="N724" s="332"/>
      <c r="O724" s="332"/>
    </row>
    <row r="725" spans="1:15" ht="14.25" customHeight="1">
      <c r="A725" s="332"/>
      <c r="B725" s="332"/>
      <c r="C725" s="332"/>
      <c r="D725" s="332"/>
      <c r="E725" s="332"/>
      <c r="F725" s="332"/>
      <c r="G725" s="332"/>
      <c r="H725" s="332"/>
      <c r="I725" s="332"/>
      <c r="J725" s="332"/>
      <c r="K725" s="332"/>
      <c r="L725" s="332"/>
      <c r="M725" s="333"/>
      <c r="N725" s="332"/>
      <c r="O725" s="332"/>
    </row>
    <row r="726" spans="1:15" ht="14.25" customHeight="1">
      <c r="A726" s="332"/>
      <c r="B726" s="332"/>
      <c r="C726" s="332"/>
      <c r="D726" s="332"/>
      <c r="E726" s="332"/>
      <c r="F726" s="332"/>
      <c r="G726" s="332"/>
      <c r="H726" s="332"/>
      <c r="I726" s="332"/>
      <c r="J726" s="332"/>
      <c r="K726" s="332"/>
      <c r="L726" s="332"/>
      <c r="M726" s="333"/>
      <c r="N726" s="332"/>
      <c r="O726" s="332"/>
    </row>
    <row r="727" spans="1:15" ht="14.25" customHeight="1">
      <c r="A727" s="332"/>
      <c r="B727" s="332"/>
      <c r="C727" s="332"/>
      <c r="D727" s="332"/>
      <c r="E727" s="332"/>
      <c r="F727" s="332"/>
      <c r="G727" s="332"/>
      <c r="H727" s="332"/>
      <c r="I727" s="332"/>
      <c r="J727" s="332"/>
      <c r="K727" s="332"/>
      <c r="L727" s="332"/>
      <c r="M727" s="333"/>
      <c r="N727" s="332"/>
      <c r="O727" s="332"/>
    </row>
    <row r="728" spans="1:15" ht="14.25" customHeight="1">
      <c r="A728" s="332"/>
      <c r="B728" s="332"/>
      <c r="C728" s="332"/>
      <c r="D728" s="332"/>
      <c r="E728" s="332"/>
      <c r="F728" s="332"/>
      <c r="G728" s="332"/>
      <c r="H728" s="332"/>
      <c r="I728" s="332"/>
      <c r="J728" s="332"/>
      <c r="K728" s="332"/>
      <c r="L728" s="332"/>
      <c r="M728" s="333"/>
      <c r="N728" s="332"/>
      <c r="O728" s="332"/>
    </row>
    <row r="729" spans="1:15" ht="14.25" customHeight="1">
      <c r="A729" s="332"/>
      <c r="B729" s="332"/>
      <c r="C729" s="332"/>
      <c r="D729" s="332"/>
      <c r="E729" s="332"/>
      <c r="F729" s="332"/>
      <c r="G729" s="332"/>
      <c r="H729" s="332"/>
      <c r="I729" s="332"/>
      <c r="J729" s="332"/>
      <c r="K729" s="332"/>
      <c r="L729" s="332"/>
      <c r="M729" s="333"/>
      <c r="N729" s="332"/>
      <c r="O729" s="332"/>
    </row>
    <row r="730" spans="1:15" ht="14.25" customHeight="1">
      <c r="A730" s="332"/>
      <c r="B730" s="332"/>
      <c r="C730" s="332"/>
      <c r="D730" s="332"/>
      <c r="E730" s="332"/>
      <c r="F730" s="332"/>
      <c r="G730" s="332"/>
      <c r="H730" s="332"/>
      <c r="I730" s="332"/>
      <c r="J730" s="332"/>
      <c r="K730" s="332"/>
      <c r="L730" s="332"/>
      <c r="M730" s="333"/>
      <c r="N730" s="332"/>
      <c r="O730" s="332"/>
    </row>
    <row r="731" spans="1:15" ht="14.25" customHeight="1">
      <c r="A731" s="332"/>
      <c r="B731" s="332"/>
      <c r="C731" s="332"/>
      <c r="D731" s="332"/>
      <c r="E731" s="332"/>
      <c r="F731" s="332"/>
      <c r="G731" s="332"/>
      <c r="H731" s="332"/>
      <c r="I731" s="332"/>
      <c r="J731" s="332"/>
      <c r="K731" s="332"/>
      <c r="L731" s="332"/>
      <c r="M731" s="333"/>
      <c r="N731" s="332"/>
      <c r="O731" s="332"/>
    </row>
    <row r="732" spans="1:15" ht="14.25" customHeight="1">
      <c r="A732" s="332"/>
      <c r="B732" s="332"/>
      <c r="C732" s="332"/>
      <c r="D732" s="332"/>
      <c r="E732" s="332"/>
      <c r="F732" s="332"/>
      <c r="G732" s="332"/>
      <c r="H732" s="332"/>
      <c r="I732" s="332"/>
      <c r="J732" s="332"/>
      <c r="K732" s="332"/>
      <c r="L732" s="332"/>
      <c r="M732" s="333"/>
      <c r="N732" s="332"/>
      <c r="O732" s="332"/>
    </row>
    <row r="733" spans="1:15" ht="14.25" customHeight="1">
      <c r="A733" s="332"/>
      <c r="B733" s="332"/>
      <c r="C733" s="332"/>
      <c r="D733" s="332"/>
      <c r="E733" s="332"/>
      <c r="F733" s="332"/>
      <c r="G733" s="332"/>
      <c r="H733" s="332"/>
      <c r="I733" s="332"/>
      <c r="J733" s="332"/>
      <c r="K733" s="332"/>
      <c r="L733" s="332"/>
      <c r="M733" s="333"/>
      <c r="N733" s="332"/>
      <c r="O733" s="332"/>
    </row>
    <row r="734" spans="1:15" ht="14.25" customHeight="1">
      <c r="A734" s="332"/>
      <c r="B734" s="332"/>
      <c r="C734" s="332"/>
      <c r="D734" s="332"/>
      <c r="E734" s="332"/>
      <c r="F734" s="332"/>
      <c r="G734" s="332"/>
      <c r="H734" s="332"/>
      <c r="I734" s="332"/>
      <c r="J734" s="332"/>
      <c r="K734" s="332"/>
      <c r="L734" s="332"/>
      <c r="M734" s="333"/>
      <c r="N734" s="332"/>
      <c r="O734" s="332"/>
    </row>
    <row r="735" spans="1:15" ht="14.25" customHeight="1">
      <c r="A735" s="332"/>
      <c r="B735" s="332"/>
      <c r="C735" s="332"/>
      <c r="D735" s="332"/>
      <c r="E735" s="332"/>
      <c r="F735" s="332"/>
      <c r="G735" s="332"/>
      <c r="H735" s="332"/>
      <c r="I735" s="332"/>
      <c r="J735" s="332"/>
      <c r="K735" s="332"/>
      <c r="L735" s="332"/>
      <c r="M735" s="333"/>
      <c r="N735" s="332"/>
      <c r="O735" s="332"/>
    </row>
    <row r="736" spans="1:15" ht="14.25" customHeight="1">
      <c r="A736" s="332"/>
      <c r="B736" s="332"/>
      <c r="C736" s="332"/>
      <c r="D736" s="332"/>
      <c r="E736" s="332"/>
      <c r="F736" s="332"/>
      <c r="G736" s="332"/>
      <c r="H736" s="332"/>
      <c r="I736" s="332"/>
      <c r="J736" s="332"/>
      <c r="K736" s="332"/>
      <c r="L736" s="332"/>
      <c r="M736" s="333"/>
      <c r="N736" s="332"/>
      <c r="O736" s="332"/>
    </row>
    <row r="737" spans="1:15" ht="14.25" customHeight="1">
      <c r="A737" s="332"/>
      <c r="B737" s="332"/>
      <c r="C737" s="332"/>
      <c r="D737" s="332"/>
      <c r="E737" s="332"/>
      <c r="F737" s="332"/>
      <c r="G737" s="332"/>
      <c r="H737" s="332"/>
      <c r="I737" s="332"/>
      <c r="J737" s="332"/>
      <c r="K737" s="332"/>
      <c r="L737" s="332"/>
      <c r="M737" s="333"/>
      <c r="N737" s="332"/>
      <c r="O737" s="332"/>
    </row>
    <row r="738" spans="1:15" ht="14.25" customHeight="1">
      <c r="A738" s="332"/>
      <c r="B738" s="332"/>
      <c r="C738" s="332"/>
      <c r="D738" s="332"/>
      <c r="E738" s="332"/>
      <c r="F738" s="332"/>
      <c r="G738" s="332"/>
      <c r="H738" s="332"/>
      <c r="I738" s="332"/>
      <c r="J738" s="332"/>
      <c r="K738" s="332"/>
      <c r="L738" s="332"/>
      <c r="M738" s="333"/>
      <c r="N738" s="332"/>
      <c r="O738" s="332"/>
    </row>
    <row r="739" spans="1:15" ht="14.25" customHeight="1">
      <c r="A739" s="332"/>
      <c r="B739" s="332"/>
      <c r="C739" s="332"/>
      <c r="D739" s="332"/>
      <c r="E739" s="332"/>
      <c r="F739" s="332"/>
      <c r="G739" s="332"/>
      <c r="H739" s="332"/>
      <c r="I739" s="332"/>
      <c r="J739" s="332"/>
      <c r="K739" s="332"/>
      <c r="L739" s="332"/>
      <c r="M739" s="333"/>
      <c r="N739" s="332"/>
      <c r="O739" s="332"/>
    </row>
    <row r="740" spans="1:15" ht="14.25" customHeight="1">
      <c r="A740" s="332"/>
      <c r="B740" s="332"/>
      <c r="C740" s="332"/>
      <c r="D740" s="332"/>
      <c r="E740" s="332"/>
      <c r="F740" s="332"/>
      <c r="G740" s="332"/>
      <c r="H740" s="332"/>
      <c r="I740" s="332"/>
      <c r="J740" s="332"/>
      <c r="K740" s="332"/>
      <c r="L740" s="332"/>
      <c r="M740" s="333"/>
      <c r="N740" s="332"/>
      <c r="O740" s="332"/>
    </row>
    <row r="741" spans="1:15" ht="14.25" customHeight="1">
      <c r="A741" s="332"/>
      <c r="B741" s="332"/>
      <c r="C741" s="332"/>
      <c r="D741" s="332"/>
      <c r="E741" s="332"/>
      <c r="F741" s="332"/>
      <c r="G741" s="332"/>
      <c r="H741" s="332"/>
      <c r="I741" s="332"/>
      <c r="J741" s="332"/>
      <c r="K741" s="332"/>
      <c r="L741" s="332"/>
      <c r="M741" s="333"/>
      <c r="N741" s="332"/>
      <c r="O741" s="332"/>
    </row>
    <row r="742" spans="1:15" ht="14.25" customHeight="1">
      <c r="A742" s="332"/>
      <c r="B742" s="332"/>
      <c r="C742" s="332"/>
      <c r="D742" s="332"/>
      <c r="E742" s="332"/>
      <c r="F742" s="332"/>
      <c r="G742" s="332"/>
      <c r="H742" s="332"/>
      <c r="I742" s="332"/>
      <c r="J742" s="332"/>
      <c r="K742" s="332"/>
      <c r="L742" s="332"/>
      <c r="M742" s="333"/>
      <c r="N742" s="332"/>
      <c r="O742" s="332"/>
    </row>
    <row r="743" spans="1:15" ht="14.25" customHeight="1">
      <c r="A743" s="332"/>
      <c r="B743" s="332"/>
      <c r="C743" s="332"/>
      <c r="D743" s="332"/>
      <c r="E743" s="332"/>
      <c r="F743" s="332"/>
      <c r="G743" s="332"/>
      <c r="H743" s="332"/>
      <c r="I743" s="332"/>
      <c r="J743" s="332"/>
      <c r="K743" s="332"/>
      <c r="L743" s="332"/>
      <c r="M743" s="333"/>
      <c r="N743" s="332"/>
      <c r="O743" s="332"/>
    </row>
    <row r="744" spans="1:15" ht="14.25" customHeight="1">
      <c r="A744" s="332"/>
      <c r="B744" s="332"/>
      <c r="C744" s="332"/>
      <c r="D744" s="332"/>
      <c r="E744" s="332"/>
      <c r="F744" s="332"/>
      <c r="G744" s="332"/>
      <c r="H744" s="332"/>
      <c r="I744" s="332"/>
      <c r="J744" s="332"/>
      <c r="K744" s="332"/>
      <c r="L744" s="332"/>
      <c r="M744" s="333"/>
      <c r="N744" s="332"/>
      <c r="O744" s="332"/>
    </row>
    <row r="745" spans="1:15" ht="14.25" customHeight="1">
      <c r="A745" s="332"/>
      <c r="B745" s="332"/>
      <c r="C745" s="332"/>
      <c r="D745" s="332"/>
      <c r="E745" s="332"/>
      <c r="F745" s="332"/>
      <c r="G745" s="332"/>
      <c r="H745" s="332"/>
      <c r="I745" s="332"/>
      <c r="J745" s="332"/>
      <c r="K745" s="332"/>
      <c r="L745" s="332"/>
      <c r="M745" s="333"/>
      <c r="N745" s="332"/>
      <c r="O745" s="332"/>
    </row>
    <row r="746" spans="1:15" ht="14.25" customHeight="1">
      <c r="A746" s="332"/>
      <c r="B746" s="332"/>
      <c r="C746" s="332"/>
      <c r="D746" s="332"/>
      <c r="E746" s="332"/>
      <c r="F746" s="332"/>
      <c r="G746" s="332"/>
      <c r="H746" s="332"/>
      <c r="I746" s="332"/>
      <c r="J746" s="332"/>
      <c r="K746" s="332"/>
      <c r="L746" s="332"/>
      <c r="M746" s="333"/>
      <c r="N746" s="332"/>
      <c r="O746" s="332"/>
    </row>
    <row r="747" spans="1:15" ht="14.25" customHeight="1">
      <c r="A747" s="332"/>
      <c r="B747" s="332"/>
      <c r="C747" s="332"/>
      <c r="D747" s="332"/>
      <c r="E747" s="332"/>
      <c r="F747" s="332"/>
      <c r="G747" s="332"/>
      <c r="H747" s="332"/>
      <c r="I747" s="332"/>
      <c r="J747" s="332"/>
      <c r="K747" s="332"/>
      <c r="L747" s="332"/>
      <c r="M747" s="333"/>
      <c r="N747" s="332"/>
      <c r="O747" s="332"/>
    </row>
    <row r="748" spans="1:15" ht="14.25" customHeight="1">
      <c r="A748" s="332"/>
      <c r="B748" s="332"/>
      <c r="C748" s="332"/>
      <c r="D748" s="332"/>
      <c r="E748" s="332"/>
      <c r="F748" s="332"/>
      <c r="G748" s="332"/>
      <c r="H748" s="332"/>
      <c r="I748" s="332"/>
      <c r="J748" s="332"/>
      <c r="K748" s="332"/>
      <c r="L748" s="332"/>
      <c r="M748" s="333"/>
      <c r="N748" s="332"/>
      <c r="O748" s="332"/>
    </row>
    <row r="749" spans="1:15" ht="14.25" customHeight="1">
      <c r="A749" s="332"/>
      <c r="B749" s="332"/>
      <c r="C749" s="332"/>
      <c r="D749" s="332"/>
      <c r="E749" s="332"/>
      <c r="F749" s="332"/>
      <c r="G749" s="332"/>
      <c r="H749" s="332"/>
      <c r="I749" s="332"/>
      <c r="J749" s="332"/>
      <c r="K749" s="332"/>
      <c r="L749" s="332"/>
      <c r="M749" s="333"/>
      <c r="N749" s="332"/>
      <c r="O749" s="332"/>
    </row>
    <row r="750" spans="1:15" ht="14.25" customHeight="1">
      <c r="A750" s="332"/>
      <c r="B750" s="332"/>
      <c r="C750" s="332"/>
      <c r="D750" s="332"/>
      <c r="E750" s="332"/>
      <c r="F750" s="332"/>
      <c r="G750" s="332"/>
      <c r="H750" s="332"/>
      <c r="I750" s="332"/>
      <c r="J750" s="332"/>
      <c r="K750" s="332"/>
      <c r="L750" s="332"/>
      <c r="M750" s="333"/>
      <c r="N750" s="332"/>
      <c r="O750" s="332"/>
    </row>
    <row r="751" spans="1:15" ht="14.25" customHeight="1">
      <c r="A751" s="332"/>
      <c r="B751" s="332"/>
      <c r="C751" s="332"/>
      <c r="D751" s="332"/>
      <c r="E751" s="332"/>
      <c r="F751" s="332"/>
      <c r="G751" s="332"/>
      <c r="H751" s="332"/>
      <c r="I751" s="332"/>
      <c r="J751" s="332"/>
      <c r="K751" s="332"/>
      <c r="L751" s="332"/>
      <c r="M751" s="333"/>
      <c r="N751" s="332"/>
      <c r="O751" s="332"/>
    </row>
    <row r="752" spans="1:15" ht="14.25" customHeight="1">
      <c r="A752" s="332"/>
      <c r="B752" s="332"/>
      <c r="C752" s="332"/>
      <c r="D752" s="332"/>
      <c r="E752" s="332"/>
      <c r="F752" s="332"/>
      <c r="G752" s="332"/>
      <c r="H752" s="332"/>
      <c r="I752" s="332"/>
      <c r="J752" s="332"/>
      <c r="K752" s="332"/>
      <c r="L752" s="332"/>
      <c r="M752" s="333"/>
      <c r="N752" s="332"/>
      <c r="O752" s="332"/>
    </row>
    <row r="753" spans="1:15" ht="14.25" customHeight="1">
      <c r="A753" s="332"/>
      <c r="B753" s="332"/>
      <c r="C753" s="332"/>
      <c r="D753" s="332"/>
      <c r="E753" s="332"/>
      <c r="F753" s="332"/>
      <c r="G753" s="332"/>
      <c r="H753" s="332"/>
      <c r="I753" s="332"/>
      <c r="J753" s="332"/>
      <c r="K753" s="332"/>
      <c r="L753" s="332"/>
      <c r="M753" s="333"/>
      <c r="N753" s="332"/>
      <c r="O753" s="332"/>
    </row>
    <row r="754" spans="1:15" ht="14.25" customHeight="1">
      <c r="A754" s="332"/>
      <c r="B754" s="332"/>
      <c r="C754" s="332"/>
      <c r="D754" s="332"/>
      <c r="E754" s="332"/>
      <c r="F754" s="332"/>
      <c r="G754" s="332"/>
      <c r="H754" s="332"/>
      <c r="I754" s="332"/>
      <c r="J754" s="332"/>
      <c r="K754" s="332"/>
      <c r="L754" s="332"/>
      <c r="M754" s="333"/>
      <c r="N754" s="332"/>
      <c r="O754" s="332"/>
    </row>
    <row r="755" spans="1:15" ht="14.25" customHeight="1">
      <c r="A755" s="332"/>
      <c r="B755" s="332"/>
      <c r="C755" s="332"/>
      <c r="D755" s="332"/>
      <c r="E755" s="332"/>
      <c r="F755" s="332"/>
      <c r="G755" s="332"/>
      <c r="H755" s="332"/>
      <c r="I755" s="332"/>
      <c r="J755" s="332"/>
      <c r="K755" s="332"/>
      <c r="L755" s="332"/>
      <c r="M755" s="333"/>
      <c r="N755" s="332"/>
      <c r="O755" s="332"/>
    </row>
    <row r="756" spans="1:15" ht="14.25" customHeight="1">
      <c r="A756" s="332"/>
      <c r="B756" s="332"/>
      <c r="C756" s="332"/>
      <c r="D756" s="332"/>
      <c r="E756" s="332"/>
      <c r="F756" s="332"/>
      <c r="G756" s="332"/>
      <c r="H756" s="332"/>
      <c r="I756" s="332"/>
      <c r="J756" s="332"/>
      <c r="K756" s="332"/>
      <c r="L756" s="332"/>
      <c r="M756" s="333"/>
      <c r="N756" s="332"/>
      <c r="O756" s="332"/>
    </row>
    <row r="757" spans="1:15" ht="14.25" customHeight="1">
      <c r="A757" s="332"/>
      <c r="B757" s="332"/>
      <c r="C757" s="332"/>
      <c r="D757" s="332"/>
      <c r="E757" s="332"/>
      <c r="F757" s="332"/>
      <c r="G757" s="332"/>
      <c r="H757" s="332"/>
      <c r="I757" s="332"/>
      <c r="J757" s="332"/>
      <c r="K757" s="332"/>
      <c r="L757" s="332"/>
      <c r="M757" s="333"/>
      <c r="N757" s="332"/>
      <c r="O757" s="332"/>
    </row>
    <row r="758" spans="1:15" ht="14.25" customHeight="1">
      <c r="A758" s="332"/>
      <c r="B758" s="332"/>
      <c r="C758" s="332"/>
      <c r="D758" s="332"/>
      <c r="E758" s="332"/>
      <c r="F758" s="332"/>
      <c r="G758" s="332"/>
      <c r="H758" s="332"/>
      <c r="I758" s="332"/>
      <c r="J758" s="332"/>
      <c r="K758" s="332"/>
      <c r="L758" s="332"/>
      <c r="M758" s="333"/>
      <c r="N758" s="332"/>
      <c r="O758" s="332"/>
    </row>
    <row r="759" spans="1:15" ht="14.25" customHeight="1">
      <c r="A759" s="332"/>
      <c r="B759" s="332"/>
      <c r="C759" s="332"/>
      <c r="D759" s="332"/>
      <c r="E759" s="332"/>
      <c r="F759" s="332"/>
      <c r="G759" s="332"/>
      <c r="H759" s="332"/>
      <c r="I759" s="332"/>
      <c r="J759" s="332"/>
      <c r="K759" s="332"/>
      <c r="L759" s="332"/>
      <c r="M759" s="333"/>
      <c r="N759" s="332"/>
      <c r="O759" s="332"/>
    </row>
    <row r="760" spans="1:15" ht="14.25" customHeight="1">
      <c r="A760" s="332"/>
      <c r="B760" s="332"/>
      <c r="C760" s="332"/>
      <c r="D760" s="332"/>
      <c r="E760" s="332"/>
      <c r="F760" s="332"/>
      <c r="G760" s="332"/>
      <c r="H760" s="332"/>
      <c r="I760" s="332"/>
      <c r="J760" s="332"/>
      <c r="K760" s="332"/>
      <c r="L760" s="332"/>
      <c r="M760" s="333"/>
      <c r="N760" s="332"/>
      <c r="O760" s="332"/>
    </row>
    <row r="761" spans="1:15" ht="14.25" customHeight="1">
      <c r="A761" s="332"/>
      <c r="B761" s="332"/>
      <c r="C761" s="332"/>
      <c r="D761" s="332"/>
      <c r="E761" s="332"/>
      <c r="F761" s="332"/>
      <c r="G761" s="332"/>
      <c r="H761" s="332"/>
      <c r="I761" s="332"/>
      <c r="J761" s="332"/>
      <c r="K761" s="332"/>
      <c r="L761" s="332"/>
      <c r="M761" s="333"/>
      <c r="N761" s="332"/>
      <c r="O761" s="332"/>
    </row>
    <row r="762" spans="1:15" ht="14.25" customHeight="1">
      <c r="A762" s="332"/>
      <c r="B762" s="332"/>
      <c r="C762" s="332"/>
      <c r="D762" s="332"/>
      <c r="E762" s="332"/>
      <c r="F762" s="332"/>
      <c r="G762" s="332"/>
      <c r="H762" s="332"/>
      <c r="I762" s="332"/>
      <c r="J762" s="332"/>
      <c r="K762" s="332"/>
      <c r="L762" s="332"/>
      <c r="M762" s="333"/>
      <c r="N762" s="332"/>
      <c r="O762" s="332"/>
    </row>
    <row r="763" spans="1:15" ht="14.25" customHeight="1">
      <c r="A763" s="332"/>
      <c r="B763" s="332"/>
      <c r="C763" s="332"/>
      <c r="D763" s="332"/>
      <c r="E763" s="332"/>
      <c r="F763" s="332"/>
      <c r="G763" s="332"/>
      <c r="H763" s="332"/>
      <c r="I763" s="332"/>
      <c r="J763" s="332"/>
      <c r="K763" s="332"/>
      <c r="L763" s="332"/>
      <c r="M763" s="333"/>
      <c r="N763" s="332"/>
      <c r="O763" s="332"/>
    </row>
    <row r="764" spans="1:15" ht="14.25" customHeight="1">
      <c r="A764" s="332"/>
      <c r="B764" s="332"/>
      <c r="C764" s="332"/>
      <c r="D764" s="332"/>
      <c r="E764" s="332"/>
      <c r="F764" s="332"/>
      <c r="G764" s="332"/>
      <c r="H764" s="332"/>
      <c r="I764" s="332"/>
      <c r="J764" s="332"/>
      <c r="K764" s="332"/>
      <c r="L764" s="332"/>
      <c r="M764" s="333"/>
      <c r="N764" s="332"/>
      <c r="O764" s="332"/>
    </row>
    <row r="765" spans="1:15" ht="14.25" customHeight="1">
      <c r="A765" s="332"/>
      <c r="B765" s="332"/>
      <c r="C765" s="332"/>
      <c r="D765" s="332"/>
      <c r="E765" s="332"/>
      <c r="F765" s="332"/>
      <c r="G765" s="332"/>
      <c r="H765" s="332"/>
      <c r="I765" s="332"/>
      <c r="J765" s="332"/>
      <c r="K765" s="332"/>
      <c r="L765" s="332"/>
      <c r="M765" s="333"/>
      <c r="N765" s="332"/>
      <c r="O765" s="332"/>
    </row>
    <row r="766" spans="1:15" ht="14.25" customHeight="1">
      <c r="A766" s="332"/>
      <c r="B766" s="332"/>
      <c r="C766" s="332"/>
      <c r="D766" s="332"/>
      <c r="E766" s="332"/>
      <c r="F766" s="332"/>
      <c r="G766" s="332"/>
      <c r="H766" s="332"/>
      <c r="I766" s="332"/>
      <c r="J766" s="332"/>
      <c r="K766" s="332"/>
      <c r="L766" s="332"/>
      <c r="M766" s="333"/>
      <c r="N766" s="332"/>
      <c r="O766" s="332"/>
    </row>
    <row r="767" spans="1:15" ht="14.25" customHeight="1">
      <c r="A767" s="332"/>
      <c r="B767" s="332"/>
      <c r="C767" s="332"/>
      <c r="D767" s="332"/>
      <c r="E767" s="332"/>
      <c r="F767" s="332"/>
      <c r="G767" s="332"/>
      <c r="H767" s="332"/>
      <c r="I767" s="332"/>
      <c r="J767" s="332"/>
      <c r="K767" s="332"/>
      <c r="L767" s="332"/>
      <c r="M767" s="333"/>
      <c r="N767" s="332"/>
      <c r="O767" s="332"/>
    </row>
    <row r="768" spans="1:15" ht="14.25" customHeight="1">
      <c r="A768" s="332"/>
      <c r="B768" s="332"/>
      <c r="C768" s="332"/>
      <c r="D768" s="332"/>
      <c r="E768" s="332"/>
      <c r="F768" s="332"/>
      <c r="G768" s="332"/>
      <c r="H768" s="332"/>
      <c r="I768" s="332"/>
      <c r="J768" s="332"/>
      <c r="K768" s="332"/>
      <c r="L768" s="332"/>
      <c r="M768" s="333"/>
      <c r="N768" s="332"/>
      <c r="O768" s="332"/>
    </row>
    <row r="769" spans="1:15" ht="14.25" customHeight="1">
      <c r="A769" s="332"/>
      <c r="B769" s="332"/>
      <c r="C769" s="332"/>
      <c r="D769" s="332"/>
      <c r="E769" s="332"/>
      <c r="F769" s="332"/>
      <c r="G769" s="332"/>
      <c r="H769" s="332"/>
      <c r="I769" s="332"/>
      <c r="J769" s="332"/>
      <c r="K769" s="332"/>
      <c r="L769" s="332"/>
      <c r="M769" s="333"/>
      <c r="N769" s="332"/>
      <c r="O769" s="332"/>
    </row>
    <row r="770" spans="1:15" ht="14.25" customHeight="1">
      <c r="A770" s="332"/>
      <c r="B770" s="332"/>
      <c r="C770" s="332"/>
      <c r="D770" s="332"/>
      <c r="E770" s="332"/>
      <c r="F770" s="332"/>
      <c r="G770" s="332"/>
      <c r="H770" s="332"/>
      <c r="I770" s="332"/>
      <c r="J770" s="332"/>
      <c r="K770" s="332"/>
      <c r="L770" s="332"/>
      <c r="M770" s="333"/>
      <c r="N770" s="332"/>
      <c r="O770" s="332"/>
    </row>
    <row r="771" spans="1:15" ht="14.25" customHeight="1">
      <c r="A771" s="332"/>
      <c r="B771" s="332"/>
      <c r="C771" s="332"/>
      <c r="D771" s="332"/>
      <c r="E771" s="332"/>
      <c r="F771" s="332"/>
      <c r="G771" s="332"/>
      <c r="H771" s="332"/>
      <c r="I771" s="332"/>
      <c r="J771" s="332"/>
      <c r="K771" s="332"/>
      <c r="L771" s="332"/>
      <c r="M771" s="333"/>
      <c r="N771" s="332"/>
      <c r="O771" s="332"/>
    </row>
    <row r="772" spans="1:15" ht="14.25" customHeight="1">
      <c r="A772" s="332"/>
      <c r="B772" s="332"/>
      <c r="C772" s="332"/>
      <c r="D772" s="332"/>
      <c r="E772" s="332"/>
      <c r="F772" s="332"/>
      <c r="G772" s="332"/>
      <c r="H772" s="332"/>
      <c r="I772" s="332"/>
      <c r="J772" s="332"/>
      <c r="K772" s="332"/>
      <c r="L772" s="332"/>
      <c r="M772" s="333"/>
      <c r="N772" s="332"/>
      <c r="O772" s="332"/>
    </row>
    <row r="773" spans="1:15" ht="14.25" customHeight="1">
      <c r="A773" s="332"/>
      <c r="B773" s="332"/>
      <c r="C773" s="332"/>
      <c r="D773" s="332"/>
      <c r="E773" s="332"/>
      <c r="F773" s="332"/>
      <c r="G773" s="332"/>
      <c r="H773" s="332"/>
      <c r="I773" s="332"/>
      <c r="J773" s="332"/>
      <c r="K773" s="332"/>
      <c r="L773" s="332"/>
      <c r="M773" s="333"/>
      <c r="N773" s="332"/>
      <c r="O773" s="332"/>
    </row>
    <row r="774" spans="1:15" ht="14.25" customHeight="1">
      <c r="A774" s="332"/>
      <c r="B774" s="332"/>
      <c r="C774" s="332"/>
      <c r="D774" s="332"/>
      <c r="E774" s="332"/>
      <c r="F774" s="332"/>
      <c r="G774" s="332"/>
      <c r="H774" s="332"/>
      <c r="I774" s="332"/>
      <c r="J774" s="332"/>
      <c r="K774" s="332"/>
      <c r="L774" s="332"/>
      <c r="M774" s="333"/>
      <c r="N774" s="332"/>
      <c r="O774" s="332"/>
    </row>
    <row r="775" spans="1:15" ht="14.25" customHeight="1">
      <c r="A775" s="332"/>
      <c r="B775" s="332"/>
      <c r="C775" s="332"/>
      <c r="D775" s="332"/>
      <c r="E775" s="332"/>
      <c r="F775" s="332"/>
      <c r="G775" s="332"/>
      <c r="H775" s="332"/>
      <c r="I775" s="332"/>
      <c r="J775" s="332"/>
      <c r="K775" s="332"/>
      <c r="L775" s="332"/>
      <c r="M775" s="333"/>
      <c r="N775" s="332"/>
      <c r="O775" s="332"/>
    </row>
    <row r="776" spans="1:15" ht="14.25" customHeight="1">
      <c r="A776" s="332"/>
      <c r="B776" s="332"/>
      <c r="C776" s="332"/>
      <c r="D776" s="332"/>
      <c r="E776" s="332"/>
      <c r="F776" s="332"/>
      <c r="G776" s="332"/>
      <c r="H776" s="332"/>
      <c r="I776" s="332"/>
      <c r="J776" s="332"/>
      <c r="K776" s="332"/>
      <c r="L776" s="332"/>
      <c r="M776" s="333"/>
      <c r="N776" s="332"/>
      <c r="O776" s="332"/>
    </row>
    <row r="777" spans="1:15" ht="14.25" customHeight="1">
      <c r="A777" s="332"/>
      <c r="B777" s="332"/>
      <c r="C777" s="332"/>
      <c r="D777" s="332"/>
      <c r="E777" s="332"/>
      <c r="F777" s="332"/>
      <c r="G777" s="332"/>
      <c r="H777" s="332"/>
      <c r="I777" s="332"/>
      <c r="J777" s="332"/>
      <c r="K777" s="332"/>
      <c r="L777" s="332"/>
      <c r="M777" s="333"/>
      <c r="N777" s="332"/>
      <c r="O777" s="332"/>
    </row>
    <row r="778" spans="1:15" ht="14.25" customHeight="1">
      <c r="A778" s="332"/>
      <c r="B778" s="332"/>
      <c r="C778" s="332"/>
      <c r="D778" s="332"/>
      <c r="E778" s="332"/>
      <c r="F778" s="332"/>
      <c r="G778" s="332"/>
      <c r="H778" s="332"/>
      <c r="I778" s="332"/>
      <c r="J778" s="332"/>
      <c r="K778" s="332"/>
      <c r="L778" s="332"/>
      <c r="M778" s="333"/>
      <c r="N778" s="332"/>
      <c r="O778" s="332"/>
    </row>
    <row r="779" spans="1:15" ht="14.25" customHeight="1">
      <c r="A779" s="332"/>
      <c r="B779" s="332"/>
      <c r="C779" s="332"/>
      <c r="D779" s="332"/>
      <c r="E779" s="332"/>
      <c r="F779" s="332"/>
      <c r="G779" s="332"/>
      <c r="H779" s="332"/>
      <c r="I779" s="332"/>
      <c r="J779" s="332"/>
      <c r="K779" s="332"/>
      <c r="L779" s="332"/>
      <c r="M779" s="333"/>
      <c r="N779" s="332"/>
      <c r="O779" s="332"/>
    </row>
    <row r="780" spans="1:15" ht="14.25" customHeight="1">
      <c r="A780" s="332"/>
      <c r="B780" s="332"/>
      <c r="C780" s="332"/>
      <c r="D780" s="332"/>
      <c r="E780" s="332"/>
      <c r="F780" s="332"/>
      <c r="G780" s="332"/>
      <c r="H780" s="332"/>
      <c r="I780" s="332"/>
      <c r="J780" s="332"/>
      <c r="K780" s="332"/>
      <c r="L780" s="332"/>
      <c r="M780" s="333"/>
      <c r="N780" s="332"/>
      <c r="O780" s="332"/>
    </row>
    <row r="781" spans="1:15" ht="14.25" customHeight="1">
      <c r="A781" s="332"/>
      <c r="B781" s="332"/>
      <c r="C781" s="332"/>
      <c r="D781" s="332"/>
      <c r="E781" s="332"/>
      <c r="F781" s="332"/>
      <c r="G781" s="332"/>
      <c r="H781" s="332"/>
      <c r="I781" s="332"/>
      <c r="J781" s="332"/>
      <c r="K781" s="332"/>
      <c r="L781" s="332"/>
      <c r="M781" s="333"/>
      <c r="N781" s="332"/>
      <c r="O781" s="332"/>
    </row>
    <row r="782" spans="1:15" ht="14.25" customHeight="1">
      <c r="A782" s="332"/>
      <c r="B782" s="332"/>
      <c r="C782" s="332"/>
      <c r="D782" s="332"/>
      <c r="E782" s="332"/>
      <c r="F782" s="332"/>
      <c r="G782" s="332"/>
      <c r="H782" s="332"/>
      <c r="I782" s="332"/>
      <c r="J782" s="332"/>
      <c r="K782" s="332"/>
      <c r="L782" s="332"/>
      <c r="M782" s="333"/>
      <c r="N782" s="332"/>
      <c r="O782" s="332"/>
    </row>
    <row r="783" spans="1:15" ht="14.25" customHeight="1">
      <c r="A783" s="332"/>
      <c r="B783" s="332"/>
      <c r="C783" s="332"/>
      <c r="D783" s="332"/>
      <c r="E783" s="332"/>
      <c r="F783" s="332"/>
      <c r="G783" s="332"/>
      <c r="H783" s="332"/>
      <c r="I783" s="332"/>
      <c r="J783" s="332"/>
      <c r="K783" s="332"/>
      <c r="L783" s="332"/>
      <c r="M783" s="333"/>
      <c r="N783" s="332"/>
      <c r="O783" s="332"/>
    </row>
    <row r="784" spans="1:15" ht="14.25" customHeight="1">
      <c r="A784" s="332"/>
      <c r="B784" s="332"/>
      <c r="C784" s="332"/>
      <c r="D784" s="332"/>
      <c r="E784" s="332"/>
      <c r="F784" s="332"/>
      <c r="G784" s="332"/>
      <c r="H784" s="332"/>
      <c r="I784" s="332"/>
      <c r="J784" s="332"/>
      <c r="K784" s="332"/>
      <c r="L784" s="332"/>
      <c r="M784" s="333"/>
      <c r="N784" s="332"/>
      <c r="O784" s="332"/>
    </row>
    <row r="785" spans="1:15" ht="14.25" customHeight="1">
      <c r="A785" s="332"/>
      <c r="B785" s="332"/>
      <c r="C785" s="332"/>
      <c r="D785" s="332"/>
      <c r="E785" s="332"/>
      <c r="F785" s="332"/>
      <c r="G785" s="332"/>
      <c r="H785" s="332"/>
      <c r="I785" s="332"/>
      <c r="J785" s="332"/>
      <c r="K785" s="332"/>
      <c r="L785" s="332"/>
      <c r="M785" s="333"/>
      <c r="N785" s="332"/>
      <c r="O785" s="332"/>
    </row>
    <row r="786" spans="1:15" ht="14.25" customHeight="1">
      <c r="A786" s="332"/>
      <c r="B786" s="332"/>
      <c r="C786" s="332"/>
      <c r="D786" s="332"/>
      <c r="E786" s="332"/>
      <c r="F786" s="332"/>
      <c r="G786" s="332"/>
      <c r="H786" s="332"/>
      <c r="I786" s="332"/>
      <c r="J786" s="332"/>
      <c r="K786" s="332"/>
      <c r="L786" s="332"/>
      <c r="M786" s="333"/>
      <c r="N786" s="332"/>
      <c r="O786" s="332"/>
    </row>
    <row r="787" spans="1:15" ht="14.25" customHeight="1">
      <c r="A787" s="332"/>
      <c r="B787" s="332"/>
      <c r="C787" s="332"/>
      <c r="D787" s="332"/>
      <c r="E787" s="332"/>
      <c r="F787" s="332"/>
      <c r="G787" s="332"/>
      <c r="H787" s="332"/>
      <c r="I787" s="332"/>
      <c r="J787" s="332"/>
      <c r="K787" s="332"/>
      <c r="L787" s="332"/>
      <c r="M787" s="333"/>
      <c r="N787" s="332"/>
      <c r="O787" s="332"/>
    </row>
    <row r="788" spans="1:15" ht="14.25" customHeight="1">
      <c r="A788" s="332"/>
      <c r="B788" s="332"/>
      <c r="C788" s="332"/>
      <c r="D788" s="332"/>
      <c r="E788" s="332"/>
      <c r="F788" s="332"/>
      <c r="G788" s="332"/>
      <c r="H788" s="332"/>
      <c r="I788" s="332"/>
      <c r="J788" s="332"/>
      <c r="K788" s="332"/>
      <c r="L788" s="332"/>
      <c r="M788" s="333"/>
      <c r="N788" s="332"/>
      <c r="O788" s="332"/>
    </row>
    <row r="789" spans="1:15" ht="14.25" customHeight="1">
      <c r="A789" s="332"/>
      <c r="B789" s="332"/>
      <c r="C789" s="332"/>
      <c r="D789" s="332"/>
      <c r="E789" s="332"/>
      <c r="F789" s="332"/>
      <c r="G789" s="332"/>
      <c r="H789" s="332"/>
      <c r="I789" s="332"/>
      <c r="J789" s="332"/>
      <c r="K789" s="332"/>
      <c r="L789" s="332"/>
      <c r="M789" s="333"/>
      <c r="N789" s="332"/>
      <c r="O789" s="332"/>
    </row>
    <row r="790" spans="1:15" ht="14.25" customHeight="1">
      <c r="A790" s="332"/>
      <c r="B790" s="332"/>
      <c r="C790" s="332"/>
      <c r="D790" s="332"/>
      <c r="E790" s="332"/>
      <c r="F790" s="332"/>
      <c r="G790" s="332"/>
      <c r="H790" s="332"/>
      <c r="I790" s="332"/>
      <c r="J790" s="332"/>
      <c r="K790" s="332"/>
      <c r="L790" s="332"/>
      <c r="M790" s="333"/>
      <c r="N790" s="332"/>
      <c r="O790" s="332"/>
    </row>
    <row r="791" spans="1:15" ht="14.25" customHeight="1">
      <c r="A791" s="332"/>
      <c r="B791" s="332"/>
      <c r="C791" s="332"/>
      <c r="D791" s="332"/>
      <c r="E791" s="332"/>
      <c r="F791" s="332"/>
      <c r="G791" s="332"/>
      <c r="H791" s="332"/>
      <c r="I791" s="332"/>
      <c r="J791" s="332"/>
      <c r="K791" s="332"/>
      <c r="L791" s="332"/>
      <c r="M791" s="333"/>
      <c r="N791" s="332"/>
      <c r="O791" s="332"/>
    </row>
    <row r="792" spans="1:15" ht="14.25" customHeight="1">
      <c r="A792" s="332"/>
      <c r="B792" s="332"/>
      <c r="C792" s="332"/>
      <c r="D792" s="332"/>
      <c r="E792" s="332"/>
      <c r="F792" s="332"/>
      <c r="G792" s="332"/>
      <c r="H792" s="332"/>
      <c r="I792" s="332"/>
      <c r="J792" s="332"/>
      <c r="K792" s="332"/>
      <c r="L792" s="332"/>
      <c r="M792" s="333"/>
      <c r="N792" s="332"/>
      <c r="O792" s="332"/>
    </row>
    <row r="793" spans="1:15" ht="14.25" customHeight="1">
      <c r="A793" s="332"/>
      <c r="B793" s="332"/>
      <c r="C793" s="332"/>
      <c r="D793" s="332"/>
      <c r="E793" s="332"/>
      <c r="F793" s="332"/>
      <c r="G793" s="332"/>
      <c r="H793" s="332"/>
      <c r="I793" s="332"/>
      <c r="J793" s="332"/>
      <c r="K793" s="332"/>
      <c r="L793" s="332"/>
      <c r="M793" s="333"/>
      <c r="N793" s="332"/>
      <c r="O793" s="332"/>
    </row>
    <row r="794" spans="1:15" ht="14.25" customHeight="1">
      <c r="A794" s="332"/>
      <c r="B794" s="332"/>
      <c r="C794" s="332"/>
      <c r="D794" s="332"/>
      <c r="E794" s="332"/>
      <c r="F794" s="332"/>
      <c r="G794" s="332"/>
      <c r="H794" s="332"/>
      <c r="I794" s="332"/>
      <c r="J794" s="332"/>
      <c r="K794" s="332"/>
      <c r="L794" s="332"/>
      <c r="M794" s="333"/>
      <c r="N794" s="332"/>
      <c r="O794" s="332"/>
    </row>
    <row r="795" spans="1:15" ht="14.25" customHeight="1">
      <c r="A795" s="332"/>
      <c r="B795" s="332"/>
      <c r="C795" s="332"/>
      <c r="D795" s="332"/>
      <c r="E795" s="332"/>
      <c r="F795" s="332"/>
      <c r="G795" s="332"/>
      <c r="H795" s="332"/>
      <c r="I795" s="332"/>
      <c r="J795" s="332"/>
      <c r="K795" s="332"/>
      <c r="L795" s="332"/>
      <c r="M795" s="333"/>
      <c r="N795" s="332"/>
      <c r="O795" s="332"/>
    </row>
    <row r="796" spans="1:15" ht="14.25" customHeight="1">
      <c r="A796" s="332"/>
      <c r="B796" s="332"/>
      <c r="C796" s="332"/>
      <c r="D796" s="332"/>
      <c r="E796" s="332"/>
      <c r="F796" s="332"/>
      <c r="G796" s="332"/>
      <c r="H796" s="332"/>
      <c r="I796" s="332"/>
      <c r="J796" s="332"/>
      <c r="K796" s="332"/>
      <c r="L796" s="332"/>
      <c r="M796" s="333"/>
      <c r="N796" s="332"/>
      <c r="O796" s="332"/>
    </row>
    <row r="797" spans="1:15" ht="14.25" customHeight="1">
      <c r="A797" s="332"/>
      <c r="B797" s="332"/>
      <c r="C797" s="332"/>
      <c r="D797" s="332"/>
      <c r="E797" s="332"/>
      <c r="F797" s="332"/>
      <c r="G797" s="332"/>
      <c r="H797" s="332"/>
      <c r="I797" s="332"/>
      <c r="J797" s="332"/>
      <c r="K797" s="332"/>
      <c r="L797" s="332"/>
      <c r="M797" s="333"/>
      <c r="N797" s="332"/>
      <c r="O797" s="332"/>
    </row>
    <row r="798" spans="1:15" ht="14.25" customHeight="1">
      <c r="A798" s="332"/>
      <c r="B798" s="332"/>
      <c r="C798" s="332"/>
      <c r="D798" s="332"/>
      <c r="E798" s="332"/>
      <c r="F798" s="332"/>
      <c r="G798" s="332"/>
      <c r="H798" s="332"/>
      <c r="I798" s="332"/>
      <c r="J798" s="332"/>
      <c r="K798" s="332"/>
      <c r="L798" s="332"/>
      <c r="M798" s="333"/>
      <c r="N798" s="332"/>
      <c r="O798" s="332"/>
    </row>
    <row r="799" spans="1:15" ht="14.25" customHeight="1">
      <c r="A799" s="332"/>
      <c r="B799" s="332"/>
      <c r="C799" s="332"/>
      <c r="D799" s="332"/>
      <c r="E799" s="332"/>
      <c r="F799" s="332"/>
      <c r="G799" s="332"/>
      <c r="H799" s="332"/>
      <c r="I799" s="332"/>
      <c r="J799" s="332"/>
      <c r="K799" s="332"/>
      <c r="L799" s="332"/>
      <c r="M799" s="333"/>
      <c r="N799" s="332"/>
      <c r="O799" s="332"/>
    </row>
    <row r="800" spans="1:15" ht="14.25" customHeight="1">
      <c r="A800" s="332"/>
      <c r="B800" s="332"/>
      <c r="C800" s="332"/>
      <c r="D800" s="332"/>
      <c r="E800" s="332"/>
      <c r="F800" s="332"/>
      <c r="G800" s="332"/>
      <c r="H800" s="332"/>
      <c r="I800" s="332"/>
      <c r="J800" s="332"/>
      <c r="K800" s="332"/>
      <c r="L800" s="332"/>
      <c r="M800" s="333"/>
      <c r="N800" s="332"/>
      <c r="O800" s="332"/>
    </row>
    <row r="801" spans="1:15" ht="14.25" customHeight="1">
      <c r="A801" s="332"/>
      <c r="B801" s="332"/>
      <c r="C801" s="332"/>
      <c r="D801" s="332"/>
      <c r="E801" s="332"/>
      <c r="F801" s="332"/>
      <c r="G801" s="332"/>
      <c r="H801" s="332"/>
      <c r="I801" s="332"/>
      <c r="J801" s="332"/>
      <c r="K801" s="332"/>
      <c r="L801" s="332"/>
      <c r="M801" s="333"/>
      <c r="N801" s="332"/>
      <c r="O801" s="332"/>
    </row>
    <row r="802" spans="1:15" ht="14.25" customHeight="1">
      <c r="A802" s="332"/>
      <c r="B802" s="332"/>
      <c r="C802" s="332"/>
      <c r="D802" s="332"/>
      <c r="E802" s="332"/>
      <c r="F802" s="332"/>
      <c r="G802" s="332"/>
      <c r="H802" s="332"/>
      <c r="I802" s="332"/>
      <c r="J802" s="332"/>
      <c r="K802" s="332"/>
      <c r="L802" s="332"/>
      <c r="M802" s="333"/>
      <c r="N802" s="332"/>
      <c r="O802" s="332"/>
    </row>
    <row r="803" spans="1:15" ht="14.25" customHeight="1">
      <c r="A803" s="332"/>
      <c r="B803" s="332"/>
      <c r="C803" s="332"/>
      <c r="D803" s="332"/>
      <c r="E803" s="332"/>
      <c r="F803" s="332"/>
      <c r="G803" s="332"/>
      <c r="H803" s="332"/>
      <c r="I803" s="332"/>
      <c r="J803" s="332"/>
      <c r="K803" s="332"/>
      <c r="L803" s="332"/>
      <c r="M803" s="333"/>
      <c r="N803" s="332"/>
      <c r="O803" s="332"/>
    </row>
    <row r="804" spans="1:15" ht="14.25" customHeight="1">
      <c r="A804" s="332"/>
      <c r="B804" s="332"/>
      <c r="C804" s="332"/>
      <c r="D804" s="332"/>
      <c r="E804" s="332"/>
      <c r="F804" s="332"/>
      <c r="G804" s="332"/>
      <c r="H804" s="332"/>
      <c r="I804" s="332"/>
      <c r="J804" s="332"/>
      <c r="K804" s="332"/>
      <c r="L804" s="332"/>
      <c r="M804" s="333"/>
      <c r="N804" s="332"/>
      <c r="O804" s="332"/>
    </row>
    <row r="805" spans="1:15" ht="14.25" customHeight="1">
      <c r="A805" s="332"/>
      <c r="B805" s="332"/>
      <c r="C805" s="332"/>
      <c r="D805" s="332"/>
      <c r="E805" s="332"/>
      <c r="F805" s="332"/>
      <c r="G805" s="332"/>
      <c r="H805" s="332"/>
      <c r="I805" s="332"/>
      <c r="J805" s="332"/>
      <c r="K805" s="332"/>
      <c r="L805" s="332"/>
      <c r="M805" s="333"/>
      <c r="N805" s="332"/>
      <c r="O805" s="332"/>
    </row>
    <row r="806" spans="1:15" ht="14.25" customHeight="1">
      <c r="A806" s="332"/>
      <c r="B806" s="332"/>
      <c r="C806" s="332"/>
      <c r="D806" s="332"/>
      <c r="E806" s="332"/>
      <c r="F806" s="332"/>
      <c r="G806" s="332"/>
      <c r="H806" s="332"/>
      <c r="I806" s="332"/>
      <c r="J806" s="332"/>
      <c r="K806" s="332"/>
      <c r="L806" s="332"/>
      <c r="M806" s="333"/>
      <c r="N806" s="332"/>
      <c r="O806" s="332"/>
    </row>
    <row r="807" spans="1:15" ht="14.25" customHeight="1">
      <c r="A807" s="332"/>
      <c r="B807" s="332"/>
      <c r="C807" s="332"/>
      <c r="D807" s="332"/>
      <c r="E807" s="332"/>
      <c r="F807" s="332"/>
      <c r="G807" s="332"/>
      <c r="H807" s="332"/>
      <c r="I807" s="332"/>
      <c r="J807" s="332"/>
      <c r="K807" s="332"/>
      <c r="L807" s="332"/>
      <c r="M807" s="333"/>
      <c r="N807" s="332"/>
      <c r="O807" s="332"/>
    </row>
    <row r="808" spans="1:15" ht="14.25" customHeight="1">
      <c r="A808" s="332"/>
      <c r="B808" s="332"/>
      <c r="C808" s="332"/>
      <c r="D808" s="332"/>
      <c r="E808" s="332"/>
      <c r="F808" s="332"/>
      <c r="G808" s="332"/>
      <c r="H808" s="332"/>
      <c r="I808" s="332"/>
      <c r="J808" s="332"/>
      <c r="K808" s="332"/>
      <c r="L808" s="332"/>
      <c r="M808" s="333"/>
      <c r="N808" s="332"/>
      <c r="O808" s="332"/>
    </row>
    <row r="809" spans="1:15" ht="14.25" customHeight="1">
      <c r="A809" s="332"/>
      <c r="B809" s="332"/>
      <c r="C809" s="332"/>
      <c r="D809" s="332"/>
      <c r="E809" s="332"/>
      <c r="F809" s="332"/>
      <c r="G809" s="332"/>
      <c r="H809" s="332"/>
      <c r="I809" s="332"/>
      <c r="J809" s="332"/>
      <c r="K809" s="332"/>
      <c r="L809" s="332"/>
      <c r="M809" s="333"/>
      <c r="N809" s="332"/>
      <c r="O809" s="332"/>
    </row>
    <row r="810" spans="1:15" ht="14.25" customHeight="1">
      <c r="A810" s="332"/>
      <c r="B810" s="332"/>
      <c r="C810" s="332"/>
      <c r="D810" s="332"/>
      <c r="E810" s="332"/>
      <c r="F810" s="332"/>
      <c r="G810" s="332"/>
      <c r="H810" s="332"/>
      <c r="I810" s="332"/>
      <c r="J810" s="332"/>
      <c r="K810" s="332"/>
      <c r="L810" s="332"/>
      <c r="M810" s="333"/>
      <c r="N810" s="332"/>
      <c r="O810" s="332"/>
    </row>
    <row r="811" spans="1:15" ht="14.25" customHeight="1">
      <c r="A811" s="332"/>
      <c r="B811" s="332"/>
      <c r="C811" s="332"/>
      <c r="D811" s="332"/>
      <c r="E811" s="332"/>
      <c r="F811" s="332"/>
      <c r="G811" s="332"/>
      <c r="H811" s="332"/>
      <c r="I811" s="332"/>
      <c r="J811" s="332"/>
      <c r="K811" s="332"/>
      <c r="L811" s="332"/>
      <c r="M811" s="333"/>
      <c r="N811" s="332"/>
      <c r="O811" s="332"/>
    </row>
    <row r="812" spans="1:15" ht="14.25" customHeight="1">
      <c r="A812" s="332"/>
      <c r="B812" s="332"/>
      <c r="C812" s="332"/>
      <c r="D812" s="332"/>
      <c r="E812" s="332"/>
      <c r="F812" s="332"/>
      <c r="G812" s="332"/>
      <c r="H812" s="332"/>
      <c r="I812" s="332"/>
      <c r="J812" s="332"/>
      <c r="K812" s="332"/>
      <c r="L812" s="332"/>
      <c r="M812" s="333"/>
      <c r="N812" s="332"/>
      <c r="O812" s="332"/>
    </row>
    <row r="813" spans="1:15" ht="14.25" customHeight="1">
      <c r="A813" s="332"/>
      <c r="B813" s="332"/>
      <c r="C813" s="332"/>
      <c r="D813" s="332"/>
      <c r="E813" s="332"/>
      <c r="F813" s="332"/>
      <c r="G813" s="332"/>
      <c r="H813" s="332"/>
      <c r="I813" s="332"/>
      <c r="J813" s="332"/>
      <c r="K813" s="332"/>
      <c r="L813" s="332"/>
      <c r="M813" s="333"/>
      <c r="N813" s="332"/>
      <c r="O813" s="332"/>
    </row>
    <row r="814" spans="1:15" ht="14.25" customHeight="1">
      <c r="A814" s="332"/>
      <c r="B814" s="332"/>
      <c r="C814" s="332"/>
      <c r="D814" s="332"/>
      <c r="E814" s="332"/>
      <c r="F814" s="332"/>
      <c r="G814" s="332"/>
      <c r="H814" s="332"/>
      <c r="I814" s="332"/>
      <c r="J814" s="332"/>
      <c r="K814" s="332"/>
      <c r="L814" s="332"/>
      <c r="M814" s="333"/>
      <c r="N814" s="332"/>
      <c r="O814" s="332"/>
    </row>
    <row r="815" spans="1:15" ht="14.25" customHeight="1">
      <c r="A815" s="332"/>
      <c r="B815" s="332"/>
      <c r="C815" s="332"/>
      <c r="D815" s="332"/>
      <c r="E815" s="332"/>
      <c r="F815" s="332"/>
      <c r="G815" s="332"/>
      <c r="H815" s="332"/>
      <c r="I815" s="332"/>
      <c r="J815" s="332"/>
      <c r="K815" s="332"/>
      <c r="L815" s="332"/>
      <c r="M815" s="333"/>
      <c r="N815" s="332"/>
      <c r="O815" s="332"/>
    </row>
    <row r="816" spans="1:15" ht="14.25" customHeight="1">
      <c r="A816" s="332"/>
      <c r="B816" s="332"/>
      <c r="C816" s="332"/>
      <c r="D816" s="332"/>
      <c r="E816" s="332"/>
      <c r="F816" s="332"/>
      <c r="G816" s="332"/>
      <c r="H816" s="332"/>
      <c r="I816" s="332"/>
      <c r="J816" s="332"/>
      <c r="K816" s="332"/>
      <c r="L816" s="332"/>
      <c r="M816" s="333"/>
      <c r="N816" s="332"/>
      <c r="O816" s="332"/>
    </row>
    <row r="817" spans="1:15" ht="14.25" customHeight="1">
      <c r="A817" s="332"/>
      <c r="B817" s="332"/>
      <c r="C817" s="332"/>
      <c r="D817" s="332"/>
      <c r="E817" s="332"/>
      <c r="F817" s="332"/>
      <c r="G817" s="332"/>
      <c r="H817" s="332"/>
      <c r="I817" s="332"/>
      <c r="J817" s="332"/>
      <c r="K817" s="332"/>
      <c r="L817" s="332"/>
      <c r="M817" s="333"/>
      <c r="N817" s="332"/>
      <c r="O817" s="332"/>
    </row>
    <row r="818" spans="1:15" ht="14.25" customHeight="1">
      <c r="A818" s="332"/>
      <c r="B818" s="332"/>
      <c r="C818" s="332"/>
      <c r="D818" s="332"/>
      <c r="E818" s="332"/>
      <c r="F818" s="332"/>
      <c r="G818" s="332"/>
      <c r="H818" s="332"/>
      <c r="I818" s="332"/>
      <c r="J818" s="332"/>
      <c r="K818" s="332"/>
      <c r="L818" s="332"/>
      <c r="M818" s="333"/>
      <c r="N818" s="332"/>
      <c r="O818" s="332"/>
    </row>
    <row r="819" spans="1:15" ht="14.25" customHeight="1">
      <c r="A819" s="332"/>
      <c r="B819" s="332"/>
      <c r="C819" s="332"/>
      <c r="D819" s="332"/>
      <c r="E819" s="332"/>
      <c r="F819" s="332"/>
      <c r="G819" s="332"/>
      <c r="H819" s="332"/>
      <c r="I819" s="332"/>
      <c r="J819" s="332"/>
      <c r="K819" s="332"/>
      <c r="L819" s="332"/>
      <c r="M819" s="333"/>
      <c r="N819" s="332"/>
      <c r="O819" s="332"/>
    </row>
    <row r="820" spans="1:15" ht="14.25" customHeight="1">
      <c r="A820" s="332"/>
      <c r="B820" s="332"/>
      <c r="C820" s="332"/>
      <c r="D820" s="332"/>
      <c r="E820" s="332"/>
      <c r="F820" s="332"/>
      <c r="G820" s="332"/>
      <c r="H820" s="332"/>
      <c r="I820" s="332"/>
      <c r="J820" s="332"/>
      <c r="K820" s="332"/>
      <c r="L820" s="332"/>
      <c r="M820" s="333"/>
      <c r="N820" s="332"/>
      <c r="O820" s="332"/>
    </row>
    <row r="821" spans="1:15" ht="14.25" customHeight="1">
      <c r="A821" s="332"/>
      <c r="B821" s="332"/>
      <c r="C821" s="332"/>
      <c r="D821" s="332"/>
      <c r="E821" s="332"/>
      <c r="F821" s="332"/>
      <c r="G821" s="332"/>
      <c r="H821" s="332"/>
      <c r="I821" s="332"/>
      <c r="J821" s="332"/>
      <c r="K821" s="332"/>
      <c r="L821" s="332"/>
      <c r="M821" s="333"/>
      <c r="N821" s="332"/>
      <c r="O821" s="332"/>
    </row>
    <row r="822" spans="1:15" ht="14.25" customHeight="1">
      <c r="A822" s="332"/>
      <c r="B822" s="332"/>
      <c r="C822" s="332"/>
      <c r="D822" s="332"/>
      <c r="E822" s="332"/>
      <c r="F822" s="332"/>
      <c r="G822" s="332"/>
      <c r="H822" s="332"/>
      <c r="I822" s="332"/>
      <c r="J822" s="332"/>
      <c r="K822" s="332"/>
      <c r="L822" s="332"/>
      <c r="M822" s="333"/>
      <c r="N822" s="332"/>
      <c r="O822" s="332"/>
    </row>
    <row r="823" spans="1:15" ht="14.25" customHeight="1">
      <c r="A823" s="332"/>
      <c r="B823" s="332"/>
      <c r="C823" s="332"/>
      <c r="D823" s="332"/>
      <c r="E823" s="332"/>
      <c r="F823" s="332"/>
      <c r="G823" s="332"/>
      <c r="H823" s="332"/>
      <c r="I823" s="332"/>
      <c r="J823" s="332"/>
      <c r="K823" s="332"/>
      <c r="L823" s="332"/>
      <c r="M823" s="333"/>
      <c r="N823" s="332"/>
      <c r="O823" s="332"/>
    </row>
    <row r="824" spans="1:15" ht="14.25" customHeight="1">
      <c r="A824" s="332"/>
      <c r="B824" s="332"/>
      <c r="C824" s="332"/>
      <c r="D824" s="332"/>
      <c r="E824" s="332"/>
      <c r="F824" s="332"/>
      <c r="G824" s="332"/>
      <c r="H824" s="332"/>
      <c r="I824" s="332"/>
      <c r="J824" s="332"/>
      <c r="K824" s="332"/>
      <c r="L824" s="332"/>
      <c r="M824" s="333"/>
      <c r="N824" s="332"/>
      <c r="O824" s="332"/>
    </row>
    <row r="825" spans="1:15" ht="14.25" customHeight="1">
      <c r="A825" s="332"/>
      <c r="B825" s="332"/>
      <c r="C825" s="332"/>
      <c r="D825" s="332"/>
      <c r="E825" s="332"/>
      <c r="F825" s="332"/>
      <c r="G825" s="332"/>
      <c r="H825" s="332"/>
      <c r="I825" s="332"/>
      <c r="J825" s="332"/>
      <c r="K825" s="332"/>
      <c r="L825" s="332"/>
      <c r="M825" s="333"/>
      <c r="N825" s="332"/>
      <c r="O825" s="332"/>
    </row>
    <row r="826" spans="1:15" ht="14.25" customHeight="1">
      <c r="A826" s="332"/>
      <c r="B826" s="332"/>
      <c r="C826" s="332"/>
      <c r="D826" s="332"/>
      <c r="E826" s="332"/>
      <c r="F826" s="332"/>
      <c r="G826" s="332"/>
      <c r="H826" s="332"/>
      <c r="I826" s="332"/>
      <c r="J826" s="332"/>
      <c r="K826" s="332"/>
      <c r="L826" s="332"/>
      <c r="M826" s="333"/>
      <c r="N826" s="332"/>
      <c r="O826" s="332"/>
    </row>
    <row r="827" spans="1:15" ht="14.25" customHeight="1">
      <c r="A827" s="332"/>
      <c r="B827" s="332"/>
      <c r="C827" s="332"/>
      <c r="D827" s="332"/>
      <c r="E827" s="332"/>
      <c r="F827" s="332"/>
      <c r="G827" s="332"/>
      <c r="H827" s="332"/>
      <c r="I827" s="332"/>
      <c r="J827" s="332"/>
      <c r="K827" s="332"/>
      <c r="L827" s="332"/>
      <c r="M827" s="333"/>
      <c r="N827" s="332"/>
      <c r="O827" s="332"/>
    </row>
    <row r="828" spans="1:15" ht="14.25" customHeight="1">
      <c r="A828" s="332"/>
      <c r="B828" s="332"/>
      <c r="C828" s="332"/>
      <c r="D828" s="332"/>
      <c r="E828" s="332"/>
      <c r="F828" s="332"/>
      <c r="G828" s="332"/>
      <c r="H828" s="332"/>
      <c r="I828" s="332"/>
      <c r="J828" s="332"/>
      <c r="K828" s="332"/>
      <c r="L828" s="332"/>
      <c r="M828" s="333"/>
      <c r="N828" s="332"/>
      <c r="O828" s="332"/>
    </row>
    <row r="829" spans="1:15" ht="14.25" customHeight="1">
      <c r="A829" s="332"/>
      <c r="B829" s="332"/>
      <c r="C829" s="332"/>
      <c r="D829" s="332"/>
      <c r="E829" s="332"/>
      <c r="F829" s="332"/>
      <c r="G829" s="332"/>
      <c r="H829" s="332"/>
      <c r="I829" s="332"/>
      <c r="J829" s="332"/>
      <c r="K829" s="332"/>
      <c r="L829" s="332"/>
      <c r="M829" s="333"/>
      <c r="N829" s="332"/>
      <c r="O829" s="332"/>
    </row>
    <row r="830" spans="1:15" ht="14.25" customHeight="1">
      <c r="A830" s="332"/>
      <c r="B830" s="332"/>
      <c r="C830" s="332"/>
      <c r="D830" s="332"/>
      <c r="E830" s="332"/>
      <c r="F830" s="332"/>
      <c r="G830" s="332"/>
      <c r="H830" s="332"/>
      <c r="I830" s="332"/>
      <c r="J830" s="332"/>
      <c r="K830" s="332"/>
      <c r="L830" s="332"/>
      <c r="M830" s="333"/>
      <c r="N830" s="332"/>
      <c r="O830" s="332"/>
    </row>
    <row r="831" spans="1:15" ht="14.25" customHeight="1">
      <c r="A831" s="332"/>
      <c r="B831" s="332"/>
      <c r="C831" s="332"/>
      <c r="D831" s="332"/>
      <c r="E831" s="332"/>
      <c r="F831" s="332"/>
      <c r="G831" s="332"/>
      <c r="H831" s="332"/>
      <c r="I831" s="332"/>
      <c r="J831" s="332"/>
      <c r="K831" s="332"/>
      <c r="L831" s="332"/>
      <c r="M831" s="333"/>
      <c r="N831" s="332"/>
      <c r="O831" s="332"/>
    </row>
    <row r="832" spans="1:15" ht="14.25" customHeight="1">
      <c r="A832" s="332"/>
      <c r="B832" s="332"/>
      <c r="C832" s="332"/>
      <c r="D832" s="332"/>
      <c r="E832" s="332"/>
      <c r="F832" s="332"/>
      <c r="G832" s="332"/>
      <c r="H832" s="332"/>
      <c r="I832" s="332"/>
      <c r="J832" s="332"/>
      <c r="K832" s="332"/>
      <c r="L832" s="332"/>
      <c r="M832" s="333"/>
      <c r="N832" s="332"/>
      <c r="O832" s="332"/>
    </row>
    <row r="833" spans="1:15" ht="14.25" customHeight="1">
      <c r="A833" s="332"/>
      <c r="B833" s="332"/>
      <c r="C833" s="332"/>
      <c r="D833" s="332"/>
      <c r="E833" s="332"/>
      <c r="F833" s="332"/>
      <c r="G833" s="332"/>
      <c r="H833" s="332"/>
      <c r="I833" s="332"/>
      <c r="J833" s="332"/>
      <c r="K833" s="332"/>
      <c r="L833" s="332"/>
      <c r="M833" s="333"/>
      <c r="N833" s="332"/>
      <c r="O833" s="332"/>
    </row>
    <row r="834" spans="1:15" ht="14.25" customHeight="1">
      <c r="A834" s="332"/>
      <c r="B834" s="332"/>
      <c r="C834" s="332"/>
      <c r="D834" s="332"/>
      <c r="E834" s="332"/>
      <c r="F834" s="332"/>
      <c r="G834" s="332"/>
      <c r="H834" s="332"/>
      <c r="I834" s="332"/>
      <c r="J834" s="332"/>
      <c r="K834" s="332"/>
      <c r="L834" s="332"/>
      <c r="M834" s="333"/>
      <c r="N834" s="332"/>
      <c r="O834" s="332"/>
    </row>
    <row r="835" spans="1:15" ht="14.25" customHeight="1">
      <c r="A835" s="332"/>
      <c r="B835" s="332"/>
      <c r="C835" s="332"/>
      <c r="D835" s="332"/>
      <c r="E835" s="332"/>
      <c r="F835" s="332"/>
      <c r="G835" s="332"/>
      <c r="H835" s="332"/>
      <c r="I835" s="332"/>
      <c r="J835" s="332"/>
      <c r="K835" s="332"/>
      <c r="L835" s="332"/>
      <c r="M835" s="333"/>
      <c r="N835" s="332"/>
      <c r="O835" s="332"/>
    </row>
    <row r="836" spans="1:15" ht="14.25" customHeight="1">
      <c r="A836" s="332"/>
      <c r="B836" s="332"/>
      <c r="C836" s="332"/>
      <c r="D836" s="332"/>
      <c r="E836" s="332"/>
      <c r="F836" s="332"/>
      <c r="G836" s="332"/>
      <c r="H836" s="332"/>
      <c r="I836" s="332"/>
      <c r="J836" s="332"/>
      <c r="K836" s="332"/>
      <c r="L836" s="332"/>
      <c r="M836" s="333"/>
      <c r="N836" s="332"/>
      <c r="O836" s="332"/>
    </row>
    <row r="837" spans="1:15" ht="14.25" customHeight="1">
      <c r="A837" s="332"/>
      <c r="B837" s="332"/>
      <c r="C837" s="332"/>
      <c r="D837" s="332"/>
      <c r="E837" s="332"/>
      <c r="F837" s="332"/>
      <c r="G837" s="332"/>
      <c r="H837" s="332"/>
      <c r="I837" s="332"/>
      <c r="J837" s="332"/>
      <c r="K837" s="332"/>
      <c r="L837" s="332"/>
      <c r="M837" s="333"/>
      <c r="N837" s="332"/>
      <c r="O837" s="332"/>
    </row>
    <row r="838" spans="1:15" ht="14.25" customHeight="1">
      <c r="A838" s="332"/>
      <c r="B838" s="332"/>
      <c r="C838" s="332"/>
      <c r="D838" s="332"/>
      <c r="E838" s="332"/>
      <c r="F838" s="332"/>
      <c r="G838" s="332"/>
      <c r="H838" s="332"/>
      <c r="I838" s="332"/>
      <c r="J838" s="332"/>
      <c r="K838" s="332"/>
      <c r="L838" s="332"/>
      <c r="M838" s="333"/>
      <c r="N838" s="332"/>
      <c r="O838" s="332"/>
    </row>
    <row r="839" spans="1:15" ht="14.25" customHeight="1">
      <c r="A839" s="332"/>
      <c r="B839" s="332"/>
      <c r="C839" s="332"/>
      <c r="D839" s="332"/>
      <c r="E839" s="332"/>
      <c r="F839" s="332"/>
      <c r="G839" s="332"/>
      <c r="H839" s="332"/>
      <c r="I839" s="332"/>
      <c r="J839" s="332"/>
      <c r="K839" s="332"/>
      <c r="L839" s="332"/>
      <c r="M839" s="333"/>
      <c r="N839" s="332"/>
      <c r="O839" s="332"/>
    </row>
    <row r="840" spans="1:15" ht="14.25" customHeight="1">
      <c r="A840" s="332"/>
      <c r="B840" s="332"/>
      <c r="C840" s="332"/>
      <c r="D840" s="332"/>
      <c r="E840" s="332"/>
      <c r="F840" s="332"/>
      <c r="G840" s="332"/>
      <c r="H840" s="332"/>
      <c r="I840" s="332"/>
      <c r="J840" s="332"/>
      <c r="K840" s="332"/>
      <c r="L840" s="332"/>
      <c r="M840" s="333"/>
      <c r="N840" s="332"/>
      <c r="O840" s="332"/>
    </row>
    <row r="841" spans="1:15" ht="14.25" customHeight="1">
      <c r="A841" s="332"/>
      <c r="B841" s="332"/>
      <c r="C841" s="332"/>
      <c r="D841" s="332"/>
      <c r="E841" s="332"/>
      <c r="F841" s="332"/>
      <c r="G841" s="332"/>
      <c r="H841" s="332"/>
      <c r="I841" s="332"/>
      <c r="J841" s="332"/>
      <c r="K841" s="332"/>
      <c r="L841" s="332"/>
      <c r="M841" s="333"/>
      <c r="N841" s="332"/>
      <c r="O841" s="332"/>
    </row>
    <row r="842" spans="1:15" ht="14.25" customHeight="1">
      <c r="A842" s="332"/>
      <c r="B842" s="332"/>
      <c r="C842" s="332"/>
      <c r="D842" s="332"/>
      <c r="E842" s="332"/>
      <c r="F842" s="332"/>
      <c r="G842" s="332"/>
      <c r="H842" s="332"/>
      <c r="I842" s="332"/>
      <c r="J842" s="332"/>
      <c r="K842" s="332"/>
      <c r="L842" s="332"/>
      <c r="M842" s="333"/>
      <c r="N842" s="332"/>
      <c r="O842" s="332"/>
    </row>
    <row r="843" spans="1:15" ht="14.25" customHeight="1">
      <c r="A843" s="332"/>
      <c r="B843" s="332"/>
      <c r="C843" s="332"/>
      <c r="D843" s="332"/>
      <c r="E843" s="332"/>
      <c r="F843" s="332"/>
      <c r="G843" s="332"/>
      <c r="H843" s="332"/>
      <c r="I843" s="332"/>
      <c r="J843" s="332"/>
      <c r="K843" s="332"/>
      <c r="L843" s="332"/>
      <c r="M843" s="333"/>
      <c r="N843" s="332"/>
      <c r="O843" s="332"/>
    </row>
    <row r="844" spans="1:15" ht="14.25" customHeight="1">
      <c r="A844" s="332"/>
      <c r="B844" s="332"/>
      <c r="C844" s="332"/>
      <c r="D844" s="332"/>
      <c r="E844" s="332"/>
      <c r="F844" s="332"/>
      <c r="G844" s="332"/>
      <c r="H844" s="332"/>
      <c r="I844" s="332"/>
      <c r="J844" s="332"/>
      <c r="K844" s="332"/>
      <c r="L844" s="332"/>
      <c r="M844" s="333"/>
      <c r="N844" s="332"/>
      <c r="O844" s="332"/>
    </row>
    <row r="845" spans="1:15" ht="14.25" customHeight="1">
      <c r="A845" s="332"/>
      <c r="B845" s="332"/>
      <c r="C845" s="332"/>
      <c r="D845" s="332"/>
      <c r="E845" s="332"/>
      <c r="F845" s="332"/>
      <c r="G845" s="332"/>
      <c r="H845" s="332"/>
      <c r="I845" s="332"/>
      <c r="J845" s="332"/>
      <c r="K845" s="332"/>
      <c r="L845" s="332"/>
      <c r="M845" s="333"/>
      <c r="N845" s="332"/>
      <c r="O845" s="332"/>
    </row>
    <row r="846" spans="1:15" ht="14.25" customHeight="1">
      <c r="A846" s="332"/>
      <c r="B846" s="332"/>
      <c r="C846" s="332"/>
      <c r="D846" s="332"/>
      <c r="E846" s="332"/>
      <c r="F846" s="332"/>
      <c r="G846" s="332"/>
      <c r="H846" s="332"/>
      <c r="I846" s="332"/>
      <c r="J846" s="332"/>
      <c r="K846" s="332"/>
      <c r="L846" s="332"/>
      <c r="M846" s="333"/>
      <c r="N846" s="332"/>
      <c r="O846" s="332"/>
    </row>
    <row r="847" spans="1:15" ht="14.25" customHeight="1">
      <c r="A847" s="332"/>
      <c r="B847" s="332"/>
      <c r="C847" s="332"/>
      <c r="D847" s="332"/>
      <c r="E847" s="332"/>
      <c r="F847" s="332"/>
      <c r="G847" s="332"/>
      <c r="H847" s="332"/>
      <c r="I847" s="332"/>
      <c r="J847" s="332"/>
      <c r="K847" s="332"/>
      <c r="L847" s="332"/>
      <c r="M847" s="333"/>
      <c r="N847" s="332"/>
      <c r="O847" s="332"/>
    </row>
    <row r="848" spans="1:15" ht="14.25" customHeight="1">
      <c r="A848" s="332"/>
      <c r="B848" s="332"/>
      <c r="C848" s="332"/>
      <c r="D848" s="332"/>
      <c r="E848" s="332"/>
      <c r="F848" s="332"/>
      <c r="G848" s="332"/>
      <c r="H848" s="332"/>
      <c r="I848" s="332"/>
      <c r="J848" s="332"/>
      <c r="K848" s="332"/>
      <c r="L848" s="332"/>
      <c r="M848" s="333"/>
      <c r="N848" s="332"/>
      <c r="O848" s="332"/>
    </row>
    <row r="849" spans="1:15" ht="14.25" customHeight="1">
      <c r="A849" s="332"/>
      <c r="B849" s="332"/>
      <c r="C849" s="332"/>
      <c r="D849" s="332"/>
      <c r="E849" s="332"/>
      <c r="F849" s="332"/>
      <c r="G849" s="332"/>
      <c r="H849" s="332"/>
      <c r="I849" s="332"/>
      <c r="J849" s="332"/>
      <c r="K849" s="332"/>
      <c r="L849" s="332"/>
      <c r="M849" s="333"/>
      <c r="N849" s="332"/>
      <c r="O849" s="332"/>
    </row>
    <row r="850" spans="1:15" ht="14.25" customHeight="1">
      <c r="A850" s="332"/>
      <c r="B850" s="332"/>
      <c r="C850" s="332"/>
      <c r="D850" s="332"/>
      <c r="E850" s="332"/>
      <c r="F850" s="332"/>
      <c r="G850" s="332"/>
      <c r="H850" s="332"/>
      <c r="I850" s="332"/>
      <c r="J850" s="332"/>
      <c r="K850" s="332"/>
      <c r="L850" s="332"/>
      <c r="M850" s="333"/>
      <c r="N850" s="332"/>
      <c r="O850" s="332"/>
    </row>
    <row r="851" spans="1:15" ht="14.25" customHeight="1">
      <c r="A851" s="332"/>
      <c r="B851" s="332"/>
      <c r="C851" s="332"/>
      <c r="D851" s="332"/>
      <c r="E851" s="332"/>
      <c r="F851" s="332"/>
      <c r="G851" s="332"/>
      <c r="H851" s="332"/>
      <c r="I851" s="332"/>
      <c r="J851" s="332"/>
      <c r="K851" s="332"/>
      <c r="L851" s="332"/>
      <c r="M851" s="333"/>
      <c r="N851" s="332"/>
      <c r="O851" s="332"/>
    </row>
    <row r="852" spans="1:15" ht="14.25" customHeight="1">
      <c r="A852" s="332"/>
      <c r="B852" s="332"/>
      <c r="C852" s="332"/>
      <c r="D852" s="332"/>
      <c r="E852" s="332"/>
      <c r="F852" s="332"/>
      <c r="G852" s="332"/>
      <c r="H852" s="332"/>
      <c r="I852" s="332"/>
      <c r="J852" s="332"/>
      <c r="K852" s="332"/>
      <c r="L852" s="332"/>
      <c r="M852" s="333"/>
      <c r="N852" s="332"/>
      <c r="O852" s="332"/>
    </row>
    <row r="853" spans="1:15" ht="14.25" customHeight="1">
      <c r="A853" s="332"/>
      <c r="B853" s="332"/>
      <c r="C853" s="332"/>
      <c r="D853" s="332"/>
      <c r="E853" s="332"/>
      <c r="F853" s="332"/>
      <c r="G853" s="332"/>
      <c r="H853" s="332"/>
      <c r="I853" s="332"/>
      <c r="J853" s="332"/>
      <c r="K853" s="332"/>
      <c r="L853" s="332"/>
      <c r="M853" s="333"/>
      <c r="N853" s="332"/>
      <c r="O853" s="332"/>
    </row>
    <row r="854" spans="1:15" ht="14.25" customHeight="1">
      <c r="A854" s="332"/>
      <c r="B854" s="332"/>
      <c r="C854" s="332"/>
      <c r="D854" s="332"/>
      <c r="E854" s="332"/>
      <c r="F854" s="332"/>
      <c r="G854" s="332"/>
      <c r="H854" s="332"/>
      <c r="I854" s="332"/>
      <c r="J854" s="332"/>
      <c r="K854" s="332"/>
      <c r="L854" s="332"/>
      <c r="M854" s="333"/>
      <c r="N854" s="332"/>
      <c r="O854" s="332"/>
    </row>
    <row r="855" spans="1:15" ht="14.25" customHeight="1">
      <c r="A855" s="332"/>
      <c r="B855" s="332"/>
      <c r="C855" s="332"/>
      <c r="D855" s="332"/>
      <c r="E855" s="332"/>
      <c r="F855" s="332"/>
      <c r="G855" s="332"/>
      <c r="H855" s="332"/>
      <c r="I855" s="332"/>
      <c r="J855" s="332"/>
      <c r="K855" s="332"/>
      <c r="L855" s="332"/>
      <c r="M855" s="333"/>
      <c r="N855" s="332"/>
      <c r="O855" s="332"/>
    </row>
    <row r="856" spans="1:15" ht="14.25" customHeight="1">
      <c r="A856" s="332"/>
      <c r="B856" s="332"/>
      <c r="C856" s="332"/>
      <c r="D856" s="332"/>
      <c r="E856" s="332"/>
      <c r="F856" s="332"/>
      <c r="G856" s="332"/>
      <c r="H856" s="332"/>
      <c r="I856" s="332"/>
      <c r="J856" s="332"/>
      <c r="K856" s="332"/>
      <c r="L856" s="332"/>
      <c r="M856" s="333"/>
      <c r="N856" s="332"/>
      <c r="O856" s="332"/>
    </row>
    <row r="857" spans="1:15" ht="14.25" customHeight="1">
      <c r="A857" s="332"/>
      <c r="B857" s="332"/>
      <c r="C857" s="332"/>
      <c r="D857" s="332"/>
      <c r="E857" s="332"/>
      <c r="F857" s="332"/>
      <c r="G857" s="332"/>
      <c r="H857" s="332"/>
      <c r="I857" s="332"/>
      <c r="J857" s="332"/>
      <c r="K857" s="332"/>
      <c r="L857" s="332"/>
      <c r="M857" s="333"/>
      <c r="N857" s="332"/>
      <c r="O857" s="332"/>
    </row>
    <row r="858" spans="1:15" ht="14.25" customHeight="1">
      <c r="A858" s="332"/>
      <c r="B858" s="332"/>
      <c r="C858" s="332"/>
      <c r="D858" s="332"/>
      <c r="E858" s="332"/>
      <c r="F858" s="332"/>
      <c r="G858" s="332"/>
      <c r="H858" s="332"/>
      <c r="I858" s="332"/>
      <c r="J858" s="332"/>
      <c r="K858" s="332"/>
      <c r="L858" s="332"/>
      <c r="M858" s="333"/>
      <c r="N858" s="332"/>
      <c r="O858" s="332"/>
    </row>
    <row r="859" spans="1:15" ht="14.25" customHeight="1">
      <c r="A859" s="332"/>
      <c r="B859" s="332"/>
      <c r="C859" s="332"/>
      <c r="D859" s="332"/>
      <c r="E859" s="332"/>
      <c r="F859" s="332"/>
      <c r="G859" s="332"/>
      <c r="H859" s="332"/>
      <c r="I859" s="332"/>
      <c r="J859" s="332"/>
      <c r="K859" s="332"/>
      <c r="L859" s="332"/>
      <c r="M859" s="333"/>
      <c r="N859" s="332"/>
      <c r="O859" s="332"/>
    </row>
    <row r="860" spans="1:15" ht="14.25" customHeight="1">
      <c r="A860" s="332"/>
      <c r="B860" s="332"/>
      <c r="C860" s="332"/>
      <c r="D860" s="332"/>
      <c r="E860" s="332"/>
      <c r="F860" s="332"/>
      <c r="G860" s="332"/>
      <c r="H860" s="332"/>
      <c r="I860" s="332"/>
      <c r="J860" s="332"/>
      <c r="K860" s="332"/>
      <c r="L860" s="332"/>
      <c r="M860" s="333"/>
      <c r="N860" s="332"/>
      <c r="O860" s="332"/>
    </row>
    <row r="861" spans="1:15" ht="14.25" customHeight="1">
      <c r="A861" s="332"/>
      <c r="B861" s="332"/>
      <c r="C861" s="332"/>
      <c r="D861" s="332"/>
      <c r="E861" s="332"/>
      <c r="F861" s="332"/>
      <c r="G861" s="332"/>
      <c r="H861" s="332"/>
      <c r="I861" s="332"/>
      <c r="J861" s="332"/>
      <c r="K861" s="332"/>
      <c r="L861" s="332"/>
      <c r="M861" s="333"/>
      <c r="N861" s="332"/>
      <c r="O861" s="332"/>
    </row>
    <row r="862" spans="1:15" ht="14.25" customHeight="1">
      <c r="A862" s="332"/>
      <c r="B862" s="332"/>
      <c r="C862" s="332"/>
      <c r="D862" s="332"/>
      <c r="E862" s="332"/>
      <c r="F862" s="332"/>
      <c r="G862" s="332"/>
      <c r="H862" s="332"/>
      <c r="I862" s="332"/>
      <c r="J862" s="332"/>
      <c r="K862" s="332"/>
      <c r="L862" s="332"/>
      <c r="M862" s="333"/>
      <c r="N862" s="332"/>
      <c r="O862" s="332"/>
    </row>
    <row r="863" spans="1:15" ht="14.25" customHeight="1">
      <c r="A863" s="332"/>
      <c r="B863" s="332"/>
      <c r="C863" s="332"/>
      <c r="D863" s="332"/>
      <c r="E863" s="332"/>
      <c r="F863" s="332"/>
      <c r="G863" s="332"/>
      <c r="H863" s="332"/>
      <c r="I863" s="332"/>
      <c r="J863" s="332"/>
      <c r="K863" s="332"/>
      <c r="L863" s="332"/>
      <c r="M863" s="333"/>
      <c r="N863" s="332"/>
      <c r="O863" s="332"/>
    </row>
    <row r="864" spans="1:15" ht="14.25" customHeight="1">
      <c r="A864" s="332"/>
      <c r="B864" s="332"/>
      <c r="C864" s="332"/>
      <c r="D864" s="332"/>
      <c r="E864" s="332"/>
      <c r="F864" s="332"/>
      <c r="G864" s="332"/>
      <c r="H864" s="332"/>
      <c r="I864" s="332"/>
      <c r="J864" s="332"/>
      <c r="K864" s="332"/>
      <c r="L864" s="332"/>
      <c r="M864" s="333"/>
      <c r="N864" s="332"/>
      <c r="O864" s="332"/>
    </row>
    <row r="865" spans="1:15" ht="14.25" customHeight="1">
      <c r="A865" s="332"/>
      <c r="B865" s="332"/>
      <c r="C865" s="332"/>
      <c r="D865" s="332"/>
      <c r="E865" s="332"/>
      <c r="F865" s="332"/>
      <c r="G865" s="332"/>
      <c r="H865" s="332"/>
      <c r="I865" s="332"/>
      <c r="J865" s="332"/>
      <c r="K865" s="332"/>
      <c r="L865" s="332"/>
      <c r="M865" s="333"/>
      <c r="N865" s="332"/>
      <c r="O865" s="332"/>
    </row>
    <row r="866" spans="1:15" ht="14.25" customHeight="1">
      <c r="A866" s="332"/>
      <c r="B866" s="332"/>
      <c r="C866" s="332"/>
      <c r="D866" s="332"/>
      <c r="E866" s="332"/>
      <c r="F866" s="332"/>
      <c r="G866" s="332"/>
      <c r="H866" s="332"/>
      <c r="I866" s="332"/>
      <c r="J866" s="332"/>
      <c r="K866" s="332"/>
      <c r="L866" s="332"/>
      <c r="M866" s="333"/>
      <c r="N866" s="332"/>
      <c r="O866" s="332"/>
    </row>
    <row r="867" spans="1:15" ht="14.25" customHeight="1">
      <c r="A867" s="332"/>
      <c r="B867" s="332"/>
      <c r="C867" s="332"/>
      <c r="D867" s="332"/>
      <c r="E867" s="332"/>
      <c r="F867" s="332"/>
      <c r="G867" s="332"/>
      <c r="H867" s="332"/>
      <c r="I867" s="332"/>
      <c r="J867" s="332"/>
      <c r="K867" s="332"/>
      <c r="L867" s="332"/>
      <c r="M867" s="333"/>
      <c r="N867" s="332"/>
      <c r="O867" s="332"/>
    </row>
    <row r="868" spans="1:15" ht="14.25" customHeight="1">
      <c r="A868" s="332"/>
      <c r="B868" s="332"/>
      <c r="C868" s="332"/>
      <c r="D868" s="332"/>
      <c r="E868" s="332"/>
      <c r="F868" s="332"/>
      <c r="G868" s="332"/>
      <c r="H868" s="332"/>
      <c r="I868" s="332"/>
      <c r="J868" s="332"/>
      <c r="K868" s="332"/>
      <c r="L868" s="332"/>
      <c r="M868" s="333"/>
      <c r="N868" s="332"/>
      <c r="O868" s="332"/>
    </row>
    <row r="869" spans="1:15" ht="14.25" customHeight="1">
      <c r="A869" s="332"/>
      <c r="B869" s="332"/>
      <c r="C869" s="332"/>
      <c r="D869" s="332"/>
      <c r="E869" s="332"/>
      <c r="F869" s="332"/>
      <c r="G869" s="332"/>
      <c r="H869" s="332"/>
      <c r="I869" s="332"/>
      <c r="J869" s="332"/>
      <c r="K869" s="332"/>
      <c r="L869" s="332"/>
      <c r="M869" s="333"/>
      <c r="N869" s="332"/>
      <c r="O869" s="332"/>
    </row>
    <row r="870" spans="1:15" ht="14.25" customHeight="1">
      <c r="A870" s="332"/>
      <c r="B870" s="332"/>
      <c r="C870" s="332"/>
      <c r="D870" s="332"/>
      <c r="E870" s="332"/>
      <c r="F870" s="332"/>
      <c r="G870" s="332"/>
      <c r="H870" s="332"/>
      <c r="I870" s="332"/>
      <c r="J870" s="332"/>
      <c r="K870" s="332"/>
      <c r="L870" s="332"/>
      <c r="M870" s="333"/>
      <c r="N870" s="332"/>
      <c r="O870" s="332"/>
    </row>
    <row r="871" spans="1:15" ht="14.25" customHeight="1">
      <c r="A871" s="332"/>
      <c r="B871" s="332"/>
      <c r="C871" s="332"/>
      <c r="D871" s="332"/>
      <c r="E871" s="332"/>
      <c r="F871" s="332"/>
      <c r="G871" s="332"/>
      <c r="H871" s="332"/>
      <c r="I871" s="332"/>
      <c r="J871" s="332"/>
      <c r="K871" s="332"/>
      <c r="L871" s="332"/>
      <c r="M871" s="333"/>
      <c r="N871" s="332"/>
      <c r="O871" s="332"/>
    </row>
    <row r="872" spans="1:15" ht="14.25" customHeight="1">
      <c r="A872" s="332"/>
      <c r="B872" s="332"/>
      <c r="C872" s="332"/>
      <c r="D872" s="332"/>
      <c r="E872" s="332"/>
      <c r="F872" s="332"/>
      <c r="G872" s="332"/>
      <c r="H872" s="332"/>
      <c r="I872" s="332"/>
      <c r="J872" s="332"/>
      <c r="K872" s="332"/>
      <c r="L872" s="332"/>
      <c r="M872" s="333"/>
      <c r="N872" s="332"/>
      <c r="O872" s="332"/>
    </row>
    <row r="873" spans="1:15" ht="14.25" customHeight="1">
      <c r="A873" s="332"/>
      <c r="B873" s="332"/>
      <c r="C873" s="332"/>
      <c r="D873" s="332"/>
      <c r="E873" s="332"/>
      <c r="F873" s="332"/>
      <c r="G873" s="332"/>
      <c r="H873" s="332"/>
      <c r="I873" s="332"/>
      <c r="J873" s="332"/>
      <c r="K873" s="332"/>
      <c r="L873" s="332"/>
      <c r="M873" s="333"/>
      <c r="N873" s="332"/>
      <c r="O873" s="332"/>
    </row>
    <row r="874" spans="1:15" ht="14.25" customHeight="1">
      <c r="A874" s="332"/>
      <c r="B874" s="332"/>
      <c r="C874" s="332"/>
      <c r="D874" s="332"/>
      <c r="E874" s="332"/>
      <c r="F874" s="332"/>
      <c r="G874" s="332"/>
      <c r="H874" s="332"/>
      <c r="I874" s="332"/>
      <c r="J874" s="332"/>
      <c r="K874" s="332"/>
      <c r="L874" s="332"/>
      <c r="M874" s="333"/>
      <c r="N874" s="332"/>
      <c r="O874" s="332"/>
    </row>
    <row r="875" spans="1:15" ht="14.25" customHeight="1">
      <c r="A875" s="332"/>
      <c r="B875" s="332"/>
      <c r="C875" s="332"/>
      <c r="D875" s="332"/>
      <c r="E875" s="332"/>
      <c r="F875" s="332"/>
      <c r="G875" s="332"/>
      <c r="H875" s="332"/>
      <c r="I875" s="332"/>
      <c r="J875" s="332"/>
      <c r="K875" s="332"/>
      <c r="L875" s="332"/>
      <c r="M875" s="333"/>
      <c r="N875" s="332"/>
      <c r="O875" s="332"/>
    </row>
    <row r="876" spans="1:15" ht="14.25" customHeight="1">
      <c r="A876" s="332"/>
      <c r="B876" s="332"/>
      <c r="C876" s="332"/>
      <c r="D876" s="332"/>
      <c r="E876" s="332"/>
      <c r="F876" s="332"/>
      <c r="G876" s="332"/>
      <c r="H876" s="332"/>
      <c r="I876" s="332"/>
      <c r="J876" s="332"/>
      <c r="K876" s="332"/>
      <c r="L876" s="332"/>
      <c r="M876" s="333"/>
      <c r="N876" s="332"/>
      <c r="O876" s="332"/>
    </row>
    <row r="877" spans="1:15" ht="14.25" customHeight="1">
      <c r="A877" s="332"/>
      <c r="B877" s="332"/>
      <c r="C877" s="332"/>
      <c r="D877" s="332"/>
      <c r="E877" s="332"/>
      <c r="F877" s="332"/>
      <c r="G877" s="332"/>
      <c r="H877" s="332"/>
      <c r="I877" s="332"/>
      <c r="J877" s="332"/>
      <c r="K877" s="332"/>
      <c r="L877" s="332"/>
      <c r="M877" s="333"/>
      <c r="N877" s="332"/>
      <c r="O877" s="332"/>
    </row>
    <row r="878" spans="1:15" ht="14.25" customHeight="1">
      <c r="A878" s="332"/>
      <c r="B878" s="332"/>
      <c r="C878" s="332"/>
      <c r="D878" s="332"/>
      <c r="E878" s="332"/>
      <c r="F878" s="332"/>
      <c r="G878" s="332"/>
      <c r="H878" s="332"/>
      <c r="I878" s="332"/>
      <c r="J878" s="332"/>
      <c r="K878" s="332"/>
      <c r="L878" s="332"/>
      <c r="M878" s="333"/>
      <c r="N878" s="332"/>
      <c r="O878" s="332"/>
    </row>
    <row r="879" spans="1:15" ht="14.25" customHeight="1">
      <c r="A879" s="332"/>
      <c r="B879" s="332"/>
      <c r="C879" s="332"/>
      <c r="D879" s="332"/>
      <c r="E879" s="332"/>
      <c r="F879" s="332"/>
      <c r="G879" s="332"/>
      <c r="H879" s="332"/>
      <c r="I879" s="332"/>
      <c r="J879" s="332"/>
      <c r="K879" s="332"/>
      <c r="L879" s="332"/>
      <c r="M879" s="333"/>
      <c r="N879" s="332"/>
      <c r="O879" s="332"/>
    </row>
    <row r="880" spans="1:15" ht="14.25" customHeight="1">
      <c r="A880" s="332"/>
      <c r="B880" s="332"/>
      <c r="C880" s="332"/>
      <c r="D880" s="332"/>
      <c r="E880" s="332"/>
      <c r="F880" s="332"/>
      <c r="G880" s="332"/>
      <c r="H880" s="332"/>
      <c r="I880" s="332"/>
      <c r="J880" s="332"/>
      <c r="K880" s="332"/>
      <c r="L880" s="332"/>
      <c r="M880" s="333"/>
      <c r="N880" s="332"/>
      <c r="O880" s="332"/>
    </row>
    <row r="881" spans="1:15" ht="14.25" customHeight="1">
      <c r="A881" s="332"/>
      <c r="B881" s="332"/>
      <c r="C881" s="332"/>
      <c r="D881" s="332"/>
      <c r="E881" s="332"/>
      <c r="F881" s="332"/>
      <c r="G881" s="332"/>
      <c r="H881" s="332"/>
      <c r="I881" s="332"/>
      <c r="J881" s="332"/>
      <c r="K881" s="332"/>
      <c r="L881" s="332"/>
      <c r="M881" s="333"/>
      <c r="N881" s="332"/>
      <c r="O881" s="332"/>
    </row>
    <row r="882" spans="1:15" ht="14.25" customHeight="1">
      <c r="A882" s="332"/>
      <c r="B882" s="332"/>
      <c r="C882" s="332"/>
      <c r="D882" s="332"/>
      <c r="E882" s="332"/>
      <c r="F882" s="332"/>
      <c r="G882" s="332"/>
      <c r="H882" s="332"/>
      <c r="I882" s="332"/>
      <c r="J882" s="332"/>
      <c r="K882" s="332"/>
      <c r="L882" s="332"/>
      <c r="M882" s="333"/>
      <c r="N882" s="332"/>
      <c r="O882" s="332"/>
    </row>
    <row r="883" spans="1:15" ht="14.25" customHeight="1">
      <c r="A883" s="332"/>
      <c r="B883" s="332"/>
      <c r="C883" s="332"/>
      <c r="D883" s="332"/>
      <c r="E883" s="332"/>
      <c r="F883" s="332"/>
      <c r="G883" s="332"/>
      <c r="H883" s="332"/>
      <c r="I883" s="332"/>
      <c r="J883" s="332"/>
      <c r="K883" s="332"/>
      <c r="L883" s="332"/>
      <c r="M883" s="333"/>
      <c r="N883" s="332"/>
      <c r="O883" s="332"/>
    </row>
    <row r="884" spans="1:15" ht="14.25" customHeight="1">
      <c r="A884" s="332"/>
      <c r="B884" s="332"/>
      <c r="C884" s="332"/>
      <c r="D884" s="332"/>
      <c r="E884" s="332"/>
      <c r="F884" s="332"/>
      <c r="G884" s="332"/>
      <c r="H884" s="332"/>
      <c r="I884" s="332"/>
      <c r="J884" s="332"/>
      <c r="K884" s="332"/>
      <c r="L884" s="332"/>
      <c r="M884" s="333"/>
      <c r="N884" s="332"/>
      <c r="O884" s="332"/>
    </row>
    <row r="885" spans="1:15" ht="14.25" customHeight="1">
      <c r="A885" s="332"/>
      <c r="B885" s="332"/>
      <c r="C885" s="332"/>
      <c r="D885" s="332"/>
      <c r="E885" s="332"/>
      <c r="F885" s="332"/>
      <c r="G885" s="332"/>
      <c r="H885" s="332"/>
      <c r="I885" s="332"/>
      <c r="J885" s="332"/>
      <c r="K885" s="332"/>
      <c r="L885" s="332"/>
      <c r="M885" s="333"/>
      <c r="N885" s="332"/>
      <c r="O885" s="332"/>
    </row>
    <row r="886" spans="1:15" ht="14.25" customHeight="1">
      <c r="A886" s="332"/>
      <c r="B886" s="332"/>
      <c r="C886" s="332"/>
      <c r="D886" s="332"/>
      <c r="E886" s="332"/>
      <c r="F886" s="332"/>
      <c r="G886" s="332"/>
      <c r="H886" s="332"/>
      <c r="I886" s="332"/>
      <c r="J886" s="332"/>
      <c r="K886" s="332"/>
      <c r="L886" s="332"/>
      <c r="M886" s="333"/>
      <c r="N886" s="332"/>
      <c r="O886" s="332"/>
    </row>
    <row r="887" spans="1:15" ht="14.25" customHeight="1">
      <c r="A887" s="332"/>
      <c r="B887" s="332"/>
      <c r="C887" s="332"/>
      <c r="D887" s="332"/>
      <c r="E887" s="332"/>
      <c r="F887" s="332"/>
      <c r="G887" s="332"/>
      <c r="H887" s="332"/>
      <c r="I887" s="332"/>
      <c r="J887" s="332"/>
      <c r="K887" s="332"/>
      <c r="L887" s="332"/>
      <c r="M887" s="333"/>
      <c r="N887" s="332"/>
      <c r="O887" s="332"/>
    </row>
    <row r="888" spans="1:15" ht="14.25" customHeight="1">
      <c r="A888" s="332"/>
      <c r="B888" s="332"/>
      <c r="C888" s="332"/>
      <c r="D888" s="332"/>
      <c r="E888" s="332"/>
      <c r="F888" s="332"/>
      <c r="G888" s="332"/>
      <c r="H888" s="332"/>
      <c r="I888" s="332"/>
      <c r="J888" s="332"/>
      <c r="K888" s="332"/>
      <c r="L888" s="332"/>
      <c r="M888" s="333"/>
      <c r="N888" s="332"/>
      <c r="O888" s="332"/>
    </row>
    <row r="889" spans="1:15" ht="14.25" customHeight="1">
      <c r="A889" s="332"/>
      <c r="B889" s="332"/>
      <c r="C889" s="332"/>
      <c r="D889" s="332"/>
      <c r="E889" s="332"/>
      <c r="F889" s="332"/>
      <c r="G889" s="332"/>
      <c r="H889" s="332"/>
      <c r="I889" s="332"/>
      <c r="J889" s="332"/>
      <c r="K889" s="332"/>
      <c r="L889" s="332"/>
      <c r="M889" s="333"/>
      <c r="N889" s="332"/>
      <c r="O889" s="332"/>
    </row>
    <row r="890" spans="1:15" ht="14.25" customHeight="1">
      <c r="A890" s="332"/>
      <c r="B890" s="332"/>
      <c r="C890" s="332"/>
      <c r="D890" s="332"/>
      <c r="E890" s="332"/>
      <c r="F890" s="332"/>
      <c r="G890" s="332"/>
      <c r="H890" s="332"/>
      <c r="I890" s="332"/>
      <c r="J890" s="332"/>
      <c r="K890" s="332"/>
      <c r="L890" s="332"/>
      <c r="M890" s="333"/>
      <c r="N890" s="332"/>
      <c r="O890" s="332"/>
    </row>
    <row r="891" spans="1:15" ht="14.25" customHeight="1">
      <c r="A891" s="332"/>
      <c r="B891" s="332"/>
      <c r="C891" s="332"/>
      <c r="D891" s="332"/>
      <c r="E891" s="332"/>
      <c r="F891" s="332"/>
      <c r="G891" s="332"/>
      <c r="H891" s="332"/>
      <c r="I891" s="332"/>
      <c r="J891" s="332"/>
      <c r="K891" s="332"/>
      <c r="L891" s="332"/>
      <c r="M891" s="333"/>
      <c r="N891" s="332"/>
      <c r="O891" s="332"/>
    </row>
    <row r="892" spans="1:15" ht="14.25" customHeight="1">
      <c r="A892" s="332"/>
      <c r="B892" s="332"/>
      <c r="C892" s="332"/>
      <c r="D892" s="332"/>
      <c r="E892" s="332"/>
      <c r="F892" s="332"/>
      <c r="G892" s="332"/>
      <c r="H892" s="332"/>
      <c r="I892" s="332"/>
      <c r="J892" s="332"/>
      <c r="K892" s="332"/>
      <c r="L892" s="332"/>
      <c r="M892" s="333"/>
      <c r="N892" s="332"/>
      <c r="O892" s="332"/>
    </row>
    <row r="893" spans="1:15" ht="14.25" customHeight="1">
      <c r="A893" s="332"/>
      <c r="B893" s="332"/>
      <c r="C893" s="332"/>
      <c r="D893" s="332"/>
      <c r="E893" s="332"/>
      <c r="F893" s="332"/>
      <c r="G893" s="332"/>
      <c r="H893" s="332"/>
      <c r="I893" s="332"/>
      <c r="J893" s="332"/>
      <c r="K893" s="332"/>
      <c r="L893" s="332"/>
      <c r="M893" s="333"/>
      <c r="N893" s="332"/>
      <c r="O893" s="332"/>
    </row>
    <row r="894" spans="1:15" ht="14.25" customHeight="1">
      <c r="A894" s="332"/>
      <c r="B894" s="332"/>
      <c r="C894" s="332"/>
      <c r="D894" s="332"/>
      <c r="E894" s="332"/>
      <c r="F894" s="332"/>
      <c r="G894" s="332"/>
      <c r="H894" s="332"/>
      <c r="I894" s="332"/>
      <c r="J894" s="332"/>
      <c r="K894" s="332"/>
      <c r="L894" s="332"/>
      <c r="M894" s="333"/>
      <c r="N894" s="332"/>
      <c r="O894" s="332"/>
    </row>
    <row r="895" spans="1:15" ht="14.25" customHeight="1">
      <c r="A895" s="332"/>
      <c r="B895" s="332"/>
      <c r="C895" s="332"/>
      <c r="D895" s="332"/>
      <c r="E895" s="332"/>
      <c r="F895" s="332"/>
      <c r="G895" s="332"/>
      <c r="H895" s="332"/>
      <c r="I895" s="332"/>
      <c r="J895" s="332"/>
      <c r="K895" s="332"/>
      <c r="L895" s="332"/>
      <c r="M895" s="333"/>
      <c r="N895" s="332"/>
      <c r="O895" s="332"/>
    </row>
    <row r="896" spans="1:15" ht="14.25" customHeight="1">
      <c r="A896" s="332"/>
      <c r="B896" s="332"/>
      <c r="C896" s="332"/>
      <c r="D896" s="332"/>
      <c r="E896" s="332"/>
      <c r="F896" s="332"/>
      <c r="G896" s="332"/>
      <c r="H896" s="332"/>
      <c r="I896" s="332"/>
      <c r="J896" s="332"/>
      <c r="K896" s="332"/>
      <c r="L896" s="332"/>
      <c r="M896" s="333"/>
      <c r="N896" s="332"/>
      <c r="O896" s="332"/>
    </row>
    <row r="897" spans="1:15" ht="14.25" customHeight="1">
      <c r="A897" s="332"/>
      <c r="B897" s="332"/>
      <c r="C897" s="332"/>
      <c r="D897" s="332"/>
      <c r="E897" s="332"/>
      <c r="F897" s="332"/>
      <c r="G897" s="332"/>
      <c r="H897" s="332"/>
      <c r="I897" s="332"/>
      <c r="J897" s="332"/>
      <c r="K897" s="332"/>
      <c r="L897" s="332"/>
      <c r="M897" s="333"/>
      <c r="N897" s="332"/>
      <c r="O897" s="332"/>
    </row>
    <row r="898" spans="1:15" ht="14.25" customHeight="1">
      <c r="A898" s="332"/>
      <c r="B898" s="332"/>
      <c r="C898" s="332"/>
      <c r="D898" s="332"/>
      <c r="E898" s="332"/>
      <c r="F898" s="332"/>
      <c r="G898" s="332"/>
      <c r="H898" s="332"/>
      <c r="I898" s="332"/>
      <c r="J898" s="332"/>
      <c r="K898" s="332"/>
      <c r="L898" s="332"/>
      <c r="M898" s="333"/>
      <c r="N898" s="332"/>
      <c r="O898" s="332"/>
    </row>
    <row r="899" spans="1:15" ht="14.25" customHeight="1">
      <c r="A899" s="332"/>
      <c r="B899" s="332"/>
      <c r="C899" s="332"/>
      <c r="D899" s="332"/>
      <c r="E899" s="332"/>
      <c r="F899" s="332"/>
      <c r="G899" s="332"/>
      <c r="H899" s="332"/>
      <c r="I899" s="332"/>
      <c r="J899" s="332"/>
      <c r="K899" s="332"/>
      <c r="L899" s="332"/>
      <c r="M899" s="333"/>
      <c r="N899" s="332"/>
      <c r="O899" s="332"/>
    </row>
    <row r="900" spans="1:15" ht="14.25" customHeight="1">
      <c r="A900" s="332"/>
      <c r="B900" s="332"/>
      <c r="C900" s="332"/>
      <c r="D900" s="332"/>
      <c r="E900" s="332"/>
      <c r="F900" s="332"/>
      <c r="G900" s="332"/>
      <c r="H900" s="332"/>
      <c r="I900" s="332"/>
      <c r="J900" s="332"/>
      <c r="K900" s="332"/>
      <c r="L900" s="332"/>
      <c r="M900" s="333"/>
      <c r="N900" s="332"/>
      <c r="O900" s="332"/>
    </row>
    <row r="901" spans="1:15" ht="14.25" customHeight="1">
      <c r="A901" s="332"/>
      <c r="B901" s="332"/>
      <c r="C901" s="332"/>
      <c r="D901" s="332"/>
      <c r="E901" s="332"/>
      <c r="F901" s="332"/>
      <c r="G901" s="332"/>
      <c r="H901" s="332"/>
      <c r="I901" s="332"/>
      <c r="J901" s="332"/>
      <c r="K901" s="332"/>
      <c r="L901" s="332"/>
      <c r="M901" s="333"/>
      <c r="N901" s="332"/>
      <c r="O901" s="332"/>
    </row>
    <row r="902" spans="1:15" ht="14.25" customHeight="1">
      <c r="A902" s="332"/>
      <c r="B902" s="332"/>
      <c r="C902" s="332"/>
      <c r="D902" s="332"/>
      <c r="E902" s="332"/>
      <c r="F902" s="332"/>
      <c r="G902" s="332"/>
      <c r="H902" s="332"/>
      <c r="I902" s="332"/>
      <c r="J902" s="332"/>
      <c r="K902" s="332"/>
      <c r="L902" s="332"/>
      <c r="M902" s="333"/>
      <c r="N902" s="332"/>
      <c r="O902" s="332"/>
    </row>
    <row r="903" spans="1:15" ht="14.25" customHeight="1">
      <c r="A903" s="332"/>
      <c r="B903" s="332"/>
      <c r="C903" s="332"/>
      <c r="D903" s="332"/>
      <c r="E903" s="332"/>
      <c r="F903" s="332"/>
      <c r="G903" s="332"/>
      <c r="H903" s="332"/>
      <c r="I903" s="332"/>
      <c r="J903" s="332"/>
      <c r="K903" s="332"/>
      <c r="L903" s="332"/>
      <c r="M903" s="333"/>
      <c r="N903" s="332"/>
      <c r="O903" s="332"/>
    </row>
    <row r="904" spans="1:15" ht="14.25" customHeight="1">
      <c r="A904" s="332"/>
      <c r="B904" s="332"/>
      <c r="C904" s="332"/>
      <c r="D904" s="332"/>
      <c r="E904" s="332"/>
      <c r="F904" s="332"/>
      <c r="G904" s="332"/>
      <c r="H904" s="332"/>
      <c r="I904" s="332"/>
      <c r="J904" s="332"/>
      <c r="K904" s="332"/>
      <c r="L904" s="332"/>
      <c r="M904" s="333"/>
      <c r="N904" s="332"/>
      <c r="O904" s="332"/>
    </row>
    <row r="905" spans="1:15" ht="14.25" customHeight="1">
      <c r="A905" s="332"/>
      <c r="B905" s="332"/>
      <c r="C905" s="332"/>
      <c r="D905" s="332"/>
      <c r="E905" s="332"/>
      <c r="F905" s="332"/>
      <c r="G905" s="332"/>
      <c r="H905" s="332"/>
      <c r="I905" s="332"/>
      <c r="J905" s="332"/>
      <c r="K905" s="332"/>
      <c r="L905" s="332"/>
      <c r="M905" s="333"/>
      <c r="N905" s="332"/>
      <c r="O905" s="332"/>
    </row>
    <row r="906" spans="1:15" ht="14.25" customHeight="1">
      <c r="A906" s="332"/>
      <c r="B906" s="332"/>
      <c r="C906" s="332"/>
      <c r="D906" s="332"/>
      <c r="E906" s="332"/>
      <c r="F906" s="332"/>
      <c r="G906" s="332"/>
      <c r="H906" s="332"/>
      <c r="I906" s="332"/>
      <c r="J906" s="332"/>
      <c r="K906" s="332"/>
      <c r="L906" s="332"/>
      <c r="M906" s="333"/>
      <c r="N906" s="332"/>
      <c r="O906" s="332"/>
    </row>
    <row r="907" spans="1:15" ht="14.25" customHeight="1">
      <c r="A907" s="332"/>
      <c r="B907" s="332"/>
      <c r="C907" s="332"/>
      <c r="D907" s="332"/>
      <c r="E907" s="332"/>
      <c r="F907" s="332"/>
      <c r="G907" s="332"/>
      <c r="H907" s="332"/>
      <c r="I907" s="332"/>
      <c r="J907" s="332"/>
      <c r="K907" s="332"/>
      <c r="L907" s="332"/>
      <c r="M907" s="333"/>
      <c r="N907" s="332"/>
      <c r="O907" s="332"/>
    </row>
    <row r="908" spans="1:15" ht="14.25" customHeight="1">
      <c r="A908" s="332"/>
      <c r="B908" s="332"/>
      <c r="C908" s="332"/>
      <c r="D908" s="332"/>
      <c r="E908" s="332"/>
      <c r="F908" s="332"/>
      <c r="G908" s="332"/>
      <c r="H908" s="332"/>
      <c r="I908" s="332"/>
      <c r="J908" s="332"/>
      <c r="K908" s="332"/>
      <c r="L908" s="332"/>
      <c r="M908" s="333"/>
      <c r="N908" s="332"/>
      <c r="O908" s="332"/>
    </row>
    <row r="909" spans="1:15" ht="14.25" customHeight="1">
      <c r="A909" s="332"/>
      <c r="B909" s="332"/>
      <c r="C909" s="332"/>
      <c r="D909" s="332"/>
      <c r="E909" s="332"/>
      <c r="F909" s="332"/>
      <c r="G909" s="332"/>
      <c r="H909" s="332"/>
      <c r="I909" s="332"/>
      <c r="J909" s="332"/>
      <c r="K909" s="332"/>
      <c r="L909" s="332"/>
      <c r="M909" s="333"/>
      <c r="N909" s="332"/>
      <c r="O909" s="332"/>
    </row>
    <row r="910" spans="1:15" ht="14.25" customHeight="1">
      <c r="A910" s="332"/>
      <c r="B910" s="332"/>
      <c r="C910" s="332"/>
      <c r="D910" s="332"/>
      <c r="E910" s="332"/>
      <c r="F910" s="332"/>
      <c r="G910" s="332"/>
      <c r="H910" s="332"/>
      <c r="I910" s="332"/>
      <c r="J910" s="332"/>
      <c r="K910" s="332"/>
      <c r="L910" s="332"/>
      <c r="M910" s="333"/>
      <c r="N910" s="332"/>
      <c r="O910" s="332"/>
    </row>
    <row r="911" spans="1:15" ht="14.25" customHeight="1">
      <c r="A911" s="332"/>
      <c r="B911" s="332"/>
      <c r="C911" s="332"/>
      <c r="D911" s="332"/>
      <c r="E911" s="332"/>
      <c r="F911" s="332"/>
      <c r="G911" s="332"/>
      <c r="H911" s="332"/>
      <c r="I911" s="332"/>
      <c r="J911" s="332"/>
      <c r="K911" s="332"/>
      <c r="L911" s="332"/>
      <c r="M911" s="333"/>
      <c r="N911" s="332"/>
      <c r="O911" s="332"/>
    </row>
    <row r="912" spans="1:15" ht="14.25" customHeight="1">
      <c r="A912" s="332"/>
      <c r="B912" s="332"/>
      <c r="C912" s="332"/>
      <c r="D912" s="332"/>
      <c r="E912" s="332"/>
      <c r="F912" s="332"/>
      <c r="G912" s="332"/>
      <c r="H912" s="332"/>
      <c r="I912" s="332"/>
      <c r="J912" s="332"/>
      <c r="K912" s="332"/>
      <c r="L912" s="332"/>
      <c r="M912" s="333"/>
      <c r="N912" s="332"/>
      <c r="O912" s="332"/>
    </row>
    <row r="913" spans="1:15" ht="14.25" customHeight="1">
      <c r="A913" s="332"/>
      <c r="B913" s="332"/>
      <c r="C913" s="332"/>
      <c r="D913" s="332"/>
      <c r="E913" s="332"/>
      <c r="F913" s="332"/>
      <c r="G913" s="332"/>
      <c r="H913" s="332"/>
      <c r="I913" s="332"/>
      <c r="J913" s="332"/>
      <c r="K913" s="332"/>
      <c r="L913" s="332"/>
      <c r="M913" s="333"/>
      <c r="N913" s="332"/>
      <c r="O913" s="332"/>
    </row>
    <row r="914" spans="1:15" ht="14.25" customHeight="1">
      <c r="A914" s="332"/>
      <c r="B914" s="332"/>
      <c r="C914" s="332"/>
      <c r="D914" s="332"/>
      <c r="E914" s="332"/>
      <c r="F914" s="332"/>
      <c r="G914" s="332"/>
      <c r="H914" s="332"/>
      <c r="I914" s="332"/>
      <c r="J914" s="332"/>
      <c r="K914" s="332"/>
      <c r="L914" s="332"/>
      <c r="M914" s="333"/>
      <c r="N914" s="332"/>
      <c r="O914" s="332"/>
    </row>
    <row r="915" spans="1:15" ht="14.25" customHeight="1">
      <c r="A915" s="332"/>
      <c r="B915" s="332"/>
      <c r="C915" s="332"/>
      <c r="D915" s="332"/>
      <c r="E915" s="332"/>
      <c r="F915" s="332"/>
      <c r="G915" s="332"/>
      <c r="H915" s="332"/>
      <c r="I915" s="332"/>
      <c r="J915" s="332"/>
      <c r="K915" s="332"/>
      <c r="L915" s="332"/>
      <c r="M915" s="333"/>
      <c r="N915" s="332"/>
      <c r="O915" s="332"/>
    </row>
    <row r="916" spans="1:15" ht="14.25" customHeight="1">
      <c r="A916" s="332"/>
      <c r="B916" s="332"/>
      <c r="C916" s="332"/>
      <c r="D916" s="332"/>
      <c r="E916" s="332"/>
      <c r="F916" s="332"/>
      <c r="G916" s="332"/>
      <c r="H916" s="332"/>
      <c r="I916" s="332"/>
      <c r="J916" s="332"/>
      <c r="K916" s="332"/>
      <c r="L916" s="332"/>
      <c r="M916" s="333"/>
      <c r="N916" s="332"/>
      <c r="O916" s="332"/>
    </row>
    <row r="917" spans="1:15" ht="14.25" customHeight="1">
      <c r="A917" s="332"/>
      <c r="B917" s="332"/>
      <c r="C917" s="332"/>
      <c r="D917" s="332"/>
      <c r="E917" s="332"/>
      <c r="F917" s="332"/>
      <c r="G917" s="332"/>
      <c r="H917" s="332"/>
      <c r="I917" s="332"/>
      <c r="J917" s="332"/>
      <c r="K917" s="332"/>
      <c r="L917" s="332"/>
      <c r="M917" s="333"/>
      <c r="N917" s="332"/>
      <c r="O917" s="332"/>
    </row>
    <row r="918" spans="1:15" ht="14.25" customHeight="1">
      <c r="A918" s="332"/>
      <c r="B918" s="332"/>
      <c r="C918" s="332"/>
      <c r="D918" s="332"/>
      <c r="E918" s="332"/>
      <c r="F918" s="332"/>
      <c r="G918" s="332"/>
      <c r="H918" s="332"/>
      <c r="I918" s="332"/>
      <c r="J918" s="332"/>
      <c r="K918" s="332"/>
      <c r="L918" s="332"/>
      <c r="M918" s="333"/>
      <c r="N918" s="332"/>
      <c r="O918" s="332"/>
    </row>
    <row r="919" spans="1:15" ht="14.25" customHeight="1">
      <c r="A919" s="332"/>
      <c r="B919" s="332"/>
      <c r="C919" s="332"/>
      <c r="D919" s="332"/>
      <c r="E919" s="332"/>
      <c r="F919" s="332"/>
      <c r="G919" s="332"/>
      <c r="H919" s="332"/>
      <c r="I919" s="332"/>
      <c r="J919" s="332"/>
      <c r="K919" s="332"/>
      <c r="L919" s="332"/>
      <c r="M919" s="333"/>
      <c r="N919" s="332"/>
      <c r="O919" s="332"/>
    </row>
    <row r="920" spans="1:15" ht="14.25" customHeight="1">
      <c r="A920" s="332"/>
      <c r="B920" s="332"/>
      <c r="C920" s="332"/>
      <c r="D920" s="332"/>
      <c r="E920" s="332"/>
      <c r="F920" s="332"/>
      <c r="G920" s="332"/>
      <c r="H920" s="332"/>
      <c r="I920" s="332"/>
      <c r="J920" s="332"/>
      <c r="K920" s="332"/>
      <c r="L920" s="332"/>
      <c r="M920" s="333"/>
      <c r="N920" s="332"/>
      <c r="O920" s="332"/>
    </row>
    <row r="921" spans="1:15" ht="14.25" customHeight="1">
      <c r="A921" s="332"/>
      <c r="B921" s="332"/>
      <c r="C921" s="332"/>
      <c r="D921" s="332"/>
      <c r="E921" s="332"/>
      <c r="F921" s="332"/>
      <c r="G921" s="332"/>
      <c r="H921" s="332"/>
      <c r="I921" s="332"/>
      <c r="J921" s="332"/>
      <c r="K921" s="332"/>
      <c r="L921" s="332"/>
      <c r="M921" s="333"/>
      <c r="N921" s="332"/>
      <c r="O921" s="332"/>
    </row>
    <row r="922" spans="1:15" ht="14.25" customHeight="1">
      <c r="A922" s="332"/>
      <c r="B922" s="332"/>
      <c r="C922" s="332"/>
      <c r="D922" s="332"/>
      <c r="E922" s="332"/>
      <c r="F922" s="332"/>
      <c r="G922" s="332"/>
      <c r="H922" s="332"/>
      <c r="I922" s="332"/>
      <c r="J922" s="332"/>
      <c r="K922" s="332"/>
      <c r="L922" s="332"/>
      <c r="M922" s="333"/>
      <c r="N922" s="332"/>
      <c r="O922" s="332"/>
    </row>
    <row r="923" spans="1:15" ht="14.25" customHeight="1">
      <c r="A923" s="332"/>
      <c r="B923" s="332"/>
      <c r="C923" s="332"/>
      <c r="D923" s="332"/>
      <c r="E923" s="332"/>
      <c r="F923" s="332"/>
      <c r="G923" s="332"/>
      <c r="H923" s="332"/>
      <c r="I923" s="332"/>
      <c r="J923" s="332"/>
      <c r="K923" s="332"/>
      <c r="L923" s="332"/>
      <c r="M923" s="333"/>
      <c r="N923" s="332"/>
      <c r="O923" s="332"/>
    </row>
    <row r="924" spans="1:15" ht="14.25" customHeight="1">
      <c r="A924" s="332"/>
      <c r="B924" s="332"/>
      <c r="C924" s="332"/>
      <c r="D924" s="332"/>
      <c r="E924" s="332"/>
      <c r="F924" s="332"/>
      <c r="G924" s="332"/>
      <c r="H924" s="332"/>
      <c r="I924" s="332"/>
      <c r="J924" s="332"/>
      <c r="K924" s="332"/>
      <c r="L924" s="332"/>
      <c r="M924" s="333"/>
      <c r="N924" s="332"/>
      <c r="O924" s="332"/>
    </row>
    <row r="925" spans="1:15" ht="14.25" customHeight="1">
      <c r="A925" s="332"/>
      <c r="B925" s="332"/>
      <c r="C925" s="332"/>
      <c r="D925" s="332"/>
      <c r="E925" s="332"/>
      <c r="F925" s="332"/>
      <c r="G925" s="332"/>
      <c r="H925" s="332"/>
      <c r="I925" s="332"/>
      <c r="J925" s="332"/>
      <c r="K925" s="332"/>
      <c r="L925" s="332"/>
      <c r="M925" s="333"/>
      <c r="N925" s="332"/>
      <c r="O925" s="332"/>
    </row>
    <row r="926" spans="1:15" ht="14.25" customHeight="1">
      <c r="A926" s="332"/>
      <c r="B926" s="332"/>
      <c r="C926" s="332"/>
      <c r="D926" s="332"/>
      <c r="E926" s="332"/>
      <c r="F926" s="332"/>
      <c r="G926" s="332"/>
      <c r="H926" s="332"/>
      <c r="I926" s="332"/>
      <c r="J926" s="332"/>
      <c r="K926" s="332"/>
      <c r="L926" s="332"/>
      <c r="M926" s="333"/>
      <c r="N926" s="332"/>
      <c r="O926" s="332"/>
    </row>
    <row r="927" spans="1:15" ht="14.25" customHeight="1">
      <c r="A927" s="332"/>
      <c r="B927" s="332"/>
      <c r="C927" s="332"/>
      <c r="D927" s="332"/>
      <c r="E927" s="332"/>
      <c r="F927" s="332"/>
      <c r="G927" s="332"/>
      <c r="H927" s="332"/>
      <c r="I927" s="332"/>
      <c r="J927" s="332"/>
      <c r="K927" s="332"/>
      <c r="L927" s="332"/>
      <c r="M927" s="333"/>
      <c r="N927" s="332"/>
      <c r="O927" s="332"/>
    </row>
    <row r="928" spans="1:15" ht="14.25" customHeight="1">
      <c r="A928" s="332"/>
      <c r="B928" s="332"/>
      <c r="C928" s="332"/>
      <c r="D928" s="332"/>
      <c r="E928" s="332"/>
      <c r="F928" s="332"/>
      <c r="G928" s="332"/>
      <c r="H928" s="332"/>
      <c r="I928" s="332"/>
      <c r="J928" s="332"/>
      <c r="K928" s="332"/>
      <c r="L928" s="332"/>
      <c r="M928" s="333"/>
      <c r="N928" s="332"/>
      <c r="O928" s="332"/>
    </row>
    <row r="929" spans="1:15" ht="14.25" customHeight="1">
      <c r="A929" s="332"/>
      <c r="B929" s="332"/>
      <c r="C929" s="332"/>
      <c r="D929" s="332"/>
      <c r="E929" s="332"/>
      <c r="F929" s="332"/>
      <c r="G929" s="332"/>
      <c r="H929" s="332"/>
      <c r="I929" s="332"/>
      <c r="J929" s="332"/>
      <c r="K929" s="332"/>
      <c r="L929" s="332"/>
      <c r="M929" s="333"/>
      <c r="N929" s="332"/>
      <c r="O929" s="332"/>
    </row>
    <row r="930" spans="1:15" ht="14.25" customHeight="1">
      <c r="A930" s="332"/>
      <c r="B930" s="332"/>
      <c r="C930" s="332"/>
      <c r="D930" s="332"/>
      <c r="E930" s="332"/>
      <c r="F930" s="332"/>
      <c r="G930" s="332"/>
      <c r="H930" s="332"/>
      <c r="I930" s="332"/>
      <c r="J930" s="332"/>
      <c r="K930" s="332"/>
      <c r="L930" s="332"/>
      <c r="M930" s="333"/>
      <c r="N930" s="332"/>
      <c r="O930" s="332"/>
    </row>
    <row r="931" spans="1:15" ht="14.25" customHeight="1">
      <c r="A931" s="332"/>
      <c r="B931" s="332"/>
      <c r="C931" s="332"/>
      <c r="D931" s="332"/>
      <c r="E931" s="332"/>
      <c r="F931" s="332"/>
      <c r="G931" s="332"/>
      <c r="H931" s="332"/>
      <c r="I931" s="332"/>
      <c r="J931" s="332"/>
      <c r="K931" s="332"/>
      <c r="L931" s="332"/>
      <c r="M931" s="333"/>
      <c r="N931" s="332"/>
      <c r="O931" s="332"/>
    </row>
    <row r="932" spans="1:15" ht="14.25" customHeight="1">
      <c r="A932" s="332"/>
      <c r="B932" s="332"/>
      <c r="C932" s="332"/>
      <c r="D932" s="332"/>
      <c r="E932" s="332"/>
      <c r="F932" s="332"/>
      <c r="G932" s="332"/>
      <c r="H932" s="332"/>
      <c r="I932" s="332"/>
      <c r="J932" s="332"/>
      <c r="K932" s="332"/>
      <c r="L932" s="332"/>
      <c r="M932" s="333"/>
      <c r="N932" s="332"/>
      <c r="O932" s="332"/>
    </row>
    <row r="933" spans="1:15" ht="14.25" customHeight="1">
      <c r="A933" s="332"/>
      <c r="B933" s="332"/>
      <c r="C933" s="332"/>
      <c r="D933" s="332"/>
      <c r="E933" s="332"/>
      <c r="F933" s="332"/>
      <c r="G933" s="332"/>
      <c r="H933" s="332"/>
      <c r="I933" s="332"/>
      <c r="J933" s="332"/>
      <c r="K933" s="332"/>
      <c r="L933" s="332"/>
      <c r="M933" s="333"/>
      <c r="N933" s="332"/>
      <c r="O933" s="332"/>
    </row>
    <row r="934" spans="1:15" ht="14.25" customHeight="1">
      <c r="A934" s="332"/>
      <c r="B934" s="332"/>
      <c r="C934" s="332"/>
      <c r="D934" s="332"/>
      <c r="E934" s="332"/>
      <c r="F934" s="332"/>
      <c r="G934" s="332"/>
      <c r="H934" s="332"/>
      <c r="I934" s="332"/>
      <c r="J934" s="332"/>
      <c r="K934" s="332"/>
      <c r="L934" s="332"/>
      <c r="M934" s="333"/>
      <c r="N934" s="332"/>
      <c r="O934" s="332"/>
    </row>
    <row r="935" spans="1:15" ht="14.25" customHeight="1">
      <c r="A935" s="332"/>
      <c r="B935" s="332"/>
      <c r="C935" s="332"/>
      <c r="D935" s="332"/>
      <c r="E935" s="332"/>
      <c r="F935" s="332"/>
      <c r="G935" s="332"/>
      <c r="H935" s="332"/>
      <c r="I935" s="332"/>
      <c r="J935" s="332"/>
      <c r="K935" s="332"/>
      <c r="L935" s="332"/>
      <c r="M935" s="333"/>
      <c r="N935" s="332"/>
      <c r="O935" s="332"/>
    </row>
    <row r="936" spans="1:15" ht="14.25" customHeight="1">
      <c r="A936" s="332"/>
      <c r="B936" s="332"/>
      <c r="C936" s="332"/>
      <c r="D936" s="332"/>
      <c r="E936" s="332"/>
      <c r="F936" s="332"/>
      <c r="G936" s="332"/>
      <c r="H936" s="332"/>
      <c r="I936" s="332"/>
      <c r="J936" s="332"/>
      <c r="K936" s="332"/>
      <c r="L936" s="332"/>
      <c r="M936" s="333"/>
      <c r="N936" s="332"/>
      <c r="O936" s="332"/>
    </row>
    <row r="937" spans="1:15" ht="14.25" customHeight="1">
      <c r="A937" s="332"/>
      <c r="B937" s="332"/>
      <c r="C937" s="332"/>
      <c r="D937" s="332"/>
      <c r="E937" s="332"/>
      <c r="F937" s="332"/>
      <c r="G937" s="332"/>
      <c r="H937" s="332"/>
      <c r="I937" s="332"/>
      <c r="J937" s="332"/>
      <c r="K937" s="332"/>
      <c r="L937" s="332"/>
      <c r="M937" s="333"/>
      <c r="N937" s="332"/>
      <c r="O937" s="332"/>
    </row>
    <row r="938" spans="1:15" ht="14.25" customHeight="1">
      <c r="A938" s="332"/>
      <c r="B938" s="332"/>
      <c r="C938" s="332"/>
      <c r="D938" s="332"/>
      <c r="E938" s="332"/>
      <c r="F938" s="332"/>
      <c r="G938" s="332"/>
      <c r="H938" s="332"/>
      <c r="I938" s="332"/>
      <c r="J938" s="332"/>
      <c r="K938" s="332"/>
      <c r="L938" s="332"/>
      <c r="M938" s="333"/>
      <c r="N938" s="332"/>
      <c r="O938" s="332"/>
    </row>
    <row r="939" spans="1:15" ht="14.25" customHeight="1">
      <c r="A939" s="332"/>
      <c r="B939" s="332"/>
      <c r="C939" s="332"/>
      <c r="D939" s="332"/>
      <c r="E939" s="332"/>
      <c r="F939" s="332"/>
      <c r="G939" s="332"/>
      <c r="H939" s="332"/>
      <c r="I939" s="332"/>
      <c r="J939" s="332"/>
      <c r="K939" s="332"/>
      <c r="L939" s="332"/>
      <c r="M939" s="333"/>
      <c r="N939" s="332"/>
      <c r="O939" s="332"/>
    </row>
    <row r="940" spans="1:15" ht="14.25" customHeight="1">
      <c r="A940" s="332"/>
      <c r="B940" s="332"/>
      <c r="C940" s="332"/>
      <c r="D940" s="332"/>
      <c r="E940" s="332"/>
      <c r="F940" s="332"/>
      <c r="G940" s="332"/>
      <c r="H940" s="332"/>
      <c r="I940" s="332"/>
      <c r="J940" s="332"/>
      <c r="K940" s="332"/>
      <c r="L940" s="332"/>
      <c r="M940" s="333"/>
      <c r="N940" s="332"/>
      <c r="O940" s="332"/>
    </row>
    <row r="941" spans="1:15" ht="14.25" customHeight="1">
      <c r="A941" s="332"/>
      <c r="B941" s="332"/>
      <c r="C941" s="332"/>
      <c r="D941" s="332"/>
      <c r="E941" s="332"/>
      <c r="F941" s="332"/>
      <c r="G941" s="332"/>
      <c r="H941" s="332"/>
      <c r="I941" s="332"/>
      <c r="J941" s="332"/>
      <c r="K941" s="332"/>
      <c r="L941" s="332"/>
      <c r="M941" s="333"/>
      <c r="N941" s="332"/>
      <c r="O941" s="332"/>
    </row>
    <row r="942" spans="1:15" ht="14.25" customHeight="1">
      <c r="A942" s="332"/>
      <c r="B942" s="332"/>
      <c r="C942" s="332"/>
      <c r="D942" s="332"/>
      <c r="E942" s="332"/>
      <c r="F942" s="332"/>
      <c r="G942" s="332"/>
      <c r="H942" s="332"/>
      <c r="I942" s="332"/>
      <c r="J942" s="332"/>
      <c r="K942" s="332"/>
      <c r="L942" s="332"/>
      <c r="M942" s="333"/>
      <c r="N942" s="332"/>
      <c r="O942" s="332"/>
    </row>
    <row r="943" spans="1:15" ht="14.25" customHeight="1">
      <c r="A943" s="332"/>
      <c r="B943" s="332"/>
      <c r="C943" s="332"/>
      <c r="D943" s="332"/>
      <c r="E943" s="332"/>
      <c r="F943" s="332"/>
      <c r="G943" s="332"/>
      <c r="H943" s="332"/>
      <c r="I943" s="332"/>
      <c r="J943" s="332"/>
      <c r="K943" s="332"/>
      <c r="L943" s="332"/>
      <c r="M943" s="333"/>
      <c r="N943" s="332"/>
      <c r="O943" s="332"/>
    </row>
    <row r="944" spans="1:15" ht="14.25" customHeight="1">
      <c r="A944" s="332"/>
      <c r="B944" s="332"/>
      <c r="C944" s="332"/>
      <c r="D944" s="332"/>
      <c r="E944" s="332"/>
      <c r="F944" s="332"/>
      <c r="G944" s="332"/>
      <c r="H944" s="332"/>
      <c r="I944" s="332"/>
      <c r="J944" s="332"/>
      <c r="K944" s="332"/>
      <c r="L944" s="332"/>
      <c r="M944" s="333"/>
      <c r="N944" s="332"/>
      <c r="O944" s="332"/>
    </row>
    <row r="945" spans="1:15" ht="14.25" customHeight="1">
      <c r="A945" s="332"/>
      <c r="B945" s="332"/>
      <c r="C945" s="332"/>
      <c r="D945" s="332"/>
      <c r="E945" s="332"/>
      <c r="F945" s="332"/>
      <c r="G945" s="332"/>
      <c r="H945" s="332"/>
      <c r="I945" s="332"/>
      <c r="J945" s="332"/>
      <c r="K945" s="332"/>
      <c r="L945" s="332"/>
      <c r="M945" s="333"/>
      <c r="N945" s="332"/>
      <c r="O945" s="332"/>
    </row>
    <row r="946" spans="1:15" ht="14.25" customHeight="1">
      <c r="A946" s="332"/>
      <c r="B946" s="332"/>
      <c r="C946" s="332"/>
      <c r="D946" s="332"/>
      <c r="E946" s="332"/>
      <c r="F946" s="332"/>
      <c r="G946" s="332"/>
      <c r="H946" s="332"/>
      <c r="I946" s="332"/>
      <c r="J946" s="332"/>
      <c r="K946" s="332"/>
      <c r="L946" s="332"/>
      <c r="M946" s="333"/>
      <c r="N946" s="332"/>
      <c r="O946" s="332"/>
    </row>
    <row r="947" spans="1:15" ht="14.25" customHeight="1">
      <c r="A947" s="332"/>
      <c r="B947" s="332"/>
      <c r="C947" s="332"/>
      <c r="D947" s="332"/>
      <c r="E947" s="332"/>
      <c r="F947" s="332"/>
      <c r="G947" s="332"/>
      <c r="H947" s="332"/>
      <c r="I947" s="332"/>
      <c r="J947" s="332"/>
      <c r="K947" s="332"/>
      <c r="L947" s="332"/>
      <c r="M947" s="333"/>
      <c r="N947" s="332"/>
      <c r="O947" s="332"/>
    </row>
    <row r="948" spans="1:15" ht="14.25" customHeight="1">
      <c r="A948" s="332"/>
      <c r="B948" s="332"/>
      <c r="C948" s="332"/>
      <c r="D948" s="332"/>
      <c r="E948" s="332"/>
      <c r="F948" s="332"/>
      <c r="G948" s="332"/>
      <c r="H948" s="332"/>
      <c r="I948" s="332"/>
      <c r="J948" s="332"/>
      <c r="K948" s="332"/>
      <c r="L948" s="332"/>
      <c r="M948" s="333"/>
      <c r="N948" s="332"/>
      <c r="O948" s="332"/>
    </row>
    <row r="949" spans="1:15" ht="14.25" customHeight="1">
      <c r="A949" s="332"/>
      <c r="B949" s="332"/>
      <c r="C949" s="332"/>
      <c r="D949" s="332"/>
      <c r="E949" s="332"/>
      <c r="F949" s="332"/>
      <c r="G949" s="332"/>
      <c r="H949" s="332"/>
      <c r="I949" s="332"/>
      <c r="J949" s="332"/>
      <c r="K949" s="332"/>
      <c r="L949" s="332"/>
      <c r="M949" s="333"/>
      <c r="N949" s="332"/>
      <c r="O949" s="332"/>
    </row>
    <row r="950" spans="1:15" ht="14.25" customHeight="1">
      <c r="A950" s="332"/>
      <c r="B950" s="332"/>
      <c r="C950" s="332"/>
      <c r="D950" s="332"/>
      <c r="E950" s="332"/>
      <c r="F950" s="332"/>
      <c r="G950" s="332"/>
      <c r="H950" s="332"/>
      <c r="I950" s="332"/>
      <c r="J950" s="332"/>
      <c r="K950" s="332"/>
      <c r="L950" s="332"/>
      <c r="M950" s="333"/>
      <c r="N950" s="332"/>
      <c r="O950" s="332"/>
    </row>
    <row r="951" spans="1:15" ht="14.25" customHeight="1">
      <c r="A951" s="332"/>
      <c r="B951" s="332"/>
      <c r="C951" s="332"/>
      <c r="D951" s="332"/>
      <c r="E951" s="332"/>
      <c r="F951" s="332"/>
      <c r="G951" s="332"/>
      <c r="H951" s="332"/>
      <c r="I951" s="332"/>
      <c r="J951" s="332"/>
      <c r="K951" s="332"/>
      <c r="L951" s="332"/>
      <c r="M951" s="333"/>
      <c r="N951" s="332"/>
      <c r="O951" s="332"/>
    </row>
    <row r="952" spans="1:15" ht="14.25" customHeight="1">
      <c r="A952" s="332"/>
      <c r="B952" s="332"/>
      <c r="C952" s="332"/>
      <c r="D952" s="332"/>
      <c r="E952" s="332"/>
      <c r="F952" s="332"/>
      <c r="G952" s="332"/>
      <c r="H952" s="332"/>
      <c r="I952" s="332"/>
      <c r="J952" s="332"/>
      <c r="K952" s="332"/>
      <c r="L952" s="332"/>
      <c r="M952" s="333"/>
      <c r="N952" s="332"/>
      <c r="O952" s="332"/>
    </row>
    <row r="953" spans="1:15" ht="14.25" customHeight="1">
      <c r="A953" s="332"/>
      <c r="B953" s="332"/>
      <c r="C953" s="332"/>
      <c r="D953" s="332"/>
      <c r="E953" s="332"/>
      <c r="F953" s="332"/>
      <c r="G953" s="332"/>
      <c r="H953" s="332"/>
      <c r="I953" s="332"/>
      <c r="J953" s="332"/>
      <c r="K953" s="332"/>
      <c r="L953" s="332"/>
      <c r="M953" s="333"/>
      <c r="N953" s="332"/>
      <c r="O953" s="332"/>
    </row>
    <row r="954" spans="1:15" ht="14.25" customHeight="1">
      <c r="A954" s="332"/>
      <c r="B954" s="332"/>
      <c r="C954" s="332"/>
      <c r="D954" s="332"/>
      <c r="E954" s="332"/>
      <c r="F954" s="332"/>
      <c r="G954" s="332"/>
      <c r="H954" s="332"/>
      <c r="I954" s="332"/>
      <c r="J954" s="332"/>
      <c r="K954" s="332"/>
      <c r="L954" s="332"/>
      <c r="M954" s="333"/>
      <c r="N954" s="332"/>
      <c r="O954" s="332"/>
    </row>
    <row r="955" spans="1:15" ht="14.25" customHeight="1">
      <c r="A955" s="332"/>
      <c r="B955" s="332"/>
      <c r="C955" s="332"/>
      <c r="D955" s="332"/>
      <c r="E955" s="332"/>
      <c r="F955" s="332"/>
      <c r="G955" s="332"/>
      <c r="H955" s="332"/>
      <c r="I955" s="332"/>
      <c r="J955" s="332"/>
      <c r="K955" s="332"/>
      <c r="L955" s="332"/>
      <c r="M955" s="333"/>
      <c r="N955" s="332"/>
      <c r="O955" s="332"/>
    </row>
    <row r="956" spans="1:15" ht="14.25" customHeight="1">
      <c r="A956" s="332"/>
      <c r="B956" s="332"/>
      <c r="C956" s="332"/>
      <c r="D956" s="332"/>
      <c r="E956" s="332"/>
      <c r="F956" s="332"/>
      <c r="G956" s="332"/>
      <c r="H956" s="332"/>
      <c r="I956" s="332"/>
      <c r="J956" s="332"/>
      <c r="K956" s="332"/>
      <c r="L956" s="332"/>
      <c r="M956" s="333"/>
      <c r="N956" s="332"/>
      <c r="O956" s="332"/>
    </row>
    <row r="957" spans="1:15" ht="14.25" customHeight="1">
      <c r="A957" s="332"/>
      <c r="B957" s="332"/>
      <c r="C957" s="332"/>
      <c r="D957" s="332"/>
      <c r="E957" s="332"/>
      <c r="F957" s="332"/>
      <c r="G957" s="332"/>
      <c r="H957" s="332"/>
      <c r="I957" s="332"/>
      <c r="J957" s="332"/>
      <c r="K957" s="332"/>
      <c r="L957" s="332"/>
      <c r="M957" s="333"/>
      <c r="N957" s="332"/>
      <c r="O957" s="332"/>
    </row>
    <row r="958" spans="1:15" ht="14.25" customHeight="1">
      <c r="A958" s="332"/>
      <c r="B958" s="332"/>
      <c r="C958" s="332"/>
      <c r="D958" s="332"/>
      <c r="E958" s="332"/>
      <c r="F958" s="332"/>
      <c r="G958" s="332"/>
      <c r="H958" s="332"/>
      <c r="I958" s="332"/>
      <c r="J958" s="332"/>
      <c r="K958" s="332"/>
      <c r="L958" s="332"/>
      <c r="M958" s="333"/>
      <c r="N958" s="332"/>
      <c r="O958" s="332"/>
    </row>
    <row r="959" spans="1:15" ht="14.25" customHeight="1">
      <c r="A959" s="332"/>
      <c r="B959" s="332"/>
      <c r="C959" s="332"/>
      <c r="D959" s="332"/>
      <c r="E959" s="332"/>
      <c r="F959" s="332"/>
      <c r="G959" s="332"/>
      <c r="H959" s="332"/>
      <c r="I959" s="332"/>
      <c r="J959" s="332"/>
      <c r="K959" s="332"/>
      <c r="L959" s="332"/>
      <c r="M959" s="333"/>
      <c r="N959" s="332"/>
      <c r="O959" s="332"/>
    </row>
    <row r="960" spans="1:15" ht="14.25" customHeight="1">
      <c r="A960" s="332"/>
      <c r="B960" s="332"/>
      <c r="C960" s="332"/>
      <c r="D960" s="332"/>
      <c r="E960" s="332"/>
      <c r="F960" s="332"/>
      <c r="G960" s="332"/>
      <c r="H960" s="332"/>
      <c r="I960" s="332"/>
      <c r="J960" s="332"/>
      <c r="K960" s="332"/>
      <c r="L960" s="332"/>
      <c r="M960" s="333"/>
      <c r="N960" s="332"/>
      <c r="O960" s="332"/>
    </row>
    <row r="961" spans="1:15" ht="14.25" customHeight="1">
      <c r="A961" s="332"/>
      <c r="B961" s="332"/>
      <c r="C961" s="332"/>
      <c r="D961" s="332"/>
      <c r="E961" s="332"/>
      <c r="F961" s="332"/>
      <c r="G961" s="332"/>
      <c r="H961" s="332"/>
      <c r="I961" s="332"/>
      <c r="J961" s="332"/>
      <c r="K961" s="332"/>
      <c r="L961" s="332"/>
      <c r="M961" s="333"/>
      <c r="N961" s="332"/>
      <c r="O961" s="332"/>
    </row>
    <row r="962" spans="1:15" ht="14.25" customHeight="1">
      <c r="A962" s="332"/>
      <c r="B962" s="332"/>
      <c r="C962" s="332"/>
      <c r="D962" s="332"/>
      <c r="E962" s="332"/>
      <c r="F962" s="332"/>
      <c r="G962" s="332"/>
      <c r="H962" s="332"/>
      <c r="I962" s="332"/>
      <c r="J962" s="332"/>
      <c r="K962" s="332"/>
      <c r="L962" s="332"/>
      <c r="M962" s="333"/>
      <c r="N962" s="332"/>
      <c r="O962" s="332"/>
    </row>
    <row r="963" spans="1:15" ht="14.25" customHeight="1">
      <c r="A963" s="332"/>
      <c r="B963" s="332"/>
      <c r="C963" s="332"/>
      <c r="D963" s="332"/>
      <c r="E963" s="332"/>
      <c r="F963" s="332"/>
      <c r="G963" s="332"/>
      <c r="H963" s="332"/>
      <c r="I963" s="332"/>
      <c r="J963" s="332"/>
      <c r="K963" s="332"/>
      <c r="L963" s="332"/>
      <c r="M963" s="333"/>
      <c r="N963" s="332"/>
      <c r="O963" s="332"/>
    </row>
    <row r="964" spans="1:15" ht="14.25" customHeight="1">
      <c r="A964" s="332"/>
      <c r="B964" s="332"/>
      <c r="C964" s="332"/>
      <c r="D964" s="332"/>
      <c r="E964" s="332"/>
      <c r="F964" s="332"/>
      <c r="G964" s="332"/>
      <c r="H964" s="332"/>
      <c r="I964" s="332"/>
      <c r="J964" s="332"/>
      <c r="K964" s="332"/>
      <c r="L964" s="332"/>
      <c r="M964" s="333"/>
      <c r="N964" s="332"/>
      <c r="O964" s="332"/>
    </row>
    <row r="965" spans="1:15" ht="14.25" customHeight="1">
      <c r="A965" s="332"/>
      <c r="B965" s="332"/>
      <c r="C965" s="332"/>
      <c r="D965" s="332"/>
      <c r="E965" s="332"/>
      <c r="F965" s="332"/>
      <c r="G965" s="332"/>
      <c r="H965" s="332"/>
      <c r="I965" s="332"/>
      <c r="J965" s="332"/>
      <c r="K965" s="332"/>
      <c r="L965" s="332"/>
      <c r="M965" s="333"/>
      <c r="N965" s="332"/>
      <c r="O965" s="332"/>
    </row>
    <row r="966" spans="1:15" ht="14.25" customHeight="1">
      <c r="A966" s="332"/>
      <c r="B966" s="332"/>
      <c r="C966" s="332"/>
      <c r="D966" s="332"/>
      <c r="E966" s="332"/>
      <c r="F966" s="332"/>
      <c r="G966" s="332"/>
      <c r="H966" s="332"/>
      <c r="I966" s="332"/>
      <c r="J966" s="332"/>
      <c r="K966" s="332"/>
      <c r="L966" s="332"/>
      <c r="M966" s="333"/>
      <c r="N966" s="332"/>
      <c r="O966" s="332"/>
    </row>
    <row r="967" spans="1:15" ht="14.25" customHeight="1">
      <c r="A967" s="332"/>
      <c r="B967" s="332"/>
      <c r="C967" s="332"/>
      <c r="D967" s="332"/>
      <c r="E967" s="332"/>
      <c r="F967" s="332"/>
      <c r="G967" s="332"/>
      <c r="H967" s="332"/>
      <c r="I967" s="332"/>
      <c r="J967" s="332"/>
      <c r="K967" s="332"/>
      <c r="L967" s="332"/>
      <c r="M967" s="333"/>
      <c r="N967" s="332"/>
      <c r="O967" s="332"/>
    </row>
    <row r="968" spans="1:15" ht="14.25" customHeight="1">
      <c r="A968" s="332"/>
      <c r="B968" s="332"/>
      <c r="C968" s="332"/>
      <c r="D968" s="332"/>
      <c r="E968" s="332"/>
      <c r="F968" s="332"/>
      <c r="G968" s="332"/>
      <c r="H968" s="332"/>
      <c r="I968" s="332"/>
      <c r="J968" s="332"/>
      <c r="K968" s="332"/>
      <c r="L968" s="332"/>
      <c r="M968" s="333"/>
      <c r="N968" s="332"/>
      <c r="O968" s="332"/>
    </row>
    <row r="969" spans="1:15" ht="14.25" customHeight="1">
      <c r="A969" s="332"/>
      <c r="B969" s="332"/>
      <c r="C969" s="332"/>
      <c r="D969" s="332"/>
      <c r="E969" s="332"/>
      <c r="F969" s="332"/>
      <c r="G969" s="332"/>
      <c r="H969" s="332"/>
      <c r="I969" s="332"/>
      <c r="J969" s="332"/>
      <c r="K969" s="332"/>
      <c r="L969" s="332"/>
      <c r="M969" s="333"/>
      <c r="N969" s="332"/>
      <c r="O969" s="332"/>
    </row>
    <row r="970" spans="1:15" ht="14.25" customHeight="1">
      <c r="A970" s="332"/>
      <c r="B970" s="332"/>
      <c r="C970" s="332"/>
      <c r="D970" s="332"/>
      <c r="E970" s="332"/>
      <c r="F970" s="332"/>
      <c r="G970" s="332"/>
      <c r="H970" s="332"/>
      <c r="I970" s="332"/>
      <c r="J970" s="332"/>
      <c r="K970" s="332"/>
      <c r="L970" s="332"/>
      <c r="M970" s="333"/>
      <c r="N970" s="332"/>
      <c r="O970" s="332"/>
    </row>
    <row r="971" spans="1:15" ht="14.25" customHeight="1">
      <c r="A971" s="332"/>
      <c r="B971" s="332"/>
      <c r="C971" s="332"/>
      <c r="D971" s="332"/>
      <c r="E971" s="332"/>
      <c r="F971" s="332"/>
      <c r="G971" s="332"/>
      <c r="H971" s="332"/>
      <c r="I971" s="332"/>
      <c r="J971" s="332"/>
      <c r="K971" s="332"/>
      <c r="L971" s="332"/>
      <c r="M971" s="333"/>
      <c r="N971" s="332"/>
      <c r="O971" s="332"/>
    </row>
    <row r="972" spans="1:15" ht="14.25" customHeight="1">
      <c r="A972" s="332"/>
      <c r="B972" s="332"/>
      <c r="C972" s="332"/>
      <c r="D972" s="332"/>
      <c r="E972" s="332"/>
      <c r="F972" s="332"/>
      <c r="G972" s="332"/>
      <c r="H972" s="332"/>
      <c r="I972" s="332"/>
      <c r="J972" s="332"/>
      <c r="K972" s="332"/>
      <c r="L972" s="332"/>
      <c r="M972" s="333"/>
      <c r="N972" s="332"/>
      <c r="O972" s="332"/>
    </row>
    <row r="973" spans="1:15" ht="14.25" customHeight="1">
      <c r="A973" s="332"/>
      <c r="B973" s="332"/>
      <c r="C973" s="332"/>
      <c r="D973" s="332"/>
      <c r="E973" s="332"/>
      <c r="F973" s="332"/>
      <c r="G973" s="332"/>
      <c r="H973" s="332"/>
      <c r="I973" s="332"/>
      <c r="J973" s="332"/>
      <c r="K973" s="332"/>
      <c r="L973" s="332"/>
      <c r="M973" s="333"/>
      <c r="N973" s="332"/>
      <c r="O973" s="332"/>
    </row>
    <row r="974" spans="1:15" ht="14.25" customHeight="1">
      <c r="A974" s="332"/>
      <c r="B974" s="332"/>
      <c r="C974" s="332"/>
      <c r="D974" s="332"/>
      <c r="E974" s="332"/>
      <c r="F974" s="332"/>
      <c r="G974" s="332"/>
      <c r="H974" s="332"/>
      <c r="I974" s="332"/>
      <c r="J974" s="332"/>
      <c r="K974" s="332"/>
      <c r="L974" s="332"/>
      <c r="M974" s="333"/>
      <c r="N974" s="332"/>
      <c r="O974" s="332"/>
    </row>
    <row r="975" spans="1:15" ht="14.25" customHeight="1">
      <c r="A975" s="332"/>
      <c r="B975" s="332"/>
      <c r="C975" s="332"/>
      <c r="D975" s="332"/>
      <c r="E975" s="332"/>
      <c r="F975" s="332"/>
      <c r="G975" s="332"/>
      <c r="H975" s="332"/>
      <c r="I975" s="332"/>
      <c r="J975" s="332"/>
      <c r="K975" s="332"/>
      <c r="L975" s="332"/>
      <c r="M975" s="333"/>
      <c r="N975" s="332"/>
      <c r="O975" s="332"/>
    </row>
    <row r="976" spans="1:15" ht="14.25" customHeight="1">
      <c r="A976" s="332"/>
      <c r="B976" s="332"/>
      <c r="C976" s="332"/>
      <c r="D976" s="332"/>
      <c r="E976" s="332"/>
      <c r="F976" s="332"/>
      <c r="G976" s="332"/>
      <c r="H976" s="332"/>
      <c r="I976" s="332"/>
      <c r="J976" s="332"/>
      <c r="K976" s="332"/>
      <c r="L976" s="332"/>
      <c r="M976" s="333"/>
      <c r="N976" s="332"/>
      <c r="O976" s="332"/>
    </row>
    <row r="977" spans="1:15" ht="14.25" customHeight="1">
      <c r="A977" s="332"/>
      <c r="B977" s="332"/>
      <c r="C977" s="332"/>
      <c r="D977" s="332"/>
      <c r="E977" s="332"/>
      <c r="F977" s="332"/>
      <c r="G977" s="332"/>
      <c r="H977" s="332"/>
      <c r="I977" s="332"/>
      <c r="J977" s="332"/>
      <c r="K977" s="332"/>
      <c r="L977" s="332"/>
      <c r="M977" s="333"/>
      <c r="N977" s="332"/>
      <c r="O977" s="332"/>
    </row>
    <row r="978" spans="1:15" ht="14.25" customHeight="1">
      <c r="A978" s="332"/>
      <c r="B978" s="332"/>
      <c r="C978" s="332"/>
      <c r="D978" s="332"/>
      <c r="E978" s="332"/>
      <c r="F978" s="332"/>
      <c r="G978" s="332"/>
      <c r="H978" s="332"/>
      <c r="I978" s="332"/>
      <c r="J978" s="332"/>
      <c r="K978" s="332"/>
      <c r="L978" s="332"/>
      <c r="M978" s="333"/>
      <c r="N978" s="332"/>
      <c r="O978" s="332"/>
    </row>
    <row r="979" spans="1:15" ht="14.25" customHeight="1">
      <c r="A979" s="332"/>
      <c r="B979" s="332"/>
      <c r="C979" s="332"/>
      <c r="D979" s="332"/>
      <c r="E979" s="332"/>
      <c r="F979" s="332"/>
      <c r="G979" s="332"/>
      <c r="H979" s="332"/>
      <c r="I979" s="332"/>
      <c r="J979" s="332"/>
      <c r="K979" s="332"/>
      <c r="L979" s="332"/>
      <c r="M979" s="333"/>
      <c r="N979" s="332"/>
      <c r="O979" s="332"/>
    </row>
    <row r="980" spans="1:15" ht="14.25" customHeight="1">
      <c r="A980" s="332"/>
      <c r="B980" s="332"/>
      <c r="C980" s="332"/>
      <c r="D980" s="332"/>
      <c r="E980" s="332"/>
      <c r="F980" s="332"/>
      <c r="G980" s="332"/>
      <c r="H980" s="332"/>
      <c r="I980" s="332"/>
      <c r="J980" s="332"/>
      <c r="K980" s="332"/>
      <c r="L980" s="332"/>
      <c r="M980" s="333"/>
      <c r="N980" s="332"/>
      <c r="O980" s="332"/>
    </row>
    <row r="981" spans="1:15" ht="14.25" customHeight="1">
      <c r="A981" s="332"/>
      <c r="B981" s="332"/>
      <c r="C981" s="332"/>
      <c r="D981" s="332"/>
      <c r="E981" s="332"/>
      <c r="F981" s="332"/>
      <c r="G981" s="332"/>
      <c r="H981" s="332"/>
      <c r="I981" s="332"/>
      <c r="J981" s="332"/>
      <c r="K981" s="332"/>
      <c r="L981" s="332"/>
      <c r="M981" s="333"/>
      <c r="N981" s="332"/>
      <c r="O981" s="332"/>
    </row>
    <row r="982" spans="1:15" ht="14.25" customHeight="1">
      <c r="A982" s="332"/>
      <c r="B982" s="332"/>
      <c r="C982" s="332"/>
      <c r="D982" s="332"/>
      <c r="E982" s="332"/>
      <c r="F982" s="332"/>
      <c r="G982" s="332"/>
      <c r="H982" s="332"/>
      <c r="I982" s="332"/>
      <c r="J982" s="332"/>
      <c r="K982" s="332"/>
      <c r="L982" s="332"/>
      <c r="M982" s="333"/>
      <c r="N982" s="332"/>
      <c r="O982" s="332"/>
    </row>
    <row r="983" spans="1:15" ht="14.25" customHeight="1">
      <c r="A983" s="332"/>
      <c r="B983" s="332"/>
      <c r="C983" s="332"/>
      <c r="D983" s="332"/>
      <c r="E983" s="332"/>
      <c r="F983" s="332"/>
      <c r="G983" s="332"/>
      <c r="H983" s="332"/>
      <c r="I983" s="332"/>
      <c r="J983" s="332"/>
      <c r="K983" s="332"/>
      <c r="L983" s="332"/>
      <c r="M983" s="333"/>
      <c r="N983" s="332"/>
      <c r="O983" s="332"/>
    </row>
    <row r="984" spans="1:15" ht="14.25" customHeight="1">
      <c r="A984" s="332"/>
      <c r="B984" s="332"/>
      <c r="C984" s="332"/>
      <c r="D984" s="332"/>
      <c r="E984" s="332"/>
      <c r="F984" s="332"/>
      <c r="G984" s="332"/>
      <c r="H984" s="332"/>
      <c r="I984" s="332"/>
      <c r="J984" s="332"/>
      <c r="K984" s="332"/>
      <c r="L984" s="332"/>
      <c r="M984" s="333"/>
      <c r="N984" s="332"/>
      <c r="O984" s="332"/>
    </row>
    <row r="985" spans="1:15" ht="14.25" customHeight="1">
      <c r="A985" s="332"/>
      <c r="B985" s="332"/>
      <c r="C985" s="332"/>
      <c r="D985" s="332"/>
      <c r="E985" s="332"/>
      <c r="F985" s="332"/>
      <c r="G985" s="332"/>
      <c r="H985" s="332"/>
      <c r="I985" s="332"/>
      <c r="J985" s="332"/>
      <c r="K985" s="332"/>
      <c r="L985" s="332"/>
      <c r="M985" s="333"/>
      <c r="N985" s="332"/>
      <c r="O985" s="332"/>
    </row>
    <row r="986" spans="1:15" ht="14.25" customHeight="1">
      <c r="A986" s="332"/>
      <c r="B986" s="332"/>
      <c r="C986" s="332"/>
      <c r="D986" s="332"/>
      <c r="E986" s="332"/>
      <c r="F986" s="332"/>
      <c r="G986" s="332"/>
      <c r="H986" s="332"/>
      <c r="I986" s="332"/>
      <c r="J986" s="332"/>
      <c r="K986" s="332"/>
      <c r="L986" s="332"/>
      <c r="M986" s="333"/>
      <c r="N986" s="332"/>
      <c r="O986" s="332"/>
    </row>
    <row r="987" spans="1:15" ht="14.25" customHeight="1">
      <c r="A987" s="332"/>
      <c r="B987" s="332"/>
      <c r="C987" s="332"/>
      <c r="D987" s="332"/>
      <c r="E987" s="332"/>
      <c r="F987" s="332"/>
      <c r="G987" s="332"/>
      <c r="H987" s="332"/>
      <c r="I987" s="332"/>
      <c r="J987" s="332"/>
      <c r="K987" s="332"/>
      <c r="L987" s="332"/>
      <c r="M987" s="333"/>
      <c r="N987" s="332"/>
      <c r="O987" s="332"/>
    </row>
    <row r="988" spans="1:15" ht="14.25" customHeight="1">
      <c r="A988" s="332"/>
      <c r="B988" s="332"/>
      <c r="C988" s="332"/>
      <c r="D988" s="332"/>
      <c r="E988" s="332"/>
      <c r="F988" s="332"/>
      <c r="G988" s="332"/>
      <c r="H988" s="332"/>
      <c r="I988" s="332"/>
      <c r="J988" s="332"/>
      <c r="K988" s="332"/>
      <c r="L988" s="332"/>
      <c r="M988" s="333"/>
      <c r="N988" s="332"/>
      <c r="O988" s="332"/>
    </row>
    <row r="989" spans="1:15" ht="14.25" customHeight="1">
      <c r="A989" s="332"/>
      <c r="B989" s="332"/>
      <c r="C989" s="332"/>
      <c r="D989" s="332"/>
      <c r="E989" s="332"/>
      <c r="F989" s="332"/>
      <c r="G989" s="332"/>
      <c r="H989" s="332"/>
      <c r="I989" s="332"/>
      <c r="J989" s="332"/>
      <c r="K989" s="332"/>
      <c r="L989" s="332"/>
      <c r="M989" s="333"/>
      <c r="N989" s="332"/>
      <c r="O989" s="332"/>
    </row>
    <row r="990" spans="1:15" ht="14.25" customHeight="1">
      <c r="A990" s="332"/>
      <c r="B990" s="332"/>
      <c r="C990" s="332"/>
      <c r="D990" s="332"/>
      <c r="E990" s="332"/>
      <c r="F990" s="332"/>
      <c r="G990" s="332"/>
      <c r="H990" s="332"/>
      <c r="I990" s="332"/>
      <c r="J990" s="332"/>
      <c r="K990" s="332"/>
      <c r="L990" s="332"/>
      <c r="M990" s="333"/>
      <c r="N990" s="332"/>
      <c r="O990" s="332"/>
    </row>
    <row r="991" spans="1:15" ht="14.25" customHeight="1">
      <c r="A991" s="332"/>
      <c r="B991" s="332"/>
      <c r="C991" s="332"/>
      <c r="D991" s="332"/>
      <c r="E991" s="332"/>
      <c r="F991" s="332"/>
      <c r="G991" s="332"/>
      <c r="H991" s="332"/>
      <c r="I991" s="332"/>
      <c r="J991" s="332"/>
      <c r="K991" s="332"/>
      <c r="L991" s="332"/>
      <c r="M991" s="333"/>
      <c r="N991" s="332"/>
      <c r="O991" s="332"/>
    </row>
    <row r="992" spans="1:15" ht="14.25" customHeight="1">
      <c r="A992" s="332"/>
      <c r="B992" s="332"/>
      <c r="C992" s="332"/>
      <c r="D992" s="332"/>
      <c r="E992" s="332"/>
      <c r="F992" s="332"/>
      <c r="G992" s="332"/>
      <c r="H992" s="332"/>
      <c r="I992" s="332"/>
      <c r="J992" s="332"/>
      <c r="K992" s="332"/>
      <c r="L992" s="332"/>
      <c r="M992" s="333"/>
      <c r="N992" s="332"/>
      <c r="O992" s="332"/>
    </row>
    <row r="993" spans="1:15" ht="14.25" customHeight="1">
      <c r="A993" s="332"/>
      <c r="B993" s="332"/>
      <c r="C993" s="332"/>
      <c r="D993" s="332"/>
      <c r="E993" s="332"/>
      <c r="F993" s="332"/>
      <c r="G993" s="332"/>
      <c r="H993" s="332"/>
      <c r="I993" s="332"/>
      <c r="J993" s="332"/>
      <c r="K993" s="332"/>
      <c r="L993" s="332"/>
      <c r="M993" s="333"/>
      <c r="N993" s="332"/>
      <c r="O993" s="332"/>
    </row>
    <row r="994" spans="1:15" ht="14.25" customHeight="1">
      <c r="A994" s="332"/>
      <c r="B994" s="332"/>
      <c r="C994" s="332"/>
      <c r="D994" s="332"/>
      <c r="E994" s="332"/>
      <c r="F994" s="332"/>
      <c r="G994" s="332"/>
      <c r="H994" s="332"/>
      <c r="I994" s="332"/>
      <c r="J994" s="332"/>
      <c r="K994" s="332"/>
      <c r="L994" s="332"/>
      <c r="M994" s="333"/>
      <c r="N994" s="332"/>
      <c r="O994" s="332"/>
    </row>
    <row r="995" spans="1:15" ht="14.25" customHeight="1">
      <c r="A995" s="332"/>
      <c r="B995" s="332"/>
      <c r="C995" s="332"/>
      <c r="D995" s="332"/>
      <c r="E995" s="332"/>
      <c r="F995" s="332"/>
      <c r="G995" s="332"/>
      <c r="H995" s="332"/>
      <c r="I995" s="332"/>
      <c r="J995" s="332"/>
      <c r="K995" s="332"/>
      <c r="L995" s="332"/>
      <c r="M995" s="333"/>
      <c r="N995" s="332"/>
      <c r="O995" s="332"/>
    </row>
    <row r="996" spans="1:15" ht="14.25" customHeight="1">
      <c r="A996" s="332"/>
      <c r="B996" s="332"/>
      <c r="C996" s="332"/>
      <c r="D996" s="332"/>
      <c r="E996" s="332"/>
      <c r="F996" s="332"/>
      <c r="G996" s="332"/>
      <c r="H996" s="332"/>
      <c r="I996" s="332"/>
      <c r="J996" s="332"/>
      <c r="K996" s="332"/>
      <c r="L996" s="332"/>
      <c r="M996" s="333"/>
      <c r="N996" s="332"/>
      <c r="O996" s="332"/>
    </row>
    <row r="997" spans="1:15" ht="14.25" customHeight="1">
      <c r="A997" s="332"/>
      <c r="B997" s="332"/>
      <c r="C997" s="332"/>
      <c r="D997" s="332"/>
      <c r="E997" s="332"/>
      <c r="F997" s="332"/>
      <c r="G997" s="332"/>
      <c r="H997" s="332"/>
      <c r="I997" s="332"/>
      <c r="J997" s="332"/>
      <c r="K997" s="332"/>
      <c r="L997" s="332"/>
      <c r="M997" s="333"/>
      <c r="N997" s="332"/>
      <c r="O997" s="332"/>
    </row>
    <row r="998" spans="1:15" ht="14.25" customHeight="1">
      <c r="A998" s="332"/>
      <c r="B998" s="332"/>
      <c r="C998" s="332"/>
      <c r="D998" s="332"/>
      <c r="E998" s="332"/>
      <c r="F998" s="332"/>
      <c r="G998" s="332"/>
      <c r="H998" s="332"/>
      <c r="I998" s="332"/>
      <c r="J998" s="332"/>
      <c r="K998" s="332"/>
      <c r="L998" s="332"/>
      <c r="M998" s="333"/>
      <c r="N998" s="332"/>
      <c r="O998" s="332"/>
    </row>
    <row r="999" spans="1:15" ht="14.25" customHeight="1">
      <c r="A999" s="332"/>
      <c r="B999" s="332"/>
      <c r="C999" s="332"/>
      <c r="D999" s="332"/>
      <c r="E999" s="332"/>
      <c r="F999" s="332"/>
      <c r="G999" s="332"/>
      <c r="H999" s="332"/>
      <c r="I999" s="332"/>
      <c r="J999" s="332"/>
      <c r="K999" s="332"/>
      <c r="L999" s="332"/>
      <c r="M999" s="333"/>
      <c r="N999" s="332"/>
      <c r="O999" s="332"/>
    </row>
    <row r="1000" spans="1:15" ht="14.25" customHeight="1">
      <c r="A1000" s="332"/>
      <c r="B1000" s="332"/>
      <c r="C1000" s="332"/>
      <c r="D1000" s="332"/>
      <c r="E1000" s="332"/>
      <c r="F1000" s="332"/>
      <c r="G1000" s="332"/>
      <c r="H1000" s="332"/>
      <c r="I1000" s="332"/>
      <c r="J1000" s="332"/>
      <c r="K1000" s="332"/>
      <c r="L1000" s="332"/>
      <c r="M1000" s="333"/>
      <c r="N1000" s="332"/>
      <c r="O1000" s="332"/>
    </row>
  </sheetData>
  <sheetProtection algorithmName="SHA-512" hashValue="At/XwtI6nmfkKqRaQc2pFj+7esOzUOLXHXpbVTQ4ojOvI4URqKK52FkdY4/UQTnbkM3v2lux2JWnzu1GYQ24eQ==" saltValue="itA1hCLb5K9aTSTKRp+p1w==" spinCount="100000" sheet="1" objects="1" scenarios="1"/>
  <mergeCells count="4">
    <mergeCell ref="B2:C2"/>
    <mergeCell ref="E2:F2"/>
    <mergeCell ref="C3:E3"/>
    <mergeCell ref="F3:G3"/>
  </mergeCells>
  <phoneticPr fontId="85"/>
  <printOptions horizontalCentered="1" verticalCentered="1"/>
  <pageMargins left="0.59055118110236227" right="0.19685039370078741" top="0.19685039370078741" bottom="0.19685039370078741" header="0" footer="0"/>
  <pageSetup paperSize="9" fitToWidth="0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99"/>
    <pageSetUpPr fitToPage="1"/>
  </sheetPr>
  <dimension ref="A1:AF1000"/>
  <sheetViews>
    <sheetView workbookViewId="0"/>
  </sheetViews>
  <sheetFormatPr baseColWidth="10" defaultColWidth="14.5" defaultRowHeight="15" customHeight="1"/>
  <cols>
    <col min="1" max="1" width="1.6640625" customWidth="1"/>
    <col min="2" max="2" width="8.6640625" customWidth="1"/>
    <col min="3" max="3" width="22.6640625" customWidth="1"/>
    <col min="4" max="4" width="26.83203125" customWidth="1"/>
    <col min="5" max="6" width="14.6640625" hidden="1" customWidth="1"/>
    <col min="7" max="7" width="21.5" customWidth="1"/>
    <col min="8" max="8" width="14.6640625" hidden="1" customWidth="1"/>
    <col min="9" max="9" width="38" customWidth="1"/>
    <col min="10" max="10" width="9.6640625" customWidth="1"/>
    <col min="11" max="11" width="4.5" customWidth="1"/>
    <col min="12" max="12" width="1.6640625" customWidth="1"/>
    <col min="13" max="32" width="8.6640625" customWidth="1"/>
  </cols>
  <sheetData>
    <row r="1" spans="1:32" ht="6" customHeight="1">
      <c r="A1" s="26"/>
      <c r="B1" s="403"/>
      <c r="C1" s="404" t="s">
        <v>302</v>
      </c>
      <c r="D1" s="405"/>
      <c r="E1" s="406"/>
      <c r="F1" s="406"/>
      <c r="G1" s="407"/>
      <c r="H1" s="408"/>
      <c r="I1" s="409"/>
      <c r="J1" s="26"/>
      <c r="K1" s="410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</row>
    <row r="2" spans="1:32" ht="15.75" customHeight="1">
      <c r="A2" s="26"/>
      <c r="B2" s="411"/>
      <c r="C2" s="412"/>
      <c r="D2" s="335"/>
      <c r="E2" s="214"/>
      <c r="F2" s="214"/>
      <c r="G2" s="413"/>
      <c r="H2" s="414"/>
      <c r="I2" s="415"/>
      <c r="J2" s="214"/>
      <c r="K2" s="416"/>
      <c r="L2" s="26"/>
      <c r="M2" s="417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1:32" ht="24" customHeight="1">
      <c r="A3" s="26"/>
      <c r="B3" s="418"/>
      <c r="C3" s="419"/>
      <c r="D3" s="676" t="s">
        <v>303</v>
      </c>
      <c r="E3" s="617"/>
      <c r="F3" s="336"/>
      <c r="G3" s="420"/>
      <c r="H3" s="421"/>
      <c r="I3" s="422"/>
      <c r="J3" s="214"/>
      <c r="K3" s="416"/>
      <c r="L3" s="26"/>
      <c r="M3" s="417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2" ht="6" customHeight="1">
      <c r="A4" s="26"/>
      <c r="B4" s="418"/>
      <c r="C4" s="419"/>
      <c r="D4" s="423"/>
      <c r="E4" s="424"/>
      <c r="F4" s="424"/>
      <c r="G4" s="420"/>
      <c r="H4" s="421"/>
      <c r="I4" s="422"/>
      <c r="J4" s="214"/>
      <c r="K4" s="416"/>
      <c r="L4" s="26"/>
      <c r="M4" s="417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32" ht="15.75" customHeight="1">
      <c r="A5" s="26"/>
      <c r="B5" s="411"/>
      <c r="C5" s="677">
        <f>'収支計算書(収支決算書)'!C3</f>
        <v>45671</v>
      </c>
      <c r="D5" s="617"/>
      <c r="E5" s="675">
        <f>'収支計算書(収支決算書)'!F3</f>
        <v>45777</v>
      </c>
      <c r="F5" s="617"/>
      <c r="G5" s="617"/>
      <c r="H5" s="414"/>
      <c r="I5" s="415"/>
      <c r="J5" s="214"/>
      <c r="K5" s="416"/>
      <c r="L5" s="26"/>
      <c r="M5" s="417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</row>
    <row r="6" spans="1:32" ht="15.75" customHeight="1">
      <c r="A6" s="26"/>
      <c r="B6" s="411"/>
      <c r="C6" s="425"/>
      <c r="D6" s="426"/>
      <c r="E6" s="338"/>
      <c r="F6" s="338"/>
      <c r="G6" s="56"/>
      <c r="H6" s="414"/>
      <c r="I6" s="415"/>
      <c r="J6" s="214"/>
      <c r="K6" s="416"/>
      <c r="L6" s="26"/>
      <c r="M6" s="417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pans="1:32" ht="15.75" customHeight="1">
      <c r="A7" s="26"/>
      <c r="B7" s="411"/>
      <c r="C7" s="425"/>
      <c r="D7" s="426"/>
      <c r="E7" s="338"/>
      <c r="F7" s="338"/>
      <c r="G7" s="56"/>
      <c r="H7" s="414"/>
      <c r="I7" s="415"/>
      <c r="J7" s="214"/>
      <c r="K7" s="416"/>
      <c r="L7" s="26"/>
      <c r="M7" s="417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ht="15.75" customHeight="1">
      <c r="A8" s="26"/>
      <c r="B8" s="214"/>
      <c r="C8" s="427"/>
      <c r="D8" s="428"/>
      <c r="E8" s="429"/>
      <c r="F8" s="429"/>
      <c r="G8" s="413"/>
      <c r="H8" s="414"/>
      <c r="I8" s="430" t="s">
        <v>304</v>
      </c>
      <c r="J8" s="214"/>
      <c r="K8" s="431"/>
      <c r="L8" s="26"/>
      <c r="M8" s="214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</row>
    <row r="9" spans="1:32" ht="36" customHeight="1">
      <c r="A9" s="26"/>
      <c r="B9" s="432" t="s">
        <v>239</v>
      </c>
      <c r="C9" s="678" t="s">
        <v>305</v>
      </c>
      <c r="D9" s="619"/>
      <c r="E9" s="433" t="str">
        <f>'収支計算書(収支決算書)'!C6</f>
        <v>2025(R7)年
予算額</v>
      </c>
      <c r="F9" s="434" t="s">
        <v>253</v>
      </c>
      <c r="G9" s="435" t="str">
        <f>'収支計算書(収支決算書)'!E6</f>
        <v xml:space="preserve">2025(R7)年
実績額 </v>
      </c>
      <c r="H9" s="436" t="str">
        <f>'収支計算書(収支決算書)'!F6</f>
        <v>予算ー実績額</v>
      </c>
      <c r="I9" s="437" t="str">
        <f>'収支計算書(収支決算書)'!G6</f>
        <v>摘　　要</v>
      </c>
      <c r="J9" s="214"/>
      <c r="K9" s="431"/>
      <c r="L9" s="26"/>
      <c r="M9" s="214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2" ht="24" customHeight="1">
      <c r="A10" s="438"/>
      <c r="B10" s="439" t="s">
        <v>306</v>
      </c>
      <c r="C10" s="440"/>
      <c r="D10" s="441"/>
      <c r="E10" s="442">
        <f>SUM(E11:E13)</f>
        <v>0</v>
      </c>
      <c r="F10" s="443"/>
      <c r="G10" s="442">
        <f t="shared" ref="G10:H10" si="0">SUM(G11:G13)</f>
        <v>0</v>
      </c>
      <c r="H10" s="442">
        <f t="shared" si="0"/>
        <v>0</v>
      </c>
      <c r="I10" s="444"/>
      <c r="J10" s="445"/>
      <c r="K10" s="446"/>
      <c r="L10" s="438"/>
      <c r="M10" s="445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</row>
    <row r="11" spans="1:32" ht="19.5" customHeight="1">
      <c r="A11" s="438"/>
      <c r="B11" s="447"/>
      <c r="C11" s="448" t="s">
        <v>307</v>
      </c>
      <c r="D11" s="449" t="s">
        <v>308</v>
      </c>
      <c r="E11" s="450">
        <v>0</v>
      </c>
      <c r="F11" s="451"/>
      <c r="G11" s="450">
        <f>F11+0</f>
        <v>0</v>
      </c>
      <c r="H11" s="452">
        <f t="shared" ref="H11:H13" si="1">G11-E11</f>
        <v>0</v>
      </c>
      <c r="I11" s="447"/>
      <c r="J11" s="445"/>
      <c r="K11" s="446"/>
      <c r="L11" s="438"/>
      <c r="M11" s="445"/>
      <c r="N11" s="438"/>
      <c r="O11" s="438"/>
      <c r="P11" s="438"/>
      <c r="Q11" s="438"/>
      <c r="R11" s="438"/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C11" s="438"/>
      <c r="AD11" s="438"/>
      <c r="AE11" s="438"/>
      <c r="AF11" s="438"/>
    </row>
    <row r="12" spans="1:32" ht="19.5" customHeight="1">
      <c r="A12" s="438"/>
      <c r="B12" s="453"/>
      <c r="C12" s="454" t="s">
        <v>309</v>
      </c>
      <c r="D12" s="455"/>
      <c r="E12" s="456">
        <v>0</v>
      </c>
      <c r="F12" s="457"/>
      <c r="G12" s="458">
        <f>F12+現金出納帳!N128+預金出納帳!O946</f>
        <v>0</v>
      </c>
      <c r="H12" s="459">
        <f t="shared" si="1"/>
        <v>0</v>
      </c>
      <c r="I12" s="460"/>
      <c r="J12" s="445"/>
      <c r="K12" s="446"/>
      <c r="L12" s="438"/>
      <c r="M12" s="445"/>
      <c r="N12" s="438"/>
      <c r="O12" s="438"/>
      <c r="P12" s="438"/>
      <c r="Q12" s="438"/>
      <c r="R12" s="438"/>
      <c r="S12" s="438"/>
      <c r="T12" s="438"/>
      <c r="U12" s="438"/>
      <c r="V12" s="438"/>
      <c r="W12" s="438"/>
      <c r="X12" s="438"/>
      <c r="Y12" s="438"/>
      <c r="Z12" s="438"/>
      <c r="AA12" s="438"/>
      <c r="AB12" s="438"/>
      <c r="AC12" s="438"/>
      <c r="AD12" s="438"/>
      <c r="AE12" s="438"/>
      <c r="AF12" s="438"/>
    </row>
    <row r="13" spans="1:32" ht="19.5" customHeight="1">
      <c r="A13" s="438"/>
      <c r="B13" s="356"/>
      <c r="C13" s="461" t="s">
        <v>310</v>
      </c>
      <c r="D13" s="462"/>
      <c r="E13" s="463">
        <v>0</v>
      </c>
      <c r="F13" s="464"/>
      <c r="G13" s="465">
        <f>F13+0</f>
        <v>0</v>
      </c>
      <c r="H13" s="466">
        <f t="shared" si="1"/>
        <v>0</v>
      </c>
      <c r="I13" s="467"/>
      <c r="J13" s="445"/>
      <c r="K13" s="446"/>
      <c r="L13" s="438"/>
      <c r="M13" s="445"/>
      <c r="N13" s="438"/>
      <c r="O13" s="438"/>
      <c r="P13" s="438"/>
      <c r="Q13" s="438"/>
      <c r="R13" s="438"/>
      <c r="S13" s="438"/>
      <c r="T13" s="438"/>
      <c r="U13" s="438"/>
      <c r="V13" s="438"/>
      <c r="W13" s="438"/>
      <c r="X13" s="438"/>
      <c r="Y13" s="438"/>
      <c r="Z13" s="438"/>
      <c r="AA13" s="438"/>
      <c r="AB13" s="438"/>
      <c r="AC13" s="438"/>
      <c r="AD13" s="438"/>
      <c r="AE13" s="438"/>
      <c r="AF13" s="438"/>
    </row>
    <row r="14" spans="1:32" ht="24" customHeight="1">
      <c r="A14" s="438"/>
      <c r="B14" s="439" t="s">
        <v>311</v>
      </c>
      <c r="C14" s="468"/>
      <c r="D14" s="469"/>
      <c r="E14" s="470">
        <v>0</v>
      </c>
      <c r="F14" s="471"/>
      <c r="G14" s="470">
        <f t="shared" ref="G14:H14" si="2">SUM(G15:G17)</f>
        <v>6000</v>
      </c>
      <c r="H14" s="470">
        <f t="shared" si="2"/>
        <v>6000</v>
      </c>
      <c r="I14" s="472"/>
      <c r="J14" s="445"/>
      <c r="K14" s="446"/>
      <c r="L14" s="438"/>
      <c r="M14" s="445"/>
      <c r="N14" s="438"/>
      <c r="O14" s="438"/>
      <c r="P14" s="438"/>
      <c r="Q14" s="438"/>
      <c r="R14" s="438"/>
      <c r="S14" s="438"/>
      <c r="T14" s="438"/>
      <c r="U14" s="438"/>
      <c r="V14" s="438"/>
      <c r="W14" s="438"/>
      <c r="X14" s="438"/>
      <c r="Y14" s="438"/>
      <c r="Z14" s="438"/>
      <c r="AA14" s="438"/>
      <c r="AB14" s="438"/>
      <c r="AC14" s="438"/>
      <c r="AD14" s="438"/>
      <c r="AE14" s="438"/>
      <c r="AF14" s="438"/>
    </row>
    <row r="15" spans="1:32" ht="19.5" customHeight="1">
      <c r="A15" s="438"/>
      <c r="B15" s="453"/>
      <c r="C15" s="473" t="s">
        <v>312</v>
      </c>
      <c r="D15" s="474" t="s">
        <v>313</v>
      </c>
      <c r="E15" s="475">
        <v>0</v>
      </c>
      <c r="F15" s="476"/>
      <c r="G15" s="450">
        <f>F15+現金出納帳!O128+預金出納帳!P946</f>
        <v>6000</v>
      </c>
      <c r="H15" s="452">
        <f t="shared" ref="H15:H17" si="3">G15-E15</f>
        <v>6000</v>
      </c>
      <c r="I15" s="467"/>
      <c r="J15" s="445"/>
      <c r="K15" s="446"/>
      <c r="L15" s="438"/>
      <c r="M15" s="445"/>
      <c r="N15" s="438"/>
      <c r="O15" s="438"/>
      <c r="P15" s="438"/>
      <c r="Q15" s="438"/>
      <c r="R15" s="438"/>
      <c r="S15" s="438"/>
      <c r="T15" s="438"/>
      <c r="U15" s="438"/>
      <c r="V15" s="438"/>
      <c r="W15" s="438"/>
      <c r="X15" s="438"/>
      <c r="Y15" s="438"/>
      <c r="Z15" s="438"/>
      <c r="AA15" s="438"/>
      <c r="AB15" s="438"/>
      <c r="AC15" s="438"/>
      <c r="AD15" s="438"/>
      <c r="AE15" s="438"/>
      <c r="AF15" s="438"/>
    </row>
    <row r="16" spans="1:32" ht="19.5" customHeight="1">
      <c r="A16" s="438"/>
      <c r="B16" s="453"/>
      <c r="C16" s="454" t="s">
        <v>314</v>
      </c>
      <c r="D16" s="477" t="s">
        <v>315</v>
      </c>
      <c r="E16" s="456">
        <v>0</v>
      </c>
      <c r="F16" s="457"/>
      <c r="G16" s="458">
        <f t="shared" ref="G16:G17" si="4">F16+0</f>
        <v>0</v>
      </c>
      <c r="H16" s="459">
        <f t="shared" si="3"/>
        <v>0</v>
      </c>
      <c r="I16" s="478"/>
      <c r="J16" s="445"/>
      <c r="K16" s="446"/>
      <c r="L16" s="438"/>
      <c r="M16" s="445"/>
      <c r="N16" s="438"/>
      <c r="O16" s="438"/>
      <c r="P16" s="438"/>
      <c r="Q16" s="438"/>
      <c r="R16" s="438"/>
      <c r="S16" s="438"/>
      <c r="T16" s="438"/>
      <c r="U16" s="438"/>
      <c r="V16" s="438"/>
      <c r="W16" s="438"/>
      <c r="X16" s="438"/>
      <c r="Y16" s="438"/>
      <c r="Z16" s="438"/>
      <c r="AA16" s="438"/>
      <c r="AB16" s="438"/>
      <c r="AC16" s="438"/>
      <c r="AD16" s="438"/>
      <c r="AE16" s="438"/>
      <c r="AF16" s="438"/>
    </row>
    <row r="17" spans="1:32" ht="19.5" customHeight="1">
      <c r="A17" s="438"/>
      <c r="B17" s="453"/>
      <c r="C17" s="461" t="s">
        <v>316</v>
      </c>
      <c r="D17" s="474" t="s">
        <v>317</v>
      </c>
      <c r="E17" s="479">
        <v>0</v>
      </c>
      <c r="F17" s="480"/>
      <c r="G17" s="465">
        <f t="shared" si="4"/>
        <v>0</v>
      </c>
      <c r="H17" s="466">
        <f t="shared" si="3"/>
        <v>0</v>
      </c>
      <c r="I17" s="481"/>
      <c r="J17" s="445"/>
      <c r="K17" s="446"/>
      <c r="L17" s="438"/>
      <c r="M17" s="445"/>
      <c r="N17" s="438"/>
      <c r="O17" s="438"/>
      <c r="P17" s="438"/>
      <c r="Q17" s="438"/>
      <c r="R17" s="438"/>
      <c r="S17" s="438"/>
      <c r="T17" s="438"/>
      <c r="U17" s="438"/>
      <c r="V17" s="438"/>
      <c r="W17" s="438"/>
      <c r="X17" s="438"/>
      <c r="Y17" s="438"/>
      <c r="Z17" s="438"/>
      <c r="AA17" s="438"/>
      <c r="AB17" s="438"/>
      <c r="AC17" s="438"/>
      <c r="AD17" s="438"/>
      <c r="AE17" s="438"/>
      <c r="AF17" s="438"/>
    </row>
    <row r="18" spans="1:32" ht="24" customHeight="1">
      <c r="A18" s="438"/>
      <c r="B18" s="439" t="s">
        <v>318</v>
      </c>
      <c r="C18" s="482"/>
      <c r="D18" s="483"/>
      <c r="E18" s="470">
        <f>SUM(E19:E20)</f>
        <v>0</v>
      </c>
      <c r="F18" s="471"/>
      <c r="G18" s="470">
        <f t="shared" ref="G18:H18" si="5">SUM(G19:G20)</f>
        <v>0</v>
      </c>
      <c r="H18" s="470">
        <f t="shared" si="5"/>
        <v>0</v>
      </c>
      <c r="I18" s="484"/>
      <c r="J18" s="445"/>
      <c r="K18" s="446"/>
      <c r="L18" s="438"/>
      <c r="M18" s="445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C18" s="438"/>
      <c r="AD18" s="438"/>
      <c r="AE18" s="438"/>
      <c r="AF18" s="438"/>
    </row>
    <row r="19" spans="1:32" ht="19.5" customHeight="1">
      <c r="A19" s="438"/>
      <c r="B19" s="453"/>
      <c r="C19" s="485" t="s">
        <v>319</v>
      </c>
      <c r="D19" s="474" t="s">
        <v>320</v>
      </c>
      <c r="E19" s="475">
        <v>0</v>
      </c>
      <c r="F19" s="476"/>
      <c r="G19" s="450">
        <f t="shared" ref="G19:G20" si="6">F19+0</f>
        <v>0</v>
      </c>
      <c r="H19" s="486">
        <f t="shared" ref="H19:H20" si="7">G19-E19</f>
        <v>0</v>
      </c>
      <c r="I19" s="481"/>
      <c r="J19" s="445"/>
      <c r="K19" s="446"/>
      <c r="L19" s="438"/>
      <c r="M19" s="445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38"/>
      <c r="Z19" s="438"/>
      <c r="AA19" s="438"/>
      <c r="AB19" s="438"/>
      <c r="AC19" s="438"/>
      <c r="AD19" s="438"/>
      <c r="AE19" s="438"/>
      <c r="AF19" s="438"/>
    </row>
    <row r="20" spans="1:32" ht="19.5" customHeight="1">
      <c r="A20" s="438"/>
      <c r="B20" s="453"/>
      <c r="C20" s="487" t="s">
        <v>321</v>
      </c>
      <c r="D20" s="488" t="s">
        <v>322</v>
      </c>
      <c r="E20" s="489">
        <v>0</v>
      </c>
      <c r="F20" s="490"/>
      <c r="G20" s="491">
        <f t="shared" si="6"/>
        <v>0</v>
      </c>
      <c r="H20" s="492">
        <f t="shared" si="7"/>
        <v>0</v>
      </c>
      <c r="I20" s="493"/>
      <c r="J20" s="445"/>
      <c r="K20" s="446"/>
      <c r="L20" s="438"/>
      <c r="M20" s="445"/>
      <c r="N20" s="438"/>
      <c r="O20" s="438"/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/>
      <c r="AE20" s="438"/>
      <c r="AF20" s="438"/>
    </row>
    <row r="21" spans="1:32" ht="24" customHeight="1">
      <c r="A21" s="438"/>
      <c r="B21" s="439" t="s">
        <v>323</v>
      </c>
      <c r="C21" s="494"/>
      <c r="D21" s="495"/>
      <c r="E21" s="466">
        <f>E22</f>
        <v>0</v>
      </c>
      <c r="F21" s="496"/>
      <c r="G21" s="466">
        <f t="shared" ref="G21:H21" si="8">G22</f>
        <v>9934491</v>
      </c>
      <c r="H21" s="466">
        <f t="shared" si="8"/>
        <v>9934491</v>
      </c>
      <c r="I21" s="481"/>
      <c r="J21" s="445"/>
      <c r="K21" s="446"/>
      <c r="L21" s="438"/>
      <c r="M21" s="445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</row>
    <row r="22" spans="1:32" ht="19.5" customHeight="1">
      <c r="A22" s="438"/>
      <c r="B22" s="453"/>
      <c r="C22" s="497" t="s">
        <v>212</v>
      </c>
      <c r="D22" s="469"/>
      <c r="E22" s="498">
        <v>0</v>
      </c>
      <c r="F22" s="471"/>
      <c r="G22" s="499">
        <f>F22+現金出納帳!P128+預金出納帳!Q946</f>
        <v>9934491</v>
      </c>
      <c r="H22" s="470">
        <f>G22-E22</f>
        <v>9934491</v>
      </c>
      <c r="I22" s="484"/>
      <c r="J22" s="445"/>
      <c r="K22" s="446"/>
      <c r="L22" s="438"/>
      <c r="M22" s="445"/>
      <c r="N22" s="438"/>
      <c r="O22" s="438"/>
      <c r="P22" s="438"/>
      <c r="Q22" s="438"/>
      <c r="R22" s="438"/>
      <c r="S22" s="438"/>
      <c r="T22" s="438"/>
      <c r="U22" s="438"/>
      <c r="V22" s="438"/>
      <c r="W22" s="438"/>
      <c r="X22" s="438"/>
      <c r="Y22" s="438"/>
      <c r="Z22" s="438"/>
      <c r="AA22" s="438"/>
      <c r="AB22" s="438"/>
      <c r="AC22" s="438"/>
      <c r="AD22" s="438"/>
      <c r="AE22" s="438"/>
      <c r="AF22" s="438"/>
    </row>
    <row r="23" spans="1:32" ht="24" customHeight="1">
      <c r="A23" s="438"/>
      <c r="B23" s="439" t="s">
        <v>324</v>
      </c>
      <c r="C23" s="494"/>
      <c r="D23" s="495"/>
      <c r="E23" s="466">
        <f>SUM(E24:E25)</f>
        <v>0</v>
      </c>
      <c r="F23" s="496"/>
      <c r="G23" s="466">
        <f t="shared" ref="G23:H23" si="9">SUM(G24:G25)</f>
        <v>56</v>
      </c>
      <c r="H23" s="466">
        <f t="shared" si="9"/>
        <v>56</v>
      </c>
      <c r="I23" s="481"/>
      <c r="J23" s="445"/>
      <c r="K23" s="446"/>
      <c r="L23" s="438"/>
      <c r="M23" s="445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8"/>
      <c r="AA23" s="438"/>
      <c r="AB23" s="438"/>
      <c r="AC23" s="438"/>
      <c r="AD23" s="438"/>
      <c r="AE23" s="438"/>
      <c r="AF23" s="438"/>
    </row>
    <row r="24" spans="1:32" ht="19.5" customHeight="1">
      <c r="A24" s="438"/>
      <c r="B24" s="453"/>
      <c r="C24" s="500" t="s">
        <v>266</v>
      </c>
      <c r="D24" s="501" t="s">
        <v>325</v>
      </c>
      <c r="E24" s="502">
        <v>0</v>
      </c>
      <c r="F24" s="503"/>
      <c r="G24" s="450">
        <f>F24+現金出納帳!Q128+預金出納帳!R946</f>
        <v>56</v>
      </c>
      <c r="H24" s="486">
        <f t="shared" ref="H24:H25" si="10">G24-E24</f>
        <v>56</v>
      </c>
      <c r="I24" s="504"/>
      <c r="J24" s="445"/>
      <c r="K24" s="446"/>
      <c r="L24" s="438"/>
      <c r="M24" s="445"/>
      <c r="N24" s="438"/>
      <c r="O24" s="438"/>
      <c r="P24" s="438"/>
      <c r="Q24" s="438"/>
      <c r="R24" s="438"/>
      <c r="S24" s="438"/>
      <c r="T24" s="438"/>
      <c r="U24" s="438"/>
      <c r="V24" s="438"/>
      <c r="W24" s="438"/>
      <c r="X24" s="438"/>
      <c r="Y24" s="438"/>
      <c r="Z24" s="438"/>
      <c r="AA24" s="438"/>
      <c r="AB24" s="438"/>
      <c r="AC24" s="438"/>
      <c r="AD24" s="438"/>
      <c r="AE24" s="438"/>
      <c r="AF24" s="438"/>
    </row>
    <row r="25" spans="1:32" ht="19.5" customHeight="1">
      <c r="A25" s="438"/>
      <c r="B25" s="453"/>
      <c r="C25" s="505" t="s">
        <v>326</v>
      </c>
      <c r="D25" s="506" t="s">
        <v>327</v>
      </c>
      <c r="E25" s="489">
        <v>0</v>
      </c>
      <c r="F25" s="490"/>
      <c r="G25" s="491">
        <f>F25+0</f>
        <v>0</v>
      </c>
      <c r="H25" s="492">
        <f t="shared" si="10"/>
        <v>0</v>
      </c>
      <c r="I25" s="507"/>
      <c r="J25" s="445"/>
      <c r="K25" s="446"/>
      <c r="L25" s="438"/>
      <c r="M25" s="445"/>
      <c r="N25" s="438"/>
      <c r="O25" s="438"/>
      <c r="P25" s="438"/>
      <c r="Q25" s="438"/>
      <c r="R25" s="438"/>
      <c r="S25" s="438"/>
      <c r="T25" s="438"/>
      <c r="U25" s="438"/>
      <c r="V25" s="438"/>
      <c r="W25" s="438"/>
      <c r="X25" s="438"/>
      <c r="Y25" s="438"/>
      <c r="Z25" s="438"/>
      <c r="AA25" s="438"/>
      <c r="AB25" s="438"/>
      <c r="AC25" s="438"/>
      <c r="AD25" s="438"/>
      <c r="AE25" s="438"/>
      <c r="AF25" s="438"/>
    </row>
    <row r="26" spans="1:32" ht="24" customHeight="1">
      <c r="A26" s="438"/>
      <c r="B26" s="439" t="s">
        <v>328</v>
      </c>
      <c r="C26" s="508"/>
      <c r="D26" s="509"/>
      <c r="E26" s="510">
        <f>SUM(E27:E30)</f>
        <v>0</v>
      </c>
      <c r="F26" s="511"/>
      <c r="G26" s="510">
        <f t="shared" ref="G26:H26" si="11">SUM(G27:G30)</f>
        <v>0</v>
      </c>
      <c r="H26" s="510">
        <f t="shared" si="11"/>
        <v>0</v>
      </c>
      <c r="I26" s="512"/>
      <c r="J26" s="445"/>
      <c r="K26" s="446"/>
      <c r="L26" s="438"/>
      <c r="M26" s="445"/>
      <c r="N26" s="438"/>
      <c r="O26" s="438"/>
      <c r="P26" s="438"/>
      <c r="Q26" s="438"/>
      <c r="R26" s="438"/>
      <c r="S26" s="438"/>
      <c r="T26" s="438"/>
      <c r="U26" s="438"/>
      <c r="V26" s="438"/>
      <c r="W26" s="438"/>
      <c r="X26" s="438"/>
      <c r="Y26" s="438"/>
      <c r="Z26" s="438"/>
      <c r="AA26" s="438"/>
      <c r="AB26" s="438"/>
      <c r="AC26" s="438"/>
      <c r="AD26" s="438"/>
      <c r="AE26" s="438"/>
      <c r="AF26" s="438"/>
    </row>
    <row r="27" spans="1:32" ht="19.5" customHeight="1">
      <c r="A27" s="438"/>
      <c r="B27" s="453"/>
      <c r="C27" s="500" t="s">
        <v>329</v>
      </c>
      <c r="D27" s="513" t="s">
        <v>330</v>
      </c>
      <c r="E27" s="502">
        <v>0</v>
      </c>
      <c r="F27" s="503"/>
      <c r="G27" s="450">
        <f t="shared" ref="G27:G29" si="12">F27+0</f>
        <v>0</v>
      </c>
      <c r="H27" s="452">
        <f t="shared" ref="H27:H30" si="13">G27-E27</f>
        <v>0</v>
      </c>
      <c r="I27" s="514"/>
      <c r="J27" s="445"/>
      <c r="K27" s="446"/>
      <c r="L27" s="438"/>
      <c r="M27" s="445"/>
      <c r="N27" s="438"/>
      <c r="O27" s="438"/>
      <c r="P27" s="438"/>
      <c r="Q27" s="438"/>
      <c r="R27" s="438"/>
      <c r="S27" s="438"/>
      <c r="T27" s="438"/>
      <c r="U27" s="438"/>
      <c r="V27" s="438"/>
      <c r="W27" s="438"/>
      <c r="X27" s="438"/>
      <c r="Y27" s="438"/>
      <c r="Z27" s="438"/>
      <c r="AA27" s="438"/>
      <c r="AB27" s="438"/>
      <c r="AC27" s="438"/>
      <c r="AD27" s="438"/>
      <c r="AE27" s="438"/>
      <c r="AF27" s="438"/>
    </row>
    <row r="28" spans="1:32" ht="19.5" customHeight="1">
      <c r="A28" s="438"/>
      <c r="B28" s="453"/>
      <c r="C28" s="515" t="s">
        <v>331</v>
      </c>
      <c r="D28" s="516" t="s">
        <v>332</v>
      </c>
      <c r="E28" s="456">
        <v>0</v>
      </c>
      <c r="F28" s="457"/>
      <c r="G28" s="458">
        <f t="shared" si="12"/>
        <v>0</v>
      </c>
      <c r="H28" s="459">
        <f t="shared" si="13"/>
        <v>0</v>
      </c>
      <c r="I28" s="517"/>
      <c r="J28" s="445"/>
      <c r="K28" s="446"/>
      <c r="L28" s="438"/>
      <c r="M28" s="445"/>
      <c r="N28" s="438"/>
      <c r="O28" s="438"/>
      <c r="P28" s="438"/>
      <c r="Q28" s="438"/>
      <c r="R28" s="438"/>
      <c r="S28" s="438"/>
      <c r="T28" s="438"/>
      <c r="U28" s="438"/>
      <c r="V28" s="438"/>
      <c r="W28" s="438"/>
      <c r="X28" s="438"/>
      <c r="Y28" s="438"/>
      <c r="Z28" s="438"/>
      <c r="AA28" s="438"/>
      <c r="AB28" s="438"/>
      <c r="AC28" s="438"/>
      <c r="AD28" s="438"/>
      <c r="AE28" s="438"/>
      <c r="AF28" s="438"/>
    </row>
    <row r="29" spans="1:32" ht="19.5" customHeight="1">
      <c r="A29" s="438"/>
      <c r="B29" s="453"/>
      <c r="C29" s="515" t="s">
        <v>333</v>
      </c>
      <c r="D29" s="516" t="s">
        <v>334</v>
      </c>
      <c r="E29" s="456">
        <v>0</v>
      </c>
      <c r="F29" s="457"/>
      <c r="G29" s="518">
        <f t="shared" si="12"/>
        <v>0</v>
      </c>
      <c r="H29" s="466">
        <f t="shared" si="13"/>
        <v>0</v>
      </c>
      <c r="I29" s="517"/>
      <c r="J29" s="445"/>
      <c r="K29" s="446"/>
      <c r="L29" s="438"/>
      <c r="M29" s="445"/>
      <c r="N29" s="438"/>
      <c r="O29" s="438"/>
      <c r="P29" s="438"/>
      <c r="Q29" s="438"/>
      <c r="R29" s="438"/>
      <c r="S29" s="438"/>
      <c r="T29" s="438"/>
      <c r="U29" s="438"/>
      <c r="V29" s="438"/>
      <c r="W29" s="438"/>
      <c r="X29" s="438"/>
      <c r="Y29" s="438"/>
      <c r="Z29" s="438"/>
      <c r="AA29" s="438"/>
      <c r="AB29" s="438"/>
      <c r="AC29" s="438"/>
      <c r="AD29" s="438"/>
      <c r="AE29" s="438"/>
      <c r="AF29" s="438"/>
    </row>
    <row r="30" spans="1:32" ht="19.5" customHeight="1">
      <c r="A30" s="438"/>
      <c r="B30" s="453"/>
      <c r="C30" s="485" t="s">
        <v>268</v>
      </c>
      <c r="D30" s="519"/>
      <c r="E30" s="463">
        <v>0</v>
      </c>
      <c r="F30" s="464"/>
      <c r="G30" s="491">
        <f>F30+現金出納帳!R128+預金出納帳!S946</f>
        <v>0</v>
      </c>
      <c r="H30" s="520">
        <f t="shared" si="13"/>
        <v>0</v>
      </c>
      <c r="I30" s="512"/>
      <c r="J30" s="445"/>
      <c r="K30" s="446"/>
      <c r="L30" s="438"/>
      <c r="M30" s="445"/>
      <c r="N30" s="438"/>
      <c r="O30" s="438"/>
      <c r="P30" s="438"/>
      <c r="Q30" s="438"/>
      <c r="R30" s="438"/>
      <c r="S30" s="438"/>
      <c r="T30" s="438"/>
      <c r="U30" s="438"/>
      <c r="V30" s="438"/>
      <c r="W30" s="438"/>
      <c r="X30" s="438"/>
      <c r="Y30" s="438"/>
      <c r="Z30" s="438"/>
      <c r="AA30" s="438"/>
      <c r="AB30" s="438"/>
      <c r="AC30" s="438"/>
      <c r="AD30" s="438"/>
      <c r="AE30" s="438"/>
      <c r="AF30" s="438"/>
    </row>
    <row r="31" spans="1:32" ht="24" customHeight="1">
      <c r="A31" s="438"/>
      <c r="B31" s="439" t="s">
        <v>335</v>
      </c>
      <c r="C31" s="521"/>
      <c r="D31" s="522"/>
      <c r="E31" s="523">
        <f>E32</f>
        <v>0</v>
      </c>
      <c r="F31" s="524"/>
      <c r="G31" s="523">
        <f t="shared" ref="G31:H31" si="14">G32</f>
        <v>0</v>
      </c>
      <c r="H31" s="523">
        <f t="shared" si="14"/>
        <v>0</v>
      </c>
      <c r="I31" s="525"/>
      <c r="J31" s="445"/>
      <c r="K31" s="446"/>
      <c r="L31" s="438"/>
      <c r="M31" s="445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</row>
    <row r="32" spans="1:32" ht="19.5" customHeight="1">
      <c r="A32" s="438"/>
      <c r="B32" s="453"/>
      <c r="C32" s="526" t="s">
        <v>336</v>
      </c>
      <c r="D32" s="522" t="s">
        <v>337</v>
      </c>
      <c r="E32" s="527">
        <v>0</v>
      </c>
      <c r="F32" s="511"/>
      <c r="G32" s="499">
        <f>F32+0</f>
        <v>0</v>
      </c>
      <c r="H32" s="523">
        <f>G32-E32</f>
        <v>0</v>
      </c>
      <c r="I32" s="525"/>
      <c r="J32" s="445"/>
      <c r="K32" s="446"/>
      <c r="L32" s="438"/>
      <c r="M32" s="445"/>
      <c r="N32" s="438"/>
      <c r="O32" s="438"/>
      <c r="P32" s="438"/>
      <c r="Q32" s="438"/>
      <c r="R32" s="438"/>
      <c r="S32" s="438"/>
      <c r="T32" s="438"/>
      <c r="U32" s="438"/>
      <c r="V32" s="438"/>
      <c r="W32" s="438"/>
      <c r="X32" s="438"/>
      <c r="Y32" s="438"/>
      <c r="Z32" s="438"/>
      <c r="AA32" s="438"/>
      <c r="AB32" s="438"/>
      <c r="AC32" s="438"/>
      <c r="AD32" s="438"/>
      <c r="AE32" s="438"/>
      <c r="AF32" s="438"/>
    </row>
    <row r="33" spans="1:32" ht="24" customHeight="1">
      <c r="A33" s="438"/>
      <c r="B33" s="528" t="s">
        <v>338</v>
      </c>
      <c r="C33" s="529"/>
      <c r="D33" s="530"/>
      <c r="E33" s="531">
        <f>E10+E14+E18+E21+E23+E26+E31</f>
        <v>0</v>
      </c>
      <c r="F33" s="532"/>
      <c r="G33" s="531">
        <f t="shared" ref="G33:H33" si="15">G10+G14+G18+G21+G23+G26+G31</f>
        <v>9940547</v>
      </c>
      <c r="H33" s="531">
        <f t="shared" si="15"/>
        <v>9940547</v>
      </c>
      <c r="I33" s="533"/>
      <c r="J33" s="445"/>
      <c r="K33" s="446"/>
      <c r="L33" s="438"/>
      <c r="M33" s="445"/>
      <c r="N33" s="438"/>
      <c r="O33" s="438"/>
      <c r="P33" s="438"/>
      <c r="Q33" s="438"/>
      <c r="R33" s="438"/>
      <c r="S33" s="438"/>
      <c r="T33" s="438"/>
      <c r="U33" s="438"/>
      <c r="V33" s="438"/>
      <c r="W33" s="438"/>
      <c r="X33" s="438"/>
      <c r="Y33" s="438"/>
      <c r="Z33" s="438"/>
      <c r="AA33" s="438"/>
      <c r="AB33" s="438"/>
      <c r="AC33" s="438"/>
      <c r="AD33" s="438"/>
      <c r="AE33" s="438"/>
      <c r="AF33" s="438"/>
    </row>
    <row r="34" spans="1:32" ht="18" customHeight="1">
      <c r="A34" s="438"/>
      <c r="B34" s="534"/>
      <c r="C34" s="521"/>
      <c r="D34" s="535"/>
      <c r="E34" s="536"/>
      <c r="F34" s="536"/>
      <c r="G34" s="536"/>
      <c r="H34" s="537" t="s">
        <v>339</v>
      </c>
      <c r="I34" s="538"/>
      <c r="J34" s="445"/>
      <c r="K34" s="446"/>
      <c r="L34" s="438"/>
      <c r="M34" s="445"/>
      <c r="N34" s="438"/>
      <c r="O34" s="438"/>
      <c r="P34" s="438"/>
      <c r="Q34" s="438"/>
      <c r="R34" s="438"/>
      <c r="S34" s="438"/>
      <c r="T34" s="438"/>
      <c r="U34" s="438"/>
      <c r="V34" s="438"/>
      <c r="W34" s="438"/>
      <c r="X34" s="438"/>
      <c r="Y34" s="438"/>
      <c r="Z34" s="438"/>
      <c r="AA34" s="438"/>
      <c r="AB34" s="438"/>
      <c r="AC34" s="438"/>
      <c r="AD34" s="438"/>
      <c r="AE34" s="438"/>
      <c r="AF34" s="438"/>
    </row>
    <row r="35" spans="1:32" ht="15.75" customHeight="1">
      <c r="A35" s="438"/>
      <c r="B35" s="539"/>
      <c r="C35" s="540"/>
      <c r="D35" s="541"/>
      <c r="E35" s="542"/>
      <c r="F35" s="542"/>
      <c r="G35" s="542"/>
      <c r="H35" s="542"/>
      <c r="I35" s="543"/>
      <c r="J35" s="445"/>
      <c r="K35" s="446"/>
      <c r="L35" s="438"/>
      <c r="M35" s="445"/>
      <c r="N35" s="438"/>
      <c r="O35" s="438"/>
      <c r="P35" s="438"/>
      <c r="Q35" s="438"/>
      <c r="R35" s="438"/>
      <c r="S35" s="438"/>
      <c r="T35" s="438"/>
      <c r="U35" s="438"/>
      <c r="V35" s="438"/>
      <c r="W35" s="438"/>
      <c r="X35" s="438"/>
      <c r="Y35" s="438"/>
      <c r="Z35" s="438"/>
      <c r="AA35" s="438"/>
      <c r="AB35" s="438"/>
      <c r="AC35" s="438"/>
      <c r="AD35" s="438"/>
      <c r="AE35" s="438"/>
      <c r="AF35" s="438"/>
    </row>
    <row r="36" spans="1:32" ht="15.75" customHeight="1">
      <c r="A36" s="332"/>
      <c r="B36" s="332"/>
      <c r="C36" s="332"/>
      <c r="D36" s="332"/>
      <c r="E36" s="332"/>
      <c r="F36" s="332"/>
      <c r="G36" s="332"/>
      <c r="H36" s="332"/>
      <c r="I36" s="332"/>
      <c r="J36" s="332"/>
      <c r="K36" s="333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</row>
    <row r="37" spans="1:32" ht="15.75" customHeight="1">
      <c r="A37" s="332"/>
      <c r="B37" s="332"/>
      <c r="C37" s="332"/>
      <c r="D37" s="332"/>
      <c r="E37" s="332"/>
      <c r="F37" s="398" t="s">
        <v>301</v>
      </c>
      <c r="G37" s="332"/>
      <c r="H37" s="332"/>
      <c r="I37" s="332"/>
      <c r="J37" s="332"/>
      <c r="K37" s="333"/>
      <c r="L37" s="332"/>
      <c r="M37" s="332"/>
      <c r="N37" s="332"/>
      <c r="O37" s="332"/>
      <c r="P37" s="332"/>
      <c r="Q37" s="332"/>
      <c r="R37" s="332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</row>
    <row r="38" spans="1:32" ht="33" customHeight="1">
      <c r="A38" s="396"/>
      <c r="B38" s="89"/>
      <c r="C38" s="397"/>
      <c r="D38" s="401"/>
      <c r="E38" s="399"/>
      <c r="F38" s="346" t="s">
        <v>253</v>
      </c>
      <c r="G38" s="399"/>
      <c r="H38" s="399"/>
      <c r="I38" s="399"/>
      <c r="J38" s="400"/>
      <c r="K38" s="402"/>
      <c r="L38" s="396"/>
      <c r="M38" s="401"/>
      <c r="N38" s="401"/>
      <c r="O38" s="401"/>
      <c r="P38" s="401"/>
      <c r="Q38" s="401"/>
      <c r="R38" s="401"/>
      <c r="S38" s="401"/>
      <c r="T38" s="401"/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</row>
    <row r="39" spans="1:32" ht="15.75" customHeight="1">
      <c r="A39" s="332"/>
      <c r="B39" s="332"/>
      <c r="C39" s="332"/>
      <c r="D39" s="332"/>
      <c r="E39" s="332"/>
      <c r="F39" s="332"/>
      <c r="G39" s="332"/>
      <c r="H39" s="332"/>
      <c r="I39" s="332"/>
      <c r="J39" s="332"/>
      <c r="K39" s="333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</row>
    <row r="40" spans="1:32" ht="15.75" customHeight="1">
      <c r="A40" s="332"/>
      <c r="B40" s="332"/>
      <c r="C40" s="332"/>
      <c r="D40" s="332"/>
      <c r="E40" s="332"/>
      <c r="F40" s="332"/>
      <c r="G40" s="332"/>
      <c r="H40" s="332"/>
      <c r="I40" s="332"/>
      <c r="J40" s="332"/>
      <c r="K40" s="333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</row>
    <row r="41" spans="1:32" ht="15.75" customHeight="1">
      <c r="A41" s="26"/>
      <c r="B41" s="544"/>
      <c r="C41" s="539"/>
      <c r="D41" s="539"/>
      <c r="E41" s="542"/>
      <c r="F41" s="542"/>
      <c r="G41" s="542"/>
      <c r="H41" s="545"/>
      <c r="I41" s="546"/>
      <c r="J41" s="214"/>
      <c r="K41" s="431"/>
      <c r="L41" s="26"/>
      <c r="M41" s="214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ht="15.75" customHeight="1">
      <c r="A42" s="26"/>
      <c r="B42" s="544"/>
      <c r="C42" s="539"/>
      <c r="D42" s="539"/>
      <c r="E42" s="542"/>
      <c r="F42" s="542"/>
      <c r="G42" s="542"/>
      <c r="H42" s="545"/>
      <c r="I42" s="546"/>
      <c r="J42" s="214"/>
      <c r="K42" s="431"/>
      <c r="L42" s="26"/>
      <c r="M42" s="214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ht="15.75" customHeight="1">
      <c r="A43" s="26"/>
      <c r="B43" s="544"/>
      <c r="C43" s="539"/>
      <c r="D43" s="539"/>
      <c r="E43" s="542"/>
      <c r="F43" s="542"/>
      <c r="G43" s="542"/>
      <c r="H43" s="545"/>
      <c r="I43" s="546"/>
      <c r="J43" s="214"/>
      <c r="K43" s="431"/>
      <c r="L43" s="26"/>
      <c r="M43" s="214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ht="15.75" customHeight="1">
      <c r="A44" s="26"/>
      <c r="B44" s="544"/>
      <c r="C44" s="539"/>
      <c r="D44" s="539"/>
      <c r="E44" s="542"/>
      <c r="F44" s="542"/>
      <c r="G44" s="542"/>
      <c r="H44" s="542"/>
      <c r="I44" s="546"/>
      <c r="J44" s="214"/>
      <c r="K44" s="431"/>
      <c r="L44" s="26"/>
      <c r="M44" s="214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ht="15.75" customHeight="1">
      <c r="A45" s="26"/>
      <c r="B45" s="445"/>
      <c r="C45" s="214"/>
      <c r="D45" s="539"/>
      <c r="E45" s="543"/>
      <c r="F45" s="543"/>
      <c r="G45" s="414"/>
      <c r="H45" s="414"/>
      <c r="I45" s="546"/>
      <c r="J45" s="214"/>
      <c r="K45" s="431"/>
      <c r="L45" s="26"/>
      <c r="M45" s="214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ht="15.75" customHeight="1">
      <c r="A46" s="26"/>
      <c r="B46" s="445"/>
      <c r="C46" s="214"/>
      <c r="D46" s="539"/>
      <c r="E46" s="546"/>
      <c r="F46" s="546"/>
      <c r="G46" s="414"/>
      <c r="H46" s="414"/>
      <c r="I46" s="546"/>
      <c r="J46" s="214"/>
      <c r="K46" s="431"/>
      <c r="L46" s="26"/>
      <c r="M46" s="214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ht="15.75" customHeight="1">
      <c r="A47" s="26"/>
      <c r="B47" s="445"/>
      <c r="C47" s="214"/>
      <c r="D47" s="539"/>
      <c r="E47" s="546"/>
      <c r="F47" s="546"/>
      <c r="G47" s="546"/>
      <c r="H47" s="414"/>
      <c r="I47" s="546"/>
      <c r="J47" s="214"/>
      <c r="K47" s="431"/>
      <c r="L47" s="26"/>
      <c r="M47" s="214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ht="15.75" customHeight="1">
      <c r="A48" s="547"/>
      <c r="B48" s="445"/>
      <c r="C48" s="214"/>
      <c r="D48" s="539"/>
      <c r="E48" s="546"/>
      <c r="F48" s="546"/>
      <c r="G48" s="546"/>
      <c r="H48" s="414"/>
      <c r="I48" s="546"/>
      <c r="J48" s="214"/>
      <c r="K48" s="431"/>
      <c r="L48" s="547"/>
      <c r="M48" s="214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ht="15.75" customHeight="1">
      <c r="A49" s="26"/>
      <c r="B49" s="445"/>
      <c r="C49" s="214"/>
      <c r="D49" s="539"/>
      <c r="E49" s="546"/>
      <c r="F49" s="546"/>
      <c r="G49" s="546"/>
      <c r="H49" s="414"/>
      <c r="I49" s="546"/>
      <c r="J49" s="214"/>
      <c r="K49" s="431"/>
      <c r="L49" s="26"/>
      <c r="M49" s="214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ht="15" customHeight="1">
      <c r="A50" s="26"/>
      <c r="B50" s="445"/>
      <c r="C50" s="214"/>
      <c r="D50" s="539"/>
      <c r="E50" s="546"/>
      <c r="F50" s="546"/>
      <c r="G50" s="546"/>
      <c r="H50" s="414"/>
      <c r="I50" s="546"/>
      <c r="J50" s="214"/>
      <c r="K50" s="431"/>
      <c r="L50" s="26"/>
      <c r="M50" s="214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spans="1:32" ht="15.75" customHeight="1">
      <c r="A51" s="26"/>
      <c r="B51" s="438"/>
      <c r="C51" s="26"/>
      <c r="D51" s="405"/>
      <c r="E51" s="548"/>
      <c r="F51" s="548"/>
      <c r="G51" s="548"/>
      <c r="H51" s="549"/>
      <c r="I51" s="548"/>
      <c r="J51" s="26"/>
      <c r="K51" s="410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ht="15.75" customHeight="1">
      <c r="A52" s="26"/>
      <c r="B52" s="438"/>
      <c r="C52" s="26"/>
      <c r="D52" s="405"/>
      <c r="E52" s="548"/>
      <c r="F52" s="548"/>
      <c r="G52" s="548"/>
      <c r="H52" s="549"/>
      <c r="I52" s="548"/>
      <c r="J52" s="26"/>
      <c r="K52" s="410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2" ht="15.75" customHeight="1">
      <c r="A53" s="26"/>
      <c r="B53" s="438"/>
      <c r="C53" s="26"/>
      <c r="D53" s="405"/>
      <c r="E53" s="548"/>
      <c r="F53" s="548"/>
      <c r="G53" s="548"/>
      <c r="H53" s="549"/>
      <c r="I53" s="548"/>
      <c r="J53" s="26"/>
      <c r="K53" s="410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2" ht="15.75" customHeight="1">
      <c r="A54" s="26"/>
      <c r="B54" s="438"/>
      <c r="C54" s="26"/>
      <c r="D54" s="405"/>
      <c r="E54" s="548"/>
      <c r="F54" s="548"/>
      <c r="G54" s="548"/>
      <c r="H54" s="549"/>
      <c r="I54" s="548"/>
      <c r="J54" s="26"/>
      <c r="K54" s="410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ht="15.75" customHeight="1">
      <c r="A55" s="26"/>
      <c r="B55" s="438"/>
      <c r="C55" s="26"/>
      <c r="D55" s="405"/>
      <c r="E55" s="548"/>
      <c r="F55" s="548"/>
      <c r="G55" s="548"/>
      <c r="H55" s="549"/>
      <c r="I55" s="548"/>
      <c r="J55" s="26"/>
      <c r="K55" s="410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</row>
    <row r="56" spans="1:32" ht="15.75" customHeight="1">
      <c r="A56" s="26"/>
      <c r="B56" s="438"/>
      <c r="C56" s="26"/>
      <c r="D56" s="405"/>
      <c r="E56" s="548"/>
      <c r="F56" s="548"/>
      <c r="G56" s="548"/>
      <c r="H56" s="549"/>
      <c r="I56" s="548"/>
      <c r="J56" s="26"/>
      <c r="K56" s="410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</row>
    <row r="57" spans="1:32" ht="15.75" customHeight="1">
      <c r="A57" s="26"/>
      <c r="B57" s="438"/>
      <c r="C57" s="26"/>
      <c r="D57" s="405"/>
      <c r="E57" s="548"/>
      <c r="F57" s="548"/>
      <c r="G57" s="548"/>
      <c r="H57" s="549"/>
      <c r="I57" s="548"/>
      <c r="J57" s="26"/>
      <c r="K57" s="410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</row>
    <row r="58" spans="1:32" ht="15.75" customHeight="1">
      <c r="A58" s="26"/>
      <c r="B58" s="438"/>
      <c r="C58" s="26"/>
      <c r="D58" s="405"/>
      <c r="E58" s="548"/>
      <c r="F58" s="548"/>
      <c r="G58" s="548"/>
      <c r="H58" s="549"/>
      <c r="I58" s="548"/>
      <c r="J58" s="26"/>
      <c r="K58" s="410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</row>
    <row r="59" spans="1:32" ht="15.75" customHeight="1">
      <c r="A59" s="26"/>
      <c r="B59" s="438"/>
      <c r="C59" s="26"/>
      <c r="D59" s="405"/>
      <c r="E59" s="548"/>
      <c r="F59" s="548"/>
      <c r="G59" s="548"/>
      <c r="H59" s="549"/>
      <c r="I59" s="548"/>
      <c r="J59" s="26"/>
      <c r="K59" s="410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</row>
    <row r="60" spans="1:32" ht="15.75" customHeight="1">
      <c r="A60" s="26"/>
      <c r="B60" s="438"/>
      <c r="C60" s="26"/>
      <c r="D60" s="405"/>
      <c r="E60" s="548"/>
      <c r="F60" s="548"/>
      <c r="G60" s="548"/>
      <c r="H60" s="549"/>
      <c r="I60" s="548"/>
      <c r="J60" s="26"/>
      <c r="K60" s="410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1:32" ht="15.75" customHeight="1">
      <c r="A61" s="26"/>
      <c r="B61" s="438"/>
      <c r="C61" s="26"/>
      <c r="D61" s="405"/>
      <c r="E61" s="548"/>
      <c r="F61" s="548"/>
      <c r="G61" s="548"/>
      <c r="H61" s="549"/>
      <c r="I61" s="548"/>
      <c r="J61" s="26"/>
      <c r="K61" s="410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2" ht="15.75" customHeight="1">
      <c r="A62" s="26"/>
      <c r="B62" s="438"/>
      <c r="C62" s="26"/>
      <c r="D62" s="405"/>
      <c r="E62" s="548"/>
      <c r="F62" s="548"/>
      <c r="G62" s="548"/>
      <c r="H62" s="549"/>
      <c r="I62" s="548"/>
      <c r="J62" s="26"/>
      <c r="K62" s="410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  <row r="63" spans="1:32" ht="15.75" customHeight="1">
      <c r="A63" s="26"/>
      <c r="B63" s="438"/>
      <c r="C63" s="26"/>
      <c r="D63" s="405"/>
      <c r="E63" s="548"/>
      <c r="F63" s="548"/>
      <c r="G63" s="548"/>
      <c r="H63" s="549"/>
      <c r="I63" s="548"/>
      <c r="J63" s="26"/>
      <c r="K63" s="410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</row>
    <row r="64" spans="1:32" ht="15.75" customHeight="1">
      <c r="A64" s="26"/>
      <c r="B64" s="438"/>
      <c r="C64" s="26"/>
      <c r="D64" s="405"/>
      <c r="E64" s="548"/>
      <c r="F64" s="548"/>
      <c r="G64" s="548"/>
      <c r="H64" s="549"/>
      <c r="I64" s="548"/>
      <c r="J64" s="26"/>
      <c r="K64" s="410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</row>
    <row r="65" spans="1:32" ht="15.75" customHeight="1">
      <c r="A65" s="26"/>
      <c r="B65" s="438"/>
      <c r="C65" s="26"/>
      <c r="D65" s="405"/>
      <c r="E65" s="548"/>
      <c r="F65" s="548"/>
      <c r="G65" s="548"/>
      <c r="H65" s="549"/>
      <c r="I65" s="548"/>
      <c r="J65" s="26"/>
      <c r="K65" s="410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</row>
    <row r="66" spans="1:32" ht="15.75" customHeight="1">
      <c r="A66" s="26"/>
      <c r="B66" s="438"/>
      <c r="C66" s="26"/>
      <c r="D66" s="405"/>
      <c r="E66" s="548"/>
      <c r="F66" s="548"/>
      <c r="G66" s="548"/>
      <c r="H66" s="549"/>
      <c r="I66" s="548"/>
      <c r="J66" s="26"/>
      <c r="K66" s="410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</row>
    <row r="67" spans="1:32" ht="15.75" customHeight="1">
      <c r="A67" s="26"/>
      <c r="B67" s="438"/>
      <c r="C67" s="26"/>
      <c r="D67" s="405"/>
      <c r="E67" s="548"/>
      <c r="F67" s="548"/>
      <c r="G67" s="548"/>
      <c r="H67" s="549"/>
      <c r="I67" s="548"/>
      <c r="J67" s="26"/>
      <c r="K67" s="410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</row>
    <row r="68" spans="1:32" ht="15.75" customHeight="1">
      <c r="A68" s="26"/>
      <c r="B68" s="438"/>
      <c r="C68" s="26"/>
      <c r="D68" s="405"/>
      <c r="E68" s="548"/>
      <c r="F68" s="548"/>
      <c r="G68" s="548"/>
      <c r="H68" s="549"/>
      <c r="I68" s="548"/>
      <c r="J68" s="26"/>
      <c r="K68" s="410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2" ht="15.75" customHeight="1">
      <c r="A69" s="26"/>
      <c r="B69" s="438"/>
      <c r="C69" s="26"/>
      <c r="D69" s="405"/>
      <c r="E69" s="548"/>
      <c r="F69" s="548"/>
      <c r="G69" s="548"/>
      <c r="H69" s="549"/>
      <c r="I69" s="548"/>
      <c r="J69" s="26"/>
      <c r="K69" s="410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ht="15.75" customHeight="1">
      <c r="A70" s="26"/>
      <c r="B70" s="438"/>
      <c r="C70" s="26"/>
      <c r="D70" s="405"/>
      <c r="E70" s="548"/>
      <c r="F70" s="548"/>
      <c r="G70" s="548"/>
      <c r="H70" s="549"/>
      <c r="I70" s="548"/>
      <c r="J70" s="26"/>
      <c r="K70" s="410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</row>
    <row r="71" spans="1:32" ht="15.75" customHeight="1">
      <c r="A71" s="26"/>
      <c r="B71" s="438"/>
      <c r="C71" s="26"/>
      <c r="D71" s="405"/>
      <c r="E71" s="548"/>
      <c r="F71" s="548"/>
      <c r="G71" s="548"/>
      <c r="H71" s="549"/>
      <c r="I71" s="548"/>
      <c r="J71" s="26"/>
      <c r="K71" s="410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ht="15.75" customHeight="1">
      <c r="A72" s="26"/>
      <c r="B72" s="438"/>
      <c r="C72" s="26"/>
      <c r="D72" s="405"/>
      <c r="E72" s="548"/>
      <c r="F72" s="548"/>
      <c r="G72" s="548"/>
      <c r="H72" s="549"/>
      <c r="I72" s="548"/>
      <c r="J72" s="26"/>
      <c r="K72" s="410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</row>
    <row r="73" spans="1:32" ht="15.75" customHeight="1">
      <c r="A73" s="26"/>
      <c r="B73" s="438"/>
      <c r="C73" s="26"/>
      <c r="D73" s="405"/>
      <c r="E73" s="548"/>
      <c r="F73" s="548"/>
      <c r="G73" s="548"/>
      <c r="H73" s="549"/>
      <c r="I73" s="548"/>
      <c r="J73" s="26"/>
      <c r="K73" s="410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ht="15.75" customHeight="1">
      <c r="A74" s="26"/>
      <c r="B74" s="438"/>
      <c r="C74" s="26"/>
      <c r="D74" s="405"/>
      <c r="E74" s="548"/>
      <c r="F74" s="548"/>
      <c r="G74" s="548"/>
      <c r="H74" s="549"/>
      <c r="I74" s="548"/>
      <c r="J74" s="26"/>
      <c r="K74" s="410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</row>
    <row r="75" spans="1:32" ht="15.75" customHeight="1">
      <c r="A75" s="26"/>
      <c r="B75" s="438"/>
      <c r="C75" s="26"/>
      <c r="D75" s="405"/>
      <c r="E75" s="548"/>
      <c r="F75" s="548"/>
      <c r="G75" s="548"/>
      <c r="H75" s="549"/>
      <c r="I75" s="548"/>
      <c r="J75" s="26"/>
      <c r="K75" s="410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</row>
    <row r="76" spans="1:32" ht="15.75" customHeight="1">
      <c r="A76" s="26"/>
      <c r="B76" s="438"/>
      <c r="C76" s="26"/>
      <c r="D76" s="405"/>
      <c r="E76" s="548"/>
      <c r="F76" s="548"/>
      <c r="G76" s="548"/>
      <c r="H76" s="549"/>
      <c r="I76" s="548"/>
      <c r="J76" s="26"/>
      <c r="K76" s="410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ht="15.75" customHeight="1">
      <c r="A77" s="26"/>
      <c r="B77" s="438"/>
      <c r="C77" s="26"/>
      <c r="D77" s="405"/>
      <c r="E77" s="548"/>
      <c r="F77" s="548"/>
      <c r="G77" s="548"/>
      <c r="H77" s="549"/>
      <c r="I77" s="548"/>
      <c r="J77" s="26"/>
      <c r="K77" s="410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ht="15.75" customHeight="1">
      <c r="A78" s="26"/>
      <c r="B78" s="438"/>
      <c r="C78" s="26"/>
      <c r="D78" s="405"/>
      <c r="E78" s="548"/>
      <c r="F78" s="548"/>
      <c r="G78" s="548"/>
      <c r="H78" s="549"/>
      <c r="I78" s="548"/>
      <c r="J78" s="26"/>
      <c r="K78" s="410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</row>
    <row r="79" spans="1:32" ht="15.75" customHeight="1">
      <c r="A79" s="26"/>
      <c r="B79" s="438"/>
      <c r="C79" s="26"/>
      <c r="D79" s="405"/>
      <c r="E79" s="548"/>
      <c r="F79" s="548"/>
      <c r="G79" s="548"/>
      <c r="H79" s="549"/>
      <c r="I79" s="548"/>
      <c r="J79" s="26"/>
      <c r="K79" s="410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</row>
    <row r="80" spans="1:32" ht="15.75" customHeight="1">
      <c r="A80" s="26"/>
      <c r="B80" s="438"/>
      <c r="C80" s="26"/>
      <c r="D80" s="405"/>
      <c r="E80" s="548"/>
      <c r="F80" s="548"/>
      <c r="G80" s="548"/>
      <c r="H80" s="549"/>
      <c r="I80" s="548"/>
      <c r="J80" s="26"/>
      <c r="K80" s="410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</row>
    <row r="81" spans="1:32" ht="15.75" customHeight="1">
      <c r="A81" s="26"/>
      <c r="B81" s="438"/>
      <c r="C81" s="26"/>
      <c r="D81" s="405"/>
      <c r="E81" s="548"/>
      <c r="F81" s="548"/>
      <c r="G81" s="548"/>
      <c r="H81" s="549"/>
      <c r="I81" s="548"/>
      <c r="J81" s="26"/>
      <c r="K81" s="410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</row>
    <row r="82" spans="1:32" ht="15.75" customHeight="1">
      <c r="A82" s="26"/>
      <c r="B82" s="438"/>
      <c r="C82" s="26"/>
      <c r="D82" s="405"/>
      <c r="E82" s="548"/>
      <c r="F82" s="548"/>
      <c r="G82" s="548"/>
      <c r="H82" s="549"/>
      <c r="I82" s="548"/>
      <c r="J82" s="26"/>
      <c r="K82" s="410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ht="15.75" customHeight="1">
      <c r="A83" s="26"/>
      <c r="B83" s="438"/>
      <c r="C83" s="26"/>
      <c r="D83" s="405"/>
      <c r="E83" s="548"/>
      <c r="F83" s="548"/>
      <c r="G83" s="548"/>
      <c r="H83" s="549"/>
      <c r="I83" s="548"/>
      <c r="J83" s="26"/>
      <c r="K83" s="410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ht="15.75" customHeight="1">
      <c r="A84" s="26"/>
      <c r="B84" s="438"/>
      <c r="C84" s="26"/>
      <c r="D84" s="405"/>
      <c r="E84" s="548"/>
      <c r="F84" s="548"/>
      <c r="G84" s="548"/>
      <c r="H84" s="549"/>
      <c r="I84" s="548"/>
      <c r="J84" s="26"/>
      <c r="K84" s="410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ht="15.75" customHeight="1">
      <c r="A85" s="26"/>
      <c r="B85" s="438"/>
      <c r="C85" s="26"/>
      <c r="D85" s="405"/>
      <c r="E85" s="548"/>
      <c r="F85" s="548"/>
      <c r="G85" s="548"/>
      <c r="H85" s="549"/>
      <c r="I85" s="548"/>
      <c r="J85" s="26"/>
      <c r="K85" s="410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ht="15.75" customHeight="1">
      <c r="A86" s="26"/>
      <c r="B86" s="438"/>
      <c r="C86" s="26"/>
      <c r="D86" s="405"/>
      <c r="E86" s="548"/>
      <c r="F86" s="548"/>
      <c r="G86" s="548"/>
      <c r="H86" s="549"/>
      <c r="I86" s="548"/>
      <c r="J86" s="26"/>
      <c r="K86" s="410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ht="15.75" customHeight="1">
      <c r="A87" s="26"/>
      <c r="B87" s="438"/>
      <c r="C87" s="26"/>
      <c r="D87" s="405"/>
      <c r="E87" s="548"/>
      <c r="F87" s="548"/>
      <c r="G87" s="548"/>
      <c r="H87" s="549"/>
      <c r="I87" s="548"/>
      <c r="J87" s="26"/>
      <c r="K87" s="410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</row>
    <row r="88" spans="1:32" ht="15.75" customHeight="1">
      <c r="A88" s="26"/>
      <c r="B88" s="438"/>
      <c r="C88" s="26"/>
      <c r="D88" s="405"/>
      <c r="E88" s="548"/>
      <c r="F88" s="548"/>
      <c r="G88" s="548"/>
      <c r="H88" s="549"/>
      <c r="I88" s="548"/>
      <c r="J88" s="26"/>
      <c r="K88" s="410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</row>
    <row r="89" spans="1:32" ht="15.75" customHeight="1">
      <c r="A89" s="26"/>
      <c r="B89" s="438"/>
      <c r="C89" s="26"/>
      <c r="D89" s="405"/>
      <c r="E89" s="548"/>
      <c r="F89" s="548"/>
      <c r="G89" s="548"/>
      <c r="H89" s="549"/>
      <c r="I89" s="548"/>
      <c r="J89" s="26"/>
      <c r="K89" s="410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</row>
    <row r="90" spans="1:32" ht="15.75" customHeight="1">
      <c r="A90" s="26"/>
      <c r="B90" s="438"/>
      <c r="C90" s="26"/>
      <c r="D90" s="405"/>
      <c r="E90" s="548"/>
      <c r="F90" s="548"/>
      <c r="G90" s="548"/>
      <c r="H90" s="549"/>
      <c r="I90" s="548"/>
      <c r="J90" s="26"/>
      <c r="K90" s="410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</row>
    <row r="91" spans="1:32" ht="15.75" customHeight="1">
      <c r="A91" s="26"/>
      <c r="B91" s="438"/>
      <c r="C91" s="26"/>
      <c r="D91" s="405"/>
      <c r="E91" s="548"/>
      <c r="F91" s="548"/>
      <c r="G91" s="548"/>
      <c r="H91" s="549"/>
      <c r="I91" s="548"/>
      <c r="J91" s="26"/>
      <c r="K91" s="410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</row>
    <row r="92" spans="1:32" ht="15.75" customHeight="1">
      <c r="A92" s="26"/>
      <c r="B92" s="438"/>
      <c r="C92" s="26"/>
      <c r="D92" s="405"/>
      <c r="E92" s="548"/>
      <c r="F92" s="548"/>
      <c r="G92" s="548"/>
      <c r="H92" s="549"/>
      <c r="I92" s="548"/>
      <c r="J92" s="26"/>
      <c r="K92" s="410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</row>
    <row r="93" spans="1:32" ht="15.75" customHeight="1">
      <c r="A93" s="26"/>
      <c r="B93" s="438"/>
      <c r="C93" s="26"/>
      <c r="D93" s="405"/>
      <c r="E93" s="548"/>
      <c r="F93" s="548"/>
      <c r="G93" s="548"/>
      <c r="H93" s="549"/>
      <c r="I93" s="548"/>
      <c r="J93" s="26"/>
      <c r="K93" s="410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</row>
    <row r="94" spans="1:32" ht="15.75" customHeight="1">
      <c r="A94" s="26"/>
      <c r="B94" s="438"/>
      <c r="C94" s="26"/>
      <c r="D94" s="405"/>
      <c r="E94" s="548"/>
      <c r="F94" s="548"/>
      <c r="G94" s="548"/>
      <c r="H94" s="549"/>
      <c r="I94" s="548"/>
      <c r="J94" s="26"/>
      <c r="K94" s="410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</row>
    <row r="95" spans="1:32" ht="15.75" customHeight="1">
      <c r="A95" s="26"/>
      <c r="B95" s="438"/>
      <c r="C95" s="26"/>
      <c r="D95" s="405"/>
      <c r="E95" s="548"/>
      <c r="F95" s="548"/>
      <c r="G95" s="548"/>
      <c r="H95" s="549"/>
      <c r="I95" s="548"/>
      <c r="J95" s="26"/>
      <c r="K95" s="410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</row>
    <row r="96" spans="1:32" ht="15.75" customHeight="1">
      <c r="A96" s="26"/>
      <c r="B96" s="438"/>
      <c r="C96" s="26"/>
      <c r="D96" s="405"/>
      <c r="E96" s="548"/>
      <c r="F96" s="548"/>
      <c r="G96" s="548"/>
      <c r="H96" s="549"/>
      <c r="I96" s="548"/>
      <c r="J96" s="26"/>
      <c r="K96" s="410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</row>
    <row r="97" spans="1:32" ht="15.75" customHeight="1">
      <c r="A97" s="26"/>
      <c r="B97" s="438"/>
      <c r="C97" s="26"/>
      <c r="D97" s="405"/>
      <c r="E97" s="548"/>
      <c r="F97" s="548"/>
      <c r="G97" s="548"/>
      <c r="H97" s="549"/>
      <c r="I97" s="548"/>
      <c r="J97" s="26"/>
      <c r="K97" s="410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</row>
    <row r="98" spans="1:32" ht="15.75" customHeight="1">
      <c r="A98" s="26"/>
      <c r="B98" s="438"/>
      <c r="C98" s="26"/>
      <c r="D98" s="405"/>
      <c r="E98" s="548"/>
      <c r="F98" s="548"/>
      <c r="G98" s="548"/>
      <c r="H98" s="549"/>
      <c r="I98" s="548"/>
      <c r="J98" s="26"/>
      <c r="K98" s="410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ht="15.75" customHeight="1">
      <c r="A99" s="26"/>
      <c r="B99" s="438"/>
      <c r="C99" s="26"/>
      <c r="D99" s="405"/>
      <c r="E99" s="548"/>
      <c r="F99" s="548"/>
      <c r="G99" s="548"/>
      <c r="H99" s="549"/>
      <c r="I99" s="548"/>
      <c r="J99" s="26"/>
      <c r="K99" s="410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ht="15.75" customHeight="1">
      <c r="A100" s="26"/>
      <c r="B100" s="438"/>
      <c r="C100" s="26"/>
      <c r="D100" s="405"/>
      <c r="E100" s="548"/>
      <c r="F100" s="548"/>
      <c r="G100" s="548"/>
      <c r="H100" s="549"/>
      <c r="I100" s="548"/>
      <c r="J100" s="26"/>
      <c r="K100" s="410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ht="15.75" customHeight="1">
      <c r="A101" s="26"/>
      <c r="B101" s="438"/>
      <c r="C101" s="26"/>
      <c r="D101" s="405"/>
      <c r="E101" s="548"/>
      <c r="F101" s="548"/>
      <c r="G101" s="548"/>
      <c r="H101" s="549"/>
      <c r="I101" s="548"/>
      <c r="J101" s="26"/>
      <c r="K101" s="410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ht="15.75" customHeight="1">
      <c r="A102" s="26"/>
      <c r="B102" s="438"/>
      <c r="C102" s="26"/>
      <c r="D102" s="405"/>
      <c r="E102" s="548"/>
      <c r="F102" s="548"/>
      <c r="G102" s="548"/>
      <c r="H102" s="549"/>
      <c r="I102" s="548"/>
      <c r="J102" s="26"/>
      <c r="K102" s="410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ht="15.75" customHeight="1">
      <c r="A103" s="26"/>
      <c r="B103" s="438"/>
      <c r="C103" s="26"/>
      <c r="D103" s="405"/>
      <c r="E103" s="548"/>
      <c r="F103" s="548"/>
      <c r="G103" s="548"/>
      <c r="H103" s="549"/>
      <c r="I103" s="548"/>
      <c r="J103" s="26"/>
      <c r="K103" s="410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ht="15.75" customHeight="1">
      <c r="A104" s="26"/>
      <c r="B104" s="438"/>
      <c r="C104" s="26"/>
      <c r="D104" s="405"/>
      <c r="E104" s="548"/>
      <c r="F104" s="548"/>
      <c r="G104" s="548"/>
      <c r="H104" s="549"/>
      <c r="I104" s="548"/>
      <c r="J104" s="26"/>
      <c r="K104" s="410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ht="15.75" customHeight="1">
      <c r="A105" s="26"/>
      <c r="B105" s="438"/>
      <c r="C105" s="26"/>
      <c r="D105" s="405"/>
      <c r="E105" s="548"/>
      <c r="F105" s="548"/>
      <c r="G105" s="548"/>
      <c r="H105" s="549"/>
      <c r="I105" s="548"/>
      <c r="J105" s="26"/>
      <c r="K105" s="410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ht="15.75" customHeight="1">
      <c r="A106" s="26"/>
      <c r="B106" s="438"/>
      <c r="C106" s="26"/>
      <c r="D106" s="405"/>
      <c r="E106" s="548"/>
      <c r="F106" s="548"/>
      <c r="G106" s="548"/>
      <c r="H106" s="549"/>
      <c r="I106" s="548"/>
      <c r="J106" s="26"/>
      <c r="K106" s="410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ht="15.75" customHeight="1">
      <c r="A107" s="26"/>
      <c r="B107" s="438"/>
      <c r="C107" s="26"/>
      <c r="D107" s="405"/>
      <c r="E107" s="548"/>
      <c r="F107" s="548"/>
      <c r="G107" s="548"/>
      <c r="H107" s="549"/>
      <c r="I107" s="548"/>
      <c r="J107" s="26"/>
      <c r="K107" s="410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ht="15.75" customHeight="1">
      <c r="A108" s="26"/>
      <c r="B108" s="438"/>
      <c r="C108" s="26"/>
      <c r="D108" s="405"/>
      <c r="E108" s="548"/>
      <c r="F108" s="548"/>
      <c r="G108" s="548"/>
      <c r="H108" s="549"/>
      <c r="I108" s="548"/>
      <c r="J108" s="26"/>
      <c r="K108" s="410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ht="15.75" customHeight="1">
      <c r="A109" s="26"/>
      <c r="B109" s="438"/>
      <c r="C109" s="26"/>
      <c r="D109" s="405"/>
      <c r="E109" s="548"/>
      <c r="F109" s="548"/>
      <c r="G109" s="548"/>
      <c r="H109" s="549"/>
      <c r="I109" s="548"/>
      <c r="J109" s="26"/>
      <c r="K109" s="410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ht="15.75" customHeight="1">
      <c r="A110" s="26"/>
      <c r="B110" s="438"/>
      <c r="C110" s="26"/>
      <c r="D110" s="405"/>
      <c r="E110" s="548"/>
      <c r="F110" s="548"/>
      <c r="G110" s="548"/>
      <c r="H110" s="549"/>
      <c r="I110" s="548"/>
      <c r="J110" s="26"/>
      <c r="K110" s="410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ht="15.75" customHeight="1">
      <c r="A111" s="26"/>
      <c r="B111" s="438"/>
      <c r="C111" s="26"/>
      <c r="D111" s="405"/>
      <c r="E111" s="548"/>
      <c r="F111" s="548"/>
      <c r="G111" s="548"/>
      <c r="H111" s="549"/>
      <c r="I111" s="548"/>
      <c r="J111" s="26"/>
      <c r="K111" s="410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ht="15.75" customHeight="1">
      <c r="A112" s="26"/>
      <c r="B112" s="438"/>
      <c r="C112" s="26"/>
      <c r="D112" s="405"/>
      <c r="E112" s="548"/>
      <c r="F112" s="548"/>
      <c r="G112" s="548"/>
      <c r="H112" s="549"/>
      <c r="I112" s="548"/>
      <c r="J112" s="26"/>
      <c r="K112" s="410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ht="15.75" customHeight="1">
      <c r="A113" s="26"/>
      <c r="B113" s="438"/>
      <c r="C113" s="26"/>
      <c r="D113" s="405"/>
      <c r="E113" s="548"/>
      <c r="F113" s="548"/>
      <c r="G113" s="548"/>
      <c r="H113" s="549"/>
      <c r="I113" s="548"/>
      <c r="J113" s="26"/>
      <c r="K113" s="410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ht="15.75" customHeight="1">
      <c r="A114" s="26"/>
      <c r="B114" s="438"/>
      <c r="C114" s="26"/>
      <c r="D114" s="405"/>
      <c r="E114" s="548"/>
      <c r="F114" s="548"/>
      <c r="G114" s="548"/>
      <c r="H114" s="549"/>
      <c r="I114" s="548"/>
      <c r="J114" s="26"/>
      <c r="K114" s="410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ht="15.75" customHeight="1">
      <c r="A115" s="26"/>
      <c r="B115" s="438"/>
      <c r="C115" s="26"/>
      <c r="D115" s="405"/>
      <c r="E115" s="548"/>
      <c r="F115" s="548"/>
      <c r="G115" s="548"/>
      <c r="H115" s="549"/>
      <c r="I115" s="548"/>
      <c r="J115" s="26"/>
      <c r="K115" s="410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ht="15.75" customHeight="1">
      <c r="A116" s="26"/>
      <c r="B116" s="438"/>
      <c r="C116" s="26"/>
      <c r="D116" s="405"/>
      <c r="E116" s="548"/>
      <c r="F116" s="548"/>
      <c r="G116" s="548"/>
      <c r="H116" s="549"/>
      <c r="I116" s="548"/>
      <c r="J116" s="26"/>
      <c r="K116" s="410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ht="15.75" customHeight="1">
      <c r="A117" s="26"/>
      <c r="B117" s="438"/>
      <c r="C117" s="26"/>
      <c r="D117" s="405"/>
      <c r="E117" s="548"/>
      <c r="F117" s="548"/>
      <c r="G117" s="548"/>
      <c r="H117" s="549"/>
      <c r="I117" s="548"/>
      <c r="J117" s="26"/>
      <c r="K117" s="410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18" spans="1:32" ht="15.75" customHeight="1">
      <c r="A118" s="26"/>
      <c r="B118" s="438"/>
      <c r="C118" s="26"/>
      <c r="D118" s="405"/>
      <c r="E118" s="548"/>
      <c r="F118" s="548"/>
      <c r="G118" s="548"/>
      <c r="H118" s="549"/>
      <c r="I118" s="548"/>
      <c r="J118" s="26"/>
      <c r="K118" s="410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</row>
    <row r="119" spans="1:32" ht="15.75" customHeight="1">
      <c r="A119" s="26"/>
      <c r="B119" s="438"/>
      <c r="C119" s="26"/>
      <c r="D119" s="405"/>
      <c r="E119" s="548"/>
      <c r="F119" s="548"/>
      <c r="G119" s="548"/>
      <c r="H119" s="549"/>
      <c r="I119" s="548"/>
      <c r="J119" s="26"/>
      <c r="K119" s="410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</row>
    <row r="120" spans="1:32" ht="15.75" customHeight="1">
      <c r="A120" s="26"/>
      <c r="B120" s="438"/>
      <c r="C120" s="26"/>
      <c r="D120" s="405"/>
      <c r="E120" s="548"/>
      <c r="F120" s="548"/>
      <c r="G120" s="548"/>
      <c r="H120" s="549"/>
      <c r="I120" s="548"/>
      <c r="J120" s="26"/>
      <c r="K120" s="410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</row>
    <row r="121" spans="1:32" ht="15.75" customHeight="1">
      <c r="A121" s="26"/>
      <c r="B121" s="438"/>
      <c r="C121" s="26"/>
      <c r="D121" s="405"/>
      <c r="E121" s="548"/>
      <c r="F121" s="548"/>
      <c r="G121" s="548"/>
      <c r="H121" s="549"/>
      <c r="I121" s="548"/>
      <c r="J121" s="26"/>
      <c r="K121" s="410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</row>
    <row r="122" spans="1:32" ht="15.75" customHeight="1">
      <c r="A122" s="26"/>
      <c r="B122" s="438"/>
      <c r="C122" s="26"/>
      <c r="D122" s="405"/>
      <c r="E122" s="548"/>
      <c r="F122" s="548"/>
      <c r="G122" s="548"/>
      <c r="H122" s="549"/>
      <c r="I122" s="548"/>
      <c r="J122" s="26"/>
      <c r="K122" s="410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</row>
    <row r="123" spans="1:32" ht="15.75" customHeight="1">
      <c r="A123" s="26"/>
      <c r="B123" s="438"/>
      <c r="C123" s="26"/>
      <c r="D123" s="405"/>
      <c r="E123" s="548"/>
      <c r="F123" s="548"/>
      <c r="G123" s="548"/>
      <c r="H123" s="549"/>
      <c r="I123" s="548"/>
      <c r="J123" s="26"/>
      <c r="K123" s="410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</row>
    <row r="124" spans="1:32" ht="15.75" customHeight="1">
      <c r="A124" s="26"/>
      <c r="B124" s="438"/>
      <c r="C124" s="26"/>
      <c r="D124" s="405"/>
      <c r="E124" s="548"/>
      <c r="F124" s="548"/>
      <c r="G124" s="548"/>
      <c r="H124" s="549"/>
      <c r="I124" s="548"/>
      <c r="J124" s="26"/>
      <c r="K124" s="410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</row>
    <row r="125" spans="1:32" ht="15.75" customHeight="1">
      <c r="A125" s="26"/>
      <c r="B125" s="438"/>
      <c r="C125" s="26"/>
      <c r="D125" s="405"/>
      <c r="E125" s="548"/>
      <c r="F125" s="548"/>
      <c r="G125" s="548"/>
      <c r="H125" s="549"/>
      <c r="I125" s="548"/>
      <c r="J125" s="26"/>
      <c r="K125" s="410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</row>
    <row r="126" spans="1:32" ht="15.75" customHeight="1">
      <c r="A126" s="26"/>
      <c r="B126" s="438"/>
      <c r="C126" s="26"/>
      <c r="D126" s="405"/>
      <c r="E126" s="548"/>
      <c r="F126" s="548"/>
      <c r="G126" s="548"/>
      <c r="H126" s="549"/>
      <c r="I126" s="548"/>
      <c r="J126" s="26"/>
      <c r="K126" s="410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</row>
    <row r="127" spans="1:32" ht="15.75" customHeight="1">
      <c r="A127" s="26"/>
      <c r="B127" s="438"/>
      <c r="C127" s="26"/>
      <c r="D127" s="405"/>
      <c r="E127" s="548"/>
      <c r="F127" s="548"/>
      <c r="G127" s="548"/>
      <c r="H127" s="549"/>
      <c r="I127" s="548"/>
      <c r="J127" s="26"/>
      <c r="K127" s="410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</row>
    <row r="128" spans="1:32" ht="15.75" customHeight="1">
      <c r="A128" s="26"/>
      <c r="B128" s="438"/>
      <c r="C128" s="26"/>
      <c r="D128" s="405"/>
      <c r="E128" s="548"/>
      <c r="F128" s="548"/>
      <c r="G128" s="548"/>
      <c r="H128" s="549"/>
      <c r="I128" s="548"/>
      <c r="J128" s="26"/>
      <c r="K128" s="410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</row>
    <row r="129" spans="1:32" ht="15.75" customHeight="1">
      <c r="A129" s="26"/>
      <c r="B129" s="438"/>
      <c r="C129" s="26"/>
      <c r="D129" s="405"/>
      <c r="E129" s="548"/>
      <c r="F129" s="548"/>
      <c r="G129" s="548"/>
      <c r="H129" s="549"/>
      <c r="I129" s="548"/>
      <c r="J129" s="26"/>
      <c r="K129" s="410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</row>
    <row r="130" spans="1:32" ht="15.75" customHeight="1">
      <c r="A130" s="26"/>
      <c r="B130" s="438"/>
      <c r="C130" s="26"/>
      <c r="D130" s="405"/>
      <c r="E130" s="548"/>
      <c r="F130" s="548"/>
      <c r="G130" s="548"/>
      <c r="H130" s="549"/>
      <c r="I130" s="548"/>
      <c r="J130" s="26"/>
      <c r="K130" s="410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</row>
    <row r="131" spans="1:32" ht="15.75" customHeight="1">
      <c r="A131" s="26"/>
      <c r="B131" s="438"/>
      <c r="C131" s="26"/>
      <c r="D131" s="405"/>
      <c r="E131" s="548"/>
      <c r="F131" s="548"/>
      <c r="G131" s="548"/>
      <c r="H131" s="549"/>
      <c r="I131" s="548"/>
      <c r="J131" s="26"/>
      <c r="K131" s="410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</row>
    <row r="132" spans="1:32" ht="15.75" customHeight="1">
      <c r="A132" s="26"/>
      <c r="B132" s="438"/>
      <c r="C132" s="26"/>
      <c r="D132" s="405"/>
      <c r="E132" s="548"/>
      <c r="F132" s="548"/>
      <c r="G132" s="548"/>
      <c r="H132" s="549"/>
      <c r="I132" s="548"/>
      <c r="J132" s="26"/>
      <c r="K132" s="410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</row>
    <row r="133" spans="1:32" ht="15.75" customHeight="1">
      <c r="A133" s="26"/>
      <c r="B133" s="438"/>
      <c r="C133" s="26"/>
      <c r="D133" s="405"/>
      <c r="E133" s="548"/>
      <c r="F133" s="548"/>
      <c r="G133" s="548"/>
      <c r="H133" s="549"/>
      <c r="I133" s="548"/>
      <c r="J133" s="26"/>
      <c r="K133" s="410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</row>
    <row r="134" spans="1:32" ht="15.75" customHeight="1">
      <c r="A134" s="26"/>
      <c r="B134" s="438"/>
      <c r="C134" s="26"/>
      <c r="D134" s="405"/>
      <c r="E134" s="548"/>
      <c r="F134" s="548"/>
      <c r="G134" s="548"/>
      <c r="H134" s="549"/>
      <c r="I134" s="548"/>
      <c r="J134" s="26"/>
      <c r="K134" s="410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</row>
    <row r="135" spans="1:32" ht="15.75" customHeight="1">
      <c r="A135" s="26"/>
      <c r="B135" s="438"/>
      <c r="C135" s="26"/>
      <c r="D135" s="405"/>
      <c r="E135" s="548"/>
      <c r="F135" s="548"/>
      <c r="G135" s="548"/>
      <c r="H135" s="549"/>
      <c r="I135" s="548"/>
      <c r="J135" s="26"/>
      <c r="K135" s="410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</row>
    <row r="136" spans="1:32" ht="15.75" customHeight="1">
      <c r="A136" s="26"/>
      <c r="B136" s="438"/>
      <c r="C136" s="26"/>
      <c r="D136" s="405"/>
      <c r="E136" s="548"/>
      <c r="F136" s="548"/>
      <c r="G136" s="548"/>
      <c r="H136" s="549"/>
      <c r="I136" s="548"/>
      <c r="J136" s="26"/>
      <c r="K136" s="410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</row>
    <row r="137" spans="1:32" ht="15.75" customHeight="1">
      <c r="A137" s="26"/>
      <c r="B137" s="438"/>
      <c r="C137" s="26"/>
      <c r="D137" s="405"/>
      <c r="E137" s="548"/>
      <c r="F137" s="548"/>
      <c r="G137" s="548"/>
      <c r="H137" s="549"/>
      <c r="I137" s="548"/>
      <c r="J137" s="26"/>
      <c r="K137" s="410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</row>
    <row r="138" spans="1:32" ht="15.75" customHeight="1">
      <c r="A138" s="26"/>
      <c r="B138" s="438"/>
      <c r="C138" s="26"/>
      <c r="D138" s="405"/>
      <c r="E138" s="548"/>
      <c r="F138" s="548"/>
      <c r="G138" s="548"/>
      <c r="H138" s="549"/>
      <c r="I138" s="548"/>
      <c r="J138" s="26"/>
      <c r="K138" s="410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</row>
    <row r="139" spans="1:32" ht="15.75" customHeight="1">
      <c r="A139" s="26"/>
      <c r="B139" s="438"/>
      <c r="C139" s="26"/>
      <c r="D139" s="405"/>
      <c r="E139" s="548"/>
      <c r="F139" s="548"/>
      <c r="G139" s="548"/>
      <c r="H139" s="549"/>
      <c r="I139" s="548"/>
      <c r="J139" s="26"/>
      <c r="K139" s="410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</row>
    <row r="140" spans="1:32" ht="15.75" customHeight="1">
      <c r="A140" s="26"/>
      <c r="B140" s="438"/>
      <c r="C140" s="26"/>
      <c r="D140" s="405"/>
      <c r="E140" s="548"/>
      <c r="F140" s="548"/>
      <c r="G140" s="548"/>
      <c r="H140" s="549"/>
      <c r="I140" s="548"/>
      <c r="J140" s="26"/>
      <c r="K140" s="410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</row>
    <row r="141" spans="1:32" ht="15.75" customHeight="1">
      <c r="A141" s="26"/>
      <c r="B141" s="438"/>
      <c r="C141" s="26"/>
      <c r="D141" s="405"/>
      <c r="E141" s="548"/>
      <c r="F141" s="548"/>
      <c r="G141" s="548"/>
      <c r="H141" s="549"/>
      <c r="I141" s="548"/>
      <c r="J141" s="26"/>
      <c r="K141" s="410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</row>
    <row r="142" spans="1:32" ht="15.75" customHeight="1">
      <c r="A142" s="26"/>
      <c r="B142" s="438"/>
      <c r="C142" s="26"/>
      <c r="D142" s="405"/>
      <c r="E142" s="548"/>
      <c r="F142" s="548"/>
      <c r="G142" s="548"/>
      <c r="H142" s="549"/>
      <c r="I142" s="548"/>
      <c r="J142" s="26"/>
      <c r="K142" s="410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</row>
    <row r="143" spans="1:32" ht="15.75" customHeight="1">
      <c r="A143" s="26"/>
      <c r="B143" s="438"/>
      <c r="C143" s="26"/>
      <c r="D143" s="405"/>
      <c r="E143" s="548"/>
      <c r="F143" s="548"/>
      <c r="G143" s="548"/>
      <c r="H143" s="549"/>
      <c r="I143" s="548"/>
      <c r="J143" s="26"/>
      <c r="K143" s="410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</row>
    <row r="144" spans="1:32" ht="15.75" customHeight="1">
      <c r="A144" s="26"/>
      <c r="B144" s="438"/>
      <c r="C144" s="26"/>
      <c r="D144" s="405"/>
      <c r="E144" s="548"/>
      <c r="F144" s="548"/>
      <c r="G144" s="548"/>
      <c r="H144" s="549"/>
      <c r="I144" s="548"/>
      <c r="J144" s="26"/>
      <c r="K144" s="410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</row>
    <row r="145" spans="1:32" ht="15.75" customHeight="1">
      <c r="A145" s="26"/>
      <c r="B145" s="438"/>
      <c r="C145" s="26"/>
      <c r="D145" s="405"/>
      <c r="E145" s="548"/>
      <c r="F145" s="548"/>
      <c r="G145" s="548"/>
      <c r="H145" s="549"/>
      <c r="I145" s="548"/>
      <c r="J145" s="26"/>
      <c r="K145" s="410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</row>
    <row r="146" spans="1:32" ht="15.75" customHeight="1">
      <c r="A146" s="26"/>
      <c r="B146" s="438"/>
      <c r="C146" s="26"/>
      <c r="D146" s="405"/>
      <c r="E146" s="548"/>
      <c r="F146" s="548"/>
      <c r="G146" s="548"/>
      <c r="H146" s="549"/>
      <c r="I146" s="548"/>
      <c r="J146" s="26"/>
      <c r="K146" s="410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</row>
    <row r="147" spans="1:32" ht="15.75" customHeight="1">
      <c r="A147" s="26"/>
      <c r="B147" s="438"/>
      <c r="C147" s="26"/>
      <c r="D147" s="405"/>
      <c r="E147" s="548"/>
      <c r="F147" s="548"/>
      <c r="G147" s="548"/>
      <c r="H147" s="549"/>
      <c r="I147" s="548"/>
      <c r="J147" s="26"/>
      <c r="K147" s="410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</row>
    <row r="148" spans="1:32" ht="15.75" customHeight="1">
      <c r="A148" s="26"/>
      <c r="B148" s="438"/>
      <c r="C148" s="26"/>
      <c r="D148" s="405"/>
      <c r="E148" s="548"/>
      <c r="F148" s="548"/>
      <c r="G148" s="548"/>
      <c r="H148" s="549"/>
      <c r="I148" s="548"/>
      <c r="J148" s="26"/>
      <c r="K148" s="410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ht="15.75" customHeight="1">
      <c r="A149" s="26"/>
      <c r="B149" s="438"/>
      <c r="C149" s="26"/>
      <c r="D149" s="405"/>
      <c r="E149" s="548"/>
      <c r="F149" s="548"/>
      <c r="G149" s="548"/>
      <c r="H149" s="549"/>
      <c r="I149" s="548"/>
      <c r="J149" s="26"/>
      <c r="K149" s="410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</row>
    <row r="150" spans="1:32" ht="15.75" customHeight="1">
      <c r="A150" s="26"/>
      <c r="B150" s="438"/>
      <c r="C150" s="26"/>
      <c r="D150" s="405"/>
      <c r="E150" s="548"/>
      <c r="F150" s="548"/>
      <c r="G150" s="548"/>
      <c r="H150" s="549"/>
      <c r="I150" s="548"/>
      <c r="J150" s="26"/>
      <c r="K150" s="410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</row>
    <row r="151" spans="1:32" ht="15.75" customHeight="1">
      <c r="A151" s="26"/>
      <c r="B151" s="438"/>
      <c r="C151" s="26"/>
      <c r="D151" s="405"/>
      <c r="E151" s="548"/>
      <c r="F151" s="548"/>
      <c r="G151" s="548"/>
      <c r="H151" s="549"/>
      <c r="I151" s="548"/>
      <c r="J151" s="26"/>
      <c r="K151" s="410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</row>
    <row r="152" spans="1:32" ht="15.75" customHeight="1">
      <c r="A152" s="26"/>
      <c r="B152" s="438"/>
      <c r="C152" s="26"/>
      <c r="D152" s="405"/>
      <c r="E152" s="548"/>
      <c r="F152" s="548"/>
      <c r="G152" s="548"/>
      <c r="H152" s="549"/>
      <c r="I152" s="548"/>
      <c r="J152" s="26"/>
      <c r="K152" s="410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</row>
    <row r="153" spans="1:32" ht="15.75" customHeight="1">
      <c r="A153" s="26"/>
      <c r="B153" s="438"/>
      <c r="C153" s="26"/>
      <c r="D153" s="405"/>
      <c r="E153" s="548"/>
      <c r="F153" s="548"/>
      <c r="G153" s="548"/>
      <c r="H153" s="549"/>
      <c r="I153" s="548"/>
      <c r="J153" s="26"/>
      <c r="K153" s="410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</row>
    <row r="154" spans="1:32" ht="15.75" customHeight="1">
      <c r="A154" s="26"/>
      <c r="B154" s="438"/>
      <c r="C154" s="26"/>
      <c r="D154" s="405"/>
      <c r="E154" s="548"/>
      <c r="F154" s="548"/>
      <c r="G154" s="548"/>
      <c r="H154" s="549"/>
      <c r="I154" s="548"/>
      <c r="J154" s="26"/>
      <c r="K154" s="410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</row>
    <row r="155" spans="1:32" ht="15.75" customHeight="1">
      <c r="A155" s="26"/>
      <c r="B155" s="438"/>
      <c r="C155" s="26"/>
      <c r="D155" s="405"/>
      <c r="E155" s="548"/>
      <c r="F155" s="548"/>
      <c r="G155" s="548"/>
      <c r="H155" s="549"/>
      <c r="I155" s="548"/>
      <c r="J155" s="26"/>
      <c r="K155" s="410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</row>
    <row r="156" spans="1:32" ht="15.75" customHeight="1">
      <c r="A156" s="26"/>
      <c r="B156" s="438"/>
      <c r="C156" s="26"/>
      <c r="D156" s="405"/>
      <c r="E156" s="548"/>
      <c r="F156" s="548"/>
      <c r="G156" s="548"/>
      <c r="H156" s="549"/>
      <c r="I156" s="548"/>
      <c r="J156" s="26"/>
      <c r="K156" s="410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</row>
    <row r="157" spans="1:32" ht="15.75" customHeight="1">
      <c r="A157" s="26"/>
      <c r="B157" s="438"/>
      <c r="C157" s="26"/>
      <c r="D157" s="405"/>
      <c r="E157" s="548"/>
      <c r="F157" s="548"/>
      <c r="G157" s="548"/>
      <c r="H157" s="549"/>
      <c r="I157" s="548"/>
      <c r="J157" s="26"/>
      <c r="K157" s="410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</row>
    <row r="158" spans="1:32" ht="15.75" customHeight="1">
      <c r="A158" s="26"/>
      <c r="B158" s="438"/>
      <c r="C158" s="26"/>
      <c r="D158" s="405"/>
      <c r="E158" s="548"/>
      <c r="F158" s="548"/>
      <c r="G158" s="548"/>
      <c r="H158" s="549"/>
      <c r="I158" s="548"/>
      <c r="J158" s="26"/>
      <c r="K158" s="410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</row>
    <row r="159" spans="1:32" ht="15.75" customHeight="1">
      <c r="A159" s="26"/>
      <c r="B159" s="438"/>
      <c r="C159" s="26"/>
      <c r="D159" s="405"/>
      <c r="E159" s="548"/>
      <c r="F159" s="548"/>
      <c r="G159" s="548"/>
      <c r="H159" s="549"/>
      <c r="I159" s="548"/>
      <c r="J159" s="26"/>
      <c r="K159" s="410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</row>
    <row r="160" spans="1:32" ht="15.75" customHeight="1">
      <c r="A160" s="26"/>
      <c r="B160" s="438"/>
      <c r="C160" s="26"/>
      <c r="D160" s="405"/>
      <c r="E160" s="548"/>
      <c r="F160" s="548"/>
      <c r="G160" s="548"/>
      <c r="H160" s="549"/>
      <c r="I160" s="548"/>
      <c r="J160" s="26"/>
      <c r="K160" s="410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</row>
    <row r="161" spans="1:32" ht="15.75" customHeight="1">
      <c r="A161" s="26"/>
      <c r="B161" s="438"/>
      <c r="C161" s="26"/>
      <c r="D161" s="405"/>
      <c r="E161" s="548"/>
      <c r="F161" s="548"/>
      <c r="G161" s="548"/>
      <c r="H161" s="549"/>
      <c r="I161" s="548"/>
      <c r="J161" s="26"/>
      <c r="K161" s="410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</row>
    <row r="162" spans="1:32" ht="15.75" customHeight="1">
      <c r="A162" s="26"/>
      <c r="B162" s="438"/>
      <c r="C162" s="26"/>
      <c r="D162" s="405"/>
      <c r="E162" s="548"/>
      <c r="F162" s="548"/>
      <c r="G162" s="548"/>
      <c r="H162" s="549"/>
      <c r="I162" s="548"/>
      <c r="J162" s="26"/>
      <c r="K162" s="410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</row>
    <row r="163" spans="1:32" ht="15.75" customHeight="1">
      <c r="A163" s="26"/>
      <c r="B163" s="438"/>
      <c r="C163" s="26"/>
      <c r="D163" s="405"/>
      <c r="E163" s="548"/>
      <c r="F163" s="548"/>
      <c r="G163" s="548"/>
      <c r="H163" s="549"/>
      <c r="I163" s="548"/>
      <c r="J163" s="26"/>
      <c r="K163" s="410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</row>
    <row r="164" spans="1:32" ht="15.75" customHeight="1">
      <c r="A164" s="26"/>
      <c r="B164" s="438"/>
      <c r="C164" s="26"/>
      <c r="D164" s="405"/>
      <c r="E164" s="548"/>
      <c r="F164" s="548"/>
      <c r="G164" s="548"/>
      <c r="H164" s="549"/>
      <c r="I164" s="548"/>
      <c r="J164" s="26"/>
      <c r="K164" s="410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</row>
    <row r="165" spans="1:32" ht="15.75" customHeight="1">
      <c r="A165" s="26"/>
      <c r="B165" s="438"/>
      <c r="C165" s="26"/>
      <c r="D165" s="405"/>
      <c r="E165" s="548"/>
      <c r="F165" s="548"/>
      <c r="G165" s="548"/>
      <c r="H165" s="549"/>
      <c r="I165" s="548"/>
      <c r="J165" s="26"/>
      <c r="K165" s="410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</row>
    <row r="166" spans="1:32" ht="15.75" customHeight="1">
      <c r="A166" s="26"/>
      <c r="B166" s="438"/>
      <c r="C166" s="26"/>
      <c r="D166" s="405"/>
      <c r="E166" s="548"/>
      <c r="F166" s="548"/>
      <c r="G166" s="548"/>
      <c r="H166" s="549"/>
      <c r="I166" s="548"/>
      <c r="J166" s="26"/>
      <c r="K166" s="410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</row>
    <row r="167" spans="1:32" ht="15.75" customHeight="1">
      <c r="A167" s="26"/>
      <c r="B167" s="438"/>
      <c r="C167" s="26"/>
      <c r="D167" s="405"/>
      <c r="E167" s="548"/>
      <c r="F167" s="548"/>
      <c r="G167" s="548"/>
      <c r="H167" s="549"/>
      <c r="I167" s="548"/>
      <c r="J167" s="26"/>
      <c r="K167" s="410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</row>
    <row r="168" spans="1:32" ht="15.75" customHeight="1">
      <c r="A168" s="26"/>
      <c r="B168" s="438"/>
      <c r="C168" s="26"/>
      <c r="D168" s="405"/>
      <c r="E168" s="548"/>
      <c r="F168" s="548"/>
      <c r="G168" s="548"/>
      <c r="H168" s="549"/>
      <c r="I168" s="548"/>
      <c r="J168" s="26"/>
      <c r="K168" s="410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</row>
    <row r="169" spans="1:32" ht="15.75" customHeight="1">
      <c r="A169" s="26"/>
      <c r="B169" s="438"/>
      <c r="C169" s="26"/>
      <c r="D169" s="405"/>
      <c r="E169" s="548"/>
      <c r="F169" s="548"/>
      <c r="G169" s="548"/>
      <c r="H169" s="549"/>
      <c r="I169" s="548"/>
      <c r="J169" s="26"/>
      <c r="K169" s="410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</row>
    <row r="170" spans="1:32" ht="15.75" customHeight="1">
      <c r="A170" s="26"/>
      <c r="B170" s="438"/>
      <c r="C170" s="26"/>
      <c r="D170" s="405"/>
      <c r="E170" s="548"/>
      <c r="F170" s="548"/>
      <c r="G170" s="548"/>
      <c r="H170" s="549"/>
      <c r="I170" s="548"/>
      <c r="J170" s="26"/>
      <c r="K170" s="410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</row>
    <row r="171" spans="1:32" ht="15.75" customHeight="1">
      <c r="A171" s="26"/>
      <c r="B171" s="438"/>
      <c r="C171" s="26"/>
      <c r="D171" s="405"/>
      <c r="E171" s="548"/>
      <c r="F171" s="548"/>
      <c r="G171" s="548"/>
      <c r="H171" s="549"/>
      <c r="I171" s="548"/>
      <c r="J171" s="26"/>
      <c r="K171" s="410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</row>
    <row r="172" spans="1:32" ht="15.75" customHeight="1">
      <c r="A172" s="26"/>
      <c r="B172" s="438"/>
      <c r="C172" s="26"/>
      <c r="D172" s="405"/>
      <c r="E172" s="548"/>
      <c r="F172" s="548"/>
      <c r="G172" s="548"/>
      <c r="H172" s="549"/>
      <c r="I172" s="548"/>
      <c r="J172" s="26"/>
      <c r="K172" s="410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</row>
    <row r="173" spans="1:32" ht="15.75" customHeight="1">
      <c r="A173" s="26"/>
      <c r="B173" s="438"/>
      <c r="C173" s="26"/>
      <c r="D173" s="405"/>
      <c r="E173" s="548"/>
      <c r="F173" s="548"/>
      <c r="G173" s="548"/>
      <c r="H173" s="549"/>
      <c r="I173" s="548"/>
      <c r="J173" s="26"/>
      <c r="K173" s="410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</row>
    <row r="174" spans="1:32" ht="15.75" customHeight="1">
      <c r="A174" s="26"/>
      <c r="B174" s="438"/>
      <c r="C174" s="26"/>
      <c r="D174" s="405"/>
      <c r="E174" s="548"/>
      <c r="F174" s="548"/>
      <c r="G174" s="548"/>
      <c r="H174" s="549"/>
      <c r="I174" s="548"/>
      <c r="J174" s="26"/>
      <c r="K174" s="410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</row>
    <row r="175" spans="1:32" ht="15.75" customHeight="1">
      <c r="A175" s="26"/>
      <c r="B175" s="438"/>
      <c r="C175" s="26"/>
      <c r="D175" s="405"/>
      <c r="E175" s="548"/>
      <c r="F175" s="548"/>
      <c r="G175" s="548"/>
      <c r="H175" s="549"/>
      <c r="I175" s="548"/>
      <c r="J175" s="26"/>
      <c r="K175" s="410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</row>
    <row r="176" spans="1:32" ht="15.75" customHeight="1">
      <c r="A176" s="26"/>
      <c r="B176" s="438"/>
      <c r="C176" s="26"/>
      <c r="D176" s="405"/>
      <c r="E176" s="548"/>
      <c r="F176" s="548"/>
      <c r="G176" s="548"/>
      <c r="H176" s="549"/>
      <c r="I176" s="548"/>
      <c r="J176" s="26"/>
      <c r="K176" s="410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</row>
    <row r="177" spans="1:32" ht="15.75" customHeight="1">
      <c r="A177" s="26"/>
      <c r="B177" s="438"/>
      <c r="C177" s="26"/>
      <c r="D177" s="405"/>
      <c r="E177" s="548"/>
      <c r="F177" s="548"/>
      <c r="G177" s="548"/>
      <c r="H177" s="549"/>
      <c r="I177" s="548"/>
      <c r="J177" s="26"/>
      <c r="K177" s="410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</row>
    <row r="178" spans="1:32" ht="15.75" customHeight="1">
      <c r="A178" s="26"/>
      <c r="B178" s="438"/>
      <c r="C178" s="26"/>
      <c r="D178" s="405"/>
      <c r="E178" s="548"/>
      <c r="F178" s="548"/>
      <c r="G178" s="548"/>
      <c r="H178" s="549"/>
      <c r="I178" s="548"/>
      <c r="J178" s="26"/>
      <c r="K178" s="410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</row>
    <row r="179" spans="1:32" ht="15.75" customHeight="1">
      <c r="A179" s="26"/>
      <c r="B179" s="438"/>
      <c r="C179" s="26"/>
      <c r="D179" s="405"/>
      <c r="E179" s="548"/>
      <c r="F179" s="548"/>
      <c r="G179" s="548"/>
      <c r="H179" s="549"/>
      <c r="I179" s="548"/>
      <c r="J179" s="26"/>
      <c r="K179" s="410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</row>
    <row r="180" spans="1:32" ht="15.75" customHeight="1">
      <c r="A180" s="26"/>
      <c r="B180" s="438"/>
      <c r="C180" s="26"/>
      <c r="D180" s="405"/>
      <c r="E180" s="548"/>
      <c r="F180" s="548"/>
      <c r="G180" s="548"/>
      <c r="H180" s="549"/>
      <c r="I180" s="548"/>
      <c r="J180" s="26"/>
      <c r="K180" s="410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</row>
    <row r="181" spans="1:32" ht="15.75" customHeight="1">
      <c r="A181" s="26"/>
      <c r="B181" s="438"/>
      <c r="C181" s="26"/>
      <c r="D181" s="405"/>
      <c r="E181" s="548"/>
      <c r="F181" s="548"/>
      <c r="G181" s="548"/>
      <c r="H181" s="549"/>
      <c r="I181" s="548"/>
      <c r="J181" s="26"/>
      <c r="K181" s="410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</row>
    <row r="182" spans="1:32" ht="15.75" customHeight="1">
      <c r="A182" s="26"/>
      <c r="B182" s="438"/>
      <c r="C182" s="26"/>
      <c r="D182" s="405"/>
      <c r="E182" s="548"/>
      <c r="F182" s="548"/>
      <c r="G182" s="548"/>
      <c r="H182" s="549"/>
      <c r="I182" s="548"/>
      <c r="J182" s="26"/>
      <c r="K182" s="410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</row>
    <row r="183" spans="1:32" ht="15.75" customHeight="1">
      <c r="A183" s="26"/>
      <c r="B183" s="438"/>
      <c r="C183" s="26"/>
      <c r="D183" s="405"/>
      <c r="E183" s="548"/>
      <c r="F183" s="548"/>
      <c r="G183" s="548"/>
      <c r="H183" s="549"/>
      <c r="I183" s="548"/>
      <c r="J183" s="26"/>
      <c r="K183" s="410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</row>
    <row r="184" spans="1:32" ht="15.75" customHeight="1">
      <c r="A184" s="26"/>
      <c r="B184" s="438"/>
      <c r="C184" s="26"/>
      <c r="D184" s="405"/>
      <c r="E184" s="548"/>
      <c r="F184" s="548"/>
      <c r="G184" s="548"/>
      <c r="H184" s="549"/>
      <c r="I184" s="548"/>
      <c r="J184" s="26"/>
      <c r="K184" s="410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</row>
    <row r="185" spans="1:32" ht="15.75" customHeight="1">
      <c r="A185" s="26"/>
      <c r="B185" s="438"/>
      <c r="C185" s="26"/>
      <c r="D185" s="405"/>
      <c r="E185" s="548"/>
      <c r="F185" s="548"/>
      <c r="G185" s="548"/>
      <c r="H185" s="549"/>
      <c r="I185" s="548"/>
      <c r="J185" s="26"/>
      <c r="K185" s="410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</row>
    <row r="186" spans="1:32" ht="15.75" customHeight="1">
      <c r="A186" s="26"/>
      <c r="B186" s="438"/>
      <c r="C186" s="26"/>
      <c r="D186" s="405"/>
      <c r="E186" s="548"/>
      <c r="F186" s="548"/>
      <c r="G186" s="548"/>
      <c r="H186" s="549"/>
      <c r="I186" s="548"/>
      <c r="J186" s="26"/>
      <c r="K186" s="410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</row>
    <row r="187" spans="1:32" ht="15.75" customHeight="1">
      <c r="A187" s="26"/>
      <c r="B187" s="438"/>
      <c r="C187" s="26"/>
      <c r="D187" s="405"/>
      <c r="E187" s="548"/>
      <c r="F187" s="548"/>
      <c r="G187" s="548"/>
      <c r="H187" s="549"/>
      <c r="I187" s="548"/>
      <c r="J187" s="26"/>
      <c r="K187" s="410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</row>
    <row r="188" spans="1:32" ht="15.75" customHeight="1">
      <c r="A188" s="26"/>
      <c r="B188" s="438"/>
      <c r="C188" s="26"/>
      <c r="D188" s="405"/>
      <c r="E188" s="548"/>
      <c r="F188" s="548"/>
      <c r="G188" s="548"/>
      <c r="H188" s="549"/>
      <c r="I188" s="548"/>
      <c r="J188" s="26"/>
      <c r="K188" s="410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</row>
    <row r="189" spans="1:32" ht="15.75" customHeight="1">
      <c r="A189" s="26"/>
      <c r="B189" s="438"/>
      <c r="C189" s="26"/>
      <c r="D189" s="405"/>
      <c r="E189" s="548"/>
      <c r="F189" s="548"/>
      <c r="G189" s="548"/>
      <c r="H189" s="549"/>
      <c r="I189" s="548"/>
      <c r="J189" s="26"/>
      <c r="K189" s="410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</row>
    <row r="190" spans="1:32" ht="15.75" customHeight="1">
      <c r="A190" s="26"/>
      <c r="B190" s="438"/>
      <c r="C190" s="26"/>
      <c r="D190" s="405"/>
      <c r="E190" s="548"/>
      <c r="F190" s="548"/>
      <c r="G190" s="548"/>
      <c r="H190" s="549"/>
      <c r="I190" s="548"/>
      <c r="J190" s="26"/>
      <c r="K190" s="410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</row>
    <row r="191" spans="1:32" ht="15.75" customHeight="1">
      <c r="A191" s="26"/>
      <c r="B191" s="438"/>
      <c r="C191" s="26"/>
      <c r="D191" s="405"/>
      <c r="E191" s="548"/>
      <c r="F191" s="548"/>
      <c r="G191" s="548"/>
      <c r="H191" s="549"/>
      <c r="I191" s="548"/>
      <c r="J191" s="26"/>
      <c r="K191" s="410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</row>
    <row r="192" spans="1:32" ht="15.75" customHeight="1">
      <c r="A192" s="26"/>
      <c r="B192" s="438"/>
      <c r="C192" s="26"/>
      <c r="D192" s="405"/>
      <c r="E192" s="548"/>
      <c r="F192" s="548"/>
      <c r="G192" s="548"/>
      <c r="H192" s="549"/>
      <c r="I192" s="548"/>
      <c r="J192" s="26"/>
      <c r="K192" s="410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</row>
    <row r="193" spans="1:32" ht="15.75" customHeight="1">
      <c r="A193" s="26"/>
      <c r="B193" s="438"/>
      <c r="C193" s="26"/>
      <c r="D193" s="405"/>
      <c r="E193" s="548"/>
      <c r="F193" s="548"/>
      <c r="G193" s="548"/>
      <c r="H193" s="549"/>
      <c r="I193" s="548"/>
      <c r="J193" s="26"/>
      <c r="K193" s="410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</row>
    <row r="194" spans="1:32" ht="15.75" customHeight="1">
      <c r="A194" s="26"/>
      <c r="B194" s="438"/>
      <c r="C194" s="26"/>
      <c r="D194" s="405"/>
      <c r="E194" s="548"/>
      <c r="F194" s="548"/>
      <c r="G194" s="548"/>
      <c r="H194" s="549"/>
      <c r="I194" s="548"/>
      <c r="J194" s="26"/>
      <c r="K194" s="410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</row>
    <row r="195" spans="1:32" ht="15.75" customHeight="1">
      <c r="A195" s="26"/>
      <c r="B195" s="438"/>
      <c r="C195" s="26"/>
      <c r="D195" s="405"/>
      <c r="E195" s="548"/>
      <c r="F195" s="548"/>
      <c r="G195" s="548"/>
      <c r="H195" s="549"/>
      <c r="I195" s="548"/>
      <c r="J195" s="26"/>
      <c r="K195" s="410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</row>
    <row r="196" spans="1:32" ht="15.75" customHeight="1">
      <c r="A196" s="26"/>
      <c r="B196" s="438"/>
      <c r="C196" s="26"/>
      <c r="D196" s="405"/>
      <c r="E196" s="548"/>
      <c r="F196" s="548"/>
      <c r="G196" s="548"/>
      <c r="H196" s="549"/>
      <c r="I196" s="548"/>
      <c r="J196" s="26"/>
      <c r="K196" s="410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</row>
    <row r="197" spans="1:32" ht="15.75" customHeight="1">
      <c r="A197" s="26"/>
      <c r="B197" s="438"/>
      <c r="C197" s="26"/>
      <c r="D197" s="405"/>
      <c r="E197" s="548"/>
      <c r="F197" s="548"/>
      <c r="G197" s="548"/>
      <c r="H197" s="549"/>
      <c r="I197" s="548"/>
      <c r="J197" s="26"/>
      <c r="K197" s="410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</row>
    <row r="198" spans="1:32" ht="15.75" customHeight="1">
      <c r="A198" s="26"/>
      <c r="B198" s="438"/>
      <c r="C198" s="26"/>
      <c r="D198" s="405"/>
      <c r="E198" s="548"/>
      <c r="F198" s="548"/>
      <c r="G198" s="548"/>
      <c r="H198" s="549"/>
      <c r="I198" s="548"/>
      <c r="J198" s="26"/>
      <c r="K198" s="410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</row>
    <row r="199" spans="1:32" ht="15.75" customHeight="1">
      <c r="A199" s="26"/>
      <c r="B199" s="438"/>
      <c r="C199" s="26"/>
      <c r="D199" s="405"/>
      <c r="E199" s="548"/>
      <c r="F199" s="548"/>
      <c r="G199" s="548"/>
      <c r="H199" s="549"/>
      <c r="I199" s="548"/>
      <c r="J199" s="26"/>
      <c r="K199" s="410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</row>
    <row r="200" spans="1:32" ht="15.75" customHeight="1">
      <c r="A200" s="26"/>
      <c r="B200" s="438"/>
      <c r="C200" s="26"/>
      <c r="D200" s="405"/>
      <c r="E200" s="548"/>
      <c r="F200" s="548"/>
      <c r="G200" s="548"/>
      <c r="H200" s="549"/>
      <c r="I200" s="548"/>
      <c r="J200" s="26"/>
      <c r="K200" s="410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</row>
    <row r="201" spans="1:32" ht="15.75" customHeight="1">
      <c r="A201" s="26"/>
      <c r="B201" s="438"/>
      <c r="C201" s="26"/>
      <c r="D201" s="405"/>
      <c r="E201" s="548"/>
      <c r="F201" s="548"/>
      <c r="G201" s="548"/>
      <c r="H201" s="549"/>
      <c r="I201" s="548"/>
      <c r="J201" s="26"/>
      <c r="K201" s="410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</row>
    <row r="202" spans="1:32" ht="15.75" customHeight="1">
      <c r="A202" s="26"/>
      <c r="B202" s="438"/>
      <c r="C202" s="26"/>
      <c r="D202" s="405"/>
      <c r="E202" s="548"/>
      <c r="F202" s="548"/>
      <c r="G202" s="548"/>
      <c r="H202" s="549"/>
      <c r="I202" s="548"/>
      <c r="J202" s="26"/>
      <c r="K202" s="410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</row>
    <row r="203" spans="1:32" ht="15.75" customHeight="1">
      <c r="A203" s="26"/>
      <c r="B203" s="438"/>
      <c r="C203" s="26"/>
      <c r="D203" s="405"/>
      <c r="E203" s="548"/>
      <c r="F203" s="548"/>
      <c r="G203" s="548"/>
      <c r="H203" s="549"/>
      <c r="I203" s="548"/>
      <c r="J203" s="26"/>
      <c r="K203" s="410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</row>
    <row r="204" spans="1:32" ht="15.75" customHeight="1">
      <c r="A204" s="26"/>
      <c r="B204" s="438"/>
      <c r="C204" s="26"/>
      <c r="D204" s="405"/>
      <c r="E204" s="548"/>
      <c r="F204" s="548"/>
      <c r="G204" s="548"/>
      <c r="H204" s="549"/>
      <c r="I204" s="548"/>
      <c r="J204" s="26"/>
      <c r="K204" s="410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</row>
    <row r="205" spans="1:32" ht="15.75" customHeight="1">
      <c r="A205" s="26"/>
      <c r="B205" s="438"/>
      <c r="C205" s="26"/>
      <c r="D205" s="405"/>
      <c r="E205" s="548"/>
      <c r="F205" s="548"/>
      <c r="G205" s="548"/>
      <c r="H205" s="549"/>
      <c r="I205" s="548"/>
      <c r="J205" s="26"/>
      <c r="K205" s="410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</row>
    <row r="206" spans="1:32" ht="15.75" customHeight="1">
      <c r="A206" s="26"/>
      <c r="B206" s="438"/>
      <c r="C206" s="26"/>
      <c r="D206" s="405"/>
      <c r="E206" s="548"/>
      <c r="F206" s="548"/>
      <c r="G206" s="548"/>
      <c r="H206" s="549"/>
      <c r="I206" s="548"/>
      <c r="J206" s="26"/>
      <c r="K206" s="410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</row>
    <row r="207" spans="1:32" ht="15.75" customHeight="1">
      <c r="A207" s="26"/>
      <c r="B207" s="438"/>
      <c r="C207" s="26"/>
      <c r="D207" s="405"/>
      <c r="E207" s="548"/>
      <c r="F207" s="548"/>
      <c r="G207" s="548"/>
      <c r="H207" s="549"/>
      <c r="I207" s="548"/>
      <c r="J207" s="26"/>
      <c r="K207" s="410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</row>
    <row r="208" spans="1:32" ht="15.75" customHeight="1">
      <c r="A208" s="26"/>
      <c r="B208" s="438"/>
      <c r="C208" s="26"/>
      <c r="D208" s="405"/>
      <c r="E208" s="548"/>
      <c r="F208" s="548"/>
      <c r="G208" s="548"/>
      <c r="H208" s="549"/>
      <c r="I208" s="548"/>
      <c r="J208" s="26"/>
      <c r="K208" s="410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</row>
    <row r="209" spans="1:32" ht="15.75" customHeight="1">
      <c r="A209" s="26"/>
      <c r="B209" s="438"/>
      <c r="C209" s="26"/>
      <c r="D209" s="405"/>
      <c r="E209" s="548"/>
      <c r="F209" s="548"/>
      <c r="G209" s="548"/>
      <c r="H209" s="549"/>
      <c r="I209" s="548"/>
      <c r="J209" s="26"/>
      <c r="K209" s="410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</row>
    <row r="210" spans="1:32" ht="15.75" customHeight="1">
      <c r="A210" s="26"/>
      <c r="B210" s="438"/>
      <c r="C210" s="26"/>
      <c r="D210" s="405"/>
      <c r="E210" s="548"/>
      <c r="F210" s="548"/>
      <c r="G210" s="548"/>
      <c r="H210" s="549"/>
      <c r="I210" s="548"/>
      <c r="J210" s="26"/>
      <c r="K210" s="410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</row>
    <row r="211" spans="1:32" ht="15.75" customHeight="1">
      <c r="A211" s="26"/>
      <c r="B211" s="438"/>
      <c r="C211" s="26"/>
      <c r="D211" s="405"/>
      <c r="E211" s="548"/>
      <c r="F211" s="548"/>
      <c r="G211" s="548"/>
      <c r="H211" s="549"/>
      <c r="I211" s="548"/>
      <c r="J211" s="26"/>
      <c r="K211" s="410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</row>
    <row r="212" spans="1:32" ht="15.75" customHeight="1">
      <c r="A212" s="26"/>
      <c r="B212" s="438"/>
      <c r="C212" s="26"/>
      <c r="D212" s="405"/>
      <c r="E212" s="548"/>
      <c r="F212" s="548"/>
      <c r="G212" s="548"/>
      <c r="H212" s="549"/>
      <c r="I212" s="548"/>
      <c r="J212" s="26"/>
      <c r="K212" s="410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</row>
    <row r="213" spans="1:32" ht="15.75" customHeight="1">
      <c r="A213" s="26"/>
      <c r="B213" s="438"/>
      <c r="C213" s="26"/>
      <c r="D213" s="405"/>
      <c r="E213" s="548"/>
      <c r="F213" s="548"/>
      <c r="G213" s="548"/>
      <c r="H213" s="549"/>
      <c r="I213" s="548"/>
      <c r="J213" s="26"/>
      <c r="K213" s="410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</row>
    <row r="214" spans="1:32" ht="15.75" customHeight="1">
      <c r="A214" s="26"/>
      <c r="B214" s="438"/>
      <c r="C214" s="26"/>
      <c r="D214" s="405"/>
      <c r="E214" s="548"/>
      <c r="F214" s="548"/>
      <c r="G214" s="548"/>
      <c r="H214" s="549"/>
      <c r="I214" s="548"/>
      <c r="J214" s="26"/>
      <c r="K214" s="410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</row>
    <row r="215" spans="1:32" ht="15.75" customHeight="1">
      <c r="A215" s="26"/>
      <c r="B215" s="438"/>
      <c r="C215" s="26"/>
      <c r="D215" s="405"/>
      <c r="E215" s="548"/>
      <c r="F215" s="548"/>
      <c r="G215" s="548"/>
      <c r="H215" s="549"/>
      <c r="I215" s="548"/>
      <c r="J215" s="26"/>
      <c r="K215" s="410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</row>
    <row r="216" spans="1:32" ht="15.75" customHeight="1">
      <c r="A216" s="26"/>
      <c r="B216" s="438"/>
      <c r="C216" s="26"/>
      <c r="D216" s="405"/>
      <c r="E216" s="548"/>
      <c r="F216" s="548"/>
      <c r="G216" s="548"/>
      <c r="H216" s="549"/>
      <c r="I216" s="548"/>
      <c r="J216" s="26"/>
      <c r="K216" s="410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</row>
    <row r="217" spans="1:32" ht="15.75" customHeight="1">
      <c r="A217" s="26"/>
      <c r="B217" s="438"/>
      <c r="C217" s="26"/>
      <c r="D217" s="405"/>
      <c r="E217" s="548"/>
      <c r="F217" s="548"/>
      <c r="G217" s="548"/>
      <c r="H217" s="549"/>
      <c r="I217" s="548"/>
      <c r="J217" s="26"/>
      <c r="K217" s="410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</row>
    <row r="218" spans="1:32" ht="15.75" customHeight="1">
      <c r="A218" s="26"/>
      <c r="B218" s="438"/>
      <c r="C218" s="26"/>
      <c r="D218" s="405"/>
      <c r="E218" s="548"/>
      <c r="F218" s="548"/>
      <c r="G218" s="548"/>
      <c r="H218" s="549"/>
      <c r="I218" s="548"/>
      <c r="J218" s="26"/>
      <c r="K218" s="410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</row>
    <row r="219" spans="1:32" ht="15.75" customHeight="1">
      <c r="A219" s="26"/>
      <c r="B219" s="438"/>
      <c r="C219" s="26"/>
      <c r="D219" s="405"/>
      <c r="E219" s="548"/>
      <c r="F219" s="548"/>
      <c r="G219" s="548"/>
      <c r="H219" s="549"/>
      <c r="I219" s="548"/>
      <c r="J219" s="26"/>
      <c r="K219" s="410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</row>
    <row r="220" spans="1:32" ht="15.75" customHeight="1">
      <c r="A220" s="26"/>
      <c r="B220" s="438"/>
      <c r="C220" s="26"/>
      <c r="D220" s="405"/>
      <c r="E220" s="548"/>
      <c r="F220" s="548"/>
      <c r="G220" s="548"/>
      <c r="H220" s="549"/>
      <c r="I220" s="548"/>
      <c r="J220" s="26"/>
      <c r="K220" s="410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</row>
    <row r="221" spans="1:32" ht="15.75" customHeight="1">
      <c r="A221" s="26"/>
      <c r="B221" s="438"/>
      <c r="C221" s="26"/>
      <c r="D221" s="405"/>
      <c r="E221" s="548"/>
      <c r="F221" s="548"/>
      <c r="G221" s="548"/>
      <c r="H221" s="549"/>
      <c r="I221" s="548"/>
      <c r="J221" s="26"/>
      <c r="K221" s="410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</row>
    <row r="222" spans="1:32" ht="15.75" customHeight="1">
      <c r="A222" s="26"/>
      <c r="B222" s="438"/>
      <c r="C222" s="26"/>
      <c r="D222" s="405"/>
      <c r="E222" s="548"/>
      <c r="F222" s="548"/>
      <c r="G222" s="548"/>
      <c r="H222" s="549"/>
      <c r="I222" s="548"/>
      <c r="J222" s="26"/>
      <c r="K222" s="410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</row>
    <row r="223" spans="1:32" ht="15.75" customHeight="1">
      <c r="A223" s="26"/>
      <c r="B223" s="438"/>
      <c r="C223" s="26"/>
      <c r="D223" s="405"/>
      <c r="E223" s="548"/>
      <c r="F223" s="548"/>
      <c r="G223" s="548"/>
      <c r="H223" s="549"/>
      <c r="I223" s="548"/>
      <c r="J223" s="26"/>
      <c r="K223" s="410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</row>
    <row r="224" spans="1:32" ht="15.75" customHeight="1">
      <c r="A224" s="26"/>
      <c r="B224" s="438"/>
      <c r="C224" s="26"/>
      <c r="D224" s="405"/>
      <c r="E224" s="548"/>
      <c r="F224" s="548"/>
      <c r="G224" s="548"/>
      <c r="H224" s="549"/>
      <c r="I224" s="548"/>
      <c r="J224" s="26"/>
      <c r="K224" s="410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</row>
    <row r="225" spans="1:32" ht="15.75" customHeight="1">
      <c r="A225" s="26"/>
      <c r="B225" s="438"/>
      <c r="C225" s="26"/>
      <c r="D225" s="405"/>
      <c r="E225" s="548"/>
      <c r="F225" s="548"/>
      <c r="G225" s="548"/>
      <c r="H225" s="549"/>
      <c r="I225" s="548"/>
      <c r="J225" s="26"/>
      <c r="K225" s="410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</row>
    <row r="226" spans="1:32" ht="15.75" customHeight="1">
      <c r="A226" s="26"/>
      <c r="B226" s="438"/>
      <c r="C226" s="26"/>
      <c r="D226" s="405"/>
      <c r="E226" s="548"/>
      <c r="F226" s="548"/>
      <c r="G226" s="548"/>
      <c r="H226" s="549"/>
      <c r="I226" s="548"/>
      <c r="J226" s="26"/>
      <c r="K226" s="410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</row>
    <row r="227" spans="1:32" ht="15.75" customHeight="1">
      <c r="A227" s="26"/>
      <c r="B227" s="438"/>
      <c r="C227" s="26"/>
      <c r="D227" s="405"/>
      <c r="E227" s="548"/>
      <c r="F227" s="548"/>
      <c r="G227" s="548"/>
      <c r="H227" s="549"/>
      <c r="I227" s="548"/>
      <c r="J227" s="26"/>
      <c r="K227" s="410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</row>
    <row r="228" spans="1:32" ht="15.75" customHeight="1">
      <c r="A228" s="26"/>
      <c r="B228" s="438"/>
      <c r="C228" s="26"/>
      <c r="D228" s="405"/>
      <c r="E228" s="548"/>
      <c r="F228" s="548"/>
      <c r="G228" s="548"/>
      <c r="H228" s="549"/>
      <c r="I228" s="548"/>
      <c r="J228" s="26"/>
      <c r="K228" s="410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</row>
    <row r="229" spans="1:32" ht="15.75" customHeight="1">
      <c r="A229" s="26"/>
      <c r="B229" s="438"/>
      <c r="C229" s="26"/>
      <c r="D229" s="405"/>
      <c r="E229" s="548"/>
      <c r="F229" s="548"/>
      <c r="G229" s="548"/>
      <c r="H229" s="549"/>
      <c r="I229" s="548"/>
      <c r="J229" s="26"/>
      <c r="K229" s="410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</row>
    <row r="230" spans="1:32" ht="15.75" customHeight="1">
      <c r="A230" s="26"/>
      <c r="B230" s="438"/>
      <c r="C230" s="26"/>
      <c r="D230" s="405"/>
      <c r="E230" s="548"/>
      <c r="F230" s="548"/>
      <c r="G230" s="548"/>
      <c r="H230" s="549"/>
      <c r="I230" s="548"/>
      <c r="J230" s="26"/>
      <c r="K230" s="410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</row>
    <row r="231" spans="1:32" ht="15.75" customHeight="1">
      <c r="A231" s="26"/>
      <c r="B231" s="438"/>
      <c r="C231" s="26"/>
      <c r="D231" s="405"/>
      <c r="E231" s="548"/>
      <c r="F231" s="548"/>
      <c r="G231" s="548"/>
      <c r="H231" s="549"/>
      <c r="I231" s="548"/>
      <c r="J231" s="26"/>
      <c r="K231" s="410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</row>
    <row r="232" spans="1:32" ht="15.75" customHeight="1">
      <c r="A232" s="26"/>
      <c r="B232" s="438"/>
      <c r="C232" s="26"/>
      <c r="D232" s="405"/>
      <c r="E232" s="548"/>
      <c r="F232" s="548"/>
      <c r="G232" s="548"/>
      <c r="H232" s="549"/>
      <c r="I232" s="548"/>
      <c r="J232" s="26"/>
      <c r="K232" s="410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</row>
    <row r="233" spans="1:32" ht="15.75" customHeight="1">
      <c r="A233" s="26"/>
      <c r="B233" s="438"/>
      <c r="C233" s="26"/>
      <c r="D233" s="405"/>
      <c r="E233" s="548"/>
      <c r="F233" s="548"/>
      <c r="G233" s="548"/>
      <c r="H233" s="549"/>
      <c r="I233" s="548"/>
      <c r="J233" s="26"/>
      <c r="K233" s="410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</row>
    <row r="234" spans="1:32" ht="15.75" customHeight="1">
      <c r="A234" s="26"/>
      <c r="B234" s="438"/>
      <c r="C234" s="26"/>
      <c r="D234" s="405"/>
      <c r="E234" s="548"/>
      <c r="F234" s="548"/>
      <c r="G234" s="548"/>
      <c r="H234" s="549"/>
      <c r="I234" s="548"/>
      <c r="J234" s="26"/>
      <c r="K234" s="410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</row>
    <row r="235" spans="1:32" ht="15.75" customHeight="1">
      <c r="A235" s="26"/>
      <c r="B235" s="438"/>
      <c r="C235" s="26"/>
      <c r="D235" s="405"/>
      <c r="E235" s="548"/>
      <c r="F235" s="548"/>
      <c r="G235" s="548"/>
      <c r="H235" s="549"/>
      <c r="I235" s="548"/>
      <c r="J235" s="26"/>
      <c r="K235" s="410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</row>
    <row r="236" spans="1:32" ht="15.75" customHeight="1">
      <c r="A236" s="26"/>
      <c r="B236" s="438"/>
      <c r="C236" s="26"/>
      <c r="D236" s="405"/>
      <c r="E236" s="548"/>
      <c r="F236" s="548"/>
      <c r="G236" s="548"/>
      <c r="H236" s="549"/>
      <c r="I236" s="548"/>
      <c r="J236" s="26"/>
      <c r="K236" s="410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</row>
    <row r="237" spans="1:32" ht="15.75" customHeight="1">
      <c r="A237" s="26"/>
      <c r="B237" s="438"/>
      <c r="C237" s="26"/>
      <c r="D237" s="405"/>
      <c r="E237" s="548"/>
      <c r="F237" s="548"/>
      <c r="G237" s="548"/>
      <c r="H237" s="549"/>
      <c r="I237" s="548"/>
      <c r="J237" s="26"/>
      <c r="K237" s="410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</row>
    <row r="238" spans="1:32" ht="15.75" customHeight="1">
      <c r="A238" s="26"/>
      <c r="B238" s="438"/>
      <c r="C238" s="26"/>
      <c r="D238" s="405"/>
      <c r="E238" s="548"/>
      <c r="F238" s="548"/>
      <c r="G238" s="548"/>
      <c r="H238" s="549"/>
      <c r="I238" s="548"/>
      <c r="J238" s="26"/>
      <c r="K238" s="410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</row>
    <row r="239" spans="1:32" ht="15.75" customHeight="1">
      <c r="A239" s="26"/>
      <c r="B239" s="438"/>
      <c r="C239" s="26"/>
      <c r="D239" s="405"/>
      <c r="E239" s="548"/>
      <c r="F239" s="548"/>
      <c r="G239" s="548"/>
      <c r="H239" s="549"/>
      <c r="I239" s="548"/>
      <c r="J239" s="26"/>
      <c r="K239" s="410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</row>
    <row r="240" spans="1:32" ht="15.75" customHeight="1">
      <c r="A240" s="26"/>
      <c r="B240" s="438"/>
      <c r="C240" s="26"/>
      <c r="D240" s="405"/>
      <c r="E240" s="548"/>
      <c r="F240" s="548"/>
      <c r="G240" s="548"/>
      <c r="H240" s="549"/>
      <c r="I240" s="548"/>
      <c r="J240" s="26"/>
      <c r="K240" s="410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</row>
    <row r="241" spans="1:32" ht="15.75" customHeight="1">
      <c r="A241" s="26"/>
      <c r="B241" s="438"/>
      <c r="C241" s="26"/>
      <c r="D241" s="405"/>
      <c r="E241" s="548"/>
      <c r="F241" s="548"/>
      <c r="G241" s="548"/>
      <c r="H241" s="549"/>
      <c r="I241" s="548"/>
      <c r="J241" s="26"/>
      <c r="K241" s="410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</row>
    <row r="242" spans="1:32" ht="15.75" customHeight="1">
      <c r="A242" s="26"/>
      <c r="B242" s="438"/>
      <c r="C242" s="26"/>
      <c r="D242" s="405"/>
      <c r="E242" s="548"/>
      <c r="F242" s="548"/>
      <c r="G242" s="548"/>
      <c r="H242" s="549"/>
      <c r="I242" s="548"/>
      <c r="J242" s="26"/>
      <c r="K242" s="410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</row>
    <row r="243" spans="1:32" ht="15.75" customHeight="1">
      <c r="A243" s="26"/>
      <c r="B243" s="438"/>
      <c r="C243" s="26"/>
      <c r="D243" s="405"/>
      <c r="E243" s="548"/>
      <c r="F243" s="548"/>
      <c r="G243" s="548"/>
      <c r="H243" s="549"/>
      <c r="I243" s="548"/>
      <c r="J243" s="26"/>
      <c r="K243" s="410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</row>
    <row r="244" spans="1:32" ht="15.75" customHeight="1">
      <c r="A244" s="26"/>
      <c r="B244" s="438"/>
      <c r="C244" s="26"/>
      <c r="D244" s="405"/>
      <c r="E244" s="548"/>
      <c r="F244" s="548"/>
      <c r="G244" s="548"/>
      <c r="H244" s="549"/>
      <c r="I244" s="548"/>
      <c r="J244" s="26"/>
      <c r="K244" s="410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</row>
    <row r="245" spans="1:32" ht="15.75" customHeight="1">
      <c r="A245" s="26"/>
      <c r="B245" s="438"/>
      <c r="C245" s="26"/>
      <c r="D245" s="405"/>
      <c r="E245" s="548"/>
      <c r="F245" s="548"/>
      <c r="G245" s="548"/>
      <c r="H245" s="549"/>
      <c r="I245" s="548"/>
      <c r="J245" s="26"/>
      <c r="K245" s="410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</row>
    <row r="246" spans="1:32" ht="15.75" customHeight="1">
      <c r="A246" s="26"/>
      <c r="B246" s="438"/>
      <c r="C246" s="26"/>
      <c r="D246" s="405"/>
      <c r="E246" s="548"/>
      <c r="F246" s="548"/>
      <c r="G246" s="548"/>
      <c r="H246" s="549"/>
      <c r="I246" s="548"/>
      <c r="J246" s="26"/>
      <c r="K246" s="410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</row>
    <row r="247" spans="1:32" ht="15.75" customHeight="1">
      <c r="A247" s="26"/>
      <c r="B247" s="438"/>
      <c r="C247" s="26"/>
      <c r="D247" s="405"/>
      <c r="E247" s="548"/>
      <c r="F247" s="548"/>
      <c r="G247" s="548"/>
      <c r="H247" s="549"/>
      <c r="I247" s="548"/>
      <c r="J247" s="26"/>
      <c r="K247" s="410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</row>
    <row r="248" spans="1:32" ht="15.75" customHeight="1">
      <c r="A248" s="26"/>
      <c r="B248" s="438"/>
      <c r="C248" s="26"/>
      <c r="D248" s="405"/>
      <c r="E248" s="548"/>
      <c r="F248" s="548"/>
      <c r="G248" s="548"/>
      <c r="H248" s="549"/>
      <c r="I248" s="548"/>
      <c r="J248" s="26"/>
      <c r="K248" s="410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</row>
    <row r="249" spans="1:32" ht="15.75" customHeight="1">
      <c r="A249" s="26"/>
      <c r="B249" s="438"/>
      <c r="C249" s="26"/>
      <c r="D249" s="405"/>
      <c r="E249" s="548"/>
      <c r="F249" s="548"/>
      <c r="G249" s="548"/>
      <c r="H249" s="549"/>
      <c r="I249" s="548"/>
      <c r="J249" s="26"/>
      <c r="K249" s="410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</row>
    <row r="250" spans="1:32" ht="15.75" customHeight="1">
      <c r="A250" s="26"/>
      <c r="B250" s="438"/>
      <c r="C250" s="26"/>
      <c r="D250" s="405"/>
      <c r="E250" s="548"/>
      <c r="F250" s="548"/>
      <c r="G250" s="548"/>
      <c r="H250" s="549"/>
      <c r="I250" s="548"/>
      <c r="J250" s="26"/>
      <c r="K250" s="410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</row>
    <row r="251" spans="1:32" ht="15.75" customHeight="1">
      <c r="A251" s="26"/>
      <c r="B251" s="438"/>
      <c r="C251" s="26"/>
      <c r="D251" s="405"/>
      <c r="E251" s="548"/>
      <c r="F251" s="548"/>
      <c r="G251" s="548"/>
      <c r="H251" s="549"/>
      <c r="I251" s="548"/>
      <c r="J251" s="26"/>
      <c r="K251" s="410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</row>
    <row r="252" spans="1:32" ht="15.75" customHeight="1">
      <c r="A252" s="26"/>
      <c r="B252" s="438"/>
      <c r="C252" s="26"/>
      <c r="D252" s="405"/>
      <c r="E252" s="548"/>
      <c r="F252" s="548"/>
      <c r="G252" s="548"/>
      <c r="H252" s="549"/>
      <c r="I252" s="548"/>
      <c r="J252" s="26"/>
      <c r="K252" s="410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</row>
    <row r="253" spans="1:32" ht="15.75" customHeight="1">
      <c r="A253" s="26"/>
      <c r="B253" s="438"/>
      <c r="C253" s="26"/>
      <c r="D253" s="405"/>
      <c r="E253" s="548"/>
      <c r="F253" s="548"/>
      <c r="G253" s="548"/>
      <c r="H253" s="549"/>
      <c r="I253" s="548"/>
      <c r="J253" s="26"/>
      <c r="K253" s="410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</row>
    <row r="254" spans="1:32" ht="15.75" customHeight="1">
      <c r="A254" s="26"/>
      <c r="B254" s="438"/>
      <c r="C254" s="26"/>
      <c r="D254" s="405"/>
      <c r="E254" s="548"/>
      <c r="F254" s="548"/>
      <c r="G254" s="548"/>
      <c r="H254" s="549"/>
      <c r="I254" s="548"/>
      <c r="J254" s="26"/>
      <c r="K254" s="410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</row>
    <row r="255" spans="1:32" ht="15.75" customHeight="1">
      <c r="A255" s="26"/>
      <c r="B255" s="438"/>
      <c r="C255" s="26"/>
      <c r="D255" s="405"/>
      <c r="E255" s="548"/>
      <c r="F255" s="548"/>
      <c r="G255" s="548"/>
      <c r="H255" s="549"/>
      <c r="I255" s="548"/>
      <c r="J255" s="26"/>
      <c r="K255" s="410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</row>
    <row r="256" spans="1:32" ht="15.75" customHeight="1">
      <c r="A256" s="26"/>
      <c r="B256" s="438"/>
      <c r="C256" s="26"/>
      <c r="D256" s="405"/>
      <c r="E256" s="548"/>
      <c r="F256" s="548"/>
      <c r="G256" s="548"/>
      <c r="H256" s="549"/>
      <c r="I256" s="548"/>
      <c r="J256" s="26"/>
      <c r="K256" s="410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</row>
    <row r="257" spans="1:32" ht="15.75" customHeight="1">
      <c r="A257" s="26"/>
      <c r="B257" s="438"/>
      <c r="C257" s="26"/>
      <c r="D257" s="405"/>
      <c r="E257" s="548"/>
      <c r="F257" s="548"/>
      <c r="G257" s="548"/>
      <c r="H257" s="549"/>
      <c r="I257" s="548"/>
      <c r="J257" s="26"/>
      <c r="K257" s="410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</row>
    <row r="258" spans="1:32" ht="15.75" customHeight="1">
      <c r="A258" s="26"/>
      <c r="B258" s="438"/>
      <c r="C258" s="26"/>
      <c r="D258" s="405"/>
      <c r="E258" s="548"/>
      <c r="F258" s="548"/>
      <c r="G258" s="548"/>
      <c r="H258" s="549"/>
      <c r="I258" s="548"/>
      <c r="J258" s="26"/>
      <c r="K258" s="410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</row>
    <row r="259" spans="1:32" ht="15.75" customHeight="1">
      <c r="A259" s="26"/>
      <c r="B259" s="438"/>
      <c r="C259" s="26"/>
      <c r="D259" s="405"/>
      <c r="E259" s="548"/>
      <c r="F259" s="548"/>
      <c r="G259" s="548"/>
      <c r="H259" s="549"/>
      <c r="I259" s="548"/>
      <c r="J259" s="26"/>
      <c r="K259" s="410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</row>
    <row r="260" spans="1:32" ht="15.75" customHeight="1">
      <c r="A260" s="26"/>
      <c r="B260" s="438"/>
      <c r="C260" s="26"/>
      <c r="D260" s="405"/>
      <c r="E260" s="548"/>
      <c r="F260" s="548"/>
      <c r="G260" s="548"/>
      <c r="H260" s="549"/>
      <c r="I260" s="548"/>
      <c r="J260" s="26"/>
      <c r="K260" s="410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</row>
    <row r="261" spans="1:32" ht="15.75" customHeight="1">
      <c r="A261" s="26"/>
      <c r="B261" s="438"/>
      <c r="C261" s="26"/>
      <c r="D261" s="405"/>
      <c r="E261" s="548"/>
      <c r="F261" s="548"/>
      <c r="G261" s="548"/>
      <c r="H261" s="549"/>
      <c r="I261" s="548"/>
      <c r="J261" s="26"/>
      <c r="K261" s="410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</row>
    <row r="262" spans="1:32" ht="15.75" customHeight="1">
      <c r="A262" s="26"/>
      <c r="B262" s="438"/>
      <c r="C262" s="26"/>
      <c r="D262" s="405"/>
      <c r="E262" s="548"/>
      <c r="F262" s="548"/>
      <c r="G262" s="548"/>
      <c r="H262" s="549"/>
      <c r="I262" s="548"/>
      <c r="J262" s="26"/>
      <c r="K262" s="410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</row>
    <row r="263" spans="1:32" ht="15.75" customHeight="1">
      <c r="A263" s="26"/>
      <c r="B263" s="438"/>
      <c r="C263" s="26"/>
      <c r="D263" s="405"/>
      <c r="E263" s="548"/>
      <c r="F263" s="548"/>
      <c r="G263" s="548"/>
      <c r="H263" s="549"/>
      <c r="I263" s="548"/>
      <c r="J263" s="26"/>
      <c r="K263" s="410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</row>
    <row r="264" spans="1:32" ht="15.75" customHeight="1">
      <c r="A264" s="26"/>
      <c r="B264" s="438"/>
      <c r="C264" s="26"/>
      <c r="D264" s="405"/>
      <c r="E264" s="548"/>
      <c r="F264" s="548"/>
      <c r="G264" s="548"/>
      <c r="H264" s="549"/>
      <c r="I264" s="548"/>
      <c r="J264" s="26"/>
      <c r="K264" s="410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</row>
    <row r="265" spans="1:32" ht="15.75" customHeight="1">
      <c r="A265" s="26"/>
      <c r="B265" s="438"/>
      <c r="C265" s="26"/>
      <c r="D265" s="405"/>
      <c r="E265" s="548"/>
      <c r="F265" s="548"/>
      <c r="G265" s="548"/>
      <c r="H265" s="549"/>
      <c r="I265" s="548"/>
      <c r="J265" s="26"/>
      <c r="K265" s="410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</row>
    <row r="266" spans="1:32" ht="15.75" customHeight="1">
      <c r="A266" s="26"/>
      <c r="B266" s="438"/>
      <c r="C266" s="26"/>
      <c r="D266" s="405"/>
      <c r="E266" s="548"/>
      <c r="F266" s="548"/>
      <c r="G266" s="548"/>
      <c r="H266" s="549"/>
      <c r="I266" s="548"/>
      <c r="J266" s="26"/>
      <c r="K266" s="410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</row>
    <row r="267" spans="1:32" ht="15.75" customHeight="1">
      <c r="A267" s="26"/>
      <c r="B267" s="438"/>
      <c r="C267" s="26"/>
      <c r="D267" s="405"/>
      <c r="E267" s="548"/>
      <c r="F267" s="548"/>
      <c r="G267" s="548"/>
      <c r="H267" s="549"/>
      <c r="I267" s="548"/>
      <c r="J267" s="26"/>
      <c r="K267" s="410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</row>
    <row r="268" spans="1:32" ht="15.75" customHeight="1">
      <c r="A268" s="26"/>
      <c r="B268" s="438"/>
      <c r="C268" s="26"/>
      <c r="D268" s="405"/>
      <c r="E268" s="548"/>
      <c r="F268" s="548"/>
      <c r="G268" s="548"/>
      <c r="H268" s="549"/>
      <c r="I268" s="548"/>
      <c r="J268" s="26"/>
      <c r="K268" s="410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</row>
    <row r="269" spans="1:32" ht="15.75" customHeight="1">
      <c r="A269" s="26"/>
      <c r="B269" s="438"/>
      <c r="C269" s="26"/>
      <c r="D269" s="405"/>
      <c r="E269" s="548"/>
      <c r="F269" s="548"/>
      <c r="G269" s="548"/>
      <c r="H269" s="549"/>
      <c r="I269" s="548"/>
      <c r="J269" s="26"/>
      <c r="K269" s="410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</row>
    <row r="270" spans="1:32" ht="15.75" customHeight="1">
      <c r="A270" s="26"/>
      <c r="B270" s="438"/>
      <c r="C270" s="26"/>
      <c r="D270" s="405"/>
      <c r="E270" s="548"/>
      <c r="F270" s="548"/>
      <c r="G270" s="548"/>
      <c r="H270" s="549"/>
      <c r="I270" s="548"/>
      <c r="J270" s="26"/>
      <c r="K270" s="410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</row>
    <row r="271" spans="1:32" ht="15.75" customHeight="1">
      <c r="A271" s="26"/>
      <c r="B271" s="438"/>
      <c r="C271" s="26"/>
      <c r="D271" s="405"/>
      <c r="E271" s="548"/>
      <c r="F271" s="548"/>
      <c r="G271" s="548"/>
      <c r="H271" s="549"/>
      <c r="I271" s="548"/>
      <c r="J271" s="26"/>
      <c r="K271" s="410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</row>
    <row r="272" spans="1:32" ht="15.75" customHeight="1">
      <c r="A272" s="26"/>
      <c r="B272" s="438"/>
      <c r="C272" s="26"/>
      <c r="D272" s="405"/>
      <c r="E272" s="548"/>
      <c r="F272" s="548"/>
      <c r="G272" s="548"/>
      <c r="H272" s="549"/>
      <c r="I272" s="548"/>
      <c r="J272" s="26"/>
      <c r="K272" s="410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</row>
    <row r="273" spans="1:32" ht="15.75" customHeight="1">
      <c r="A273" s="26"/>
      <c r="B273" s="438"/>
      <c r="C273" s="26"/>
      <c r="D273" s="405"/>
      <c r="E273" s="548"/>
      <c r="F273" s="548"/>
      <c r="G273" s="548"/>
      <c r="H273" s="549"/>
      <c r="I273" s="548"/>
      <c r="J273" s="26"/>
      <c r="K273" s="410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</row>
    <row r="274" spans="1:32" ht="15.75" customHeight="1">
      <c r="A274" s="26"/>
      <c r="B274" s="438"/>
      <c r="C274" s="26"/>
      <c r="D274" s="405"/>
      <c r="E274" s="548"/>
      <c r="F274" s="548"/>
      <c r="G274" s="548"/>
      <c r="H274" s="549"/>
      <c r="I274" s="548"/>
      <c r="J274" s="26"/>
      <c r="K274" s="410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</row>
    <row r="275" spans="1:32" ht="15.75" customHeight="1">
      <c r="A275" s="26"/>
      <c r="B275" s="438"/>
      <c r="C275" s="26"/>
      <c r="D275" s="405"/>
      <c r="E275" s="548"/>
      <c r="F275" s="548"/>
      <c r="G275" s="548"/>
      <c r="H275" s="549"/>
      <c r="I275" s="548"/>
      <c r="J275" s="26"/>
      <c r="K275" s="410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</row>
    <row r="276" spans="1:32" ht="15.75" customHeight="1">
      <c r="A276" s="26"/>
      <c r="B276" s="438"/>
      <c r="C276" s="26"/>
      <c r="D276" s="405"/>
      <c r="E276" s="548"/>
      <c r="F276" s="548"/>
      <c r="G276" s="548"/>
      <c r="H276" s="549"/>
      <c r="I276" s="548"/>
      <c r="J276" s="26"/>
      <c r="K276" s="410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</row>
    <row r="277" spans="1:32" ht="15.75" customHeight="1">
      <c r="A277" s="26"/>
      <c r="B277" s="438"/>
      <c r="C277" s="26"/>
      <c r="D277" s="405"/>
      <c r="E277" s="548"/>
      <c r="F277" s="548"/>
      <c r="G277" s="548"/>
      <c r="H277" s="549"/>
      <c r="I277" s="548"/>
      <c r="J277" s="26"/>
      <c r="K277" s="410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</row>
    <row r="278" spans="1:32" ht="15.75" customHeight="1">
      <c r="A278" s="26"/>
      <c r="B278" s="438"/>
      <c r="C278" s="26"/>
      <c r="D278" s="405"/>
      <c r="E278" s="548"/>
      <c r="F278" s="548"/>
      <c r="G278" s="548"/>
      <c r="H278" s="549"/>
      <c r="I278" s="548"/>
      <c r="J278" s="26"/>
      <c r="K278" s="410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</row>
    <row r="279" spans="1:32" ht="15.75" customHeight="1">
      <c r="A279" s="26"/>
      <c r="B279" s="438"/>
      <c r="C279" s="26"/>
      <c r="D279" s="405"/>
      <c r="E279" s="548"/>
      <c r="F279" s="548"/>
      <c r="G279" s="548"/>
      <c r="H279" s="549"/>
      <c r="I279" s="548"/>
      <c r="J279" s="26"/>
      <c r="K279" s="410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</row>
    <row r="280" spans="1:32" ht="15.75" customHeight="1">
      <c r="A280" s="26"/>
      <c r="B280" s="438"/>
      <c r="C280" s="26"/>
      <c r="D280" s="405"/>
      <c r="E280" s="548"/>
      <c r="F280" s="548"/>
      <c r="G280" s="548"/>
      <c r="H280" s="549"/>
      <c r="I280" s="548"/>
      <c r="J280" s="26"/>
      <c r="K280" s="410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</row>
    <row r="281" spans="1:32" ht="15.75" customHeight="1">
      <c r="A281" s="26"/>
      <c r="B281" s="438"/>
      <c r="C281" s="26"/>
      <c r="D281" s="405"/>
      <c r="E281" s="548"/>
      <c r="F281" s="548"/>
      <c r="G281" s="548"/>
      <c r="H281" s="549"/>
      <c r="I281" s="548"/>
      <c r="J281" s="26"/>
      <c r="K281" s="410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</row>
    <row r="282" spans="1:32" ht="15.75" customHeight="1">
      <c r="A282" s="26"/>
      <c r="B282" s="438"/>
      <c r="C282" s="26"/>
      <c r="D282" s="405"/>
      <c r="E282" s="548"/>
      <c r="F282" s="548"/>
      <c r="G282" s="548"/>
      <c r="H282" s="549"/>
      <c r="I282" s="548"/>
      <c r="J282" s="26"/>
      <c r="K282" s="410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</row>
    <row r="283" spans="1:32" ht="15.75" customHeight="1">
      <c r="A283" s="26"/>
      <c r="B283" s="438"/>
      <c r="C283" s="26"/>
      <c r="D283" s="405"/>
      <c r="E283" s="548"/>
      <c r="F283" s="548"/>
      <c r="G283" s="548"/>
      <c r="H283" s="549"/>
      <c r="I283" s="548"/>
      <c r="J283" s="26"/>
      <c r="K283" s="410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</row>
    <row r="284" spans="1:32" ht="15.75" customHeight="1">
      <c r="A284" s="26"/>
      <c r="B284" s="438"/>
      <c r="C284" s="26"/>
      <c r="D284" s="405"/>
      <c r="E284" s="548"/>
      <c r="F284" s="548"/>
      <c r="G284" s="548"/>
      <c r="H284" s="549"/>
      <c r="I284" s="548"/>
      <c r="J284" s="26"/>
      <c r="K284" s="410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</row>
    <row r="285" spans="1:32" ht="15.75" customHeight="1">
      <c r="A285" s="26"/>
      <c r="B285" s="438"/>
      <c r="C285" s="26"/>
      <c r="D285" s="405"/>
      <c r="E285" s="548"/>
      <c r="F285" s="548"/>
      <c r="G285" s="548"/>
      <c r="H285" s="549"/>
      <c r="I285" s="548"/>
      <c r="J285" s="26"/>
      <c r="K285" s="410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</row>
    <row r="286" spans="1:32" ht="15.75" customHeight="1">
      <c r="A286" s="26"/>
      <c r="B286" s="438"/>
      <c r="C286" s="26"/>
      <c r="D286" s="405"/>
      <c r="E286" s="548"/>
      <c r="F286" s="548"/>
      <c r="G286" s="548"/>
      <c r="H286" s="549"/>
      <c r="I286" s="548"/>
      <c r="J286" s="26"/>
      <c r="K286" s="410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</row>
    <row r="287" spans="1:32" ht="15.75" customHeight="1">
      <c r="A287" s="26"/>
      <c r="B287" s="438"/>
      <c r="C287" s="26"/>
      <c r="D287" s="405"/>
      <c r="E287" s="548"/>
      <c r="F287" s="548"/>
      <c r="G287" s="548"/>
      <c r="H287" s="549"/>
      <c r="I287" s="548"/>
      <c r="J287" s="26"/>
      <c r="K287" s="410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</row>
    <row r="288" spans="1:32" ht="15.75" customHeight="1">
      <c r="A288" s="26"/>
      <c r="B288" s="438"/>
      <c r="C288" s="26"/>
      <c r="D288" s="405"/>
      <c r="E288" s="548"/>
      <c r="F288" s="548"/>
      <c r="G288" s="548"/>
      <c r="H288" s="549"/>
      <c r="I288" s="548"/>
      <c r="J288" s="26"/>
      <c r="K288" s="410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</row>
    <row r="289" spans="1:32" ht="15.75" customHeight="1">
      <c r="A289" s="26"/>
      <c r="B289" s="438"/>
      <c r="C289" s="26"/>
      <c r="D289" s="405"/>
      <c r="E289" s="548"/>
      <c r="F289" s="548"/>
      <c r="G289" s="548"/>
      <c r="H289" s="549"/>
      <c r="I289" s="548"/>
      <c r="J289" s="26"/>
      <c r="K289" s="410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</row>
    <row r="290" spans="1:32" ht="15.75" customHeight="1">
      <c r="A290" s="26"/>
      <c r="B290" s="438"/>
      <c r="C290" s="26"/>
      <c r="D290" s="405"/>
      <c r="E290" s="548"/>
      <c r="F290" s="548"/>
      <c r="G290" s="548"/>
      <c r="H290" s="549"/>
      <c r="I290" s="548"/>
      <c r="J290" s="26"/>
      <c r="K290" s="410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</row>
    <row r="291" spans="1:32" ht="15.75" customHeight="1">
      <c r="A291" s="26"/>
      <c r="B291" s="438"/>
      <c r="C291" s="26"/>
      <c r="D291" s="405"/>
      <c r="E291" s="548"/>
      <c r="F291" s="548"/>
      <c r="G291" s="548"/>
      <c r="H291" s="549"/>
      <c r="I291" s="548"/>
      <c r="J291" s="26"/>
      <c r="K291" s="410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</row>
    <row r="292" spans="1:32" ht="15.75" customHeight="1">
      <c r="A292" s="26"/>
      <c r="B292" s="438"/>
      <c r="C292" s="26"/>
      <c r="D292" s="405"/>
      <c r="E292" s="548"/>
      <c r="F292" s="548"/>
      <c r="G292" s="548"/>
      <c r="H292" s="549"/>
      <c r="I292" s="548"/>
      <c r="J292" s="26"/>
      <c r="K292" s="410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</row>
    <row r="293" spans="1:32" ht="15.75" customHeight="1">
      <c r="A293" s="26"/>
      <c r="B293" s="438"/>
      <c r="C293" s="26"/>
      <c r="D293" s="405"/>
      <c r="E293" s="548"/>
      <c r="F293" s="548"/>
      <c r="G293" s="548"/>
      <c r="H293" s="549"/>
      <c r="I293" s="548"/>
      <c r="J293" s="26"/>
      <c r="K293" s="410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</row>
    <row r="294" spans="1:32" ht="15.75" customHeight="1">
      <c r="A294" s="26"/>
      <c r="B294" s="438"/>
      <c r="C294" s="26"/>
      <c r="D294" s="405"/>
      <c r="E294" s="548"/>
      <c r="F294" s="548"/>
      <c r="G294" s="548"/>
      <c r="H294" s="549"/>
      <c r="I294" s="548"/>
      <c r="J294" s="26"/>
      <c r="K294" s="410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</row>
    <row r="295" spans="1:32" ht="15.75" customHeight="1">
      <c r="A295" s="26"/>
      <c r="B295" s="438"/>
      <c r="C295" s="26"/>
      <c r="D295" s="405"/>
      <c r="E295" s="548"/>
      <c r="F295" s="548"/>
      <c r="G295" s="548"/>
      <c r="H295" s="549"/>
      <c r="I295" s="548"/>
      <c r="J295" s="26"/>
      <c r="K295" s="410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</row>
    <row r="296" spans="1:32" ht="15.75" customHeight="1">
      <c r="A296" s="26"/>
      <c r="B296" s="438"/>
      <c r="C296" s="26"/>
      <c r="D296" s="405"/>
      <c r="E296" s="548"/>
      <c r="F296" s="548"/>
      <c r="G296" s="548"/>
      <c r="H296" s="549"/>
      <c r="I296" s="548"/>
      <c r="J296" s="26"/>
      <c r="K296" s="410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</row>
    <row r="297" spans="1:32" ht="15.75" customHeight="1">
      <c r="A297" s="26"/>
      <c r="B297" s="438"/>
      <c r="C297" s="26"/>
      <c r="D297" s="405"/>
      <c r="E297" s="548"/>
      <c r="F297" s="548"/>
      <c r="G297" s="548"/>
      <c r="H297" s="549"/>
      <c r="I297" s="548"/>
      <c r="J297" s="26"/>
      <c r="K297" s="410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</row>
    <row r="298" spans="1:32" ht="15.75" customHeight="1">
      <c r="A298" s="26"/>
      <c r="B298" s="438"/>
      <c r="C298" s="26"/>
      <c r="D298" s="405"/>
      <c r="E298" s="548"/>
      <c r="F298" s="548"/>
      <c r="G298" s="548"/>
      <c r="H298" s="549"/>
      <c r="I298" s="548"/>
      <c r="J298" s="26"/>
      <c r="K298" s="410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</row>
    <row r="299" spans="1:32" ht="15.75" customHeight="1">
      <c r="A299" s="26"/>
      <c r="B299" s="438"/>
      <c r="C299" s="26"/>
      <c r="D299" s="405"/>
      <c r="E299" s="548"/>
      <c r="F299" s="548"/>
      <c r="G299" s="548"/>
      <c r="H299" s="549"/>
      <c r="I299" s="548"/>
      <c r="J299" s="26"/>
      <c r="K299" s="410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</row>
    <row r="300" spans="1:32" ht="15.75" customHeight="1">
      <c r="A300" s="26"/>
      <c r="B300" s="438"/>
      <c r="C300" s="26"/>
      <c r="D300" s="405"/>
      <c r="E300" s="548"/>
      <c r="F300" s="548"/>
      <c r="G300" s="548"/>
      <c r="H300" s="549"/>
      <c r="I300" s="548"/>
      <c r="J300" s="26"/>
      <c r="K300" s="410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</row>
    <row r="301" spans="1:32" ht="15.75" customHeight="1">
      <c r="A301" s="26"/>
      <c r="B301" s="438"/>
      <c r="C301" s="26"/>
      <c r="D301" s="405"/>
      <c r="E301" s="548"/>
      <c r="F301" s="548"/>
      <c r="G301" s="548"/>
      <c r="H301" s="549"/>
      <c r="I301" s="548"/>
      <c r="J301" s="26"/>
      <c r="K301" s="410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</row>
    <row r="302" spans="1:32" ht="15.75" customHeight="1">
      <c r="A302" s="26"/>
      <c r="B302" s="438"/>
      <c r="C302" s="26"/>
      <c r="D302" s="405"/>
      <c r="E302" s="548"/>
      <c r="F302" s="548"/>
      <c r="G302" s="548"/>
      <c r="H302" s="549"/>
      <c r="I302" s="548"/>
      <c r="J302" s="26"/>
      <c r="K302" s="410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</row>
    <row r="303" spans="1:32" ht="15.75" customHeight="1">
      <c r="A303" s="26"/>
      <c r="B303" s="438"/>
      <c r="C303" s="26"/>
      <c r="D303" s="405"/>
      <c r="E303" s="548"/>
      <c r="F303" s="548"/>
      <c r="G303" s="548"/>
      <c r="H303" s="549"/>
      <c r="I303" s="548"/>
      <c r="J303" s="26"/>
      <c r="K303" s="410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</row>
    <row r="304" spans="1:32" ht="15.75" customHeight="1">
      <c r="A304" s="26"/>
      <c r="B304" s="438"/>
      <c r="C304" s="26"/>
      <c r="D304" s="405"/>
      <c r="E304" s="548"/>
      <c r="F304" s="548"/>
      <c r="G304" s="548"/>
      <c r="H304" s="549"/>
      <c r="I304" s="548"/>
      <c r="J304" s="26"/>
      <c r="K304" s="410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</row>
    <row r="305" spans="1:32" ht="15.75" customHeight="1">
      <c r="A305" s="26"/>
      <c r="B305" s="438"/>
      <c r="C305" s="26"/>
      <c r="D305" s="405"/>
      <c r="E305" s="548"/>
      <c r="F305" s="548"/>
      <c r="G305" s="548"/>
      <c r="H305" s="549"/>
      <c r="I305" s="548"/>
      <c r="J305" s="26"/>
      <c r="K305" s="410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</row>
    <row r="306" spans="1:32" ht="15.75" customHeight="1">
      <c r="A306" s="26"/>
      <c r="B306" s="438"/>
      <c r="C306" s="26"/>
      <c r="D306" s="405"/>
      <c r="E306" s="548"/>
      <c r="F306" s="548"/>
      <c r="G306" s="548"/>
      <c r="H306" s="549"/>
      <c r="I306" s="548"/>
      <c r="J306" s="26"/>
      <c r="K306" s="410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</row>
    <row r="307" spans="1:32" ht="15.75" customHeight="1">
      <c r="A307" s="26"/>
      <c r="B307" s="438"/>
      <c r="C307" s="26"/>
      <c r="D307" s="405"/>
      <c r="E307" s="548"/>
      <c r="F307" s="548"/>
      <c r="G307" s="548"/>
      <c r="H307" s="549"/>
      <c r="I307" s="548"/>
      <c r="J307" s="26"/>
      <c r="K307" s="410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</row>
    <row r="308" spans="1:32" ht="15.75" customHeight="1">
      <c r="A308" s="26"/>
      <c r="B308" s="438"/>
      <c r="C308" s="26"/>
      <c r="D308" s="405"/>
      <c r="E308" s="548"/>
      <c r="F308" s="548"/>
      <c r="G308" s="548"/>
      <c r="H308" s="549"/>
      <c r="I308" s="548"/>
      <c r="J308" s="26"/>
      <c r="K308" s="410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</row>
    <row r="309" spans="1:32" ht="15.75" customHeight="1">
      <c r="A309" s="26"/>
      <c r="B309" s="438"/>
      <c r="C309" s="26"/>
      <c r="D309" s="405"/>
      <c r="E309" s="548"/>
      <c r="F309" s="548"/>
      <c r="G309" s="548"/>
      <c r="H309" s="549"/>
      <c r="I309" s="548"/>
      <c r="J309" s="26"/>
      <c r="K309" s="410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</row>
    <row r="310" spans="1:32" ht="15.75" customHeight="1">
      <c r="A310" s="26"/>
      <c r="B310" s="438"/>
      <c r="C310" s="26"/>
      <c r="D310" s="405"/>
      <c r="E310" s="548"/>
      <c r="F310" s="548"/>
      <c r="G310" s="548"/>
      <c r="H310" s="549"/>
      <c r="I310" s="548"/>
      <c r="J310" s="26"/>
      <c r="K310" s="410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</row>
    <row r="311" spans="1:32" ht="15.75" customHeight="1">
      <c r="A311" s="26"/>
      <c r="B311" s="438"/>
      <c r="C311" s="26"/>
      <c r="D311" s="405"/>
      <c r="E311" s="548"/>
      <c r="F311" s="548"/>
      <c r="G311" s="548"/>
      <c r="H311" s="549"/>
      <c r="I311" s="548"/>
      <c r="J311" s="26"/>
      <c r="K311" s="410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</row>
    <row r="312" spans="1:32" ht="15.75" customHeight="1">
      <c r="A312" s="26"/>
      <c r="B312" s="438"/>
      <c r="C312" s="26"/>
      <c r="D312" s="405"/>
      <c r="E312" s="548"/>
      <c r="F312" s="548"/>
      <c r="G312" s="548"/>
      <c r="H312" s="549"/>
      <c r="I312" s="548"/>
      <c r="J312" s="26"/>
      <c r="K312" s="410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</row>
    <row r="313" spans="1:32" ht="15.75" customHeight="1">
      <c r="A313" s="26"/>
      <c r="B313" s="438"/>
      <c r="C313" s="26"/>
      <c r="D313" s="405"/>
      <c r="E313" s="548"/>
      <c r="F313" s="548"/>
      <c r="G313" s="548"/>
      <c r="H313" s="549"/>
      <c r="I313" s="548"/>
      <c r="J313" s="26"/>
      <c r="K313" s="410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</row>
    <row r="314" spans="1:32" ht="15.75" customHeight="1">
      <c r="A314" s="26"/>
      <c r="B314" s="438"/>
      <c r="C314" s="26"/>
      <c r="D314" s="405"/>
      <c r="E314" s="548"/>
      <c r="F314" s="548"/>
      <c r="G314" s="548"/>
      <c r="H314" s="549"/>
      <c r="I314" s="548"/>
      <c r="J314" s="26"/>
      <c r="K314" s="410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</row>
    <row r="315" spans="1:32" ht="15.75" customHeight="1">
      <c r="A315" s="26"/>
      <c r="B315" s="438"/>
      <c r="C315" s="26"/>
      <c r="D315" s="405"/>
      <c r="E315" s="548"/>
      <c r="F315" s="548"/>
      <c r="G315" s="548"/>
      <c r="H315" s="549"/>
      <c r="I315" s="548"/>
      <c r="J315" s="26"/>
      <c r="K315" s="410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</row>
    <row r="316" spans="1:32" ht="15.75" customHeight="1">
      <c r="A316" s="26"/>
      <c r="B316" s="438"/>
      <c r="C316" s="26"/>
      <c r="D316" s="405"/>
      <c r="E316" s="548"/>
      <c r="F316" s="548"/>
      <c r="G316" s="548"/>
      <c r="H316" s="549"/>
      <c r="I316" s="548"/>
      <c r="J316" s="26"/>
      <c r="K316" s="410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</row>
    <row r="317" spans="1:32" ht="15.75" customHeight="1">
      <c r="A317" s="26"/>
      <c r="B317" s="438"/>
      <c r="C317" s="26"/>
      <c r="D317" s="405"/>
      <c r="E317" s="548"/>
      <c r="F317" s="548"/>
      <c r="G317" s="548"/>
      <c r="H317" s="549"/>
      <c r="I317" s="548"/>
      <c r="J317" s="26"/>
      <c r="K317" s="410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</row>
    <row r="318" spans="1:32" ht="15.75" customHeight="1">
      <c r="A318" s="26"/>
      <c r="B318" s="438"/>
      <c r="C318" s="26"/>
      <c r="D318" s="405"/>
      <c r="E318" s="548"/>
      <c r="F318" s="548"/>
      <c r="G318" s="548"/>
      <c r="H318" s="549"/>
      <c r="I318" s="548"/>
      <c r="J318" s="26"/>
      <c r="K318" s="410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</row>
    <row r="319" spans="1:32" ht="15.75" customHeight="1">
      <c r="A319" s="26"/>
      <c r="B319" s="438"/>
      <c r="C319" s="26"/>
      <c r="D319" s="405"/>
      <c r="E319" s="548"/>
      <c r="F319" s="548"/>
      <c r="G319" s="548"/>
      <c r="H319" s="549"/>
      <c r="I319" s="548"/>
      <c r="J319" s="26"/>
      <c r="K319" s="410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</row>
    <row r="320" spans="1:32" ht="15.75" customHeight="1">
      <c r="A320" s="26"/>
      <c r="B320" s="438"/>
      <c r="C320" s="26"/>
      <c r="D320" s="405"/>
      <c r="E320" s="548"/>
      <c r="F320" s="548"/>
      <c r="G320" s="548"/>
      <c r="H320" s="549"/>
      <c r="I320" s="548"/>
      <c r="J320" s="26"/>
      <c r="K320" s="410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</row>
    <row r="321" spans="1:32" ht="15.75" customHeight="1">
      <c r="A321" s="26"/>
      <c r="B321" s="438"/>
      <c r="C321" s="26"/>
      <c r="D321" s="405"/>
      <c r="E321" s="548"/>
      <c r="F321" s="548"/>
      <c r="G321" s="548"/>
      <c r="H321" s="549"/>
      <c r="I321" s="548"/>
      <c r="J321" s="26"/>
      <c r="K321" s="410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</row>
    <row r="322" spans="1:32" ht="15.75" customHeight="1">
      <c r="A322" s="26"/>
      <c r="B322" s="438"/>
      <c r="C322" s="26"/>
      <c r="D322" s="405"/>
      <c r="E322" s="548"/>
      <c r="F322" s="548"/>
      <c r="G322" s="548"/>
      <c r="H322" s="549"/>
      <c r="I322" s="548"/>
      <c r="J322" s="26"/>
      <c r="K322" s="410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</row>
    <row r="323" spans="1:32" ht="15.75" customHeight="1">
      <c r="A323" s="26"/>
      <c r="B323" s="438"/>
      <c r="C323" s="26"/>
      <c r="D323" s="405"/>
      <c r="E323" s="548"/>
      <c r="F323" s="548"/>
      <c r="G323" s="548"/>
      <c r="H323" s="549"/>
      <c r="I323" s="548"/>
      <c r="J323" s="26"/>
      <c r="K323" s="410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</row>
    <row r="324" spans="1:32" ht="15.75" customHeight="1">
      <c r="A324" s="26"/>
      <c r="B324" s="438"/>
      <c r="C324" s="26"/>
      <c r="D324" s="405"/>
      <c r="E324" s="548"/>
      <c r="F324" s="548"/>
      <c r="G324" s="548"/>
      <c r="H324" s="549"/>
      <c r="I324" s="548"/>
      <c r="J324" s="26"/>
      <c r="K324" s="410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</row>
    <row r="325" spans="1:32" ht="15.75" customHeight="1">
      <c r="A325" s="26"/>
      <c r="B325" s="438"/>
      <c r="C325" s="26"/>
      <c r="D325" s="405"/>
      <c r="E325" s="548"/>
      <c r="F325" s="548"/>
      <c r="G325" s="548"/>
      <c r="H325" s="549"/>
      <c r="I325" s="548"/>
      <c r="J325" s="26"/>
      <c r="K325" s="410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</row>
    <row r="326" spans="1:32" ht="15.75" customHeight="1">
      <c r="A326" s="26"/>
      <c r="B326" s="438"/>
      <c r="C326" s="26"/>
      <c r="D326" s="405"/>
      <c r="E326" s="548"/>
      <c r="F326" s="548"/>
      <c r="G326" s="548"/>
      <c r="H326" s="549"/>
      <c r="I326" s="548"/>
      <c r="J326" s="26"/>
      <c r="K326" s="410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</row>
    <row r="327" spans="1:32" ht="15.75" customHeight="1">
      <c r="A327" s="26"/>
      <c r="B327" s="438"/>
      <c r="C327" s="26"/>
      <c r="D327" s="405"/>
      <c r="E327" s="548"/>
      <c r="F327" s="548"/>
      <c r="G327" s="548"/>
      <c r="H327" s="549"/>
      <c r="I327" s="548"/>
      <c r="J327" s="26"/>
      <c r="K327" s="410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</row>
    <row r="328" spans="1:32" ht="15.75" customHeight="1">
      <c r="A328" s="26"/>
      <c r="B328" s="438"/>
      <c r="C328" s="26"/>
      <c r="D328" s="405"/>
      <c r="E328" s="548"/>
      <c r="F328" s="548"/>
      <c r="G328" s="548"/>
      <c r="H328" s="549"/>
      <c r="I328" s="548"/>
      <c r="J328" s="26"/>
      <c r="K328" s="410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</row>
    <row r="329" spans="1:32" ht="15.75" customHeight="1">
      <c r="A329" s="26"/>
      <c r="B329" s="438"/>
      <c r="C329" s="26"/>
      <c r="D329" s="405"/>
      <c r="E329" s="548"/>
      <c r="F329" s="548"/>
      <c r="G329" s="548"/>
      <c r="H329" s="549"/>
      <c r="I329" s="548"/>
      <c r="J329" s="26"/>
      <c r="K329" s="410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</row>
    <row r="330" spans="1:32" ht="15.75" customHeight="1">
      <c r="A330" s="26"/>
      <c r="B330" s="438"/>
      <c r="C330" s="26"/>
      <c r="D330" s="405"/>
      <c r="E330" s="548"/>
      <c r="F330" s="548"/>
      <c r="G330" s="548"/>
      <c r="H330" s="549"/>
      <c r="I330" s="548"/>
      <c r="J330" s="26"/>
      <c r="K330" s="410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</row>
    <row r="331" spans="1:32" ht="15.75" customHeight="1">
      <c r="A331" s="26"/>
      <c r="B331" s="438"/>
      <c r="C331" s="26"/>
      <c r="D331" s="405"/>
      <c r="E331" s="548"/>
      <c r="F331" s="548"/>
      <c r="G331" s="548"/>
      <c r="H331" s="549"/>
      <c r="I331" s="548"/>
      <c r="J331" s="26"/>
      <c r="K331" s="410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</row>
    <row r="332" spans="1:32" ht="15.75" customHeight="1">
      <c r="A332" s="26"/>
      <c r="B332" s="438"/>
      <c r="C332" s="26"/>
      <c r="D332" s="405"/>
      <c r="E332" s="548"/>
      <c r="F332" s="548"/>
      <c r="G332" s="548"/>
      <c r="H332" s="549"/>
      <c r="I332" s="548"/>
      <c r="J332" s="26"/>
      <c r="K332" s="410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</row>
    <row r="333" spans="1:32" ht="15.75" customHeight="1">
      <c r="A333" s="26"/>
      <c r="B333" s="438"/>
      <c r="C333" s="26"/>
      <c r="D333" s="405"/>
      <c r="E333" s="548"/>
      <c r="F333" s="548"/>
      <c r="G333" s="548"/>
      <c r="H333" s="549"/>
      <c r="I333" s="548"/>
      <c r="J333" s="26"/>
      <c r="K333" s="410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</row>
    <row r="334" spans="1:32" ht="15.75" customHeight="1">
      <c r="A334" s="26"/>
      <c r="B334" s="438"/>
      <c r="C334" s="26"/>
      <c r="D334" s="405"/>
      <c r="E334" s="548"/>
      <c r="F334" s="548"/>
      <c r="G334" s="548"/>
      <c r="H334" s="549"/>
      <c r="I334" s="548"/>
      <c r="J334" s="26"/>
      <c r="K334" s="410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</row>
    <row r="335" spans="1:32" ht="15.75" customHeight="1">
      <c r="A335" s="26"/>
      <c r="B335" s="438"/>
      <c r="C335" s="26"/>
      <c r="D335" s="405"/>
      <c r="E335" s="548"/>
      <c r="F335" s="548"/>
      <c r="G335" s="548"/>
      <c r="H335" s="549"/>
      <c r="I335" s="548"/>
      <c r="J335" s="26"/>
      <c r="K335" s="410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</row>
    <row r="336" spans="1:32" ht="15.75" customHeight="1">
      <c r="A336" s="26"/>
      <c r="B336" s="438"/>
      <c r="C336" s="26"/>
      <c r="D336" s="405"/>
      <c r="E336" s="548"/>
      <c r="F336" s="548"/>
      <c r="G336" s="548"/>
      <c r="H336" s="549"/>
      <c r="I336" s="548"/>
      <c r="J336" s="26"/>
      <c r="K336" s="410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</row>
    <row r="337" spans="1:32" ht="15.75" customHeight="1">
      <c r="A337" s="26"/>
      <c r="B337" s="438"/>
      <c r="C337" s="26"/>
      <c r="D337" s="405"/>
      <c r="E337" s="548"/>
      <c r="F337" s="548"/>
      <c r="G337" s="548"/>
      <c r="H337" s="549"/>
      <c r="I337" s="548"/>
      <c r="J337" s="26"/>
      <c r="K337" s="410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</row>
    <row r="338" spans="1:32" ht="15.75" customHeight="1">
      <c r="A338" s="26"/>
      <c r="B338" s="438"/>
      <c r="C338" s="26"/>
      <c r="D338" s="405"/>
      <c r="E338" s="548"/>
      <c r="F338" s="548"/>
      <c r="G338" s="548"/>
      <c r="H338" s="549"/>
      <c r="I338" s="548"/>
      <c r="J338" s="26"/>
      <c r="K338" s="410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</row>
    <row r="339" spans="1:32" ht="15.75" customHeight="1">
      <c r="A339" s="26"/>
      <c r="B339" s="438"/>
      <c r="C339" s="26"/>
      <c r="D339" s="405"/>
      <c r="E339" s="548"/>
      <c r="F339" s="548"/>
      <c r="G339" s="548"/>
      <c r="H339" s="549"/>
      <c r="I339" s="548"/>
      <c r="J339" s="26"/>
      <c r="K339" s="410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</row>
    <row r="340" spans="1:32" ht="15.75" customHeight="1">
      <c r="A340" s="26"/>
      <c r="B340" s="438"/>
      <c r="C340" s="26"/>
      <c r="D340" s="405"/>
      <c r="E340" s="548"/>
      <c r="F340" s="548"/>
      <c r="G340" s="548"/>
      <c r="H340" s="549"/>
      <c r="I340" s="548"/>
      <c r="J340" s="26"/>
      <c r="K340" s="410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</row>
    <row r="341" spans="1:32" ht="15.75" customHeight="1">
      <c r="A341" s="26"/>
      <c r="B341" s="438"/>
      <c r="C341" s="26"/>
      <c r="D341" s="405"/>
      <c r="E341" s="548"/>
      <c r="F341" s="548"/>
      <c r="G341" s="548"/>
      <c r="H341" s="549"/>
      <c r="I341" s="548"/>
      <c r="J341" s="26"/>
      <c r="K341" s="410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</row>
    <row r="342" spans="1:32" ht="15.75" customHeight="1">
      <c r="A342" s="26"/>
      <c r="B342" s="438"/>
      <c r="C342" s="26"/>
      <c r="D342" s="405"/>
      <c r="E342" s="548"/>
      <c r="F342" s="548"/>
      <c r="G342" s="548"/>
      <c r="H342" s="549"/>
      <c r="I342" s="548"/>
      <c r="J342" s="26"/>
      <c r="K342" s="410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</row>
    <row r="343" spans="1:32" ht="15.75" customHeight="1">
      <c r="A343" s="26"/>
      <c r="B343" s="438"/>
      <c r="C343" s="26"/>
      <c r="D343" s="405"/>
      <c r="E343" s="548"/>
      <c r="F343" s="548"/>
      <c r="G343" s="548"/>
      <c r="H343" s="549"/>
      <c r="I343" s="548"/>
      <c r="J343" s="26"/>
      <c r="K343" s="410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</row>
    <row r="344" spans="1:32" ht="15.75" customHeight="1">
      <c r="A344" s="26"/>
      <c r="B344" s="438"/>
      <c r="C344" s="26"/>
      <c r="D344" s="405"/>
      <c r="E344" s="548"/>
      <c r="F344" s="548"/>
      <c r="G344" s="548"/>
      <c r="H344" s="549"/>
      <c r="I344" s="548"/>
      <c r="J344" s="26"/>
      <c r="K344" s="410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</row>
    <row r="345" spans="1:32" ht="15.75" customHeight="1">
      <c r="A345" s="26"/>
      <c r="B345" s="438"/>
      <c r="C345" s="26"/>
      <c r="D345" s="405"/>
      <c r="E345" s="548"/>
      <c r="F345" s="548"/>
      <c r="G345" s="548"/>
      <c r="H345" s="549"/>
      <c r="I345" s="548"/>
      <c r="J345" s="26"/>
      <c r="K345" s="410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</row>
    <row r="346" spans="1:32" ht="15.75" customHeight="1">
      <c r="A346" s="26"/>
      <c r="B346" s="438"/>
      <c r="C346" s="26"/>
      <c r="D346" s="405"/>
      <c r="E346" s="548"/>
      <c r="F346" s="548"/>
      <c r="G346" s="548"/>
      <c r="H346" s="549"/>
      <c r="I346" s="548"/>
      <c r="J346" s="26"/>
      <c r="K346" s="410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</row>
    <row r="347" spans="1:32" ht="15.75" customHeight="1">
      <c r="A347" s="26"/>
      <c r="B347" s="438"/>
      <c r="C347" s="26"/>
      <c r="D347" s="405"/>
      <c r="E347" s="548"/>
      <c r="F347" s="548"/>
      <c r="G347" s="548"/>
      <c r="H347" s="549"/>
      <c r="I347" s="548"/>
      <c r="J347" s="26"/>
      <c r="K347" s="410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</row>
    <row r="348" spans="1:32" ht="15.75" customHeight="1">
      <c r="A348" s="26"/>
      <c r="B348" s="438"/>
      <c r="C348" s="26"/>
      <c r="D348" s="405"/>
      <c r="E348" s="548"/>
      <c r="F348" s="548"/>
      <c r="G348" s="548"/>
      <c r="H348" s="549"/>
      <c r="I348" s="548"/>
      <c r="J348" s="26"/>
      <c r="K348" s="410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</row>
    <row r="349" spans="1:32" ht="15.75" customHeight="1">
      <c r="A349" s="26"/>
      <c r="B349" s="438"/>
      <c r="C349" s="26"/>
      <c r="D349" s="405"/>
      <c r="E349" s="548"/>
      <c r="F349" s="548"/>
      <c r="G349" s="548"/>
      <c r="H349" s="549"/>
      <c r="I349" s="548"/>
      <c r="J349" s="26"/>
      <c r="K349" s="410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</row>
    <row r="350" spans="1:32" ht="15.75" customHeight="1">
      <c r="A350" s="26"/>
      <c r="B350" s="438"/>
      <c r="C350" s="26"/>
      <c r="D350" s="405"/>
      <c r="E350" s="548"/>
      <c r="F350" s="548"/>
      <c r="G350" s="548"/>
      <c r="H350" s="549"/>
      <c r="I350" s="548"/>
      <c r="J350" s="26"/>
      <c r="K350" s="410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</row>
    <row r="351" spans="1:32" ht="15.75" customHeight="1">
      <c r="A351" s="26"/>
      <c r="B351" s="438"/>
      <c r="C351" s="26"/>
      <c r="D351" s="405"/>
      <c r="E351" s="548"/>
      <c r="F351" s="548"/>
      <c r="G351" s="548"/>
      <c r="H351" s="549"/>
      <c r="I351" s="548"/>
      <c r="J351" s="26"/>
      <c r="K351" s="410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</row>
    <row r="352" spans="1:32" ht="15.75" customHeight="1">
      <c r="A352" s="26"/>
      <c r="B352" s="438"/>
      <c r="C352" s="26"/>
      <c r="D352" s="405"/>
      <c r="E352" s="548"/>
      <c r="F352" s="548"/>
      <c r="G352" s="548"/>
      <c r="H352" s="549"/>
      <c r="I352" s="548"/>
      <c r="J352" s="26"/>
      <c r="K352" s="410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</row>
    <row r="353" spans="1:32" ht="15.75" customHeight="1">
      <c r="A353" s="26"/>
      <c r="B353" s="438"/>
      <c r="C353" s="26"/>
      <c r="D353" s="405"/>
      <c r="E353" s="548"/>
      <c r="F353" s="548"/>
      <c r="G353" s="548"/>
      <c r="H353" s="549"/>
      <c r="I353" s="548"/>
      <c r="J353" s="26"/>
      <c r="K353" s="410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</row>
    <row r="354" spans="1:32" ht="15.75" customHeight="1">
      <c r="A354" s="26"/>
      <c r="B354" s="438"/>
      <c r="C354" s="26"/>
      <c r="D354" s="405"/>
      <c r="E354" s="548"/>
      <c r="F354" s="548"/>
      <c r="G354" s="548"/>
      <c r="H354" s="549"/>
      <c r="I354" s="548"/>
      <c r="J354" s="26"/>
      <c r="K354" s="410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</row>
    <row r="355" spans="1:32" ht="15.75" customHeight="1">
      <c r="A355" s="26"/>
      <c r="B355" s="438"/>
      <c r="C355" s="26"/>
      <c r="D355" s="405"/>
      <c r="E355" s="548"/>
      <c r="F355" s="548"/>
      <c r="G355" s="548"/>
      <c r="H355" s="549"/>
      <c r="I355" s="548"/>
      <c r="J355" s="26"/>
      <c r="K355" s="410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</row>
    <row r="356" spans="1:32" ht="15.75" customHeight="1">
      <c r="A356" s="26"/>
      <c r="B356" s="438"/>
      <c r="C356" s="26"/>
      <c r="D356" s="405"/>
      <c r="E356" s="548"/>
      <c r="F356" s="548"/>
      <c r="G356" s="548"/>
      <c r="H356" s="549"/>
      <c r="I356" s="548"/>
      <c r="J356" s="26"/>
      <c r="K356" s="410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</row>
    <row r="357" spans="1:32" ht="15.75" customHeight="1">
      <c r="A357" s="26"/>
      <c r="B357" s="438"/>
      <c r="C357" s="26"/>
      <c r="D357" s="405"/>
      <c r="E357" s="548"/>
      <c r="F357" s="548"/>
      <c r="G357" s="548"/>
      <c r="H357" s="549"/>
      <c r="I357" s="548"/>
      <c r="J357" s="26"/>
      <c r="K357" s="410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</row>
    <row r="358" spans="1:32" ht="15.75" customHeight="1">
      <c r="A358" s="26"/>
      <c r="B358" s="438"/>
      <c r="C358" s="26"/>
      <c r="D358" s="405"/>
      <c r="E358" s="548"/>
      <c r="F358" s="548"/>
      <c r="G358" s="548"/>
      <c r="H358" s="549"/>
      <c r="I358" s="548"/>
      <c r="J358" s="26"/>
      <c r="K358" s="410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</row>
    <row r="359" spans="1:32" ht="15.75" customHeight="1">
      <c r="A359" s="26"/>
      <c r="B359" s="438"/>
      <c r="C359" s="26"/>
      <c r="D359" s="405"/>
      <c r="E359" s="548"/>
      <c r="F359" s="548"/>
      <c r="G359" s="548"/>
      <c r="H359" s="549"/>
      <c r="I359" s="548"/>
      <c r="J359" s="26"/>
      <c r="K359" s="410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</row>
    <row r="360" spans="1:32" ht="15.75" customHeight="1">
      <c r="A360" s="26"/>
      <c r="B360" s="438"/>
      <c r="C360" s="26"/>
      <c r="D360" s="405"/>
      <c r="E360" s="548"/>
      <c r="F360" s="548"/>
      <c r="G360" s="548"/>
      <c r="H360" s="549"/>
      <c r="I360" s="548"/>
      <c r="J360" s="26"/>
      <c r="K360" s="410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</row>
    <row r="361" spans="1:32" ht="15.75" customHeight="1">
      <c r="A361" s="26"/>
      <c r="B361" s="438"/>
      <c r="C361" s="26"/>
      <c r="D361" s="405"/>
      <c r="E361" s="548"/>
      <c r="F361" s="548"/>
      <c r="G361" s="548"/>
      <c r="H361" s="549"/>
      <c r="I361" s="548"/>
      <c r="J361" s="26"/>
      <c r="K361" s="410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</row>
    <row r="362" spans="1:32" ht="15.75" customHeight="1">
      <c r="A362" s="26"/>
      <c r="B362" s="438"/>
      <c r="C362" s="26"/>
      <c r="D362" s="405"/>
      <c r="E362" s="548"/>
      <c r="F362" s="548"/>
      <c r="G362" s="548"/>
      <c r="H362" s="549"/>
      <c r="I362" s="548"/>
      <c r="J362" s="26"/>
      <c r="K362" s="410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</row>
    <row r="363" spans="1:32" ht="15.75" customHeight="1">
      <c r="A363" s="26"/>
      <c r="B363" s="438"/>
      <c r="C363" s="26"/>
      <c r="D363" s="405"/>
      <c r="E363" s="548"/>
      <c r="F363" s="548"/>
      <c r="G363" s="548"/>
      <c r="H363" s="549"/>
      <c r="I363" s="548"/>
      <c r="J363" s="26"/>
      <c r="K363" s="410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</row>
    <row r="364" spans="1:32" ht="15.75" customHeight="1">
      <c r="A364" s="26"/>
      <c r="B364" s="438"/>
      <c r="C364" s="26"/>
      <c r="D364" s="405"/>
      <c r="E364" s="548"/>
      <c r="F364" s="548"/>
      <c r="G364" s="548"/>
      <c r="H364" s="549"/>
      <c r="I364" s="548"/>
      <c r="J364" s="26"/>
      <c r="K364" s="410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</row>
    <row r="365" spans="1:32" ht="15.75" customHeight="1">
      <c r="A365" s="26"/>
      <c r="B365" s="438"/>
      <c r="C365" s="26"/>
      <c r="D365" s="405"/>
      <c r="E365" s="548"/>
      <c r="F365" s="548"/>
      <c r="G365" s="548"/>
      <c r="H365" s="549"/>
      <c r="I365" s="548"/>
      <c r="J365" s="26"/>
      <c r="K365" s="410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</row>
    <row r="366" spans="1:32" ht="15.75" customHeight="1">
      <c r="A366" s="26"/>
      <c r="B366" s="438"/>
      <c r="C366" s="26"/>
      <c r="D366" s="405"/>
      <c r="E366" s="548"/>
      <c r="F366" s="548"/>
      <c r="G366" s="548"/>
      <c r="H366" s="549"/>
      <c r="I366" s="548"/>
      <c r="J366" s="26"/>
      <c r="K366" s="410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</row>
    <row r="367" spans="1:32" ht="15.75" customHeight="1">
      <c r="A367" s="26"/>
      <c r="B367" s="438"/>
      <c r="C367" s="26"/>
      <c r="D367" s="405"/>
      <c r="E367" s="548"/>
      <c r="F367" s="548"/>
      <c r="G367" s="548"/>
      <c r="H367" s="549"/>
      <c r="I367" s="548"/>
      <c r="J367" s="26"/>
      <c r="K367" s="410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</row>
    <row r="368" spans="1:32" ht="15.75" customHeight="1">
      <c r="A368" s="26"/>
      <c r="B368" s="438"/>
      <c r="C368" s="26"/>
      <c r="D368" s="405"/>
      <c r="E368" s="548"/>
      <c r="F368" s="548"/>
      <c r="G368" s="548"/>
      <c r="H368" s="549"/>
      <c r="I368" s="548"/>
      <c r="J368" s="26"/>
      <c r="K368" s="410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</row>
    <row r="369" spans="1:32" ht="15.75" customHeight="1">
      <c r="A369" s="26"/>
      <c r="B369" s="438"/>
      <c r="C369" s="26"/>
      <c r="D369" s="405"/>
      <c r="E369" s="548"/>
      <c r="F369" s="548"/>
      <c r="G369" s="548"/>
      <c r="H369" s="549"/>
      <c r="I369" s="548"/>
      <c r="J369" s="26"/>
      <c r="K369" s="410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</row>
    <row r="370" spans="1:32" ht="15.75" customHeight="1">
      <c r="A370" s="26"/>
      <c r="B370" s="438"/>
      <c r="C370" s="26"/>
      <c r="D370" s="405"/>
      <c r="E370" s="548"/>
      <c r="F370" s="548"/>
      <c r="G370" s="548"/>
      <c r="H370" s="549"/>
      <c r="I370" s="548"/>
      <c r="J370" s="26"/>
      <c r="K370" s="410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</row>
    <row r="371" spans="1:32" ht="15.75" customHeight="1">
      <c r="A371" s="26"/>
      <c r="B371" s="438"/>
      <c r="C371" s="26"/>
      <c r="D371" s="405"/>
      <c r="E371" s="548"/>
      <c r="F371" s="548"/>
      <c r="G371" s="548"/>
      <c r="H371" s="549"/>
      <c r="I371" s="548"/>
      <c r="J371" s="26"/>
      <c r="K371" s="410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</row>
    <row r="372" spans="1:32" ht="15.75" customHeight="1">
      <c r="A372" s="26"/>
      <c r="B372" s="438"/>
      <c r="C372" s="26"/>
      <c r="D372" s="405"/>
      <c r="E372" s="548"/>
      <c r="F372" s="548"/>
      <c r="G372" s="548"/>
      <c r="H372" s="549"/>
      <c r="I372" s="548"/>
      <c r="J372" s="26"/>
      <c r="K372" s="410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</row>
    <row r="373" spans="1:32" ht="15.75" customHeight="1">
      <c r="A373" s="26"/>
      <c r="B373" s="438"/>
      <c r="C373" s="26"/>
      <c r="D373" s="405"/>
      <c r="E373" s="548"/>
      <c r="F373" s="548"/>
      <c r="G373" s="548"/>
      <c r="H373" s="549"/>
      <c r="I373" s="548"/>
      <c r="J373" s="26"/>
      <c r="K373" s="410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</row>
    <row r="374" spans="1:32" ht="15.75" customHeight="1">
      <c r="A374" s="26"/>
      <c r="B374" s="438"/>
      <c r="C374" s="26"/>
      <c r="D374" s="405"/>
      <c r="E374" s="548"/>
      <c r="F374" s="548"/>
      <c r="G374" s="548"/>
      <c r="H374" s="549"/>
      <c r="I374" s="548"/>
      <c r="J374" s="26"/>
      <c r="K374" s="410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</row>
    <row r="375" spans="1:32" ht="15.75" customHeight="1">
      <c r="A375" s="26"/>
      <c r="B375" s="438"/>
      <c r="C375" s="26"/>
      <c r="D375" s="405"/>
      <c r="E375" s="548"/>
      <c r="F375" s="548"/>
      <c r="G375" s="548"/>
      <c r="H375" s="549"/>
      <c r="I375" s="548"/>
      <c r="J375" s="26"/>
      <c r="K375" s="410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</row>
    <row r="376" spans="1:32" ht="15.75" customHeight="1">
      <c r="A376" s="26"/>
      <c r="B376" s="438"/>
      <c r="C376" s="26"/>
      <c r="D376" s="405"/>
      <c r="E376" s="548"/>
      <c r="F376" s="548"/>
      <c r="G376" s="548"/>
      <c r="H376" s="549"/>
      <c r="I376" s="548"/>
      <c r="J376" s="26"/>
      <c r="K376" s="410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</row>
    <row r="377" spans="1:32" ht="15.75" customHeight="1">
      <c r="A377" s="26"/>
      <c r="B377" s="438"/>
      <c r="C377" s="26"/>
      <c r="D377" s="405"/>
      <c r="E377" s="548"/>
      <c r="F377" s="548"/>
      <c r="G377" s="548"/>
      <c r="H377" s="549"/>
      <c r="I377" s="548"/>
      <c r="J377" s="26"/>
      <c r="K377" s="410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</row>
    <row r="378" spans="1:32" ht="15.75" customHeight="1">
      <c r="A378" s="26"/>
      <c r="B378" s="438"/>
      <c r="C378" s="26"/>
      <c r="D378" s="405"/>
      <c r="E378" s="548"/>
      <c r="F378" s="548"/>
      <c r="G378" s="548"/>
      <c r="H378" s="549"/>
      <c r="I378" s="548"/>
      <c r="J378" s="26"/>
      <c r="K378" s="410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</row>
    <row r="379" spans="1:32" ht="15.75" customHeight="1">
      <c r="A379" s="26"/>
      <c r="B379" s="438"/>
      <c r="C379" s="26"/>
      <c r="D379" s="405"/>
      <c r="E379" s="548"/>
      <c r="F379" s="548"/>
      <c r="G379" s="548"/>
      <c r="H379" s="549"/>
      <c r="I379" s="548"/>
      <c r="J379" s="26"/>
      <c r="K379" s="410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</row>
    <row r="380" spans="1:32" ht="15.75" customHeight="1">
      <c r="A380" s="26"/>
      <c r="B380" s="438"/>
      <c r="C380" s="26"/>
      <c r="D380" s="405"/>
      <c r="E380" s="548"/>
      <c r="F380" s="548"/>
      <c r="G380" s="548"/>
      <c r="H380" s="549"/>
      <c r="I380" s="548"/>
      <c r="J380" s="26"/>
      <c r="K380" s="410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</row>
    <row r="381" spans="1:32" ht="15.75" customHeight="1">
      <c r="A381" s="26"/>
      <c r="B381" s="438"/>
      <c r="C381" s="26"/>
      <c r="D381" s="405"/>
      <c r="E381" s="548"/>
      <c r="F381" s="548"/>
      <c r="G381" s="548"/>
      <c r="H381" s="549"/>
      <c r="I381" s="548"/>
      <c r="J381" s="26"/>
      <c r="K381" s="410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</row>
    <row r="382" spans="1:32" ht="15.75" customHeight="1">
      <c r="A382" s="26"/>
      <c r="B382" s="438"/>
      <c r="C382" s="26"/>
      <c r="D382" s="405"/>
      <c r="E382" s="548"/>
      <c r="F382" s="548"/>
      <c r="G382" s="548"/>
      <c r="H382" s="549"/>
      <c r="I382" s="548"/>
      <c r="J382" s="26"/>
      <c r="K382" s="410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</row>
    <row r="383" spans="1:32" ht="15.75" customHeight="1">
      <c r="A383" s="26"/>
      <c r="B383" s="438"/>
      <c r="C383" s="26"/>
      <c r="D383" s="405"/>
      <c r="E383" s="548"/>
      <c r="F383" s="548"/>
      <c r="G383" s="548"/>
      <c r="H383" s="549"/>
      <c r="I383" s="548"/>
      <c r="J383" s="26"/>
      <c r="K383" s="410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</row>
    <row r="384" spans="1:32" ht="15.75" customHeight="1">
      <c r="A384" s="26"/>
      <c r="B384" s="438"/>
      <c r="C384" s="26"/>
      <c r="D384" s="405"/>
      <c r="E384" s="548"/>
      <c r="F384" s="548"/>
      <c r="G384" s="548"/>
      <c r="H384" s="549"/>
      <c r="I384" s="548"/>
      <c r="J384" s="26"/>
      <c r="K384" s="410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</row>
    <row r="385" spans="1:32" ht="15.75" customHeight="1">
      <c r="A385" s="26"/>
      <c r="B385" s="438"/>
      <c r="C385" s="26"/>
      <c r="D385" s="405"/>
      <c r="E385" s="548"/>
      <c r="F385" s="548"/>
      <c r="G385" s="548"/>
      <c r="H385" s="549"/>
      <c r="I385" s="548"/>
      <c r="J385" s="26"/>
      <c r="K385" s="410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</row>
    <row r="386" spans="1:32" ht="15.75" customHeight="1">
      <c r="A386" s="26"/>
      <c r="B386" s="438"/>
      <c r="C386" s="26"/>
      <c r="D386" s="405"/>
      <c r="E386" s="548"/>
      <c r="F386" s="548"/>
      <c r="G386" s="548"/>
      <c r="H386" s="549"/>
      <c r="I386" s="548"/>
      <c r="J386" s="26"/>
      <c r="K386" s="410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</row>
    <row r="387" spans="1:32" ht="15.75" customHeight="1">
      <c r="A387" s="26"/>
      <c r="B387" s="438"/>
      <c r="C387" s="26"/>
      <c r="D387" s="405"/>
      <c r="E387" s="548"/>
      <c r="F387" s="548"/>
      <c r="G387" s="548"/>
      <c r="H387" s="549"/>
      <c r="I387" s="548"/>
      <c r="J387" s="26"/>
      <c r="K387" s="410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</row>
    <row r="388" spans="1:32" ht="15.75" customHeight="1">
      <c r="A388" s="26"/>
      <c r="B388" s="438"/>
      <c r="C388" s="26"/>
      <c r="D388" s="405"/>
      <c r="E388" s="548"/>
      <c r="F388" s="548"/>
      <c r="G388" s="548"/>
      <c r="H388" s="549"/>
      <c r="I388" s="548"/>
      <c r="J388" s="26"/>
      <c r="K388" s="410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</row>
    <row r="389" spans="1:32" ht="15.75" customHeight="1">
      <c r="A389" s="26"/>
      <c r="B389" s="438"/>
      <c r="C389" s="26"/>
      <c r="D389" s="405"/>
      <c r="E389" s="548"/>
      <c r="F389" s="548"/>
      <c r="G389" s="548"/>
      <c r="H389" s="549"/>
      <c r="I389" s="548"/>
      <c r="J389" s="26"/>
      <c r="K389" s="410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</row>
    <row r="390" spans="1:32" ht="15.75" customHeight="1">
      <c r="A390" s="26"/>
      <c r="B390" s="438"/>
      <c r="C390" s="26"/>
      <c r="D390" s="405"/>
      <c r="E390" s="548"/>
      <c r="F390" s="548"/>
      <c r="G390" s="548"/>
      <c r="H390" s="549"/>
      <c r="I390" s="548"/>
      <c r="J390" s="26"/>
      <c r="K390" s="410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</row>
    <row r="391" spans="1:32" ht="15.75" customHeight="1">
      <c r="A391" s="26"/>
      <c r="B391" s="438"/>
      <c r="C391" s="26"/>
      <c r="D391" s="405"/>
      <c r="E391" s="548"/>
      <c r="F391" s="548"/>
      <c r="G391" s="548"/>
      <c r="H391" s="549"/>
      <c r="I391" s="548"/>
      <c r="J391" s="26"/>
      <c r="K391" s="410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</row>
    <row r="392" spans="1:32" ht="15.75" customHeight="1">
      <c r="A392" s="26"/>
      <c r="B392" s="438"/>
      <c r="C392" s="26"/>
      <c r="D392" s="405"/>
      <c r="E392" s="548"/>
      <c r="F392" s="548"/>
      <c r="G392" s="548"/>
      <c r="H392" s="549"/>
      <c r="I392" s="548"/>
      <c r="J392" s="26"/>
      <c r="K392" s="410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</row>
    <row r="393" spans="1:32" ht="15.75" customHeight="1">
      <c r="A393" s="26"/>
      <c r="B393" s="438"/>
      <c r="C393" s="26"/>
      <c r="D393" s="405"/>
      <c r="E393" s="548"/>
      <c r="F393" s="548"/>
      <c r="G393" s="548"/>
      <c r="H393" s="549"/>
      <c r="I393" s="548"/>
      <c r="J393" s="26"/>
      <c r="K393" s="410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</row>
    <row r="394" spans="1:32" ht="15.75" customHeight="1">
      <c r="A394" s="26"/>
      <c r="B394" s="438"/>
      <c r="C394" s="26"/>
      <c r="D394" s="405"/>
      <c r="E394" s="548"/>
      <c r="F394" s="548"/>
      <c r="G394" s="548"/>
      <c r="H394" s="549"/>
      <c r="I394" s="548"/>
      <c r="J394" s="26"/>
      <c r="K394" s="410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</row>
    <row r="395" spans="1:32" ht="15.75" customHeight="1">
      <c r="A395" s="26"/>
      <c r="B395" s="438"/>
      <c r="C395" s="26"/>
      <c r="D395" s="405"/>
      <c r="E395" s="548"/>
      <c r="F395" s="548"/>
      <c r="G395" s="548"/>
      <c r="H395" s="549"/>
      <c r="I395" s="548"/>
      <c r="J395" s="26"/>
      <c r="K395" s="410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</row>
    <row r="396" spans="1:32" ht="15.75" customHeight="1">
      <c r="A396" s="26"/>
      <c r="B396" s="438"/>
      <c r="C396" s="26"/>
      <c r="D396" s="405"/>
      <c r="E396" s="548"/>
      <c r="F396" s="548"/>
      <c r="G396" s="548"/>
      <c r="H396" s="549"/>
      <c r="I396" s="548"/>
      <c r="J396" s="26"/>
      <c r="K396" s="410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</row>
    <row r="397" spans="1:32" ht="15.75" customHeight="1">
      <c r="A397" s="26"/>
      <c r="B397" s="438"/>
      <c r="C397" s="26"/>
      <c r="D397" s="405"/>
      <c r="E397" s="548"/>
      <c r="F397" s="548"/>
      <c r="G397" s="548"/>
      <c r="H397" s="549"/>
      <c r="I397" s="548"/>
      <c r="J397" s="26"/>
      <c r="K397" s="410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</row>
    <row r="398" spans="1:32" ht="15.75" customHeight="1">
      <c r="A398" s="26"/>
      <c r="B398" s="438"/>
      <c r="C398" s="26"/>
      <c r="D398" s="405"/>
      <c r="E398" s="548"/>
      <c r="F398" s="548"/>
      <c r="G398" s="548"/>
      <c r="H398" s="549"/>
      <c r="I398" s="548"/>
      <c r="J398" s="26"/>
      <c r="K398" s="410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</row>
    <row r="399" spans="1:32" ht="15.75" customHeight="1">
      <c r="A399" s="26"/>
      <c r="B399" s="438"/>
      <c r="C399" s="26"/>
      <c r="D399" s="405"/>
      <c r="E399" s="548"/>
      <c r="F399" s="548"/>
      <c r="G399" s="548"/>
      <c r="H399" s="549"/>
      <c r="I399" s="548"/>
      <c r="J399" s="26"/>
      <c r="K399" s="410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</row>
    <row r="400" spans="1:32" ht="15.75" customHeight="1">
      <c r="A400" s="26"/>
      <c r="B400" s="438"/>
      <c r="C400" s="26"/>
      <c r="D400" s="405"/>
      <c r="E400" s="548"/>
      <c r="F400" s="548"/>
      <c r="G400" s="548"/>
      <c r="H400" s="549"/>
      <c r="I400" s="548"/>
      <c r="J400" s="26"/>
      <c r="K400" s="410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</row>
    <row r="401" spans="1:32" ht="15.75" customHeight="1">
      <c r="A401" s="26"/>
      <c r="B401" s="438"/>
      <c r="C401" s="26"/>
      <c r="D401" s="405"/>
      <c r="E401" s="548"/>
      <c r="F401" s="548"/>
      <c r="G401" s="548"/>
      <c r="H401" s="549"/>
      <c r="I401" s="548"/>
      <c r="J401" s="26"/>
      <c r="K401" s="410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</row>
    <row r="402" spans="1:32" ht="15.75" customHeight="1">
      <c r="A402" s="26"/>
      <c r="B402" s="438"/>
      <c r="C402" s="26"/>
      <c r="D402" s="405"/>
      <c r="E402" s="548"/>
      <c r="F402" s="548"/>
      <c r="G402" s="548"/>
      <c r="H402" s="549"/>
      <c r="I402" s="548"/>
      <c r="J402" s="26"/>
      <c r="K402" s="410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</row>
    <row r="403" spans="1:32" ht="15.75" customHeight="1">
      <c r="A403" s="26"/>
      <c r="B403" s="438"/>
      <c r="C403" s="26"/>
      <c r="D403" s="405"/>
      <c r="E403" s="548"/>
      <c r="F403" s="548"/>
      <c r="G403" s="548"/>
      <c r="H403" s="549"/>
      <c r="I403" s="548"/>
      <c r="J403" s="26"/>
      <c r="K403" s="410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</row>
    <row r="404" spans="1:32" ht="15.75" customHeight="1">
      <c r="A404" s="26"/>
      <c r="B404" s="438"/>
      <c r="C404" s="26"/>
      <c r="D404" s="405"/>
      <c r="E404" s="548"/>
      <c r="F404" s="548"/>
      <c r="G404" s="548"/>
      <c r="H404" s="549"/>
      <c r="I404" s="548"/>
      <c r="J404" s="26"/>
      <c r="K404" s="410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</row>
    <row r="405" spans="1:32" ht="15.75" customHeight="1">
      <c r="A405" s="26"/>
      <c r="B405" s="438"/>
      <c r="C405" s="26"/>
      <c r="D405" s="405"/>
      <c r="E405" s="548"/>
      <c r="F405" s="548"/>
      <c r="G405" s="548"/>
      <c r="H405" s="549"/>
      <c r="I405" s="548"/>
      <c r="J405" s="26"/>
      <c r="K405" s="410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</row>
    <row r="406" spans="1:32" ht="15.75" customHeight="1">
      <c r="A406" s="26"/>
      <c r="B406" s="438"/>
      <c r="C406" s="26"/>
      <c r="D406" s="405"/>
      <c r="E406" s="548"/>
      <c r="F406" s="548"/>
      <c r="G406" s="548"/>
      <c r="H406" s="549"/>
      <c r="I406" s="548"/>
      <c r="J406" s="26"/>
      <c r="K406" s="410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</row>
    <row r="407" spans="1:32" ht="15.75" customHeight="1">
      <c r="A407" s="26"/>
      <c r="B407" s="438"/>
      <c r="C407" s="26"/>
      <c r="D407" s="405"/>
      <c r="E407" s="548"/>
      <c r="F407" s="548"/>
      <c r="G407" s="548"/>
      <c r="H407" s="549"/>
      <c r="I407" s="548"/>
      <c r="J407" s="26"/>
      <c r="K407" s="410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</row>
    <row r="408" spans="1:32" ht="15.75" customHeight="1">
      <c r="A408" s="26"/>
      <c r="B408" s="438"/>
      <c r="C408" s="26"/>
      <c r="D408" s="405"/>
      <c r="E408" s="548"/>
      <c r="F408" s="548"/>
      <c r="G408" s="548"/>
      <c r="H408" s="549"/>
      <c r="I408" s="548"/>
      <c r="J408" s="26"/>
      <c r="K408" s="410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</row>
    <row r="409" spans="1:32" ht="15.75" customHeight="1">
      <c r="A409" s="26"/>
      <c r="B409" s="438"/>
      <c r="C409" s="26"/>
      <c r="D409" s="405"/>
      <c r="E409" s="548"/>
      <c r="F409" s="548"/>
      <c r="G409" s="548"/>
      <c r="H409" s="549"/>
      <c r="I409" s="548"/>
      <c r="J409" s="26"/>
      <c r="K409" s="410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</row>
    <row r="410" spans="1:32" ht="15.75" customHeight="1">
      <c r="A410" s="26"/>
      <c r="B410" s="438"/>
      <c r="C410" s="26"/>
      <c r="D410" s="405"/>
      <c r="E410" s="548"/>
      <c r="F410" s="548"/>
      <c r="G410" s="548"/>
      <c r="H410" s="549"/>
      <c r="I410" s="548"/>
      <c r="J410" s="26"/>
      <c r="K410" s="410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</row>
    <row r="411" spans="1:32" ht="15.75" customHeight="1">
      <c r="A411" s="26"/>
      <c r="B411" s="438"/>
      <c r="C411" s="26"/>
      <c r="D411" s="405"/>
      <c r="E411" s="548"/>
      <c r="F411" s="548"/>
      <c r="G411" s="548"/>
      <c r="H411" s="549"/>
      <c r="I411" s="548"/>
      <c r="J411" s="26"/>
      <c r="K411" s="410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</row>
    <row r="412" spans="1:32" ht="15.75" customHeight="1">
      <c r="A412" s="26"/>
      <c r="B412" s="438"/>
      <c r="C412" s="26"/>
      <c r="D412" s="405"/>
      <c r="E412" s="548"/>
      <c r="F412" s="548"/>
      <c r="G412" s="548"/>
      <c r="H412" s="549"/>
      <c r="I412" s="548"/>
      <c r="J412" s="26"/>
      <c r="K412" s="410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</row>
    <row r="413" spans="1:32" ht="15.75" customHeight="1">
      <c r="A413" s="26"/>
      <c r="B413" s="438"/>
      <c r="C413" s="26"/>
      <c r="D413" s="405"/>
      <c r="E413" s="548"/>
      <c r="F413" s="548"/>
      <c r="G413" s="548"/>
      <c r="H413" s="549"/>
      <c r="I413" s="548"/>
      <c r="J413" s="26"/>
      <c r="K413" s="410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</row>
    <row r="414" spans="1:32" ht="15.75" customHeight="1">
      <c r="A414" s="26"/>
      <c r="B414" s="438"/>
      <c r="C414" s="26"/>
      <c r="D414" s="405"/>
      <c r="E414" s="548"/>
      <c r="F414" s="548"/>
      <c r="G414" s="548"/>
      <c r="H414" s="549"/>
      <c r="I414" s="548"/>
      <c r="J414" s="26"/>
      <c r="K414" s="410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</row>
    <row r="415" spans="1:32" ht="15.75" customHeight="1">
      <c r="A415" s="26"/>
      <c r="B415" s="438"/>
      <c r="C415" s="26"/>
      <c r="D415" s="405"/>
      <c r="E415" s="548"/>
      <c r="F415" s="548"/>
      <c r="G415" s="548"/>
      <c r="H415" s="549"/>
      <c r="I415" s="548"/>
      <c r="J415" s="26"/>
      <c r="K415" s="410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</row>
    <row r="416" spans="1:32" ht="15.75" customHeight="1">
      <c r="A416" s="26"/>
      <c r="B416" s="438"/>
      <c r="C416" s="26"/>
      <c r="D416" s="405"/>
      <c r="E416" s="548"/>
      <c r="F416" s="548"/>
      <c r="G416" s="548"/>
      <c r="H416" s="549"/>
      <c r="I416" s="548"/>
      <c r="J416" s="26"/>
      <c r="K416" s="410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</row>
    <row r="417" spans="1:32" ht="15.75" customHeight="1">
      <c r="A417" s="26"/>
      <c r="B417" s="438"/>
      <c r="C417" s="26"/>
      <c r="D417" s="405"/>
      <c r="E417" s="548"/>
      <c r="F417" s="548"/>
      <c r="G417" s="548"/>
      <c r="H417" s="549"/>
      <c r="I417" s="548"/>
      <c r="J417" s="26"/>
      <c r="K417" s="410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</row>
    <row r="418" spans="1:32" ht="15.75" customHeight="1">
      <c r="A418" s="26"/>
      <c r="B418" s="438"/>
      <c r="C418" s="26"/>
      <c r="D418" s="405"/>
      <c r="E418" s="548"/>
      <c r="F418" s="548"/>
      <c r="G418" s="548"/>
      <c r="H418" s="549"/>
      <c r="I418" s="548"/>
      <c r="J418" s="26"/>
      <c r="K418" s="410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</row>
    <row r="419" spans="1:32" ht="15.75" customHeight="1">
      <c r="A419" s="26"/>
      <c r="B419" s="438"/>
      <c r="C419" s="26"/>
      <c r="D419" s="405"/>
      <c r="E419" s="548"/>
      <c r="F419" s="548"/>
      <c r="G419" s="548"/>
      <c r="H419" s="549"/>
      <c r="I419" s="548"/>
      <c r="J419" s="26"/>
      <c r="K419" s="410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</row>
    <row r="420" spans="1:32" ht="15.75" customHeight="1">
      <c r="A420" s="26"/>
      <c r="B420" s="438"/>
      <c r="C420" s="26"/>
      <c r="D420" s="405"/>
      <c r="E420" s="548"/>
      <c r="F420" s="548"/>
      <c r="G420" s="548"/>
      <c r="H420" s="549"/>
      <c r="I420" s="548"/>
      <c r="J420" s="26"/>
      <c r="K420" s="410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</row>
    <row r="421" spans="1:32" ht="15.75" customHeight="1">
      <c r="A421" s="26"/>
      <c r="B421" s="438"/>
      <c r="C421" s="26"/>
      <c r="D421" s="405"/>
      <c r="E421" s="548"/>
      <c r="F421" s="548"/>
      <c r="G421" s="548"/>
      <c r="H421" s="549"/>
      <c r="I421" s="548"/>
      <c r="J421" s="26"/>
      <c r="K421" s="410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</row>
    <row r="422" spans="1:32" ht="15.75" customHeight="1">
      <c r="A422" s="26"/>
      <c r="B422" s="438"/>
      <c r="C422" s="26"/>
      <c r="D422" s="405"/>
      <c r="E422" s="548"/>
      <c r="F422" s="548"/>
      <c r="G422" s="548"/>
      <c r="H422" s="549"/>
      <c r="I422" s="548"/>
      <c r="J422" s="26"/>
      <c r="K422" s="410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</row>
    <row r="423" spans="1:32" ht="15.75" customHeight="1">
      <c r="A423" s="26"/>
      <c r="B423" s="438"/>
      <c r="C423" s="26"/>
      <c r="D423" s="405"/>
      <c r="E423" s="548"/>
      <c r="F423" s="548"/>
      <c r="G423" s="548"/>
      <c r="H423" s="549"/>
      <c r="I423" s="548"/>
      <c r="J423" s="26"/>
      <c r="K423" s="410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</row>
    <row r="424" spans="1:32" ht="15.75" customHeight="1">
      <c r="A424" s="26"/>
      <c r="B424" s="438"/>
      <c r="C424" s="26"/>
      <c r="D424" s="405"/>
      <c r="E424" s="548"/>
      <c r="F424" s="548"/>
      <c r="G424" s="548"/>
      <c r="H424" s="549"/>
      <c r="I424" s="548"/>
      <c r="J424" s="26"/>
      <c r="K424" s="410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</row>
    <row r="425" spans="1:32" ht="15.75" customHeight="1">
      <c r="A425" s="26"/>
      <c r="B425" s="438"/>
      <c r="C425" s="26"/>
      <c r="D425" s="405"/>
      <c r="E425" s="548"/>
      <c r="F425" s="548"/>
      <c r="G425" s="548"/>
      <c r="H425" s="549"/>
      <c r="I425" s="548"/>
      <c r="J425" s="26"/>
      <c r="K425" s="410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</row>
    <row r="426" spans="1:32" ht="15.75" customHeight="1">
      <c r="A426" s="26"/>
      <c r="B426" s="438"/>
      <c r="C426" s="26"/>
      <c r="D426" s="405"/>
      <c r="E426" s="548"/>
      <c r="F426" s="548"/>
      <c r="G426" s="548"/>
      <c r="H426" s="549"/>
      <c r="I426" s="548"/>
      <c r="J426" s="26"/>
      <c r="K426" s="410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</row>
    <row r="427" spans="1:32" ht="15.75" customHeight="1">
      <c r="A427" s="26"/>
      <c r="B427" s="438"/>
      <c r="C427" s="26"/>
      <c r="D427" s="405"/>
      <c r="E427" s="548"/>
      <c r="F427" s="548"/>
      <c r="G427" s="548"/>
      <c r="H427" s="549"/>
      <c r="I427" s="548"/>
      <c r="J427" s="26"/>
      <c r="K427" s="410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</row>
    <row r="428" spans="1:32" ht="15.75" customHeight="1">
      <c r="A428" s="26"/>
      <c r="B428" s="438"/>
      <c r="C428" s="26"/>
      <c r="D428" s="405"/>
      <c r="E428" s="548"/>
      <c r="F428" s="548"/>
      <c r="G428" s="548"/>
      <c r="H428" s="549"/>
      <c r="I428" s="548"/>
      <c r="J428" s="26"/>
      <c r="K428" s="410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</row>
    <row r="429" spans="1:32" ht="15.75" customHeight="1">
      <c r="A429" s="26"/>
      <c r="B429" s="438"/>
      <c r="C429" s="26"/>
      <c r="D429" s="405"/>
      <c r="E429" s="548"/>
      <c r="F429" s="548"/>
      <c r="G429" s="548"/>
      <c r="H429" s="549"/>
      <c r="I429" s="548"/>
      <c r="J429" s="26"/>
      <c r="K429" s="410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</row>
    <row r="430" spans="1:32" ht="15.75" customHeight="1">
      <c r="A430" s="26"/>
      <c r="B430" s="438"/>
      <c r="C430" s="26"/>
      <c r="D430" s="405"/>
      <c r="E430" s="548"/>
      <c r="F430" s="548"/>
      <c r="G430" s="548"/>
      <c r="H430" s="549"/>
      <c r="I430" s="548"/>
      <c r="J430" s="26"/>
      <c r="K430" s="410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</row>
    <row r="431" spans="1:32" ht="15.75" customHeight="1">
      <c r="A431" s="26"/>
      <c r="B431" s="438"/>
      <c r="C431" s="26"/>
      <c r="D431" s="405"/>
      <c r="E431" s="548"/>
      <c r="F431" s="548"/>
      <c r="G431" s="548"/>
      <c r="H431" s="549"/>
      <c r="I431" s="548"/>
      <c r="J431" s="26"/>
      <c r="K431" s="410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</row>
    <row r="432" spans="1:32" ht="15.75" customHeight="1">
      <c r="A432" s="26"/>
      <c r="B432" s="438"/>
      <c r="C432" s="26"/>
      <c r="D432" s="405"/>
      <c r="E432" s="548"/>
      <c r="F432" s="548"/>
      <c r="G432" s="548"/>
      <c r="H432" s="549"/>
      <c r="I432" s="548"/>
      <c r="J432" s="26"/>
      <c r="K432" s="410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</row>
    <row r="433" spans="1:32" ht="15.75" customHeight="1">
      <c r="A433" s="26"/>
      <c r="B433" s="438"/>
      <c r="C433" s="26"/>
      <c r="D433" s="405"/>
      <c r="E433" s="548"/>
      <c r="F433" s="548"/>
      <c r="G433" s="548"/>
      <c r="H433" s="549"/>
      <c r="I433" s="548"/>
      <c r="J433" s="26"/>
      <c r="K433" s="410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</row>
    <row r="434" spans="1:32" ht="15.75" customHeight="1">
      <c r="A434" s="26"/>
      <c r="B434" s="438"/>
      <c r="C434" s="26"/>
      <c r="D434" s="405"/>
      <c r="E434" s="548"/>
      <c r="F434" s="548"/>
      <c r="G434" s="548"/>
      <c r="H434" s="549"/>
      <c r="I434" s="548"/>
      <c r="J434" s="26"/>
      <c r="K434" s="410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</row>
    <row r="435" spans="1:32" ht="15.75" customHeight="1">
      <c r="A435" s="26"/>
      <c r="B435" s="438"/>
      <c r="C435" s="26"/>
      <c r="D435" s="405"/>
      <c r="E435" s="548"/>
      <c r="F435" s="548"/>
      <c r="G435" s="548"/>
      <c r="H435" s="549"/>
      <c r="I435" s="548"/>
      <c r="J435" s="26"/>
      <c r="K435" s="410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</row>
    <row r="436" spans="1:32" ht="15.75" customHeight="1">
      <c r="A436" s="26"/>
      <c r="B436" s="438"/>
      <c r="C436" s="26"/>
      <c r="D436" s="405"/>
      <c r="E436" s="548"/>
      <c r="F436" s="548"/>
      <c r="G436" s="548"/>
      <c r="H436" s="549"/>
      <c r="I436" s="548"/>
      <c r="J436" s="26"/>
      <c r="K436" s="410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</row>
    <row r="437" spans="1:32" ht="15.75" customHeight="1">
      <c r="A437" s="26"/>
      <c r="B437" s="438"/>
      <c r="C437" s="26"/>
      <c r="D437" s="405"/>
      <c r="E437" s="548"/>
      <c r="F437" s="548"/>
      <c r="G437" s="548"/>
      <c r="H437" s="549"/>
      <c r="I437" s="548"/>
      <c r="J437" s="26"/>
      <c r="K437" s="410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</row>
    <row r="438" spans="1:32" ht="15.75" customHeight="1">
      <c r="A438" s="26"/>
      <c r="B438" s="438"/>
      <c r="C438" s="26"/>
      <c r="D438" s="405"/>
      <c r="E438" s="548"/>
      <c r="F438" s="548"/>
      <c r="G438" s="548"/>
      <c r="H438" s="549"/>
      <c r="I438" s="548"/>
      <c r="J438" s="26"/>
      <c r="K438" s="410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</row>
    <row r="439" spans="1:32" ht="15.75" customHeight="1">
      <c r="A439" s="26"/>
      <c r="B439" s="438"/>
      <c r="C439" s="26"/>
      <c r="D439" s="405"/>
      <c r="E439" s="548"/>
      <c r="F439" s="548"/>
      <c r="G439" s="548"/>
      <c r="H439" s="549"/>
      <c r="I439" s="548"/>
      <c r="J439" s="26"/>
      <c r="K439" s="410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</row>
    <row r="440" spans="1:32" ht="15.75" customHeight="1">
      <c r="A440" s="26"/>
      <c r="B440" s="438"/>
      <c r="C440" s="26"/>
      <c r="D440" s="405"/>
      <c r="E440" s="548"/>
      <c r="F440" s="548"/>
      <c r="G440" s="548"/>
      <c r="H440" s="549"/>
      <c r="I440" s="548"/>
      <c r="J440" s="26"/>
      <c r="K440" s="410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</row>
    <row r="441" spans="1:32" ht="15.75" customHeight="1">
      <c r="A441" s="26"/>
      <c r="B441" s="438"/>
      <c r="C441" s="26"/>
      <c r="D441" s="405"/>
      <c r="E441" s="548"/>
      <c r="F441" s="548"/>
      <c r="G441" s="548"/>
      <c r="H441" s="549"/>
      <c r="I441" s="548"/>
      <c r="J441" s="26"/>
      <c r="K441" s="410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</row>
    <row r="442" spans="1:32" ht="15.75" customHeight="1">
      <c r="A442" s="26"/>
      <c r="B442" s="438"/>
      <c r="C442" s="26"/>
      <c r="D442" s="405"/>
      <c r="E442" s="548"/>
      <c r="F442" s="548"/>
      <c r="G442" s="548"/>
      <c r="H442" s="549"/>
      <c r="I442" s="548"/>
      <c r="J442" s="26"/>
      <c r="K442" s="410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</row>
    <row r="443" spans="1:32" ht="15.75" customHeight="1">
      <c r="A443" s="26"/>
      <c r="B443" s="438"/>
      <c r="C443" s="26"/>
      <c r="D443" s="405"/>
      <c r="E443" s="548"/>
      <c r="F443" s="548"/>
      <c r="G443" s="548"/>
      <c r="H443" s="549"/>
      <c r="I443" s="548"/>
      <c r="J443" s="26"/>
      <c r="K443" s="410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</row>
    <row r="444" spans="1:32" ht="15.75" customHeight="1">
      <c r="A444" s="26"/>
      <c r="B444" s="438"/>
      <c r="C444" s="26"/>
      <c r="D444" s="405"/>
      <c r="E444" s="548"/>
      <c r="F444" s="548"/>
      <c r="G444" s="548"/>
      <c r="H444" s="549"/>
      <c r="I444" s="548"/>
      <c r="J444" s="26"/>
      <c r="K444" s="410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</row>
    <row r="445" spans="1:32" ht="15.75" customHeight="1">
      <c r="A445" s="26"/>
      <c r="B445" s="438"/>
      <c r="C445" s="26"/>
      <c r="D445" s="405"/>
      <c r="E445" s="548"/>
      <c r="F445" s="548"/>
      <c r="G445" s="548"/>
      <c r="H445" s="549"/>
      <c r="I445" s="548"/>
      <c r="J445" s="26"/>
      <c r="K445" s="410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</row>
    <row r="446" spans="1:32" ht="15.75" customHeight="1">
      <c r="A446" s="26"/>
      <c r="B446" s="438"/>
      <c r="C446" s="26"/>
      <c r="D446" s="405"/>
      <c r="E446" s="548"/>
      <c r="F446" s="548"/>
      <c r="G446" s="548"/>
      <c r="H446" s="549"/>
      <c r="I446" s="548"/>
      <c r="J446" s="26"/>
      <c r="K446" s="410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</row>
    <row r="447" spans="1:32" ht="15.75" customHeight="1">
      <c r="A447" s="26"/>
      <c r="B447" s="438"/>
      <c r="C447" s="26"/>
      <c r="D447" s="405"/>
      <c r="E447" s="548"/>
      <c r="F447" s="548"/>
      <c r="G447" s="548"/>
      <c r="H447" s="549"/>
      <c r="I447" s="548"/>
      <c r="J447" s="26"/>
      <c r="K447" s="410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</row>
    <row r="448" spans="1:32" ht="15.75" customHeight="1">
      <c r="A448" s="26"/>
      <c r="B448" s="438"/>
      <c r="C448" s="26"/>
      <c r="D448" s="405"/>
      <c r="E448" s="548"/>
      <c r="F448" s="548"/>
      <c r="G448" s="548"/>
      <c r="H448" s="549"/>
      <c r="I448" s="548"/>
      <c r="J448" s="26"/>
      <c r="K448" s="410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</row>
    <row r="449" spans="1:32" ht="15.75" customHeight="1">
      <c r="A449" s="26"/>
      <c r="B449" s="438"/>
      <c r="C449" s="26"/>
      <c r="D449" s="405"/>
      <c r="E449" s="548"/>
      <c r="F449" s="548"/>
      <c r="G449" s="548"/>
      <c r="H449" s="549"/>
      <c r="I449" s="548"/>
      <c r="J449" s="26"/>
      <c r="K449" s="410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</row>
    <row r="450" spans="1:32" ht="15.75" customHeight="1">
      <c r="A450" s="26"/>
      <c r="B450" s="438"/>
      <c r="C450" s="26"/>
      <c r="D450" s="405"/>
      <c r="E450" s="548"/>
      <c r="F450" s="548"/>
      <c r="G450" s="548"/>
      <c r="H450" s="549"/>
      <c r="I450" s="548"/>
      <c r="J450" s="26"/>
      <c r="K450" s="410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</row>
    <row r="451" spans="1:32" ht="15.75" customHeight="1">
      <c r="A451" s="26"/>
      <c r="B451" s="438"/>
      <c r="C451" s="26"/>
      <c r="D451" s="405"/>
      <c r="E451" s="548"/>
      <c r="F451" s="548"/>
      <c r="G451" s="548"/>
      <c r="H451" s="549"/>
      <c r="I451" s="548"/>
      <c r="J451" s="26"/>
      <c r="K451" s="410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</row>
    <row r="452" spans="1:32" ht="15.75" customHeight="1">
      <c r="A452" s="26"/>
      <c r="B452" s="438"/>
      <c r="C452" s="26"/>
      <c r="D452" s="405"/>
      <c r="E452" s="548"/>
      <c r="F452" s="548"/>
      <c r="G452" s="548"/>
      <c r="H452" s="549"/>
      <c r="I452" s="548"/>
      <c r="J452" s="26"/>
      <c r="K452" s="410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</row>
    <row r="453" spans="1:32" ht="15.75" customHeight="1">
      <c r="A453" s="26"/>
      <c r="B453" s="438"/>
      <c r="C453" s="26"/>
      <c r="D453" s="405"/>
      <c r="E453" s="548"/>
      <c r="F453" s="548"/>
      <c r="G453" s="548"/>
      <c r="H453" s="549"/>
      <c r="I453" s="548"/>
      <c r="J453" s="26"/>
      <c r="K453" s="410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</row>
    <row r="454" spans="1:32" ht="15.75" customHeight="1">
      <c r="A454" s="26"/>
      <c r="B454" s="438"/>
      <c r="C454" s="26"/>
      <c r="D454" s="405"/>
      <c r="E454" s="548"/>
      <c r="F454" s="548"/>
      <c r="G454" s="548"/>
      <c r="H454" s="549"/>
      <c r="I454" s="548"/>
      <c r="J454" s="26"/>
      <c r="K454" s="410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</row>
    <row r="455" spans="1:32" ht="15.75" customHeight="1">
      <c r="A455" s="26"/>
      <c r="B455" s="438"/>
      <c r="C455" s="26"/>
      <c r="D455" s="405"/>
      <c r="E455" s="548"/>
      <c r="F455" s="548"/>
      <c r="G455" s="548"/>
      <c r="H455" s="549"/>
      <c r="I455" s="548"/>
      <c r="J455" s="26"/>
      <c r="K455" s="410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</row>
    <row r="456" spans="1:32" ht="15.75" customHeight="1">
      <c r="A456" s="26"/>
      <c r="B456" s="438"/>
      <c r="C456" s="26"/>
      <c r="D456" s="405"/>
      <c r="E456" s="548"/>
      <c r="F456" s="548"/>
      <c r="G456" s="548"/>
      <c r="H456" s="549"/>
      <c r="I456" s="548"/>
      <c r="J456" s="26"/>
      <c r="K456" s="410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</row>
    <row r="457" spans="1:32" ht="15.75" customHeight="1">
      <c r="A457" s="26"/>
      <c r="B457" s="438"/>
      <c r="C457" s="26"/>
      <c r="D457" s="405"/>
      <c r="E457" s="548"/>
      <c r="F457" s="548"/>
      <c r="G457" s="548"/>
      <c r="H457" s="549"/>
      <c r="I457" s="548"/>
      <c r="J457" s="26"/>
      <c r="K457" s="410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</row>
    <row r="458" spans="1:32" ht="15.75" customHeight="1">
      <c r="A458" s="26"/>
      <c r="B458" s="438"/>
      <c r="C458" s="26"/>
      <c r="D458" s="405"/>
      <c r="E458" s="548"/>
      <c r="F458" s="548"/>
      <c r="G458" s="548"/>
      <c r="H458" s="549"/>
      <c r="I458" s="548"/>
      <c r="J458" s="26"/>
      <c r="K458" s="410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</row>
    <row r="459" spans="1:32" ht="15.75" customHeight="1">
      <c r="A459" s="26"/>
      <c r="B459" s="438"/>
      <c r="C459" s="26"/>
      <c r="D459" s="405"/>
      <c r="E459" s="548"/>
      <c r="F459" s="548"/>
      <c r="G459" s="548"/>
      <c r="H459" s="549"/>
      <c r="I459" s="548"/>
      <c r="J459" s="26"/>
      <c r="K459" s="410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</row>
    <row r="460" spans="1:32" ht="15.75" customHeight="1">
      <c r="A460" s="26"/>
      <c r="B460" s="438"/>
      <c r="C460" s="26"/>
      <c r="D460" s="405"/>
      <c r="E460" s="548"/>
      <c r="F460" s="548"/>
      <c r="G460" s="548"/>
      <c r="H460" s="549"/>
      <c r="I460" s="548"/>
      <c r="J460" s="26"/>
      <c r="K460" s="410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</row>
    <row r="461" spans="1:32" ht="15.75" customHeight="1">
      <c r="A461" s="26"/>
      <c r="B461" s="438"/>
      <c r="C461" s="26"/>
      <c r="D461" s="405"/>
      <c r="E461" s="548"/>
      <c r="F461" s="548"/>
      <c r="G461" s="548"/>
      <c r="H461" s="549"/>
      <c r="I461" s="548"/>
      <c r="J461" s="26"/>
      <c r="K461" s="410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</row>
    <row r="462" spans="1:32" ht="15.75" customHeight="1">
      <c r="A462" s="26"/>
      <c r="B462" s="438"/>
      <c r="C462" s="26"/>
      <c r="D462" s="405"/>
      <c r="E462" s="548"/>
      <c r="F462" s="548"/>
      <c r="G462" s="548"/>
      <c r="H462" s="549"/>
      <c r="I462" s="548"/>
      <c r="J462" s="26"/>
      <c r="K462" s="410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</row>
    <row r="463" spans="1:32" ht="15.75" customHeight="1">
      <c r="A463" s="26"/>
      <c r="B463" s="438"/>
      <c r="C463" s="26"/>
      <c r="D463" s="405"/>
      <c r="E463" s="548"/>
      <c r="F463" s="548"/>
      <c r="G463" s="548"/>
      <c r="H463" s="549"/>
      <c r="I463" s="548"/>
      <c r="J463" s="26"/>
      <c r="K463" s="410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</row>
    <row r="464" spans="1:32" ht="15.75" customHeight="1">
      <c r="A464" s="26"/>
      <c r="B464" s="438"/>
      <c r="C464" s="26"/>
      <c r="D464" s="405"/>
      <c r="E464" s="548"/>
      <c r="F464" s="548"/>
      <c r="G464" s="548"/>
      <c r="H464" s="549"/>
      <c r="I464" s="548"/>
      <c r="J464" s="26"/>
      <c r="K464" s="410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</row>
    <row r="465" spans="1:32" ht="15.75" customHeight="1">
      <c r="A465" s="26"/>
      <c r="B465" s="438"/>
      <c r="C465" s="26"/>
      <c r="D465" s="405"/>
      <c r="E465" s="548"/>
      <c r="F465" s="548"/>
      <c r="G465" s="548"/>
      <c r="H465" s="549"/>
      <c r="I465" s="548"/>
      <c r="J465" s="26"/>
      <c r="K465" s="410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</row>
    <row r="466" spans="1:32" ht="15.75" customHeight="1">
      <c r="A466" s="26"/>
      <c r="B466" s="438"/>
      <c r="C466" s="26"/>
      <c r="D466" s="405"/>
      <c r="E466" s="548"/>
      <c r="F466" s="548"/>
      <c r="G466" s="548"/>
      <c r="H466" s="549"/>
      <c r="I466" s="548"/>
      <c r="J466" s="26"/>
      <c r="K466" s="410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</row>
    <row r="467" spans="1:32" ht="15.75" customHeight="1">
      <c r="A467" s="26"/>
      <c r="B467" s="438"/>
      <c r="C467" s="26"/>
      <c r="D467" s="405"/>
      <c r="E467" s="548"/>
      <c r="F467" s="548"/>
      <c r="G467" s="548"/>
      <c r="H467" s="549"/>
      <c r="I467" s="548"/>
      <c r="J467" s="26"/>
      <c r="K467" s="410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</row>
    <row r="468" spans="1:32" ht="15.75" customHeight="1">
      <c r="A468" s="26"/>
      <c r="B468" s="438"/>
      <c r="C468" s="26"/>
      <c r="D468" s="405"/>
      <c r="E468" s="548"/>
      <c r="F468" s="548"/>
      <c r="G468" s="548"/>
      <c r="H468" s="549"/>
      <c r="I468" s="548"/>
      <c r="J468" s="26"/>
      <c r="K468" s="410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</row>
    <row r="469" spans="1:32" ht="15.75" customHeight="1">
      <c r="A469" s="26"/>
      <c r="B469" s="438"/>
      <c r="C469" s="26"/>
      <c r="D469" s="405"/>
      <c r="E469" s="548"/>
      <c r="F469" s="548"/>
      <c r="G469" s="548"/>
      <c r="H469" s="549"/>
      <c r="I469" s="548"/>
      <c r="J469" s="26"/>
      <c r="K469" s="410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</row>
    <row r="470" spans="1:32" ht="15.75" customHeight="1">
      <c r="A470" s="26"/>
      <c r="B470" s="438"/>
      <c r="C470" s="26"/>
      <c r="D470" s="405"/>
      <c r="E470" s="548"/>
      <c r="F470" s="548"/>
      <c r="G470" s="548"/>
      <c r="H470" s="549"/>
      <c r="I470" s="548"/>
      <c r="J470" s="26"/>
      <c r="K470" s="410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</row>
    <row r="471" spans="1:32" ht="15.75" customHeight="1">
      <c r="A471" s="26"/>
      <c r="B471" s="438"/>
      <c r="C471" s="26"/>
      <c r="D471" s="405"/>
      <c r="E471" s="548"/>
      <c r="F471" s="548"/>
      <c r="G471" s="548"/>
      <c r="H471" s="549"/>
      <c r="I471" s="548"/>
      <c r="J471" s="26"/>
      <c r="K471" s="410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</row>
    <row r="472" spans="1:32" ht="15.75" customHeight="1">
      <c r="A472" s="26"/>
      <c r="B472" s="438"/>
      <c r="C472" s="26"/>
      <c r="D472" s="405"/>
      <c r="E472" s="548"/>
      <c r="F472" s="548"/>
      <c r="G472" s="548"/>
      <c r="H472" s="549"/>
      <c r="I472" s="548"/>
      <c r="J472" s="26"/>
      <c r="K472" s="410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</row>
    <row r="473" spans="1:32" ht="15.75" customHeight="1">
      <c r="A473" s="26"/>
      <c r="B473" s="438"/>
      <c r="C473" s="26"/>
      <c r="D473" s="405"/>
      <c r="E473" s="548"/>
      <c r="F473" s="548"/>
      <c r="G473" s="548"/>
      <c r="H473" s="549"/>
      <c r="I473" s="548"/>
      <c r="J473" s="26"/>
      <c r="K473" s="410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</row>
    <row r="474" spans="1:32" ht="15.75" customHeight="1">
      <c r="A474" s="26"/>
      <c r="B474" s="438"/>
      <c r="C474" s="26"/>
      <c r="D474" s="405"/>
      <c r="E474" s="548"/>
      <c r="F474" s="548"/>
      <c r="G474" s="548"/>
      <c r="H474" s="549"/>
      <c r="I474" s="548"/>
      <c r="J474" s="26"/>
      <c r="K474" s="410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</row>
    <row r="475" spans="1:32" ht="15.75" customHeight="1">
      <c r="A475" s="26"/>
      <c r="B475" s="438"/>
      <c r="C475" s="26"/>
      <c r="D475" s="405"/>
      <c r="E475" s="548"/>
      <c r="F475" s="548"/>
      <c r="G475" s="548"/>
      <c r="H475" s="549"/>
      <c r="I475" s="548"/>
      <c r="J475" s="26"/>
      <c r="K475" s="410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</row>
    <row r="476" spans="1:32" ht="15.75" customHeight="1">
      <c r="A476" s="26"/>
      <c r="B476" s="438"/>
      <c r="C476" s="26"/>
      <c r="D476" s="405"/>
      <c r="E476" s="548"/>
      <c r="F476" s="548"/>
      <c r="G476" s="548"/>
      <c r="H476" s="549"/>
      <c r="I476" s="548"/>
      <c r="J476" s="26"/>
      <c r="K476" s="410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</row>
    <row r="477" spans="1:32" ht="15.75" customHeight="1">
      <c r="A477" s="26"/>
      <c r="B477" s="438"/>
      <c r="C477" s="26"/>
      <c r="D477" s="405"/>
      <c r="E477" s="548"/>
      <c r="F477" s="548"/>
      <c r="G477" s="548"/>
      <c r="H477" s="549"/>
      <c r="I477" s="548"/>
      <c r="J477" s="26"/>
      <c r="K477" s="410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</row>
    <row r="478" spans="1:32" ht="15.75" customHeight="1">
      <c r="A478" s="26"/>
      <c r="B478" s="438"/>
      <c r="C478" s="26"/>
      <c r="D478" s="405"/>
      <c r="E478" s="548"/>
      <c r="F478" s="548"/>
      <c r="G478" s="548"/>
      <c r="H478" s="549"/>
      <c r="I478" s="548"/>
      <c r="J478" s="26"/>
      <c r="K478" s="410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</row>
    <row r="479" spans="1:32" ht="15.75" customHeight="1">
      <c r="A479" s="26"/>
      <c r="B479" s="438"/>
      <c r="C479" s="26"/>
      <c r="D479" s="405"/>
      <c r="E479" s="548"/>
      <c r="F479" s="548"/>
      <c r="G479" s="548"/>
      <c r="H479" s="549"/>
      <c r="I479" s="548"/>
      <c r="J479" s="26"/>
      <c r="K479" s="410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</row>
    <row r="480" spans="1:32" ht="15.75" customHeight="1">
      <c r="A480" s="26"/>
      <c r="B480" s="438"/>
      <c r="C480" s="26"/>
      <c r="D480" s="405"/>
      <c r="E480" s="548"/>
      <c r="F480" s="548"/>
      <c r="G480" s="548"/>
      <c r="H480" s="549"/>
      <c r="I480" s="548"/>
      <c r="J480" s="26"/>
      <c r="K480" s="410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</row>
    <row r="481" spans="1:32" ht="15.75" customHeight="1">
      <c r="A481" s="26"/>
      <c r="B481" s="438"/>
      <c r="C481" s="26"/>
      <c r="D481" s="405"/>
      <c r="E481" s="548"/>
      <c r="F481" s="548"/>
      <c r="G481" s="548"/>
      <c r="H481" s="549"/>
      <c r="I481" s="548"/>
      <c r="J481" s="26"/>
      <c r="K481" s="410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</row>
    <row r="482" spans="1:32" ht="15.75" customHeight="1">
      <c r="A482" s="26"/>
      <c r="B482" s="438"/>
      <c r="C482" s="26"/>
      <c r="D482" s="405"/>
      <c r="E482" s="548"/>
      <c r="F482" s="548"/>
      <c r="G482" s="548"/>
      <c r="H482" s="549"/>
      <c r="I482" s="548"/>
      <c r="J482" s="26"/>
      <c r="K482" s="410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</row>
    <row r="483" spans="1:32" ht="15.75" customHeight="1">
      <c r="A483" s="26"/>
      <c r="B483" s="438"/>
      <c r="C483" s="26"/>
      <c r="D483" s="405"/>
      <c r="E483" s="548"/>
      <c r="F483" s="548"/>
      <c r="G483" s="548"/>
      <c r="H483" s="549"/>
      <c r="I483" s="548"/>
      <c r="J483" s="26"/>
      <c r="K483" s="410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</row>
    <row r="484" spans="1:32" ht="15.75" customHeight="1">
      <c r="A484" s="26"/>
      <c r="B484" s="438"/>
      <c r="C484" s="26"/>
      <c r="D484" s="405"/>
      <c r="E484" s="548"/>
      <c r="F484" s="548"/>
      <c r="G484" s="548"/>
      <c r="H484" s="549"/>
      <c r="I484" s="548"/>
      <c r="J484" s="26"/>
      <c r="K484" s="410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</row>
    <row r="485" spans="1:32" ht="15.75" customHeight="1">
      <c r="A485" s="26"/>
      <c r="B485" s="438"/>
      <c r="C485" s="26"/>
      <c r="D485" s="405"/>
      <c r="E485" s="548"/>
      <c r="F485" s="548"/>
      <c r="G485" s="548"/>
      <c r="H485" s="549"/>
      <c r="I485" s="548"/>
      <c r="J485" s="26"/>
      <c r="K485" s="410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</row>
    <row r="486" spans="1:32" ht="15.75" customHeight="1">
      <c r="A486" s="26"/>
      <c r="B486" s="438"/>
      <c r="C486" s="26"/>
      <c r="D486" s="405"/>
      <c r="E486" s="548"/>
      <c r="F486" s="548"/>
      <c r="G486" s="548"/>
      <c r="H486" s="549"/>
      <c r="I486" s="548"/>
      <c r="J486" s="26"/>
      <c r="K486" s="410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</row>
    <row r="487" spans="1:32" ht="15.75" customHeight="1">
      <c r="A487" s="26"/>
      <c r="B487" s="438"/>
      <c r="C487" s="26"/>
      <c r="D487" s="405"/>
      <c r="E487" s="548"/>
      <c r="F487" s="548"/>
      <c r="G487" s="548"/>
      <c r="H487" s="549"/>
      <c r="I487" s="548"/>
      <c r="J487" s="26"/>
      <c r="K487" s="410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</row>
    <row r="488" spans="1:32" ht="15.75" customHeight="1">
      <c r="A488" s="26"/>
      <c r="B488" s="438"/>
      <c r="C488" s="26"/>
      <c r="D488" s="405"/>
      <c r="E488" s="548"/>
      <c r="F488" s="548"/>
      <c r="G488" s="548"/>
      <c r="H488" s="549"/>
      <c r="I488" s="548"/>
      <c r="J488" s="26"/>
      <c r="K488" s="410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</row>
    <row r="489" spans="1:32" ht="15.75" customHeight="1">
      <c r="A489" s="26"/>
      <c r="B489" s="438"/>
      <c r="C489" s="26"/>
      <c r="D489" s="405"/>
      <c r="E489" s="548"/>
      <c r="F489" s="548"/>
      <c r="G489" s="548"/>
      <c r="H489" s="549"/>
      <c r="I489" s="548"/>
      <c r="J489" s="26"/>
      <c r="K489" s="410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</row>
    <row r="490" spans="1:32" ht="15.75" customHeight="1">
      <c r="A490" s="26"/>
      <c r="B490" s="438"/>
      <c r="C490" s="26"/>
      <c r="D490" s="405"/>
      <c r="E490" s="548"/>
      <c r="F490" s="548"/>
      <c r="G490" s="548"/>
      <c r="H490" s="549"/>
      <c r="I490" s="548"/>
      <c r="J490" s="26"/>
      <c r="K490" s="410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</row>
    <row r="491" spans="1:32" ht="15.75" customHeight="1">
      <c r="A491" s="26"/>
      <c r="B491" s="438"/>
      <c r="C491" s="26"/>
      <c r="D491" s="405"/>
      <c r="E491" s="548"/>
      <c r="F491" s="548"/>
      <c r="G491" s="548"/>
      <c r="H491" s="549"/>
      <c r="I491" s="548"/>
      <c r="J491" s="26"/>
      <c r="K491" s="410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</row>
    <row r="492" spans="1:32" ht="15.75" customHeight="1">
      <c r="A492" s="26"/>
      <c r="B492" s="438"/>
      <c r="C492" s="26"/>
      <c r="D492" s="405"/>
      <c r="E492" s="548"/>
      <c r="F492" s="548"/>
      <c r="G492" s="548"/>
      <c r="H492" s="549"/>
      <c r="I492" s="548"/>
      <c r="J492" s="26"/>
      <c r="K492" s="410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</row>
    <row r="493" spans="1:32" ht="15.75" customHeight="1">
      <c r="A493" s="26"/>
      <c r="B493" s="438"/>
      <c r="C493" s="26"/>
      <c r="D493" s="405"/>
      <c r="E493" s="548"/>
      <c r="F493" s="548"/>
      <c r="G493" s="548"/>
      <c r="H493" s="549"/>
      <c r="I493" s="548"/>
      <c r="J493" s="26"/>
      <c r="K493" s="410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</row>
    <row r="494" spans="1:32" ht="15.75" customHeight="1">
      <c r="A494" s="26"/>
      <c r="B494" s="438"/>
      <c r="C494" s="26"/>
      <c r="D494" s="405"/>
      <c r="E494" s="548"/>
      <c r="F494" s="548"/>
      <c r="G494" s="548"/>
      <c r="H494" s="549"/>
      <c r="I494" s="548"/>
      <c r="J494" s="26"/>
      <c r="K494" s="410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</row>
    <row r="495" spans="1:32" ht="15.75" customHeight="1">
      <c r="A495" s="26"/>
      <c r="B495" s="438"/>
      <c r="C495" s="26"/>
      <c r="D495" s="405"/>
      <c r="E495" s="548"/>
      <c r="F495" s="548"/>
      <c r="G495" s="548"/>
      <c r="H495" s="549"/>
      <c r="I495" s="548"/>
      <c r="J495" s="26"/>
      <c r="K495" s="410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</row>
    <row r="496" spans="1:32" ht="15.75" customHeight="1">
      <c r="A496" s="26"/>
      <c r="B496" s="438"/>
      <c r="C496" s="26"/>
      <c r="D496" s="405"/>
      <c r="E496" s="548"/>
      <c r="F496" s="548"/>
      <c r="G496" s="548"/>
      <c r="H496" s="549"/>
      <c r="I496" s="548"/>
      <c r="J496" s="26"/>
      <c r="K496" s="410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</row>
    <row r="497" spans="1:32" ht="15.75" customHeight="1">
      <c r="A497" s="26"/>
      <c r="B497" s="438"/>
      <c r="C497" s="26"/>
      <c r="D497" s="405"/>
      <c r="E497" s="548"/>
      <c r="F497" s="548"/>
      <c r="G497" s="548"/>
      <c r="H497" s="549"/>
      <c r="I497" s="548"/>
      <c r="J497" s="26"/>
      <c r="K497" s="410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</row>
    <row r="498" spans="1:32" ht="15.75" customHeight="1">
      <c r="A498" s="26"/>
      <c r="B498" s="438"/>
      <c r="C498" s="26"/>
      <c r="D498" s="405"/>
      <c r="E498" s="548"/>
      <c r="F498" s="548"/>
      <c r="G498" s="548"/>
      <c r="H498" s="549"/>
      <c r="I498" s="548"/>
      <c r="J498" s="26"/>
      <c r="K498" s="410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</row>
    <row r="499" spans="1:32" ht="15.75" customHeight="1">
      <c r="A499" s="26"/>
      <c r="B499" s="438"/>
      <c r="C499" s="26"/>
      <c r="D499" s="405"/>
      <c r="E499" s="548"/>
      <c r="F499" s="548"/>
      <c r="G499" s="548"/>
      <c r="H499" s="549"/>
      <c r="I499" s="548"/>
      <c r="J499" s="26"/>
      <c r="K499" s="410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</row>
    <row r="500" spans="1:32" ht="15.75" customHeight="1">
      <c r="A500" s="26"/>
      <c r="B500" s="438"/>
      <c r="C500" s="26"/>
      <c r="D500" s="405"/>
      <c r="E500" s="548"/>
      <c r="F500" s="548"/>
      <c r="G500" s="548"/>
      <c r="H500" s="549"/>
      <c r="I500" s="548"/>
      <c r="J500" s="26"/>
      <c r="K500" s="410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</row>
    <row r="501" spans="1:32" ht="15.75" customHeight="1">
      <c r="A501" s="26"/>
      <c r="B501" s="438"/>
      <c r="C501" s="26"/>
      <c r="D501" s="405"/>
      <c r="E501" s="548"/>
      <c r="F501" s="548"/>
      <c r="G501" s="548"/>
      <c r="H501" s="549"/>
      <c r="I501" s="548"/>
      <c r="J501" s="26"/>
      <c r="K501" s="410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</row>
    <row r="502" spans="1:32" ht="15.75" customHeight="1">
      <c r="A502" s="26"/>
      <c r="B502" s="438"/>
      <c r="C502" s="26"/>
      <c r="D502" s="405"/>
      <c r="E502" s="548"/>
      <c r="F502" s="548"/>
      <c r="G502" s="548"/>
      <c r="H502" s="549"/>
      <c r="I502" s="548"/>
      <c r="J502" s="26"/>
      <c r="K502" s="410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</row>
    <row r="503" spans="1:32" ht="15.75" customHeight="1">
      <c r="A503" s="26"/>
      <c r="B503" s="438"/>
      <c r="C503" s="26"/>
      <c r="D503" s="405"/>
      <c r="E503" s="548"/>
      <c r="F503" s="548"/>
      <c r="G503" s="548"/>
      <c r="H503" s="549"/>
      <c r="I503" s="548"/>
      <c r="J503" s="26"/>
      <c r="K503" s="410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</row>
    <row r="504" spans="1:32" ht="15.75" customHeight="1">
      <c r="A504" s="26"/>
      <c r="B504" s="438"/>
      <c r="C504" s="26"/>
      <c r="D504" s="405"/>
      <c r="E504" s="548"/>
      <c r="F504" s="548"/>
      <c r="G504" s="548"/>
      <c r="H504" s="549"/>
      <c r="I504" s="548"/>
      <c r="J504" s="26"/>
      <c r="K504" s="410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</row>
    <row r="505" spans="1:32" ht="15.75" customHeight="1">
      <c r="A505" s="26"/>
      <c r="B505" s="438"/>
      <c r="C505" s="26"/>
      <c r="D505" s="405"/>
      <c r="E505" s="548"/>
      <c r="F505" s="548"/>
      <c r="G505" s="548"/>
      <c r="H505" s="549"/>
      <c r="I505" s="548"/>
      <c r="J505" s="26"/>
      <c r="K505" s="410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</row>
    <row r="506" spans="1:32" ht="15.75" customHeight="1">
      <c r="A506" s="26"/>
      <c r="B506" s="438"/>
      <c r="C506" s="26"/>
      <c r="D506" s="405"/>
      <c r="E506" s="548"/>
      <c r="F506" s="548"/>
      <c r="G506" s="548"/>
      <c r="H506" s="549"/>
      <c r="I506" s="548"/>
      <c r="J506" s="26"/>
      <c r="K506" s="410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</row>
    <row r="507" spans="1:32" ht="15.75" customHeight="1">
      <c r="A507" s="26"/>
      <c r="B507" s="438"/>
      <c r="C507" s="26"/>
      <c r="D507" s="405"/>
      <c r="E507" s="548"/>
      <c r="F507" s="548"/>
      <c r="G507" s="548"/>
      <c r="H507" s="549"/>
      <c r="I507" s="548"/>
      <c r="J507" s="26"/>
      <c r="K507" s="410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</row>
    <row r="508" spans="1:32" ht="15.75" customHeight="1">
      <c r="A508" s="26"/>
      <c r="B508" s="438"/>
      <c r="C508" s="26"/>
      <c r="D508" s="405"/>
      <c r="E508" s="548"/>
      <c r="F508" s="548"/>
      <c r="G508" s="548"/>
      <c r="H508" s="549"/>
      <c r="I508" s="548"/>
      <c r="J508" s="26"/>
      <c r="K508" s="410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</row>
    <row r="509" spans="1:32" ht="15.75" customHeight="1">
      <c r="A509" s="26"/>
      <c r="B509" s="438"/>
      <c r="C509" s="26"/>
      <c r="D509" s="405"/>
      <c r="E509" s="548"/>
      <c r="F509" s="548"/>
      <c r="G509" s="548"/>
      <c r="H509" s="549"/>
      <c r="I509" s="548"/>
      <c r="J509" s="26"/>
      <c r="K509" s="410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</row>
    <row r="510" spans="1:32" ht="15.75" customHeight="1">
      <c r="A510" s="26"/>
      <c r="B510" s="438"/>
      <c r="C510" s="26"/>
      <c r="D510" s="405"/>
      <c r="E510" s="548"/>
      <c r="F510" s="548"/>
      <c r="G510" s="548"/>
      <c r="H510" s="549"/>
      <c r="I510" s="548"/>
      <c r="J510" s="26"/>
      <c r="K510" s="410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</row>
    <row r="511" spans="1:32" ht="15.75" customHeight="1">
      <c r="A511" s="26"/>
      <c r="B511" s="438"/>
      <c r="C511" s="26"/>
      <c r="D511" s="405"/>
      <c r="E511" s="548"/>
      <c r="F511" s="548"/>
      <c r="G511" s="548"/>
      <c r="H511" s="549"/>
      <c r="I511" s="548"/>
      <c r="J511" s="26"/>
      <c r="K511" s="410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</row>
    <row r="512" spans="1:32" ht="15.75" customHeight="1">
      <c r="A512" s="26"/>
      <c r="B512" s="438"/>
      <c r="C512" s="26"/>
      <c r="D512" s="405"/>
      <c r="E512" s="548"/>
      <c r="F512" s="548"/>
      <c r="G512" s="548"/>
      <c r="H512" s="549"/>
      <c r="I512" s="548"/>
      <c r="J512" s="26"/>
      <c r="K512" s="410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</row>
    <row r="513" spans="1:32" ht="15.75" customHeight="1">
      <c r="A513" s="26"/>
      <c r="B513" s="438"/>
      <c r="C513" s="26"/>
      <c r="D513" s="405"/>
      <c r="E513" s="548"/>
      <c r="F513" s="548"/>
      <c r="G513" s="548"/>
      <c r="H513" s="549"/>
      <c r="I513" s="548"/>
      <c r="J513" s="26"/>
      <c r="K513" s="410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</row>
    <row r="514" spans="1:32" ht="15.75" customHeight="1">
      <c r="A514" s="26"/>
      <c r="B514" s="438"/>
      <c r="C514" s="26"/>
      <c r="D514" s="405"/>
      <c r="E514" s="548"/>
      <c r="F514" s="548"/>
      <c r="G514" s="548"/>
      <c r="H514" s="549"/>
      <c r="I514" s="548"/>
      <c r="J514" s="26"/>
      <c r="K514" s="410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</row>
    <row r="515" spans="1:32" ht="15.75" customHeight="1">
      <c r="A515" s="26"/>
      <c r="B515" s="438"/>
      <c r="C515" s="26"/>
      <c r="D515" s="405"/>
      <c r="E515" s="548"/>
      <c r="F515" s="548"/>
      <c r="G515" s="548"/>
      <c r="H515" s="549"/>
      <c r="I515" s="548"/>
      <c r="J515" s="26"/>
      <c r="K515" s="410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</row>
    <row r="516" spans="1:32" ht="15.75" customHeight="1">
      <c r="A516" s="26"/>
      <c r="B516" s="438"/>
      <c r="C516" s="26"/>
      <c r="D516" s="405"/>
      <c r="E516" s="548"/>
      <c r="F516" s="548"/>
      <c r="G516" s="548"/>
      <c r="H516" s="549"/>
      <c r="I516" s="548"/>
      <c r="J516" s="26"/>
      <c r="K516" s="410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</row>
    <row r="517" spans="1:32" ht="15.75" customHeight="1">
      <c r="A517" s="26"/>
      <c r="B517" s="438"/>
      <c r="C517" s="26"/>
      <c r="D517" s="405"/>
      <c r="E517" s="548"/>
      <c r="F517" s="548"/>
      <c r="G517" s="548"/>
      <c r="H517" s="549"/>
      <c r="I517" s="548"/>
      <c r="J517" s="26"/>
      <c r="K517" s="410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</row>
    <row r="518" spans="1:32" ht="15.75" customHeight="1">
      <c r="A518" s="26"/>
      <c r="B518" s="438"/>
      <c r="C518" s="26"/>
      <c r="D518" s="405"/>
      <c r="E518" s="548"/>
      <c r="F518" s="548"/>
      <c r="G518" s="548"/>
      <c r="H518" s="549"/>
      <c r="I518" s="548"/>
      <c r="J518" s="26"/>
      <c r="K518" s="410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</row>
    <row r="519" spans="1:32" ht="15.75" customHeight="1">
      <c r="A519" s="26"/>
      <c r="B519" s="438"/>
      <c r="C519" s="26"/>
      <c r="D519" s="405"/>
      <c r="E519" s="548"/>
      <c r="F519" s="548"/>
      <c r="G519" s="548"/>
      <c r="H519" s="549"/>
      <c r="I519" s="548"/>
      <c r="J519" s="26"/>
      <c r="K519" s="410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</row>
    <row r="520" spans="1:32" ht="15.75" customHeight="1">
      <c r="A520" s="26"/>
      <c r="B520" s="438"/>
      <c r="C520" s="26"/>
      <c r="D520" s="405"/>
      <c r="E520" s="548"/>
      <c r="F520" s="548"/>
      <c r="G520" s="548"/>
      <c r="H520" s="549"/>
      <c r="I520" s="548"/>
      <c r="J520" s="26"/>
      <c r="K520" s="410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</row>
    <row r="521" spans="1:32" ht="15.75" customHeight="1">
      <c r="A521" s="26"/>
      <c r="B521" s="438"/>
      <c r="C521" s="26"/>
      <c r="D521" s="405"/>
      <c r="E521" s="548"/>
      <c r="F521" s="548"/>
      <c r="G521" s="548"/>
      <c r="H521" s="549"/>
      <c r="I521" s="548"/>
      <c r="J521" s="26"/>
      <c r="K521" s="410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</row>
    <row r="522" spans="1:32" ht="15.75" customHeight="1">
      <c r="A522" s="26"/>
      <c r="B522" s="438"/>
      <c r="C522" s="26"/>
      <c r="D522" s="405"/>
      <c r="E522" s="548"/>
      <c r="F522" s="548"/>
      <c r="G522" s="548"/>
      <c r="H522" s="549"/>
      <c r="I522" s="548"/>
      <c r="J522" s="26"/>
      <c r="K522" s="410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</row>
    <row r="523" spans="1:32" ht="15.75" customHeight="1">
      <c r="A523" s="26"/>
      <c r="B523" s="438"/>
      <c r="C523" s="26"/>
      <c r="D523" s="405"/>
      <c r="E523" s="548"/>
      <c r="F523" s="548"/>
      <c r="G523" s="548"/>
      <c r="H523" s="549"/>
      <c r="I523" s="548"/>
      <c r="J523" s="26"/>
      <c r="K523" s="410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</row>
    <row r="524" spans="1:32" ht="15.75" customHeight="1">
      <c r="A524" s="26"/>
      <c r="B524" s="438"/>
      <c r="C524" s="26"/>
      <c r="D524" s="405"/>
      <c r="E524" s="548"/>
      <c r="F524" s="548"/>
      <c r="G524" s="548"/>
      <c r="H524" s="549"/>
      <c r="I524" s="548"/>
      <c r="J524" s="26"/>
      <c r="K524" s="410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</row>
    <row r="525" spans="1:32" ht="15.75" customHeight="1">
      <c r="A525" s="26"/>
      <c r="B525" s="438"/>
      <c r="C525" s="26"/>
      <c r="D525" s="405"/>
      <c r="E525" s="548"/>
      <c r="F525" s="548"/>
      <c r="G525" s="548"/>
      <c r="H525" s="549"/>
      <c r="I525" s="548"/>
      <c r="J525" s="26"/>
      <c r="K525" s="410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</row>
    <row r="526" spans="1:32" ht="15.75" customHeight="1">
      <c r="A526" s="26"/>
      <c r="B526" s="438"/>
      <c r="C526" s="26"/>
      <c r="D526" s="405"/>
      <c r="E526" s="548"/>
      <c r="F526" s="548"/>
      <c r="G526" s="548"/>
      <c r="H526" s="549"/>
      <c r="I526" s="548"/>
      <c r="J526" s="26"/>
      <c r="K526" s="410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</row>
    <row r="527" spans="1:32" ht="15.75" customHeight="1">
      <c r="A527" s="26"/>
      <c r="B527" s="438"/>
      <c r="C527" s="26"/>
      <c r="D527" s="405"/>
      <c r="E527" s="548"/>
      <c r="F527" s="548"/>
      <c r="G527" s="548"/>
      <c r="H527" s="549"/>
      <c r="I527" s="548"/>
      <c r="J527" s="26"/>
      <c r="K527" s="410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</row>
    <row r="528" spans="1:32" ht="15.75" customHeight="1">
      <c r="A528" s="26"/>
      <c r="B528" s="438"/>
      <c r="C528" s="26"/>
      <c r="D528" s="405"/>
      <c r="E528" s="548"/>
      <c r="F528" s="548"/>
      <c r="G528" s="548"/>
      <c r="H528" s="549"/>
      <c r="I528" s="548"/>
      <c r="J528" s="26"/>
      <c r="K528" s="410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</row>
    <row r="529" spans="1:32" ht="15.75" customHeight="1">
      <c r="A529" s="26"/>
      <c r="B529" s="438"/>
      <c r="C529" s="26"/>
      <c r="D529" s="405"/>
      <c r="E529" s="548"/>
      <c r="F529" s="548"/>
      <c r="G529" s="548"/>
      <c r="H529" s="549"/>
      <c r="I529" s="548"/>
      <c r="J529" s="26"/>
      <c r="K529" s="410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</row>
    <row r="530" spans="1:32" ht="15.75" customHeight="1">
      <c r="A530" s="26"/>
      <c r="B530" s="438"/>
      <c r="C530" s="26"/>
      <c r="D530" s="405"/>
      <c r="E530" s="548"/>
      <c r="F530" s="548"/>
      <c r="G530" s="548"/>
      <c r="H530" s="549"/>
      <c r="I530" s="548"/>
      <c r="J530" s="26"/>
      <c r="K530" s="410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</row>
    <row r="531" spans="1:32" ht="15.75" customHeight="1">
      <c r="A531" s="26"/>
      <c r="B531" s="438"/>
      <c r="C531" s="26"/>
      <c r="D531" s="405"/>
      <c r="E531" s="548"/>
      <c r="F531" s="548"/>
      <c r="G531" s="548"/>
      <c r="H531" s="549"/>
      <c r="I531" s="548"/>
      <c r="J531" s="26"/>
      <c r="K531" s="410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</row>
    <row r="532" spans="1:32" ht="15.75" customHeight="1">
      <c r="A532" s="26"/>
      <c r="B532" s="438"/>
      <c r="C532" s="26"/>
      <c r="D532" s="405"/>
      <c r="E532" s="548"/>
      <c r="F532" s="548"/>
      <c r="G532" s="548"/>
      <c r="H532" s="549"/>
      <c r="I532" s="548"/>
      <c r="J532" s="26"/>
      <c r="K532" s="410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</row>
    <row r="533" spans="1:32" ht="15.75" customHeight="1">
      <c r="A533" s="26"/>
      <c r="B533" s="438"/>
      <c r="C533" s="26"/>
      <c r="D533" s="405"/>
      <c r="E533" s="548"/>
      <c r="F533" s="548"/>
      <c r="G533" s="548"/>
      <c r="H533" s="549"/>
      <c r="I533" s="548"/>
      <c r="J533" s="26"/>
      <c r="K533" s="410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</row>
    <row r="534" spans="1:32" ht="15.75" customHeight="1">
      <c r="A534" s="26"/>
      <c r="B534" s="438"/>
      <c r="C534" s="26"/>
      <c r="D534" s="405"/>
      <c r="E534" s="548"/>
      <c r="F534" s="548"/>
      <c r="G534" s="548"/>
      <c r="H534" s="549"/>
      <c r="I534" s="548"/>
      <c r="J534" s="26"/>
      <c r="K534" s="410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</row>
    <row r="535" spans="1:32" ht="15.75" customHeight="1">
      <c r="A535" s="26"/>
      <c r="B535" s="438"/>
      <c r="C535" s="26"/>
      <c r="D535" s="405"/>
      <c r="E535" s="548"/>
      <c r="F535" s="548"/>
      <c r="G535" s="548"/>
      <c r="H535" s="549"/>
      <c r="I535" s="548"/>
      <c r="J535" s="26"/>
      <c r="K535" s="410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</row>
    <row r="536" spans="1:32" ht="15.75" customHeight="1">
      <c r="A536" s="26"/>
      <c r="B536" s="438"/>
      <c r="C536" s="26"/>
      <c r="D536" s="405"/>
      <c r="E536" s="548"/>
      <c r="F536" s="548"/>
      <c r="G536" s="548"/>
      <c r="H536" s="549"/>
      <c r="I536" s="548"/>
      <c r="J536" s="26"/>
      <c r="K536" s="410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</row>
    <row r="537" spans="1:32" ht="15.75" customHeight="1">
      <c r="A537" s="26"/>
      <c r="B537" s="438"/>
      <c r="C537" s="26"/>
      <c r="D537" s="405"/>
      <c r="E537" s="548"/>
      <c r="F537" s="548"/>
      <c r="G537" s="548"/>
      <c r="H537" s="549"/>
      <c r="I537" s="548"/>
      <c r="J537" s="26"/>
      <c r="K537" s="410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</row>
    <row r="538" spans="1:32" ht="15.75" customHeight="1">
      <c r="A538" s="26"/>
      <c r="B538" s="438"/>
      <c r="C538" s="26"/>
      <c r="D538" s="405"/>
      <c r="E538" s="548"/>
      <c r="F538" s="548"/>
      <c r="G538" s="548"/>
      <c r="H538" s="549"/>
      <c r="I538" s="548"/>
      <c r="J538" s="26"/>
      <c r="K538" s="410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</row>
    <row r="539" spans="1:32" ht="15.75" customHeight="1">
      <c r="A539" s="26"/>
      <c r="B539" s="438"/>
      <c r="C539" s="26"/>
      <c r="D539" s="405"/>
      <c r="E539" s="548"/>
      <c r="F539" s="548"/>
      <c r="G539" s="548"/>
      <c r="H539" s="549"/>
      <c r="I539" s="548"/>
      <c r="J539" s="26"/>
      <c r="K539" s="410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</row>
    <row r="540" spans="1:32" ht="15.75" customHeight="1">
      <c r="A540" s="26"/>
      <c r="B540" s="438"/>
      <c r="C540" s="26"/>
      <c r="D540" s="405"/>
      <c r="E540" s="548"/>
      <c r="F540" s="548"/>
      <c r="G540" s="548"/>
      <c r="H540" s="549"/>
      <c r="I540" s="548"/>
      <c r="J540" s="26"/>
      <c r="K540" s="410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</row>
    <row r="541" spans="1:32" ht="15.75" customHeight="1">
      <c r="A541" s="26"/>
      <c r="B541" s="438"/>
      <c r="C541" s="26"/>
      <c r="D541" s="405"/>
      <c r="E541" s="548"/>
      <c r="F541" s="548"/>
      <c r="G541" s="548"/>
      <c r="H541" s="549"/>
      <c r="I541" s="548"/>
      <c r="J541" s="26"/>
      <c r="K541" s="410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</row>
    <row r="542" spans="1:32" ht="15.75" customHeight="1">
      <c r="A542" s="26"/>
      <c r="B542" s="438"/>
      <c r="C542" s="26"/>
      <c r="D542" s="405"/>
      <c r="E542" s="548"/>
      <c r="F542" s="548"/>
      <c r="G542" s="548"/>
      <c r="H542" s="549"/>
      <c r="I542" s="548"/>
      <c r="J542" s="26"/>
      <c r="K542" s="410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</row>
    <row r="543" spans="1:32" ht="15.75" customHeight="1">
      <c r="A543" s="26"/>
      <c r="B543" s="438"/>
      <c r="C543" s="26"/>
      <c r="D543" s="405"/>
      <c r="E543" s="548"/>
      <c r="F543" s="548"/>
      <c r="G543" s="548"/>
      <c r="H543" s="549"/>
      <c r="I543" s="548"/>
      <c r="J543" s="26"/>
      <c r="K543" s="410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</row>
    <row r="544" spans="1:32" ht="15.75" customHeight="1">
      <c r="A544" s="26"/>
      <c r="B544" s="438"/>
      <c r="C544" s="26"/>
      <c r="D544" s="405"/>
      <c r="E544" s="548"/>
      <c r="F544" s="548"/>
      <c r="G544" s="548"/>
      <c r="H544" s="549"/>
      <c r="I544" s="548"/>
      <c r="J544" s="26"/>
      <c r="K544" s="410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</row>
    <row r="545" spans="1:32" ht="15.75" customHeight="1">
      <c r="A545" s="26"/>
      <c r="B545" s="438"/>
      <c r="C545" s="26"/>
      <c r="D545" s="405"/>
      <c r="E545" s="548"/>
      <c r="F545" s="548"/>
      <c r="G545" s="548"/>
      <c r="H545" s="549"/>
      <c r="I545" s="548"/>
      <c r="J545" s="26"/>
      <c r="K545" s="410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</row>
    <row r="546" spans="1:32" ht="15.75" customHeight="1">
      <c r="A546" s="26"/>
      <c r="B546" s="438"/>
      <c r="C546" s="26"/>
      <c r="D546" s="405"/>
      <c r="E546" s="548"/>
      <c r="F546" s="548"/>
      <c r="G546" s="548"/>
      <c r="H546" s="549"/>
      <c r="I546" s="548"/>
      <c r="J546" s="26"/>
      <c r="K546" s="410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</row>
    <row r="547" spans="1:32" ht="15.75" customHeight="1">
      <c r="A547" s="26"/>
      <c r="B547" s="438"/>
      <c r="C547" s="26"/>
      <c r="D547" s="405"/>
      <c r="E547" s="548"/>
      <c r="F547" s="548"/>
      <c r="G547" s="548"/>
      <c r="H547" s="549"/>
      <c r="I547" s="548"/>
      <c r="J547" s="26"/>
      <c r="K547" s="410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</row>
    <row r="548" spans="1:32" ht="15.75" customHeight="1">
      <c r="A548" s="26"/>
      <c r="B548" s="438"/>
      <c r="C548" s="26"/>
      <c r="D548" s="405"/>
      <c r="E548" s="548"/>
      <c r="F548" s="548"/>
      <c r="G548" s="548"/>
      <c r="H548" s="549"/>
      <c r="I548" s="548"/>
      <c r="J548" s="26"/>
      <c r="K548" s="410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</row>
    <row r="549" spans="1:32" ht="15.75" customHeight="1">
      <c r="A549" s="26"/>
      <c r="B549" s="438"/>
      <c r="C549" s="26"/>
      <c r="D549" s="405"/>
      <c r="E549" s="548"/>
      <c r="F549" s="548"/>
      <c r="G549" s="548"/>
      <c r="H549" s="549"/>
      <c r="I549" s="548"/>
      <c r="J549" s="26"/>
      <c r="K549" s="410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</row>
    <row r="550" spans="1:32" ht="15.75" customHeight="1">
      <c r="A550" s="26"/>
      <c r="B550" s="438"/>
      <c r="C550" s="26"/>
      <c r="D550" s="405"/>
      <c r="E550" s="548"/>
      <c r="F550" s="548"/>
      <c r="G550" s="548"/>
      <c r="H550" s="549"/>
      <c r="I550" s="548"/>
      <c r="J550" s="26"/>
      <c r="K550" s="410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</row>
    <row r="551" spans="1:32" ht="15.75" customHeight="1">
      <c r="A551" s="26"/>
      <c r="B551" s="438"/>
      <c r="C551" s="26"/>
      <c r="D551" s="405"/>
      <c r="E551" s="548"/>
      <c r="F551" s="548"/>
      <c r="G551" s="548"/>
      <c r="H551" s="549"/>
      <c r="I551" s="548"/>
      <c r="J551" s="26"/>
      <c r="K551" s="410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</row>
    <row r="552" spans="1:32" ht="15.75" customHeight="1">
      <c r="A552" s="26"/>
      <c r="B552" s="438"/>
      <c r="C552" s="26"/>
      <c r="D552" s="405"/>
      <c r="E552" s="548"/>
      <c r="F552" s="548"/>
      <c r="G552" s="548"/>
      <c r="H552" s="549"/>
      <c r="I552" s="548"/>
      <c r="J552" s="26"/>
      <c r="K552" s="410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</row>
    <row r="553" spans="1:32" ht="15.75" customHeight="1">
      <c r="A553" s="26"/>
      <c r="B553" s="438"/>
      <c r="C553" s="26"/>
      <c r="D553" s="405"/>
      <c r="E553" s="548"/>
      <c r="F553" s="548"/>
      <c r="G553" s="548"/>
      <c r="H553" s="549"/>
      <c r="I553" s="548"/>
      <c r="J553" s="26"/>
      <c r="K553" s="410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</row>
    <row r="554" spans="1:32" ht="15.75" customHeight="1">
      <c r="A554" s="26"/>
      <c r="B554" s="438"/>
      <c r="C554" s="26"/>
      <c r="D554" s="405"/>
      <c r="E554" s="548"/>
      <c r="F554" s="548"/>
      <c r="G554" s="548"/>
      <c r="H554" s="549"/>
      <c r="I554" s="548"/>
      <c r="J554" s="26"/>
      <c r="K554" s="410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</row>
    <row r="555" spans="1:32" ht="15.75" customHeight="1">
      <c r="A555" s="26"/>
      <c r="B555" s="438"/>
      <c r="C555" s="26"/>
      <c r="D555" s="405"/>
      <c r="E555" s="548"/>
      <c r="F555" s="548"/>
      <c r="G555" s="548"/>
      <c r="H555" s="549"/>
      <c r="I555" s="548"/>
      <c r="J555" s="26"/>
      <c r="K555" s="410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</row>
    <row r="556" spans="1:32" ht="15.75" customHeight="1">
      <c r="A556" s="26"/>
      <c r="B556" s="438"/>
      <c r="C556" s="26"/>
      <c r="D556" s="405"/>
      <c r="E556" s="548"/>
      <c r="F556" s="548"/>
      <c r="G556" s="548"/>
      <c r="H556" s="549"/>
      <c r="I556" s="548"/>
      <c r="J556" s="26"/>
      <c r="K556" s="410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</row>
    <row r="557" spans="1:32" ht="15.75" customHeight="1">
      <c r="A557" s="26"/>
      <c r="B557" s="438"/>
      <c r="C557" s="26"/>
      <c r="D557" s="405"/>
      <c r="E557" s="548"/>
      <c r="F557" s="548"/>
      <c r="G557" s="548"/>
      <c r="H557" s="549"/>
      <c r="I557" s="548"/>
      <c r="J557" s="26"/>
      <c r="K557" s="410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</row>
    <row r="558" spans="1:32" ht="15.75" customHeight="1">
      <c r="A558" s="26"/>
      <c r="B558" s="438"/>
      <c r="C558" s="26"/>
      <c r="D558" s="405"/>
      <c r="E558" s="548"/>
      <c r="F558" s="548"/>
      <c r="G558" s="548"/>
      <c r="H558" s="549"/>
      <c r="I558" s="548"/>
      <c r="J558" s="26"/>
      <c r="K558" s="410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</row>
    <row r="559" spans="1:32" ht="15.75" customHeight="1">
      <c r="A559" s="26"/>
      <c r="B559" s="438"/>
      <c r="C559" s="26"/>
      <c r="D559" s="405"/>
      <c r="E559" s="548"/>
      <c r="F559" s="548"/>
      <c r="G559" s="548"/>
      <c r="H559" s="549"/>
      <c r="I559" s="548"/>
      <c r="J559" s="26"/>
      <c r="K559" s="410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</row>
    <row r="560" spans="1:32" ht="15.75" customHeight="1">
      <c r="A560" s="26"/>
      <c r="B560" s="438"/>
      <c r="C560" s="26"/>
      <c r="D560" s="405"/>
      <c r="E560" s="548"/>
      <c r="F560" s="548"/>
      <c r="G560" s="548"/>
      <c r="H560" s="549"/>
      <c r="I560" s="548"/>
      <c r="J560" s="26"/>
      <c r="K560" s="410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</row>
    <row r="561" spans="1:32" ht="15.75" customHeight="1">
      <c r="A561" s="26"/>
      <c r="B561" s="438"/>
      <c r="C561" s="26"/>
      <c r="D561" s="405"/>
      <c r="E561" s="548"/>
      <c r="F561" s="548"/>
      <c r="G561" s="548"/>
      <c r="H561" s="549"/>
      <c r="I561" s="548"/>
      <c r="J561" s="26"/>
      <c r="K561" s="410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</row>
    <row r="562" spans="1:32" ht="15.75" customHeight="1">
      <c r="A562" s="26"/>
      <c r="B562" s="438"/>
      <c r="C562" s="26"/>
      <c r="D562" s="405"/>
      <c r="E562" s="548"/>
      <c r="F562" s="548"/>
      <c r="G562" s="548"/>
      <c r="H562" s="549"/>
      <c r="I562" s="548"/>
      <c r="J562" s="26"/>
      <c r="K562" s="410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</row>
    <row r="563" spans="1:32" ht="15.75" customHeight="1">
      <c r="A563" s="26"/>
      <c r="B563" s="438"/>
      <c r="C563" s="26"/>
      <c r="D563" s="405"/>
      <c r="E563" s="548"/>
      <c r="F563" s="548"/>
      <c r="G563" s="548"/>
      <c r="H563" s="549"/>
      <c r="I563" s="548"/>
      <c r="J563" s="26"/>
      <c r="K563" s="410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</row>
    <row r="564" spans="1:32" ht="15.75" customHeight="1">
      <c r="A564" s="26"/>
      <c r="B564" s="438"/>
      <c r="C564" s="26"/>
      <c r="D564" s="405"/>
      <c r="E564" s="548"/>
      <c r="F564" s="548"/>
      <c r="G564" s="548"/>
      <c r="H564" s="549"/>
      <c r="I564" s="548"/>
      <c r="J564" s="26"/>
      <c r="K564" s="410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</row>
    <row r="565" spans="1:32" ht="15.75" customHeight="1">
      <c r="A565" s="26"/>
      <c r="B565" s="438"/>
      <c r="C565" s="26"/>
      <c r="D565" s="405"/>
      <c r="E565" s="548"/>
      <c r="F565" s="548"/>
      <c r="G565" s="548"/>
      <c r="H565" s="549"/>
      <c r="I565" s="548"/>
      <c r="J565" s="26"/>
      <c r="K565" s="410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</row>
    <row r="566" spans="1:32" ht="15.75" customHeight="1">
      <c r="A566" s="26"/>
      <c r="B566" s="438"/>
      <c r="C566" s="26"/>
      <c r="D566" s="405"/>
      <c r="E566" s="548"/>
      <c r="F566" s="548"/>
      <c r="G566" s="548"/>
      <c r="H566" s="549"/>
      <c r="I566" s="548"/>
      <c r="J566" s="26"/>
      <c r="K566" s="410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</row>
    <row r="567" spans="1:32" ht="15.75" customHeight="1">
      <c r="A567" s="26"/>
      <c r="B567" s="438"/>
      <c r="C567" s="26"/>
      <c r="D567" s="405"/>
      <c r="E567" s="548"/>
      <c r="F567" s="548"/>
      <c r="G567" s="548"/>
      <c r="H567" s="549"/>
      <c r="I567" s="548"/>
      <c r="J567" s="26"/>
      <c r="K567" s="410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</row>
    <row r="568" spans="1:32" ht="15.75" customHeight="1">
      <c r="A568" s="26"/>
      <c r="B568" s="438"/>
      <c r="C568" s="26"/>
      <c r="D568" s="405"/>
      <c r="E568" s="548"/>
      <c r="F568" s="548"/>
      <c r="G568" s="548"/>
      <c r="H568" s="549"/>
      <c r="I568" s="548"/>
      <c r="J568" s="26"/>
      <c r="K568" s="410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</row>
    <row r="569" spans="1:32" ht="15.75" customHeight="1">
      <c r="A569" s="26"/>
      <c r="B569" s="438"/>
      <c r="C569" s="26"/>
      <c r="D569" s="405"/>
      <c r="E569" s="548"/>
      <c r="F569" s="548"/>
      <c r="G569" s="548"/>
      <c r="H569" s="549"/>
      <c r="I569" s="548"/>
      <c r="J569" s="26"/>
      <c r="K569" s="410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</row>
    <row r="570" spans="1:32" ht="15.75" customHeight="1">
      <c r="A570" s="26"/>
      <c r="B570" s="438"/>
      <c r="C570" s="26"/>
      <c r="D570" s="405"/>
      <c r="E570" s="548"/>
      <c r="F570" s="548"/>
      <c r="G570" s="548"/>
      <c r="H570" s="549"/>
      <c r="I570" s="548"/>
      <c r="J570" s="26"/>
      <c r="K570" s="410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</row>
    <row r="571" spans="1:32" ht="15.75" customHeight="1">
      <c r="A571" s="26"/>
      <c r="B571" s="438"/>
      <c r="C571" s="26"/>
      <c r="D571" s="405"/>
      <c r="E571" s="548"/>
      <c r="F571" s="548"/>
      <c r="G571" s="548"/>
      <c r="H571" s="549"/>
      <c r="I571" s="548"/>
      <c r="J571" s="26"/>
      <c r="K571" s="410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</row>
    <row r="572" spans="1:32" ht="15.75" customHeight="1">
      <c r="A572" s="26"/>
      <c r="B572" s="438"/>
      <c r="C572" s="26"/>
      <c r="D572" s="405"/>
      <c r="E572" s="548"/>
      <c r="F572" s="548"/>
      <c r="G572" s="548"/>
      <c r="H572" s="549"/>
      <c r="I572" s="548"/>
      <c r="J572" s="26"/>
      <c r="K572" s="410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</row>
    <row r="573" spans="1:32" ht="15.75" customHeight="1">
      <c r="A573" s="26"/>
      <c r="B573" s="438"/>
      <c r="C573" s="26"/>
      <c r="D573" s="405"/>
      <c r="E573" s="548"/>
      <c r="F573" s="548"/>
      <c r="G573" s="548"/>
      <c r="H573" s="549"/>
      <c r="I573" s="548"/>
      <c r="J573" s="26"/>
      <c r="K573" s="410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</row>
    <row r="574" spans="1:32" ht="15.75" customHeight="1">
      <c r="A574" s="26"/>
      <c r="B574" s="438"/>
      <c r="C574" s="26"/>
      <c r="D574" s="405"/>
      <c r="E574" s="548"/>
      <c r="F574" s="548"/>
      <c r="G574" s="548"/>
      <c r="H574" s="549"/>
      <c r="I574" s="548"/>
      <c r="J574" s="26"/>
      <c r="K574" s="410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</row>
    <row r="575" spans="1:32" ht="15.75" customHeight="1">
      <c r="A575" s="26"/>
      <c r="B575" s="438"/>
      <c r="C575" s="26"/>
      <c r="D575" s="405"/>
      <c r="E575" s="548"/>
      <c r="F575" s="548"/>
      <c r="G575" s="548"/>
      <c r="H575" s="549"/>
      <c r="I575" s="548"/>
      <c r="J575" s="26"/>
      <c r="K575" s="410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</row>
    <row r="576" spans="1:32" ht="15.75" customHeight="1">
      <c r="A576" s="26"/>
      <c r="B576" s="438"/>
      <c r="C576" s="26"/>
      <c r="D576" s="405"/>
      <c r="E576" s="548"/>
      <c r="F576" s="548"/>
      <c r="G576" s="548"/>
      <c r="H576" s="549"/>
      <c r="I576" s="548"/>
      <c r="J576" s="26"/>
      <c r="K576" s="410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</row>
    <row r="577" spans="1:32" ht="15.75" customHeight="1">
      <c r="A577" s="26"/>
      <c r="B577" s="438"/>
      <c r="C577" s="26"/>
      <c r="D577" s="405"/>
      <c r="E577" s="548"/>
      <c r="F577" s="548"/>
      <c r="G577" s="548"/>
      <c r="H577" s="549"/>
      <c r="I577" s="548"/>
      <c r="J577" s="26"/>
      <c r="K577" s="410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</row>
    <row r="578" spans="1:32" ht="15.75" customHeight="1">
      <c r="A578" s="26"/>
      <c r="B578" s="438"/>
      <c r="C578" s="26"/>
      <c r="D578" s="405"/>
      <c r="E578" s="548"/>
      <c r="F578" s="548"/>
      <c r="G578" s="548"/>
      <c r="H578" s="549"/>
      <c r="I578" s="548"/>
      <c r="J578" s="26"/>
      <c r="K578" s="410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</row>
    <row r="579" spans="1:32" ht="15.75" customHeight="1">
      <c r="A579" s="26"/>
      <c r="B579" s="438"/>
      <c r="C579" s="26"/>
      <c r="D579" s="405"/>
      <c r="E579" s="548"/>
      <c r="F579" s="548"/>
      <c r="G579" s="548"/>
      <c r="H579" s="549"/>
      <c r="I579" s="548"/>
      <c r="J579" s="26"/>
      <c r="K579" s="410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</row>
    <row r="580" spans="1:32" ht="15.75" customHeight="1">
      <c r="A580" s="26"/>
      <c r="B580" s="438"/>
      <c r="C580" s="26"/>
      <c r="D580" s="405"/>
      <c r="E580" s="548"/>
      <c r="F580" s="548"/>
      <c r="G580" s="548"/>
      <c r="H580" s="549"/>
      <c r="I580" s="548"/>
      <c r="J580" s="26"/>
      <c r="K580" s="410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</row>
    <row r="581" spans="1:32" ht="15.75" customHeight="1">
      <c r="A581" s="26"/>
      <c r="B581" s="438"/>
      <c r="C581" s="26"/>
      <c r="D581" s="405"/>
      <c r="E581" s="548"/>
      <c r="F581" s="548"/>
      <c r="G581" s="548"/>
      <c r="H581" s="549"/>
      <c r="I581" s="548"/>
      <c r="J581" s="26"/>
      <c r="K581" s="410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</row>
    <row r="582" spans="1:32" ht="15.75" customHeight="1">
      <c r="A582" s="26"/>
      <c r="B582" s="438"/>
      <c r="C582" s="26"/>
      <c r="D582" s="405"/>
      <c r="E582" s="548"/>
      <c r="F582" s="548"/>
      <c r="G582" s="548"/>
      <c r="H582" s="549"/>
      <c r="I582" s="548"/>
      <c r="J582" s="26"/>
      <c r="K582" s="410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</row>
    <row r="583" spans="1:32" ht="15.75" customHeight="1">
      <c r="A583" s="26"/>
      <c r="B583" s="438"/>
      <c r="C583" s="26"/>
      <c r="D583" s="405"/>
      <c r="E583" s="548"/>
      <c r="F583" s="548"/>
      <c r="G583" s="548"/>
      <c r="H583" s="549"/>
      <c r="I583" s="548"/>
      <c r="J583" s="26"/>
      <c r="K583" s="410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</row>
    <row r="584" spans="1:32" ht="15.75" customHeight="1">
      <c r="A584" s="26"/>
      <c r="B584" s="438"/>
      <c r="C584" s="26"/>
      <c r="D584" s="405"/>
      <c r="E584" s="548"/>
      <c r="F584" s="548"/>
      <c r="G584" s="548"/>
      <c r="H584" s="549"/>
      <c r="I584" s="548"/>
      <c r="J584" s="26"/>
      <c r="K584" s="410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</row>
    <row r="585" spans="1:32" ht="15.75" customHeight="1">
      <c r="A585" s="26"/>
      <c r="B585" s="438"/>
      <c r="C585" s="26"/>
      <c r="D585" s="405"/>
      <c r="E585" s="548"/>
      <c r="F585" s="548"/>
      <c r="G585" s="548"/>
      <c r="H585" s="549"/>
      <c r="I585" s="548"/>
      <c r="J585" s="26"/>
      <c r="K585" s="410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</row>
    <row r="586" spans="1:32" ht="15.75" customHeight="1">
      <c r="A586" s="26"/>
      <c r="B586" s="438"/>
      <c r="C586" s="26"/>
      <c r="D586" s="405"/>
      <c r="E586" s="548"/>
      <c r="F586" s="548"/>
      <c r="G586" s="548"/>
      <c r="H586" s="549"/>
      <c r="I586" s="548"/>
      <c r="J586" s="26"/>
      <c r="K586" s="410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</row>
    <row r="587" spans="1:32" ht="15.75" customHeight="1">
      <c r="A587" s="26"/>
      <c r="B587" s="438"/>
      <c r="C587" s="26"/>
      <c r="D587" s="405"/>
      <c r="E587" s="548"/>
      <c r="F587" s="548"/>
      <c r="G587" s="548"/>
      <c r="H587" s="549"/>
      <c r="I587" s="548"/>
      <c r="J587" s="26"/>
      <c r="K587" s="410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</row>
    <row r="588" spans="1:32" ht="15.75" customHeight="1">
      <c r="A588" s="26"/>
      <c r="B588" s="438"/>
      <c r="C588" s="26"/>
      <c r="D588" s="405"/>
      <c r="E588" s="548"/>
      <c r="F588" s="548"/>
      <c r="G588" s="548"/>
      <c r="H588" s="549"/>
      <c r="I588" s="548"/>
      <c r="J588" s="26"/>
      <c r="K588" s="410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</row>
    <row r="589" spans="1:32" ht="15.75" customHeight="1">
      <c r="A589" s="26"/>
      <c r="B589" s="438"/>
      <c r="C589" s="26"/>
      <c r="D589" s="405"/>
      <c r="E589" s="548"/>
      <c r="F589" s="548"/>
      <c r="G589" s="548"/>
      <c r="H589" s="549"/>
      <c r="I589" s="548"/>
      <c r="J589" s="26"/>
      <c r="K589" s="410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</row>
    <row r="590" spans="1:32" ht="15.75" customHeight="1">
      <c r="A590" s="26"/>
      <c r="B590" s="438"/>
      <c r="C590" s="26"/>
      <c r="D590" s="405"/>
      <c r="E590" s="548"/>
      <c r="F590" s="548"/>
      <c r="G590" s="548"/>
      <c r="H590" s="549"/>
      <c r="I590" s="548"/>
      <c r="J590" s="26"/>
      <c r="K590" s="410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</row>
    <row r="591" spans="1:32" ht="15.75" customHeight="1">
      <c r="A591" s="26"/>
      <c r="B591" s="438"/>
      <c r="C591" s="26"/>
      <c r="D591" s="405"/>
      <c r="E591" s="548"/>
      <c r="F591" s="548"/>
      <c r="G591" s="548"/>
      <c r="H591" s="549"/>
      <c r="I591" s="548"/>
      <c r="J591" s="26"/>
      <c r="K591" s="410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</row>
    <row r="592" spans="1:32" ht="15.75" customHeight="1">
      <c r="A592" s="26"/>
      <c r="B592" s="438"/>
      <c r="C592" s="26"/>
      <c r="D592" s="405"/>
      <c r="E592" s="548"/>
      <c r="F592" s="548"/>
      <c r="G592" s="548"/>
      <c r="H592" s="549"/>
      <c r="I592" s="548"/>
      <c r="J592" s="26"/>
      <c r="K592" s="410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</row>
    <row r="593" spans="1:32" ht="15.75" customHeight="1">
      <c r="A593" s="26"/>
      <c r="B593" s="438"/>
      <c r="C593" s="26"/>
      <c r="D593" s="405"/>
      <c r="E593" s="548"/>
      <c r="F593" s="548"/>
      <c r="G593" s="548"/>
      <c r="H593" s="549"/>
      <c r="I593" s="548"/>
      <c r="J593" s="26"/>
      <c r="K593" s="410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</row>
    <row r="594" spans="1:32" ht="15.75" customHeight="1">
      <c r="A594" s="26"/>
      <c r="B594" s="438"/>
      <c r="C594" s="26"/>
      <c r="D594" s="405"/>
      <c r="E594" s="548"/>
      <c r="F594" s="548"/>
      <c r="G594" s="548"/>
      <c r="H594" s="549"/>
      <c r="I594" s="548"/>
      <c r="J594" s="26"/>
      <c r="K594" s="410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</row>
    <row r="595" spans="1:32" ht="15.75" customHeight="1">
      <c r="A595" s="26"/>
      <c r="B595" s="438"/>
      <c r="C595" s="26"/>
      <c r="D595" s="405"/>
      <c r="E595" s="548"/>
      <c r="F595" s="548"/>
      <c r="G595" s="548"/>
      <c r="H595" s="549"/>
      <c r="I595" s="548"/>
      <c r="J595" s="26"/>
      <c r="K595" s="410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</row>
    <row r="596" spans="1:32" ht="15.75" customHeight="1">
      <c r="A596" s="26"/>
      <c r="B596" s="438"/>
      <c r="C596" s="26"/>
      <c r="D596" s="405"/>
      <c r="E596" s="548"/>
      <c r="F596" s="548"/>
      <c r="G596" s="548"/>
      <c r="H596" s="549"/>
      <c r="I596" s="548"/>
      <c r="J596" s="26"/>
      <c r="K596" s="410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</row>
    <row r="597" spans="1:32" ht="15.75" customHeight="1">
      <c r="A597" s="26"/>
      <c r="B597" s="438"/>
      <c r="C597" s="26"/>
      <c r="D597" s="405"/>
      <c r="E597" s="548"/>
      <c r="F597" s="548"/>
      <c r="G597" s="548"/>
      <c r="H597" s="549"/>
      <c r="I597" s="548"/>
      <c r="J597" s="26"/>
      <c r="K597" s="410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</row>
    <row r="598" spans="1:32" ht="15.75" customHeight="1">
      <c r="A598" s="26"/>
      <c r="B598" s="438"/>
      <c r="C598" s="26"/>
      <c r="D598" s="405"/>
      <c r="E598" s="548"/>
      <c r="F598" s="548"/>
      <c r="G598" s="548"/>
      <c r="H598" s="549"/>
      <c r="I598" s="548"/>
      <c r="J598" s="26"/>
      <c r="K598" s="410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</row>
    <row r="599" spans="1:32" ht="15.75" customHeight="1">
      <c r="A599" s="26"/>
      <c r="B599" s="438"/>
      <c r="C599" s="26"/>
      <c r="D599" s="405"/>
      <c r="E599" s="548"/>
      <c r="F599" s="548"/>
      <c r="G599" s="548"/>
      <c r="H599" s="549"/>
      <c r="I599" s="548"/>
      <c r="J599" s="26"/>
      <c r="K599" s="410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</row>
    <row r="600" spans="1:32" ht="15.75" customHeight="1">
      <c r="A600" s="26"/>
      <c r="B600" s="438"/>
      <c r="C600" s="26"/>
      <c r="D600" s="405"/>
      <c r="E600" s="548"/>
      <c r="F600" s="548"/>
      <c r="G600" s="548"/>
      <c r="H600" s="549"/>
      <c r="I600" s="548"/>
      <c r="J600" s="26"/>
      <c r="K600" s="410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</row>
    <row r="601" spans="1:32" ht="15.75" customHeight="1">
      <c r="A601" s="26"/>
      <c r="B601" s="438"/>
      <c r="C601" s="26"/>
      <c r="D601" s="405"/>
      <c r="E601" s="548"/>
      <c r="F601" s="548"/>
      <c r="G601" s="548"/>
      <c r="H601" s="549"/>
      <c r="I601" s="548"/>
      <c r="J601" s="26"/>
      <c r="K601" s="410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</row>
    <row r="602" spans="1:32" ht="15.75" customHeight="1">
      <c r="A602" s="26"/>
      <c r="B602" s="438"/>
      <c r="C602" s="26"/>
      <c r="D602" s="405"/>
      <c r="E602" s="548"/>
      <c r="F602" s="548"/>
      <c r="G602" s="548"/>
      <c r="H602" s="549"/>
      <c r="I602" s="548"/>
      <c r="J602" s="26"/>
      <c r="K602" s="410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</row>
    <row r="603" spans="1:32" ht="15.75" customHeight="1">
      <c r="A603" s="26"/>
      <c r="B603" s="438"/>
      <c r="C603" s="26"/>
      <c r="D603" s="405"/>
      <c r="E603" s="548"/>
      <c r="F603" s="548"/>
      <c r="G603" s="548"/>
      <c r="H603" s="549"/>
      <c r="I603" s="548"/>
      <c r="J603" s="26"/>
      <c r="K603" s="410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</row>
    <row r="604" spans="1:32" ht="15.75" customHeight="1">
      <c r="A604" s="26"/>
      <c r="B604" s="438"/>
      <c r="C604" s="26"/>
      <c r="D604" s="405"/>
      <c r="E604" s="548"/>
      <c r="F604" s="548"/>
      <c r="G604" s="548"/>
      <c r="H604" s="549"/>
      <c r="I604" s="548"/>
      <c r="J604" s="26"/>
      <c r="K604" s="410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</row>
    <row r="605" spans="1:32" ht="15.75" customHeight="1">
      <c r="A605" s="26"/>
      <c r="B605" s="438"/>
      <c r="C605" s="26"/>
      <c r="D605" s="405"/>
      <c r="E605" s="548"/>
      <c r="F605" s="548"/>
      <c r="G605" s="548"/>
      <c r="H605" s="549"/>
      <c r="I605" s="548"/>
      <c r="J605" s="26"/>
      <c r="K605" s="410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</row>
    <row r="606" spans="1:32" ht="15.75" customHeight="1">
      <c r="A606" s="26"/>
      <c r="B606" s="438"/>
      <c r="C606" s="26"/>
      <c r="D606" s="405"/>
      <c r="E606" s="548"/>
      <c r="F606" s="548"/>
      <c r="G606" s="548"/>
      <c r="H606" s="549"/>
      <c r="I606" s="548"/>
      <c r="J606" s="26"/>
      <c r="K606" s="410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</row>
    <row r="607" spans="1:32" ht="15.75" customHeight="1">
      <c r="A607" s="26"/>
      <c r="B607" s="438"/>
      <c r="C607" s="26"/>
      <c r="D607" s="405"/>
      <c r="E607" s="548"/>
      <c r="F607" s="548"/>
      <c r="G607" s="548"/>
      <c r="H607" s="549"/>
      <c r="I607" s="548"/>
      <c r="J607" s="26"/>
      <c r="K607" s="410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</row>
    <row r="608" spans="1:32" ht="15.75" customHeight="1">
      <c r="A608" s="26"/>
      <c r="B608" s="438"/>
      <c r="C608" s="26"/>
      <c r="D608" s="405"/>
      <c r="E608" s="548"/>
      <c r="F608" s="548"/>
      <c r="G608" s="548"/>
      <c r="H608" s="549"/>
      <c r="I608" s="548"/>
      <c r="J608" s="26"/>
      <c r="K608" s="410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</row>
    <row r="609" spans="1:32" ht="15.75" customHeight="1">
      <c r="A609" s="26"/>
      <c r="B609" s="438"/>
      <c r="C609" s="26"/>
      <c r="D609" s="405"/>
      <c r="E609" s="548"/>
      <c r="F609" s="548"/>
      <c r="G609" s="548"/>
      <c r="H609" s="549"/>
      <c r="I609" s="548"/>
      <c r="J609" s="26"/>
      <c r="K609" s="410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</row>
    <row r="610" spans="1:32" ht="15.75" customHeight="1">
      <c r="A610" s="26"/>
      <c r="B610" s="438"/>
      <c r="C610" s="26"/>
      <c r="D610" s="405"/>
      <c r="E610" s="548"/>
      <c r="F610" s="548"/>
      <c r="G610" s="548"/>
      <c r="H610" s="549"/>
      <c r="I610" s="548"/>
      <c r="J610" s="26"/>
      <c r="K610" s="410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</row>
    <row r="611" spans="1:32" ht="15.75" customHeight="1">
      <c r="A611" s="26"/>
      <c r="B611" s="438"/>
      <c r="C611" s="26"/>
      <c r="D611" s="405"/>
      <c r="E611" s="548"/>
      <c r="F611" s="548"/>
      <c r="G611" s="548"/>
      <c r="H611" s="549"/>
      <c r="I611" s="548"/>
      <c r="J611" s="26"/>
      <c r="K611" s="410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</row>
    <row r="612" spans="1:32" ht="15.75" customHeight="1">
      <c r="A612" s="26"/>
      <c r="B612" s="438"/>
      <c r="C612" s="26"/>
      <c r="D612" s="405"/>
      <c r="E612" s="548"/>
      <c r="F612" s="548"/>
      <c r="G612" s="548"/>
      <c r="H612" s="549"/>
      <c r="I612" s="548"/>
      <c r="J612" s="26"/>
      <c r="K612" s="410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</row>
    <row r="613" spans="1:32" ht="15.75" customHeight="1">
      <c r="A613" s="26"/>
      <c r="B613" s="438"/>
      <c r="C613" s="26"/>
      <c r="D613" s="405"/>
      <c r="E613" s="548"/>
      <c r="F613" s="548"/>
      <c r="G613" s="548"/>
      <c r="H613" s="549"/>
      <c r="I613" s="548"/>
      <c r="J613" s="26"/>
      <c r="K613" s="410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</row>
    <row r="614" spans="1:32" ht="15.75" customHeight="1">
      <c r="A614" s="26"/>
      <c r="B614" s="438"/>
      <c r="C614" s="26"/>
      <c r="D614" s="405"/>
      <c r="E614" s="548"/>
      <c r="F614" s="548"/>
      <c r="G614" s="548"/>
      <c r="H614" s="549"/>
      <c r="I614" s="548"/>
      <c r="J614" s="26"/>
      <c r="K614" s="410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</row>
    <row r="615" spans="1:32" ht="15.75" customHeight="1">
      <c r="A615" s="26"/>
      <c r="B615" s="438"/>
      <c r="C615" s="26"/>
      <c r="D615" s="405"/>
      <c r="E615" s="548"/>
      <c r="F615" s="548"/>
      <c r="G615" s="548"/>
      <c r="H615" s="549"/>
      <c r="I615" s="548"/>
      <c r="J615" s="26"/>
      <c r="K615" s="410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</row>
    <row r="616" spans="1:32" ht="15.75" customHeight="1">
      <c r="A616" s="26"/>
      <c r="B616" s="438"/>
      <c r="C616" s="26"/>
      <c r="D616" s="405"/>
      <c r="E616" s="548"/>
      <c r="F616" s="548"/>
      <c r="G616" s="548"/>
      <c r="H616" s="549"/>
      <c r="I616" s="548"/>
      <c r="J616" s="26"/>
      <c r="K616" s="410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</row>
    <row r="617" spans="1:32" ht="15.75" customHeight="1">
      <c r="A617" s="26"/>
      <c r="B617" s="438"/>
      <c r="C617" s="26"/>
      <c r="D617" s="405"/>
      <c r="E617" s="548"/>
      <c r="F617" s="548"/>
      <c r="G617" s="548"/>
      <c r="H617" s="549"/>
      <c r="I617" s="548"/>
      <c r="J617" s="26"/>
      <c r="K617" s="410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</row>
    <row r="618" spans="1:32" ht="15.75" customHeight="1">
      <c r="A618" s="26"/>
      <c r="B618" s="438"/>
      <c r="C618" s="26"/>
      <c r="D618" s="405"/>
      <c r="E618" s="548"/>
      <c r="F618" s="548"/>
      <c r="G618" s="548"/>
      <c r="H618" s="549"/>
      <c r="I618" s="548"/>
      <c r="J618" s="26"/>
      <c r="K618" s="410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</row>
    <row r="619" spans="1:32" ht="15.75" customHeight="1">
      <c r="A619" s="26"/>
      <c r="B619" s="438"/>
      <c r="C619" s="26"/>
      <c r="D619" s="405"/>
      <c r="E619" s="548"/>
      <c r="F619" s="548"/>
      <c r="G619" s="548"/>
      <c r="H619" s="549"/>
      <c r="I619" s="548"/>
      <c r="J619" s="26"/>
      <c r="K619" s="410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</row>
    <row r="620" spans="1:32" ht="15.75" customHeight="1">
      <c r="A620" s="26"/>
      <c r="B620" s="438"/>
      <c r="C620" s="26"/>
      <c r="D620" s="405"/>
      <c r="E620" s="548"/>
      <c r="F620" s="548"/>
      <c r="G620" s="548"/>
      <c r="H620" s="549"/>
      <c r="I620" s="548"/>
      <c r="J620" s="26"/>
      <c r="K620" s="410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</row>
    <row r="621" spans="1:32" ht="15.75" customHeight="1">
      <c r="A621" s="26"/>
      <c r="B621" s="438"/>
      <c r="C621" s="26"/>
      <c r="D621" s="405"/>
      <c r="E621" s="548"/>
      <c r="F621" s="548"/>
      <c r="G621" s="548"/>
      <c r="H621" s="549"/>
      <c r="I621" s="548"/>
      <c r="J621" s="26"/>
      <c r="K621" s="410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</row>
    <row r="622" spans="1:32" ht="15.75" customHeight="1">
      <c r="A622" s="26"/>
      <c r="B622" s="438"/>
      <c r="C622" s="26"/>
      <c r="D622" s="405"/>
      <c r="E622" s="548"/>
      <c r="F622" s="548"/>
      <c r="G622" s="548"/>
      <c r="H622" s="549"/>
      <c r="I622" s="548"/>
      <c r="J622" s="26"/>
      <c r="K622" s="410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</row>
    <row r="623" spans="1:32" ht="15.75" customHeight="1">
      <c r="A623" s="26"/>
      <c r="B623" s="438"/>
      <c r="C623" s="26"/>
      <c r="D623" s="405"/>
      <c r="E623" s="548"/>
      <c r="F623" s="548"/>
      <c r="G623" s="548"/>
      <c r="H623" s="549"/>
      <c r="I623" s="548"/>
      <c r="J623" s="26"/>
      <c r="K623" s="410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</row>
    <row r="624" spans="1:32" ht="15.75" customHeight="1">
      <c r="A624" s="26"/>
      <c r="B624" s="438"/>
      <c r="C624" s="26"/>
      <c r="D624" s="405"/>
      <c r="E624" s="548"/>
      <c r="F624" s="548"/>
      <c r="G624" s="548"/>
      <c r="H624" s="549"/>
      <c r="I624" s="548"/>
      <c r="J624" s="26"/>
      <c r="K624" s="410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</row>
    <row r="625" spans="1:32" ht="15.75" customHeight="1">
      <c r="A625" s="26"/>
      <c r="B625" s="438"/>
      <c r="C625" s="26"/>
      <c r="D625" s="405"/>
      <c r="E625" s="548"/>
      <c r="F625" s="548"/>
      <c r="G625" s="548"/>
      <c r="H625" s="549"/>
      <c r="I625" s="548"/>
      <c r="J625" s="26"/>
      <c r="K625" s="410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</row>
    <row r="626" spans="1:32" ht="15.75" customHeight="1">
      <c r="A626" s="26"/>
      <c r="B626" s="438"/>
      <c r="C626" s="26"/>
      <c r="D626" s="405"/>
      <c r="E626" s="548"/>
      <c r="F626" s="548"/>
      <c r="G626" s="548"/>
      <c r="H626" s="549"/>
      <c r="I626" s="548"/>
      <c r="J626" s="26"/>
      <c r="K626" s="410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</row>
    <row r="627" spans="1:32" ht="15.75" customHeight="1">
      <c r="A627" s="26"/>
      <c r="B627" s="438"/>
      <c r="C627" s="26"/>
      <c r="D627" s="405"/>
      <c r="E627" s="548"/>
      <c r="F627" s="548"/>
      <c r="G627" s="548"/>
      <c r="H627" s="549"/>
      <c r="I627" s="548"/>
      <c r="J627" s="26"/>
      <c r="K627" s="410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</row>
    <row r="628" spans="1:32" ht="15.75" customHeight="1">
      <c r="A628" s="26"/>
      <c r="B628" s="438"/>
      <c r="C628" s="26"/>
      <c r="D628" s="405"/>
      <c r="E628" s="548"/>
      <c r="F628" s="548"/>
      <c r="G628" s="548"/>
      <c r="H628" s="549"/>
      <c r="I628" s="548"/>
      <c r="J628" s="26"/>
      <c r="K628" s="410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</row>
    <row r="629" spans="1:32" ht="15.75" customHeight="1">
      <c r="A629" s="26"/>
      <c r="B629" s="438"/>
      <c r="C629" s="26"/>
      <c r="D629" s="405"/>
      <c r="E629" s="548"/>
      <c r="F629" s="548"/>
      <c r="G629" s="548"/>
      <c r="H629" s="549"/>
      <c r="I629" s="548"/>
      <c r="J629" s="26"/>
      <c r="K629" s="410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</row>
    <row r="630" spans="1:32" ht="15.75" customHeight="1">
      <c r="A630" s="26"/>
      <c r="B630" s="438"/>
      <c r="C630" s="26"/>
      <c r="D630" s="405"/>
      <c r="E630" s="548"/>
      <c r="F630" s="548"/>
      <c r="G630" s="548"/>
      <c r="H630" s="549"/>
      <c r="I630" s="548"/>
      <c r="J630" s="26"/>
      <c r="K630" s="410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</row>
    <row r="631" spans="1:32" ht="15.75" customHeight="1">
      <c r="A631" s="26"/>
      <c r="B631" s="438"/>
      <c r="C631" s="26"/>
      <c r="D631" s="405"/>
      <c r="E631" s="548"/>
      <c r="F631" s="548"/>
      <c r="G631" s="548"/>
      <c r="H631" s="549"/>
      <c r="I631" s="548"/>
      <c r="J631" s="26"/>
      <c r="K631" s="410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</row>
    <row r="632" spans="1:32" ht="15.75" customHeight="1">
      <c r="A632" s="26"/>
      <c r="B632" s="438"/>
      <c r="C632" s="26"/>
      <c r="D632" s="405"/>
      <c r="E632" s="548"/>
      <c r="F632" s="548"/>
      <c r="G632" s="548"/>
      <c r="H632" s="549"/>
      <c r="I632" s="548"/>
      <c r="J632" s="26"/>
      <c r="K632" s="410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</row>
    <row r="633" spans="1:32" ht="15.75" customHeight="1">
      <c r="A633" s="26"/>
      <c r="B633" s="438"/>
      <c r="C633" s="26"/>
      <c r="D633" s="405"/>
      <c r="E633" s="548"/>
      <c r="F633" s="548"/>
      <c r="G633" s="548"/>
      <c r="H633" s="549"/>
      <c r="I633" s="548"/>
      <c r="J633" s="26"/>
      <c r="K633" s="410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</row>
    <row r="634" spans="1:32" ht="15.75" customHeight="1">
      <c r="A634" s="26"/>
      <c r="B634" s="438"/>
      <c r="C634" s="26"/>
      <c r="D634" s="405"/>
      <c r="E634" s="548"/>
      <c r="F634" s="548"/>
      <c r="G634" s="548"/>
      <c r="H634" s="549"/>
      <c r="I634" s="548"/>
      <c r="J634" s="26"/>
      <c r="K634" s="410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</row>
    <row r="635" spans="1:32" ht="15.75" customHeight="1">
      <c r="A635" s="26"/>
      <c r="B635" s="438"/>
      <c r="C635" s="26"/>
      <c r="D635" s="405"/>
      <c r="E635" s="548"/>
      <c r="F635" s="548"/>
      <c r="G635" s="548"/>
      <c r="H635" s="549"/>
      <c r="I635" s="548"/>
      <c r="J635" s="26"/>
      <c r="K635" s="410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</row>
    <row r="636" spans="1:32" ht="15.75" customHeight="1">
      <c r="A636" s="26"/>
      <c r="B636" s="438"/>
      <c r="C636" s="26"/>
      <c r="D636" s="405"/>
      <c r="E636" s="548"/>
      <c r="F636" s="548"/>
      <c r="G636" s="548"/>
      <c r="H636" s="549"/>
      <c r="I636" s="548"/>
      <c r="J636" s="26"/>
      <c r="K636" s="410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</row>
    <row r="637" spans="1:32" ht="15.75" customHeight="1">
      <c r="A637" s="26"/>
      <c r="B637" s="438"/>
      <c r="C637" s="26"/>
      <c r="D637" s="405"/>
      <c r="E637" s="548"/>
      <c r="F637" s="548"/>
      <c r="G637" s="548"/>
      <c r="H637" s="549"/>
      <c r="I637" s="548"/>
      <c r="J637" s="26"/>
      <c r="K637" s="410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</row>
    <row r="638" spans="1:32" ht="15.75" customHeight="1">
      <c r="A638" s="26"/>
      <c r="B638" s="438"/>
      <c r="C638" s="26"/>
      <c r="D638" s="405"/>
      <c r="E638" s="548"/>
      <c r="F638" s="548"/>
      <c r="G638" s="548"/>
      <c r="H638" s="549"/>
      <c r="I638" s="548"/>
      <c r="J638" s="26"/>
      <c r="K638" s="410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</row>
    <row r="639" spans="1:32" ht="15.75" customHeight="1">
      <c r="A639" s="26"/>
      <c r="B639" s="438"/>
      <c r="C639" s="26"/>
      <c r="D639" s="405"/>
      <c r="E639" s="548"/>
      <c r="F639" s="548"/>
      <c r="G639" s="548"/>
      <c r="H639" s="549"/>
      <c r="I639" s="548"/>
      <c r="J639" s="26"/>
      <c r="K639" s="410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</row>
    <row r="640" spans="1:32" ht="15.75" customHeight="1">
      <c r="A640" s="26"/>
      <c r="B640" s="438"/>
      <c r="C640" s="26"/>
      <c r="D640" s="405"/>
      <c r="E640" s="548"/>
      <c r="F640" s="548"/>
      <c r="G640" s="548"/>
      <c r="H640" s="549"/>
      <c r="I640" s="548"/>
      <c r="J640" s="26"/>
      <c r="K640" s="410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</row>
    <row r="641" spans="1:32" ht="15.75" customHeight="1">
      <c r="A641" s="26"/>
      <c r="B641" s="438"/>
      <c r="C641" s="26"/>
      <c r="D641" s="405"/>
      <c r="E641" s="548"/>
      <c r="F641" s="548"/>
      <c r="G641" s="548"/>
      <c r="H641" s="549"/>
      <c r="I641" s="548"/>
      <c r="J641" s="26"/>
      <c r="K641" s="410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</row>
    <row r="642" spans="1:32" ht="15.75" customHeight="1">
      <c r="A642" s="26"/>
      <c r="B642" s="438"/>
      <c r="C642" s="26"/>
      <c r="D642" s="405"/>
      <c r="E642" s="548"/>
      <c r="F642" s="548"/>
      <c r="G642" s="548"/>
      <c r="H642" s="549"/>
      <c r="I642" s="548"/>
      <c r="J642" s="26"/>
      <c r="K642" s="410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</row>
    <row r="643" spans="1:32" ht="15.75" customHeight="1">
      <c r="A643" s="26"/>
      <c r="B643" s="438"/>
      <c r="C643" s="26"/>
      <c r="D643" s="405"/>
      <c r="E643" s="548"/>
      <c r="F643" s="548"/>
      <c r="G643" s="548"/>
      <c r="H643" s="549"/>
      <c r="I643" s="548"/>
      <c r="J643" s="26"/>
      <c r="K643" s="410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</row>
    <row r="644" spans="1:32" ht="15.75" customHeight="1">
      <c r="A644" s="26"/>
      <c r="B644" s="438"/>
      <c r="C644" s="26"/>
      <c r="D644" s="405"/>
      <c r="E644" s="548"/>
      <c r="F644" s="548"/>
      <c r="G644" s="548"/>
      <c r="H644" s="549"/>
      <c r="I644" s="548"/>
      <c r="J644" s="26"/>
      <c r="K644" s="410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</row>
    <row r="645" spans="1:32" ht="15.75" customHeight="1">
      <c r="A645" s="26"/>
      <c r="B645" s="438"/>
      <c r="C645" s="26"/>
      <c r="D645" s="405"/>
      <c r="E645" s="548"/>
      <c r="F645" s="548"/>
      <c r="G645" s="548"/>
      <c r="H645" s="549"/>
      <c r="I645" s="548"/>
      <c r="J645" s="26"/>
      <c r="K645" s="410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</row>
    <row r="646" spans="1:32" ht="15.75" customHeight="1">
      <c r="A646" s="26"/>
      <c r="B646" s="438"/>
      <c r="C646" s="26"/>
      <c r="D646" s="405"/>
      <c r="E646" s="548"/>
      <c r="F646" s="548"/>
      <c r="G646" s="548"/>
      <c r="H646" s="549"/>
      <c r="I646" s="548"/>
      <c r="J646" s="26"/>
      <c r="K646" s="410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</row>
    <row r="647" spans="1:32" ht="15.75" customHeight="1">
      <c r="A647" s="26"/>
      <c r="B647" s="438"/>
      <c r="C647" s="26"/>
      <c r="D647" s="405"/>
      <c r="E647" s="548"/>
      <c r="F647" s="548"/>
      <c r="G647" s="548"/>
      <c r="H647" s="549"/>
      <c r="I647" s="548"/>
      <c r="J647" s="26"/>
      <c r="K647" s="410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</row>
    <row r="648" spans="1:32" ht="15.75" customHeight="1">
      <c r="A648" s="26"/>
      <c r="B648" s="438"/>
      <c r="C648" s="26"/>
      <c r="D648" s="405"/>
      <c r="E648" s="548"/>
      <c r="F648" s="548"/>
      <c r="G648" s="548"/>
      <c r="H648" s="549"/>
      <c r="I648" s="548"/>
      <c r="J648" s="26"/>
      <c r="K648" s="410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</row>
    <row r="649" spans="1:32" ht="15.75" customHeight="1">
      <c r="A649" s="26"/>
      <c r="B649" s="438"/>
      <c r="C649" s="26"/>
      <c r="D649" s="405"/>
      <c r="E649" s="548"/>
      <c r="F649" s="548"/>
      <c r="G649" s="548"/>
      <c r="H649" s="549"/>
      <c r="I649" s="548"/>
      <c r="J649" s="26"/>
      <c r="K649" s="410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</row>
    <row r="650" spans="1:32" ht="15.75" customHeight="1">
      <c r="A650" s="26"/>
      <c r="B650" s="438"/>
      <c r="C650" s="26"/>
      <c r="D650" s="405"/>
      <c r="E650" s="548"/>
      <c r="F650" s="548"/>
      <c r="G650" s="548"/>
      <c r="H650" s="549"/>
      <c r="I650" s="548"/>
      <c r="J650" s="26"/>
      <c r="K650" s="410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</row>
    <row r="651" spans="1:32" ht="15.75" customHeight="1">
      <c r="A651" s="26"/>
      <c r="B651" s="438"/>
      <c r="C651" s="26"/>
      <c r="D651" s="405"/>
      <c r="E651" s="548"/>
      <c r="F651" s="548"/>
      <c r="G651" s="548"/>
      <c r="H651" s="549"/>
      <c r="I651" s="548"/>
      <c r="J651" s="26"/>
      <c r="K651" s="410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</row>
    <row r="652" spans="1:32" ht="15.75" customHeight="1">
      <c r="A652" s="26"/>
      <c r="B652" s="438"/>
      <c r="C652" s="26"/>
      <c r="D652" s="405"/>
      <c r="E652" s="548"/>
      <c r="F652" s="548"/>
      <c r="G652" s="548"/>
      <c r="H652" s="549"/>
      <c r="I652" s="548"/>
      <c r="J652" s="26"/>
      <c r="K652" s="410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</row>
    <row r="653" spans="1:32" ht="15.75" customHeight="1">
      <c r="A653" s="26"/>
      <c r="B653" s="438"/>
      <c r="C653" s="26"/>
      <c r="D653" s="405"/>
      <c r="E653" s="548"/>
      <c r="F653" s="548"/>
      <c r="G653" s="548"/>
      <c r="H653" s="549"/>
      <c r="I653" s="548"/>
      <c r="J653" s="26"/>
      <c r="K653" s="410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</row>
    <row r="654" spans="1:32" ht="15.75" customHeight="1">
      <c r="A654" s="26"/>
      <c r="B654" s="438"/>
      <c r="C654" s="26"/>
      <c r="D654" s="405"/>
      <c r="E654" s="548"/>
      <c r="F654" s="548"/>
      <c r="G654" s="548"/>
      <c r="H654" s="549"/>
      <c r="I654" s="548"/>
      <c r="J654" s="26"/>
      <c r="K654" s="410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</row>
    <row r="655" spans="1:32" ht="15.75" customHeight="1">
      <c r="A655" s="26"/>
      <c r="B655" s="438"/>
      <c r="C655" s="26"/>
      <c r="D655" s="405"/>
      <c r="E655" s="548"/>
      <c r="F655" s="548"/>
      <c r="G655" s="548"/>
      <c r="H655" s="549"/>
      <c r="I655" s="548"/>
      <c r="J655" s="26"/>
      <c r="K655" s="410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</row>
    <row r="656" spans="1:32" ht="15.75" customHeight="1">
      <c r="A656" s="26"/>
      <c r="B656" s="438"/>
      <c r="C656" s="26"/>
      <c r="D656" s="405"/>
      <c r="E656" s="548"/>
      <c r="F656" s="548"/>
      <c r="G656" s="548"/>
      <c r="H656" s="549"/>
      <c r="I656" s="548"/>
      <c r="J656" s="26"/>
      <c r="K656" s="410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</row>
    <row r="657" spans="1:32" ht="15.75" customHeight="1">
      <c r="A657" s="26"/>
      <c r="B657" s="438"/>
      <c r="C657" s="26"/>
      <c r="D657" s="405"/>
      <c r="E657" s="548"/>
      <c r="F657" s="548"/>
      <c r="G657" s="548"/>
      <c r="H657" s="549"/>
      <c r="I657" s="548"/>
      <c r="J657" s="26"/>
      <c r="K657" s="410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</row>
    <row r="658" spans="1:32" ht="15.75" customHeight="1">
      <c r="A658" s="26"/>
      <c r="B658" s="438"/>
      <c r="C658" s="26"/>
      <c r="D658" s="405"/>
      <c r="E658" s="548"/>
      <c r="F658" s="548"/>
      <c r="G658" s="548"/>
      <c r="H658" s="549"/>
      <c r="I658" s="548"/>
      <c r="J658" s="26"/>
      <c r="K658" s="410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</row>
    <row r="659" spans="1:32" ht="15.75" customHeight="1">
      <c r="A659" s="26"/>
      <c r="B659" s="438"/>
      <c r="C659" s="26"/>
      <c r="D659" s="405"/>
      <c r="E659" s="548"/>
      <c r="F659" s="548"/>
      <c r="G659" s="548"/>
      <c r="H659" s="549"/>
      <c r="I659" s="548"/>
      <c r="J659" s="26"/>
      <c r="K659" s="410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</row>
    <row r="660" spans="1:32" ht="15.75" customHeight="1">
      <c r="A660" s="26"/>
      <c r="B660" s="438"/>
      <c r="C660" s="26"/>
      <c r="D660" s="405"/>
      <c r="E660" s="548"/>
      <c r="F660" s="548"/>
      <c r="G660" s="548"/>
      <c r="H660" s="549"/>
      <c r="I660" s="548"/>
      <c r="J660" s="26"/>
      <c r="K660" s="410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</row>
    <row r="661" spans="1:32" ht="15.75" customHeight="1">
      <c r="A661" s="26"/>
      <c r="B661" s="438"/>
      <c r="C661" s="26"/>
      <c r="D661" s="405"/>
      <c r="E661" s="548"/>
      <c r="F661" s="548"/>
      <c r="G661" s="548"/>
      <c r="H661" s="549"/>
      <c r="I661" s="548"/>
      <c r="J661" s="26"/>
      <c r="K661" s="410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</row>
    <row r="662" spans="1:32" ht="15.75" customHeight="1">
      <c r="A662" s="26"/>
      <c r="B662" s="438"/>
      <c r="C662" s="26"/>
      <c r="D662" s="405"/>
      <c r="E662" s="548"/>
      <c r="F662" s="548"/>
      <c r="G662" s="548"/>
      <c r="H662" s="549"/>
      <c r="I662" s="548"/>
      <c r="J662" s="26"/>
      <c r="K662" s="410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</row>
    <row r="663" spans="1:32" ht="15.75" customHeight="1">
      <c r="A663" s="26"/>
      <c r="B663" s="438"/>
      <c r="C663" s="26"/>
      <c r="D663" s="405"/>
      <c r="E663" s="548"/>
      <c r="F663" s="548"/>
      <c r="G663" s="548"/>
      <c r="H663" s="549"/>
      <c r="I663" s="548"/>
      <c r="J663" s="26"/>
      <c r="K663" s="410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</row>
    <row r="664" spans="1:32" ht="15.75" customHeight="1">
      <c r="A664" s="26"/>
      <c r="B664" s="438"/>
      <c r="C664" s="26"/>
      <c r="D664" s="405"/>
      <c r="E664" s="548"/>
      <c r="F664" s="548"/>
      <c r="G664" s="548"/>
      <c r="H664" s="549"/>
      <c r="I664" s="548"/>
      <c r="J664" s="26"/>
      <c r="K664" s="410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</row>
    <row r="665" spans="1:32" ht="15.75" customHeight="1">
      <c r="A665" s="26"/>
      <c r="B665" s="438"/>
      <c r="C665" s="26"/>
      <c r="D665" s="405"/>
      <c r="E665" s="548"/>
      <c r="F665" s="548"/>
      <c r="G665" s="548"/>
      <c r="H665" s="549"/>
      <c r="I665" s="548"/>
      <c r="J665" s="26"/>
      <c r="K665" s="410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</row>
    <row r="666" spans="1:32" ht="15.75" customHeight="1">
      <c r="A666" s="26"/>
      <c r="B666" s="438"/>
      <c r="C666" s="26"/>
      <c r="D666" s="405"/>
      <c r="E666" s="548"/>
      <c r="F666" s="548"/>
      <c r="G666" s="548"/>
      <c r="H666" s="549"/>
      <c r="I666" s="548"/>
      <c r="J666" s="26"/>
      <c r="K666" s="410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</row>
    <row r="667" spans="1:32" ht="15.75" customHeight="1">
      <c r="A667" s="26"/>
      <c r="B667" s="438"/>
      <c r="C667" s="26"/>
      <c r="D667" s="405"/>
      <c r="E667" s="548"/>
      <c r="F667" s="548"/>
      <c r="G667" s="548"/>
      <c r="H667" s="549"/>
      <c r="I667" s="548"/>
      <c r="J667" s="26"/>
      <c r="K667" s="410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</row>
    <row r="668" spans="1:32" ht="15.75" customHeight="1">
      <c r="A668" s="26"/>
      <c r="B668" s="438"/>
      <c r="C668" s="26"/>
      <c r="D668" s="405"/>
      <c r="E668" s="548"/>
      <c r="F668" s="548"/>
      <c r="G668" s="548"/>
      <c r="H668" s="549"/>
      <c r="I668" s="548"/>
      <c r="J668" s="26"/>
      <c r="K668" s="410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</row>
    <row r="669" spans="1:32" ht="15.75" customHeight="1">
      <c r="A669" s="26"/>
      <c r="B669" s="438"/>
      <c r="C669" s="26"/>
      <c r="D669" s="405"/>
      <c r="E669" s="548"/>
      <c r="F669" s="548"/>
      <c r="G669" s="548"/>
      <c r="H669" s="549"/>
      <c r="I669" s="548"/>
      <c r="J669" s="26"/>
      <c r="K669" s="410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</row>
    <row r="670" spans="1:32" ht="15.75" customHeight="1">
      <c r="A670" s="26"/>
      <c r="B670" s="438"/>
      <c r="C670" s="26"/>
      <c r="D670" s="405"/>
      <c r="E670" s="548"/>
      <c r="F670" s="548"/>
      <c r="G670" s="548"/>
      <c r="H670" s="549"/>
      <c r="I670" s="548"/>
      <c r="J670" s="26"/>
      <c r="K670" s="410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</row>
    <row r="671" spans="1:32" ht="15.75" customHeight="1">
      <c r="A671" s="26"/>
      <c r="B671" s="438"/>
      <c r="C671" s="26"/>
      <c r="D671" s="405"/>
      <c r="E671" s="548"/>
      <c r="F671" s="548"/>
      <c r="G671" s="548"/>
      <c r="H671" s="549"/>
      <c r="I671" s="548"/>
      <c r="J671" s="26"/>
      <c r="K671" s="410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</row>
    <row r="672" spans="1:32" ht="15.75" customHeight="1">
      <c r="A672" s="26"/>
      <c r="B672" s="438"/>
      <c r="C672" s="26"/>
      <c r="D672" s="405"/>
      <c r="E672" s="548"/>
      <c r="F672" s="548"/>
      <c r="G672" s="548"/>
      <c r="H672" s="549"/>
      <c r="I672" s="548"/>
      <c r="J672" s="26"/>
      <c r="K672" s="410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</row>
    <row r="673" spans="1:32" ht="15.75" customHeight="1">
      <c r="A673" s="26"/>
      <c r="B673" s="438"/>
      <c r="C673" s="26"/>
      <c r="D673" s="405"/>
      <c r="E673" s="548"/>
      <c r="F673" s="548"/>
      <c r="G673" s="548"/>
      <c r="H673" s="549"/>
      <c r="I673" s="548"/>
      <c r="J673" s="26"/>
      <c r="K673" s="410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</row>
    <row r="674" spans="1:32" ht="15.75" customHeight="1">
      <c r="A674" s="26"/>
      <c r="B674" s="438"/>
      <c r="C674" s="26"/>
      <c r="D674" s="405"/>
      <c r="E674" s="548"/>
      <c r="F674" s="548"/>
      <c r="G674" s="548"/>
      <c r="H674" s="549"/>
      <c r="I674" s="548"/>
      <c r="J674" s="26"/>
      <c r="K674" s="410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</row>
    <row r="675" spans="1:32" ht="15.75" customHeight="1">
      <c r="A675" s="26"/>
      <c r="B675" s="438"/>
      <c r="C675" s="26"/>
      <c r="D675" s="405"/>
      <c r="E675" s="548"/>
      <c r="F675" s="548"/>
      <c r="G675" s="548"/>
      <c r="H675" s="549"/>
      <c r="I675" s="548"/>
      <c r="J675" s="26"/>
      <c r="K675" s="410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</row>
    <row r="676" spans="1:32" ht="15.75" customHeight="1">
      <c r="A676" s="26"/>
      <c r="B676" s="438"/>
      <c r="C676" s="26"/>
      <c r="D676" s="405"/>
      <c r="E676" s="548"/>
      <c r="F676" s="548"/>
      <c r="G676" s="548"/>
      <c r="H676" s="549"/>
      <c r="I676" s="548"/>
      <c r="J676" s="26"/>
      <c r="K676" s="410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</row>
    <row r="677" spans="1:32" ht="15.75" customHeight="1">
      <c r="A677" s="26"/>
      <c r="B677" s="438"/>
      <c r="C677" s="26"/>
      <c r="D677" s="405"/>
      <c r="E677" s="548"/>
      <c r="F677" s="548"/>
      <c r="G677" s="548"/>
      <c r="H677" s="549"/>
      <c r="I677" s="548"/>
      <c r="J677" s="26"/>
      <c r="K677" s="410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</row>
    <row r="678" spans="1:32" ht="15.75" customHeight="1">
      <c r="A678" s="26"/>
      <c r="B678" s="438"/>
      <c r="C678" s="26"/>
      <c r="D678" s="405"/>
      <c r="E678" s="548"/>
      <c r="F678" s="548"/>
      <c r="G678" s="548"/>
      <c r="H678" s="549"/>
      <c r="I678" s="548"/>
      <c r="J678" s="26"/>
      <c r="K678" s="410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</row>
    <row r="679" spans="1:32" ht="15.75" customHeight="1">
      <c r="A679" s="26"/>
      <c r="B679" s="438"/>
      <c r="C679" s="26"/>
      <c r="D679" s="405"/>
      <c r="E679" s="548"/>
      <c r="F679" s="548"/>
      <c r="G679" s="548"/>
      <c r="H679" s="549"/>
      <c r="I679" s="548"/>
      <c r="J679" s="26"/>
      <c r="K679" s="410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</row>
    <row r="680" spans="1:32" ht="15.75" customHeight="1">
      <c r="A680" s="26"/>
      <c r="B680" s="438"/>
      <c r="C680" s="26"/>
      <c r="D680" s="405"/>
      <c r="E680" s="548"/>
      <c r="F680" s="548"/>
      <c r="G680" s="548"/>
      <c r="H680" s="549"/>
      <c r="I680" s="548"/>
      <c r="J680" s="26"/>
      <c r="K680" s="410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</row>
    <row r="681" spans="1:32" ht="15.75" customHeight="1">
      <c r="A681" s="26"/>
      <c r="B681" s="438"/>
      <c r="C681" s="26"/>
      <c r="D681" s="405"/>
      <c r="E681" s="548"/>
      <c r="F681" s="548"/>
      <c r="G681" s="548"/>
      <c r="H681" s="549"/>
      <c r="I681" s="548"/>
      <c r="J681" s="26"/>
      <c r="K681" s="410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</row>
    <row r="682" spans="1:32" ht="15.75" customHeight="1">
      <c r="A682" s="26"/>
      <c r="B682" s="438"/>
      <c r="C682" s="26"/>
      <c r="D682" s="405"/>
      <c r="E682" s="548"/>
      <c r="F682" s="548"/>
      <c r="G682" s="548"/>
      <c r="H682" s="549"/>
      <c r="I682" s="548"/>
      <c r="J682" s="26"/>
      <c r="K682" s="410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</row>
    <row r="683" spans="1:32" ht="15.75" customHeight="1">
      <c r="A683" s="26"/>
      <c r="B683" s="438"/>
      <c r="C683" s="26"/>
      <c r="D683" s="405"/>
      <c r="E683" s="548"/>
      <c r="F683" s="548"/>
      <c r="G683" s="548"/>
      <c r="H683" s="549"/>
      <c r="I683" s="548"/>
      <c r="J683" s="26"/>
      <c r="K683" s="410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</row>
    <row r="684" spans="1:32" ht="15.75" customHeight="1">
      <c r="A684" s="26"/>
      <c r="B684" s="438"/>
      <c r="C684" s="26"/>
      <c r="D684" s="405"/>
      <c r="E684" s="548"/>
      <c r="F684" s="548"/>
      <c r="G684" s="548"/>
      <c r="H684" s="549"/>
      <c r="I684" s="548"/>
      <c r="J684" s="26"/>
      <c r="K684" s="410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</row>
    <row r="685" spans="1:32" ht="15.75" customHeight="1">
      <c r="A685" s="26"/>
      <c r="B685" s="438"/>
      <c r="C685" s="26"/>
      <c r="D685" s="405"/>
      <c r="E685" s="548"/>
      <c r="F685" s="548"/>
      <c r="G685" s="548"/>
      <c r="H685" s="549"/>
      <c r="I685" s="548"/>
      <c r="J685" s="26"/>
      <c r="K685" s="410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</row>
    <row r="686" spans="1:32" ht="15.75" customHeight="1">
      <c r="A686" s="26"/>
      <c r="B686" s="438"/>
      <c r="C686" s="26"/>
      <c r="D686" s="405"/>
      <c r="E686" s="548"/>
      <c r="F686" s="548"/>
      <c r="G686" s="548"/>
      <c r="H686" s="549"/>
      <c r="I686" s="548"/>
      <c r="J686" s="26"/>
      <c r="K686" s="410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</row>
    <row r="687" spans="1:32" ht="15.75" customHeight="1">
      <c r="A687" s="26"/>
      <c r="B687" s="438"/>
      <c r="C687" s="26"/>
      <c r="D687" s="405"/>
      <c r="E687" s="548"/>
      <c r="F687" s="548"/>
      <c r="G687" s="548"/>
      <c r="H687" s="549"/>
      <c r="I687" s="548"/>
      <c r="J687" s="26"/>
      <c r="K687" s="410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</row>
    <row r="688" spans="1:32" ht="15.75" customHeight="1">
      <c r="A688" s="26"/>
      <c r="B688" s="438"/>
      <c r="C688" s="26"/>
      <c r="D688" s="405"/>
      <c r="E688" s="548"/>
      <c r="F688" s="548"/>
      <c r="G688" s="548"/>
      <c r="H688" s="549"/>
      <c r="I688" s="548"/>
      <c r="J688" s="26"/>
      <c r="K688" s="410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</row>
    <row r="689" spans="1:32" ht="15.75" customHeight="1">
      <c r="A689" s="26"/>
      <c r="B689" s="438"/>
      <c r="C689" s="26"/>
      <c r="D689" s="405"/>
      <c r="E689" s="548"/>
      <c r="F689" s="548"/>
      <c r="G689" s="548"/>
      <c r="H689" s="549"/>
      <c r="I689" s="548"/>
      <c r="J689" s="26"/>
      <c r="K689" s="410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</row>
    <row r="690" spans="1:32" ht="15.75" customHeight="1">
      <c r="A690" s="26"/>
      <c r="B690" s="438"/>
      <c r="C690" s="26"/>
      <c r="D690" s="405"/>
      <c r="E690" s="548"/>
      <c r="F690" s="548"/>
      <c r="G690" s="548"/>
      <c r="H690" s="549"/>
      <c r="I690" s="548"/>
      <c r="J690" s="26"/>
      <c r="K690" s="410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</row>
    <row r="691" spans="1:32" ht="15.75" customHeight="1">
      <c r="A691" s="26"/>
      <c r="B691" s="438"/>
      <c r="C691" s="26"/>
      <c r="D691" s="405"/>
      <c r="E691" s="548"/>
      <c r="F691" s="548"/>
      <c r="G691" s="548"/>
      <c r="H691" s="549"/>
      <c r="I691" s="548"/>
      <c r="J691" s="26"/>
      <c r="K691" s="410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</row>
    <row r="692" spans="1:32" ht="15.75" customHeight="1">
      <c r="A692" s="26"/>
      <c r="B692" s="438"/>
      <c r="C692" s="26"/>
      <c r="D692" s="405"/>
      <c r="E692" s="548"/>
      <c r="F692" s="548"/>
      <c r="G692" s="548"/>
      <c r="H692" s="549"/>
      <c r="I692" s="548"/>
      <c r="J692" s="26"/>
      <c r="K692" s="410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</row>
    <row r="693" spans="1:32" ht="15.75" customHeight="1">
      <c r="A693" s="26"/>
      <c r="B693" s="438"/>
      <c r="C693" s="26"/>
      <c r="D693" s="405"/>
      <c r="E693" s="548"/>
      <c r="F693" s="548"/>
      <c r="G693" s="548"/>
      <c r="H693" s="549"/>
      <c r="I693" s="548"/>
      <c r="J693" s="26"/>
      <c r="K693" s="410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</row>
    <row r="694" spans="1:32" ht="15.75" customHeight="1">
      <c r="A694" s="26"/>
      <c r="B694" s="438"/>
      <c r="C694" s="26"/>
      <c r="D694" s="405"/>
      <c r="E694" s="548"/>
      <c r="F694" s="548"/>
      <c r="G694" s="548"/>
      <c r="H694" s="549"/>
      <c r="I694" s="548"/>
      <c r="J694" s="26"/>
      <c r="K694" s="410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</row>
    <row r="695" spans="1:32" ht="15.75" customHeight="1">
      <c r="A695" s="26"/>
      <c r="B695" s="438"/>
      <c r="C695" s="26"/>
      <c r="D695" s="405"/>
      <c r="E695" s="548"/>
      <c r="F695" s="548"/>
      <c r="G695" s="548"/>
      <c r="H695" s="549"/>
      <c r="I695" s="548"/>
      <c r="J695" s="26"/>
      <c r="K695" s="410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</row>
    <row r="696" spans="1:32" ht="15.75" customHeight="1">
      <c r="A696" s="26"/>
      <c r="B696" s="438"/>
      <c r="C696" s="26"/>
      <c r="D696" s="405"/>
      <c r="E696" s="548"/>
      <c r="F696" s="548"/>
      <c r="G696" s="548"/>
      <c r="H696" s="549"/>
      <c r="I696" s="548"/>
      <c r="J696" s="26"/>
      <c r="K696" s="410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</row>
    <row r="697" spans="1:32" ht="15.75" customHeight="1">
      <c r="A697" s="26"/>
      <c r="B697" s="438"/>
      <c r="C697" s="26"/>
      <c r="D697" s="405"/>
      <c r="E697" s="548"/>
      <c r="F697" s="548"/>
      <c r="G697" s="548"/>
      <c r="H697" s="549"/>
      <c r="I697" s="548"/>
      <c r="J697" s="26"/>
      <c r="K697" s="410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</row>
    <row r="698" spans="1:32" ht="15.75" customHeight="1">
      <c r="A698" s="26"/>
      <c r="B698" s="438"/>
      <c r="C698" s="26"/>
      <c r="D698" s="405"/>
      <c r="E698" s="548"/>
      <c r="F698" s="548"/>
      <c r="G698" s="548"/>
      <c r="H698" s="549"/>
      <c r="I698" s="548"/>
      <c r="J698" s="26"/>
      <c r="K698" s="410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</row>
    <row r="699" spans="1:32" ht="15.75" customHeight="1">
      <c r="A699" s="26"/>
      <c r="B699" s="438"/>
      <c r="C699" s="26"/>
      <c r="D699" s="405"/>
      <c r="E699" s="548"/>
      <c r="F699" s="548"/>
      <c r="G699" s="548"/>
      <c r="H699" s="549"/>
      <c r="I699" s="548"/>
      <c r="J699" s="26"/>
      <c r="K699" s="410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</row>
    <row r="700" spans="1:32" ht="15.75" customHeight="1">
      <c r="A700" s="26"/>
      <c r="B700" s="438"/>
      <c r="C700" s="26"/>
      <c r="D700" s="405"/>
      <c r="E700" s="548"/>
      <c r="F700" s="548"/>
      <c r="G700" s="548"/>
      <c r="H700" s="549"/>
      <c r="I700" s="548"/>
      <c r="J700" s="26"/>
      <c r="K700" s="410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</row>
    <row r="701" spans="1:32" ht="15.75" customHeight="1">
      <c r="A701" s="26"/>
      <c r="B701" s="438"/>
      <c r="C701" s="26"/>
      <c r="D701" s="405"/>
      <c r="E701" s="548"/>
      <c r="F701" s="548"/>
      <c r="G701" s="548"/>
      <c r="H701" s="549"/>
      <c r="I701" s="548"/>
      <c r="J701" s="26"/>
      <c r="K701" s="410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</row>
    <row r="702" spans="1:32" ht="15.75" customHeight="1">
      <c r="A702" s="26"/>
      <c r="B702" s="438"/>
      <c r="C702" s="26"/>
      <c r="D702" s="405"/>
      <c r="E702" s="548"/>
      <c r="F702" s="548"/>
      <c r="G702" s="548"/>
      <c r="H702" s="549"/>
      <c r="I702" s="548"/>
      <c r="J702" s="26"/>
      <c r="K702" s="410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</row>
    <row r="703" spans="1:32" ht="15.75" customHeight="1">
      <c r="A703" s="26"/>
      <c r="B703" s="438"/>
      <c r="C703" s="26"/>
      <c r="D703" s="405"/>
      <c r="E703" s="548"/>
      <c r="F703" s="548"/>
      <c r="G703" s="548"/>
      <c r="H703" s="549"/>
      <c r="I703" s="548"/>
      <c r="J703" s="26"/>
      <c r="K703" s="410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</row>
    <row r="704" spans="1:32" ht="15.75" customHeight="1">
      <c r="A704" s="26"/>
      <c r="B704" s="438"/>
      <c r="C704" s="26"/>
      <c r="D704" s="405"/>
      <c r="E704" s="548"/>
      <c r="F704" s="548"/>
      <c r="G704" s="548"/>
      <c r="H704" s="549"/>
      <c r="I704" s="548"/>
      <c r="J704" s="26"/>
      <c r="K704" s="410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</row>
    <row r="705" spans="1:32" ht="15.75" customHeight="1">
      <c r="A705" s="26"/>
      <c r="B705" s="438"/>
      <c r="C705" s="26"/>
      <c r="D705" s="405"/>
      <c r="E705" s="548"/>
      <c r="F705" s="548"/>
      <c r="G705" s="548"/>
      <c r="H705" s="549"/>
      <c r="I705" s="548"/>
      <c r="J705" s="26"/>
      <c r="K705" s="410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</row>
    <row r="706" spans="1:32" ht="15.75" customHeight="1">
      <c r="A706" s="26"/>
      <c r="B706" s="438"/>
      <c r="C706" s="26"/>
      <c r="D706" s="405"/>
      <c r="E706" s="548"/>
      <c r="F706" s="548"/>
      <c r="G706" s="548"/>
      <c r="H706" s="549"/>
      <c r="I706" s="548"/>
      <c r="J706" s="26"/>
      <c r="K706" s="410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</row>
    <row r="707" spans="1:32" ht="15.75" customHeight="1">
      <c r="A707" s="26"/>
      <c r="B707" s="438"/>
      <c r="C707" s="26"/>
      <c r="D707" s="405"/>
      <c r="E707" s="548"/>
      <c r="F707" s="548"/>
      <c r="G707" s="548"/>
      <c r="H707" s="549"/>
      <c r="I707" s="548"/>
      <c r="J707" s="26"/>
      <c r="K707" s="410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</row>
    <row r="708" spans="1:32" ht="15.75" customHeight="1">
      <c r="A708" s="26"/>
      <c r="B708" s="438"/>
      <c r="C708" s="26"/>
      <c r="D708" s="405"/>
      <c r="E708" s="548"/>
      <c r="F708" s="548"/>
      <c r="G708" s="548"/>
      <c r="H708" s="549"/>
      <c r="I708" s="548"/>
      <c r="J708" s="26"/>
      <c r="K708" s="410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</row>
    <row r="709" spans="1:32" ht="15.75" customHeight="1">
      <c r="A709" s="26"/>
      <c r="B709" s="438"/>
      <c r="C709" s="26"/>
      <c r="D709" s="405"/>
      <c r="E709" s="548"/>
      <c r="F709" s="548"/>
      <c r="G709" s="548"/>
      <c r="H709" s="549"/>
      <c r="I709" s="548"/>
      <c r="J709" s="26"/>
      <c r="K709" s="410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</row>
    <row r="710" spans="1:32" ht="15.75" customHeight="1">
      <c r="A710" s="26"/>
      <c r="B710" s="438"/>
      <c r="C710" s="26"/>
      <c r="D710" s="405"/>
      <c r="E710" s="548"/>
      <c r="F710" s="548"/>
      <c r="G710" s="548"/>
      <c r="H710" s="549"/>
      <c r="I710" s="548"/>
      <c r="J710" s="26"/>
      <c r="K710" s="410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</row>
    <row r="711" spans="1:32" ht="15.75" customHeight="1">
      <c r="A711" s="26"/>
      <c r="B711" s="438"/>
      <c r="C711" s="26"/>
      <c r="D711" s="405"/>
      <c r="E711" s="548"/>
      <c r="F711" s="548"/>
      <c r="G711" s="548"/>
      <c r="H711" s="549"/>
      <c r="I711" s="548"/>
      <c r="J711" s="26"/>
      <c r="K711" s="410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</row>
    <row r="712" spans="1:32" ht="15.75" customHeight="1">
      <c r="A712" s="26"/>
      <c r="B712" s="438"/>
      <c r="C712" s="26"/>
      <c r="D712" s="405"/>
      <c r="E712" s="548"/>
      <c r="F712" s="548"/>
      <c r="G712" s="548"/>
      <c r="H712" s="549"/>
      <c r="I712" s="548"/>
      <c r="J712" s="26"/>
      <c r="K712" s="410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</row>
    <row r="713" spans="1:32" ht="15.75" customHeight="1">
      <c r="A713" s="26"/>
      <c r="B713" s="438"/>
      <c r="C713" s="26"/>
      <c r="D713" s="405"/>
      <c r="E713" s="548"/>
      <c r="F713" s="548"/>
      <c r="G713" s="548"/>
      <c r="H713" s="549"/>
      <c r="I713" s="548"/>
      <c r="J713" s="26"/>
      <c r="K713" s="410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</row>
    <row r="714" spans="1:32" ht="15.75" customHeight="1">
      <c r="A714" s="26"/>
      <c r="B714" s="438"/>
      <c r="C714" s="26"/>
      <c r="D714" s="405"/>
      <c r="E714" s="548"/>
      <c r="F714" s="548"/>
      <c r="G714" s="548"/>
      <c r="H714" s="549"/>
      <c r="I714" s="548"/>
      <c r="J714" s="26"/>
      <c r="K714" s="410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</row>
    <row r="715" spans="1:32" ht="15.75" customHeight="1">
      <c r="A715" s="26"/>
      <c r="B715" s="438"/>
      <c r="C715" s="26"/>
      <c r="D715" s="405"/>
      <c r="E715" s="548"/>
      <c r="F715" s="548"/>
      <c r="G715" s="548"/>
      <c r="H715" s="549"/>
      <c r="I715" s="548"/>
      <c r="J715" s="26"/>
      <c r="K715" s="410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</row>
    <row r="716" spans="1:32" ht="15.75" customHeight="1">
      <c r="A716" s="26"/>
      <c r="B716" s="438"/>
      <c r="C716" s="26"/>
      <c r="D716" s="405"/>
      <c r="E716" s="548"/>
      <c r="F716" s="548"/>
      <c r="G716" s="548"/>
      <c r="H716" s="549"/>
      <c r="I716" s="548"/>
      <c r="J716" s="26"/>
      <c r="K716" s="410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</row>
    <row r="717" spans="1:32" ht="15.75" customHeight="1">
      <c r="A717" s="26"/>
      <c r="B717" s="438"/>
      <c r="C717" s="26"/>
      <c r="D717" s="405"/>
      <c r="E717" s="548"/>
      <c r="F717" s="548"/>
      <c r="G717" s="548"/>
      <c r="H717" s="549"/>
      <c r="I717" s="548"/>
      <c r="J717" s="26"/>
      <c r="K717" s="410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</row>
    <row r="718" spans="1:32" ht="15.75" customHeight="1">
      <c r="A718" s="26"/>
      <c r="B718" s="438"/>
      <c r="C718" s="26"/>
      <c r="D718" s="405"/>
      <c r="E718" s="548"/>
      <c r="F718" s="548"/>
      <c r="G718" s="548"/>
      <c r="H718" s="549"/>
      <c r="I718" s="548"/>
      <c r="J718" s="26"/>
      <c r="K718" s="410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</row>
    <row r="719" spans="1:32" ht="15.75" customHeight="1">
      <c r="A719" s="26"/>
      <c r="B719" s="438"/>
      <c r="C719" s="26"/>
      <c r="D719" s="405"/>
      <c r="E719" s="548"/>
      <c r="F719" s="548"/>
      <c r="G719" s="548"/>
      <c r="H719" s="549"/>
      <c r="I719" s="548"/>
      <c r="J719" s="26"/>
      <c r="K719" s="410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</row>
    <row r="720" spans="1:32" ht="15.75" customHeight="1">
      <c r="A720" s="26"/>
      <c r="B720" s="438"/>
      <c r="C720" s="26"/>
      <c r="D720" s="405"/>
      <c r="E720" s="548"/>
      <c r="F720" s="548"/>
      <c r="G720" s="548"/>
      <c r="H720" s="549"/>
      <c r="I720" s="548"/>
      <c r="J720" s="26"/>
      <c r="K720" s="410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</row>
    <row r="721" spans="1:32" ht="15.75" customHeight="1">
      <c r="A721" s="26"/>
      <c r="B721" s="438"/>
      <c r="C721" s="26"/>
      <c r="D721" s="405"/>
      <c r="E721" s="548"/>
      <c r="F721" s="548"/>
      <c r="G721" s="548"/>
      <c r="H721" s="549"/>
      <c r="I721" s="548"/>
      <c r="J721" s="26"/>
      <c r="K721" s="410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</row>
    <row r="722" spans="1:32" ht="15.75" customHeight="1">
      <c r="A722" s="26"/>
      <c r="B722" s="438"/>
      <c r="C722" s="26"/>
      <c r="D722" s="405"/>
      <c r="E722" s="548"/>
      <c r="F722" s="548"/>
      <c r="G722" s="548"/>
      <c r="H722" s="549"/>
      <c r="I722" s="548"/>
      <c r="J722" s="26"/>
      <c r="K722" s="410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</row>
    <row r="723" spans="1:32" ht="15.75" customHeight="1">
      <c r="A723" s="26"/>
      <c r="B723" s="438"/>
      <c r="C723" s="26"/>
      <c r="D723" s="405"/>
      <c r="E723" s="548"/>
      <c r="F723" s="548"/>
      <c r="G723" s="548"/>
      <c r="H723" s="549"/>
      <c r="I723" s="548"/>
      <c r="J723" s="26"/>
      <c r="K723" s="410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</row>
    <row r="724" spans="1:32" ht="15.75" customHeight="1">
      <c r="A724" s="26"/>
      <c r="B724" s="438"/>
      <c r="C724" s="26"/>
      <c r="D724" s="405"/>
      <c r="E724" s="548"/>
      <c r="F724" s="548"/>
      <c r="G724" s="548"/>
      <c r="H724" s="549"/>
      <c r="I724" s="548"/>
      <c r="J724" s="26"/>
      <c r="K724" s="410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</row>
    <row r="725" spans="1:32" ht="15.75" customHeight="1">
      <c r="A725" s="26"/>
      <c r="B725" s="438"/>
      <c r="C725" s="26"/>
      <c r="D725" s="405"/>
      <c r="E725" s="548"/>
      <c r="F725" s="548"/>
      <c r="G725" s="548"/>
      <c r="H725" s="549"/>
      <c r="I725" s="548"/>
      <c r="J725" s="26"/>
      <c r="K725" s="410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</row>
    <row r="726" spans="1:32" ht="15.75" customHeight="1">
      <c r="A726" s="26"/>
      <c r="B726" s="438"/>
      <c r="C726" s="26"/>
      <c r="D726" s="405"/>
      <c r="E726" s="548"/>
      <c r="F726" s="548"/>
      <c r="G726" s="548"/>
      <c r="H726" s="549"/>
      <c r="I726" s="548"/>
      <c r="J726" s="26"/>
      <c r="K726" s="410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</row>
    <row r="727" spans="1:32" ht="15.75" customHeight="1">
      <c r="A727" s="26"/>
      <c r="B727" s="438"/>
      <c r="C727" s="26"/>
      <c r="D727" s="405"/>
      <c r="E727" s="548"/>
      <c r="F727" s="548"/>
      <c r="G727" s="548"/>
      <c r="H727" s="549"/>
      <c r="I727" s="548"/>
      <c r="J727" s="26"/>
      <c r="K727" s="410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</row>
    <row r="728" spans="1:32" ht="15.75" customHeight="1">
      <c r="A728" s="26"/>
      <c r="B728" s="438"/>
      <c r="C728" s="26"/>
      <c r="D728" s="405"/>
      <c r="E728" s="548"/>
      <c r="F728" s="548"/>
      <c r="G728" s="548"/>
      <c r="H728" s="549"/>
      <c r="I728" s="548"/>
      <c r="J728" s="26"/>
      <c r="K728" s="410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</row>
    <row r="729" spans="1:32" ht="15.75" customHeight="1">
      <c r="A729" s="26"/>
      <c r="B729" s="438"/>
      <c r="C729" s="26"/>
      <c r="D729" s="405"/>
      <c r="E729" s="548"/>
      <c r="F729" s="548"/>
      <c r="G729" s="548"/>
      <c r="H729" s="549"/>
      <c r="I729" s="548"/>
      <c r="J729" s="26"/>
      <c r="K729" s="410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</row>
    <row r="730" spans="1:32" ht="15.75" customHeight="1">
      <c r="A730" s="26"/>
      <c r="B730" s="438"/>
      <c r="C730" s="26"/>
      <c r="D730" s="405"/>
      <c r="E730" s="548"/>
      <c r="F730" s="548"/>
      <c r="G730" s="548"/>
      <c r="H730" s="549"/>
      <c r="I730" s="548"/>
      <c r="J730" s="26"/>
      <c r="K730" s="410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</row>
    <row r="731" spans="1:32" ht="15.75" customHeight="1">
      <c r="A731" s="26"/>
      <c r="B731" s="438"/>
      <c r="C731" s="26"/>
      <c r="D731" s="405"/>
      <c r="E731" s="548"/>
      <c r="F731" s="548"/>
      <c r="G731" s="548"/>
      <c r="H731" s="549"/>
      <c r="I731" s="548"/>
      <c r="J731" s="26"/>
      <c r="K731" s="410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</row>
    <row r="732" spans="1:32" ht="15.75" customHeight="1">
      <c r="A732" s="26"/>
      <c r="B732" s="438"/>
      <c r="C732" s="26"/>
      <c r="D732" s="405"/>
      <c r="E732" s="548"/>
      <c r="F732" s="548"/>
      <c r="G732" s="548"/>
      <c r="H732" s="549"/>
      <c r="I732" s="548"/>
      <c r="J732" s="26"/>
      <c r="K732" s="410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</row>
    <row r="733" spans="1:32" ht="15.75" customHeight="1">
      <c r="A733" s="26"/>
      <c r="B733" s="438"/>
      <c r="C733" s="26"/>
      <c r="D733" s="405"/>
      <c r="E733" s="548"/>
      <c r="F733" s="548"/>
      <c r="G733" s="548"/>
      <c r="H733" s="549"/>
      <c r="I733" s="548"/>
      <c r="J733" s="26"/>
      <c r="K733" s="410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</row>
    <row r="734" spans="1:32" ht="15.75" customHeight="1">
      <c r="A734" s="26"/>
      <c r="B734" s="438"/>
      <c r="C734" s="26"/>
      <c r="D734" s="405"/>
      <c r="E734" s="548"/>
      <c r="F734" s="548"/>
      <c r="G734" s="548"/>
      <c r="H734" s="549"/>
      <c r="I734" s="548"/>
      <c r="J734" s="26"/>
      <c r="K734" s="410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</row>
    <row r="735" spans="1:32" ht="15.75" customHeight="1">
      <c r="A735" s="26"/>
      <c r="B735" s="438"/>
      <c r="C735" s="26"/>
      <c r="D735" s="405"/>
      <c r="E735" s="548"/>
      <c r="F735" s="548"/>
      <c r="G735" s="548"/>
      <c r="H735" s="549"/>
      <c r="I735" s="548"/>
      <c r="J735" s="26"/>
      <c r="K735" s="410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</row>
    <row r="736" spans="1:32" ht="15.75" customHeight="1">
      <c r="A736" s="26"/>
      <c r="B736" s="438"/>
      <c r="C736" s="26"/>
      <c r="D736" s="405"/>
      <c r="E736" s="548"/>
      <c r="F736" s="548"/>
      <c r="G736" s="548"/>
      <c r="H736" s="549"/>
      <c r="I736" s="548"/>
      <c r="J736" s="26"/>
      <c r="K736" s="410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</row>
    <row r="737" spans="1:32" ht="15.75" customHeight="1">
      <c r="A737" s="26"/>
      <c r="B737" s="438"/>
      <c r="C737" s="26"/>
      <c r="D737" s="405"/>
      <c r="E737" s="548"/>
      <c r="F737" s="548"/>
      <c r="G737" s="548"/>
      <c r="H737" s="549"/>
      <c r="I737" s="548"/>
      <c r="J737" s="26"/>
      <c r="K737" s="410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</row>
    <row r="738" spans="1:32" ht="15.75" customHeight="1">
      <c r="A738" s="26"/>
      <c r="B738" s="438"/>
      <c r="C738" s="26"/>
      <c r="D738" s="405"/>
      <c r="E738" s="548"/>
      <c r="F738" s="548"/>
      <c r="G738" s="548"/>
      <c r="H738" s="549"/>
      <c r="I738" s="548"/>
      <c r="J738" s="26"/>
      <c r="K738" s="410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</row>
    <row r="739" spans="1:32" ht="15.75" customHeight="1">
      <c r="A739" s="26"/>
      <c r="B739" s="438"/>
      <c r="C739" s="26"/>
      <c r="D739" s="405"/>
      <c r="E739" s="548"/>
      <c r="F739" s="548"/>
      <c r="G739" s="548"/>
      <c r="H739" s="549"/>
      <c r="I739" s="548"/>
      <c r="J739" s="26"/>
      <c r="K739" s="410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</row>
    <row r="740" spans="1:32" ht="15.75" customHeight="1">
      <c r="A740" s="26"/>
      <c r="B740" s="438"/>
      <c r="C740" s="26"/>
      <c r="D740" s="405"/>
      <c r="E740" s="548"/>
      <c r="F740" s="548"/>
      <c r="G740" s="548"/>
      <c r="H740" s="549"/>
      <c r="I740" s="548"/>
      <c r="J740" s="26"/>
      <c r="K740" s="410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</row>
    <row r="741" spans="1:32" ht="15.75" customHeight="1">
      <c r="A741" s="26"/>
      <c r="B741" s="438"/>
      <c r="C741" s="26"/>
      <c r="D741" s="405"/>
      <c r="E741" s="548"/>
      <c r="F741" s="548"/>
      <c r="G741" s="548"/>
      <c r="H741" s="549"/>
      <c r="I741" s="548"/>
      <c r="J741" s="26"/>
      <c r="K741" s="410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</row>
    <row r="742" spans="1:32" ht="15.75" customHeight="1">
      <c r="A742" s="26"/>
      <c r="B742" s="438"/>
      <c r="C742" s="26"/>
      <c r="D742" s="405"/>
      <c r="E742" s="548"/>
      <c r="F742" s="548"/>
      <c r="G742" s="548"/>
      <c r="H742" s="549"/>
      <c r="I742" s="548"/>
      <c r="J742" s="26"/>
      <c r="K742" s="410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</row>
    <row r="743" spans="1:32" ht="15.75" customHeight="1">
      <c r="A743" s="26"/>
      <c r="B743" s="438"/>
      <c r="C743" s="26"/>
      <c r="D743" s="405"/>
      <c r="E743" s="548"/>
      <c r="F743" s="548"/>
      <c r="G743" s="548"/>
      <c r="H743" s="549"/>
      <c r="I743" s="548"/>
      <c r="J743" s="26"/>
      <c r="K743" s="410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</row>
    <row r="744" spans="1:32" ht="15.75" customHeight="1">
      <c r="A744" s="26"/>
      <c r="B744" s="438"/>
      <c r="C744" s="26"/>
      <c r="D744" s="405"/>
      <c r="E744" s="548"/>
      <c r="F744" s="548"/>
      <c r="G744" s="548"/>
      <c r="H744" s="549"/>
      <c r="I744" s="548"/>
      <c r="J744" s="26"/>
      <c r="K744" s="410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</row>
    <row r="745" spans="1:32" ht="15.75" customHeight="1">
      <c r="A745" s="26"/>
      <c r="B745" s="438"/>
      <c r="C745" s="26"/>
      <c r="D745" s="405"/>
      <c r="E745" s="548"/>
      <c r="F745" s="548"/>
      <c r="G745" s="548"/>
      <c r="H745" s="549"/>
      <c r="I745" s="548"/>
      <c r="J745" s="26"/>
      <c r="K745" s="410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</row>
    <row r="746" spans="1:32" ht="15.75" customHeight="1">
      <c r="A746" s="26"/>
      <c r="B746" s="438"/>
      <c r="C746" s="26"/>
      <c r="D746" s="405"/>
      <c r="E746" s="548"/>
      <c r="F746" s="548"/>
      <c r="G746" s="548"/>
      <c r="H746" s="549"/>
      <c r="I746" s="548"/>
      <c r="J746" s="26"/>
      <c r="K746" s="410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</row>
    <row r="747" spans="1:32" ht="15.75" customHeight="1">
      <c r="A747" s="26"/>
      <c r="B747" s="438"/>
      <c r="C747" s="26"/>
      <c r="D747" s="405"/>
      <c r="E747" s="548"/>
      <c r="F747" s="548"/>
      <c r="G747" s="548"/>
      <c r="H747" s="549"/>
      <c r="I747" s="548"/>
      <c r="J747" s="26"/>
      <c r="K747" s="410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</row>
    <row r="748" spans="1:32" ht="15.75" customHeight="1">
      <c r="A748" s="26"/>
      <c r="B748" s="438"/>
      <c r="C748" s="26"/>
      <c r="D748" s="405"/>
      <c r="E748" s="548"/>
      <c r="F748" s="548"/>
      <c r="G748" s="548"/>
      <c r="H748" s="549"/>
      <c r="I748" s="548"/>
      <c r="J748" s="26"/>
      <c r="K748" s="410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</row>
    <row r="749" spans="1:32" ht="15.75" customHeight="1">
      <c r="A749" s="26"/>
      <c r="B749" s="438"/>
      <c r="C749" s="26"/>
      <c r="D749" s="405"/>
      <c r="E749" s="548"/>
      <c r="F749" s="548"/>
      <c r="G749" s="548"/>
      <c r="H749" s="549"/>
      <c r="I749" s="548"/>
      <c r="J749" s="26"/>
      <c r="K749" s="410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</row>
    <row r="750" spans="1:32" ht="15.75" customHeight="1">
      <c r="A750" s="26"/>
      <c r="B750" s="438"/>
      <c r="C750" s="26"/>
      <c r="D750" s="405"/>
      <c r="E750" s="548"/>
      <c r="F750" s="548"/>
      <c r="G750" s="548"/>
      <c r="H750" s="549"/>
      <c r="I750" s="548"/>
      <c r="J750" s="26"/>
      <c r="K750" s="410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</row>
    <row r="751" spans="1:32" ht="15.75" customHeight="1">
      <c r="A751" s="26"/>
      <c r="B751" s="438"/>
      <c r="C751" s="26"/>
      <c r="D751" s="405"/>
      <c r="E751" s="548"/>
      <c r="F751" s="548"/>
      <c r="G751" s="548"/>
      <c r="H751" s="549"/>
      <c r="I751" s="548"/>
      <c r="J751" s="26"/>
      <c r="K751" s="410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</row>
    <row r="752" spans="1:32" ht="15.75" customHeight="1">
      <c r="A752" s="26"/>
      <c r="B752" s="438"/>
      <c r="C752" s="26"/>
      <c r="D752" s="405"/>
      <c r="E752" s="548"/>
      <c r="F752" s="548"/>
      <c r="G752" s="548"/>
      <c r="H752" s="549"/>
      <c r="I752" s="548"/>
      <c r="J752" s="26"/>
      <c r="K752" s="410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</row>
    <row r="753" spans="1:32" ht="15.75" customHeight="1">
      <c r="A753" s="26"/>
      <c r="B753" s="438"/>
      <c r="C753" s="26"/>
      <c r="D753" s="405"/>
      <c r="E753" s="548"/>
      <c r="F753" s="548"/>
      <c r="G753" s="548"/>
      <c r="H753" s="549"/>
      <c r="I753" s="548"/>
      <c r="J753" s="26"/>
      <c r="K753" s="410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</row>
    <row r="754" spans="1:32" ht="15.75" customHeight="1">
      <c r="A754" s="26"/>
      <c r="B754" s="438"/>
      <c r="C754" s="26"/>
      <c r="D754" s="405"/>
      <c r="E754" s="548"/>
      <c r="F754" s="548"/>
      <c r="G754" s="548"/>
      <c r="H754" s="549"/>
      <c r="I754" s="548"/>
      <c r="J754" s="26"/>
      <c r="K754" s="410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</row>
    <row r="755" spans="1:32" ht="15.75" customHeight="1">
      <c r="A755" s="26"/>
      <c r="B755" s="438"/>
      <c r="C755" s="26"/>
      <c r="D755" s="405"/>
      <c r="E755" s="548"/>
      <c r="F755" s="548"/>
      <c r="G755" s="548"/>
      <c r="H755" s="549"/>
      <c r="I755" s="548"/>
      <c r="J755" s="26"/>
      <c r="K755" s="410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</row>
    <row r="756" spans="1:32" ht="15.75" customHeight="1">
      <c r="A756" s="26"/>
      <c r="B756" s="438"/>
      <c r="C756" s="26"/>
      <c r="D756" s="405"/>
      <c r="E756" s="548"/>
      <c r="F756" s="548"/>
      <c r="G756" s="548"/>
      <c r="H756" s="549"/>
      <c r="I756" s="548"/>
      <c r="J756" s="26"/>
      <c r="K756" s="410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</row>
    <row r="757" spans="1:32" ht="15.75" customHeight="1">
      <c r="A757" s="26"/>
      <c r="B757" s="438"/>
      <c r="C757" s="26"/>
      <c r="D757" s="405"/>
      <c r="E757" s="548"/>
      <c r="F757" s="548"/>
      <c r="G757" s="548"/>
      <c r="H757" s="549"/>
      <c r="I757" s="548"/>
      <c r="J757" s="26"/>
      <c r="K757" s="410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</row>
    <row r="758" spans="1:32" ht="15.75" customHeight="1">
      <c r="A758" s="26"/>
      <c r="B758" s="438"/>
      <c r="C758" s="26"/>
      <c r="D758" s="405"/>
      <c r="E758" s="548"/>
      <c r="F758" s="548"/>
      <c r="G758" s="548"/>
      <c r="H758" s="549"/>
      <c r="I758" s="548"/>
      <c r="J758" s="26"/>
      <c r="K758" s="410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</row>
    <row r="759" spans="1:32" ht="15.75" customHeight="1">
      <c r="A759" s="26"/>
      <c r="B759" s="438"/>
      <c r="C759" s="26"/>
      <c r="D759" s="405"/>
      <c r="E759" s="548"/>
      <c r="F759" s="548"/>
      <c r="G759" s="548"/>
      <c r="H759" s="549"/>
      <c r="I759" s="548"/>
      <c r="J759" s="26"/>
      <c r="K759" s="410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</row>
    <row r="760" spans="1:32" ht="15.75" customHeight="1">
      <c r="A760" s="26"/>
      <c r="B760" s="438"/>
      <c r="C760" s="26"/>
      <c r="D760" s="405"/>
      <c r="E760" s="548"/>
      <c r="F760" s="548"/>
      <c r="G760" s="548"/>
      <c r="H760" s="549"/>
      <c r="I760" s="548"/>
      <c r="J760" s="26"/>
      <c r="K760" s="410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</row>
    <row r="761" spans="1:32" ht="15.75" customHeight="1">
      <c r="A761" s="26"/>
      <c r="B761" s="438"/>
      <c r="C761" s="26"/>
      <c r="D761" s="405"/>
      <c r="E761" s="548"/>
      <c r="F761" s="548"/>
      <c r="G761" s="548"/>
      <c r="H761" s="549"/>
      <c r="I761" s="548"/>
      <c r="J761" s="26"/>
      <c r="K761" s="410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</row>
    <row r="762" spans="1:32" ht="15.75" customHeight="1">
      <c r="A762" s="26"/>
      <c r="B762" s="438"/>
      <c r="C762" s="26"/>
      <c r="D762" s="405"/>
      <c r="E762" s="548"/>
      <c r="F762" s="548"/>
      <c r="G762" s="548"/>
      <c r="H762" s="549"/>
      <c r="I762" s="548"/>
      <c r="J762" s="26"/>
      <c r="K762" s="410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</row>
    <row r="763" spans="1:32" ht="15.75" customHeight="1">
      <c r="A763" s="26"/>
      <c r="B763" s="438"/>
      <c r="C763" s="26"/>
      <c r="D763" s="405"/>
      <c r="E763" s="548"/>
      <c r="F763" s="548"/>
      <c r="G763" s="548"/>
      <c r="H763" s="549"/>
      <c r="I763" s="548"/>
      <c r="J763" s="26"/>
      <c r="K763" s="410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</row>
    <row r="764" spans="1:32" ht="15.75" customHeight="1">
      <c r="A764" s="26"/>
      <c r="B764" s="438"/>
      <c r="C764" s="26"/>
      <c r="D764" s="405"/>
      <c r="E764" s="548"/>
      <c r="F764" s="548"/>
      <c r="G764" s="548"/>
      <c r="H764" s="549"/>
      <c r="I764" s="548"/>
      <c r="J764" s="26"/>
      <c r="K764" s="410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</row>
    <row r="765" spans="1:32" ht="15.75" customHeight="1">
      <c r="A765" s="26"/>
      <c r="B765" s="438"/>
      <c r="C765" s="26"/>
      <c r="D765" s="405"/>
      <c r="E765" s="548"/>
      <c r="F765" s="548"/>
      <c r="G765" s="548"/>
      <c r="H765" s="549"/>
      <c r="I765" s="548"/>
      <c r="J765" s="26"/>
      <c r="K765" s="410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</row>
    <row r="766" spans="1:32" ht="15.75" customHeight="1">
      <c r="A766" s="26"/>
      <c r="B766" s="438"/>
      <c r="C766" s="26"/>
      <c r="D766" s="405"/>
      <c r="E766" s="548"/>
      <c r="F766" s="548"/>
      <c r="G766" s="548"/>
      <c r="H766" s="549"/>
      <c r="I766" s="548"/>
      <c r="J766" s="26"/>
      <c r="K766" s="410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</row>
    <row r="767" spans="1:32" ht="15.75" customHeight="1">
      <c r="A767" s="26"/>
      <c r="B767" s="438"/>
      <c r="C767" s="26"/>
      <c r="D767" s="405"/>
      <c r="E767" s="548"/>
      <c r="F767" s="548"/>
      <c r="G767" s="548"/>
      <c r="H767" s="549"/>
      <c r="I767" s="548"/>
      <c r="J767" s="26"/>
      <c r="K767" s="410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</row>
    <row r="768" spans="1:32" ht="15.75" customHeight="1">
      <c r="A768" s="26"/>
      <c r="B768" s="438"/>
      <c r="C768" s="26"/>
      <c r="D768" s="405"/>
      <c r="E768" s="548"/>
      <c r="F768" s="548"/>
      <c r="G768" s="548"/>
      <c r="H768" s="549"/>
      <c r="I768" s="548"/>
      <c r="J768" s="26"/>
      <c r="K768" s="410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</row>
    <row r="769" spans="1:32" ht="15.75" customHeight="1">
      <c r="A769" s="26"/>
      <c r="B769" s="438"/>
      <c r="C769" s="26"/>
      <c r="D769" s="405"/>
      <c r="E769" s="548"/>
      <c r="F769" s="548"/>
      <c r="G769" s="548"/>
      <c r="H769" s="549"/>
      <c r="I769" s="548"/>
      <c r="J769" s="26"/>
      <c r="K769" s="410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</row>
    <row r="770" spans="1:32" ht="15.75" customHeight="1">
      <c r="A770" s="26"/>
      <c r="B770" s="438"/>
      <c r="C770" s="26"/>
      <c r="D770" s="405"/>
      <c r="E770" s="548"/>
      <c r="F770" s="548"/>
      <c r="G770" s="548"/>
      <c r="H770" s="549"/>
      <c r="I770" s="548"/>
      <c r="J770" s="26"/>
      <c r="K770" s="410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</row>
    <row r="771" spans="1:32" ht="15.75" customHeight="1">
      <c r="A771" s="26"/>
      <c r="B771" s="438"/>
      <c r="C771" s="26"/>
      <c r="D771" s="405"/>
      <c r="E771" s="548"/>
      <c r="F771" s="548"/>
      <c r="G771" s="548"/>
      <c r="H771" s="549"/>
      <c r="I771" s="548"/>
      <c r="J771" s="26"/>
      <c r="K771" s="410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</row>
    <row r="772" spans="1:32" ht="15.75" customHeight="1">
      <c r="A772" s="26"/>
      <c r="B772" s="438"/>
      <c r="C772" s="26"/>
      <c r="D772" s="405"/>
      <c r="E772" s="548"/>
      <c r="F772" s="548"/>
      <c r="G772" s="548"/>
      <c r="H772" s="549"/>
      <c r="I772" s="548"/>
      <c r="J772" s="26"/>
      <c r="K772" s="410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</row>
    <row r="773" spans="1:32" ht="15.75" customHeight="1">
      <c r="A773" s="26"/>
      <c r="B773" s="438"/>
      <c r="C773" s="26"/>
      <c r="D773" s="405"/>
      <c r="E773" s="548"/>
      <c r="F773" s="548"/>
      <c r="G773" s="548"/>
      <c r="H773" s="549"/>
      <c r="I773" s="548"/>
      <c r="J773" s="26"/>
      <c r="K773" s="410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</row>
    <row r="774" spans="1:32" ht="15.75" customHeight="1">
      <c r="A774" s="26"/>
      <c r="B774" s="438"/>
      <c r="C774" s="26"/>
      <c r="D774" s="405"/>
      <c r="E774" s="548"/>
      <c r="F774" s="548"/>
      <c r="G774" s="548"/>
      <c r="H774" s="549"/>
      <c r="I774" s="548"/>
      <c r="J774" s="26"/>
      <c r="K774" s="410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</row>
    <row r="775" spans="1:32" ht="15.75" customHeight="1">
      <c r="A775" s="26"/>
      <c r="B775" s="438"/>
      <c r="C775" s="26"/>
      <c r="D775" s="405"/>
      <c r="E775" s="548"/>
      <c r="F775" s="548"/>
      <c r="G775" s="548"/>
      <c r="H775" s="549"/>
      <c r="I775" s="548"/>
      <c r="J775" s="26"/>
      <c r="K775" s="410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</row>
    <row r="776" spans="1:32" ht="15.75" customHeight="1">
      <c r="A776" s="26"/>
      <c r="B776" s="438"/>
      <c r="C776" s="26"/>
      <c r="D776" s="405"/>
      <c r="E776" s="548"/>
      <c r="F776" s="548"/>
      <c r="G776" s="548"/>
      <c r="H776" s="549"/>
      <c r="I776" s="548"/>
      <c r="J776" s="26"/>
      <c r="K776" s="410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</row>
    <row r="777" spans="1:32" ht="15.75" customHeight="1">
      <c r="A777" s="26"/>
      <c r="B777" s="438"/>
      <c r="C777" s="26"/>
      <c r="D777" s="405"/>
      <c r="E777" s="548"/>
      <c r="F777" s="548"/>
      <c r="G777" s="548"/>
      <c r="H777" s="549"/>
      <c r="I777" s="548"/>
      <c r="J777" s="26"/>
      <c r="K777" s="410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</row>
    <row r="778" spans="1:32" ht="15.75" customHeight="1">
      <c r="A778" s="26"/>
      <c r="B778" s="438"/>
      <c r="C778" s="26"/>
      <c r="D778" s="405"/>
      <c r="E778" s="548"/>
      <c r="F778" s="548"/>
      <c r="G778" s="548"/>
      <c r="H778" s="549"/>
      <c r="I778" s="548"/>
      <c r="J778" s="26"/>
      <c r="K778" s="410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</row>
    <row r="779" spans="1:32" ht="15.75" customHeight="1">
      <c r="A779" s="26"/>
      <c r="B779" s="438"/>
      <c r="C779" s="26"/>
      <c r="D779" s="405"/>
      <c r="E779" s="548"/>
      <c r="F779" s="548"/>
      <c r="G779" s="548"/>
      <c r="H779" s="549"/>
      <c r="I779" s="548"/>
      <c r="J779" s="26"/>
      <c r="K779" s="410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</row>
    <row r="780" spans="1:32" ht="15.75" customHeight="1">
      <c r="A780" s="26"/>
      <c r="B780" s="438"/>
      <c r="C780" s="26"/>
      <c r="D780" s="405"/>
      <c r="E780" s="548"/>
      <c r="F780" s="548"/>
      <c r="G780" s="548"/>
      <c r="H780" s="549"/>
      <c r="I780" s="548"/>
      <c r="J780" s="26"/>
      <c r="K780" s="410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</row>
    <row r="781" spans="1:32" ht="15.75" customHeight="1">
      <c r="A781" s="26"/>
      <c r="B781" s="438"/>
      <c r="C781" s="26"/>
      <c r="D781" s="405"/>
      <c r="E781" s="548"/>
      <c r="F781" s="548"/>
      <c r="G781" s="548"/>
      <c r="H781" s="549"/>
      <c r="I781" s="548"/>
      <c r="J781" s="26"/>
      <c r="K781" s="410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</row>
    <row r="782" spans="1:32" ht="15.75" customHeight="1">
      <c r="A782" s="26"/>
      <c r="B782" s="438"/>
      <c r="C782" s="26"/>
      <c r="D782" s="405"/>
      <c r="E782" s="548"/>
      <c r="F782" s="548"/>
      <c r="G782" s="548"/>
      <c r="H782" s="549"/>
      <c r="I782" s="548"/>
      <c r="J782" s="26"/>
      <c r="K782" s="410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</row>
    <row r="783" spans="1:32" ht="15.75" customHeight="1">
      <c r="A783" s="26"/>
      <c r="B783" s="438"/>
      <c r="C783" s="26"/>
      <c r="D783" s="405"/>
      <c r="E783" s="548"/>
      <c r="F783" s="548"/>
      <c r="G783" s="548"/>
      <c r="H783" s="549"/>
      <c r="I783" s="548"/>
      <c r="J783" s="26"/>
      <c r="K783" s="410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</row>
    <row r="784" spans="1:32" ht="15.75" customHeight="1">
      <c r="A784" s="26"/>
      <c r="B784" s="438"/>
      <c r="C784" s="26"/>
      <c r="D784" s="405"/>
      <c r="E784" s="548"/>
      <c r="F784" s="548"/>
      <c r="G784" s="548"/>
      <c r="H784" s="549"/>
      <c r="I784" s="548"/>
      <c r="J784" s="26"/>
      <c r="K784" s="410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</row>
    <row r="785" spans="1:32" ht="15.75" customHeight="1">
      <c r="A785" s="26"/>
      <c r="B785" s="438"/>
      <c r="C785" s="26"/>
      <c r="D785" s="405"/>
      <c r="E785" s="548"/>
      <c r="F785" s="548"/>
      <c r="G785" s="548"/>
      <c r="H785" s="549"/>
      <c r="I785" s="548"/>
      <c r="J785" s="26"/>
      <c r="K785" s="410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</row>
    <row r="786" spans="1:32" ht="15.75" customHeight="1">
      <c r="A786" s="26"/>
      <c r="B786" s="438"/>
      <c r="C786" s="26"/>
      <c r="D786" s="405"/>
      <c r="E786" s="548"/>
      <c r="F786" s="548"/>
      <c r="G786" s="548"/>
      <c r="H786" s="549"/>
      <c r="I786" s="548"/>
      <c r="J786" s="26"/>
      <c r="K786" s="410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</row>
    <row r="787" spans="1:32" ht="15.75" customHeight="1">
      <c r="A787" s="26"/>
      <c r="B787" s="438"/>
      <c r="C787" s="26"/>
      <c r="D787" s="405"/>
      <c r="E787" s="548"/>
      <c r="F787" s="548"/>
      <c r="G787" s="548"/>
      <c r="H787" s="549"/>
      <c r="I787" s="548"/>
      <c r="J787" s="26"/>
      <c r="K787" s="410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</row>
    <row r="788" spans="1:32" ht="15.75" customHeight="1">
      <c r="A788" s="26"/>
      <c r="B788" s="438"/>
      <c r="C788" s="26"/>
      <c r="D788" s="405"/>
      <c r="E788" s="548"/>
      <c r="F788" s="548"/>
      <c r="G788" s="548"/>
      <c r="H788" s="549"/>
      <c r="I788" s="548"/>
      <c r="J788" s="26"/>
      <c r="K788" s="410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</row>
    <row r="789" spans="1:32" ht="15.75" customHeight="1">
      <c r="A789" s="26"/>
      <c r="B789" s="438"/>
      <c r="C789" s="26"/>
      <c r="D789" s="405"/>
      <c r="E789" s="548"/>
      <c r="F789" s="548"/>
      <c r="G789" s="548"/>
      <c r="H789" s="549"/>
      <c r="I789" s="548"/>
      <c r="J789" s="26"/>
      <c r="K789" s="410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</row>
    <row r="790" spans="1:32" ht="15.75" customHeight="1">
      <c r="A790" s="26"/>
      <c r="B790" s="438"/>
      <c r="C790" s="26"/>
      <c r="D790" s="405"/>
      <c r="E790" s="548"/>
      <c r="F790" s="548"/>
      <c r="G790" s="548"/>
      <c r="H790" s="549"/>
      <c r="I790" s="548"/>
      <c r="J790" s="26"/>
      <c r="K790" s="410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</row>
    <row r="791" spans="1:32" ht="15.75" customHeight="1">
      <c r="A791" s="26"/>
      <c r="B791" s="438"/>
      <c r="C791" s="26"/>
      <c r="D791" s="405"/>
      <c r="E791" s="548"/>
      <c r="F791" s="548"/>
      <c r="G791" s="548"/>
      <c r="H791" s="549"/>
      <c r="I791" s="548"/>
      <c r="J791" s="26"/>
      <c r="K791" s="410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</row>
    <row r="792" spans="1:32" ht="15.75" customHeight="1">
      <c r="A792" s="26"/>
      <c r="B792" s="438"/>
      <c r="C792" s="26"/>
      <c r="D792" s="405"/>
      <c r="E792" s="548"/>
      <c r="F792" s="548"/>
      <c r="G792" s="548"/>
      <c r="H792" s="549"/>
      <c r="I792" s="548"/>
      <c r="J792" s="26"/>
      <c r="K792" s="410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</row>
    <row r="793" spans="1:32" ht="15.75" customHeight="1">
      <c r="A793" s="26"/>
      <c r="B793" s="438"/>
      <c r="C793" s="26"/>
      <c r="D793" s="405"/>
      <c r="E793" s="548"/>
      <c r="F793" s="548"/>
      <c r="G793" s="548"/>
      <c r="H793" s="549"/>
      <c r="I793" s="548"/>
      <c r="J793" s="26"/>
      <c r="K793" s="410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</row>
    <row r="794" spans="1:32" ht="15.75" customHeight="1">
      <c r="A794" s="26"/>
      <c r="B794" s="438"/>
      <c r="C794" s="26"/>
      <c r="D794" s="405"/>
      <c r="E794" s="548"/>
      <c r="F794" s="548"/>
      <c r="G794" s="548"/>
      <c r="H794" s="549"/>
      <c r="I794" s="548"/>
      <c r="J794" s="26"/>
      <c r="K794" s="410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</row>
    <row r="795" spans="1:32" ht="15.75" customHeight="1">
      <c r="A795" s="26"/>
      <c r="B795" s="438"/>
      <c r="C795" s="26"/>
      <c r="D795" s="405"/>
      <c r="E795" s="548"/>
      <c r="F795" s="548"/>
      <c r="G795" s="548"/>
      <c r="H795" s="549"/>
      <c r="I795" s="548"/>
      <c r="J795" s="26"/>
      <c r="K795" s="410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</row>
    <row r="796" spans="1:32" ht="15.75" customHeight="1">
      <c r="A796" s="26"/>
      <c r="B796" s="438"/>
      <c r="C796" s="26"/>
      <c r="D796" s="405"/>
      <c r="E796" s="548"/>
      <c r="F796" s="548"/>
      <c r="G796" s="548"/>
      <c r="H796" s="549"/>
      <c r="I796" s="548"/>
      <c r="J796" s="26"/>
      <c r="K796" s="410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</row>
    <row r="797" spans="1:32" ht="15.75" customHeight="1">
      <c r="A797" s="26"/>
      <c r="B797" s="438"/>
      <c r="C797" s="26"/>
      <c r="D797" s="405"/>
      <c r="E797" s="548"/>
      <c r="F797" s="548"/>
      <c r="G797" s="548"/>
      <c r="H797" s="549"/>
      <c r="I797" s="548"/>
      <c r="J797" s="26"/>
      <c r="K797" s="410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</row>
    <row r="798" spans="1:32" ht="15.75" customHeight="1">
      <c r="A798" s="26"/>
      <c r="B798" s="438"/>
      <c r="C798" s="26"/>
      <c r="D798" s="405"/>
      <c r="E798" s="548"/>
      <c r="F798" s="548"/>
      <c r="G798" s="548"/>
      <c r="H798" s="549"/>
      <c r="I798" s="548"/>
      <c r="J798" s="26"/>
      <c r="K798" s="410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</row>
    <row r="799" spans="1:32" ht="15.75" customHeight="1">
      <c r="A799" s="26"/>
      <c r="B799" s="438"/>
      <c r="C799" s="26"/>
      <c r="D799" s="405"/>
      <c r="E799" s="548"/>
      <c r="F799" s="548"/>
      <c r="G799" s="548"/>
      <c r="H799" s="549"/>
      <c r="I799" s="548"/>
      <c r="J799" s="26"/>
      <c r="K799" s="410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</row>
    <row r="800" spans="1:32" ht="15.75" customHeight="1">
      <c r="A800" s="26"/>
      <c r="B800" s="438"/>
      <c r="C800" s="26"/>
      <c r="D800" s="405"/>
      <c r="E800" s="548"/>
      <c r="F800" s="548"/>
      <c r="G800" s="548"/>
      <c r="H800" s="549"/>
      <c r="I800" s="548"/>
      <c r="J800" s="26"/>
      <c r="K800" s="410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</row>
    <row r="801" spans="1:32" ht="15.75" customHeight="1">
      <c r="A801" s="26"/>
      <c r="B801" s="438"/>
      <c r="C801" s="26"/>
      <c r="D801" s="405"/>
      <c r="E801" s="548"/>
      <c r="F801" s="548"/>
      <c r="G801" s="548"/>
      <c r="H801" s="549"/>
      <c r="I801" s="548"/>
      <c r="J801" s="26"/>
      <c r="K801" s="410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</row>
    <row r="802" spans="1:32" ht="15.75" customHeight="1">
      <c r="A802" s="26"/>
      <c r="B802" s="438"/>
      <c r="C802" s="26"/>
      <c r="D802" s="405"/>
      <c r="E802" s="548"/>
      <c r="F802" s="548"/>
      <c r="G802" s="548"/>
      <c r="H802" s="549"/>
      <c r="I802" s="548"/>
      <c r="J802" s="26"/>
      <c r="K802" s="410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</row>
    <row r="803" spans="1:32" ht="15.75" customHeight="1">
      <c r="A803" s="26"/>
      <c r="B803" s="438"/>
      <c r="C803" s="26"/>
      <c r="D803" s="405"/>
      <c r="E803" s="548"/>
      <c r="F803" s="548"/>
      <c r="G803" s="548"/>
      <c r="H803" s="549"/>
      <c r="I803" s="548"/>
      <c r="J803" s="26"/>
      <c r="K803" s="410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</row>
    <row r="804" spans="1:32" ht="15.75" customHeight="1">
      <c r="A804" s="26"/>
      <c r="B804" s="438"/>
      <c r="C804" s="26"/>
      <c r="D804" s="405"/>
      <c r="E804" s="548"/>
      <c r="F804" s="548"/>
      <c r="G804" s="548"/>
      <c r="H804" s="549"/>
      <c r="I804" s="548"/>
      <c r="J804" s="26"/>
      <c r="K804" s="410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</row>
    <row r="805" spans="1:32" ht="15.75" customHeight="1">
      <c r="A805" s="26"/>
      <c r="B805" s="438"/>
      <c r="C805" s="26"/>
      <c r="D805" s="405"/>
      <c r="E805" s="548"/>
      <c r="F805" s="548"/>
      <c r="G805" s="548"/>
      <c r="H805" s="549"/>
      <c r="I805" s="548"/>
      <c r="J805" s="26"/>
      <c r="K805" s="410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</row>
    <row r="806" spans="1:32" ht="15.75" customHeight="1">
      <c r="A806" s="26"/>
      <c r="B806" s="438"/>
      <c r="C806" s="26"/>
      <c r="D806" s="405"/>
      <c r="E806" s="548"/>
      <c r="F806" s="548"/>
      <c r="G806" s="548"/>
      <c r="H806" s="549"/>
      <c r="I806" s="548"/>
      <c r="J806" s="26"/>
      <c r="K806" s="410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</row>
    <row r="807" spans="1:32" ht="15.75" customHeight="1">
      <c r="A807" s="26"/>
      <c r="B807" s="438"/>
      <c r="C807" s="26"/>
      <c r="D807" s="405"/>
      <c r="E807" s="548"/>
      <c r="F807" s="548"/>
      <c r="G807" s="548"/>
      <c r="H807" s="549"/>
      <c r="I807" s="548"/>
      <c r="J807" s="26"/>
      <c r="K807" s="410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</row>
    <row r="808" spans="1:32" ht="15.75" customHeight="1">
      <c r="A808" s="26"/>
      <c r="B808" s="438"/>
      <c r="C808" s="26"/>
      <c r="D808" s="405"/>
      <c r="E808" s="548"/>
      <c r="F808" s="548"/>
      <c r="G808" s="548"/>
      <c r="H808" s="549"/>
      <c r="I808" s="548"/>
      <c r="J808" s="26"/>
      <c r="K808" s="410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</row>
    <row r="809" spans="1:32" ht="15.75" customHeight="1">
      <c r="A809" s="26"/>
      <c r="B809" s="438"/>
      <c r="C809" s="26"/>
      <c r="D809" s="405"/>
      <c r="E809" s="548"/>
      <c r="F809" s="548"/>
      <c r="G809" s="548"/>
      <c r="H809" s="549"/>
      <c r="I809" s="548"/>
      <c r="J809" s="26"/>
      <c r="K809" s="410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</row>
    <row r="810" spans="1:32" ht="15.75" customHeight="1">
      <c r="A810" s="26"/>
      <c r="B810" s="438"/>
      <c r="C810" s="26"/>
      <c r="D810" s="405"/>
      <c r="E810" s="548"/>
      <c r="F810" s="548"/>
      <c r="G810" s="548"/>
      <c r="H810" s="549"/>
      <c r="I810" s="548"/>
      <c r="J810" s="26"/>
      <c r="K810" s="410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</row>
    <row r="811" spans="1:32" ht="15.75" customHeight="1">
      <c r="A811" s="26"/>
      <c r="B811" s="438"/>
      <c r="C811" s="26"/>
      <c r="D811" s="405"/>
      <c r="E811" s="548"/>
      <c r="F811" s="548"/>
      <c r="G811" s="548"/>
      <c r="H811" s="549"/>
      <c r="I811" s="548"/>
      <c r="J811" s="26"/>
      <c r="K811" s="410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</row>
    <row r="812" spans="1:32" ht="15.75" customHeight="1">
      <c r="A812" s="26"/>
      <c r="B812" s="438"/>
      <c r="C812" s="26"/>
      <c r="D812" s="405"/>
      <c r="E812" s="548"/>
      <c r="F812" s="548"/>
      <c r="G812" s="548"/>
      <c r="H812" s="549"/>
      <c r="I812" s="548"/>
      <c r="J812" s="26"/>
      <c r="K812" s="410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</row>
    <row r="813" spans="1:32" ht="15.75" customHeight="1">
      <c r="A813" s="26"/>
      <c r="B813" s="438"/>
      <c r="C813" s="26"/>
      <c r="D813" s="405"/>
      <c r="E813" s="548"/>
      <c r="F813" s="548"/>
      <c r="G813" s="548"/>
      <c r="H813" s="549"/>
      <c r="I813" s="548"/>
      <c r="J813" s="26"/>
      <c r="K813" s="410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</row>
    <row r="814" spans="1:32" ht="15.75" customHeight="1">
      <c r="A814" s="26"/>
      <c r="B814" s="438"/>
      <c r="C814" s="26"/>
      <c r="D814" s="405"/>
      <c r="E814" s="548"/>
      <c r="F814" s="548"/>
      <c r="G814" s="548"/>
      <c r="H814" s="549"/>
      <c r="I814" s="548"/>
      <c r="J814" s="26"/>
      <c r="K814" s="410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</row>
    <row r="815" spans="1:32" ht="15.75" customHeight="1">
      <c r="A815" s="26"/>
      <c r="B815" s="438"/>
      <c r="C815" s="26"/>
      <c r="D815" s="405"/>
      <c r="E815" s="548"/>
      <c r="F815" s="548"/>
      <c r="G815" s="548"/>
      <c r="H815" s="549"/>
      <c r="I815" s="548"/>
      <c r="J815" s="26"/>
      <c r="K815" s="410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</row>
    <row r="816" spans="1:32" ht="15.75" customHeight="1">
      <c r="A816" s="26"/>
      <c r="B816" s="438"/>
      <c r="C816" s="26"/>
      <c r="D816" s="405"/>
      <c r="E816" s="548"/>
      <c r="F816" s="548"/>
      <c r="G816" s="548"/>
      <c r="H816" s="549"/>
      <c r="I816" s="548"/>
      <c r="J816" s="26"/>
      <c r="K816" s="410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</row>
    <row r="817" spans="1:32" ht="15.75" customHeight="1">
      <c r="A817" s="26"/>
      <c r="B817" s="438"/>
      <c r="C817" s="26"/>
      <c r="D817" s="405"/>
      <c r="E817" s="548"/>
      <c r="F817" s="548"/>
      <c r="G817" s="548"/>
      <c r="H817" s="549"/>
      <c r="I817" s="548"/>
      <c r="J817" s="26"/>
      <c r="K817" s="410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</row>
    <row r="818" spans="1:32" ht="15.75" customHeight="1">
      <c r="A818" s="26"/>
      <c r="B818" s="438"/>
      <c r="C818" s="26"/>
      <c r="D818" s="405"/>
      <c r="E818" s="548"/>
      <c r="F818" s="548"/>
      <c r="G818" s="548"/>
      <c r="H818" s="549"/>
      <c r="I818" s="548"/>
      <c r="J818" s="26"/>
      <c r="K818" s="410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</row>
    <row r="819" spans="1:32" ht="15.75" customHeight="1">
      <c r="A819" s="26"/>
      <c r="B819" s="438"/>
      <c r="C819" s="26"/>
      <c r="D819" s="405"/>
      <c r="E819" s="548"/>
      <c r="F819" s="548"/>
      <c r="G819" s="548"/>
      <c r="H819" s="549"/>
      <c r="I819" s="548"/>
      <c r="J819" s="26"/>
      <c r="K819" s="410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</row>
    <row r="820" spans="1:32" ht="15.75" customHeight="1">
      <c r="A820" s="26"/>
      <c r="B820" s="438"/>
      <c r="C820" s="26"/>
      <c r="D820" s="405"/>
      <c r="E820" s="548"/>
      <c r="F820" s="548"/>
      <c r="G820" s="548"/>
      <c r="H820" s="549"/>
      <c r="I820" s="548"/>
      <c r="J820" s="26"/>
      <c r="K820" s="410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</row>
    <row r="821" spans="1:32" ht="15.75" customHeight="1">
      <c r="A821" s="26"/>
      <c r="B821" s="438"/>
      <c r="C821" s="26"/>
      <c r="D821" s="405"/>
      <c r="E821" s="548"/>
      <c r="F821" s="548"/>
      <c r="G821" s="548"/>
      <c r="H821" s="549"/>
      <c r="I821" s="548"/>
      <c r="J821" s="26"/>
      <c r="K821" s="410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</row>
    <row r="822" spans="1:32" ht="15.75" customHeight="1">
      <c r="A822" s="26"/>
      <c r="B822" s="438"/>
      <c r="C822" s="26"/>
      <c r="D822" s="405"/>
      <c r="E822" s="548"/>
      <c r="F822" s="548"/>
      <c r="G822" s="548"/>
      <c r="H822" s="549"/>
      <c r="I822" s="548"/>
      <c r="J822" s="26"/>
      <c r="K822" s="410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</row>
    <row r="823" spans="1:32" ht="15.75" customHeight="1">
      <c r="A823" s="26"/>
      <c r="B823" s="438"/>
      <c r="C823" s="26"/>
      <c r="D823" s="405"/>
      <c r="E823" s="548"/>
      <c r="F823" s="548"/>
      <c r="G823" s="548"/>
      <c r="H823" s="549"/>
      <c r="I823" s="548"/>
      <c r="J823" s="26"/>
      <c r="K823" s="410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</row>
    <row r="824" spans="1:32" ht="15.75" customHeight="1">
      <c r="A824" s="26"/>
      <c r="B824" s="438"/>
      <c r="C824" s="26"/>
      <c r="D824" s="405"/>
      <c r="E824" s="548"/>
      <c r="F824" s="548"/>
      <c r="G824" s="548"/>
      <c r="H824" s="549"/>
      <c r="I824" s="548"/>
      <c r="J824" s="26"/>
      <c r="K824" s="410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</row>
    <row r="825" spans="1:32" ht="15.75" customHeight="1">
      <c r="A825" s="26"/>
      <c r="B825" s="438"/>
      <c r="C825" s="26"/>
      <c r="D825" s="405"/>
      <c r="E825" s="548"/>
      <c r="F825" s="548"/>
      <c r="G825" s="548"/>
      <c r="H825" s="549"/>
      <c r="I825" s="548"/>
      <c r="J825" s="26"/>
      <c r="K825" s="410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</row>
    <row r="826" spans="1:32" ht="15.75" customHeight="1">
      <c r="A826" s="26"/>
      <c r="B826" s="438"/>
      <c r="C826" s="26"/>
      <c r="D826" s="405"/>
      <c r="E826" s="548"/>
      <c r="F826" s="548"/>
      <c r="G826" s="548"/>
      <c r="H826" s="549"/>
      <c r="I826" s="548"/>
      <c r="J826" s="26"/>
      <c r="K826" s="410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</row>
    <row r="827" spans="1:32" ht="15.75" customHeight="1">
      <c r="A827" s="26"/>
      <c r="B827" s="438"/>
      <c r="C827" s="26"/>
      <c r="D827" s="405"/>
      <c r="E827" s="548"/>
      <c r="F827" s="548"/>
      <c r="G827" s="548"/>
      <c r="H827" s="549"/>
      <c r="I827" s="548"/>
      <c r="J827" s="26"/>
      <c r="K827" s="410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</row>
    <row r="828" spans="1:32" ht="15.75" customHeight="1">
      <c r="A828" s="26"/>
      <c r="B828" s="438"/>
      <c r="C828" s="26"/>
      <c r="D828" s="405"/>
      <c r="E828" s="548"/>
      <c r="F828" s="548"/>
      <c r="G828" s="548"/>
      <c r="H828" s="549"/>
      <c r="I828" s="548"/>
      <c r="J828" s="26"/>
      <c r="K828" s="410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</row>
    <row r="829" spans="1:32" ht="15.75" customHeight="1">
      <c r="A829" s="26"/>
      <c r="B829" s="438"/>
      <c r="C829" s="26"/>
      <c r="D829" s="405"/>
      <c r="E829" s="548"/>
      <c r="F829" s="548"/>
      <c r="G829" s="548"/>
      <c r="H829" s="549"/>
      <c r="I829" s="548"/>
      <c r="J829" s="26"/>
      <c r="K829" s="410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</row>
    <row r="830" spans="1:32" ht="15.75" customHeight="1">
      <c r="A830" s="26"/>
      <c r="B830" s="438"/>
      <c r="C830" s="26"/>
      <c r="D830" s="405"/>
      <c r="E830" s="548"/>
      <c r="F830" s="548"/>
      <c r="G830" s="548"/>
      <c r="H830" s="549"/>
      <c r="I830" s="548"/>
      <c r="J830" s="26"/>
      <c r="K830" s="410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</row>
    <row r="831" spans="1:32" ht="15.75" customHeight="1">
      <c r="A831" s="26"/>
      <c r="B831" s="438"/>
      <c r="C831" s="26"/>
      <c r="D831" s="405"/>
      <c r="E831" s="548"/>
      <c r="F831" s="548"/>
      <c r="G831" s="548"/>
      <c r="H831" s="549"/>
      <c r="I831" s="548"/>
      <c r="J831" s="26"/>
      <c r="K831" s="410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</row>
    <row r="832" spans="1:32" ht="15.75" customHeight="1">
      <c r="A832" s="26"/>
      <c r="B832" s="438"/>
      <c r="C832" s="26"/>
      <c r="D832" s="405"/>
      <c r="E832" s="548"/>
      <c r="F832" s="548"/>
      <c r="G832" s="548"/>
      <c r="H832" s="549"/>
      <c r="I832" s="548"/>
      <c r="J832" s="26"/>
      <c r="K832" s="410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</row>
    <row r="833" spans="1:32" ht="15.75" customHeight="1">
      <c r="A833" s="26"/>
      <c r="B833" s="438"/>
      <c r="C833" s="26"/>
      <c r="D833" s="405"/>
      <c r="E833" s="548"/>
      <c r="F833" s="548"/>
      <c r="G833" s="548"/>
      <c r="H833" s="549"/>
      <c r="I833" s="548"/>
      <c r="J833" s="26"/>
      <c r="K833" s="410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</row>
    <row r="834" spans="1:32" ht="15.75" customHeight="1">
      <c r="A834" s="26"/>
      <c r="B834" s="438"/>
      <c r="C834" s="26"/>
      <c r="D834" s="405"/>
      <c r="E834" s="548"/>
      <c r="F834" s="548"/>
      <c r="G834" s="548"/>
      <c r="H834" s="549"/>
      <c r="I834" s="548"/>
      <c r="J834" s="26"/>
      <c r="K834" s="410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</row>
    <row r="835" spans="1:32" ht="15.75" customHeight="1">
      <c r="A835" s="26"/>
      <c r="B835" s="438"/>
      <c r="C835" s="26"/>
      <c r="D835" s="405"/>
      <c r="E835" s="548"/>
      <c r="F835" s="548"/>
      <c r="G835" s="548"/>
      <c r="H835" s="549"/>
      <c r="I835" s="548"/>
      <c r="J835" s="26"/>
      <c r="K835" s="410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</row>
    <row r="836" spans="1:32" ht="15.75" customHeight="1">
      <c r="A836" s="26"/>
      <c r="B836" s="438"/>
      <c r="C836" s="26"/>
      <c r="D836" s="405"/>
      <c r="E836" s="548"/>
      <c r="F836" s="548"/>
      <c r="G836" s="548"/>
      <c r="H836" s="549"/>
      <c r="I836" s="548"/>
      <c r="J836" s="26"/>
      <c r="K836" s="410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</row>
    <row r="837" spans="1:32" ht="15.75" customHeight="1">
      <c r="A837" s="26"/>
      <c r="B837" s="438"/>
      <c r="C837" s="26"/>
      <c r="D837" s="405"/>
      <c r="E837" s="548"/>
      <c r="F837" s="548"/>
      <c r="G837" s="548"/>
      <c r="H837" s="549"/>
      <c r="I837" s="548"/>
      <c r="J837" s="26"/>
      <c r="K837" s="410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</row>
    <row r="838" spans="1:32" ht="15.75" customHeight="1">
      <c r="A838" s="26"/>
      <c r="B838" s="438"/>
      <c r="C838" s="26"/>
      <c r="D838" s="405"/>
      <c r="E838" s="548"/>
      <c r="F838" s="548"/>
      <c r="G838" s="548"/>
      <c r="H838" s="549"/>
      <c r="I838" s="548"/>
      <c r="J838" s="26"/>
      <c r="K838" s="410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</row>
    <row r="839" spans="1:32" ht="15.75" customHeight="1">
      <c r="A839" s="26"/>
      <c r="B839" s="438"/>
      <c r="C839" s="26"/>
      <c r="D839" s="405"/>
      <c r="E839" s="548"/>
      <c r="F839" s="548"/>
      <c r="G839" s="548"/>
      <c r="H839" s="549"/>
      <c r="I839" s="548"/>
      <c r="J839" s="26"/>
      <c r="K839" s="410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</row>
    <row r="840" spans="1:32" ht="15.75" customHeight="1">
      <c r="A840" s="26"/>
      <c r="B840" s="438"/>
      <c r="C840" s="26"/>
      <c r="D840" s="405"/>
      <c r="E840" s="548"/>
      <c r="F840" s="548"/>
      <c r="G840" s="548"/>
      <c r="H840" s="549"/>
      <c r="I840" s="548"/>
      <c r="J840" s="26"/>
      <c r="K840" s="410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</row>
    <row r="841" spans="1:32" ht="15.75" customHeight="1">
      <c r="A841" s="26"/>
      <c r="B841" s="438"/>
      <c r="C841" s="26"/>
      <c r="D841" s="405"/>
      <c r="E841" s="548"/>
      <c r="F841" s="548"/>
      <c r="G841" s="548"/>
      <c r="H841" s="549"/>
      <c r="I841" s="548"/>
      <c r="J841" s="26"/>
      <c r="K841" s="410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</row>
    <row r="842" spans="1:32" ht="15.75" customHeight="1">
      <c r="A842" s="26"/>
      <c r="B842" s="438"/>
      <c r="C842" s="26"/>
      <c r="D842" s="405"/>
      <c r="E842" s="548"/>
      <c r="F842" s="548"/>
      <c r="G842" s="548"/>
      <c r="H842" s="549"/>
      <c r="I842" s="548"/>
      <c r="J842" s="26"/>
      <c r="K842" s="410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</row>
    <row r="843" spans="1:32" ht="15.75" customHeight="1">
      <c r="A843" s="26"/>
      <c r="B843" s="438"/>
      <c r="C843" s="26"/>
      <c r="D843" s="405"/>
      <c r="E843" s="548"/>
      <c r="F843" s="548"/>
      <c r="G843" s="548"/>
      <c r="H843" s="549"/>
      <c r="I843" s="548"/>
      <c r="J843" s="26"/>
      <c r="K843" s="410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</row>
    <row r="844" spans="1:32" ht="15.75" customHeight="1">
      <c r="A844" s="26"/>
      <c r="B844" s="438"/>
      <c r="C844" s="26"/>
      <c r="D844" s="405"/>
      <c r="E844" s="548"/>
      <c r="F844" s="548"/>
      <c r="G844" s="548"/>
      <c r="H844" s="549"/>
      <c r="I844" s="548"/>
      <c r="J844" s="26"/>
      <c r="K844" s="410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</row>
    <row r="845" spans="1:32" ht="15.75" customHeight="1">
      <c r="A845" s="26"/>
      <c r="B845" s="438"/>
      <c r="C845" s="26"/>
      <c r="D845" s="405"/>
      <c r="E845" s="548"/>
      <c r="F845" s="548"/>
      <c r="G845" s="548"/>
      <c r="H845" s="549"/>
      <c r="I845" s="548"/>
      <c r="J845" s="26"/>
      <c r="K845" s="410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</row>
    <row r="846" spans="1:32" ht="15.75" customHeight="1">
      <c r="A846" s="26"/>
      <c r="B846" s="438"/>
      <c r="C846" s="26"/>
      <c r="D846" s="405"/>
      <c r="E846" s="548"/>
      <c r="F846" s="548"/>
      <c r="G846" s="548"/>
      <c r="H846" s="549"/>
      <c r="I846" s="548"/>
      <c r="J846" s="26"/>
      <c r="K846" s="410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</row>
    <row r="847" spans="1:32" ht="15.75" customHeight="1">
      <c r="A847" s="26"/>
      <c r="B847" s="438"/>
      <c r="C847" s="26"/>
      <c r="D847" s="405"/>
      <c r="E847" s="548"/>
      <c r="F847" s="548"/>
      <c r="G847" s="548"/>
      <c r="H847" s="549"/>
      <c r="I847" s="548"/>
      <c r="J847" s="26"/>
      <c r="K847" s="410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</row>
    <row r="848" spans="1:32" ht="15.75" customHeight="1">
      <c r="A848" s="26"/>
      <c r="B848" s="438"/>
      <c r="C848" s="26"/>
      <c r="D848" s="405"/>
      <c r="E848" s="548"/>
      <c r="F848" s="548"/>
      <c r="G848" s="548"/>
      <c r="H848" s="549"/>
      <c r="I848" s="548"/>
      <c r="J848" s="26"/>
      <c r="K848" s="410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</row>
    <row r="849" spans="1:32" ht="15.75" customHeight="1">
      <c r="A849" s="26"/>
      <c r="B849" s="438"/>
      <c r="C849" s="26"/>
      <c r="D849" s="405"/>
      <c r="E849" s="548"/>
      <c r="F849" s="548"/>
      <c r="G849" s="548"/>
      <c r="H849" s="549"/>
      <c r="I849" s="548"/>
      <c r="J849" s="26"/>
      <c r="K849" s="410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</row>
    <row r="850" spans="1:32" ht="15.75" customHeight="1">
      <c r="A850" s="26"/>
      <c r="B850" s="438"/>
      <c r="C850" s="26"/>
      <c r="D850" s="405"/>
      <c r="E850" s="548"/>
      <c r="F850" s="548"/>
      <c r="G850" s="548"/>
      <c r="H850" s="549"/>
      <c r="I850" s="548"/>
      <c r="J850" s="26"/>
      <c r="K850" s="410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</row>
    <row r="851" spans="1:32" ht="15.75" customHeight="1">
      <c r="A851" s="26"/>
      <c r="B851" s="438"/>
      <c r="C851" s="26"/>
      <c r="D851" s="405"/>
      <c r="E851" s="548"/>
      <c r="F851" s="548"/>
      <c r="G851" s="548"/>
      <c r="H851" s="549"/>
      <c r="I851" s="548"/>
      <c r="J851" s="26"/>
      <c r="K851" s="410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</row>
    <row r="852" spans="1:32" ht="15.75" customHeight="1">
      <c r="A852" s="26"/>
      <c r="B852" s="438"/>
      <c r="C852" s="26"/>
      <c r="D852" s="405"/>
      <c r="E852" s="548"/>
      <c r="F852" s="548"/>
      <c r="G852" s="548"/>
      <c r="H852" s="549"/>
      <c r="I852" s="548"/>
      <c r="J852" s="26"/>
      <c r="K852" s="410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</row>
    <row r="853" spans="1:32" ht="15.75" customHeight="1">
      <c r="A853" s="26"/>
      <c r="B853" s="438"/>
      <c r="C853" s="26"/>
      <c r="D853" s="405"/>
      <c r="E853" s="548"/>
      <c r="F853" s="548"/>
      <c r="G853" s="548"/>
      <c r="H853" s="549"/>
      <c r="I853" s="548"/>
      <c r="J853" s="26"/>
      <c r="K853" s="410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</row>
    <row r="854" spans="1:32" ht="15.75" customHeight="1">
      <c r="A854" s="26"/>
      <c r="B854" s="438"/>
      <c r="C854" s="26"/>
      <c r="D854" s="405"/>
      <c r="E854" s="548"/>
      <c r="F854" s="548"/>
      <c r="G854" s="548"/>
      <c r="H854" s="549"/>
      <c r="I854" s="548"/>
      <c r="J854" s="26"/>
      <c r="K854" s="410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</row>
    <row r="855" spans="1:32" ht="15.75" customHeight="1">
      <c r="A855" s="26"/>
      <c r="B855" s="438"/>
      <c r="C855" s="26"/>
      <c r="D855" s="405"/>
      <c r="E855" s="548"/>
      <c r="F855" s="548"/>
      <c r="G855" s="548"/>
      <c r="H855" s="549"/>
      <c r="I855" s="548"/>
      <c r="J855" s="26"/>
      <c r="K855" s="410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</row>
    <row r="856" spans="1:32" ht="15.75" customHeight="1">
      <c r="A856" s="26"/>
      <c r="B856" s="438"/>
      <c r="C856" s="26"/>
      <c r="D856" s="405"/>
      <c r="E856" s="548"/>
      <c r="F856" s="548"/>
      <c r="G856" s="548"/>
      <c r="H856" s="549"/>
      <c r="I856" s="548"/>
      <c r="J856" s="26"/>
      <c r="K856" s="410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</row>
    <row r="857" spans="1:32" ht="15.75" customHeight="1">
      <c r="A857" s="26"/>
      <c r="B857" s="438"/>
      <c r="C857" s="26"/>
      <c r="D857" s="405"/>
      <c r="E857" s="548"/>
      <c r="F857" s="548"/>
      <c r="G857" s="548"/>
      <c r="H857" s="549"/>
      <c r="I857" s="548"/>
      <c r="J857" s="26"/>
      <c r="K857" s="410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</row>
    <row r="858" spans="1:32" ht="15.75" customHeight="1">
      <c r="A858" s="26"/>
      <c r="B858" s="438"/>
      <c r="C858" s="26"/>
      <c r="D858" s="405"/>
      <c r="E858" s="548"/>
      <c r="F858" s="548"/>
      <c r="G858" s="548"/>
      <c r="H858" s="549"/>
      <c r="I858" s="548"/>
      <c r="J858" s="26"/>
      <c r="K858" s="410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</row>
    <row r="859" spans="1:32" ht="15.75" customHeight="1">
      <c r="A859" s="26"/>
      <c r="B859" s="438"/>
      <c r="C859" s="26"/>
      <c r="D859" s="405"/>
      <c r="E859" s="548"/>
      <c r="F859" s="548"/>
      <c r="G859" s="548"/>
      <c r="H859" s="549"/>
      <c r="I859" s="548"/>
      <c r="J859" s="26"/>
      <c r="K859" s="410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</row>
    <row r="860" spans="1:32" ht="15.75" customHeight="1">
      <c r="A860" s="26"/>
      <c r="B860" s="438"/>
      <c r="C860" s="26"/>
      <c r="D860" s="405"/>
      <c r="E860" s="548"/>
      <c r="F860" s="548"/>
      <c r="G860" s="548"/>
      <c r="H860" s="549"/>
      <c r="I860" s="548"/>
      <c r="J860" s="26"/>
      <c r="K860" s="410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</row>
    <row r="861" spans="1:32" ht="15.75" customHeight="1">
      <c r="A861" s="26"/>
      <c r="B861" s="438"/>
      <c r="C861" s="26"/>
      <c r="D861" s="405"/>
      <c r="E861" s="548"/>
      <c r="F861" s="548"/>
      <c r="G861" s="548"/>
      <c r="H861" s="549"/>
      <c r="I861" s="548"/>
      <c r="J861" s="26"/>
      <c r="K861" s="410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</row>
    <row r="862" spans="1:32" ht="15.75" customHeight="1">
      <c r="A862" s="26"/>
      <c r="B862" s="438"/>
      <c r="C862" s="26"/>
      <c r="D862" s="405"/>
      <c r="E862" s="548"/>
      <c r="F862" s="548"/>
      <c r="G862" s="548"/>
      <c r="H862" s="549"/>
      <c r="I862" s="548"/>
      <c r="J862" s="26"/>
      <c r="K862" s="410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</row>
    <row r="863" spans="1:32" ht="15.75" customHeight="1">
      <c r="A863" s="26"/>
      <c r="B863" s="438"/>
      <c r="C863" s="26"/>
      <c r="D863" s="405"/>
      <c r="E863" s="548"/>
      <c r="F863" s="548"/>
      <c r="G863" s="548"/>
      <c r="H863" s="549"/>
      <c r="I863" s="548"/>
      <c r="J863" s="26"/>
      <c r="K863" s="410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</row>
    <row r="864" spans="1:32" ht="15.75" customHeight="1">
      <c r="A864" s="26"/>
      <c r="B864" s="438"/>
      <c r="C864" s="26"/>
      <c r="D864" s="405"/>
      <c r="E864" s="548"/>
      <c r="F864" s="548"/>
      <c r="G864" s="548"/>
      <c r="H864" s="549"/>
      <c r="I864" s="548"/>
      <c r="J864" s="26"/>
      <c r="K864" s="410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</row>
    <row r="865" spans="1:32" ht="15.75" customHeight="1">
      <c r="A865" s="26"/>
      <c r="B865" s="438"/>
      <c r="C865" s="26"/>
      <c r="D865" s="405"/>
      <c r="E865" s="548"/>
      <c r="F865" s="548"/>
      <c r="G865" s="548"/>
      <c r="H865" s="549"/>
      <c r="I865" s="548"/>
      <c r="J865" s="26"/>
      <c r="K865" s="410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</row>
    <row r="866" spans="1:32" ht="15.75" customHeight="1">
      <c r="A866" s="26"/>
      <c r="B866" s="438"/>
      <c r="C866" s="26"/>
      <c r="D866" s="405"/>
      <c r="E866" s="548"/>
      <c r="F866" s="548"/>
      <c r="G866" s="548"/>
      <c r="H866" s="549"/>
      <c r="I866" s="548"/>
      <c r="J866" s="26"/>
      <c r="K866" s="410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</row>
    <row r="867" spans="1:32" ht="15.75" customHeight="1">
      <c r="A867" s="26"/>
      <c r="B867" s="438"/>
      <c r="C867" s="26"/>
      <c r="D867" s="405"/>
      <c r="E867" s="548"/>
      <c r="F867" s="548"/>
      <c r="G867" s="548"/>
      <c r="H867" s="549"/>
      <c r="I867" s="548"/>
      <c r="J867" s="26"/>
      <c r="K867" s="410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</row>
    <row r="868" spans="1:32" ht="15.75" customHeight="1">
      <c r="A868" s="26"/>
      <c r="B868" s="438"/>
      <c r="C868" s="26"/>
      <c r="D868" s="405"/>
      <c r="E868" s="548"/>
      <c r="F868" s="548"/>
      <c r="G868" s="548"/>
      <c r="H868" s="549"/>
      <c r="I868" s="548"/>
      <c r="J868" s="26"/>
      <c r="K868" s="410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</row>
    <row r="869" spans="1:32" ht="15.75" customHeight="1">
      <c r="A869" s="26"/>
      <c r="B869" s="438"/>
      <c r="C869" s="26"/>
      <c r="D869" s="405"/>
      <c r="E869" s="548"/>
      <c r="F869" s="548"/>
      <c r="G869" s="548"/>
      <c r="H869" s="549"/>
      <c r="I869" s="548"/>
      <c r="J869" s="26"/>
      <c r="K869" s="410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</row>
    <row r="870" spans="1:32" ht="15.75" customHeight="1">
      <c r="A870" s="26"/>
      <c r="B870" s="438"/>
      <c r="C870" s="26"/>
      <c r="D870" s="405"/>
      <c r="E870" s="548"/>
      <c r="F870" s="548"/>
      <c r="G870" s="548"/>
      <c r="H870" s="549"/>
      <c r="I870" s="548"/>
      <c r="J870" s="26"/>
      <c r="K870" s="410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</row>
    <row r="871" spans="1:32" ht="15.75" customHeight="1">
      <c r="A871" s="26"/>
      <c r="B871" s="438"/>
      <c r="C871" s="26"/>
      <c r="D871" s="405"/>
      <c r="E871" s="548"/>
      <c r="F871" s="548"/>
      <c r="G871" s="548"/>
      <c r="H871" s="549"/>
      <c r="I871" s="548"/>
      <c r="J871" s="26"/>
      <c r="K871" s="410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</row>
    <row r="872" spans="1:32" ht="15.75" customHeight="1">
      <c r="A872" s="26"/>
      <c r="B872" s="438"/>
      <c r="C872" s="26"/>
      <c r="D872" s="405"/>
      <c r="E872" s="548"/>
      <c r="F872" s="548"/>
      <c r="G872" s="548"/>
      <c r="H872" s="549"/>
      <c r="I872" s="548"/>
      <c r="J872" s="26"/>
      <c r="K872" s="410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</row>
    <row r="873" spans="1:32" ht="15.75" customHeight="1">
      <c r="A873" s="26"/>
      <c r="B873" s="438"/>
      <c r="C873" s="26"/>
      <c r="D873" s="405"/>
      <c r="E873" s="548"/>
      <c r="F873" s="548"/>
      <c r="G873" s="548"/>
      <c r="H873" s="549"/>
      <c r="I873" s="548"/>
      <c r="J873" s="26"/>
      <c r="K873" s="410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</row>
    <row r="874" spans="1:32" ht="15.75" customHeight="1">
      <c r="A874" s="26"/>
      <c r="B874" s="438"/>
      <c r="C874" s="26"/>
      <c r="D874" s="405"/>
      <c r="E874" s="548"/>
      <c r="F874" s="548"/>
      <c r="G874" s="548"/>
      <c r="H874" s="549"/>
      <c r="I874" s="548"/>
      <c r="J874" s="26"/>
      <c r="K874" s="410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</row>
    <row r="875" spans="1:32" ht="15.75" customHeight="1">
      <c r="A875" s="26"/>
      <c r="B875" s="438"/>
      <c r="C875" s="26"/>
      <c r="D875" s="405"/>
      <c r="E875" s="548"/>
      <c r="F875" s="548"/>
      <c r="G875" s="548"/>
      <c r="H875" s="549"/>
      <c r="I875" s="548"/>
      <c r="J875" s="26"/>
      <c r="K875" s="410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</row>
    <row r="876" spans="1:32" ht="15.75" customHeight="1">
      <c r="A876" s="26"/>
      <c r="B876" s="438"/>
      <c r="C876" s="26"/>
      <c r="D876" s="405"/>
      <c r="E876" s="548"/>
      <c r="F876" s="548"/>
      <c r="G876" s="548"/>
      <c r="H876" s="549"/>
      <c r="I876" s="548"/>
      <c r="J876" s="26"/>
      <c r="K876" s="410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</row>
    <row r="877" spans="1:32" ht="15.75" customHeight="1">
      <c r="A877" s="26"/>
      <c r="B877" s="438"/>
      <c r="C877" s="26"/>
      <c r="D877" s="405"/>
      <c r="E877" s="548"/>
      <c r="F877" s="548"/>
      <c r="G877" s="548"/>
      <c r="H877" s="549"/>
      <c r="I877" s="548"/>
      <c r="J877" s="26"/>
      <c r="K877" s="410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</row>
    <row r="878" spans="1:32" ht="15.75" customHeight="1">
      <c r="A878" s="26"/>
      <c r="B878" s="438"/>
      <c r="C878" s="26"/>
      <c r="D878" s="405"/>
      <c r="E878" s="548"/>
      <c r="F878" s="548"/>
      <c r="G878" s="548"/>
      <c r="H878" s="549"/>
      <c r="I878" s="548"/>
      <c r="J878" s="26"/>
      <c r="K878" s="410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</row>
    <row r="879" spans="1:32" ht="15.75" customHeight="1">
      <c r="A879" s="26"/>
      <c r="B879" s="438"/>
      <c r="C879" s="26"/>
      <c r="D879" s="405"/>
      <c r="E879" s="548"/>
      <c r="F879" s="548"/>
      <c r="G879" s="548"/>
      <c r="H879" s="549"/>
      <c r="I879" s="548"/>
      <c r="J879" s="26"/>
      <c r="K879" s="410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</row>
    <row r="880" spans="1:32" ht="15.75" customHeight="1">
      <c r="A880" s="26"/>
      <c r="B880" s="438"/>
      <c r="C880" s="26"/>
      <c r="D880" s="405"/>
      <c r="E880" s="548"/>
      <c r="F880" s="548"/>
      <c r="G880" s="548"/>
      <c r="H880" s="549"/>
      <c r="I880" s="548"/>
      <c r="J880" s="26"/>
      <c r="K880" s="410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</row>
    <row r="881" spans="1:32" ht="15.75" customHeight="1">
      <c r="A881" s="26"/>
      <c r="B881" s="438"/>
      <c r="C881" s="26"/>
      <c r="D881" s="405"/>
      <c r="E881" s="548"/>
      <c r="F881" s="548"/>
      <c r="G881" s="548"/>
      <c r="H881" s="549"/>
      <c r="I881" s="548"/>
      <c r="J881" s="26"/>
      <c r="K881" s="410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</row>
    <row r="882" spans="1:32" ht="15.75" customHeight="1">
      <c r="A882" s="26"/>
      <c r="B882" s="438"/>
      <c r="C882" s="26"/>
      <c r="D882" s="405"/>
      <c r="E882" s="548"/>
      <c r="F882" s="548"/>
      <c r="G882" s="548"/>
      <c r="H882" s="549"/>
      <c r="I882" s="548"/>
      <c r="J882" s="26"/>
      <c r="K882" s="410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</row>
    <row r="883" spans="1:32" ht="15.75" customHeight="1">
      <c r="A883" s="26"/>
      <c r="B883" s="438"/>
      <c r="C883" s="26"/>
      <c r="D883" s="405"/>
      <c r="E883" s="548"/>
      <c r="F883" s="548"/>
      <c r="G883" s="548"/>
      <c r="H883" s="549"/>
      <c r="I883" s="548"/>
      <c r="J883" s="26"/>
      <c r="K883" s="410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</row>
    <row r="884" spans="1:32" ht="15.75" customHeight="1">
      <c r="A884" s="26"/>
      <c r="B884" s="438"/>
      <c r="C884" s="26"/>
      <c r="D884" s="405"/>
      <c r="E884" s="548"/>
      <c r="F884" s="548"/>
      <c r="G884" s="548"/>
      <c r="H884" s="549"/>
      <c r="I884" s="548"/>
      <c r="J884" s="26"/>
      <c r="K884" s="410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</row>
    <row r="885" spans="1:32" ht="15.75" customHeight="1">
      <c r="A885" s="26"/>
      <c r="B885" s="438"/>
      <c r="C885" s="26"/>
      <c r="D885" s="405"/>
      <c r="E885" s="548"/>
      <c r="F885" s="548"/>
      <c r="G885" s="548"/>
      <c r="H885" s="549"/>
      <c r="I885" s="548"/>
      <c r="J885" s="26"/>
      <c r="K885" s="410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</row>
    <row r="886" spans="1:32" ht="15.75" customHeight="1">
      <c r="A886" s="26"/>
      <c r="B886" s="438"/>
      <c r="C886" s="26"/>
      <c r="D886" s="405"/>
      <c r="E886" s="548"/>
      <c r="F886" s="548"/>
      <c r="G886" s="548"/>
      <c r="H886" s="549"/>
      <c r="I886" s="548"/>
      <c r="J886" s="26"/>
      <c r="K886" s="410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</row>
    <row r="887" spans="1:32" ht="15.75" customHeight="1">
      <c r="A887" s="26"/>
      <c r="B887" s="438"/>
      <c r="C887" s="26"/>
      <c r="D887" s="405"/>
      <c r="E887" s="548"/>
      <c r="F887" s="548"/>
      <c r="G887" s="548"/>
      <c r="H887" s="549"/>
      <c r="I887" s="548"/>
      <c r="J887" s="26"/>
      <c r="K887" s="410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</row>
    <row r="888" spans="1:32" ht="15.75" customHeight="1">
      <c r="A888" s="26"/>
      <c r="B888" s="438"/>
      <c r="C888" s="26"/>
      <c r="D888" s="405"/>
      <c r="E888" s="548"/>
      <c r="F888" s="548"/>
      <c r="G888" s="548"/>
      <c r="H888" s="549"/>
      <c r="I888" s="548"/>
      <c r="J888" s="26"/>
      <c r="K888" s="410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</row>
    <row r="889" spans="1:32" ht="15.75" customHeight="1">
      <c r="A889" s="26"/>
      <c r="B889" s="438"/>
      <c r="C889" s="26"/>
      <c r="D889" s="405"/>
      <c r="E889" s="548"/>
      <c r="F889" s="548"/>
      <c r="G889" s="548"/>
      <c r="H889" s="549"/>
      <c r="I889" s="548"/>
      <c r="J889" s="26"/>
      <c r="K889" s="410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</row>
    <row r="890" spans="1:32" ht="15.75" customHeight="1">
      <c r="A890" s="26"/>
      <c r="B890" s="438"/>
      <c r="C890" s="26"/>
      <c r="D890" s="405"/>
      <c r="E890" s="548"/>
      <c r="F890" s="548"/>
      <c r="G890" s="548"/>
      <c r="H890" s="549"/>
      <c r="I890" s="548"/>
      <c r="J890" s="26"/>
      <c r="K890" s="410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</row>
    <row r="891" spans="1:32" ht="15.75" customHeight="1">
      <c r="A891" s="26"/>
      <c r="B891" s="438"/>
      <c r="C891" s="26"/>
      <c r="D891" s="405"/>
      <c r="E891" s="548"/>
      <c r="F891" s="548"/>
      <c r="G891" s="548"/>
      <c r="H891" s="549"/>
      <c r="I891" s="548"/>
      <c r="J891" s="26"/>
      <c r="K891" s="410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</row>
    <row r="892" spans="1:32" ht="15.75" customHeight="1">
      <c r="A892" s="26"/>
      <c r="B892" s="438"/>
      <c r="C892" s="26"/>
      <c r="D892" s="405"/>
      <c r="E892" s="548"/>
      <c r="F892" s="548"/>
      <c r="G892" s="548"/>
      <c r="H892" s="549"/>
      <c r="I892" s="548"/>
      <c r="J892" s="26"/>
      <c r="K892" s="410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</row>
    <row r="893" spans="1:32" ht="15.75" customHeight="1">
      <c r="A893" s="26"/>
      <c r="B893" s="438"/>
      <c r="C893" s="26"/>
      <c r="D893" s="405"/>
      <c r="E893" s="548"/>
      <c r="F893" s="548"/>
      <c r="G893" s="548"/>
      <c r="H893" s="549"/>
      <c r="I893" s="548"/>
      <c r="J893" s="26"/>
      <c r="K893" s="410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</row>
    <row r="894" spans="1:32" ht="15.75" customHeight="1">
      <c r="A894" s="26"/>
      <c r="B894" s="438"/>
      <c r="C894" s="26"/>
      <c r="D894" s="405"/>
      <c r="E894" s="548"/>
      <c r="F894" s="548"/>
      <c r="G894" s="548"/>
      <c r="H894" s="549"/>
      <c r="I894" s="548"/>
      <c r="J894" s="26"/>
      <c r="K894" s="410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</row>
    <row r="895" spans="1:32" ht="15.75" customHeight="1">
      <c r="A895" s="26"/>
      <c r="B895" s="438"/>
      <c r="C895" s="26"/>
      <c r="D895" s="405"/>
      <c r="E895" s="548"/>
      <c r="F895" s="548"/>
      <c r="G895" s="548"/>
      <c r="H895" s="549"/>
      <c r="I895" s="548"/>
      <c r="J895" s="26"/>
      <c r="K895" s="410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</row>
    <row r="896" spans="1:32" ht="15.75" customHeight="1">
      <c r="A896" s="26"/>
      <c r="B896" s="438"/>
      <c r="C896" s="26"/>
      <c r="D896" s="405"/>
      <c r="E896" s="548"/>
      <c r="F896" s="548"/>
      <c r="G896" s="548"/>
      <c r="H896" s="549"/>
      <c r="I896" s="548"/>
      <c r="J896" s="26"/>
      <c r="K896" s="410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</row>
    <row r="897" spans="1:32" ht="15.75" customHeight="1">
      <c r="A897" s="26"/>
      <c r="B897" s="438"/>
      <c r="C897" s="26"/>
      <c r="D897" s="405"/>
      <c r="E897" s="548"/>
      <c r="F897" s="548"/>
      <c r="G897" s="548"/>
      <c r="H897" s="549"/>
      <c r="I897" s="548"/>
      <c r="J897" s="26"/>
      <c r="K897" s="410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</row>
    <row r="898" spans="1:32" ht="15.75" customHeight="1">
      <c r="A898" s="26"/>
      <c r="B898" s="438"/>
      <c r="C898" s="26"/>
      <c r="D898" s="405"/>
      <c r="E898" s="548"/>
      <c r="F898" s="548"/>
      <c r="G898" s="548"/>
      <c r="H898" s="549"/>
      <c r="I898" s="548"/>
      <c r="J898" s="26"/>
      <c r="K898" s="410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</row>
    <row r="899" spans="1:32" ht="15.75" customHeight="1">
      <c r="A899" s="26"/>
      <c r="B899" s="438"/>
      <c r="C899" s="26"/>
      <c r="D899" s="405"/>
      <c r="E899" s="548"/>
      <c r="F899" s="548"/>
      <c r="G899" s="548"/>
      <c r="H899" s="549"/>
      <c r="I899" s="548"/>
      <c r="J899" s="26"/>
      <c r="K899" s="410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</row>
    <row r="900" spans="1:32" ht="15.75" customHeight="1">
      <c r="A900" s="26"/>
      <c r="B900" s="438"/>
      <c r="C900" s="26"/>
      <c r="D900" s="405"/>
      <c r="E900" s="548"/>
      <c r="F900" s="548"/>
      <c r="G900" s="548"/>
      <c r="H900" s="549"/>
      <c r="I900" s="548"/>
      <c r="J900" s="26"/>
      <c r="K900" s="410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</row>
    <row r="901" spans="1:32" ht="15.75" customHeight="1">
      <c r="A901" s="26"/>
      <c r="B901" s="438"/>
      <c r="C901" s="26"/>
      <c r="D901" s="405"/>
      <c r="E901" s="548"/>
      <c r="F901" s="548"/>
      <c r="G901" s="548"/>
      <c r="H901" s="549"/>
      <c r="I901" s="548"/>
      <c r="J901" s="26"/>
      <c r="K901" s="410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</row>
    <row r="902" spans="1:32" ht="15.75" customHeight="1">
      <c r="A902" s="26"/>
      <c r="B902" s="438"/>
      <c r="C902" s="26"/>
      <c r="D902" s="405"/>
      <c r="E902" s="548"/>
      <c r="F902" s="548"/>
      <c r="G902" s="548"/>
      <c r="H902" s="549"/>
      <c r="I902" s="548"/>
      <c r="J902" s="26"/>
      <c r="K902" s="410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</row>
    <row r="903" spans="1:32" ht="15.75" customHeight="1">
      <c r="A903" s="26"/>
      <c r="B903" s="438"/>
      <c r="C903" s="26"/>
      <c r="D903" s="405"/>
      <c r="E903" s="548"/>
      <c r="F903" s="548"/>
      <c r="G903" s="548"/>
      <c r="H903" s="549"/>
      <c r="I903" s="548"/>
      <c r="J903" s="26"/>
      <c r="K903" s="410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</row>
    <row r="904" spans="1:32" ht="15.75" customHeight="1">
      <c r="A904" s="26"/>
      <c r="B904" s="438"/>
      <c r="C904" s="26"/>
      <c r="D904" s="405"/>
      <c r="E904" s="548"/>
      <c r="F904" s="548"/>
      <c r="G904" s="548"/>
      <c r="H904" s="549"/>
      <c r="I904" s="548"/>
      <c r="J904" s="26"/>
      <c r="K904" s="410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</row>
    <row r="905" spans="1:32" ht="15.75" customHeight="1">
      <c r="A905" s="26"/>
      <c r="B905" s="438"/>
      <c r="C905" s="26"/>
      <c r="D905" s="405"/>
      <c r="E905" s="548"/>
      <c r="F905" s="548"/>
      <c r="G905" s="548"/>
      <c r="H905" s="549"/>
      <c r="I905" s="548"/>
      <c r="J905" s="26"/>
      <c r="K905" s="410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</row>
    <row r="906" spans="1:32" ht="15.75" customHeight="1">
      <c r="A906" s="26"/>
      <c r="B906" s="438"/>
      <c r="C906" s="26"/>
      <c r="D906" s="405"/>
      <c r="E906" s="548"/>
      <c r="F906" s="548"/>
      <c r="G906" s="548"/>
      <c r="H906" s="549"/>
      <c r="I906" s="548"/>
      <c r="J906" s="26"/>
      <c r="K906" s="410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</row>
    <row r="907" spans="1:32" ht="15.75" customHeight="1">
      <c r="A907" s="26"/>
      <c r="B907" s="438"/>
      <c r="C907" s="26"/>
      <c r="D907" s="405"/>
      <c r="E907" s="548"/>
      <c r="F907" s="548"/>
      <c r="G907" s="548"/>
      <c r="H907" s="549"/>
      <c r="I907" s="548"/>
      <c r="J907" s="26"/>
      <c r="K907" s="410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</row>
    <row r="908" spans="1:32" ht="15.75" customHeight="1">
      <c r="A908" s="26"/>
      <c r="B908" s="438"/>
      <c r="C908" s="26"/>
      <c r="D908" s="405"/>
      <c r="E908" s="548"/>
      <c r="F908" s="548"/>
      <c r="G908" s="548"/>
      <c r="H908" s="549"/>
      <c r="I908" s="548"/>
      <c r="J908" s="26"/>
      <c r="K908" s="410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</row>
    <row r="909" spans="1:32" ht="15.75" customHeight="1">
      <c r="A909" s="26"/>
      <c r="B909" s="438"/>
      <c r="C909" s="26"/>
      <c r="D909" s="405"/>
      <c r="E909" s="548"/>
      <c r="F909" s="548"/>
      <c r="G909" s="548"/>
      <c r="H909" s="549"/>
      <c r="I909" s="548"/>
      <c r="J909" s="26"/>
      <c r="K909" s="410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</row>
    <row r="910" spans="1:32" ht="15.75" customHeight="1">
      <c r="A910" s="26"/>
      <c r="B910" s="438"/>
      <c r="C910" s="26"/>
      <c r="D910" s="405"/>
      <c r="E910" s="548"/>
      <c r="F910" s="548"/>
      <c r="G910" s="548"/>
      <c r="H910" s="549"/>
      <c r="I910" s="548"/>
      <c r="J910" s="26"/>
      <c r="K910" s="410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</row>
    <row r="911" spans="1:32" ht="15.75" customHeight="1">
      <c r="A911" s="26"/>
      <c r="B911" s="438"/>
      <c r="C911" s="26"/>
      <c r="D911" s="405"/>
      <c r="E911" s="548"/>
      <c r="F911" s="548"/>
      <c r="G911" s="548"/>
      <c r="H911" s="549"/>
      <c r="I911" s="548"/>
      <c r="J911" s="26"/>
      <c r="K911" s="410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</row>
    <row r="912" spans="1:32" ht="15.75" customHeight="1">
      <c r="A912" s="26"/>
      <c r="B912" s="438"/>
      <c r="C912" s="26"/>
      <c r="D912" s="405"/>
      <c r="E912" s="548"/>
      <c r="F912" s="548"/>
      <c r="G912" s="548"/>
      <c r="H912" s="549"/>
      <c r="I912" s="548"/>
      <c r="J912" s="26"/>
      <c r="K912" s="410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</row>
    <row r="913" spans="1:32" ht="15.75" customHeight="1">
      <c r="A913" s="26"/>
      <c r="B913" s="438"/>
      <c r="C913" s="26"/>
      <c r="D913" s="405"/>
      <c r="E913" s="548"/>
      <c r="F913" s="548"/>
      <c r="G913" s="548"/>
      <c r="H913" s="549"/>
      <c r="I913" s="548"/>
      <c r="J913" s="26"/>
      <c r="K913" s="410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</row>
    <row r="914" spans="1:32" ht="15.75" customHeight="1">
      <c r="A914" s="26"/>
      <c r="B914" s="438"/>
      <c r="C914" s="26"/>
      <c r="D914" s="405"/>
      <c r="E914" s="548"/>
      <c r="F914" s="548"/>
      <c r="G914" s="548"/>
      <c r="H914" s="549"/>
      <c r="I914" s="548"/>
      <c r="J914" s="26"/>
      <c r="K914" s="410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</row>
    <row r="915" spans="1:32" ht="15.75" customHeight="1">
      <c r="A915" s="26"/>
      <c r="B915" s="438"/>
      <c r="C915" s="26"/>
      <c r="D915" s="405"/>
      <c r="E915" s="548"/>
      <c r="F915" s="548"/>
      <c r="G915" s="548"/>
      <c r="H915" s="549"/>
      <c r="I915" s="548"/>
      <c r="J915" s="26"/>
      <c r="K915" s="410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</row>
    <row r="916" spans="1:32" ht="15.75" customHeight="1">
      <c r="A916" s="26"/>
      <c r="B916" s="438"/>
      <c r="C916" s="26"/>
      <c r="D916" s="405"/>
      <c r="E916" s="548"/>
      <c r="F916" s="548"/>
      <c r="G916" s="548"/>
      <c r="H916" s="549"/>
      <c r="I916" s="548"/>
      <c r="J916" s="26"/>
      <c r="K916" s="410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</row>
    <row r="917" spans="1:32" ht="15.75" customHeight="1">
      <c r="A917" s="26"/>
      <c r="B917" s="438"/>
      <c r="C917" s="26"/>
      <c r="D917" s="405"/>
      <c r="E917" s="548"/>
      <c r="F917" s="548"/>
      <c r="G917" s="548"/>
      <c r="H917" s="549"/>
      <c r="I917" s="548"/>
      <c r="J917" s="26"/>
      <c r="K917" s="410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</row>
    <row r="918" spans="1:32" ht="15.75" customHeight="1">
      <c r="A918" s="26"/>
      <c r="B918" s="438"/>
      <c r="C918" s="26"/>
      <c r="D918" s="405"/>
      <c r="E918" s="548"/>
      <c r="F918" s="548"/>
      <c r="G918" s="548"/>
      <c r="H918" s="549"/>
      <c r="I918" s="548"/>
      <c r="J918" s="26"/>
      <c r="K918" s="410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</row>
    <row r="919" spans="1:32" ht="15.75" customHeight="1">
      <c r="A919" s="26"/>
      <c r="B919" s="438"/>
      <c r="C919" s="26"/>
      <c r="D919" s="405"/>
      <c r="E919" s="548"/>
      <c r="F919" s="548"/>
      <c r="G919" s="548"/>
      <c r="H919" s="549"/>
      <c r="I919" s="548"/>
      <c r="J919" s="26"/>
      <c r="K919" s="410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</row>
    <row r="920" spans="1:32" ht="15.75" customHeight="1">
      <c r="A920" s="26"/>
      <c r="B920" s="438"/>
      <c r="C920" s="26"/>
      <c r="D920" s="405"/>
      <c r="E920" s="548"/>
      <c r="F920" s="548"/>
      <c r="G920" s="548"/>
      <c r="H920" s="549"/>
      <c r="I920" s="548"/>
      <c r="J920" s="26"/>
      <c r="K920" s="410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</row>
    <row r="921" spans="1:32" ht="15.75" customHeight="1">
      <c r="A921" s="26"/>
      <c r="B921" s="438"/>
      <c r="C921" s="26"/>
      <c r="D921" s="405"/>
      <c r="E921" s="548"/>
      <c r="F921" s="548"/>
      <c r="G921" s="548"/>
      <c r="H921" s="549"/>
      <c r="I921" s="548"/>
      <c r="J921" s="26"/>
      <c r="K921" s="410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</row>
    <row r="922" spans="1:32" ht="15.75" customHeight="1">
      <c r="A922" s="26"/>
      <c r="B922" s="438"/>
      <c r="C922" s="26"/>
      <c r="D922" s="405"/>
      <c r="E922" s="548"/>
      <c r="F922" s="548"/>
      <c r="G922" s="548"/>
      <c r="H922" s="549"/>
      <c r="I922" s="548"/>
      <c r="J922" s="26"/>
      <c r="K922" s="410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</row>
    <row r="923" spans="1:32" ht="15.75" customHeight="1">
      <c r="A923" s="26"/>
      <c r="B923" s="438"/>
      <c r="C923" s="26"/>
      <c r="D923" s="405"/>
      <c r="E923" s="548"/>
      <c r="F923" s="548"/>
      <c r="G923" s="548"/>
      <c r="H923" s="549"/>
      <c r="I923" s="548"/>
      <c r="J923" s="26"/>
      <c r="K923" s="410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</row>
    <row r="924" spans="1:32" ht="15.75" customHeight="1">
      <c r="A924" s="26"/>
      <c r="B924" s="438"/>
      <c r="C924" s="26"/>
      <c r="D924" s="405"/>
      <c r="E924" s="548"/>
      <c r="F924" s="548"/>
      <c r="G924" s="548"/>
      <c r="H924" s="549"/>
      <c r="I924" s="548"/>
      <c r="J924" s="26"/>
      <c r="K924" s="410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</row>
    <row r="925" spans="1:32" ht="15.75" customHeight="1">
      <c r="A925" s="26"/>
      <c r="B925" s="438"/>
      <c r="C925" s="26"/>
      <c r="D925" s="405"/>
      <c r="E925" s="548"/>
      <c r="F925" s="548"/>
      <c r="G925" s="548"/>
      <c r="H925" s="549"/>
      <c r="I925" s="548"/>
      <c r="J925" s="26"/>
      <c r="K925" s="410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</row>
    <row r="926" spans="1:32" ht="15.75" customHeight="1">
      <c r="A926" s="26"/>
      <c r="B926" s="438"/>
      <c r="C926" s="26"/>
      <c r="D926" s="405"/>
      <c r="E926" s="548"/>
      <c r="F926" s="548"/>
      <c r="G926" s="548"/>
      <c r="H926" s="549"/>
      <c r="I926" s="548"/>
      <c r="J926" s="26"/>
      <c r="K926" s="410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</row>
    <row r="927" spans="1:32" ht="15.75" customHeight="1">
      <c r="A927" s="26"/>
      <c r="B927" s="438"/>
      <c r="C927" s="26"/>
      <c r="D927" s="405"/>
      <c r="E927" s="548"/>
      <c r="F927" s="548"/>
      <c r="G927" s="548"/>
      <c r="H927" s="549"/>
      <c r="I927" s="548"/>
      <c r="J927" s="26"/>
      <c r="K927" s="410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</row>
    <row r="928" spans="1:32" ht="15.75" customHeight="1">
      <c r="A928" s="26"/>
      <c r="B928" s="438"/>
      <c r="C928" s="26"/>
      <c r="D928" s="405"/>
      <c r="E928" s="548"/>
      <c r="F928" s="548"/>
      <c r="G928" s="548"/>
      <c r="H928" s="549"/>
      <c r="I928" s="548"/>
      <c r="J928" s="26"/>
      <c r="K928" s="410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</row>
    <row r="929" spans="1:32" ht="15.75" customHeight="1">
      <c r="A929" s="26"/>
      <c r="B929" s="438"/>
      <c r="C929" s="26"/>
      <c r="D929" s="405"/>
      <c r="E929" s="548"/>
      <c r="F929" s="548"/>
      <c r="G929" s="548"/>
      <c r="H929" s="549"/>
      <c r="I929" s="548"/>
      <c r="J929" s="26"/>
      <c r="K929" s="410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</row>
    <row r="930" spans="1:32" ht="15.75" customHeight="1">
      <c r="A930" s="26"/>
      <c r="B930" s="438"/>
      <c r="C930" s="26"/>
      <c r="D930" s="405"/>
      <c r="E930" s="548"/>
      <c r="F930" s="548"/>
      <c r="G930" s="548"/>
      <c r="H930" s="549"/>
      <c r="I930" s="548"/>
      <c r="J930" s="26"/>
      <c r="K930" s="410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</row>
    <row r="931" spans="1:32" ht="15.75" customHeight="1">
      <c r="A931" s="26"/>
      <c r="B931" s="438"/>
      <c r="C931" s="26"/>
      <c r="D931" s="405"/>
      <c r="E931" s="548"/>
      <c r="F931" s="548"/>
      <c r="G931" s="548"/>
      <c r="H931" s="549"/>
      <c r="I931" s="548"/>
      <c r="J931" s="26"/>
      <c r="K931" s="410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</row>
    <row r="932" spans="1:32" ht="15.75" customHeight="1">
      <c r="A932" s="26"/>
      <c r="B932" s="438"/>
      <c r="C932" s="26"/>
      <c r="D932" s="405"/>
      <c r="E932" s="548"/>
      <c r="F932" s="548"/>
      <c r="G932" s="548"/>
      <c r="H932" s="549"/>
      <c r="I932" s="548"/>
      <c r="J932" s="26"/>
      <c r="K932" s="410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</row>
    <row r="933" spans="1:32" ht="15.75" customHeight="1">
      <c r="A933" s="26"/>
      <c r="B933" s="438"/>
      <c r="C933" s="26"/>
      <c r="D933" s="405"/>
      <c r="E933" s="548"/>
      <c r="F933" s="548"/>
      <c r="G933" s="548"/>
      <c r="H933" s="549"/>
      <c r="I933" s="548"/>
      <c r="J933" s="26"/>
      <c r="K933" s="410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</row>
    <row r="934" spans="1:32" ht="15.75" customHeight="1">
      <c r="A934" s="26"/>
      <c r="B934" s="438"/>
      <c r="C934" s="26"/>
      <c r="D934" s="405"/>
      <c r="E934" s="548"/>
      <c r="F934" s="548"/>
      <c r="G934" s="548"/>
      <c r="H934" s="549"/>
      <c r="I934" s="548"/>
      <c r="J934" s="26"/>
      <c r="K934" s="410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</row>
    <row r="935" spans="1:32" ht="15.75" customHeight="1">
      <c r="A935" s="26"/>
      <c r="B935" s="438"/>
      <c r="C935" s="26"/>
      <c r="D935" s="405"/>
      <c r="E935" s="548"/>
      <c r="F935" s="548"/>
      <c r="G935" s="548"/>
      <c r="H935" s="549"/>
      <c r="I935" s="548"/>
      <c r="J935" s="26"/>
      <c r="K935" s="410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</row>
    <row r="936" spans="1:32" ht="15.75" customHeight="1">
      <c r="A936" s="26"/>
      <c r="B936" s="438"/>
      <c r="C936" s="26"/>
      <c r="D936" s="405"/>
      <c r="E936" s="548"/>
      <c r="F936" s="548"/>
      <c r="G936" s="548"/>
      <c r="H936" s="549"/>
      <c r="I936" s="548"/>
      <c r="J936" s="26"/>
      <c r="K936" s="410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</row>
    <row r="937" spans="1:32" ht="15.75" customHeight="1">
      <c r="A937" s="26"/>
      <c r="B937" s="438"/>
      <c r="C937" s="26"/>
      <c r="D937" s="405"/>
      <c r="E937" s="548"/>
      <c r="F937" s="548"/>
      <c r="G937" s="548"/>
      <c r="H937" s="549"/>
      <c r="I937" s="548"/>
      <c r="J937" s="26"/>
      <c r="K937" s="410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</row>
    <row r="938" spans="1:32" ht="15.75" customHeight="1">
      <c r="A938" s="26"/>
      <c r="B938" s="438"/>
      <c r="C938" s="26"/>
      <c r="D938" s="405"/>
      <c r="E938" s="548"/>
      <c r="F938" s="548"/>
      <c r="G938" s="548"/>
      <c r="H938" s="549"/>
      <c r="I938" s="548"/>
      <c r="J938" s="26"/>
      <c r="K938" s="410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</row>
    <row r="939" spans="1:32" ht="15.75" customHeight="1">
      <c r="A939" s="26"/>
      <c r="B939" s="438"/>
      <c r="C939" s="26"/>
      <c r="D939" s="405"/>
      <c r="E939" s="548"/>
      <c r="F939" s="548"/>
      <c r="G939" s="548"/>
      <c r="H939" s="549"/>
      <c r="I939" s="548"/>
      <c r="J939" s="26"/>
      <c r="K939" s="410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</row>
    <row r="940" spans="1:32" ht="15.75" customHeight="1">
      <c r="A940" s="26"/>
      <c r="B940" s="438"/>
      <c r="C940" s="26"/>
      <c r="D940" s="405"/>
      <c r="E940" s="548"/>
      <c r="F940" s="548"/>
      <c r="G940" s="548"/>
      <c r="H940" s="549"/>
      <c r="I940" s="548"/>
      <c r="J940" s="26"/>
      <c r="K940" s="410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</row>
    <row r="941" spans="1:32" ht="15.75" customHeight="1">
      <c r="A941" s="26"/>
      <c r="B941" s="438"/>
      <c r="C941" s="26"/>
      <c r="D941" s="405"/>
      <c r="E941" s="548"/>
      <c r="F941" s="548"/>
      <c r="G941" s="548"/>
      <c r="H941" s="549"/>
      <c r="I941" s="548"/>
      <c r="J941" s="26"/>
      <c r="K941" s="410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</row>
    <row r="942" spans="1:32" ht="15.75" customHeight="1">
      <c r="A942" s="26"/>
      <c r="B942" s="438"/>
      <c r="C942" s="26"/>
      <c r="D942" s="405"/>
      <c r="E942" s="548"/>
      <c r="F942" s="548"/>
      <c r="G942" s="548"/>
      <c r="H942" s="549"/>
      <c r="I942" s="548"/>
      <c r="J942" s="26"/>
      <c r="K942" s="410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</row>
    <row r="943" spans="1:32" ht="15.75" customHeight="1">
      <c r="A943" s="26"/>
      <c r="B943" s="438"/>
      <c r="C943" s="26"/>
      <c r="D943" s="405"/>
      <c r="E943" s="548"/>
      <c r="F943" s="548"/>
      <c r="G943" s="548"/>
      <c r="H943" s="549"/>
      <c r="I943" s="548"/>
      <c r="J943" s="26"/>
      <c r="K943" s="410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</row>
    <row r="944" spans="1:32" ht="15.75" customHeight="1">
      <c r="A944" s="26"/>
      <c r="B944" s="438"/>
      <c r="C944" s="26"/>
      <c r="D944" s="405"/>
      <c r="E944" s="548"/>
      <c r="F944" s="548"/>
      <c r="G944" s="548"/>
      <c r="H944" s="549"/>
      <c r="I944" s="548"/>
      <c r="J944" s="26"/>
      <c r="K944" s="410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</row>
    <row r="945" spans="1:32" ht="15.75" customHeight="1">
      <c r="A945" s="26"/>
      <c r="B945" s="438"/>
      <c r="C945" s="26"/>
      <c r="D945" s="405"/>
      <c r="E945" s="548"/>
      <c r="F945" s="548"/>
      <c r="G945" s="548"/>
      <c r="H945" s="549"/>
      <c r="I945" s="548"/>
      <c r="J945" s="26"/>
      <c r="K945" s="410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</row>
    <row r="946" spans="1:32" ht="15.75" customHeight="1">
      <c r="A946" s="26"/>
      <c r="B946" s="438"/>
      <c r="C946" s="26"/>
      <c r="D946" s="405"/>
      <c r="E946" s="548"/>
      <c r="F946" s="548"/>
      <c r="G946" s="548"/>
      <c r="H946" s="549"/>
      <c r="I946" s="548"/>
      <c r="J946" s="26"/>
      <c r="K946" s="410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</row>
    <row r="947" spans="1:32" ht="15.75" customHeight="1">
      <c r="A947" s="26"/>
      <c r="B947" s="438"/>
      <c r="C947" s="26"/>
      <c r="D947" s="405"/>
      <c r="E947" s="548"/>
      <c r="F947" s="548"/>
      <c r="G947" s="548"/>
      <c r="H947" s="549"/>
      <c r="I947" s="548"/>
      <c r="J947" s="26"/>
      <c r="K947" s="410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</row>
    <row r="948" spans="1:32" ht="15.75" customHeight="1">
      <c r="A948" s="26"/>
      <c r="B948" s="438"/>
      <c r="C948" s="26"/>
      <c r="D948" s="405"/>
      <c r="E948" s="548"/>
      <c r="F948" s="548"/>
      <c r="G948" s="548"/>
      <c r="H948" s="549"/>
      <c r="I948" s="548"/>
      <c r="J948" s="26"/>
      <c r="K948" s="410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</row>
    <row r="949" spans="1:32" ht="15.75" customHeight="1">
      <c r="A949" s="26"/>
      <c r="B949" s="438"/>
      <c r="C949" s="26"/>
      <c r="D949" s="405"/>
      <c r="E949" s="548"/>
      <c r="F949" s="548"/>
      <c r="G949" s="548"/>
      <c r="H949" s="549"/>
      <c r="I949" s="548"/>
      <c r="J949" s="26"/>
      <c r="K949" s="410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</row>
    <row r="950" spans="1:32" ht="15.75" customHeight="1">
      <c r="A950" s="26"/>
      <c r="B950" s="438"/>
      <c r="C950" s="26"/>
      <c r="D950" s="405"/>
      <c r="E950" s="548"/>
      <c r="F950" s="548"/>
      <c r="G950" s="548"/>
      <c r="H950" s="549"/>
      <c r="I950" s="548"/>
      <c r="J950" s="26"/>
      <c r="K950" s="410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</row>
    <row r="951" spans="1:32" ht="15.75" customHeight="1">
      <c r="A951" s="26"/>
      <c r="B951" s="438"/>
      <c r="C951" s="26"/>
      <c r="D951" s="405"/>
      <c r="E951" s="548"/>
      <c r="F951" s="548"/>
      <c r="G951" s="548"/>
      <c r="H951" s="549"/>
      <c r="I951" s="548"/>
      <c r="J951" s="26"/>
      <c r="K951" s="410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</row>
    <row r="952" spans="1:32" ht="15.75" customHeight="1">
      <c r="A952" s="26"/>
      <c r="B952" s="438"/>
      <c r="C952" s="26"/>
      <c r="D952" s="405"/>
      <c r="E952" s="548"/>
      <c r="F952" s="548"/>
      <c r="G952" s="548"/>
      <c r="H952" s="549"/>
      <c r="I952" s="548"/>
      <c r="J952" s="26"/>
      <c r="K952" s="410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</row>
    <row r="953" spans="1:32" ht="15.75" customHeight="1">
      <c r="A953" s="26"/>
      <c r="B953" s="438"/>
      <c r="C953" s="26"/>
      <c r="D953" s="405"/>
      <c r="E953" s="548"/>
      <c r="F953" s="548"/>
      <c r="G953" s="548"/>
      <c r="H953" s="549"/>
      <c r="I953" s="548"/>
      <c r="J953" s="26"/>
      <c r="K953" s="410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</row>
    <row r="954" spans="1:32" ht="15.75" customHeight="1">
      <c r="A954" s="26"/>
      <c r="B954" s="438"/>
      <c r="C954" s="26"/>
      <c r="D954" s="405"/>
      <c r="E954" s="548"/>
      <c r="F954" s="548"/>
      <c r="G954" s="548"/>
      <c r="H954" s="549"/>
      <c r="I954" s="548"/>
      <c r="J954" s="26"/>
      <c r="K954" s="410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</row>
    <row r="955" spans="1:32" ht="15.75" customHeight="1">
      <c r="A955" s="26"/>
      <c r="B955" s="438"/>
      <c r="C955" s="26"/>
      <c r="D955" s="405"/>
      <c r="E955" s="548"/>
      <c r="F955" s="548"/>
      <c r="G955" s="548"/>
      <c r="H955" s="549"/>
      <c r="I955" s="548"/>
      <c r="J955" s="26"/>
      <c r="K955" s="410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</row>
    <row r="956" spans="1:32" ht="15.75" customHeight="1">
      <c r="A956" s="26"/>
      <c r="B956" s="438"/>
      <c r="C956" s="26"/>
      <c r="D956" s="405"/>
      <c r="E956" s="548"/>
      <c r="F956" s="548"/>
      <c r="G956" s="548"/>
      <c r="H956" s="549"/>
      <c r="I956" s="548"/>
      <c r="J956" s="26"/>
      <c r="K956" s="410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</row>
    <row r="957" spans="1:32" ht="15.75" customHeight="1">
      <c r="A957" s="26"/>
      <c r="B957" s="438"/>
      <c r="C957" s="26"/>
      <c r="D957" s="405"/>
      <c r="E957" s="548"/>
      <c r="F957" s="548"/>
      <c r="G957" s="548"/>
      <c r="H957" s="549"/>
      <c r="I957" s="548"/>
      <c r="J957" s="26"/>
      <c r="K957" s="410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</row>
    <row r="958" spans="1:32" ht="15.75" customHeight="1">
      <c r="A958" s="26"/>
      <c r="B958" s="438"/>
      <c r="C958" s="26"/>
      <c r="D958" s="405"/>
      <c r="E958" s="548"/>
      <c r="F958" s="548"/>
      <c r="G958" s="548"/>
      <c r="H958" s="549"/>
      <c r="I958" s="548"/>
      <c r="J958" s="26"/>
      <c r="K958" s="410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</row>
    <row r="959" spans="1:32" ht="15.75" customHeight="1">
      <c r="A959" s="26"/>
      <c r="B959" s="438"/>
      <c r="C959" s="26"/>
      <c r="D959" s="405"/>
      <c r="E959" s="548"/>
      <c r="F959" s="548"/>
      <c r="G959" s="548"/>
      <c r="H959" s="549"/>
      <c r="I959" s="548"/>
      <c r="J959" s="26"/>
      <c r="K959" s="410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</row>
    <row r="960" spans="1:32" ht="15.75" customHeight="1">
      <c r="A960" s="26"/>
      <c r="B960" s="438"/>
      <c r="C960" s="26"/>
      <c r="D960" s="405"/>
      <c r="E960" s="548"/>
      <c r="F960" s="548"/>
      <c r="G960" s="548"/>
      <c r="H960" s="549"/>
      <c r="I960" s="548"/>
      <c r="J960" s="26"/>
      <c r="K960" s="410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</row>
    <row r="961" spans="1:32" ht="15.75" customHeight="1">
      <c r="A961" s="26"/>
      <c r="B961" s="438"/>
      <c r="C961" s="26"/>
      <c r="D961" s="405"/>
      <c r="E961" s="548"/>
      <c r="F961" s="548"/>
      <c r="G961" s="548"/>
      <c r="H961" s="549"/>
      <c r="I961" s="548"/>
      <c r="J961" s="26"/>
      <c r="K961" s="410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</row>
    <row r="962" spans="1:32" ht="15.75" customHeight="1">
      <c r="A962" s="26"/>
      <c r="B962" s="438"/>
      <c r="C962" s="26"/>
      <c r="D962" s="405"/>
      <c r="E962" s="548"/>
      <c r="F962" s="548"/>
      <c r="G962" s="548"/>
      <c r="H962" s="549"/>
      <c r="I962" s="548"/>
      <c r="J962" s="26"/>
      <c r="K962" s="410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</row>
    <row r="963" spans="1:32" ht="15.75" customHeight="1">
      <c r="A963" s="26"/>
      <c r="B963" s="438"/>
      <c r="C963" s="26"/>
      <c r="D963" s="405"/>
      <c r="E963" s="548"/>
      <c r="F963" s="548"/>
      <c r="G963" s="548"/>
      <c r="H963" s="549"/>
      <c r="I963" s="548"/>
      <c r="J963" s="26"/>
      <c r="K963" s="410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</row>
    <row r="964" spans="1:32" ht="15.75" customHeight="1">
      <c r="A964" s="26"/>
      <c r="B964" s="438"/>
      <c r="C964" s="26"/>
      <c r="D964" s="405"/>
      <c r="E964" s="548"/>
      <c r="F964" s="548"/>
      <c r="G964" s="548"/>
      <c r="H964" s="549"/>
      <c r="I964" s="548"/>
      <c r="J964" s="26"/>
      <c r="K964" s="410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</row>
    <row r="965" spans="1:32" ht="15.75" customHeight="1">
      <c r="A965" s="26"/>
      <c r="B965" s="438"/>
      <c r="C965" s="26"/>
      <c r="D965" s="405"/>
      <c r="E965" s="548"/>
      <c r="F965" s="548"/>
      <c r="G965" s="548"/>
      <c r="H965" s="549"/>
      <c r="I965" s="548"/>
      <c r="J965" s="26"/>
      <c r="K965" s="410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</row>
    <row r="966" spans="1:32" ht="15.75" customHeight="1">
      <c r="A966" s="26"/>
      <c r="B966" s="438"/>
      <c r="C966" s="26"/>
      <c r="D966" s="405"/>
      <c r="E966" s="548"/>
      <c r="F966" s="548"/>
      <c r="G966" s="548"/>
      <c r="H966" s="549"/>
      <c r="I966" s="548"/>
      <c r="J966" s="26"/>
      <c r="K966" s="410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</row>
    <row r="967" spans="1:32" ht="15.75" customHeight="1">
      <c r="A967" s="26"/>
      <c r="B967" s="438"/>
      <c r="C967" s="26"/>
      <c r="D967" s="405"/>
      <c r="E967" s="548"/>
      <c r="F967" s="548"/>
      <c r="G967" s="548"/>
      <c r="H967" s="549"/>
      <c r="I967" s="548"/>
      <c r="J967" s="26"/>
      <c r="K967" s="410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</row>
    <row r="968" spans="1:32" ht="15.75" customHeight="1">
      <c r="A968" s="26"/>
      <c r="B968" s="438"/>
      <c r="C968" s="26"/>
      <c r="D968" s="405"/>
      <c r="E968" s="548"/>
      <c r="F968" s="548"/>
      <c r="G968" s="548"/>
      <c r="H968" s="549"/>
      <c r="I968" s="548"/>
      <c r="J968" s="26"/>
      <c r="K968" s="410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</row>
    <row r="969" spans="1:32" ht="15.75" customHeight="1">
      <c r="A969" s="26"/>
      <c r="B969" s="438"/>
      <c r="C969" s="26"/>
      <c r="D969" s="405"/>
      <c r="E969" s="548"/>
      <c r="F969" s="548"/>
      <c r="G969" s="548"/>
      <c r="H969" s="549"/>
      <c r="I969" s="548"/>
      <c r="J969" s="26"/>
      <c r="K969" s="410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</row>
    <row r="970" spans="1:32" ht="15.75" customHeight="1">
      <c r="A970" s="26"/>
      <c r="B970" s="438"/>
      <c r="C970" s="26"/>
      <c r="D970" s="405"/>
      <c r="E970" s="548"/>
      <c r="F970" s="548"/>
      <c r="G970" s="548"/>
      <c r="H970" s="549"/>
      <c r="I970" s="548"/>
      <c r="J970" s="26"/>
      <c r="K970" s="410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</row>
    <row r="971" spans="1:32" ht="15.75" customHeight="1">
      <c r="A971" s="26"/>
      <c r="B971" s="438"/>
      <c r="C971" s="26"/>
      <c r="D971" s="405"/>
      <c r="E971" s="548"/>
      <c r="F971" s="548"/>
      <c r="G971" s="548"/>
      <c r="H971" s="549"/>
      <c r="I971" s="548"/>
      <c r="J971" s="26"/>
      <c r="K971" s="410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</row>
    <row r="972" spans="1:32" ht="15.75" customHeight="1">
      <c r="A972" s="26"/>
      <c r="B972" s="438"/>
      <c r="C972" s="26"/>
      <c r="D972" s="405"/>
      <c r="E972" s="548"/>
      <c r="F972" s="548"/>
      <c r="G972" s="548"/>
      <c r="H972" s="549"/>
      <c r="I972" s="548"/>
      <c r="J972" s="26"/>
      <c r="K972" s="410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</row>
    <row r="973" spans="1:32" ht="15.75" customHeight="1">
      <c r="A973" s="26"/>
      <c r="B973" s="438"/>
      <c r="C973" s="26"/>
      <c r="D973" s="405"/>
      <c r="E973" s="548"/>
      <c r="F973" s="548"/>
      <c r="G973" s="548"/>
      <c r="H973" s="549"/>
      <c r="I973" s="548"/>
      <c r="J973" s="26"/>
      <c r="K973" s="410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</row>
    <row r="974" spans="1:32" ht="15.75" customHeight="1">
      <c r="A974" s="26"/>
      <c r="B974" s="438"/>
      <c r="C974" s="26"/>
      <c r="D974" s="405"/>
      <c r="E974" s="548"/>
      <c r="F974" s="548"/>
      <c r="G974" s="548"/>
      <c r="H974" s="549"/>
      <c r="I974" s="548"/>
      <c r="J974" s="26"/>
      <c r="K974" s="410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</row>
    <row r="975" spans="1:32" ht="15.75" customHeight="1">
      <c r="A975" s="26"/>
      <c r="B975" s="438"/>
      <c r="C975" s="26"/>
      <c r="D975" s="405"/>
      <c r="E975" s="548"/>
      <c r="F975" s="548"/>
      <c r="G975" s="548"/>
      <c r="H975" s="549"/>
      <c r="I975" s="548"/>
      <c r="J975" s="26"/>
      <c r="K975" s="410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</row>
    <row r="976" spans="1:32" ht="15.75" customHeight="1">
      <c r="A976" s="26"/>
      <c r="B976" s="438"/>
      <c r="C976" s="26"/>
      <c r="D976" s="405"/>
      <c r="E976" s="548"/>
      <c r="F976" s="548"/>
      <c r="G976" s="548"/>
      <c r="H976" s="549"/>
      <c r="I976" s="548"/>
      <c r="J976" s="26"/>
      <c r="K976" s="410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</row>
    <row r="977" spans="1:32" ht="15.75" customHeight="1">
      <c r="A977" s="26"/>
      <c r="B977" s="438"/>
      <c r="C977" s="26"/>
      <c r="D977" s="405"/>
      <c r="E977" s="548"/>
      <c r="F977" s="548"/>
      <c r="G977" s="548"/>
      <c r="H977" s="549"/>
      <c r="I977" s="548"/>
      <c r="J977" s="26"/>
      <c r="K977" s="410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</row>
    <row r="978" spans="1:32" ht="15.75" customHeight="1">
      <c r="A978" s="26"/>
      <c r="B978" s="438"/>
      <c r="C978" s="26"/>
      <c r="D978" s="405"/>
      <c r="E978" s="548"/>
      <c r="F978" s="548"/>
      <c r="G978" s="548"/>
      <c r="H978" s="549"/>
      <c r="I978" s="548"/>
      <c r="J978" s="26"/>
      <c r="K978" s="410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</row>
    <row r="979" spans="1:32" ht="15.75" customHeight="1">
      <c r="A979" s="26"/>
      <c r="B979" s="438"/>
      <c r="C979" s="26"/>
      <c r="D979" s="405"/>
      <c r="E979" s="548"/>
      <c r="F979" s="548"/>
      <c r="G979" s="548"/>
      <c r="H979" s="549"/>
      <c r="I979" s="548"/>
      <c r="J979" s="26"/>
      <c r="K979" s="410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</row>
    <row r="980" spans="1:32" ht="15.75" customHeight="1">
      <c r="A980" s="26"/>
      <c r="B980" s="438"/>
      <c r="C980" s="26"/>
      <c r="D980" s="405"/>
      <c r="E980" s="548"/>
      <c r="F980" s="548"/>
      <c r="G980" s="548"/>
      <c r="H980" s="549"/>
      <c r="I980" s="548"/>
      <c r="J980" s="26"/>
      <c r="K980" s="410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</row>
    <row r="981" spans="1:32" ht="15.75" customHeight="1">
      <c r="A981" s="26"/>
      <c r="B981" s="438"/>
      <c r="C981" s="26"/>
      <c r="D981" s="405"/>
      <c r="E981" s="548"/>
      <c r="F981" s="548"/>
      <c r="G981" s="548"/>
      <c r="H981" s="549"/>
      <c r="I981" s="548"/>
      <c r="J981" s="26"/>
      <c r="K981" s="410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</row>
    <row r="982" spans="1:32" ht="15.75" customHeight="1">
      <c r="A982" s="26"/>
      <c r="B982" s="438"/>
      <c r="C982" s="26"/>
      <c r="D982" s="405"/>
      <c r="E982" s="548"/>
      <c r="F982" s="548"/>
      <c r="G982" s="548"/>
      <c r="H982" s="549"/>
      <c r="I982" s="548"/>
      <c r="J982" s="26"/>
      <c r="K982" s="410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</row>
    <row r="983" spans="1:32" ht="15.75" customHeight="1">
      <c r="A983" s="26"/>
      <c r="B983" s="438"/>
      <c r="C983" s="26"/>
      <c r="D983" s="405"/>
      <c r="E983" s="548"/>
      <c r="F983" s="548"/>
      <c r="G983" s="548"/>
      <c r="H983" s="549"/>
      <c r="I983" s="548"/>
      <c r="J983" s="26"/>
      <c r="K983" s="410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</row>
    <row r="984" spans="1:32" ht="15.75" customHeight="1">
      <c r="A984" s="26"/>
      <c r="B984" s="438"/>
      <c r="C984" s="26"/>
      <c r="D984" s="405"/>
      <c r="E984" s="548"/>
      <c r="F984" s="548"/>
      <c r="G984" s="548"/>
      <c r="H984" s="549"/>
      <c r="I984" s="548"/>
      <c r="J984" s="26"/>
      <c r="K984" s="410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</row>
    <row r="985" spans="1:32" ht="15.75" customHeight="1">
      <c r="A985" s="26"/>
      <c r="B985" s="438"/>
      <c r="C985" s="26"/>
      <c r="D985" s="405"/>
      <c r="E985" s="548"/>
      <c r="F985" s="548"/>
      <c r="G985" s="548"/>
      <c r="H985" s="549"/>
      <c r="I985" s="548"/>
      <c r="J985" s="26"/>
      <c r="K985" s="410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</row>
    <row r="986" spans="1:32" ht="15.75" customHeight="1">
      <c r="A986" s="26"/>
      <c r="B986" s="438"/>
      <c r="C986" s="26"/>
      <c r="D986" s="405"/>
      <c r="E986" s="548"/>
      <c r="F986" s="548"/>
      <c r="G986" s="548"/>
      <c r="H986" s="549"/>
      <c r="I986" s="548"/>
      <c r="J986" s="26"/>
      <c r="K986" s="410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</row>
    <row r="987" spans="1:32" ht="15.75" customHeight="1">
      <c r="A987" s="26"/>
      <c r="B987" s="438"/>
      <c r="C987" s="26"/>
      <c r="D987" s="405"/>
      <c r="E987" s="548"/>
      <c r="F987" s="548"/>
      <c r="G987" s="548"/>
      <c r="H987" s="549"/>
      <c r="I987" s="548"/>
      <c r="J987" s="26"/>
      <c r="K987" s="410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</row>
    <row r="988" spans="1:32" ht="15.75" customHeight="1">
      <c r="A988" s="26"/>
      <c r="B988" s="438"/>
      <c r="C988" s="26"/>
      <c r="D988" s="405"/>
      <c r="E988" s="548"/>
      <c r="F988" s="548"/>
      <c r="G988" s="548"/>
      <c r="H988" s="549"/>
      <c r="I988" s="548"/>
      <c r="J988" s="26"/>
      <c r="K988" s="410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</row>
    <row r="989" spans="1:32" ht="15.75" customHeight="1">
      <c r="A989" s="26"/>
      <c r="B989" s="438"/>
      <c r="C989" s="26"/>
      <c r="D989" s="405"/>
      <c r="E989" s="548"/>
      <c r="F989" s="548"/>
      <c r="G989" s="548"/>
      <c r="H989" s="549"/>
      <c r="I989" s="548"/>
      <c r="J989" s="26"/>
      <c r="K989" s="410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</row>
    <row r="990" spans="1:32" ht="15.75" customHeight="1">
      <c r="A990" s="26"/>
      <c r="B990" s="438"/>
      <c r="C990" s="26"/>
      <c r="D990" s="405"/>
      <c r="E990" s="548"/>
      <c r="F990" s="548"/>
      <c r="G990" s="548"/>
      <c r="H990" s="549"/>
      <c r="I990" s="548"/>
      <c r="J990" s="26"/>
      <c r="K990" s="410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</row>
    <row r="991" spans="1:32" ht="15.75" customHeight="1">
      <c r="A991" s="26"/>
      <c r="B991" s="438"/>
      <c r="C991" s="26"/>
      <c r="D991" s="405"/>
      <c r="E991" s="548"/>
      <c r="F991" s="548"/>
      <c r="G991" s="548"/>
      <c r="H991" s="549"/>
      <c r="I991" s="548"/>
      <c r="J991" s="26"/>
      <c r="K991" s="410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</row>
    <row r="992" spans="1:32" ht="15.75" customHeight="1">
      <c r="A992" s="26"/>
      <c r="B992" s="438"/>
      <c r="C992" s="26"/>
      <c r="D992" s="405"/>
      <c r="E992" s="548"/>
      <c r="F992" s="548"/>
      <c r="G992" s="548"/>
      <c r="H992" s="549"/>
      <c r="I992" s="548"/>
      <c r="J992" s="26"/>
      <c r="K992" s="410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</row>
    <row r="993" spans="1:32" ht="15.75" customHeight="1">
      <c r="A993" s="26"/>
      <c r="B993" s="438"/>
      <c r="C993" s="26"/>
      <c r="D993" s="405"/>
      <c r="E993" s="548"/>
      <c r="F993" s="548"/>
      <c r="G993" s="548"/>
      <c r="H993" s="549"/>
      <c r="I993" s="548"/>
      <c r="J993" s="26"/>
      <c r="K993" s="410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</row>
    <row r="994" spans="1:32" ht="15.75" customHeight="1">
      <c r="A994" s="26"/>
      <c r="B994" s="438"/>
      <c r="C994" s="26"/>
      <c r="D994" s="405"/>
      <c r="E994" s="548"/>
      <c r="F994" s="548"/>
      <c r="G994" s="548"/>
      <c r="H994" s="549"/>
      <c r="I994" s="548"/>
      <c r="J994" s="26"/>
      <c r="K994" s="410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</row>
    <row r="995" spans="1:32" ht="15.75" customHeight="1">
      <c r="A995" s="26"/>
      <c r="B995" s="438"/>
      <c r="C995" s="26"/>
      <c r="D995" s="405"/>
      <c r="E995" s="548"/>
      <c r="F995" s="548"/>
      <c r="G995" s="548"/>
      <c r="H995" s="549"/>
      <c r="I995" s="548"/>
      <c r="J995" s="26"/>
      <c r="K995" s="410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</row>
    <row r="996" spans="1:32" ht="15.75" customHeight="1">
      <c r="A996" s="26"/>
      <c r="B996" s="438"/>
      <c r="C996" s="26"/>
      <c r="D996" s="405"/>
      <c r="E996" s="548"/>
      <c r="F996" s="548"/>
      <c r="G996" s="548"/>
      <c r="H996" s="549"/>
      <c r="I996" s="548"/>
      <c r="J996" s="26"/>
      <c r="K996" s="410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</row>
    <row r="997" spans="1:32" ht="15.75" customHeight="1">
      <c r="A997" s="26"/>
      <c r="B997" s="438"/>
      <c r="C997" s="26"/>
      <c r="D997" s="405"/>
      <c r="E997" s="548"/>
      <c r="F997" s="548"/>
      <c r="G997" s="548"/>
      <c r="H997" s="549"/>
      <c r="I997" s="548"/>
      <c r="J997" s="26"/>
      <c r="K997" s="410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</row>
    <row r="998" spans="1:32" ht="15.75" customHeight="1">
      <c r="A998" s="26"/>
      <c r="B998" s="438"/>
      <c r="C998" s="26"/>
      <c r="D998" s="405"/>
      <c r="E998" s="548"/>
      <c r="F998" s="548"/>
      <c r="G998" s="548"/>
      <c r="H998" s="549"/>
      <c r="I998" s="548"/>
      <c r="J998" s="26"/>
      <c r="K998" s="410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</row>
    <row r="999" spans="1:32" ht="15.75" customHeight="1">
      <c r="A999" s="26"/>
      <c r="B999" s="438"/>
      <c r="C999" s="26"/>
      <c r="D999" s="405"/>
      <c r="E999" s="548"/>
      <c r="F999" s="548"/>
      <c r="G999" s="548"/>
      <c r="H999" s="549"/>
      <c r="I999" s="548"/>
      <c r="J999" s="26"/>
      <c r="K999" s="410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</row>
    <row r="1000" spans="1:32" ht="15.75" customHeight="1">
      <c r="A1000" s="26"/>
      <c r="B1000" s="438"/>
      <c r="C1000" s="26"/>
      <c r="D1000" s="405"/>
      <c r="E1000" s="548"/>
      <c r="F1000" s="548"/>
      <c r="G1000" s="548"/>
      <c r="H1000" s="549"/>
      <c r="I1000" s="548"/>
      <c r="J1000" s="26"/>
      <c r="K1000" s="410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</row>
  </sheetData>
  <sheetProtection algorithmName="SHA-512" hashValue="vSRGHmizehgG7Nm0I1Vt+Fo+JBNMYW/Gr7Vm+7mfE/6YIiYAW6OhqjJjTqRSfdh8a4UxNgxeoCtgFMJ+sHWEYQ==" saltValue="82QLOuPY2+59C0BGFn1alA==" spinCount="100000" sheet="1" objects="1" scenarios="1"/>
  <mergeCells count="4">
    <mergeCell ref="D3:E3"/>
    <mergeCell ref="C5:D5"/>
    <mergeCell ref="E5:G5"/>
    <mergeCell ref="C9:D9"/>
  </mergeCells>
  <phoneticPr fontId="85"/>
  <printOptions horizontalCentered="1"/>
  <pageMargins left="0.59055118110236227" right="0.59055118110236227" top="0.31496062992125984" bottom="0.19685039370078741" header="0" footer="0"/>
  <pageSetup paperSize="9" fitToHeight="0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ECFF"/>
  </sheetPr>
  <dimension ref="A1:R1000"/>
  <sheetViews>
    <sheetView workbookViewId="0"/>
  </sheetViews>
  <sheetFormatPr baseColWidth="10" defaultColWidth="14.5" defaultRowHeight="15" customHeight="1"/>
  <cols>
    <col min="1" max="1" width="1.6640625" customWidth="1"/>
    <col min="2" max="2" width="8.6640625" customWidth="1"/>
    <col min="3" max="3" width="21.5" customWidth="1"/>
    <col min="4" max="4" width="32" customWidth="1"/>
    <col min="5" max="6" width="14.6640625" hidden="1" customWidth="1"/>
    <col min="7" max="7" width="22.1640625" customWidth="1"/>
    <col min="8" max="8" width="14.6640625" hidden="1" customWidth="1"/>
    <col min="9" max="9" width="29.6640625" customWidth="1"/>
    <col min="10" max="10" width="9.6640625" customWidth="1"/>
    <col min="11" max="11" width="4.5" customWidth="1"/>
    <col min="12" max="12" width="1.6640625" customWidth="1"/>
    <col min="13" max="13" width="4.5" customWidth="1"/>
    <col min="14" max="18" width="8.6640625" customWidth="1"/>
  </cols>
  <sheetData>
    <row r="1" spans="1:18" ht="6" customHeight="1">
      <c r="A1" s="26"/>
      <c r="B1" s="403"/>
      <c r="C1" s="404" t="s">
        <v>302</v>
      </c>
      <c r="D1" s="405"/>
      <c r="E1" s="406"/>
      <c r="F1" s="406"/>
      <c r="G1" s="407"/>
      <c r="H1" s="408"/>
      <c r="I1" s="409"/>
      <c r="J1" s="26"/>
      <c r="K1" s="410"/>
      <c r="L1" s="26"/>
      <c r="M1" s="26"/>
      <c r="N1" s="26"/>
      <c r="O1" s="26"/>
      <c r="P1" s="26"/>
      <c r="Q1" s="26"/>
      <c r="R1" s="26"/>
    </row>
    <row r="2" spans="1:18" ht="15.75" customHeight="1">
      <c r="A2" s="26"/>
      <c r="B2" s="411"/>
      <c r="C2" s="412"/>
      <c r="D2" s="335"/>
      <c r="E2" s="214"/>
      <c r="F2" s="214"/>
      <c r="G2" s="413"/>
      <c r="H2" s="414"/>
      <c r="I2" s="415"/>
      <c r="J2" s="214"/>
      <c r="K2" s="416"/>
      <c r="L2" s="26"/>
      <c r="M2" s="417"/>
      <c r="N2" s="26"/>
      <c r="O2" s="26"/>
      <c r="P2" s="26"/>
      <c r="Q2" s="26"/>
      <c r="R2" s="26"/>
    </row>
    <row r="3" spans="1:18" ht="24" customHeight="1">
      <c r="A3" s="26"/>
      <c r="B3" s="418"/>
      <c r="C3" s="419"/>
      <c r="D3" s="676" t="s">
        <v>340</v>
      </c>
      <c r="E3" s="617"/>
      <c r="F3" s="336"/>
      <c r="G3" s="420"/>
      <c r="H3" s="421"/>
      <c r="I3" s="422"/>
      <c r="J3" s="214"/>
      <c r="K3" s="416"/>
      <c r="L3" s="26"/>
      <c r="M3" s="417"/>
      <c r="N3" s="26"/>
      <c r="O3" s="26"/>
      <c r="P3" s="26"/>
      <c r="Q3" s="26"/>
      <c r="R3" s="26"/>
    </row>
    <row r="4" spans="1:18" ht="6" customHeight="1">
      <c r="A4" s="26"/>
      <c r="B4" s="418"/>
      <c r="C4" s="419"/>
      <c r="D4" s="423"/>
      <c r="E4" s="424"/>
      <c r="F4" s="424"/>
      <c r="G4" s="420"/>
      <c r="H4" s="421"/>
      <c r="I4" s="422"/>
      <c r="J4" s="214"/>
      <c r="K4" s="416"/>
      <c r="L4" s="26"/>
      <c r="M4" s="417"/>
      <c r="N4" s="26"/>
      <c r="O4" s="26"/>
      <c r="P4" s="26"/>
      <c r="Q4" s="26"/>
      <c r="R4" s="26"/>
    </row>
    <row r="5" spans="1:18" ht="15.75" customHeight="1">
      <c r="A5" s="26"/>
      <c r="B5" s="411"/>
      <c r="C5" s="677">
        <f>'収支計算書(収支決算書)'!C3</f>
        <v>45671</v>
      </c>
      <c r="D5" s="617"/>
      <c r="E5" s="675">
        <f>'収支計算書(収支決算書)'!F3</f>
        <v>45777</v>
      </c>
      <c r="F5" s="617"/>
      <c r="G5" s="617"/>
      <c r="H5" s="414"/>
      <c r="I5" s="415"/>
      <c r="J5" s="214"/>
      <c r="K5" s="416"/>
      <c r="L5" s="26"/>
      <c r="M5" s="417"/>
      <c r="N5" s="26"/>
      <c r="O5" s="26"/>
      <c r="P5" s="26"/>
      <c r="Q5" s="26"/>
      <c r="R5" s="26"/>
    </row>
    <row r="6" spans="1:18" ht="6" customHeight="1">
      <c r="A6" s="26"/>
      <c r="B6" s="411"/>
      <c r="C6" s="425"/>
      <c r="D6" s="426"/>
      <c r="E6" s="338"/>
      <c r="F6" s="338"/>
      <c r="G6" s="56"/>
      <c r="H6" s="414"/>
      <c r="I6" s="415"/>
      <c r="J6" s="214"/>
      <c r="K6" s="416"/>
      <c r="L6" s="26"/>
      <c r="M6" s="417"/>
      <c r="N6" s="26"/>
      <c r="O6" s="26"/>
      <c r="P6" s="26"/>
      <c r="Q6" s="26"/>
      <c r="R6" s="26"/>
    </row>
    <row r="7" spans="1:18" ht="15.75" customHeight="1">
      <c r="A7" s="26"/>
      <c r="B7" s="411"/>
      <c r="C7" s="425"/>
      <c r="D7" s="426"/>
      <c r="E7" s="338"/>
      <c r="F7" s="338"/>
      <c r="G7" s="56"/>
      <c r="H7" s="414"/>
      <c r="I7" s="415"/>
      <c r="J7" s="214"/>
      <c r="K7" s="416"/>
      <c r="L7" s="26"/>
      <c r="M7" s="417"/>
      <c r="N7" s="26"/>
      <c r="O7" s="26"/>
      <c r="P7" s="26"/>
      <c r="Q7" s="26"/>
      <c r="R7" s="26"/>
    </row>
    <row r="8" spans="1:18" ht="15.75" customHeight="1">
      <c r="A8" s="26"/>
      <c r="B8" s="214"/>
      <c r="C8" s="427"/>
      <c r="D8" s="428"/>
      <c r="E8" s="429"/>
      <c r="F8" s="429"/>
      <c r="G8" s="413"/>
      <c r="H8" s="414"/>
      <c r="I8" s="430" t="s">
        <v>304</v>
      </c>
      <c r="J8" s="214"/>
      <c r="K8" s="431"/>
      <c r="L8" s="26"/>
      <c r="M8" s="214"/>
      <c r="N8" s="26"/>
      <c r="O8" s="26"/>
      <c r="P8" s="26"/>
      <c r="Q8" s="26"/>
      <c r="R8" s="26"/>
    </row>
    <row r="9" spans="1:18" ht="36" customHeight="1">
      <c r="A9" s="26"/>
      <c r="B9" s="432" t="s">
        <v>239</v>
      </c>
      <c r="C9" s="678" t="s">
        <v>305</v>
      </c>
      <c r="D9" s="619"/>
      <c r="E9" s="433" t="str">
        <f>'収支計算書(収支決算書)'!C6</f>
        <v>2025(R7)年
予算額</v>
      </c>
      <c r="F9" s="434" t="s">
        <v>253</v>
      </c>
      <c r="G9" s="435" t="str">
        <f>'収支計算書(収支決算書)'!E6</f>
        <v xml:space="preserve">2025(R7)年
実績額 </v>
      </c>
      <c r="H9" s="436" t="str">
        <f>'収支計算書(収支決算書)'!F20</f>
        <v>予算ー実績額</v>
      </c>
      <c r="I9" s="437" t="str">
        <f>'収支計算書(収支決算書)'!G6</f>
        <v>摘　　要</v>
      </c>
      <c r="J9" s="214"/>
      <c r="K9" s="431"/>
      <c r="L9" s="26"/>
      <c r="M9" s="214"/>
      <c r="N9" s="26"/>
      <c r="O9" s="26"/>
      <c r="P9" s="26"/>
      <c r="Q9" s="26"/>
      <c r="R9" s="26"/>
    </row>
    <row r="10" spans="1:18" ht="24" customHeight="1">
      <c r="A10" s="438"/>
      <c r="B10" s="439" t="s">
        <v>341</v>
      </c>
      <c r="C10" s="440"/>
      <c r="D10" s="441"/>
      <c r="E10" s="442">
        <f>SUM(E11:E16)</f>
        <v>0</v>
      </c>
      <c r="F10" s="443"/>
      <c r="G10" s="442">
        <f t="shared" ref="G10:H10" si="0">SUM(G11:G16)</f>
        <v>20885</v>
      </c>
      <c r="H10" s="442">
        <f t="shared" si="0"/>
        <v>-20885</v>
      </c>
      <c r="I10" s="444"/>
      <c r="J10" s="445"/>
      <c r="K10" s="446"/>
      <c r="L10" s="438"/>
      <c r="M10" s="445"/>
      <c r="N10" s="438"/>
      <c r="O10" s="438"/>
      <c r="P10" s="438"/>
      <c r="Q10" s="438"/>
      <c r="R10" s="438"/>
    </row>
    <row r="11" spans="1:18" ht="18" customHeight="1">
      <c r="A11" s="438"/>
      <c r="B11" s="447"/>
      <c r="C11" s="448" t="s">
        <v>62</v>
      </c>
      <c r="D11" s="550" t="s">
        <v>342</v>
      </c>
      <c r="E11" s="551">
        <v>0</v>
      </c>
      <c r="F11" s="451"/>
      <c r="G11" s="552">
        <f>F11+現金出納帳!AT128+預金出納帳!AU946</f>
        <v>0</v>
      </c>
      <c r="H11" s="553">
        <f t="shared" ref="H11:H16" si="1">E11-G11</f>
        <v>0</v>
      </c>
      <c r="I11" s="554"/>
      <c r="J11" s="445"/>
      <c r="K11" s="446"/>
      <c r="L11" s="438"/>
      <c r="M11" s="445"/>
      <c r="N11" s="438"/>
      <c r="O11" s="438"/>
      <c r="P11" s="438"/>
      <c r="Q11" s="438"/>
      <c r="R11" s="438"/>
    </row>
    <row r="12" spans="1:18" ht="18" customHeight="1">
      <c r="A12" s="438"/>
      <c r="B12" s="453"/>
      <c r="C12" s="454" t="s">
        <v>51</v>
      </c>
      <c r="D12" s="555" t="s">
        <v>343</v>
      </c>
      <c r="E12" s="556">
        <v>0</v>
      </c>
      <c r="F12" s="457"/>
      <c r="G12" s="557">
        <f>F12+現金出納帳!AU128+預金出納帳!AV946</f>
        <v>10100</v>
      </c>
      <c r="H12" s="558">
        <f t="shared" si="1"/>
        <v>-10100</v>
      </c>
      <c r="I12" s="460"/>
      <c r="J12" s="445"/>
      <c r="K12" s="446"/>
      <c r="L12" s="438"/>
      <c r="M12" s="445"/>
      <c r="N12" s="438"/>
      <c r="O12" s="438"/>
      <c r="P12" s="438"/>
      <c r="Q12" s="438"/>
      <c r="R12" s="438"/>
    </row>
    <row r="13" spans="1:18" ht="18" customHeight="1">
      <c r="A13" s="438"/>
      <c r="B13" s="453"/>
      <c r="C13" s="461" t="s">
        <v>52</v>
      </c>
      <c r="D13" s="555"/>
      <c r="E13" s="556">
        <v>0</v>
      </c>
      <c r="F13" s="457"/>
      <c r="G13" s="557">
        <f>F13+現金出納帳!AV128+預金出納帳!AW946</f>
        <v>0</v>
      </c>
      <c r="H13" s="558">
        <f t="shared" si="1"/>
        <v>0</v>
      </c>
      <c r="I13" s="460"/>
      <c r="J13" s="445"/>
      <c r="K13" s="446"/>
      <c r="L13" s="438"/>
      <c r="M13" s="445"/>
      <c r="N13" s="438"/>
      <c r="O13" s="438"/>
      <c r="P13" s="438"/>
      <c r="Q13" s="438"/>
      <c r="R13" s="438"/>
    </row>
    <row r="14" spans="1:18" ht="18" customHeight="1">
      <c r="A14" s="438"/>
      <c r="B14" s="453"/>
      <c r="C14" s="454" t="s">
        <v>54</v>
      </c>
      <c r="D14" s="555" t="s">
        <v>344</v>
      </c>
      <c r="E14" s="556">
        <v>0</v>
      </c>
      <c r="F14" s="457"/>
      <c r="G14" s="557">
        <f>F14+現金出納帳!AW128+預金出納帳!AX946</f>
        <v>10785</v>
      </c>
      <c r="H14" s="558">
        <f t="shared" si="1"/>
        <v>-10785</v>
      </c>
      <c r="I14" s="460"/>
      <c r="J14" s="445"/>
      <c r="K14" s="446"/>
      <c r="L14" s="438"/>
      <c r="M14" s="445"/>
      <c r="N14" s="438"/>
      <c r="O14" s="438"/>
      <c r="P14" s="438"/>
      <c r="Q14" s="438"/>
      <c r="R14" s="438"/>
    </row>
    <row r="15" spans="1:18" ht="18" customHeight="1">
      <c r="A15" s="438"/>
      <c r="B15" s="453"/>
      <c r="C15" s="454" t="s">
        <v>55</v>
      </c>
      <c r="D15" s="555"/>
      <c r="E15" s="556">
        <v>0</v>
      </c>
      <c r="F15" s="457"/>
      <c r="G15" s="557">
        <f>F15+現金出納帳!AX128+預金出納帳!AY946</f>
        <v>0</v>
      </c>
      <c r="H15" s="558">
        <f t="shared" si="1"/>
        <v>0</v>
      </c>
      <c r="I15" s="460"/>
      <c r="J15" s="445"/>
      <c r="K15" s="446"/>
      <c r="L15" s="438"/>
      <c r="M15" s="445"/>
      <c r="N15" s="438"/>
      <c r="O15" s="438"/>
      <c r="P15" s="438"/>
      <c r="Q15" s="438"/>
      <c r="R15" s="438"/>
    </row>
    <row r="16" spans="1:18" ht="18" customHeight="1">
      <c r="A16" s="438"/>
      <c r="B16" s="356"/>
      <c r="C16" s="461" t="s">
        <v>64</v>
      </c>
      <c r="D16" s="559"/>
      <c r="E16" s="560">
        <v>0</v>
      </c>
      <c r="F16" s="464"/>
      <c r="G16" s="557">
        <f>F16+現金出納帳!AY128+預金出納帳!AZ946</f>
        <v>0</v>
      </c>
      <c r="H16" s="561">
        <f t="shared" si="1"/>
        <v>0</v>
      </c>
      <c r="I16" s="562"/>
      <c r="J16" s="445"/>
      <c r="K16" s="446"/>
      <c r="L16" s="438"/>
      <c r="M16" s="445"/>
      <c r="N16" s="438"/>
      <c r="O16" s="438"/>
      <c r="P16" s="438"/>
      <c r="Q16" s="438"/>
      <c r="R16" s="438"/>
    </row>
    <row r="17" spans="1:18" ht="24" customHeight="1">
      <c r="A17" s="438"/>
      <c r="B17" s="439" t="s">
        <v>345</v>
      </c>
      <c r="C17" s="468"/>
      <c r="D17" s="469"/>
      <c r="E17" s="470">
        <f>SUM(E18:E22)</f>
        <v>0</v>
      </c>
      <c r="F17" s="471"/>
      <c r="G17" s="470">
        <f t="shared" ref="G17:H17" si="2">SUM(G18:G22)</f>
        <v>33804</v>
      </c>
      <c r="H17" s="470">
        <f t="shared" si="2"/>
        <v>-33804</v>
      </c>
      <c r="I17" s="472"/>
      <c r="J17" s="445"/>
      <c r="K17" s="446"/>
      <c r="L17" s="438"/>
      <c r="M17" s="445"/>
      <c r="N17" s="438"/>
      <c r="O17" s="438"/>
      <c r="P17" s="438"/>
      <c r="Q17" s="438"/>
      <c r="R17" s="438"/>
    </row>
    <row r="18" spans="1:18" ht="18" customHeight="1">
      <c r="A18" s="438"/>
      <c r="B18" s="453"/>
      <c r="C18" s="454" t="s">
        <v>51</v>
      </c>
      <c r="D18" s="555" t="s">
        <v>346</v>
      </c>
      <c r="E18" s="556">
        <v>0</v>
      </c>
      <c r="F18" s="457"/>
      <c r="G18" s="557">
        <f>F18+現金出納帳!AZ128+預金出納帳!BA946</f>
        <v>0</v>
      </c>
      <c r="H18" s="553">
        <f t="shared" ref="H18:H22" si="3">E18-G18</f>
        <v>0</v>
      </c>
      <c r="I18" s="563"/>
      <c r="J18" s="445"/>
      <c r="K18" s="446"/>
      <c r="L18" s="438"/>
      <c r="M18" s="445"/>
      <c r="N18" s="438"/>
      <c r="O18" s="438"/>
      <c r="P18" s="438"/>
      <c r="Q18" s="438"/>
      <c r="R18" s="438"/>
    </row>
    <row r="19" spans="1:18" ht="18" customHeight="1">
      <c r="A19" s="438"/>
      <c r="B19" s="453"/>
      <c r="C19" s="461" t="s">
        <v>52</v>
      </c>
      <c r="D19" s="455"/>
      <c r="E19" s="556">
        <v>0</v>
      </c>
      <c r="F19" s="457"/>
      <c r="G19" s="557">
        <f>F19+現金出納帳!BA128+預金出納帳!BB946</f>
        <v>33804</v>
      </c>
      <c r="H19" s="558">
        <f t="shared" si="3"/>
        <v>-33804</v>
      </c>
      <c r="I19" s="478"/>
      <c r="J19" s="445"/>
      <c r="K19" s="446"/>
      <c r="L19" s="438"/>
      <c r="M19" s="445"/>
      <c r="N19" s="438"/>
      <c r="O19" s="438"/>
      <c r="P19" s="438"/>
      <c r="Q19" s="438"/>
      <c r="R19" s="438"/>
    </row>
    <row r="20" spans="1:18" ht="18" customHeight="1">
      <c r="A20" s="438"/>
      <c r="B20" s="453"/>
      <c r="C20" s="454" t="s">
        <v>54</v>
      </c>
      <c r="D20" s="555" t="s">
        <v>347</v>
      </c>
      <c r="E20" s="556">
        <v>0</v>
      </c>
      <c r="F20" s="457"/>
      <c r="G20" s="557">
        <f>F20+現金出納帳!BB128+預金出納帳!BC946</f>
        <v>0</v>
      </c>
      <c r="H20" s="558">
        <f t="shared" si="3"/>
        <v>0</v>
      </c>
      <c r="I20" s="478"/>
      <c r="J20" s="445"/>
      <c r="K20" s="446"/>
      <c r="L20" s="438"/>
      <c r="M20" s="445"/>
      <c r="N20" s="438"/>
      <c r="O20" s="438"/>
      <c r="P20" s="438"/>
      <c r="Q20" s="438"/>
      <c r="R20" s="438"/>
    </row>
    <row r="21" spans="1:18" ht="18" customHeight="1">
      <c r="A21" s="438"/>
      <c r="B21" s="453"/>
      <c r="C21" s="454" t="s">
        <v>55</v>
      </c>
      <c r="D21" s="455"/>
      <c r="E21" s="556">
        <v>0</v>
      </c>
      <c r="F21" s="457"/>
      <c r="G21" s="557">
        <f>F21+現金出納帳!BC128+預金出納帳!BD946</f>
        <v>0</v>
      </c>
      <c r="H21" s="558">
        <f t="shared" si="3"/>
        <v>0</v>
      </c>
      <c r="I21" s="478"/>
      <c r="J21" s="445"/>
      <c r="K21" s="446"/>
      <c r="L21" s="438"/>
      <c r="M21" s="445"/>
      <c r="N21" s="438"/>
      <c r="O21" s="438"/>
      <c r="P21" s="438"/>
      <c r="Q21" s="438"/>
      <c r="R21" s="438"/>
    </row>
    <row r="22" spans="1:18" ht="18" customHeight="1">
      <c r="A22" s="438"/>
      <c r="B22" s="453"/>
      <c r="C22" s="461" t="s">
        <v>64</v>
      </c>
      <c r="D22" s="564"/>
      <c r="E22" s="560">
        <v>0</v>
      </c>
      <c r="F22" s="464"/>
      <c r="G22" s="557">
        <f>F22+現金出納帳!BD128+預金出納帳!BE946</f>
        <v>0</v>
      </c>
      <c r="H22" s="558">
        <f t="shared" si="3"/>
        <v>0</v>
      </c>
      <c r="I22" s="565"/>
      <c r="J22" s="445"/>
      <c r="K22" s="446"/>
      <c r="L22" s="438"/>
      <c r="M22" s="445"/>
      <c r="N22" s="438"/>
      <c r="O22" s="438"/>
      <c r="P22" s="438"/>
      <c r="Q22" s="438"/>
      <c r="R22" s="438"/>
    </row>
    <row r="23" spans="1:18" ht="24" customHeight="1">
      <c r="A23" s="438"/>
      <c r="B23" s="439" t="s">
        <v>348</v>
      </c>
      <c r="C23" s="482"/>
      <c r="D23" s="483"/>
      <c r="E23" s="470">
        <f>SUM(E24:E36)</f>
        <v>0</v>
      </c>
      <c r="F23" s="471"/>
      <c r="G23" s="470">
        <f t="shared" ref="G23:H23" si="4">SUM(G24:G36)</f>
        <v>1059805</v>
      </c>
      <c r="H23" s="470">
        <f t="shared" si="4"/>
        <v>-1059805</v>
      </c>
      <c r="I23" s="484"/>
      <c r="J23" s="445"/>
      <c r="K23" s="446"/>
      <c r="L23" s="438"/>
      <c r="M23" s="445"/>
      <c r="N23" s="438"/>
      <c r="O23" s="438"/>
      <c r="P23" s="438"/>
      <c r="Q23" s="438"/>
      <c r="R23" s="438"/>
    </row>
    <row r="24" spans="1:18" ht="17.25" customHeight="1">
      <c r="A24" s="438"/>
      <c r="B24" s="453"/>
      <c r="C24" s="485" t="s">
        <v>49</v>
      </c>
      <c r="D24" s="566" t="s">
        <v>349</v>
      </c>
      <c r="E24" s="567">
        <v>0</v>
      </c>
      <c r="F24" s="476"/>
      <c r="G24" s="557">
        <f>F24+現金出納帳!BE128+預金出納帳!BF946</f>
        <v>663273</v>
      </c>
      <c r="H24" s="553">
        <f t="shared" ref="H24:H36" si="5">E24-G24</f>
        <v>-663273</v>
      </c>
      <c r="I24" s="568"/>
      <c r="J24" s="445"/>
      <c r="K24" s="446"/>
      <c r="L24" s="438"/>
      <c r="M24" s="445"/>
      <c r="N24" s="438"/>
      <c r="O24" s="438"/>
      <c r="P24" s="438"/>
      <c r="Q24" s="438"/>
      <c r="R24" s="438"/>
    </row>
    <row r="25" spans="1:18" ht="17.25" customHeight="1">
      <c r="A25" s="438"/>
      <c r="B25" s="453"/>
      <c r="C25" s="515" t="s">
        <v>50</v>
      </c>
      <c r="D25" s="569" t="s">
        <v>350</v>
      </c>
      <c r="E25" s="556">
        <v>0</v>
      </c>
      <c r="F25" s="457"/>
      <c r="G25" s="557">
        <f>F25+現金出納帳!BF128+預金出納帳!BG946</f>
        <v>136115</v>
      </c>
      <c r="H25" s="558">
        <f t="shared" si="5"/>
        <v>-136115</v>
      </c>
      <c r="I25" s="570"/>
      <c r="J25" s="445"/>
      <c r="K25" s="446"/>
      <c r="L25" s="438"/>
      <c r="M25" s="445"/>
      <c r="N25" s="438"/>
      <c r="O25" s="438"/>
      <c r="P25" s="438"/>
      <c r="Q25" s="438"/>
      <c r="R25" s="438"/>
    </row>
    <row r="26" spans="1:18" ht="17.25" customHeight="1">
      <c r="A26" s="438"/>
      <c r="B26" s="453"/>
      <c r="C26" s="515" t="s">
        <v>52</v>
      </c>
      <c r="D26" s="569" t="s">
        <v>281</v>
      </c>
      <c r="E26" s="556">
        <v>0</v>
      </c>
      <c r="F26" s="457"/>
      <c r="G26" s="557">
        <f>F26+現金出納帳!BG128+預金出納帳!BH946</f>
        <v>0</v>
      </c>
      <c r="H26" s="558">
        <f t="shared" si="5"/>
        <v>0</v>
      </c>
      <c r="I26" s="570"/>
      <c r="J26" s="445"/>
      <c r="K26" s="446"/>
      <c r="L26" s="438"/>
      <c r="M26" s="445"/>
      <c r="N26" s="438"/>
      <c r="O26" s="438"/>
      <c r="P26" s="438"/>
      <c r="Q26" s="438"/>
      <c r="R26" s="438"/>
    </row>
    <row r="27" spans="1:18" ht="17.25" customHeight="1">
      <c r="A27" s="438"/>
      <c r="B27" s="453"/>
      <c r="C27" s="515" t="s">
        <v>54</v>
      </c>
      <c r="D27" s="569" t="s">
        <v>351</v>
      </c>
      <c r="E27" s="556">
        <v>0</v>
      </c>
      <c r="F27" s="457"/>
      <c r="G27" s="557">
        <f>F27+現金出納帳!BH128+預金出納帳!BI946</f>
        <v>0</v>
      </c>
      <c r="H27" s="558">
        <f t="shared" si="5"/>
        <v>0</v>
      </c>
      <c r="I27" s="570"/>
      <c r="J27" s="445"/>
      <c r="K27" s="446"/>
      <c r="L27" s="438"/>
      <c r="M27" s="445"/>
      <c r="N27" s="438"/>
      <c r="O27" s="438"/>
      <c r="P27" s="438"/>
      <c r="Q27" s="438"/>
      <c r="R27" s="438"/>
    </row>
    <row r="28" spans="1:18" ht="17.25" customHeight="1">
      <c r="A28" s="438"/>
      <c r="B28" s="453"/>
      <c r="C28" s="515" t="s">
        <v>55</v>
      </c>
      <c r="D28" s="569" t="s">
        <v>352</v>
      </c>
      <c r="E28" s="556">
        <v>0</v>
      </c>
      <c r="F28" s="457"/>
      <c r="G28" s="557">
        <f>F28+現金出納帳!BI128+預金出納帳!BJ946</f>
        <v>78505</v>
      </c>
      <c r="H28" s="558">
        <f t="shared" si="5"/>
        <v>-78505</v>
      </c>
      <c r="I28" s="570"/>
      <c r="J28" s="445"/>
      <c r="K28" s="446"/>
      <c r="L28" s="438"/>
      <c r="M28" s="445"/>
      <c r="N28" s="438"/>
      <c r="O28" s="438"/>
      <c r="P28" s="438"/>
      <c r="Q28" s="438"/>
      <c r="R28" s="438"/>
    </row>
    <row r="29" spans="1:18" ht="17.25" customHeight="1">
      <c r="A29" s="438"/>
      <c r="B29" s="453"/>
      <c r="C29" s="515" t="s">
        <v>56</v>
      </c>
      <c r="D29" s="569" t="s">
        <v>353</v>
      </c>
      <c r="E29" s="556">
        <v>0</v>
      </c>
      <c r="F29" s="457"/>
      <c r="G29" s="557">
        <f>F29+現金出納帳!BJ128+預金出納帳!BK946</f>
        <v>0</v>
      </c>
      <c r="H29" s="558">
        <f t="shared" si="5"/>
        <v>0</v>
      </c>
      <c r="I29" s="570"/>
      <c r="J29" s="445"/>
      <c r="K29" s="446"/>
      <c r="L29" s="438"/>
      <c r="M29" s="445"/>
      <c r="N29" s="438"/>
      <c r="O29" s="438"/>
      <c r="P29" s="438"/>
      <c r="Q29" s="438"/>
      <c r="R29" s="438"/>
    </row>
    <row r="30" spans="1:18" ht="17.25" customHeight="1">
      <c r="A30" s="438"/>
      <c r="B30" s="453"/>
      <c r="C30" s="515" t="s">
        <v>66</v>
      </c>
      <c r="D30" s="569" t="s">
        <v>354</v>
      </c>
      <c r="E30" s="556">
        <v>0</v>
      </c>
      <c r="F30" s="457"/>
      <c r="G30" s="557">
        <f>F30+現金出納帳!BK128+預金出納帳!BL946</f>
        <v>0</v>
      </c>
      <c r="H30" s="558">
        <f t="shared" si="5"/>
        <v>0</v>
      </c>
      <c r="I30" s="570"/>
      <c r="J30" s="445"/>
      <c r="K30" s="446"/>
      <c r="L30" s="438"/>
      <c r="M30" s="445"/>
      <c r="N30" s="438"/>
      <c r="O30" s="438"/>
      <c r="P30" s="438"/>
      <c r="Q30" s="438"/>
      <c r="R30" s="438"/>
    </row>
    <row r="31" spans="1:18" ht="17.25" customHeight="1">
      <c r="A31" s="438"/>
      <c r="B31" s="453"/>
      <c r="C31" s="515" t="s">
        <v>58</v>
      </c>
      <c r="D31" s="569" t="s">
        <v>355</v>
      </c>
      <c r="E31" s="556">
        <v>0</v>
      </c>
      <c r="F31" s="457"/>
      <c r="G31" s="557">
        <f>F31+現金出納帳!BL128+預金出納帳!BM946</f>
        <v>0</v>
      </c>
      <c r="H31" s="558">
        <f t="shared" si="5"/>
        <v>0</v>
      </c>
      <c r="I31" s="570"/>
      <c r="J31" s="445"/>
      <c r="K31" s="446"/>
      <c r="L31" s="438"/>
      <c r="M31" s="445"/>
      <c r="N31" s="438"/>
      <c r="O31" s="438"/>
      <c r="P31" s="438"/>
      <c r="Q31" s="438"/>
      <c r="R31" s="438"/>
    </row>
    <row r="32" spans="1:18" ht="17.25" customHeight="1">
      <c r="A32" s="438"/>
      <c r="B32" s="453"/>
      <c r="C32" s="515" t="s">
        <v>59</v>
      </c>
      <c r="D32" s="569" t="s">
        <v>356</v>
      </c>
      <c r="E32" s="556">
        <v>0</v>
      </c>
      <c r="F32" s="457"/>
      <c r="G32" s="557">
        <f>F32+現金出納帳!BM128+預金出納帳!BN946</f>
        <v>0</v>
      </c>
      <c r="H32" s="558">
        <f t="shared" si="5"/>
        <v>0</v>
      </c>
      <c r="I32" s="570"/>
      <c r="J32" s="445"/>
      <c r="K32" s="446"/>
      <c r="L32" s="438"/>
      <c r="M32" s="445"/>
      <c r="N32" s="438"/>
      <c r="O32" s="438"/>
      <c r="P32" s="438"/>
      <c r="Q32" s="438"/>
      <c r="R32" s="438"/>
    </row>
    <row r="33" spans="1:18" ht="17.25" customHeight="1">
      <c r="A33" s="438"/>
      <c r="B33" s="453"/>
      <c r="C33" s="485" t="s">
        <v>60</v>
      </c>
      <c r="D33" s="569" t="s">
        <v>289</v>
      </c>
      <c r="E33" s="556">
        <v>0</v>
      </c>
      <c r="F33" s="457"/>
      <c r="G33" s="557">
        <f>F33+現金出納帳!BN128+預金出納帳!BO946</f>
        <v>0</v>
      </c>
      <c r="H33" s="558">
        <f t="shared" si="5"/>
        <v>0</v>
      </c>
      <c r="I33" s="570"/>
      <c r="J33" s="445"/>
      <c r="K33" s="446"/>
      <c r="L33" s="438"/>
      <c r="M33" s="445"/>
      <c r="N33" s="438"/>
      <c r="O33" s="438"/>
      <c r="P33" s="438"/>
      <c r="Q33" s="438"/>
      <c r="R33" s="438"/>
    </row>
    <row r="34" spans="1:18" ht="17.25" customHeight="1">
      <c r="A34" s="438"/>
      <c r="B34" s="453"/>
      <c r="C34" s="515" t="s">
        <v>111</v>
      </c>
      <c r="D34" s="569" t="s">
        <v>357</v>
      </c>
      <c r="E34" s="556">
        <v>0</v>
      </c>
      <c r="F34" s="457"/>
      <c r="G34" s="557">
        <f>F34+現金出納帳!BO128+預金出納帳!BP946</f>
        <v>0</v>
      </c>
      <c r="H34" s="558">
        <f t="shared" si="5"/>
        <v>0</v>
      </c>
      <c r="I34" s="570"/>
      <c r="J34" s="445"/>
      <c r="K34" s="446"/>
      <c r="L34" s="438"/>
      <c r="M34" s="445"/>
      <c r="N34" s="438"/>
      <c r="O34" s="438"/>
      <c r="P34" s="438"/>
      <c r="Q34" s="438"/>
      <c r="R34" s="438"/>
    </row>
    <row r="35" spans="1:18" ht="17.25" customHeight="1">
      <c r="A35" s="438"/>
      <c r="B35" s="453"/>
      <c r="C35" s="515" t="s">
        <v>64</v>
      </c>
      <c r="D35" s="569" t="s">
        <v>358</v>
      </c>
      <c r="E35" s="556">
        <v>0</v>
      </c>
      <c r="F35" s="457"/>
      <c r="G35" s="557">
        <f>F35+現金出納帳!BP128+預金出納帳!BQ946</f>
        <v>181912</v>
      </c>
      <c r="H35" s="558">
        <f t="shared" si="5"/>
        <v>-181912</v>
      </c>
      <c r="I35" s="570"/>
      <c r="J35" s="445"/>
      <c r="K35" s="446"/>
      <c r="L35" s="438"/>
      <c r="M35" s="445"/>
      <c r="N35" s="438"/>
      <c r="O35" s="438"/>
      <c r="P35" s="438"/>
      <c r="Q35" s="438"/>
      <c r="R35" s="438"/>
    </row>
    <row r="36" spans="1:18" ht="17.25" customHeight="1">
      <c r="A36" s="438"/>
      <c r="B36" s="356"/>
      <c r="C36" s="571" t="s">
        <v>65</v>
      </c>
      <c r="D36" s="488"/>
      <c r="E36" s="572">
        <v>0</v>
      </c>
      <c r="F36" s="490"/>
      <c r="G36" s="573">
        <f>F36+現金出納帳!BQ128+預金出納帳!BR946</f>
        <v>0</v>
      </c>
      <c r="H36" s="574">
        <f t="shared" si="5"/>
        <v>0</v>
      </c>
      <c r="I36" s="493"/>
      <c r="J36" s="445"/>
      <c r="K36" s="446"/>
      <c r="L36" s="438"/>
      <c r="M36" s="445"/>
      <c r="N36" s="438"/>
      <c r="O36" s="438"/>
      <c r="P36" s="438"/>
      <c r="Q36" s="438"/>
      <c r="R36" s="438"/>
    </row>
    <row r="37" spans="1:18" ht="19.5" customHeight="1">
      <c r="A37" s="438"/>
      <c r="B37" s="453" t="s">
        <v>359</v>
      </c>
      <c r="C37" s="540"/>
      <c r="D37" s="474"/>
      <c r="E37" s="466">
        <f>SUM(E38:E43)</f>
        <v>0</v>
      </c>
      <c r="F37" s="496"/>
      <c r="G37" s="466">
        <f t="shared" ref="G37:H37" si="6">SUM(G38:G43)</f>
        <v>60770</v>
      </c>
      <c r="H37" s="466">
        <f t="shared" si="6"/>
        <v>-60770</v>
      </c>
      <c r="I37" s="481"/>
      <c r="J37" s="445"/>
      <c r="K37" s="446"/>
      <c r="L37" s="438"/>
      <c r="M37" s="445"/>
      <c r="N37" s="438"/>
      <c r="O37" s="438"/>
      <c r="P37" s="438"/>
      <c r="Q37" s="438"/>
      <c r="R37" s="438"/>
    </row>
    <row r="38" spans="1:18" ht="17.25" customHeight="1">
      <c r="A38" s="438"/>
      <c r="B38" s="453"/>
      <c r="C38" s="500" t="s">
        <v>50</v>
      </c>
      <c r="D38" s="501" t="s">
        <v>350</v>
      </c>
      <c r="E38" s="575">
        <v>0</v>
      </c>
      <c r="F38" s="503"/>
      <c r="G38" s="552">
        <f>F38+現金出納帳!BR128+預金出納帳!BS946</f>
        <v>0</v>
      </c>
      <c r="H38" s="452">
        <f t="shared" ref="H38:H43" si="7">E38-G38</f>
        <v>0</v>
      </c>
      <c r="I38" s="504"/>
      <c r="J38" s="445"/>
      <c r="K38" s="446"/>
      <c r="L38" s="438"/>
      <c r="M38" s="445"/>
      <c r="N38" s="438"/>
      <c r="O38" s="438"/>
      <c r="P38" s="438"/>
      <c r="Q38" s="438"/>
      <c r="R38" s="438"/>
    </row>
    <row r="39" spans="1:18" ht="17.25" customHeight="1">
      <c r="A39" s="438"/>
      <c r="B39" s="453"/>
      <c r="C39" s="515" t="s">
        <v>51</v>
      </c>
      <c r="D39" s="569" t="s">
        <v>360</v>
      </c>
      <c r="E39" s="556">
        <v>0</v>
      </c>
      <c r="F39" s="457"/>
      <c r="G39" s="557">
        <f>F39+現金出納帳!BS128+預金出納帳!BT946</f>
        <v>0</v>
      </c>
      <c r="H39" s="558">
        <f t="shared" si="7"/>
        <v>0</v>
      </c>
      <c r="I39" s="570"/>
      <c r="J39" s="445"/>
      <c r="K39" s="446"/>
      <c r="L39" s="438"/>
      <c r="M39" s="445"/>
      <c r="N39" s="438"/>
      <c r="O39" s="438"/>
      <c r="P39" s="438"/>
      <c r="Q39" s="438"/>
      <c r="R39" s="438"/>
    </row>
    <row r="40" spans="1:18" ht="17.25" customHeight="1">
      <c r="A40" s="438"/>
      <c r="B40" s="453"/>
      <c r="C40" s="515" t="s">
        <v>52</v>
      </c>
      <c r="D40" s="569" t="s">
        <v>361</v>
      </c>
      <c r="E40" s="556">
        <v>0</v>
      </c>
      <c r="F40" s="457"/>
      <c r="G40" s="557">
        <f>F40+現金出納帳!BT128+預金出納帳!BU946</f>
        <v>0</v>
      </c>
      <c r="H40" s="558">
        <f t="shared" si="7"/>
        <v>0</v>
      </c>
      <c r="I40" s="570"/>
      <c r="J40" s="445"/>
      <c r="K40" s="446"/>
      <c r="L40" s="438"/>
      <c r="M40" s="445"/>
      <c r="N40" s="438"/>
      <c r="O40" s="438"/>
      <c r="P40" s="438"/>
      <c r="Q40" s="438"/>
      <c r="R40" s="438"/>
    </row>
    <row r="41" spans="1:18" ht="17.25" customHeight="1">
      <c r="A41" s="438"/>
      <c r="B41" s="453"/>
      <c r="C41" s="515" t="s">
        <v>54</v>
      </c>
      <c r="D41" s="569" t="s">
        <v>351</v>
      </c>
      <c r="E41" s="556">
        <v>0</v>
      </c>
      <c r="F41" s="457"/>
      <c r="G41" s="557">
        <f>F41+現金出納帳!BU128+預金出納帳!BV946</f>
        <v>0</v>
      </c>
      <c r="H41" s="558">
        <f t="shared" si="7"/>
        <v>0</v>
      </c>
      <c r="I41" s="570"/>
      <c r="J41" s="445"/>
      <c r="K41" s="446"/>
      <c r="L41" s="438"/>
      <c r="M41" s="445"/>
      <c r="N41" s="438"/>
      <c r="O41" s="438"/>
      <c r="P41" s="438"/>
      <c r="Q41" s="438"/>
      <c r="R41" s="438"/>
    </row>
    <row r="42" spans="1:18" ht="17.25" customHeight="1">
      <c r="A42" s="438"/>
      <c r="B42" s="453"/>
      <c r="C42" s="515" t="s">
        <v>55</v>
      </c>
      <c r="D42" s="569" t="s">
        <v>362</v>
      </c>
      <c r="E42" s="556">
        <v>0</v>
      </c>
      <c r="F42" s="457"/>
      <c r="G42" s="557">
        <f>F42+現金出納帳!BV128+預金出納帳!BW946</f>
        <v>770</v>
      </c>
      <c r="H42" s="576">
        <f t="shared" si="7"/>
        <v>-770</v>
      </c>
      <c r="I42" s="570"/>
      <c r="J42" s="445"/>
      <c r="K42" s="446"/>
      <c r="L42" s="438"/>
      <c r="M42" s="445"/>
      <c r="N42" s="438"/>
      <c r="O42" s="438"/>
      <c r="P42" s="438"/>
      <c r="Q42" s="438"/>
      <c r="R42" s="438"/>
    </row>
    <row r="43" spans="1:18" ht="17.25" customHeight="1">
      <c r="A43" s="438"/>
      <c r="B43" s="453"/>
      <c r="C43" s="487" t="s">
        <v>64</v>
      </c>
      <c r="D43" s="488"/>
      <c r="E43" s="572">
        <v>0</v>
      </c>
      <c r="F43" s="490"/>
      <c r="G43" s="573">
        <f>F43+現金出納帳!BW128+預金出納帳!BX946</f>
        <v>60000</v>
      </c>
      <c r="H43" s="558">
        <f t="shared" si="7"/>
        <v>-60000</v>
      </c>
      <c r="I43" s="493"/>
      <c r="J43" s="445"/>
      <c r="K43" s="446"/>
      <c r="L43" s="438"/>
      <c r="M43" s="445"/>
      <c r="N43" s="438"/>
      <c r="O43" s="438"/>
      <c r="P43" s="438"/>
      <c r="Q43" s="438"/>
      <c r="R43" s="438"/>
    </row>
    <row r="44" spans="1:18" ht="19.5" customHeight="1">
      <c r="A44" s="438"/>
      <c r="B44" s="439" t="s">
        <v>363</v>
      </c>
      <c r="C44" s="540"/>
      <c r="D44" s="474"/>
      <c r="E44" s="466">
        <f>SUM(E45:E51)</f>
        <v>0</v>
      </c>
      <c r="F44" s="496"/>
      <c r="G44" s="466">
        <f t="shared" ref="G44:H44" si="8">SUM(G45:G51)</f>
        <v>4378</v>
      </c>
      <c r="H44" s="470">
        <f t="shared" si="8"/>
        <v>-4378</v>
      </c>
      <c r="I44" s="481"/>
      <c r="J44" s="445"/>
      <c r="K44" s="446"/>
      <c r="L44" s="438"/>
      <c r="M44" s="445"/>
      <c r="N44" s="438"/>
      <c r="O44" s="438"/>
      <c r="P44" s="438"/>
      <c r="Q44" s="438"/>
      <c r="R44" s="438"/>
    </row>
    <row r="45" spans="1:18" ht="18" customHeight="1">
      <c r="A45" s="438"/>
      <c r="B45" s="453"/>
      <c r="C45" s="500" t="s">
        <v>50</v>
      </c>
      <c r="D45" s="501" t="s">
        <v>350</v>
      </c>
      <c r="E45" s="575">
        <v>0</v>
      </c>
      <c r="F45" s="503"/>
      <c r="G45" s="552">
        <f>F45+現金出納帳!BX128+預金出納帳!BY946</f>
        <v>0</v>
      </c>
      <c r="H45" s="452">
        <f t="shared" ref="H45:H51" si="9">E45-G45</f>
        <v>0</v>
      </c>
      <c r="I45" s="504"/>
      <c r="J45" s="445"/>
      <c r="K45" s="446"/>
      <c r="L45" s="438"/>
      <c r="M45" s="445"/>
      <c r="N45" s="438"/>
      <c r="O45" s="438"/>
      <c r="P45" s="438"/>
      <c r="Q45" s="438"/>
      <c r="R45" s="438"/>
    </row>
    <row r="46" spans="1:18" ht="18" customHeight="1">
      <c r="A46" s="438"/>
      <c r="B46" s="453"/>
      <c r="C46" s="515" t="s">
        <v>51</v>
      </c>
      <c r="D46" s="569" t="s">
        <v>364</v>
      </c>
      <c r="E46" s="556">
        <v>0</v>
      </c>
      <c r="F46" s="457"/>
      <c r="G46" s="557">
        <f>F46+現金出納帳!BY128+預金出納帳!BZ946</f>
        <v>0</v>
      </c>
      <c r="H46" s="558">
        <f t="shared" si="9"/>
        <v>0</v>
      </c>
      <c r="I46" s="570"/>
      <c r="J46" s="445"/>
      <c r="K46" s="446"/>
      <c r="L46" s="438"/>
      <c r="M46" s="445"/>
      <c r="N46" s="438"/>
      <c r="O46" s="438"/>
      <c r="P46" s="438"/>
      <c r="Q46" s="438"/>
      <c r="R46" s="438"/>
    </row>
    <row r="47" spans="1:18" ht="18" customHeight="1">
      <c r="A47" s="438"/>
      <c r="B47" s="453"/>
      <c r="C47" s="515" t="s">
        <v>52</v>
      </c>
      <c r="D47" s="569" t="s">
        <v>365</v>
      </c>
      <c r="E47" s="556">
        <v>0</v>
      </c>
      <c r="F47" s="457"/>
      <c r="G47" s="557">
        <f>F47+現金出納帳!BZ128+預金出納帳!CA946</f>
        <v>0</v>
      </c>
      <c r="H47" s="558">
        <f t="shared" si="9"/>
        <v>0</v>
      </c>
      <c r="I47" s="570"/>
      <c r="J47" s="445"/>
      <c r="K47" s="446"/>
      <c r="L47" s="438"/>
      <c r="M47" s="445"/>
      <c r="N47" s="438"/>
      <c r="O47" s="438"/>
      <c r="P47" s="438"/>
      <c r="Q47" s="438"/>
      <c r="R47" s="438"/>
    </row>
    <row r="48" spans="1:18" ht="18" customHeight="1">
      <c r="A48" s="438"/>
      <c r="B48" s="453"/>
      <c r="C48" s="515" t="s">
        <v>54</v>
      </c>
      <c r="D48" s="569" t="s">
        <v>351</v>
      </c>
      <c r="E48" s="556">
        <v>0</v>
      </c>
      <c r="F48" s="457"/>
      <c r="G48" s="557">
        <f>F48+現金出納帳!CA128+預金出納帳!CB946</f>
        <v>0</v>
      </c>
      <c r="H48" s="558">
        <f t="shared" si="9"/>
        <v>0</v>
      </c>
      <c r="I48" s="570"/>
      <c r="J48" s="445"/>
      <c r="K48" s="446"/>
      <c r="L48" s="438"/>
      <c r="M48" s="445"/>
      <c r="N48" s="438"/>
      <c r="O48" s="438"/>
      <c r="P48" s="438"/>
      <c r="Q48" s="438"/>
      <c r="R48" s="438"/>
    </row>
    <row r="49" spans="1:18" ht="18" customHeight="1">
      <c r="A49" s="438"/>
      <c r="B49" s="453"/>
      <c r="C49" s="515" t="s">
        <v>55</v>
      </c>
      <c r="D49" s="569" t="s">
        <v>362</v>
      </c>
      <c r="E49" s="556">
        <v>0</v>
      </c>
      <c r="F49" s="457"/>
      <c r="G49" s="557">
        <f>F49+現金出納帳!CB128+預金出納帳!CC946</f>
        <v>0</v>
      </c>
      <c r="H49" s="576">
        <f t="shared" si="9"/>
        <v>0</v>
      </c>
      <c r="I49" s="570"/>
      <c r="J49" s="445"/>
      <c r="K49" s="446"/>
      <c r="L49" s="438"/>
      <c r="M49" s="445"/>
      <c r="N49" s="438"/>
      <c r="O49" s="438"/>
      <c r="P49" s="438"/>
      <c r="Q49" s="438"/>
      <c r="R49" s="438"/>
    </row>
    <row r="50" spans="1:18" ht="18" customHeight="1">
      <c r="A50" s="438"/>
      <c r="B50" s="453"/>
      <c r="C50" s="515" t="s">
        <v>61</v>
      </c>
      <c r="D50" s="569"/>
      <c r="E50" s="556">
        <v>0</v>
      </c>
      <c r="F50" s="457"/>
      <c r="G50" s="557">
        <f>F50+現金出納帳!CC128+預金出納帳!CD946</f>
        <v>0</v>
      </c>
      <c r="H50" s="558">
        <f t="shared" si="9"/>
        <v>0</v>
      </c>
      <c r="I50" s="570"/>
      <c r="J50" s="445"/>
      <c r="K50" s="446"/>
      <c r="L50" s="438"/>
      <c r="M50" s="445"/>
      <c r="N50" s="438"/>
      <c r="O50" s="438"/>
      <c r="P50" s="438"/>
      <c r="Q50" s="438"/>
      <c r="R50" s="438"/>
    </row>
    <row r="51" spans="1:18" ht="18" customHeight="1">
      <c r="A51" s="438"/>
      <c r="B51" s="577"/>
      <c r="C51" s="487" t="s">
        <v>366</v>
      </c>
      <c r="D51" s="488"/>
      <c r="E51" s="572">
        <v>0</v>
      </c>
      <c r="F51" s="490"/>
      <c r="G51" s="573">
        <f>F51+現金出納帳!CD128+預金出納帳!CE946</f>
        <v>4378</v>
      </c>
      <c r="H51" s="574">
        <f t="shared" si="9"/>
        <v>-4378</v>
      </c>
      <c r="I51" s="493"/>
      <c r="J51" s="445"/>
      <c r="K51" s="446"/>
      <c r="L51" s="438"/>
      <c r="M51" s="445"/>
      <c r="N51" s="438"/>
      <c r="O51" s="438"/>
      <c r="P51" s="438"/>
      <c r="Q51" s="438"/>
      <c r="R51" s="438"/>
    </row>
    <row r="52" spans="1:18" ht="19.5" customHeight="1">
      <c r="A52" s="438"/>
      <c r="B52" s="453" t="s">
        <v>367</v>
      </c>
      <c r="C52" s="540"/>
      <c r="D52" s="474"/>
      <c r="E52" s="466">
        <f>SUM(E53:E59)</f>
        <v>0</v>
      </c>
      <c r="F52" s="496"/>
      <c r="G52" s="466">
        <f t="shared" ref="G52:H52" si="10">SUM(G53:G59)</f>
        <v>55540</v>
      </c>
      <c r="H52" s="466">
        <f t="shared" si="10"/>
        <v>-55540</v>
      </c>
      <c r="I52" s="481"/>
      <c r="J52" s="445"/>
      <c r="K52" s="446"/>
      <c r="L52" s="438"/>
      <c r="M52" s="445"/>
      <c r="N52" s="438"/>
      <c r="O52" s="438"/>
      <c r="P52" s="438"/>
      <c r="Q52" s="438"/>
      <c r="R52" s="438"/>
    </row>
    <row r="53" spans="1:18" ht="18" customHeight="1">
      <c r="A53" s="438"/>
      <c r="B53" s="453"/>
      <c r="C53" s="500" t="s">
        <v>50</v>
      </c>
      <c r="D53" s="501" t="s">
        <v>350</v>
      </c>
      <c r="E53" s="575">
        <v>0</v>
      </c>
      <c r="F53" s="503"/>
      <c r="G53" s="552">
        <f>F53+現金出納帳!CE128+預金出納帳!CF946</f>
        <v>0</v>
      </c>
      <c r="H53" s="553">
        <f t="shared" ref="H53:H59" si="11">E53-G53</f>
        <v>0</v>
      </c>
      <c r="I53" s="504"/>
      <c r="J53" s="445"/>
      <c r="K53" s="446"/>
      <c r="L53" s="438"/>
      <c r="M53" s="445"/>
      <c r="N53" s="438"/>
      <c r="O53" s="438"/>
      <c r="P53" s="438"/>
      <c r="Q53" s="438"/>
      <c r="R53" s="438"/>
    </row>
    <row r="54" spans="1:18" ht="18" customHeight="1">
      <c r="A54" s="438"/>
      <c r="B54" s="453"/>
      <c r="C54" s="515" t="s">
        <v>51</v>
      </c>
      <c r="D54" s="569" t="s">
        <v>368</v>
      </c>
      <c r="E54" s="556">
        <v>0</v>
      </c>
      <c r="F54" s="457"/>
      <c r="G54" s="557">
        <f>F54+現金出納帳!CF128+預金出納帳!CG946</f>
        <v>0</v>
      </c>
      <c r="H54" s="558">
        <f t="shared" si="11"/>
        <v>0</v>
      </c>
      <c r="I54" s="570"/>
      <c r="J54" s="445"/>
      <c r="K54" s="446"/>
      <c r="L54" s="438"/>
      <c r="M54" s="445"/>
      <c r="N54" s="438"/>
      <c r="O54" s="438"/>
      <c r="P54" s="438"/>
      <c r="Q54" s="438"/>
      <c r="R54" s="438"/>
    </row>
    <row r="55" spans="1:18" ht="18" customHeight="1">
      <c r="A55" s="438"/>
      <c r="B55" s="453"/>
      <c r="C55" s="515" t="s">
        <v>52</v>
      </c>
      <c r="D55" s="569" t="s">
        <v>369</v>
      </c>
      <c r="E55" s="556">
        <v>0</v>
      </c>
      <c r="F55" s="457"/>
      <c r="G55" s="557">
        <f>F55+現金出納帳!CG128+預金出納帳!CH946</f>
        <v>0</v>
      </c>
      <c r="H55" s="558">
        <f t="shared" si="11"/>
        <v>0</v>
      </c>
      <c r="I55" s="570"/>
      <c r="J55" s="445"/>
      <c r="K55" s="446"/>
      <c r="L55" s="438"/>
      <c r="M55" s="445"/>
      <c r="N55" s="438"/>
      <c r="O55" s="438"/>
      <c r="P55" s="438"/>
      <c r="Q55" s="438"/>
      <c r="R55" s="438"/>
    </row>
    <row r="56" spans="1:18" ht="18" customHeight="1">
      <c r="A56" s="438"/>
      <c r="B56" s="453"/>
      <c r="C56" s="515" t="s">
        <v>54</v>
      </c>
      <c r="D56" s="569" t="s">
        <v>351</v>
      </c>
      <c r="E56" s="556">
        <v>0</v>
      </c>
      <c r="F56" s="457"/>
      <c r="G56" s="557">
        <f>F56+現金出納帳!CH128+預金出納帳!CI946</f>
        <v>0</v>
      </c>
      <c r="H56" s="558">
        <f t="shared" si="11"/>
        <v>0</v>
      </c>
      <c r="I56" s="570"/>
      <c r="J56" s="445"/>
      <c r="K56" s="446"/>
      <c r="L56" s="438"/>
      <c r="M56" s="445"/>
      <c r="N56" s="438"/>
      <c r="O56" s="438"/>
      <c r="P56" s="438"/>
      <c r="Q56" s="438"/>
      <c r="R56" s="438"/>
    </row>
    <row r="57" spans="1:18" ht="18" customHeight="1">
      <c r="A57" s="438"/>
      <c r="B57" s="453"/>
      <c r="C57" s="515" t="s">
        <v>55</v>
      </c>
      <c r="D57" s="569" t="s">
        <v>362</v>
      </c>
      <c r="E57" s="556">
        <v>0</v>
      </c>
      <c r="F57" s="457"/>
      <c r="G57" s="557">
        <f>F57+現金出納帳!CI128+預金出納帳!CJ946</f>
        <v>440</v>
      </c>
      <c r="H57" s="558">
        <f t="shared" si="11"/>
        <v>-440</v>
      </c>
      <c r="I57" s="570"/>
      <c r="J57" s="445"/>
      <c r="K57" s="446"/>
      <c r="L57" s="438"/>
      <c r="M57" s="445"/>
      <c r="N57" s="438"/>
      <c r="O57" s="438"/>
      <c r="P57" s="438"/>
      <c r="Q57" s="438"/>
      <c r="R57" s="438"/>
    </row>
    <row r="58" spans="1:18" ht="18" customHeight="1">
      <c r="A58" s="438"/>
      <c r="B58" s="453"/>
      <c r="C58" s="515" t="s">
        <v>61</v>
      </c>
      <c r="D58" s="569"/>
      <c r="E58" s="556">
        <v>0</v>
      </c>
      <c r="F58" s="457"/>
      <c r="G58" s="557">
        <f>F58+現金出納帳!CJ128+預金出納帳!CK946</f>
        <v>0</v>
      </c>
      <c r="H58" s="558">
        <f t="shared" si="11"/>
        <v>0</v>
      </c>
      <c r="I58" s="570"/>
      <c r="J58" s="445"/>
      <c r="K58" s="446"/>
      <c r="L58" s="438"/>
      <c r="M58" s="445"/>
      <c r="N58" s="438"/>
      <c r="O58" s="438"/>
      <c r="P58" s="438"/>
      <c r="Q58" s="438"/>
      <c r="R58" s="438"/>
    </row>
    <row r="59" spans="1:18" ht="18" customHeight="1">
      <c r="A59" s="438"/>
      <c r="B59" s="356"/>
      <c r="C59" s="487" t="s">
        <v>366</v>
      </c>
      <c r="D59" s="488"/>
      <c r="E59" s="572">
        <v>0</v>
      </c>
      <c r="F59" s="490"/>
      <c r="G59" s="573">
        <f>F59+現金出納帳!CK128+預金出納帳!CL946</f>
        <v>55100</v>
      </c>
      <c r="H59" s="574">
        <f t="shared" si="11"/>
        <v>-55100</v>
      </c>
      <c r="I59" s="493"/>
      <c r="J59" s="445"/>
      <c r="K59" s="446"/>
      <c r="L59" s="438"/>
      <c r="M59" s="445"/>
      <c r="N59" s="438"/>
      <c r="O59" s="438"/>
      <c r="P59" s="438"/>
      <c r="Q59" s="438"/>
      <c r="R59" s="438"/>
    </row>
    <row r="60" spans="1:18" ht="19.5" customHeight="1">
      <c r="A60" s="438"/>
      <c r="B60" s="534"/>
      <c r="C60" s="521"/>
      <c r="D60" s="578"/>
      <c r="E60" s="579"/>
      <c r="F60" s="579"/>
      <c r="G60" s="579"/>
      <c r="H60" s="537" t="s">
        <v>370</v>
      </c>
      <c r="I60" s="580"/>
      <c r="J60" s="445"/>
      <c r="K60" s="446"/>
      <c r="L60" s="438"/>
      <c r="M60" s="445"/>
      <c r="N60" s="438"/>
      <c r="O60" s="438"/>
      <c r="P60" s="438"/>
      <c r="Q60" s="438"/>
      <c r="R60" s="438"/>
    </row>
    <row r="61" spans="1:18" ht="19.5" customHeight="1">
      <c r="A61" s="438"/>
      <c r="B61" s="539"/>
      <c r="C61" s="540"/>
      <c r="D61" s="581"/>
      <c r="E61" s="582"/>
      <c r="F61" s="582"/>
      <c r="G61" s="582"/>
      <c r="H61" s="582"/>
      <c r="I61" s="583"/>
      <c r="J61" s="445"/>
      <c r="K61" s="446"/>
      <c r="L61" s="438"/>
      <c r="M61" s="445"/>
      <c r="N61" s="438"/>
      <c r="O61" s="438"/>
      <c r="P61" s="438"/>
      <c r="Q61" s="438"/>
      <c r="R61" s="438"/>
    </row>
    <row r="62" spans="1:18" ht="15.75" customHeight="1">
      <c r="A62" s="26"/>
      <c r="B62" s="411"/>
      <c r="C62" s="425"/>
      <c r="D62" s="426"/>
      <c r="E62" s="338"/>
      <c r="F62" s="338"/>
      <c r="G62" s="56"/>
      <c r="H62" s="414"/>
      <c r="I62" s="415"/>
      <c r="J62" s="214"/>
      <c r="K62" s="416"/>
      <c r="L62" s="26"/>
      <c r="M62" s="417"/>
      <c r="N62" s="26"/>
      <c r="O62" s="26"/>
      <c r="P62" s="26"/>
      <c r="Q62" s="26"/>
      <c r="R62" s="26"/>
    </row>
    <row r="63" spans="1:18" ht="15.75" customHeight="1">
      <c r="A63" s="26"/>
      <c r="B63" s="411"/>
      <c r="C63" s="425"/>
      <c r="D63" s="426"/>
      <c r="E63" s="338"/>
      <c r="F63" s="338"/>
      <c r="G63" s="56"/>
      <c r="H63" s="414"/>
      <c r="I63" s="415"/>
      <c r="J63" s="214"/>
      <c r="K63" s="416"/>
      <c r="L63" s="26"/>
      <c r="M63" s="417"/>
      <c r="N63" s="26"/>
      <c r="O63" s="26"/>
      <c r="P63" s="26"/>
      <c r="Q63" s="26"/>
      <c r="R63" s="26"/>
    </row>
    <row r="64" spans="1:18" ht="15.75" customHeight="1">
      <c r="A64" s="26"/>
      <c r="B64" s="584"/>
      <c r="C64" s="585"/>
      <c r="D64" s="586"/>
      <c r="E64" s="587"/>
      <c r="F64" s="587"/>
      <c r="G64" s="588"/>
      <c r="H64" s="589"/>
      <c r="I64" s="590" t="s">
        <v>304</v>
      </c>
      <c r="J64" s="214"/>
      <c r="K64" s="431"/>
      <c r="L64" s="26"/>
      <c r="M64" s="214"/>
      <c r="N64" s="26"/>
      <c r="O64" s="26"/>
      <c r="P64" s="26"/>
      <c r="Q64" s="26"/>
      <c r="R64" s="26"/>
    </row>
    <row r="65" spans="1:18" ht="36" customHeight="1">
      <c r="A65" s="26"/>
      <c r="B65" s="591" t="s">
        <v>239</v>
      </c>
      <c r="C65" s="678" t="s">
        <v>305</v>
      </c>
      <c r="D65" s="619"/>
      <c r="E65" s="433" t="str">
        <f>'収支計算書(収支決算書)'!C6</f>
        <v>2025(R7)年
予算額</v>
      </c>
      <c r="F65" s="592" t="str">
        <f>F9</f>
        <v>先月までの
実績額累計</v>
      </c>
      <c r="G65" s="435" t="str">
        <f>'収支計算書(収支決算書)'!E6</f>
        <v xml:space="preserve">2025(R7)年
実績額 </v>
      </c>
      <c r="H65" s="436" t="str">
        <f>'収支計算書(収支決算書)'!F20</f>
        <v>予算ー実績額</v>
      </c>
      <c r="I65" s="437" t="str">
        <f>'収支計算書(収支決算書)'!G6</f>
        <v>摘　　要</v>
      </c>
      <c r="J65" s="214"/>
      <c r="K65" s="431"/>
      <c r="L65" s="26"/>
      <c r="M65" s="214"/>
      <c r="N65" s="26"/>
      <c r="O65" s="26"/>
      <c r="P65" s="26"/>
      <c r="Q65" s="26"/>
      <c r="R65" s="26"/>
    </row>
    <row r="66" spans="1:18" ht="24" customHeight="1">
      <c r="A66" s="438"/>
      <c r="B66" s="453" t="s">
        <v>371</v>
      </c>
      <c r="C66" s="540"/>
      <c r="D66" s="474"/>
      <c r="E66" s="466">
        <f>SUM(E67:E72)</f>
        <v>0</v>
      </c>
      <c r="F66" s="496">
        <v>0</v>
      </c>
      <c r="G66" s="466">
        <f t="shared" ref="G66:H66" si="12">SUM(G67:G72)</f>
        <v>0</v>
      </c>
      <c r="H66" s="466">
        <f t="shared" si="12"/>
        <v>0</v>
      </c>
      <c r="I66" s="481"/>
      <c r="J66" s="445"/>
      <c r="K66" s="446"/>
      <c r="L66" s="438"/>
      <c r="M66" s="445"/>
      <c r="N66" s="438"/>
      <c r="O66" s="438"/>
      <c r="P66" s="438"/>
      <c r="Q66" s="438"/>
      <c r="R66" s="438"/>
    </row>
    <row r="67" spans="1:18" ht="18" customHeight="1">
      <c r="A67" s="438"/>
      <c r="B67" s="453"/>
      <c r="C67" s="500" t="s">
        <v>50</v>
      </c>
      <c r="D67" s="501" t="s">
        <v>350</v>
      </c>
      <c r="E67" s="575">
        <v>0</v>
      </c>
      <c r="F67" s="503">
        <v>0</v>
      </c>
      <c r="G67" s="552">
        <f>F67+現金出納帳!CL128+預金出納帳!CM946</f>
        <v>0</v>
      </c>
      <c r="H67" s="553">
        <f t="shared" ref="H67:H72" si="13">E67-G67</f>
        <v>0</v>
      </c>
      <c r="I67" s="504"/>
      <c r="J67" s="445"/>
      <c r="K67" s="446"/>
      <c r="L67" s="438"/>
      <c r="M67" s="445"/>
      <c r="N67" s="438"/>
      <c r="O67" s="438"/>
      <c r="P67" s="438"/>
      <c r="Q67" s="438"/>
      <c r="R67" s="438"/>
    </row>
    <row r="68" spans="1:18" ht="18" customHeight="1">
      <c r="A68" s="438"/>
      <c r="B68" s="453"/>
      <c r="C68" s="515" t="s">
        <v>51</v>
      </c>
      <c r="D68" s="569" t="s">
        <v>372</v>
      </c>
      <c r="E68" s="556">
        <v>0</v>
      </c>
      <c r="F68" s="457">
        <v>0</v>
      </c>
      <c r="G68" s="557">
        <f>F68+現金出納帳!CM128+預金出納帳!CN946</f>
        <v>0</v>
      </c>
      <c r="H68" s="558">
        <f t="shared" si="13"/>
        <v>0</v>
      </c>
      <c r="I68" s="568"/>
      <c r="J68" s="445"/>
      <c r="K68" s="446"/>
      <c r="L68" s="438"/>
      <c r="M68" s="445"/>
      <c r="N68" s="438"/>
      <c r="O68" s="438"/>
      <c r="P68" s="438"/>
      <c r="Q68" s="438"/>
      <c r="R68" s="438"/>
    </row>
    <row r="69" spans="1:18" ht="18" customHeight="1">
      <c r="A69" s="438"/>
      <c r="B69" s="453"/>
      <c r="C69" s="515" t="s">
        <v>52</v>
      </c>
      <c r="D69" s="569" t="s">
        <v>373</v>
      </c>
      <c r="E69" s="556">
        <v>0</v>
      </c>
      <c r="F69" s="457">
        <v>0</v>
      </c>
      <c r="G69" s="557">
        <f>F69+現金出納帳!CN128+預金出納帳!CO946</f>
        <v>0</v>
      </c>
      <c r="H69" s="558">
        <f t="shared" si="13"/>
        <v>0</v>
      </c>
      <c r="I69" s="568"/>
      <c r="J69" s="445"/>
      <c r="K69" s="446"/>
      <c r="L69" s="438"/>
      <c r="M69" s="445"/>
      <c r="N69" s="438"/>
      <c r="O69" s="438"/>
      <c r="P69" s="438"/>
      <c r="Q69" s="438"/>
      <c r="R69" s="438"/>
    </row>
    <row r="70" spans="1:18" ht="18" customHeight="1">
      <c r="A70" s="438"/>
      <c r="B70" s="453"/>
      <c r="C70" s="515" t="s">
        <v>54</v>
      </c>
      <c r="D70" s="569" t="s">
        <v>351</v>
      </c>
      <c r="E70" s="556">
        <v>0</v>
      </c>
      <c r="F70" s="457">
        <v>0</v>
      </c>
      <c r="G70" s="557">
        <f>F70+現金出納帳!CO128+預金出納帳!CP946</f>
        <v>0</v>
      </c>
      <c r="H70" s="558">
        <f t="shared" si="13"/>
        <v>0</v>
      </c>
      <c r="I70" s="568"/>
      <c r="J70" s="445"/>
      <c r="K70" s="446"/>
      <c r="L70" s="438"/>
      <c r="M70" s="445"/>
      <c r="N70" s="438"/>
      <c r="O70" s="438"/>
      <c r="P70" s="438"/>
      <c r="Q70" s="438"/>
      <c r="R70" s="438"/>
    </row>
    <row r="71" spans="1:18" ht="18" customHeight="1">
      <c r="A71" s="438"/>
      <c r="B71" s="453"/>
      <c r="C71" s="515" t="s">
        <v>55</v>
      </c>
      <c r="D71" s="569" t="s">
        <v>362</v>
      </c>
      <c r="E71" s="556">
        <v>0</v>
      </c>
      <c r="F71" s="457">
        <v>0</v>
      </c>
      <c r="G71" s="557">
        <f>F71+現金出納帳!CP128+預金出納帳!CQ946</f>
        <v>0</v>
      </c>
      <c r="H71" s="558">
        <f t="shared" si="13"/>
        <v>0</v>
      </c>
      <c r="I71" s="568"/>
      <c r="J71" s="445"/>
      <c r="K71" s="446"/>
      <c r="L71" s="438"/>
      <c r="M71" s="445"/>
      <c r="N71" s="438"/>
      <c r="O71" s="438"/>
      <c r="P71" s="438"/>
      <c r="Q71" s="438"/>
      <c r="R71" s="438"/>
    </row>
    <row r="72" spans="1:18" ht="18" customHeight="1">
      <c r="A72" s="438"/>
      <c r="B72" s="453"/>
      <c r="C72" s="593" t="s">
        <v>366</v>
      </c>
      <c r="D72" s="559"/>
      <c r="E72" s="560">
        <v>0</v>
      </c>
      <c r="F72" s="464">
        <v>0</v>
      </c>
      <c r="G72" s="573">
        <f>F72+現金出納帳!CQ128+預金出納帳!CR946</f>
        <v>0</v>
      </c>
      <c r="H72" s="576">
        <f t="shared" si="13"/>
        <v>0</v>
      </c>
      <c r="I72" s="481"/>
      <c r="J72" s="445"/>
      <c r="K72" s="446"/>
      <c r="L72" s="438"/>
      <c r="M72" s="445"/>
      <c r="N72" s="438"/>
      <c r="O72" s="438"/>
      <c r="P72" s="438"/>
      <c r="Q72" s="438"/>
      <c r="R72" s="438"/>
    </row>
    <row r="73" spans="1:18" ht="25.5" customHeight="1">
      <c r="A73" s="438"/>
      <c r="B73" s="594" t="s">
        <v>374</v>
      </c>
      <c r="C73" s="595"/>
      <c r="D73" s="596"/>
      <c r="E73" s="597">
        <f t="shared" ref="E73:H73" si="14">E10+E17+E23+E37+E44+E52+E66</f>
        <v>0</v>
      </c>
      <c r="F73" s="598">
        <f t="shared" si="14"/>
        <v>0</v>
      </c>
      <c r="G73" s="597">
        <f t="shared" si="14"/>
        <v>1235182</v>
      </c>
      <c r="H73" s="597">
        <f t="shared" si="14"/>
        <v>-1235182</v>
      </c>
      <c r="I73" s="599"/>
      <c r="J73" s="445"/>
      <c r="K73" s="446"/>
      <c r="L73" s="438"/>
      <c r="M73" s="445"/>
      <c r="N73" s="438"/>
      <c r="O73" s="438"/>
      <c r="P73" s="438"/>
      <c r="Q73" s="438"/>
      <c r="R73" s="438"/>
    </row>
    <row r="74" spans="1:18" ht="24" customHeight="1">
      <c r="A74" s="438"/>
      <c r="B74" s="600" t="s">
        <v>375</v>
      </c>
      <c r="C74" s="529"/>
      <c r="D74" s="601"/>
      <c r="E74" s="531">
        <f>SUM(E75:E83)</f>
        <v>0</v>
      </c>
      <c r="F74" s="532"/>
      <c r="G74" s="531">
        <f t="shared" ref="G74:H74" si="15">SUM(G75:G83)</f>
        <v>1186710</v>
      </c>
      <c r="H74" s="531">
        <f t="shared" si="15"/>
        <v>-1186710</v>
      </c>
      <c r="I74" s="602"/>
      <c r="J74" s="445"/>
      <c r="K74" s="446"/>
      <c r="L74" s="438"/>
      <c r="M74" s="445"/>
      <c r="N74" s="438"/>
      <c r="O74" s="438"/>
      <c r="P74" s="438"/>
      <c r="Q74" s="438"/>
      <c r="R74" s="438"/>
    </row>
    <row r="75" spans="1:18" ht="18" customHeight="1">
      <c r="A75" s="438"/>
      <c r="B75" s="453"/>
      <c r="C75" s="500" t="s">
        <v>50</v>
      </c>
      <c r="D75" s="501" t="s">
        <v>350</v>
      </c>
      <c r="E75" s="567">
        <v>0</v>
      </c>
      <c r="F75" s="476"/>
      <c r="G75" s="552">
        <f>F75+現金出納帳!CS128+預金出納帳!CT946</f>
        <v>103011</v>
      </c>
      <c r="H75" s="553">
        <f t="shared" ref="H75:H83" si="16">E75-G75</f>
        <v>-103011</v>
      </c>
      <c r="I75" s="568"/>
      <c r="J75" s="445"/>
      <c r="K75" s="446"/>
      <c r="L75" s="438"/>
      <c r="M75" s="445"/>
      <c r="N75" s="438"/>
      <c r="O75" s="438"/>
      <c r="P75" s="438"/>
      <c r="Q75" s="438"/>
      <c r="R75" s="438"/>
    </row>
    <row r="76" spans="1:18" ht="18" customHeight="1">
      <c r="A76" s="438"/>
      <c r="B76" s="453"/>
      <c r="C76" s="515" t="s">
        <v>51</v>
      </c>
      <c r="D76" s="569" t="s">
        <v>376</v>
      </c>
      <c r="E76" s="556">
        <v>0</v>
      </c>
      <c r="F76" s="457"/>
      <c r="G76" s="557">
        <f>F76+現金出納帳!CT128+預金出納帳!CU946</f>
        <v>579300</v>
      </c>
      <c r="H76" s="558">
        <f t="shared" si="16"/>
        <v>-579300</v>
      </c>
      <c r="I76" s="568"/>
      <c r="J76" s="445"/>
      <c r="K76" s="446"/>
      <c r="L76" s="438"/>
      <c r="M76" s="445"/>
      <c r="N76" s="438"/>
      <c r="O76" s="438"/>
      <c r="P76" s="438"/>
      <c r="Q76" s="438"/>
      <c r="R76" s="438"/>
    </row>
    <row r="77" spans="1:18" ht="18" customHeight="1">
      <c r="A77" s="438"/>
      <c r="B77" s="453"/>
      <c r="C77" s="515" t="s">
        <v>52</v>
      </c>
      <c r="D77" s="569" t="s">
        <v>190</v>
      </c>
      <c r="E77" s="556">
        <v>0</v>
      </c>
      <c r="F77" s="457"/>
      <c r="G77" s="557">
        <f>F77+現金出納帳!CU128+預金出納帳!CV946</f>
        <v>1200</v>
      </c>
      <c r="H77" s="558">
        <f t="shared" si="16"/>
        <v>-1200</v>
      </c>
      <c r="I77" s="568"/>
      <c r="J77" s="445"/>
      <c r="K77" s="446"/>
      <c r="L77" s="438"/>
      <c r="M77" s="445"/>
      <c r="N77" s="438"/>
      <c r="O77" s="438"/>
      <c r="P77" s="438"/>
      <c r="Q77" s="438"/>
      <c r="R77" s="438"/>
    </row>
    <row r="78" spans="1:18" ht="18" customHeight="1">
      <c r="A78" s="438"/>
      <c r="B78" s="453"/>
      <c r="C78" s="515" t="s">
        <v>53</v>
      </c>
      <c r="D78" s="569" t="s">
        <v>377</v>
      </c>
      <c r="E78" s="556">
        <v>0</v>
      </c>
      <c r="F78" s="457"/>
      <c r="G78" s="557">
        <f>F78+現金出納帳!CV128+預金出納帳!CW946</f>
        <v>0</v>
      </c>
      <c r="H78" s="558">
        <f t="shared" si="16"/>
        <v>0</v>
      </c>
      <c r="I78" s="568"/>
      <c r="J78" s="445"/>
      <c r="K78" s="446"/>
      <c r="L78" s="438"/>
      <c r="M78" s="445"/>
      <c r="N78" s="438"/>
      <c r="O78" s="438"/>
      <c r="P78" s="438"/>
      <c r="Q78" s="438"/>
      <c r="R78" s="438"/>
    </row>
    <row r="79" spans="1:18" ht="18" customHeight="1">
      <c r="A79" s="438"/>
      <c r="B79" s="453"/>
      <c r="C79" s="515" t="s">
        <v>54</v>
      </c>
      <c r="D79" s="569" t="s">
        <v>378</v>
      </c>
      <c r="E79" s="556">
        <v>0</v>
      </c>
      <c r="F79" s="457"/>
      <c r="G79" s="557">
        <f>F79+現金出納帳!CW128+預金出納帳!CX946</f>
        <v>217731</v>
      </c>
      <c r="H79" s="558">
        <f t="shared" si="16"/>
        <v>-217731</v>
      </c>
      <c r="I79" s="568"/>
      <c r="J79" s="445"/>
      <c r="K79" s="446"/>
      <c r="L79" s="438"/>
      <c r="M79" s="445"/>
      <c r="N79" s="438"/>
      <c r="O79" s="438"/>
      <c r="P79" s="438"/>
      <c r="Q79" s="438"/>
      <c r="R79" s="438"/>
    </row>
    <row r="80" spans="1:18" ht="18" customHeight="1">
      <c r="A80" s="438"/>
      <c r="B80" s="453"/>
      <c r="C80" s="515" t="s">
        <v>55</v>
      </c>
      <c r="D80" s="569" t="s">
        <v>379</v>
      </c>
      <c r="E80" s="556">
        <v>0</v>
      </c>
      <c r="F80" s="457"/>
      <c r="G80" s="557">
        <f>F80+現金出納帳!CX128+預金出納帳!CY946</f>
        <v>21780</v>
      </c>
      <c r="H80" s="558">
        <f t="shared" si="16"/>
        <v>-21780</v>
      </c>
      <c r="I80" s="568"/>
      <c r="J80" s="445"/>
      <c r="K80" s="446"/>
      <c r="L80" s="438"/>
      <c r="M80" s="445"/>
      <c r="N80" s="438"/>
      <c r="O80" s="438"/>
      <c r="P80" s="438"/>
      <c r="Q80" s="438"/>
      <c r="R80" s="438"/>
    </row>
    <row r="81" spans="1:18" ht="18" customHeight="1">
      <c r="A81" s="438"/>
      <c r="B81" s="453"/>
      <c r="C81" s="515" t="s">
        <v>61</v>
      </c>
      <c r="D81" s="569" t="s">
        <v>380</v>
      </c>
      <c r="E81" s="556">
        <v>0</v>
      </c>
      <c r="F81" s="457"/>
      <c r="G81" s="557">
        <f>F81+現金出納帳!CY128+預金出納帳!CZ946</f>
        <v>0</v>
      </c>
      <c r="H81" s="558">
        <f t="shared" si="16"/>
        <v>0</v>
      </c>
      <c r="I81" s="568"/>
      <c r="J81" s="445"/>
      <c r="K81" s="446"/>
      <c r="L81" s="438"/>
      <c r="M81" s="445"/>
      <c r="N81" s="438"/>
      <c r="O81" s="438"/>
      <c r="P81" s="438"/>
      <c r="Q81" s="438"/>
      <c r="R81" s="438"/>
    </row>
    <row r="82" spans="1:18" ht="18" customHeight="1">
      <c r="A82" s="438"/>
      <c r="B82" s="453"/>
      <c r="C82" s="515" t="s">
        <v>111</v>
      </c>
      <c r="D82" s="569" t="s">
        <v>381</v>
      </c>
      <c r="E82" s="556">
        <v>0</v>
      </c>
      <c r="F82" s="457"/>
      <c r="G82" s="557">
        <f>F82+現金出納帳!CZ128+預金出納帳!DA946</f>
        <v>0</v>
      </c>
      <c r="H82" s="558">
        <f t="shared" si="16"/>
        <v>0</v>
      </c>
      <c r="I82" s="568"/>
      <c r="J82" s="445"/>
      <c r="K82" s="446"/>
      <c r="L82" s="438"/>
      <c r="M82" s="445"/>
      <c r="N82" s="438"/>
      <c r="O82" s="438"/>
      <c r="P82" s="438"/>
      <c r="Q82" s="438"/>
      <c r="R82" s="438"/>
    </row>
    <row r="83" spans="1:18" ht="18" customHeight="1">
      <c r="A83" s="438"/>
      <c r="B83" s="453"/>
      <c r="C83" s="593" t="s">
        <v>64</v>
      </c>
      <c r="D83" s="559"/>
      <c r="E83" s="560">
        <v>0</v>
      </c>
      <c r="F83" s="464"/>
      <c r="G83" s="573">
        <f>F83+現金出納帳!DA128+預金出納帳!DB946</f>
        <v>263688</v>
      </c>
      <c r="H83" s="576">
        <f t="shared" si="16"/>
        <v>-263688</v>
      </c>
      <c r="I83" s="565"/>
      <c r="J83" s="445"/>
      <c r="K83" s="446"/>
      <c r="L83" s="438"/>
      <c r="M83" s="445"/>
      <c r="N83" s="438"/>
      <c r="O83" s="438"/>
      <c r="P83" s="438"/>
      <c r="Q83" s="438"/>
      <c r="R83" s="438"/>
    </row>
    <row r="84" spans="1:18" ht="24" customHeight="1">
      <c r="A84" s="438"/>
      <c r="B84" s="603" t="s">
        <v>382</v>
      </c>
      <c r="C84" s="604"/>
      <c r="D84" s="605"/>
      <c r="E84" s="470">
        <f>SUM(E85:E92)</f>
        <v>0</v>
      </c>
      <c r="F84" s="471"/>
      <c r="G84" s="470">
        <f t="shared" ref="G84:H84" si="17">SUM(G85:G92)</f>
        <v>76602</v>
      </c>
      <c r="H84" s="470">
        <f t="shared" si="17"/>
        <v>-76602</v>
      </c>
      <c r="I84" s="484"/>
      <c r="J84" s="445"/>
      <c r="K84" s="446"/>
      <c r="L84" s="438"/>
      <c r="M84" s="445"/>
      <c r="N84" s="438"/>
      <c r="O84" s="438"/>
      <c r="P84" s="438"/>
      <c r="Q84" s="438"/>
      <c r="R84" s="438"/>
    </row>
    <row r="85" spans="1:18" ht="18" customHeight="1">
      <c r="A85" s="438"/>
      <c r="B85" s="453"/>
      <c r="C85" s="500" t="s">
        <v>50</v>
      </c>
      <c r="D85" s="501" t="s">
        <v>350</v>
      </c>
      <c r="E85" s="567">
        <v>0</v>
      </c>
      <c r="F85" s="476"/>
      <c r="G85" s="552">
        <f>F85+現金出納帳!DB128+預金出納帳!DC946</f>
        <v>35579</v>
      </c>
      <c r="H85" s="553">
        <f t="shared" ref="H85:H92" si="18">E85-G85</f>
        <v>-35579</v>
      </c>
      <c r="I85" s="481"/>
      <c r="J85" s="445"/>
      <c r="K85" s="446"/>
      <c r="L85" s="438"/>
      <c r="M85" s="445"/>
      <c r="N85" s="438"/>
      <c r="O85" s="438"/>
      <c r="P85" s="438"/>
      <c r="Q85" s="438"/>
      <c r="R85" s="438"/>
    </row>
    <row r="86" spans="1:18" ht="18" customHeight="1">
      <c r="A86" s="438"/>
      <c r="B86" s="453"/>
      <c r="C86" s="515" t="s">
        <v>51</v>
      </c>
      <c r="D86" s="569" t="s">
        <v>383</v>
      </c>
      <c r="E86" s="556">
        <v>0</v>
      </c>
      <c r="F86" s="457"/>
      <c r="G86" s="557">
        <f>F86+現金出納帳!DC128+預金出納帳!DD946</f>
        <v>0</v>
      </c>
      <c r="H86" s="558">
        <f t="shared" si="18"/>
        <v>0</v>
      </c>
      <c r="I86" s="565"/>
      <c r="J86" s="445"/>
      <c r="K86" s="446"/>
      <c r="L86" s="438"/>
      <c r="M86" s="445"/>
      <c r="N86" s="438"/>
      <c r="O86" s="438"/>
      <c r="P86" s="438"/>
      <c r="Q86" s="438"/>
      <c r="R86" s="438"/>
    </row>
    <row r="87" spans="1:18" ht="18" customHeight="1">
      <c r="A87" s="438"/>
      <c r="B87" s="453"/>
      <c r="C87" s="515" t="s">
        <v>52</v>
      </c>
      <c r="D87" s="569" t="s">
        <v>384</v>
      </c>
      <c r="E87" s="556">
        <v>0</v>
      </c>
      <c r="F87" s="457"/>
      <c r="G87" s="557">
        <f>F87+現金出納帳!DD128+預金出納帳!DE946</f>
        <v>0</v>
      </c>
      <c r="H87" s="558">
        <f t="shared" si="18"/>
        <v>0</v>
      </c>
      <c r="I87" s="565"/>
      <c r="J87" s="445"/>
      <c r="K87" s="446"/>
      <c r="L87" s="438"/>
      <c r="M87" s="445"/>
      <c r="N87" s="438"/>
      <c r="O87" s="438"/>
      <c r="P87" s="438"/>
      <c r="Q87" s="438"/>
      <c r="R87" s="438"/>
    </row>
    <row r="88" spans="1:18" ht="18" customHeight="1">
      <c r="A88" s="438"/>
      <c r="B88" s="453"/>
      <c r="C88" s="515" t="s">
        <v>53</v>
      </c>
      <c r="D88" s="569" t="s">
        <v>385</v>
      </c>
      <c r="E88" s="556">
        <v>0</v>
      </c>
      <c r="F88" s="457"/>
      <c r="G88" s="557">
        <f>F88+現金出納帳!DE128+預金出納帳!DF946</f>
        <v>23743</v>
      </c>
      <c r="H88" s="558">
        <f t="shared" si="18"/>
        <v>-23743</v>
      </c>
      <c r="I88" s="565"/>
      <c r="J88" s="445"/>
      <c r="K88" s="446"/>
      <c r="L88" s="438"/>
      <c r="M88" s="445"/>
      <c r="N88" s="438"/>
      <c r="O88" s="438"/>
      <c r="P88" s="438"/>
      <c r="Q88" s="438"/>
      <c r="R88" s="438"/>
    </row>
    <row r="89" spans="1:18" ht="18" customHeight="1">
      <c r="A89" s="438"/>
      <c r="B89" s="453"/>
      <c r="C89" s="515" t="s">
        <v>54</v>
      </c>
      <c r="D89" s="569" t="s">
        <v>386</v>
      </c>
      <c r="E89" s="556">
        <v>0</v>
      </c>
      <c r="F89" s="457"/>
      <c r="G89" s="557">
        <f>F89+現金出納帳!DF128+預金出納帳!DG946</f>
        <v>6790</v>
      </c>
      <c r="H89" s="558">
        <f t="shared" si="18"/>
        <v>-6790</v>
      </c>
      <c r="I89" s="565"/>
      <c r="J89" s="445"/>
      <c r="K89" s="446"/>
      <c r="L89" s="438"/>
      <c r="M89" s="445"/>
      <c r="N89" s="438"/>
      <c r="O89" s="438"/>
      <c r="P89" s="438"/>
      <c r="Q89" s="438"/>
      <c r="R89" s="438"/>
    </row>
    <row r="90" spans="1:18" ht="18" customHeight="1">
      <c r="A90" s="438"/>
      <c r="B90" s="453"/>
      <c r="C90" s="515" t="s">
        <v>55</v>
      </c>
      <c r="D90" s="569" t="s">
        <v>379</v>
      </c>
      <c r="E90" s="556">
        <v>0</v>
      </c>
      <c r="F90" s="457"/>
      <c r="G90" s="557">
        <f>F90+現金出納帳!DG128+預金出納帳!DH946</f>
        <v>2003</v>
      </c>
      <c r="H90" s="558">
        <f t="shared" si="18"/>
        <v>-2003</v>
      </c>
      <c r="I90" s="565"/>
      <c r="J90" s="445"/>
      <c r="K90" s="446"/>
      <c r="L90" s="438"/>
      <c r="M90" s="445"/>
      <c r="N90" s="438"/>
      <c r="O90" s="438"/>
      <c r="P90" s="438"/>
      <c r="Q90" s="438"/>
      <c r="R90" s="438"/>
    </row>
    <row r="91" spans="1:18" ht="18" customHeight="1">
      <c r="A91" s="438"/>
      <c r="B91" s="453"/>
      <c r="C91" s="515" t="s">
        <v>61</v>
      </c>
      <c r="D91" s="569" t="s">
        <v>387</v>
      </c>
      <c r="E91" s="556">
        <v>0</v>
      </c>
      <c r="F91" s="457"/>
      <c r="G91" s="557">
        <f>F91+現金出納帳!DH128+預金出納帳!DI946</f>
        <v>8487</v>
      </c>
      <c r="H91" s="558">
        <f t="shared" si="18"/>
        <v>-8487</v>
      </c>
      <c r="I91" s="565"/>
      <c r="J91" s="445"/>
      <c r="K91" s="446"/>
      <c r="L91" s="438"/>
      <c r="M91" s="445"/>
      <c r="N91" s="438"/>
      <c r="O91" s="438"/>
      <c r="P91" s="438"/>
      <c r="Q91" s="438"/>
      <c r="R91" s="438"/>
    </row>
    <row r="92" spans="1:18" ht="18" customHeight="1">
      <c r="A92" s="438"/>
      <c r="B92" s="453"/>
      <c r="C92" s="593" t="s">
        <v>64</v>
      </c>
      <c r="D92" s="569"/>
      <c r="E92" s="560">
        <v>0</v>
      </c>
      <c r="F92" s="464"/>
      <c r="G92" s="557">
        <f>F92+現金出納帳!CI128+預金出納帳!DJ946</f>
        <v>0</v>
      </c>
      <c r="H92" s="561">
        <f t="shared" si="18"/>
        <v>0</v>
      </c>
      <c r="I92" s="565"/>
      <c r="J92" s="445"/>
      <c r="K92" s="446"/>
      <c r="L92" s="438"/>
      <c r="M92" s="445"/>
      <c r="N92" s="438"/>
      <c r="O92" s="438"/>
      <c r="P92" s="438"/>
      <c r="Q92" s="438"/>
      <c r="R92" s="438"/>
    </row>
    <row r="93" spans="1:18" ht="25.5" customHeight="1">
      <c r="A93" s="438"/>
      <c r="B93" s="594" t="s">
        <v>388</v>
      </c>
      <c r="C93" s="595"/>
      <c r="D93" s="596"/>
      <c r="E93" s="597">
        <f t="shared" ref="E93:H93" si="19">E74+E84</f>
        <v>0</v>
      </c>
      <c r="F93" s="598">
        <f t="shared" si="19"/>
        <v>0</v>
      </c>
      <c r="G93" s="597">
        <f t="shared" si="19"/>
        <v>1263312</v>
      </c>
      <c r="H93" s="597">
        <f t="shared" si="19"/>
        <v>-1263312</v>
      </c>
      <c r="I93" s="599"/>
      <c r="J93" s="445"/>
      <c r="K93" s="446"/>
      <c r="L93" s="438"/>
      <c r="M93" s="445"/>
      <c r="N93" s="438"/>
      <c r="O93" s="438"/>
      <c r="P93" s="438"/>
      <c r="Q93" s="438"/>
      <c r="R93" s="438"/>
    </row>
    <row r="94" spans="1:18" ht="25.5" customHeight="1">
      <c r="A94" s="438"/>
      <c r="B94" s="528" t="s">
        <v>389</v>
      </c>
      <c r="C94" s="529"/>
      <c r="D94" s="601"/>
      <c r="E94" s="531">
        <f t="shared" ref="E94:H94" si="20">E73+E93</f>
        <v>0</v>
      </c>
      <c r="F94" s="532">
        <f t="shared" si="20"/>
        <v>0</v>
      </c>
      <c r="G94" s="531">
        <f t="shared" si="20"/>
        <v>2498494</v>
      </c>
      <c r="H94" s="531">
        <f t="shared" si="20"/>
        <v>-2498494</v>
      </c>
      <c r="I94" s="602"/>
      <c r="J94" s="445"/>
      <c r="K94" s="446"/>
      <c r="L94" s="438"/>
      <c r="M94" s="445"/>
      <c r="N94" s="438"/>
      <c r="O94" s="438"/>
      <c r="P94" s="438"/>
      <c r="Q94" s="438"/>
      <c r="R94" s="438"/>
    </row>
    <row r="95" spans="1:18" ht="15.75" customHeight="1">
      <c r="A95" s="438"/>
      <c r="B95" s="534"/>
      <c r="C95" s="521"/>
      <c r="D95" s="578"/>
      <c r="E95" s="579"/>
      <c r="F95" s="579"/>
      <c r="G95" s="579"/>
      <c r="H95" s="537" t="s">
        <v>370</v>
      </c>
      <c r="I95" s="580"/>
      <c r="J95" s="445"/>
      <c r="K95" s="446"/>
      <c r="L95" s="438"/>
      <c r="M95" s="445"/>
      <c r="N95" s="438"/>
      <c r="O95" s="438"/>
      <c r="P95" s="438"/>
      <c r="Q95" s="438"/>
      <c r="R95" s="438"/>
    </row>
    <row r="96" spans="1:18" ht="15.75" customHeight="1">
      <c r="A96" s="438"/>
      <c r="B96" s="539"/>
      <c r="C96" s="540"/>
      <c r="D96" s="541"/>
      <c r="E96" s="542"/>
      <c r="F96" s="542"/>
      <c r="G96" s="542"/>
      <c r="H96" s="542"/>
      <c r="I96" s="543"/>
      <c r="J96" s="445"/>
      <c r="K96" s="446"/>
      <c r="L96" s="438"/>
      <c r="M96" s="445"/>
      <c r="N96" s="438"/>
      <c r="O96" s="438"/>
      <c r="P96" s="438"/>
      <c r="Q96" s="438"/>
      <c r="R96" s="438"/>
    </row>
    <row r="97" spans="1:18" ht="15.75" customHeight="1">
      <c r="A97" s="332"/>
      <c r="B97" s="332"/>
      <c r="C97" s="332"/>
      <c r="D97" s="332"/>
      <c r="E97" s="332"/>
      <c r="F97" s="332"/>
      <c r="G97" s="332"/>
      <c r="H97" s="332"/>
      <c r="I97" s="332"/>
      <c r="J97" s="332"/>
      <c r="K97" s="333"/>
      <c r="L97" s="332"/>
      <c r="M97" s="332"/>
      <c r="N97" s="332"/>
      <c r="O97" s="332"/>
      <c r="P97" s="332"/>
      <c r="Q97" s="332"/>
      <c r="R97" s="332"/>
    </row>
    <row r="98" spans="1:18" ht="15.75" customHeight="1">
      <c r="A98" s="332"/>
      <c r="B98" s="332"/>
      <c r="C98" s="332"/>
      <c r="D98" s="332"/>
      <c r="E98" s="332"/>
      <c r="F98" s="398" t="s">
        <v>301</v>
      </c>
      <c r="G98" s="332"/>
      <c r="H98" s="332"/>
      <c r="I98" s="332"/>
      <c r="J98" s="332"/>
      <c r="K98" s="333"/>
      <c r="L98" s="332"/>
      <c r="M98" s="332"/>
      <c r="N98" s="332"/>
      <c r="O98" s="332"/>
      <c r="P98" s="332"/>
      <c r="Q98" s="332"/>
      <c r="R98" s="332"/>
    </row>
    <row r="99" spans="1:18" ht="33" customHeight="1">
      <c r="A99" s="396"/>
      <c r="B99" s="89"/>
      <c r="C99" s="397"/>
      <c r="D99" s="401"/>
      <c r="E99" s="399"/>
      <c r="F99" s="346" t="s">
        <v>253</v>
      </c>
      <c r="G99" s="399"/>
      <c r="H99" s="399"/>
      <c r="I99" s="399"/>
      <c r="J99" s="400"/>
      <c r="K99" s="402"/>
      <c r="L99" s="396"/>
      <c r="M99" s="401"/>
      <c r="N99" s="401"/>
      <c r="O99" s="401"/>
      <c r="P99" s="401"/>
      <c r="Q99" s="401"/>
      <c r="R99" s="401"/>
    </row>
    <row r="100" spans="1:18" ht="15.75" customHeight="1">
      <c r="A100" s="438"/>
      <c r="B100" s="539"/>
      <c r="C100" s="540"/>
      <c r="D100" s="581"/>
      <c r="E100" s="582"/>
      <c r="F100" s="582"/>
      <c r="G100" s="582"/>
      <c r="H100" s="606"/>
      <c r="I100" s="583"/>
      <c r="J100" s="445"/>
      <c r="K100" s="446"/>
      <c r="L100" s="438"/>
      <c r="M100" s="445"/>
      <c r="N100" s="438"/>
      <c r="O100" s="438"/>
      <c r="P100" s="438"/>
      <c r="Q100" s="438"/>
      <c r="R100" s="438"/>
    </row>
    <row r="101" spans="1:18" ht="15.75" customHeight="1">
      <c r="A101" s="438"/>
      <c r="B101" s="539"/>
      <c r="C101" s="540"/>
      <c r="D101" s="581"/>
      <c r="E101" s="582"/>
      <c r="F101" s="582"/>
      <c r="G101" s="582"/>
      <c r="H101" s="606"/>
      <c r="I101" s="583"/>
      <c r="J101" s="445"/>
      <c r="K101" s="446"/>
      <c r="L101" s="438"/>
      <c r="M101" s="445"/>
      <c r="N101" s="438"/>
      <c r="O101" s="438"/>
      <c r="P101" s="438"/>
      <c r="Q101" s="438"/>
      <c r="R101" s="438"/>
    </row>
    <row r="102" spans="1:18" ht="15.75" customHeight="1">
      <c r="A102" s="438"/>
      <c r="B102" s="539"/>
      <c r="C102" s="540"/>
      <c r="D102" s="581"/>
      <c r="E102" s="582"/>
      <c r="F102" s="582"/>
      <c r="G102" s="582"/>
      <c r="H102" s="606"/>
      <c r="I102" s="583"/>
      <c r="J102" s="445"/>
      <c r="K102" s="446"/>
      <c r="L102" s="438"/>
      <c r="M102" s="445"/>
      <c r="N102" s="438"/>
      <c r="O102" s="438"/>
      <c r="P102" s="438"/>
      <c r="Q102" s="438"/>
      <c r="R102" s="438"/>
    </row>
    <row r="103" spans="1:18" ht="15.75" customHeight="1">
      <c r="A103" s="438"/>
      <c r="B103" s="539"/>
      <c r="C103" s="540"/>
      <c r="D103" s="581"/>
      <c r="E103" s="582"/>
      <c r="F103" s="582"/>
      <c r="G103" s="582"/>
      <c r="H103" s="606"/>
      <c r="I103" s="583"/>
      <c r="J103" s="445"/>
      <c r="K103" s="446"/>
      <c r="L103" s="438"/>
      <c r="M103" s="445"/>
      <c r="N103" s="438"/>
      <c r="O103" s="438"/>
      <c r="P103" s="438"/>
      <c r="Q103" s="438"/>
      <c r="R103" s="438"/>
    </row>
    <row r="104" spans="1:18" ht="15.75" customHeight="1">
      <c r="A104" s="438"/>
      <c r="B104" s="539"/>
      <c r="C104" s="540"/>
      <c r="D104" s="581"/>
      <c r="E104" s="582"/>
      <c r="F104" s="582"/>
      <c r="G104" s="582"/>
      <c r="H104" s="606"/>
      <c r="I104" s="583"/>
      <c r="J104" s="445"/>
      <c r="K104" s="446"/>
      <c r="L104" s="438"/>
      <c r="M104" s="445"/>
      <c r="N104" s="438"/>
      <c r="O104" s="438"/>
      <c r="P104" s="438"/>
      <c r="Q104" s="438"/>
      <c r="R104" s="438"/>
    </row>
    <row r="105" spans="1:18" ht="15.75" customHeight="1">
      <c r="A105" s="438"/>
      <c r="B105" s="539"/>
      <c r="C105" s="540"/>
      <c r="D105" s="581"/>
      <c r="E105" s="582"/>
      <c r="F105" s="582"/>
      <c r="G105" s="582"/>
      <c r="H105" s="606"/>
      <c r="I105" s="583"/>
      <c r="J105" s="445"/>
      <c r="K105" s="446"/>
      <c r="L105" s="438"/>
      <c r="M105" s="445"/>
      <c r="N105" s="438"/>
      <c r="O105" s="438"/>
      <c r="P105" s="438"/>
      <c r="Q105" s="438"/>
      <c r="R105" s="438"/>
    </row>
    <row r="106" spans="1:18" ht="15.75" customHeight="1">
      <c r="A106" s="438"/>
      <c r="B106" s="539"/>
      <c r="C106" s="540"/>
      <c r="D106" s="581"/>
      <c r="E106" s="582"/>
      <c r="F106" s="582"/>
      <c r="G106" s="582"/>
      <c r="H106" s="582"/>
      <c r="I106" s="583"/>
      <c r="J106" s="445"/>
      <c r="K106" s="446"/>
      <c r="L106" s="438"/>
      <c r="M106" s="445"/>
      <c r="N106" s="438"/>
      <c r="O106" s="438"/>
      <c r="P106" s="438"/>
      <c r="Q106" s="438"/>
      <c r="R106" s="438"/>
    </row>
    <row r="107" spans="1:18" ht="15.75" customHeight="1">
      <c r="A107" s="438"/>
      <c r="B107" s="539"/>
      <c r="C107" s="540"/>
      <c r="D107" s="581"/>
      <c r="E107" s="582"/>
      <c r="F107" s="582"/>
      <c r="G107" s="582"/>
      <c r="H107" s="582"/>
      <c r="I107" s="583"/>
      <c r="J107" s="445"/>
      <c r="K107" s="446"/>
      <c r="L107" s="438"/>
      <c r="M107" s="445"/>
      <c r="N107" s="438"/>
      <c r="O107" s="438"/>
      <c r="P107" s="438"/>
      <c r="Q107" s="438"/>
      <c r="R107" s="438"/>
    </row>
    <row r="108" spans="1:18" ht="15.75" customHeight="1">
      <c r="A108" s="438"/>
      <c r="B108" s="539"/>
      <c r="C108" s="540"/>
      <c r="D108" s="581"/>
      <c r="E108" s="582"/>
      <c r="F108" s="582"/>
      <c r="G108" s="582"/>
      <c r="H108" s="582"/>
      <c r="I108" s="583"/>
      <c r="J108" s="445"/>
      <c r="K108" s="446"/>
      <c r="L108" s="438"/>
      <c r="M108" s="445"/>
      <c r="N108" s="438"/>
      <c r="O108" s="438"/>
      <c r="P108" s="438"/>
      <c r="Q108" s="438"/>
      <c r="R108" s="438"/>
    </row>
    <row r="109" spans="1:18" ht="18" customHeight="1">
      <c r="A109" s="438"/>
      <c r="B109" s="539"/>
      <c r="C109" s="540"/>
      <c r="D109" s="541"/>
      <c r="E109" s="542"/>
      <c r="F109" s="542"/>
      <c r="G109" s="542"/>
      <c r="H109" s="542"/>
      <c r="I109" s="543"/>
      <c r="J109" s="445"/>
      <c r="K109" s="446"/>
      <c r="L109" s="438"/>
      <c r="M109" s="445"/>
      <c r="N109" s="438"/>
      <c r="O109" s="438"/>
      <c r="P109" s="438"/>
      <c r="Q109" s="438"/>
      <c r="R109" s="438"/>
    </row>
    <row r="110" spans="1:18" ht="15.75" customHeight="1">
      <c r="A110" s="26"/>
      <c r="B110" s="544"/>
      <c r="C110" s="539"/>
      <c r="D110" s="539"/>
      <c r="E110" s="542"/>
      <c r="F110" s="542"/>
      <c r="G110" s="542"/>
      <c r="H110" s="545"/>
      <c r="I110" s="546"/>
      <c r="J110" s="214"/>
      <c r="K110" s="431"/>
      <c r="L110" s="26"/>
      <c r="M110" s="214"/>
      <c r="N110" s="26"/>
      <c r="O110" s="26"/>
      <c r="P110" s="26"/>
      <c r="Q110" s="26"/>
      <c r="R110" s="26"/>
    </row>
    <row r="111" spans="1:18" ht="15.75" customHeight="1">
      <c r="A111" s="26"/>
      <c r="B111" s="544"/>
      <c r="C111" s="539"/>
      <c r="D111" s="539"/>
      <c r="E111" s="542"/>
      <c r="F111" s="542"/>
      <c r="G111" s="542"/>
      <c r="H111" s="545"/>
      <c r="I111" s="546"/>
      <c r="J111" s="214"/>
      <c r="K111" s="431"/>
      <c r="L111" s="26"/>
      <c r="M111" s="214"/>
      <c r="N111" s="26"/>
      <c r="O111" s="26"/>
      <c r="P111" s="26"/>
      <c r="Q111" s="26"/>
      <c r="R111" s="26"/>
    </row>
    <row r="112" spans="1:18" ht="15.75" customHeight="1">
      <c r="A112" s="26"/>
      <c r="B112" s="544"/>
      <c r="C112" s="539"/>
      <c r="D112" s="539"/>
      <c r="E112" s="542"/>
      <c r="F112" s="542"/>
      <c r="G112" s="542"/>
      <c r="H112" s="545"/>
      <c r="I112" s="546"/>
      <c r="J112" s="214"/>
      <c r="K112" s="431"/>
      <c r="L112" s="26"/>
      <c r="M112" s="214"/>
      <c r="N112" s="26"/>
      <c r="O112" s="26"/>
      <c r="P112" s="26"/>
      <c r="Q112" s="26"/>
      <c r="R112" s="26"/>
    </row>
    <row r="113" spans="1:18" ht="15.75" customHeight="1">
      <c r="A113" s="26"/>
      <c r="B113" s="544"/>
      <c r="C113" s="539"/>
      <c r="D113" s="539"/>
      <c r="E113" s="542"/>
      <c r="F113" s="542"/>
      <c r="G113" s="542"/>
      <c r="H113" s="545"/>
      <c r="I113" s="546"/>
      <c r="J113" s="214"/>
      <c r="K113" s="431"/>
      <c r="L113" s="26"/>
      <c r="M113" s="214"/>
      <c r="N113" s="26"/>
      <c r="O113" s="26"/>
      <c r="P113" s="26"/>
      <c r="Q113" s="26"/>
      <c r="R113" s="26"/>
    </row>
    <row r="114" spans="1:18" ht="15.75" customHeight="1">
      <c r="A114" s="26"/>
      <c r="B114" s="544"/>
      <c r="C114" s="539"/>
      <c r="D114" s="539"/>
      <c r="E114" s="542"/>
      <c r="F114" s="542"/>
      <c r="G114" s="607"/>
      <c r="H114" s="545"/>
      <c r="I114" s="546"/>
      <c r="J114" s="214"/>
      <c r="K114" s="431"/>
      <c r="L114" s="26"/>
      <c r="M114" s="214"/>
      <c r="N114" s="26"/>
      <c r="O114" s="26"/>
      <c r="P114" s="26"/>
      <c r="Q114" s="26"/>
      <c r="R114" s="26"/>
    </row>
    <row r="115" spans="1:18" ht="15.75" customHeight="1">
      <c r="A115" s="26"/>
      <c r="B115" s="544"/>
      <c r="C115" s="539"/>
      <c r="D115" s="539"/>
      <c r="E115" s="542"/>
      <c r="F115" s="542"/>
      <c r="G115" s="542"/>
      <c r="H115" s="545"/>
      <c r="I115" s="546"/>
      <c r="J115" s="214"/>
      <c r="K115" s="431"/>
      <c r="L115" s="26"/>
      <c r="M115" s="214"/>
      <c r="N115" s="26"/>
      <c r="O115" s="26"/>
      <c r="P115" s="26"/>
      <c r="Q115" s="26"/>
      <c r="R115" s="26"/>
    </row>
    <row r="116" spans="1:18" ht="15.75" customHeight="1">
      <c r="A116" s="26"/>
      <c r="B116" s="438"/>
      <c r="C116" s="26"/>
      <c r="D116" s="405"/>
      <c r="E116" s="548"/>
      <c r="F116" s="548"/>
      <c r="G116" s="548"/>
      <c r="H116" s="549"/>
      <c r="I116" s="548"/>
      <c r="J116" s="26"/>
      <c r="K116" s="410"/>
      <c r="L116" s="26"/>
      <c r="M116" s="26"/>
      <c r="N116" s="26"/>
      <c r="O116" s="26"/>
      <c r="P116" s="26"/>
      <c r="Q116" s="26"/>
      <c r="R116" s="26"/>
    </row>
    <row r="117" spans="1:18" ht="15.75" customHeight="1">
      <c r="A117" s="26"/>
      <c r="B117" s="438"/>
      <c r="C117" s="26"/>
      <c r="D117" s="405"/>
      <c r="E117" s="548"/>
      <c r="F117" s="548"/>
      <c r="G117" s="548"/>
      <c r="H117" s="549"/>
      <c r="I117" s="548"/>
      <c r="J117" s="26"/>
      <c r="K117" s="410"/>
      <c r="L117" s="26"/>
      <c r="M117" s="26"/>
      <c r="N117" s="26"/>
      <c r="O117" s="26"/>
      <c r="P117" s="26"/>
      <c r="Q117" s="26"/>
      <c r="R117" s="26"/>
    </row>
    <row r="118" spans="1:18" ht="15.75" customHeight="1">
      <c r="A118" s="26"/>
      <c r="B118" s="438"/>
      <c r="C118" s="26"/>
      <c r="D118" s="405"/>
      <c r="E118" s="548"/>
      <c r="F118" s="548"/>
      <c r="G118" s="548"/>
      <c r="H118" s="549"/>
      <c r="I118" s="548"/>
      <c r="J118" s="26"/>
      <c r="K118" s="410"/>
      <c r="L118" s="26"/>
      <c r="M118" s="26"/>
      <c r="N118" s="26"/>
      <c r="O118" s="26"/>
      <c r="P118" s="26"/>
      <c r="Q118" s="26"/>
      <c r="R118" s="26"/>
    </row>
    <row r="119" spans="1:18" ht="15.75" customHeight="1">
      <c r="A119" s="26"/>
      <c r="B119" s="438"/>
      <c r="C119" s="26"/>
      <c r="D119" s="405"/>
      <c r="E119" s="548"/>
      <c r="F119" s="548"/>
      <c r="G119" s="548"/>
      <c r="H119" s="549"/>
      <c r="I119" s="548"/>
      <c r="J119" s="26"/>
      <c r="K119" s="410"/>
      <c r="L119" s="26"/>
      <c r="M119" s="26"/>
      <c r="N119" s="26"/>
      <c r="O119" s="26"/>
      <c r="P119" s="26"/>
      <c r="Q119" s="26"/>
      <c r="R119" s="26"/>
    </row>
    <row r="120" spans="1:18" ht="15.75" customHeight="1">
      <c r="A120" s="26"/>
      <c r="B120" s="438"/>
      <c r="C120" s="26"/>
      <c r="D120" s="405"/>
      <c r="E120" s="548"/>
      <c r="F120" s="548"/>
      <c r="G120" s="548"/>
      <c r="H120" s="549"/>
      <c r="I120" s="548"/>
      <c r="J120" s="26"/>
      <c r="K120" s="410"/>
      <c r="L120" s="26"/>
      <c r="M120" s="26"/>
      <c r="N120" s="26"/>
      <c r="O120" s="26"/>
      <c r="P120" s="26"/>
      <c r="Q120" s="26"/>
      <c r="R120" s="26"/>
    </row>
    <row r="121" spans="1:18" ht="15.75" customHeight="1">
      <c r="A121" s="26"/>
      <c r="B121" s="438"/>
      <c r="C121" s="26"/>
      <c r="D121" s="405"/>
      <c r="E121" s="548"/>
      <c r="F121" s="548"/>
      <c r="G121" s="548"/>
      <c r="H121" s="549"/>
      <c r="I121" s="548"/>
      <c r="J121" s="26"/>
      <c r="K121" s="410"/>
      <c r="L121" s="26"/>
      <c r="M121" s="26"/>
      <c r="N121" s="26"/>
      <c r="O121" s="26"/>
      <c r="P121" s="26"/>
      <c r="Q121" s="26"/>
      <c r="R121" s="26"/>
    </row>
    <row r="122" spans="1:18" ht="15.75" customHeight="1">
      <c r="A122" s="26"/>
      <c r="B122" s="438"/>
      <c r="C122" s="26"/>
      <c r="D122" s="405"/>
      <c r="E122" s="548"/>
      <c r="F122" s="548"/>
      <c r="G122" s="548"/>
      <c r="H122" s="549"/>
      <c r="I122" s="548"/>
      <c r="J122" s="26"/>
      <c r="K122" s="410"/>
      <c r="L122" s="26"/>
      <c r="M122" s="26"/>
      <c r="N122" s="26"/>
      <c r="O122" s="26"/>
      <c r="P122" s="26"/>
      <c r="Q122" s="26"/>
      <c r="R122" s="26"/>
    </row>
    <row r="123" spans="1:18" ht="15.75" customHeight="1">
      <c r="A123" s="26"/>
      <c r="B123" s="438"/>
      <c r="C123" s="26"/>
      <c r="D123" s="405"/>
      <c r="E123" s="548"/>
      <c r="F123" s="548"/>
      <c r="G123" s="548"/>
      <c r="H123" s="549"/>
      <c r="I123" s="548"/>
      <c r="J123" s="26"/>
      <c r="K123" s="410"/>
      <c r="L123" s="26"/>
      <c r="M123" s="26"/>
      <c r="N123" s="26"/>
      <c r="O123" s="26"/>
      <c r="P123" s="26"/>
      <c r="Q123" s="26"/>
      <c r="R123" s="26"/>
    </row>
    <row r="124" spans="1:18" ht="15.75" customHeight="1">
      <c r="A124" s="26"/>
      <c r="B124" s="438"/>
      <c r="C124" s="26"/>
      <c r="D124" s="405"/>
      <c r="E124" s="548"/>
      <c r="F124" s="548"/>
      <c r="G124" s="548"/>
      <c r="H124" s="549"/>
      <c r="I124" s="548"/>
      <c r="J124" s="26"/>
      <c r="K124" s="410"/>
      <c r="L124" s="26"/>
      <c r="M124" s="26"/>
      <c r="N124" s="26"/>
      <c r="O124" s="26"/>
      <c r="P124" s="26"/>
      <c r="Q124" s="26"/>
      <c r="R124" s="26"/>
    </row>
    <row r="125" spans="1:18" ht="15.75" customHeight="1">
      <c r="A125" s="26"/>
      <c r="B125" s="438"/>
      <c r="C125" s="26"/>
      <c r="D125" s="405"/>
      <c r="E125" s="548"/>
      <c r="F125" s="548"/>
      <c r="G125" s="548"/>
      <c r="H125" s="549"/>
      <c r="I125" s="548"/>
      <c r="J125" s="26"/>
      <c r="K125" s="410"/>
      <c r="L125" s="26"/>
      <c r="M125" s="26"/>
      <c r="N125" s="26"/>
      <c r="O125" s="26"/>
      <c r="P125" s="26"/>
      <c r="Q125" s="26"/>
      <c r="R125" s="26"/>
    </row>
    <row r="126" spans="1:18" ht="15.75" customHeight="1">
      <c r="A126" s="26"/>
      <c r="B126" s="438"/>
      <c r="C126" s="26"/>
      <c r="D126" s="405"/>
      <c r="E126" s="548"/>
      <c r="F126" s="548"/>
      <c r="G126" s="548"/>
      <c r="H126" s="549"/>
      <c r="I126" s="548"/>
      <c r="J126" s="26"/>
      <c r="K126" s="410"/>
      <c r="L126" s="26"/>
      <c r="M126" s="26"/>
      <c r="N126" s="26"/>
      <c r="O126" s="26"/>
      <c r="P126" s="26"/>
      <c r="Q126" s="26"/>
      <c r="R126" s="26"/>
    </row>
    <row r="127" spans="1:18" ht="15.75" customHeight="1">
      <c r="A127" s="26"/>
      <c r="B127" s="438"/>
      <c r="C127" s="26"/>
      <c r="D127" s="405"/>
      <c r="E127" s="548"/>
      <c r="F127" s="548"/>
      <c r="G127" s="548"/>
      <c r="H127" s="549"/>
      <c r="I127" s="548"/>
      <c r="J127" s="26"/>
      <c r="K127" s="410"/>
      <c r="L127" s="26"/>
      <c r="M127" s="26"/>
      <c r="N127" s="26"/>
      <c r="O127" s="26"/>
      <c r="P127" s="26"/>
      <c r="Q127" s="26"/>
      <c r="R127" s="26"/>
    </row>
    <row r="128" spans="1:18" ht="15.75" customHeight="1">
      <c r="A128" s="26"/>
      <c r="B128" s="438"/>
      <c r="C128" s="26"/>
      <c r="D128" s="405"/>
      <c r="E128" s="548"/>
      <c r="F128" s="548"/>
      <c r="G128" s="548"/>
      <c r="H128" s="549"/>
      <c r="I128" s="548"/>
      <c r="J128" s="26"/>
      <c r="K128" s="410"/>
      <c r="L128" s="26"/>
      <c r="M128" s="26"/>
      <c r="N128" s="26"/>
      <c r="O128" s="26"/>
      <c r="P128" s="26"/>
      <c r="Q128" s="26"/>
      <c r="R128" s="26"/>
    </row>
    <row r="129" spans="1:18" ht="15.75" customHeight="1">
      <c r="A129" s="26"/>
      <c r="B129" s="438"/>
      <c r="C129" s="26"/>
      <c r="D129" s="405"/>
      <c r="E129" s="548"/>
      <c r="F129" s="548"/>
      <c r="G129" s="548"/>
      <c r="H129" s="549"/>
      <c r="I129" s="548"/>
      <c r="J129" s="26"/>
      <c r="K129" s="410"/>
      <c r="L129" s="26"/>
      <c r="M129" s="26"/>
      <c r="N129" s="26"/>
      <c r="O129" s="26"/>
      <c r="P129" s="26"/>
      <c r="Q129" s="26"/>
      <c r="R129" s="26"/>
    </row>
    <row r="130" spans="1:18" ht="15.75" customHeight="1">
      <c r="A130" s="26"/>
      <c r="B130" s="438"/>
      <c r="C130" s="26"/>
      <c r="D130" s="405"/>
      <c r="E130" s="548"/>
      <c r="F130" s="548"/>
      <c r="G130" s="548"/>
      <c r="H130" s="549"/>
      <c r="I130" s="548"/>
      <c r="J130" s="26"/>
      <c r="K130" s="410"/>
      <c r="L130" s="26"/>
      <c r="M130" s="26"/>
      <c r="N130" s="26"/>
      <c r="O130" s="26"/>
      <c r="P130" s="26"/>
      <c r="Q130" s="26"/>
      <c r="R130" s="26"/>
    </row>
    <row r="131" spans="1:18" ht="15.75" customHeight="1">
      <c r="A131" s="26"/>
      <c r="B131" s="438"/>
      <c r="C131" s="26"/>
      <c r="D131" s="405"/>
      <c r="E131" s="548"/>
      <c r="F131" s="548"/>
      <c r="G131" s="548"/>
      <c r="H131" s="549"/>
      <c r="I131" s="548"/>
      <c r="J131" s="26"/>
      <c r="K131" s="410"/>
      <c r="L131" s="26"/>
      <c r="M131" s="26"/>
      <c r="N131" s="26"/>
      <c r="O131" s="26"/>
      <c r="P131" s="26"/>
      <c r="Q131" s="26"/>
      <c r="R131" s="26"/>
    </row>
    <row r="132" spans="1:18" ht="15.75" customHeight="1">
      <c r="A132" s="26"/>
      <c r="B132" s="438"/>
      <c r="C132" s="26"/>
      <c r="D132" s="405"/>
      <c r="E132" s="548"/>
      <c r="F132" s="548"/>
      <c r="G132" s="548"/>
      <c r="H132" s="549"/>
      <c r="I132" s="548"/>
      <c r="J132" s="26"/>
      <c r="K132" s="410"/>
      <c r="L132" s="26"/>
      <c r="M132" s="26"/>
      <c r="N132" s="26"/>
      <c r="O132" s="26"/>
      <c r="P132" s="26"/>
      <c r="Q132" s="26"/>
      <c r="R132" s="26"/>
    </row>
    <row r="133" spans="1:18" ht="15.75" customHeight="1">
      <c r="A133" s="26"/>
      <c r="B133" s="438"/>
      <c r="C133" s="26"/>
      <c r="D133" s="405"/>
      <c r="E133" s="548"/>
      <c r="F133" s="548"/>
      <c r="G133" s="548"/>
      <c r="H133" s="549"/>
      <c r="I133" s="548"/>
      <c r="J133" s="26"/>
      <c r="K133" s="410"/>
      <c r="L133" s="26"/>
      <c r="M133" s="26"/>
      <c r="N133" s="26"/>
      <c r="O133" s="26"/>
      <c r="P133" s="26"/>
      <c r="Q133" s="26"/>
      <c r="R133" s="26"/>
    </row>
    <row r="134" spans="1:18" ht="15.75" customHeight="1">
      <c r="A134" s="26"/>
      <c r="B134" s="438"/>
      <c r="C134" s="26"/>
      <c r="D134" s="405"/>
      <c r="E134" s="548"/>
      <c r="F134" s="548"/>
      <c r="G134" s="548"/>
      <c r="H134" s="549"/>
      <c r="I134" s="548"/>
      <c r="J134" s="26"/>
      <c r="K134" s="410"/>
      <c r="L134" s="26"/>
      <c r="M134" s="26"/>
      <c r="N134" s="26"/>
      <c r="O134" s="26"/>
      <c r="P134" s="26"/>
      <c r="Q134" s="26"/>
      <c r="R134" s="26"/>
    </row>
    <row r="135" spans="1:18" ht="15.75" customHeight="1">
      <c r="A135" s="26"/>
      <c r="B135" s="438"/>
      <c r="C135" s="26"/>
      <c r="D135" s="405"/>
      <c r="E135" s="548"/>
      <c r="F135" s="548"/>
      <c r="G135" s="548"/>
      <c r="H135" s="549"/>
      <c r="I135" s="548"/>
      <c r="J135" s="26"/>
      <c r="K135" s="410"/>
      <c r="L135" s="26"/>
      <c r="M135" s="26"/>
      <c r="N135" s="26"/>
      <c r="O135" s="26"/>
      <c r="P135" s="26"/>
      <c r="Q135" s="26"/>
      <c r="R135" s="26"/>
    </row>
    <row r="136" spans="1:18" ht="15.75" customHeight="1">
      <c r="A136" s="26"/>
      <c r="B136" s="438"/>
      <c r="C136" s="26"/>
      <c r="D136" s="405"/>
      <c r="E136" s="548"/>
      <c r="F136" s="548"/>
      <c r="G136" s="548"/>
      <c r="H136" s="549"/>
      <c r="I136" s="548"/>
      <c r="J136" s="26"/>
      <c r="K136" s="410"/>
      <c r="L136" s="26"/>
      <c r="M136" s="26"/>
      <c r="N136" s="26"/>
      <c r="O136" s="26"/>
      <c r="P136" s="26"/>
      <c r="Q136" s="26"/>
      <c r="R136" s="26"/>
    </row>
    <row r="137" spans="1:18" ht="15.75" customHeight="1">
      <c r="A137" s="26"/>
      <c r="B137" s="438"/>
      <c r="C137" s="26"/>
      <c r="D137" s="405"/>
      <c r="E137" s="548"/>
      <c r="F137" s="548"/>
      <c r="G137" s="548"/>
      <c r="H137" s="549"/>
      <c r="I137" s="548"/>
      <c r="J137" s="26"/>
      <c r="K137" s="410"/>
      <c r="L137" s="26"/>
      <c r="M137" s="26"/>
      <c r="N137" s="26"/>
      <c r="O137" s="26"/>
      <c r="P137" s="26"/>
      <c r="Q137" s="26"/>
      <c r="R137" s="26"/>
    </row>
    <row r="138" spans="1:18" ht="15.75" customHeight="1">
      <c r="A138" s="26"/>
      <c r="B138" s="438"/>
      <c r="C138" s="26"/>
      <c r="D138" s="405"/>
      <c r="E138" s="548"/>
      <c r="F138" s="548"/>
      <c r="G138" s="548"/>
      <c r="H138" s="549"/>
      <c r="I138" s="548"/>
      <c r="J138" s="26"/>
      <c r="K138" s="410"/>
      <c r="L138" s="26"/>
      <c r="M138" s="26"/>
      <c r="N138" s="26"/>
      <c r="O138" s="26"/>
      <c r="P138" s="26"/>
      <c r="Q138" s="26"/>
      <c r="R138" s="26"/>
    </row>
    <row r="139" spans="1:18" ht="15.75" customHeight="1">
      <c r="A139" s="26"/>
      <c r="B139" s="438"/>
      <c r="C139" s="26"/>
      <c r="D139" s="405"/>
      <c r="E139" s="548"/>
      <c r="F139" s="548"/>
      <c r="G139" s="548"/>
      <c r="H139" s="549"/>
      <c r="I139" s="548"/>
      <c r="J139" s="26"/>
      <c r="K139" s="410"/>
      <c r="L139" s="26"/>
      <c r="M139" s="26"/>
      <c r="N139" s="26"/>
      <c r="O139" s="26"/>
      <c r="P139" s="26"/>
      <c r="Q139" s="26"/>
      <c r="R139" s="26"/>
    </row>
    <row r="140" spans="1:18" ht="15.75" customHeight="1">
      <c r="A140" s="26"/>
      <c r="B140" s="438"/>
      <c r="C140" s="26"/>
      <c r="D140" s="405"/>
      <c r="E140" s="548"/>
      <c r="F140" s="548"/>
      <c r="G140" s="548"/>
      <c r="H140" s="549"/>
      <c r="I140" s="548"/>
      <c r="J140" s="26"/>
      <c r="K140" s="410"/>
      <c r="L140" s="26"/>
      <c r="M140" s="26"/>
      <c r="N140" s="26"/>
      <c r="O140" s="26"/>
      <c r="P140" s="26"/>
      <c r="Q140" s="26"/>
      <c r="R140" s="26"/>
    </row>
    <row r="141" spans="1:18" ht="15.75" customHeight="1">
      <c r="A141" s="26"/>
      <c r="B141" s="438"/>
      <c r="C141" s="26"/>
      <c r="D141" s="405"/>
      <c r="E141" s="548"/>
      <c r="F141" s="548"/>
      <c r="G141" s="548"/>
      <c r="H141" s="549"/>
      <c r="I141" s="548"/>
      <c r="J141" s="26"/>
      <c r="K141" s="410"/>
      <c r="L141" s="26"/>
      <c r="M141" s="26"/>
      <c r="N141" s="26"/>
      <c r="O141" s="26"/>
      <c r="P141" s="26"/>
      <c r="Q141" s="26"/>
      <c r="R141" s="26"/>
    </row>
    <row r="142" spans="1:18" ht="15.75" customHeight="1">
      <c r="A142" s="26"/>
      <c r="B142" s="438"/>
      <c r="C142" s="26"/>
      <c r="D142" s="405"/>
      <c r="E142" s="548"/>
      <c r="F142" s="548"/>
      <c r="G142" s="548"/>
      <c r="H142" s="549"/>
      <c r="I142" s="548"/>
      <c r="J142" s="26"/>
      <c r="K142" s="410"/>
      <c r="L142" s="26"/>
      <c r="M142" s="26"/>
      <c r="N142" s="26"/>
      <c r="O142" s="26"/>
      <c r="P142" s="26"/>
      <c r="Q142" s="26"/>
      <c r="R142" s="26"/>
    </row>
    <row r="143" spans="1:18" ht="15.75" customHeight="1">
      <c r="A143" s="26"/>
      <c r="B143" s="438"/>
      <c r="C143" s="26"/>
      <c r="D143" s="405"/>
      <c r="E143" s="548"/>
      <c r="F143" s="548"/>
      <c r="G143" s="548"/>
      <c r="H143" s="549"/>
      <c r="I143" s="548"/>
      <c r="J143" s="26"/>
      <c r="K143" s="410"/>
      <c r="L143" s="26"/>
      <c r="M143" s="26"/>
      <c r="N143" s="26"/>
      <c r="O143" s="26"/>
      <c r="P143" s="26"/>
      <c r="Q143" s="26"/>
      <c r="R143" s="26"/>
    </row>
    <row r="144" spans="1:18" ht="15.75" customHeight="1">
      <c r="A144" s="26"/>
      <c r="B144" s="438"/>
      <c r="C144" s="26"/>
      <c r="D144" s="405"/>
      <c r="E144" s="548"/>
      <c r="F144" s="548"/>
      <c r="G144" s="548"/>
      <c r="H144" s="549"/>
      <c r="I144" s="548"/>
      <c r="J144" s="26"/>
      <c r="K144" s="410"/>
      <c r="L144" s="26"/>
      <c r="M144" s="26"/>
      <c r="N144" s="26"/>
      <c r="O144" s="26"/>
      <c r="P144" s="26"/>
      <c r="Q144" s="26"/>
      <c r="R144" s="26"/>
    </row>
    <row r="145" spans="1:18" ht="15.75" customHeight="1">
      <c r="A145" s="26"/>
      <c r="B145" s="438"/>
      <c r="C145" s="26"/>
      <c r="D145" s="405"/>
      <c r="E145" s="548"/>
      <c r="F145" s="548"/>
      <c r="G145" s="548"/>
      <c r="H145" s="549"/>
      <c r="I145" s="548"/>
      <c r="J145" s="26"/>
      <c r="K145" s="410"/>
      <c r="L145" s="26"/>
      <c r="M145" s="26"/>
      <c r="N145" s="26"/>
      <c r="O145" s="26"/>
      <c r="P145" s="26"/>
      <c r="Q145" s="26"/>
      <c r="R145" s="26"/>
    </row>
    <row r="146" spans="1:18" ht="15.75" customHeight="1">
      <c r="A146" s="26"/>
      <c r="B146" s="438"/>
      <c r="C146" s="26"/>
      <c r="D146" s="405"/>
      <c r="E146" s="548"/>
      <c r="F146" s="548"/>
      <c r="G146" s="548"/>
      <c r="H146" s="549"/>
      <c r="I146" s="548"/>
      <c r="J146" s="26"/>
      <c r="K146" s="410"/>
      <c r="L146" s="26"/>
      <c r="M146" s="26"/>
      <c r="N146" s="26"/>
      <c r="O146" s="26"/>
      <c r="P146" s="26"/>
      <c r="Q146" s="26"/>
      <c r="R146" s="26"/>
    </row>
    <row r="147" spans="1:18" ht="15.75" customHeight="1">
      <c r="A147" s="26"/>
      <c r="B147" s="438"/>
      <c r="C147" s="26"/>
      <c r="D147" s="405"/>
      <c r="E147" s="548"/>
      <c r="F147" s="548"/>
      <c r="G147" s="548"/>
      <c r="H147" s="549"/>
      <c r="I147" s="548"/>
      <c r="J147" s="26"/>
      <c r="K147" s="410"/>
      <c r="L147" s="26"/>
      <c r="M147" s="26"/>
      <c r="N147" s="26"/>
      <c r="O147" s="26"/>
      <c r="P147" s="26"/>
      <c r="Q147" s="26"/>
      <c r="R147" s="26"/>
    </row>
    <row r="148" spans="1:18" ht="15.75" customHeight="1">
      <c r="A148" s="26"/>
      <c r="B148" s="438"/>
      <c r="C148" s="26"/>
      <c r="D148" s="405"/>
      <c r="E148" s="548"/>
      <c r="F148" s="548"/>
      <c r="G148" s="548"/>
      <c r="H148" s="549"/>
      <c r="I148" s="548"/>
      <c r="J148" s="26"/>
      <c r="K148" s="410"/>
      <c r="L148" s="26"/>
      <c r="M148" s="26"/>
      <c r="N148" s="26"/>
      <c r="O148" s="26"/>
      <c r="P148" s="26"/>
      <c r="Q148" s="26"/>
      <c r="R148" s="26"/>
    </row>
    <row r="149" spans="1:18" ht="15.75" customHeight="1">
      <c r="A149" s="26"/>
      <c r="B149" s="438"/>
      <c r="C149" s="26"/>
      <c r="D149" s="405"/>
      <c r="E149" s="548"/>
      <c r="F149" s="548"/>
      <c r="G149" s="548"/>
      <c r="H149" s="549"/>
      <c r="I149" s="548"/>
      <c r="J149" s="26"/>
      <c r="K149" s="410"/>
      <c r="L149" s="26"/>
      <c r="M149" s="26"/>
      <c r="N149" s="26"/>
      <c r="O149" s="26"/>
      <c r="P149" s="26"/>
      <c r="Q149" s="26"/>
      <c r="R149" s="26"/>
    </row>
    <row r="150" spans="1:18" ht="15.75" customHeight="1">
      <c r="A150" s="26"/>
      <c r="B150" s="438"/>
      <c r="C150" s="26"/>
      <c r="D150" s="405"/>
      <c r="E150" s="548"/>
      <c r="F150" s="548"/>
      <c r="G150" s="548"/>
      <c r="H150" s="549"/>
      <c r="I150" s="548"/>
      <c r="J150" s="26"/>
      <c r="K150" s="410"/>
      <c r="L150" s="26"/>
      <c r="M150" s="26"/>
      <c r="N150" s="26"/>
      <c r="O150" s="26"/>
      <c r="P150" s="26"/>
      <c r="Q150" s="26"/>
      <c r="R150" s="26"/>
    </row>
    <row r="151" spans="1:18" ht="15.75" customHeight="1">
      <c r="A151" s="26"/>
      <c r="B151" s="438"/>
      <c r="C151" s="26"/>
      <c r="D151" s="405"/>
      <c r="E151" s="548"/>
      <c r="F151" s="548"/>
      <c r="G151" s="548"/>
      <c r="H151" s="549"/>
      <c r="I151" s="548"/>
      <c r="J151" s="26"/>
      <c r="K151" s="410"/>
      <c r="L151" s="26"/>
      <c r="M151" s="26"/>
      <c r="N151" s="26"/>
      <c r="O151" s="26"/>
      <c r="P151" s="26"/>
      <c r="Q151" s="26"/>
      <c r="R151" s="26"/>
    </row>
    <row r="152" spans="1:18" ht="15.75" customHeight="1">
      <c r="A152" s="26"/>
      <c r="B152" s="438"/>
      <c r="C152" s="26"/>
      <c r="D152" s="405"/>
      <c r="E152" s="548"/>
      <c r="F152" s="548"/>
      <c r="G152" s="548"/>
      <c r="H152" s="549"/>
      <c r="I152" s="548"/>
      <c r="J152" s="26"/>
      <c r="K152" s="410"/>
      <c r="L152" s="26"/>
      <c r="M152" s="26"/>
      <c r="N152" s="26"/>
      <c r="O152" s="26"/>
      <c r="P152" s="26"/>
      <c r="Q152" s="26"/>
      <c r="R152" s="26"/>
    </row>
    <row r="153" spans="1:18" ht="15.75" customHeight="1">
      <c r="A153" s="26"/>
      <c r="B153" s="438"/>
      <c r="C153" s="26"/>
      <c r="D153" s="405"/>
      <c r="E153" s="548"/>
      <c r="F153" s="548"/>
      <c r="G153" s="548"/>
      <c r="H153" s="549"/>
      <c r="I153" s="548"/>
      <c r="J153" s="26"/>
      <c r="K153" s="410"/>
      <c r="L153" s="26"/>
      <c r="M153" s="26"/>
      <c r="N153" s="26"/>
      <c r="O153" s="26"/>
      <c r="P153" s="26"/>
      <c r="Q153" s="26"/>
      <c r="R153" s="26"/>
    </row>
    <row r="154" spans="1:18" ht="15.75" customHeight="1">
      <c r="A154" s="26"/>
      <c r="B154" s="438"/>
      <c r="C154" s="26"/>
      <c r="D154" s="405"/>
      <c r="E154" s="548"/>
      <c r="F154" s="548"/>
      <c r="G154" s="548"/>
      <c r="H154" s="549"/>
      <c r="I154" s="548"/>
      <c r="J154" s="26"/>
      <c r="K154" s="410"/>
      <c r="L154" s="26"/>
      <c r="M154" s="26"/>
      <c r="N154" s="26"/>
      <c r="O154" s="26"/>
      <c r="P154" s="26"/>
      <c r="Q154" s="26"/>
      <c r="R154" s="26"/>
    </row>
    <row r="155" spans="1:18" ht="15.75" customHeight="1">
      <c r="A155" s="26"/>
      <c r="B155" s="438"/>
      <c r="C155" s="26"/>
      <c r="D155" s="405"/>
      <c r="E155" s="548"/>
      <c r="F155" s="548"/>
      <c r="G155" s="548"/>
      <c r="H155" s="549"/>
      <c r="I155" s="548"/>
      <c r="J155" s="26"/>
      <c r="K155" s="410"/>
      <c r="L155" s="26"/>
      <c r="M155" s="26"/>
      <c r="N155" s="26"/>
      <c r="O155" s="26"/>
      <c r="P155" s="26"/>
      <c r="Q155" s="26"/>
      <c r="R155" s="26"/>
    </row>
    <row r="156" spans="1:18" ht="15.75" customHeight="1">
      <c r="A156" s="26"/>
      <c r="B156" s="438"/>
      <c r="C156" s="26"/>
      <c r="D156" s="405"/>
      <c r="E156" s="548"/>
      <c r="F156" s="548"/>
      <c r="G156" s="548"/>
      <c r="H156" s="549"/>
      <c r="I156" s="548"/>
      <c r="J156" s="26"/>
      <c r="K156" s="410"/>
      <c r="L156" s="26"/>
      <c r="M156" s="26"/>
      <c r="N156" s="26"/>
      <c r="O156" s="26"/>
      <c r="P156" s="26"/>
      <c r="Q156" s="26"/>
      <c r="R156" s="26"/>
    </row>
    <row r="157" spans="1:18" ht="15.75" customHeight="1">
      <c r="A157" s="26"/>
      <c r="B157" s="438"/>
      <c r="C157" s="26"/>
      <c r="D157" s="405"/>
      <c r="E157" s="548"/>
      <c r="F157" s="548"/>
      <c r="G157" s="548"/>
      <c r="H157" s="549"/>
      <c r="I157" s="548"/>
      <c r="J157" s="26"/>
      <c r="K157" s="410"/>
      <c r="L157" s="26"/>
      <c r="M157" s="26"/>
      <c r="N157" s="26"/>
      <c r="O157" s="26"/>
      <c r="P157" s="26"/>
      <c r="Q157" s="26"/>
      <c r="R157" s="26"/>
    </row>
    <row r="158" spans="1:18" ht="15.75" customHeight="1">
      <c r="A158" s="26"/>
      <c r="B158" s="438"/>
      <c r="C158" s="26"/>
      <c r="D158" s="405"/>
      <c r="E158" s="548"/>
      <c r="F158" s="548"/>
      <c r="G158" s="548"/>
      <c r="H158" s="549"/>
      <c r="I158" s="548"/>
      <c r="J158" s="26"/>
      <c r="K158" s="410"/>
      <c r="L158" s="26"/>
      <c r="M158" s="26"/>
      <c r="N158" s="26"/>
      <c r="O158" s="26"/>
      <c r="P158" s="26"/>
      <c r="Q158" s="26"/>
      <c r="R158" s="26"/>
    </row>
    <row r="159" spans="1:18" ht="15.75" customHeight="1">
      <c r="A159" s="26"/>
      <c r="B159" s="438"/>
      <c r="C159" s="26"/>
      <c r="D159" s="405"/>
      <c r="E159" s="548"/>
      <c r="F159" s="548"/>
      <c r="G159" s="548"/>
      <c r="H159" s="549"/>
      <c r="I159" s="548"/>
      <c r="J159" s="26"/>
      <c r="K159" s="410"/>
      <c r="L159" s="26"/>
      <c r="M159" s="26"/>
      <c r="N159" s="26"/>
      <c r="O159" s="26"/>
      <c r="P159" s="26"/>
      <c r="Q159" s="26"/>
      <c r="R159" s="26"/>
    </row>
    <row r="160" spans="1:18" ht="15.75" customHeight="1">
      <c r="A160" s="26"/>
      <c r="B160" s="438"/>
      <c r="C160" s="26"/>
      <c r="D160" s="405"/>
      <c r="E160" s="548"/>
      <c r="F160" s="548"/>
      <c r="G160" s="548"/>
      <c r="H160" s="549"/>
      <c r="I160" s="548"/>
      <c r="J160" s="26"/>
      <c r="K160" s="410"/>
      <c r="L160" s="26"/>
      <c r="M160" s="26"/>
      <c r="N160" s="26"/>
      <c r="O160" s="26"/>
      <c r="P160" s="26"/>
      <c r="Q160" s="26"/>
      <c r="R160" s="26"/>
    </row>
    <row r="161" spans="1:18" ht="15.75" customHeight="1">
      <c r="A161" s="26"/>
      <c r="B161" s="438"/>
      <c r="C161" s="26"/>
      <c r="D161" s="405"/>
      <c r="E161" s="548"/>
      <c r="F161" s="548"/>
      <c r="G161" s="548"/>
      <c r="H161" s="549"/>
      <c r="I161" s="548"/>
      <c r="J161" s="26"/>
      <c r="K161" s="410"/>
      <c r="L161" s="26"/>
      <c r="M161" s="26"/>
      <c r="N161" s="26"/>
      <c r="O161" s="26"/>
      <c r="P161" s="26"/>
      <c r="Q161" s="26"/>
      <c r="R161" s="26"/>
    </row>
    <row r="162" spans="1:18" ht="15.75" customHeight="1">
      <c r="A162" s="26"/>
      <c r="B162" s="438"/>
      <c r="C162" s="26"/>
      <c r="D162" s="405"/>
      <c r="E162" s="548"/>
      <c r="F162" s="548"/>
      <c r="G162" s="548"/>
      <c r="H162" s="549"/>
      <c r="I162" s="548"/>
      <c r="J162" s="26"/>
      <c r="K162" s="410"/>
      <c r="L162" s="26"/>
      <c r="M162" s="26"/>
      <c r="N162" s="26"/>
      <c r="O162" s="26"/>
      <c r="P162" s="26"/>
      <c r="Q162" s="26"/>
      <c r="R162" s="26"/>
    </row>
    <row r="163" spans="1:18" ht="15.75" customHeight="1">
      <c r="A163" s="26"/>
      <c r="B163" s="438"/>
      <c r="C163" s="26"/>
      <c r="D163" s="405"/>
      <c r="E163" s="548"/>
      <c r="F163" s="548"/>
      <c r="G163" s="548"/>
      <c r="H163" s="549"/>
      <c r="I163" s="548"/>
      <c r="J163" s="26"/>
      <c r="K163" s="410"/>
      <c r="L163" s="26"/>
      <c r="M163" s="26"/>
      <c r="N163" s="26"/>
      <c r="O163" s="26"/>
      <c r="P163" s="26"/>
      <c r="Q163" s="26"/>
      <c r="R163" s="26"/>
    </row>
    <row r="164" spans="1:18" ht="15.75" customHeight="1">
      <c r="A164" s="26"/>
      <c r="B164" s="438"/>
      <c r="C164" s="26"/>
      <c r="D164" s="405"/>
      <c r="E164" s="548"/>
      <c r="F164" s="548"/>
      <c r="G164" s="548"/>
      <c r="H164" s="549"/>
      <c r="I164" s="548"/>
      <c r="J164" s="26"/>
      <c r="K164" s="410"/>
      <c r="L164" s="26"/>
      <c r="M164" s="26"/>
      <c r="N164" s="26"/>
      <c r="O164" s="26"/>
      <c r="P164" s="26"/>
      <c r="Q164" s="26"/>
      <c r="R164" s="26"/>
    </row>
    <row r="165" spans="1:18" ht="15.75" customHeight="1">
      <c r="A165" s="26"/>
      <c r="B165" s="438"/>
      <c r="C165" s="26"/>
      <c r="D165" s="405"/>
      <c r="E165" s="548"/>
      <c r="F165" s="548"/>
      <c r="G165" s="548"/>
      <c r="H165" s="549"/>
      <c r="I165" s="548"/>
      <c r="J165" s="26"/>
      <c r="K165" s="410"/>
      <c r="L165" s="26"/>
      <c r="M165" s="26"/>
      <c r="N165" s="26"/>
      <c r="O165" s="26"/>
      <c r="P165" s="26"/>
      <c r="Q165" s="26"/>
      <c r="R165" s="26"/>
    </row>
    <row r="166" spans="1:18" ht="15.75" customHeight="1">
      <c r="A166" s="26"/>
      <c r="B166" s="438"/>
      <c r="C166" s="26"/>
      <c r="D166" s="405"/>
      <c r="E166" s="548"/>
      <c r="F166" s="548"/>
      <c r="G166" s="548"/>
      <c r="H166" s="549"/>
      <c r="I166" s="548"/>
      <c r="J166" s="26"/>
      <c r="K166" s="410"/>
      <c r="L166" s="26"/>
      <c r="M166" s="26"/>
      <c r="N166" s="26"/>
      <c r="O166" s="26"/>
      <c r="P166" s="26"/>
      <c r="Q166" s="26"/>
      <c r="R166" s="26"/>
    </row>
    <row r="167" spans="1:18" ht="15.75" customHeight="1">
      <c r="A167" s="26"/>
      <c r="B167" s="438"/>
      <c r="C167" s="26"/>
      <c r="D167" s="405"/>
      <c r="E167" s="548"/>
      <c r="F167" s="548"/>
      <c r="G167" s="548"/>
      <c r="H167" s="549"/>
      <c r="I167" s="548"/>
      <c r="J167" s="26"/>
      <c r="K167" s="410"/>
      <c r="L167" s="26"/>
      <c r="M167" s="26"/>
      <c r="N167" s="26"/>
      <c r="O167" s="26"/>
      <c r="P167" s="26"/>
      <c r="Q167" s="26"/>
      <c r="R167" s="26"/>
    </row>
    <row r="168" spans="1:18" ht="15.75" customHeight="1">
      <c r="A168" s="26"/>
      <c r="B168" s="438"/>
      <c r="C168" s="26"/>
      <c r="D168" s="405"/>
      <c r="E168" s="548"/>
      <c r="F168" s="548"/>
      <c r="G168" s="548"/>
      <c r="H168" s="549"/>
      <c r="I168" s="548"/>
      <c r="J168" s="26"/>
      <c r="K168" s="410"/>
      <c r="L168" s="26"/>
      <c r="M168" s="26"/>
      <c r="N168" s="26"/>
      <c r="O168" s="26"/>
      <c r="P168" s="26"/>
      <c r="Q168" s="26"/>
      <c r="R168" s="26"/>
    </row>
    <row r="169" spans="1:18" ht="15.75" customHeight="1">
      <c r="A169" s="26"/>
      <c r="B169" s="438"/>
      <c r="C169" s="26"/>
      <c r="D169" s="405"/>
      <c r="E169" s="548"/>
      <c r="F169" s="548"/>
      <c r="G169" s="548"/>
      <c r="H169" s="549"/>
      <c r="I169" s="548"/>
      <c r="J169" s="26"/>
      <c r="K169" s="410"/>
      <c r="L169" s="26"/>
      <c r="M169" s="26"/>
      <c r="N169" s="26"/>
      <c r="O169" s="26"/>
      <c r="P169" s="26"/>
      <c r="Q169" s="26"/>
      <c r="R169" s="26"/>
    </row>
    <row r="170" spans="1:18" ht="15.75" customHeight="1">
      <c r="A170" s="26"/>
      <c r="B170" s="438"/>
      <c r="C170" s="26"/>
      <c r="D170" s="405"/>
      <c r="E170" s="548"/>
      <c r="F170" s="548"/>
      <c r="G170" s="548"/>
      <c r="H170" s="549"/>
      <c r="I170" s="548"/>
      <c r="J170" s="26"/>
      <c r="K170" s="410"/>
      <c r="L170" s="26"/>
      <c r="M170" s="26"/>
      <c r="N170" s="26"/>
      <c r="O170" s="26"/>
      <c r="P170" s="26"/>
      <c r="Q170" s="26"/>
      <c r="R170" s="26"/>
    </row>
    <row r="171" spans="1:18" ht="15.75" customHeight="1">
      <c r="A171" s="26"/>
      <c r="B171" s="438"/>
      <c r="C171" s="26"/>
      <c r="D171" s="405"/>
      <c r="E171" s="548"/>
      <c r="F171" s="548"/>
      <c r="G171" s="548"/>
      <c r="H171" s="549"/>
      <c r="I171" s="548"/>
      <c r="J171" s="26"/>
      <c r="K171" s="410"/>
      <c r="L171" s="26"/>
      <c r="M171" s="26"/>
      <c r="N171" s="26"/>
      <c r="O171" s="26"/>
      <c r="P171" s="26"/>
      <c r="Q171" s="26"/>
      <c r="R171" s="26"/>
    </row>
    <row r="172" spans="1:18" ht="15.75" customHeight="1">
      <c r="A172" s="26"/>
      <c r="B172" s="438"/>
      <c r="C172" s="26"/>
      <c r="D172" s="405"/>
      <c r="E172" s="548"/>
      <c r="F172" s="548"/>
      <c r="G172" s="548"/>
      <c r="H172" s="549"/>
      <c r="I172" s="548"/>
      <c r="J172" s="26"/>
      <c r="K172" s="410"/>
      <c r="L172" s="26"/>
      <c r="M172" s="26"/>
      <c r="N172" s="26"/>
      <c r="O172" s="26"/>
      <c r="P172" s="26"/>
      <c r="Q172" s="26"/>
      <c r="R172" s="26"/>
    </row>
    <row r="173" spans="1:18" ht="15.75" customHeight="1">
      <c r="A173" s="26"/>
      <c r="B173" s="438"/>
      <c r="C173" s="26"/>
      <c r="D173" s="405"/>
      <c r="E173" s="548"/>
      <c r="F173" s="548"/>
      <c r="G173" s="548"/>
      <c r="H173" s="549"/>
      <c r="I173" s="548"/>
      <c r="J173" s="26"/>
      <c r="K173" s="410"/>
      <c r="L173" s="26"/>
      <c r="M173" s="26"/>
      <c r="N173" s="26"/>
      <c r="O173" s="26"/>
      <c r="P173" s="26"/>
      <c r="Q173" s="26"/>
      <c r="R173" s="26"/>
    </row>
    <row r="174" spans="1:18" ht="15.75" customHeight="1">
      <c r="A174" s="26"/>
      <c r="B174" s="438"/>
      <c r="C174" s="26"/>
      <c r="D174" s="405"/>
      <c r="E174" s="548"/>
      <c r="F174" s="548"/>
      <c r="G174" s="548"/>
      <c r="H174" s="549"/>
      <c r="I174" s="548"/>
      <c r="J174" s="26"/>
      <c r="K174" s="410"/>
      <c r="L174" s="26"/>
      <c r="M174" s="26"/>
      <c r="N174" s="26"/>
      <c r="O174" s="26"/>
      <c r="P174" s="26"/>
      <c r="Q174" s="26"/>
      <c r="R174" s="26"/>
    </row>
    <row r="175" spans="1:18" ht="15.75" customHeight="1">
      <c r="A175" s="26"/>
      <c r="B175" s="438"/>
      <c r="C175" s="26"/>
      <c r="D175" s="405"/>
      <c r="E175" s="548"/>
      <c r="F175" s="548"/>
      <c r="G175" s="548"/>
      <c r="H175" s="549"/>
      <c r="I175" s="548"/>
      <c r="J175" s="26"/>
      <c r="K175" s="410"/>
      <c r="L175" s="26"/>
      <c r="M175" s="26"/>
      <c r="N175" s="26"/>
      <c r="O175" s="26"/>
      <c r="P175" s="26"/>
      <c r="Q175" s="26"/>
      <c r="R175" s="26"/>
    </row>
    <row r="176" spans="1:18" ht="15.75" customHeight="1">
      <c r="A176" s="26"/>
      <c r="B176" s="438"/>
      <c r="C176" s="26"/>
      <c r="D176" s="405"/>
      <c r="E176" s="548"/>
      <c r="F176" s="548"/>
      <c r="G176" s="548"/>
      <c r="H176" s="549"/>
      <c r="I176" s="548"/>
      <c r="J176" s="26"/>
      <c r="K176" s="410"/>
      <c r="L176" s="26"/>
      <c r="M176" s="26"/>
      <c r="N176" s="26"/>
      <c r="O176" s="26"/>
      <c r="P176" s="26"/>
      <c r="Q176" s="26"/>
      <c r="R176" s="26"/>
    </row>
    <row r="177" spans="1:18" ht="15.75" customHeight="1">
      <c r="A177" s="26"/>
      <c r="B177" s="438"/>
      <c r="C177" s="26"/>
      <c r="D177" s="405"/>
      <c r="E177" s="548"/>
      <c r="F177" s="548"/>
      <c r="G177" s="548"/>
      <c r="H177" s="549"/>
      <c r="I177" s="548"/>
      <c r="J177" s="26"/>
      <c r="K177" s="410"/>
      <c r="L177" s="26"/>
      <c r="M177" s="26"/>
      <c r="N177" s="26"/>
      <c r="O177" s="26"/>
      <c r="P177" s="26"/>
      <c r="Q177" s="26"/>
      <c r="R177" s="26"/>
    </row>
    <row r="178" spans="1:18" ht="15.75" customHeight="1">
      <c r="A178" s="26"/>
      <c r="B178" s="438"/>
      <c r="C178" s="26"/>
      <c r="D178" s="405"/>
      <c r="E178" s="548"/>
      <c r="F178" s="548"/>
      <c r="G178" s="548"/>
      <c r="H178" s="549"/>
      <c r="I178" s="548"/>
      <c r="J178" s="26"/>
      <c r="K178" s="410"/>
      <c r="L178" s="26"/>
      <c r="M178" s="26"/>
      <c r="N178" s="26"/>
      <c r="O178" s="26"/>
      <c r="P178" s="26"/>
      <c r="Q178" s="26"/>
      <c r="R178" s="26"/>
    </row>
    <row r="179" spans="1:18" ht="15.75" customHeight="1">
      <c r="A179" s="26"/>
      <c r="B179" s="438"/>
      <c r="C179" s="26"/>
      <c r="D179" s="405"/>
      <c r="E179" s="548"/>
      <c r="F179" s="548"/>
      <c r="G179" s="548"/>
      <c r="H179" s="549"/>
      <c r="I179" s="548"/>
      <c r="J179" s="26"/>
      <c r="K179" s="410"/>
      <c r="L179" s="26"/>
      <c r="M179" s="26"/>
      <c r="N179" s="26"/>
      <c r="O179" s="26"/>
      <c r="P179" s="26"/>
      <c r="Q179" s="26"/>
      <c r="R179" s="26"/>
    </row>
    <row r="180" spans="1:18" ht="15.75" customHeight="1">
      <c r="A180" s="26"/>
      <c r="B180" s="438"/>
      <c r="C180" s="26"/>
      <c r="D180" s="405"/>
      <c r="E180" s="548"/>
      <c r="F180" s="548"/>
      <c r="G180" s="548"/>
      <c r="H180" s="549"/>
      <c r="I180" s="548"/>
      <c r="J180" s="26"/>
      <c r="K180" s="410"/>
      <c r="L180" s="26"/>
      <c r="M180" s="26"/>
      <c r="N180" s="26"/>
      <c r="O180" s="26"/>
      <c r="P180" s="26"/>
      <c r="Q180" s="26"/>
      <c r="R180" s="26"/>
    </row>
    <row r="181" spans="1:18" ht="15.75" customHeight="1">
      <c r="A181" s="26"/>
      <c r="B181" s="438"/>
      <c r="C181" s="26"/>
      <c r="D181" s="405"/>
      <c r="E181" s="548"/>
      <c r="F181" s="548"/>
      <c r="G181" s="548"/>
      <c r="H181" s="549"/>
      <c r="I181" s="548"/>
      <c r="J181" s="26"/>
      <c r="K181" s="410"/>
      <c r="L181" s="26"/>
      <c r="M181" s="26"/>
      <c r="N181" s="26"/>
      <c r="O181" s="26"/>
      <c r="P181" s="26"/>
      <c r="Q181" s="26"/>
      <c r="R181" s="26"/>
    </row>
    <row r="182" spans="1:18" ht="15.75" customHeight="1">
      <c r="A182" s="26"/>
      <c r="B182" s="438"/>
      <c r="C182" s="26"/>
      <c r="D182" s="405"/>
      <c r="E182" s="548"/>
      <c r="F182" s="548"/>
      <c r="G182" s="548"/>
      <c r="H182" s="549"/>
      <c r="I182" s="548"/>
      <c r="J182" s="26"/>
      <c r="K182" s="410"/>
      <c r="L182" s="26"/>
      <c r="M182" s="26"/>
      <c r="N182" s="26"/>
      <c r="O182" s="26"/>
      <c r="P182" s="26"/>
      <c r="Q182" s="26"/>
      <c r="R182" s="26"/>
    </row>
    <row r="183" spans="1:18" ht="15.75" customHeight="1">
      <c r="A183" s="26"/>
      <c r="B183" s="438"/>
      <c r="C183" s="26"/>
      <c r="D183" s="405"/>
      <c r="E183" s="548"/>
      <c r="F183" s="548"/>
      <c r="G183" s="548"/>
      <c r="H183" s="549"/>
      <c r="I183" s="548"/>
      <c r="J183" s="26"/>
      <c r="K183" s="410"/>
      <c r="L183" s="26"/>
      <c r="M183" s="26"/>
      <c r="N183" s="26"/>
      <c r="O183" s="26"/>
      <c r="P183" s="26"/>
      <c r="Q183" s="26"/>
      <c r="R183" s="26"/>
    </row>
    <row r="184" spans="1:18" ht="15.75" customHeight="1">
      <c r="A184" s="26"/>
      <c r="B184" s="438"/>
      <c r="C184" s="26"/>
      <c r="D184" s="405"/>
      <c r="E184" s="548"/>
      <c r="F184" s="548"/>
      <c r="G184" s="548"/>
      <c r="H184" s="549"/>
      <c r="I184" s="548"/>
      <c r="J184" s="26"/>
      <c r="K184" s="410"/>
      <c r="L184" s="26"/>
      <c r="M184" s="26"/>
      <c r="N184" s="26"/>
      <c r="O184" s="26"/>
      <c r="P184" s="26"/>
      <c r="Q184" s="26"/>
      <c r="R184" s="26"/>
    </row>
    <row r="185" spans="1:18" ht="15.75" customHeight="1">
      <c r="A185" s="26"/>
      <c r="B185" s="438"/>
      <c r="C185" s="26"/>
      <c r="D185" s="405"/>
      <c r="E185" s="548"/>
      <c r="F185" s="548"/>
      <c r="G185" s="548"/>
      <c r="H185" s="549"/>
      <c r="I185" s="548"/>
      <c r="J185" s="26"/>
      <c r="K185" s="410"/>
      <c r="L185" s="26"/>
      <c r="M185" s="26"/>
      <c r="N185" s="26"/>
      <c r="O185" s="26"/>
      <c r="P185" s="26"/>
      <c r="Q185" s="26"/>
      <c r="R185" s="26"/>
    </row>
    <row r="186" spans="1:18" ht="15.75" customHeight="1">
      <c r="A186" s="26"/>
      <c r="B186" s="438"/>
      <c r="C186" s="26"/>
      <c r="D186" s="405"/>
      <c r="E186" s="548"/>
      <c r="F186" s="548"/>
      <c r="G186" s="548"/>
      <c r="H186" s="549"/>
      <c r="I186" s="548"/>
      <c r="J186" s="26"/>
      <c r="K186" s="410"/>
      <c r="L186" s="26"/>
      <c r="M186" s="26"/>
      <c r="N186" s="26"/>
      <c r="O186" s="26"/>
      <c r="P186" s="26"/>
      <c r="Q186" s="26"/>
      <c r="R186" s="26"/>
    </row>
    <row r="187" spans="1:18" ht="15.75" customHeight="1">
      <c r="A187" s="26"/>
      <c r="B187" s="438"/>
      <c r="C187" s="26"/>
      <c r="D187" s="405"/>
      <c r="E187" s="548"/>
      <c r="F187" s="548"/>
      <c r="G187" s="548"/>
      <c r="H187" s="549"/>
      <c r="I187" s="548"/>
      <c r="J187" s="26"/>
      <c r="K187" s="410"/>
      <c r="L187" s="26"/>
      <c r="M187" s="26"/>
      <c r="N187" s="26"/>
      <c r="O187" s="26"/>
      <c r="P187" s="26"/>
      <c r="Q187" s="26"/>
      <c r="R187" s="26"/>
    </row>
    <row r="188" spans="1:18" ht="15.75" customHeight="1">
      <c r="A188" s="26"/>
      <c r="B188" s="438"/>
      <c r="C188" s="26"/>
      <c r="D188" s="405"/>
      <c r="E188" s="548"/>
      <c r="F188" s="548"/>
      <c r="G188" s="548"/>
      <c r="H188" s="549"/>
      <c r="I188" s="548"/>
      <c r="J188" s="26"/>
      <c r="K188" s="410"/>
      <c r="L188" s="26"/>
      <c r="M188" s="26"/>
      <c r="N188" s="26"/>
      <c r="O188" s="26"/>
      <c r="P188" s="26"/>
      <c r="Q188" s="26"/>
      <c r="R188" s="26"/>
    </row>
    <row r="189" spans="1:18" ht="15.75" customHeight="1">
      <c r="A189" s="26"/>
      <c r="B189" s="438"/>
      <c r="C189" s="26"/>
      <c r="D189" s="405"/>
      <c r="E189" s="548"/>
      <c r="F189" s="548"/>
      <c r="G189" s="548"/>
      <c r="H189" s="549"/>
      <c r="I189" s="548"/>
      <c r="J189" s="26"/>
      <c r="K189" s="410"/>
      <c r="L189" s="26"/>
      <c r="M189" s="26"/>
      <c r="N189" s="26"/>
      <c r="O189" s="26"/>
      <c r="P189" s="26"/>
      <c r="Q189" s="26"/>
      <c r="R189" s="26"/>
    </row>
    <row r="190" spans="1:18" ht="15.75" customHeight="1">
      <c r="A190" s="26"/>
      <c r="B190" s="438"/>
      <c r="C190" s="26"/>
      <c r="D190" s="405"/>
      <c r="E190" s="548"/>
      <c r="F190" s="548"/>
      <c r="G190" s="548"/>
      <c r="H190" s="549"/>
      <c r="I190" s="548"/>
      <c r="J190" s="26"/>
      <c r="K190" s="410"/>
      <c r="L190" s="26"/>
      <c r="M190" s="26"/>
      <c r="N190" s="26"/>
      <c r="O190" s="26"/>
      <c r="P190" s="26"/>
      <c r="Q190" s="26"/>
      <c r="R190" s="26"/>
    </row>
    <row r="191" spans="1:18" ht="15.75" customHeight="1">
      <c r="A191" s="26"/>
      <c r="B191" s="438"/>
      <c r="C191" s="26"/>
      <c r="D191" s="405"/>
      <c r="E191" s="548"/>
      <c r="F191" s="548"/>
      <c r="G191" s="548"/>
      <c r="H191" s="549"/>
      <c r="I191" s="548"/>
      <c r="J191" s="26"/>
      <c r="K191" s="410"/>
      <c r="L191" s="26"/>
      <c r="M191" s="26"/>
      <c r="N191" s="26"/>
      <c r="O191" s="26"/>
      <c r="P191" s="26"/>
      <c r="Q191" s="26"/>
      <c r="R191" s="26"/>
    </row>
    <row r="192" spans="1:18" ht="15.75" customHeight="1">
      <c r="A192" s="26"/>
      <c r="B192" s="438"/>
      <c r="C192" s="26"/>
      <c r="D192" s="405"/>
      <c r="E192" s="548"/>
      <c r="F192" s="548"/>
      <c r="G192" s="548"/>
      <c r="H192" s="549"/>
      <c r="I192" s="548"/>
      <c r="J192" s="26"/>
      <c r="K192" s="410"/>
      <c r="L192" s="26"/>
      <c r="M192" s="26"/>
      <c r="N192" s="26"/>
      <c r="O192" s="26"/>
      <c r="P192" s="26"/>
      <c r="Q192" s="26"/>
      <c r="R192" s="26"/>
    </row>
    <row r="193" spans="1:18" ht="15.75" customHeight="1">
      <c r="A193" s="26"/>
      <c r="B193" s="438"/>
      <c r="C193" s="26"/>
      <c r="D193" s="405"/>
      <c r="E193" s="548"/>
      <c r="F193" s="548"/>
      <c r="G193" s="548"/>
      <c r="H193" s="549"/>
      <c r="I193" s="548"/>
      <c r="J193" s="26"/>
      <c r="K193" s="410"/>
      <c r="L193" s="26"/>
      <c r="M193" s="26"/>
      <c r="N193" s="26"/>
      <c r="O193" s="26"/>
      <c r="P193" s="26"/>
      <c r="Q193" s="26"/>
      <c r="R193" s="26"/>
    </row>
    <row r="194" spans="1:18" ht="15.75" customHeight="1">
      <c r="A194" s="26"/>
      <c r="B194" s="438"/>
      <c r="C194" s="26"/>
      <c r="D194" s="405"/>
      <c r="E194" s="548"/>
      <c r="F194" s="548"/>
      <c r="G194" s="548"/>
      <c r="H194" s="549"/>
      <c r="I194" s="548"/>
      <c r="J194" s="26"/>
      <c r="K194" s="410"/>
      <c r="L194" s="26"/>
      <c r="M194" s="26"/>
      <c r="N194" s="26"/>
      <c r="O194" s="26"/>
      <c r="P194" s="26"/>
      <c r="Q194" s="26"/>
      <c r="R194" s="26"/>
    </row>
    <row r="195" spans="1:18" ht="15.75" customHeight="1">
      <c r="A195" s="26"/>
      <c r="B195" s="438"/>
      <c r="C195" s="26"/>
      <c r="D195" s="405"/>
      <c r="E195" s="548"/>
      <c r="F195" s="548"/>
      <c r="G195" s="548"/>
      <c r="H195" s="549"/>
      <c r="I195" s="548"/>
      <c r="J195" s="26"/>
      <c r="K195" s="410"/>
      <c r="L195" s="26"/>
      <c r="M195" s="26"/>
      <c r="N195" s="26"/>
      <c r="O195" s="26"/>
      <c r="P195" s="26"/>
      <c r="Q195" s="26"/>
      <c r="R195" s="26"/>
    </row>
    <row r="196" spans="1:18" ht="15.75" customHeight="1">
      <c r="A196" s="26"/>
      <c r="B196" s="438"/>
      <c r="C196" s="26"/>
      <c r="D196" s="405"/>
      <c r="E196" s="548"/>
      <c r="F196" s="548"/>
      <c r="G196" s="548"/>
      <c r="H196" s="549"/>
      <c r="I196" s="548"/>
      <c r="J196" s="26"/>
      <c r="K196" s="410"/>
      <c r="L196" s="26"/>
      <c r="M196" s="26"/>
      <c r="N196" s="26"/>
      <c r="O196" s="26"/>
      <c r="P196" s="26"/>
      <c r="Q196" s="26"/>
      <c r="R196" s="26"/>
    </row>
    <row r="197" spans="1:18" ht="15.75" customHeight="1">
      <c r="A197" s="26"/>
      <c r="B197" s="438"/>
      <c r="C197" s="26"/>
      <c r="D197" s="405"/>
      <c r="E197" s="548"/>
      <c r="F197" s="548"/>
      <c r="G197" s="548"/>
      <c r="H197" s="549"/>
      <c r="I197" s="548"/>
      <c r="J197" s="26"/>
      <c r="K197" s="410"/>
      <c r="L197" s="26"/>
      <c r="M197" s="26"/>
      <c r="N197" s="26"/>
      <c r="O197" s="26"/>
      <c r="P197" s="26"/>
      <c r="Q197" s="26"/>
      <c r="R197" s="26"/>
    </row>
    <row r="198" spans="1:18" ht="15.75" customHeight="1">
      <c r="A198" s="26"/>
      <c r="B198" s="438"/>
      <c r="C198" s="26"/>
      <c r="D198" s="405"/>
      <c r="E198" s="548"/>
      <c r="F198" s="548"/>
      <c r="G198" s="548"/>
      <c r="H198" s="549"/>
      <c r="I198" s="548"/>
      <c r="J198" s="26"/>
      <c r="K198" s="410"/>
      <c r="L198" s="26"/>
      <c r="M198" s="26"/>
      <c r="N198" s="26"/>
      <c r="O198" s="26"/>
      <c r="P198" s="26"/>
      <c r="Q198" s="26"/>
      <c r="R198" s="26"/>
    </row>
    <row r="199" spans="1:18" ht="15.75" customHeight="1">
      <c r="A199" s="26"/>
      <c r="B199" s="438"/>
      <c r="C199" s="26"/>
      <c r="D199" s="405"/>
      <c r="E199" s="548"/>
      <c r="F199" s="548"/>
      <c r="G199" s="548"/>
      <c r="H199" s="549"/>
      <c r="I199" s="548"/>
      <c r="J199" s="26"/>
      <c r="K199" s="410"/>
      <c r="L199" s="26"/>
      <c r="M199" s="26"/>
      <c r="N199" s="26"/>
      <c r="O199" s="26"/>
      <c r="P199" s="26"/>
      <c r="Q199" s="26"/>
      <c r="R199" s="26"/>
    </row>
    <row r="200" spans="1:18" ht="15.75" customHeight="1">
      <c r="A200" s="26"/>
      <c r="B200" s="438"/>
      <c r="C200" s="26"/>
      <c r="D200" s="405"/>
      <c r="E200" s="548"/>
      <c r="F200" s="548"/>
      <c r="G200" s="548"/>
      <c r="H200" s="549"/>
      <c r="I200" s="548"/>
      <c r="J200" s="26"/>
      <c r="K200" s="410"/>
      <c r="L200" s="26"/>
      <c r="M200" s="26"/>
      <c r="N200" s="26"/>
      <c r="O200" s="26"/>
      <c r="P200" s="26"/>
      <c r="Q200" s="26"/>
      <c r="R200" s="26"/>
    </row>
    <row r="201" spans="1:18" ht="15.75" customHeight="1">
      <c r="A201" s="26"/>
      <c r="B201" s="438"/>
      <c r="C201" s="26"/>
      <c r="D201" s="405"/>
      <c r="E201" s="548"/>
      <c r="F201" s="548"/>
      <c r="G201" s="548"/>
      <c r="H201" s="549"/>
      <c r="I201" s="548"/>
      <c r="J201" s="26"/>
      <c r="K201" s="410"/>
      <c r="L201" s="26"/>
      <c r="M201" s="26"/>
      <c r="N201" s="26"/>
      <c r="O201" s="26"/>
      <c r="P201" s="26"/>
      <c r="Q201" s="26"/>
      <c r="R201" s="26"/>
    </row>
    <row r="202" spans="1:18" ht="15.75" customHeight="1">
      <c r="A202" s="26"/>
      <c r="B202" s="438"/>
      <c r="C202" s="26"/>
      <c r="D202" s="405"/>
      <c r="E202" s="548"/>
      <c r="F202" s="548"/>
      <c r="G202" s="548"/>
      <c r="H202" s="549"/>
      <c r="I202" s="548"/>
      <c r="J202" s="26"/>
      <c r="K202" s="410"/>
      <c r="L202" s="26"/>
      <c r="M202" s="26"/>
      <c r="N202" s="26"/>
      <c r="O202" s="26"/>
      <c r="P202" s="26"/>
      <c r="Q202" s="26"/>
      <c r="R202" s="26"/>
    </row>
    <row r="203" spans="1:18" ht="15.75" customHeight="1">
      <c r="A203" s="26"/>
      <c r="B203" s="438"/>
      <c r="C203" s="26"/>
      <c r="D203" s="405"/>
      <c r="E203" s="548"/>
      <c r="F203" s="548"/>
      <c r="G203" s="548"/>
      <c r="H203" s="549"/>
      <c r="I203" s="548"/>
      <c r="J203" s="26"/>
      <c r="K203" s="410"/>
      <c r="L203" s="26"/>
      <c r="M203" s="26"/>
      <c r="N203" s="26"/>
      <c r="O203" s="26"/>
      <c r="P203" s="26"/>
      <c r="Q203" s="26"/>
      <c r="R203" s="26"/>
    </row>
    <row r="204" spans="1:18" ht="15.75" customHeight="1">
      <c r="A204" s="26"/>
      <c r="B204" s="438"/>
      <c r="C204" s="26"/>
      <c r="D204" s="405"/>
      <c r="E204" s="548"/>
      <c r="F204" s="548"/>
      <c r="G204" s="548"/>
      <c r="H204" s="549"/>
      <c r="I204" s="548"/>
      <c r="J204" s="26"/>
      <c r="K204" s="410"/>
      <c r="L204" s="26"/>
      <c r="M204" s="26"/>
      <c r="N204" s="26"/>
      <c r="O204" s="26"/>
      <c r="P204" s="26"/>
      <c r="Q204" s="26"/>
      <c r="R204" s="26"/>
    </row>
    <row r="205" spans="1:18" ht="15.75" customHeight="1">
      <c r="A205" s="26"/>
      <c r="B205" s="438"/>
      <c r="C205" s="26"/>
      <c r="D205" s="405"/>
      <c r="E205" s="548"/>
      <c r="F205" s="548"/>
      <c r="G205" s="548"/>
      <c r="H205" s="549"/>
      <c r="I205" s="548"/>
      <c r="J205" s="26"/>
      <c r="K205" s="410"/>
      <c r="L205" s="26"/>
      <c r="M205" s="26"/>
      <c r="N205" s="26"/>
      <c r="O205" s="26"/>
      <c r="P205" s="26"/>
      <c r="Q205" s="26"/>
      <c r="R205" s="26"/>
    </row>
    <row r="206" spans="1:18" ht="15.75" customHeight="1">
      <c r="A206" s="26"/>
      <c r="B206" s="438"/>
      <c r="C206" s="26"/>
      <c r="D206" s="405"/>
      <c r="E206" s="548"/>
      <c r="F206" s="548"/>
      <c r="G206" s="548"/>
      <c r="H206" s="549"/>
      <c r="I206" s="548"/>
      <c r="J206" s="26"/>
      <c r="K206" s="410"/>
      <c r="L206" s="26"/>
      <c r="M206" s="26"/>
      <c r="N206" s="26"/>
      <c r="O206" s="26"/>
      <c r="P206" s="26"/>
      <c r="Q206" s="26"/>
      <c r="R206" s="26"/>
    </row>
    <row r="207" spans="1:18" ht="15.75" customHeight="1">
      <c r="A207" s="26"/>
      <c r="B207" s="438"/>
      <c r="C207" s="26"/>
      <c r="D207" s="405"/>
      <c r="E207" s="548"/>
      <c r="F207" s="548"/>
      <c r="G207" s="548"/>
      <c r="H207" s="549"/>
      <c r="I207" s="548"/>
      <c r="J207" s="26"/>
      <c r="K207" s="410"/>
      <c r="L207" s="26"/>
      <c r="M207" s="26"/>
      <c r="N207" s="26"/>
      <c r="O207" s="26"/>
      <c r="P207" s="26"/>
      <c r="Q207" s="26"/>
      <c r="R207" s="26"/>
    </row>
    <row r="208" spans="1:18" ht="15.75" customHeight="1">
      <c r="A208" s="26"/>
      <c r="B208" s="438"/>
      <c r="C208" s="26"/>
      <c r="D208" s="405"/>
      <c r="E208" s="548"/>
      <c r="F208" s="548"/>
      <c r="G208" s="548"/>
      <c r="H208" s="549"/>
      <c r="I208" s="548"/>
      <c r="J208" s="26"/>
      <c r="K208" s="410"/>
      <c r="L208" s="26"/>
      <c r="M208" s="26"/>
      <c r="N208" s="26"/>
      <c r="O208" s="26"/>
      <c r="P208" s="26"/>
      <c r="Q208" s="26"/>
      <c r="R208" s="26"/>
    </row>
    <row r="209" spans="1:18" ht="15.75" customHeight="1">
      <c r="A209" s="26"/>
      <c r="B209" s="438"/>
      <c r="C209" s="26"/>
      <c r="D209" s="405"/>
      <c r="E209" s="548"/>
      <c r="F209" s="548"/>
      <c r="G209" s="548"/>
      <c r="H209" s="549"/>
      <c r="I209" s="548"/>
      <c r="J209" s="26"/>
      <c r="K209" s="410"/>
      <c r="L209" s="26"/>
      <c r="M209" s="26"/>
      <c r="N209" s="26"/>
      <c r="O209" s="26"/>
      <c r="P209" s="26"/>
      <c r="Q209" s="26"/>
      <c r="R209" s="26"/>
    </row>
    <row r="210" spans="1:18" ht="15.75" customHeight="1">
      <c r="A210" s="26"/>
      <c r="B210" s="438"/>
      <c r="C210" s="26"/>
      <c r="D210" s="405"/>
      <c r="E210" s="548"/>
      <c r="F210" s="548"/>
      <c r="G210" s="548"/>
      <c r="H210" s="549"/>
      <c r="I210" s="548"/>
      <c r="J210" s="26"/>
      <c r="K210" s="410"/>
      <c r="L210" s="26"/>
      <c r="M210" s="26"/>
      <c r="N210" s="26"/>
      <c r="O210" s="26"/>
      <c r="P210" s="26"/>
      <c r="Q210" s="26"/>
      <c r="R210" s="26"/>
    </row>
    <row r="211" spans="1:18" ht="15.75" customHeight="1">
      <c r="A211" s="26"/>
      <c r="B211" s="438"/>
      <c r="C211" s="26"/>
      <c r="D211" s="405"/>
      <c r="E211" s="548"/>
      <c r="F211" s="548"/>
      <c r="G211" s="548"/>
      <c r="H211" s="549"/>
      <c r="I211" s="548"/>
      <c r="J211" s="26"/>
      <c r="K211" s="410"/>
      <c r="L211" s="26"/>
      <c r="M211" s="26"/>
      <c r="N211" s="26"/>
      <c r="O211" s="26"/>
      <c r="P211" s="26"/>
      <c r="Q211" s="26"/>
      <c r="R211" s="26"/>
    </row>
    <row r="212" spans="1:18" ht="15.75" customHeight="1">
      <c r="A212" s="26"/>
      <c r="B212" s="438"/>
      <c r="C212" s="26"/>
      <c r="D212" s="405"/>
      <c r="E212" s="548"/>
      <c r="F212" s="548"/>
      <c r="G212" s="548"/>
      <c r="H212" s="549"/>
      <c r="I212" s="548"/>
      <c r="J212" s="26"/>
      <c r="K212" s="410"/>
      <c r="L212" s="26"/>
      <c r="M212" s="26"/>
      <c r="N212" s="26"/>
      <c r="O212" s="26"/>
      <c r="P212" s="26"/>
      <c r="Q212" s="26"/>
      <c r="R212" s="26"/>
    </row>
    <row r="213" spans="1:18" ht="15.75" customHeight="1">
      <c r="A213" s="26"/>
      <c r="B213" s="438"/>
      <c r="C213" s="26"/>
      <c r="D213" s="405"/>
      <c r="E213" s="548"/>
      <c r="F213" s="548"/>
      <c r="G213" s="548"/>
      <c r="H213" s="549"/>
      <c r="I213" s="548"/>
      <c r="J213" s="26"/>
      <c r="K213" s="410"/>
      <c r="L213" s="26"/>
      <c r="M213" s="26"/>
      <c r="N213" s="26"/>
      <c r="O213" s="26"/>
      <c r="P213" s="26"/>
      <c r="Q213" s="26"/>
      <c r="R213" s="26"/>
    </row>
    <row r="214" spans="1:18" ht="15.75" customHeight="1">
      <c r="A214" s="26"/>
      <c r="B214" s="438"/>
      <c r="C214" s="26"/>
      <c r="D214" s="405"/>
      <c r="E214" s="548"/>
      <c r="F214" s="548"/>
      <c r="G214" s="548"/>
      <c r="H214" s="549"/>
      <c r="I214" s="548"/>
      <c r="J214" s="26"/>
      <c r="K214" s="410"/>
      <c r="L214" s="26"/>
      <c r="M214" s="26"/>
      <c r="N214" s="26"/>
      <c r="O214" s="26"/>
      <c r="P214" s="26"/>
      <c r="Q214" s="26"/>
      <c r="R214" s="26"/>
    </row>
    <row r="215" spans="1:18" ht="15.75" customHeight="1">
      <c r="A215" s="26"/>
      <c r="B215" s="438"/>
      <c r="C215" s="26"/>
      <c r="D215" s="405"/>
      <c r="E215" s="548"/>
      <c r="F215" s="548"/>
      <c r="G215" s="548"/>
      <c r="H215" s="549"/>
      <c r="I215" s="548"/>
      <c r="J215" s="26"/>
      <c r="K215" s="410"/>
      <c r="L215" s="26"/>
      <c r="M215" s="26"/>
      <c r="N215" s="26"/>
      <c r="O215" s="26"/>
      <c r="P215" s="26"/>
      <c r="Q215" s="26"/>
      <c r="R215" s="26"/>
    </row>
    <row r="216" spans="1:18" ht="15.75" customHeight="1">
      <c r="A216" s="26"/>
      <c r="B216" s="438"/>
      <c r="C216" s="26"/>
      <c r="D216" s="405"/>
      <c r="E216" s="548"/>
      <c r="F216" s="548"/>
      <c r="G216" s="548"/>
      <c r="H216" s="549"/>
      <c r="I216" s="548"/>
      <c r="J216" s="26"/>
      <c r="K216" s="410"/>
      <c r="L216" s="26"/>
      <c r="M216" s="26"/>
      <c r="N216" s="26"/>
      <c r="O216" s="26"/>
      <c r="P216" s="26"/>
      <c r="Q216" s="26"/>
      <c r="R216" s="26"/>
    </row>
    <row r="217" spans="1:18" ht="15.75" customHeight="1">
      <c r="A217" s="26"/>
      <c r="B217" s="438"/>
      <c r="C217" s="26"/>
      <c r="D217" s="405"/>
      <c r="E217" s="548"/>
      <c r="F217" s="548"/>
      <c r="G217" s="548"/>
      <c r="H217" s="549"/>
      <c r="I217" s="548"/>
      <c r="J217" s="26"/>
      <c r="K217" s="410"/>
      <c r="L217" s="26"/>
      <c r="M217" s="26"/>
      <c r="N217" s="26"/>
      <c r="O217" s="26"/>
      <c r="P217" s="26"/>
      <c r="Q217" s="26"/>
      <c r="R217" s="26"/>
    </row>
    <row r="218" spans="1:18" ht="15.75" customHeight="1">
      <c r="A218" s="26"/>
      <c r="B218" s="438"/>
      <c r="C218" s="26"/>
      <c r="D218" s="405"/>
      <c r="E218" s="548"/>
      <c r="F218" s="548"/>
      <c r="G218" s="548"/>
      <c r="H218" s="549"/>
      <c r="I218" s="548"/>
      <c r="J218" s="26"/>
      <c r="K218" s="410"/>
      <c r="L218" s="26"/>
      <c r="M218" s="26"/>
      <c r="N218" s="26"/>
      <c r="O218" s="26"/>
      <c r="P218" s="26"/>
      <c r="Q218" s="26"/>
      <c r="R218" s="26"/>
    </row>
    <row r="219" spans="1:18" ht="15.75" customHeight="1">
      <c r="A219" s="26"/>
      <c r="B219" s="438"/>
      <c r="C219" s="26"/>
      <c r="D219" s="405"/>
      <c r="E219" s="548"/>
      <c r="F219" s="548"/>
      <c r="G219" s="548"/>
      <c r="H219" s="549"/>
      <c r="I219" s="548"/>
      <c r="J219" s="26"/>
      <c r="K219" s="410"/>
      <c r="L219" s="26"/>
      <c r="M219" s="26"/>
      <c r="N219" s="26"/>
      <c r="O219" s="26"/>
      <c r="P219" s="26"/>
      <c r="Q219" s="26"/>
      <c r="R219" s="26"/>
    </row>
    <row r="220" spans="1:18" ht="15.75" customHeight="1">
      <c r="A220" s="26"/>
      <c r="B220" s="438"/>
      <c r="C220" s="26"/>
      <c r="D220" s="405"/>
      <c r="E220" s="548"/>
      <c r="F220" s="548"/>
      <c r="G220" s="548"/>
      <c r="H220" s="549"/>
      <c r="I220" s="548"/>
      <c r="J220" s="26"/>
      <c r="K220" s="410"/>
      <c r="L220" s="26"/>
      <c r="M220" s="26"/>
      <c r="N220" s="26"/>
      <c r="O220" s="26"/>
      <c r="P220" s="26"/>
      <c r="Q220" s="26"/>
      <c r="R220" s="26"/>
    </row>
    <row r="221" spans="1:18" ht="15.75" customHeight="1">
      <c r="A221" s="26"/>
      <c r="B221" s="438"/>
      <c r="C221" s="26"/>
      <c r="D221" s="405"/>
      <c r="E221" s="548"/>
      <c r="F221" s="548"/>
      <c r="G221" s="548"/>
      <c r="H221" s="549"/>
      <c r="I221" s="548"/>
      <c r="J221" s="26"/>
      <c r="K221" s="410"/>
      <c r="L221" s="26"/>
      <c r="M221" s="26"/>
      <c r="N221" s="26"/>
      <c r="O221" s="26"/>
      <c r="P221" s="26"/>
      <c r="Q221" s="26"/>
      <c r="R221" s="26"/>
    </row>
    <row r="222" spans="1:18" ht="15.75" customHeight="1">
      <c r="A222" s="26"/>
      <c r="B222" s="438"/>
      <c r="C222" s="26"/>
      <c r="D222" s="405"/>
      <c r="E222" s="548"/>
      <c r="F222" s="548"/>
      <c r="G222" s="548"/>
      <c r="H222" s="549"/>
      <c r="I222" s="548"/>
      <c r="J222" s="26"/>
      <c r="K222" s="410"/>
      <c r="L222" s="26"/>
      <c r="M222" s="26"/>
      <c r="N222" s="26"/>
      <c r="O222" s="26"/>
      <c r="P222" s="26"/>
      <c r="Q222" s="26"/>
      <c r="R222" s="26"/>
    </row>
    <row r="223" spans="1:18" ht="15.75" customHeight="1">
      <c r="A223" s="26"/>
      <c r="B223" s="438"/>
      <c r="C223" s="26"/>
      <c r="D223" s="405"/>
      <c r="E223" s="548"/>
      <c r="F223" s="548"/>
      <c r="G223" s="548"/>
      <c r="H223" s="549"/>
      <c r="I223" s="548"/>
      <c r="J223" s="26"/>
      <c r="K223" s="410"/>
      <c r="L223" s="26"/>
      <c r="M223" s="26"/>
      <c r="N223" s="26"/>
      <c r="O223" s="26"/>
      <c r="P223" s="26"/>
      <c r="Q223" s="26"/>
      <c r="R223" s="26"/>
    </row>
    <row r="224" spans="1:18" ht="15.75" customHeight="1">
      <c r="A224" s="26"/>
      <c r="B224" s="438"/>
      <c r="C224" s="26"/>
      <c r="D224" s="405"/>
      <c r="E224" s="548"/>
      <c r="F224" s="548"/>
      <c r="G224" s="548"/>
      <c r="H224" s="549"/>
      <c r="I224" s="548"/>
      <c r="J224" s="26"/>
      <c r="K224" s="410"/>
      <c r="L224" s="26"/>
      <c r="M224" s="26"/>
      <c r="N224" s="26"/>
      <c r="O224" s="26"/>
      <c r="P224" s="26"/>
      <c r="Q224" s="26"/>
      <c r="R224" s="26"/>
    </row>
    <row r="225" spans="1:18" ht="15.75" customHeight="1">
      <c r="A225" s="26"/>
      <c r="B225" s="438"/>
      <c r="C225" s="26"/>
      <c r="D225" s="405"/>
      <c r="E225" s="548"/>
      <c r="F225" s="548"/>
      <c r="G225" s="548"/>
      <c r="H225" s="549"/>
      <c r="I225" s="548"/>
      <c r="J225" s="26"/>
      <c r="K225" s="410"/>
      <c r="L225" s="26"/>
      <c r="M225" s="26"/>
      <c r="N225" s="26"/>
      <c r="O225" s="26"/>
      <c r="P225" s="26"/>
      <c r="Q225" s="26"/>
      <c r="R225" s="26"/>
    </row>
    <row r="226" spans="1:18" ht="15.75" customHeight="1">
      <c r="A226" s="26"/>
      <c r="B226" s="438"/>
      <c r="C226" s="26"/>
      <c r="D226" s="405"/>
      <c r="E226" s="548"/>
      <c r="F226" s="548"/>
      <c r="G226" s="548"/>
      <c r="H226" s="549"/>
      <c r="I226" s="548"/>
      <c r="J226" s="26"/>
      <c r="K226" s="410"/>
      <c r="L226" s="26"/>
      <c r="M226" s="26"/>
      <c r="N226" s="26"/>
      <c r="O226" s="26"/>
      <c r="P226" s="26"/>
      <c r="Q226" s="26"/>
      <c r="R226" s="26"/>
    </row>
    <row r="227" spans="1:18" ht="15.75" customHeight="1">
      <c r="A227" s="26"/>
      <c r="B227" s="438"/>
      <c r="C227" s="26"/>
      <c r="D227" s="405"/>
      <c r="E227" s="548"/>
      <c r="F227" s="548"/>
      <c r="G227" s="548"/>
      <c r="H227" s="549"/>
      <c r="I227" s="548"/>
      <c r="J227" s="26"/>
      <c r="K227" s="410"/>
      <c r="L227" s="26"/>
      <c r="M227" s="26"/>
      <c r="N227" s="26"/>
      <c r="O227" s="26"/>
      <c r="P227" s="26"/>
      <c r="Q227" s="26"/>
      <c r="R227" s="26"/>
    </row>
    <row r="228" spans="1:18" ht="15.75" customHeight="1">
      <c r="A228" s="26"/>
      <c r="B228" s="438"/>
      <c r="C228" s="26"/>
      <c r="D228" s="405"/>
      <c r="E228" s="548"/>
      <c r="F228" s="548"/>
      <c r="G228" s="548"/>
      <c r="H228" s="549"/>
      <c r="I228" s="548"/>
      <c r="J228" s="26"/>
      <c r="K228" s="410"/>
      <c r="L228" s="26"/>
      <c r="M228" s="26"/>
      <c r="N228" s="26"/>
      <c r="O228" s="26"/>
      <c r="P228" s="26"/>
      <c r="Q228" s="26"/>
      <c r="R228" s="26"/>
    </row>
    <row r="229" spans="1:18" ht="15.75" customHeight="1">
      <c r="A229" s="26"/>
      <c r="B229" s="438"/>
      <c r="C229" s="26"/>
      <c r="D229" s="405"/>
      <c r="E229" s="548"/>
      <c r="F229" s="548"/>
      <c r="G229" s="548"/>
      <c r="H229" s="549"/>
      <c r="I229" s="548"/>
      <c r="J229" s="26"/>
      <c r="K229" s="410"/>
      <c r="L229" s="26"/>
      <c r="M229" s="26"/>
      <c r="N229" s="26"/>
      <c r="O229" s="26"/>
      <c r="P229" s="26"/>
      <c r="Q229" s="26"/>
      <c r="R229" s="26"/>
    </row>
    <row r="230" spans="1:18" ht="15.75" customHeight="1">
      <c r="A230" s="26"/>
      <c r="B230" s="438"/>
      <c r="C230" s="26"/>
      <c r="D230" s="405"/>
      <c r="E230" s="548"/>
      <c r="F230" s="548"/>
      <c r="G230" s="548"/>
      <c r="H230" s="549"/>
      <c r="I230" s="548"/>
      <c r="J230" s="26"/>
      <c r="K230" s="410"/>
      <c r="L230" s="26"/>
      <c r="M230" s="26"/>
      <c r="N230" s="26"/>
      <c r="O230" s="26"/>
      <c r="P230" s="26"/>
      <c r="Q230" s="26"/>
      <c r="R230" s="26"/>
    </row>
    <row r="231" spans="1:18" ht="15.75" customHeight="1">
      <c r="A231" s="26"/>
      <c r="B231" s="438"/>
      <c r="C231" s="26"/>
      <c r="D231" s="405"/>
      <c r="E231" s="548"/>
      <c r="F231" s="548"/>
      <c r="G231" s="548"/>
      <c r="H231" s="549"/>
      <c r="I231" s="548"/>
      <c r="J231" s="26"/>
      <c r="K231" s="410"/>
      <c r="L231" s="26"/>
      <c r="M231" s="26"/>
      <c r="N231" s="26"/>
      <c r="O231" s="26"/>
      <c r="P231" s="26"/>
      <c r="Q231" s="26"/>
      <c r="R231" s="26"/>
    </row>
    <row r="232" spans="1:18" ht="15.75" customHeight="1">
      <c r="A232" s="26"/>
      <c r="B232" s="438"/>
      <c r="C232" s="26"/>
      <c r="D232" s="405"/>
      <c r="E232" s="548"/>
      <c r="F232" s="548"/>
      <c r="G232" s="548"/>
      <c r="H232" s="549"/>
      <c r="I232" s="548"/>
      <c r="J232" s="26"/>
      <c r="K232" s="410"/>
      <c r="L232" s="26"/>
      <c r="M232" s="26"/>
      <c r="N232" s="26"/>
      <c r="O232" s="26"/>
      <c r="P232" s="26"/>
      <c r="Q232" s="26"/>
      <c r="R232" s="26"/>
    </row>
    <row r="233" spans="1:18" ht="15.75" customHeight="1">
      <c r="A233" s="26"/>
      <c r="B233" s="438"/>
      <c r="C233" s="26"/>
      <c r="D233" s="405"/>
      <c r="E233" s="548"/>
      <c r="F233" s="548"/>
      <c r="G233" s="548"/>
      <c r="H233" s="549"/>
      <c r="I233" s="548"/>
      <c r="J233" s="26"/>
      <c r="K233" s="410"/>
      <c r="L233" s="26"/>
      <c r="M233" s="26"/>
      <c r="N233" s="26"/>
      <c r="O233" s="26"/>
      <c r="P233" s="26"/>
      <c r="Q233" s="26"/>
      <c r="R233" s="26"/>
    </row>
    <row r="234" spans="1:18" ht="15.75" customHeight="1">
      <c r="A234" s="26"/>
      <c r="B234" s="438"/>
      <c r="C234" s="26"/>
      <c r="D234" s="405"/>
      <c r="E234" s="548"/>
      <c r="F234" s="548"/>
      <c r="G234" s="548"/>
      <c r="H234" s="549"/>
      <c r="I234" s="548"/>
      <c r="J234" s="26"/>
      <c r="K234" s="410"/>
      <c r="L234" s="26"/>
      <c r="M234" s="26"/>
      <c r="N234" s="26"/>
      <c r="O234" s="26"/>
      <c r="P234" s="26"/>
      <c r="Q234" s="26"/>
      <c r="R234" s="26"/>
    </row>
    <row r="235" spans="1:18" ht="15.75" customHeight="1">
      <c r="A235" s="26"/>
      <c r="B235" s="438"/>
      <c r="C235" s="26"/>
      <c r="D235" s="405"/>
      <c r="E235" s="548"/>
      <c r="F235" s="548"/>
      <c r="G235" s="548"/>
      <c r="H235" s="549"/>
      <c r="I235" s="548"/>
      <c r="J235" s="26"/>
      <c r="K235" s="410"/>
      <c r="L235" s="26"/>
      <c r="M235" s="26"/>
      <c r="N235" s="26"/>
      <c r="O235" s="26"/>
      <c r="P235" s="26"/>
      <c r="Q235" s="26"/>
      <c r="R235" s="26"/>
    </row>
    <row r="236" spans="1:18" ht="15.75" customHeight="1">
      <c r="A236" s="26"/>
      <c r="B236" s="438"/>
      <c r="C236" s="26"/>
      <c r="D236" s="405"/>
      <c r="E236" s="548"/>
      <c r="F236" s="548"/>
      <c r="G236" s="548"/>
      <c r="H236" s="549"/>
      <c r="I236" s="548"/>
      <c r="J236" s="26"/>
      <c r="K236" s="410"/>
      <c r="L236" s="26"/>
      <c r="M236" s="26"/>
      <c r="N236" s="26"/>
      <c r="O236" s="26"/>
      <c r="P236" s="26"/>
      <c r="Q236" s="26"/>
      <c r="R236" s="26"/>
    </row>
    <row r="237" spans="1:18" ht="15.75" customHeight="1">
      <c r="A237" s="26"/>
      <c r="B237" s="438"/>
      <c r="C237" s="26"/>
      <c r="D237" s="405"/>
      <c r="E237" s="548"/>
      <c r="F237" s="548"/>
      <c r="G237" s="548"/>
      <c r="H237" s="549"/>
      <c r="I237" s="548"/>
      <c r="J237" s="26"/>
      <c r="K237" s="410"/>
      <c r="L237" s="26"/>
      <c r="M237" s="26"/>
      <c r="N237" s="26"/>
      <c r="O237" s="26"/>
      <c r="P237" s="26"/>
      <c r="Q237" s="26"/>
      <c r="R237" s="26"/>
    </row>
    <row r="238" spans="1:18" ht="15.75" customHeight="1">
      <c r="A238" s="26"/>
      <c r="B238" s="438"/>
      <c r="C238" s="26"/>
      <c r="D238" s="405"/>
      <c r="E238" s="548"/>
      <c r="F238" s="548"/>
      <c r="G238" s="548"/>
      <c r="H238" s="549"/>
      <c r="I238" s="548"/>
      <c r="J238" s="26"/>
      <c r="K238" s="410"/>
      <c r="L238" s="26"/>
      <c r="M238" s="26"/>
      <c r="N238" s="26"/>
      <c r="O238" s="26"/>
      <c r="P238" s="26"/>
      <c r="Q238" s="26"/>
      <c r="R238" s="26"/>
    </row>
    <row r="239" spans="1:18" ht="15.75" customHeight="1">
      <c r="A239" s="26"/>
      <c r="B239" s="438"/>
      <c r="C239" s="26"/>
      <c r="D239" s="405"/>
      <c r="E239" s="548"/>
      <c r="F239" s="548"/>
      <c r="G239" s="548"/>
      <c r="H239" s="549"/>
      <c r="I239" s="548"/>
      <c r="J239" s="26"/>
      <c r="K239" s="410"/>
      <c r="L239" s="26"/>
      <c r="M239" s="26"/>
      <c r="N239" s="26"/>
      <c r="O239" s="26"/>
      <c r="P239" s="26"/>
      <c r="Q239" s="26"/>
      <c r="R239" s="26"/>
    </row>
    <row r="240" spans="1:18" ht="15.75" customHeight="1">
      <c r="A240" s="26"/>
      <c r="B240" s="438"/>
      <c r="C240" s="26"/>
      <c r="D240" s="405"/>
      <c r="E240" s="548"/>
      <c r="F240" s="548"/>
      <c r="G240" s="548"/>
      <c r="H240" s="549"/>
      <c r="I240" s="548"/>
      <c r="J240" s="26"/>
      <c r="K240" s="410"/>
      <c r="L240" s="26"/>
      <c r="M240" s="26"/>
      <c r="N240" s="26"/>
      <c r="O240" s="26"/>
      <c r="P240" s="26"/>
      <c r="Q240" s="26"/>
      <c r="R240" s="26"/>
    </row>
    <row r="241" spans="1:18" ht="15.75" customHeight="1">
      <c r="A241" s="26"/>
      <c r="B241" s="438"/>
      <c r="C241" s="26"/>
      <c r="D241" s="405"/>
      <c r="E241" s="548"/>
      <c r="F241" s="548"/>
      <c r="G241" s="548"/>
      <c r="H241" s="549"/>
      <c r="I241" s="548"/>
      <c r="J241" s="26"/>
      <c r="K241" s="410"/>
      <c r="L241" s="26"/>
      <c r="M241" s="26"/>
      <c r="N241" s="26"/>
      <c r="O241" s="26"/>
      <c r="P241" s="26"/>
      <c r="Q241" s="26"/>
      <c r="R241" s="26"/>
    </row>
    <row r="242" spans="1:18" ht="15.75" customHeight="1">
      <c r="A242" s="26"/>
      <c r="B242" s="438"/>
      <c r="C242" s="26"/>
      <c r="D242" s="405"/>
      <c r="E242" s="548"/>
      <c r="F242" s="548"/>
      <c r="G242" s="548"/>
      <c r="H242" s="549"/>
      <c r="I242" s="548"/>
      <c r="J242" s="26"/>
      <c r="K242" s="410"/>
      <c r="L242" s="26"/>
      <c r="M242" s="26"/>
      <c r="N242" s="26"/>
      <c r="O242" s="26"/>
      <c r="P242" s="26"/>
      <c r="Q242" s="26"/>
      <c r="R242" s="26"/>
    </row>
    <row r="243" spans="1:18" ht="15.75" customHeight="1">
      <c r="A243" s="26"/>
      <c r="B243" s="438"/>
      <c r="C243" s="26"/>
      <c r="D243" s="405"/>
      <c r="E243" s="548"/>
      <c r="F243" s="548"/>
      <c r="G243" s="548"/>
      <c r="H243" s="549"/>
      <c r="I243" s="548"/>
      <c r="J243" s="26"/>
      <c r="K243" s="410"/>
      <c r="L243" s="26"/>
      <c r="M243" s="26"/>
      <c r="N243" s="26"/>
      <c r="O243" s="26"/>
      <c r="P243" s="26"/>
      <c r="Q243" s="26"/>
      <c r="R243" s="26"/>
    </row>
    <row r="244" spans="1:18" ht="15.75" customHeight="1">
      <c r="A244" s="26"/>
      <c r="B244" s="438"/>
      <c r="C244" s="26"/>
      <c r="D244" s="405"/>
      <c r="E244" s="548"/>
      <c r="F244" s="548"/>
      <c r="G244" s="548"/>
      <c r="H244" s="549"/>
      <c r="I244" s="548"/>
      <c r="J244" s="26"/>
      <c r="K244" s="410"/>
      <c r="L244" s="26"/>
      <c r="M244" s="26"/>
      <c r="N244" s="26"/>
      <c r="O244" s="26"/>
      <c r="P244" s="26"/>
      <c r="Q244" s="26"/>
      <c r="R244" s="26"/>
    </row>
    <row r="245" spans="1:18" ht="15.75" customHeight="1">
      <c r="A245" s="26"/>
      <c r="B245" s="438"/>
      <c r="C245" s="26"/>
      <c r="D245" s="405"/>
      <c r="E245" s="548"/>
      <c r="F245" s="548"/>
      <c r="G245" s="548"/>
      <c r="H245" s="549"/>
      <c r="I245" s="548"/>
      <c r="J245" s="26"/>
      <c r="K245" s="410"/>
      <c r="L245" s="26"/>
      <c r="M245" s="26"/>
      <c r="N245" s="26"/>
      <c r="O245" s="26"/>
      <c r="P245" s="26"/>
      <c r="Q245" s="26"/>
      <c r="R245" s="26"/>
    </row>
    <row r="246" spans="1:18" ht="15.75" customHeight="1">
      <c r="A246" s="26"/>
      <c r="B246" s="438"/>
      <c r="C246" s="26"/>
      <c r="D246" s="405"/>
      <c r="E246" s="548"/>
      <c r="F246" s="548"/>
      <c r="G246" s="548"/>
      <c r="H246" s="549"/>
      <c r="I246" s="548"/>
      <c r="J246" s="26"/>
      <c r="K246" s="410"/>
      <c r="L246" s="26"/>
      <c r="M246" s="26"/>
      <c r="N246" s="26"/>
      <c r="O246" s="26"/>
      <c r="P246" s="26"/>
      <c r="Q246" s="26"/>
      <c r="R246" s="26"/>
    </row>
    <row r="247" spans="1:18" ht="15.75" customHeight="1">
      <c r="A247" s="26"/>
      <c r="B247" s="438"/>
      <c r="C247" s="26"/>
      <c r="D247" s="405"/>
      <c r="E247" s="548"/>
      <c r="F247" s="548"/>
      <c r="G247" s="548"/>
      <c r="H247" s="549"/>
      <c r="I247" s="548"/>
      <c r="J247" s="26"/>
      <c r="K247" s="410"/>
      <c r="L247" s="26"/>
      <c r="M247" s="26"/>
      <c r="N247" s="26"/>
      <c r="O247" s="26"/>
      <c r="P247" s="26"/>
      <c r="Q247" s="26"/>
      <c r="R247" s="26"/>
    </row>
    <row r="248" spans="1:18" ht="15.75" customHeight="1">
      <c r="A248" s="26"/>
      <c r="B248" s="438"/>
      <c r="C248" s="26"/>
      <c r="D248" s="405"/>
      <c r="E248" s="548"/>
      <c r="F248" s="548"/>
      <c r="G248" s="548"/>
      <c r="H248" s="549"/>
      <c r="I248" s="548"/>
      <c r="J248" s="26"/>
      <c r="K248" s="410"/>
      <c r="L248" s="26"/>
      <c r="M248" s="26"/>
      <c r="N248" s="26"/>
      <c r="O248" s="26"/>
      <c r="P248" s="26"/>
      <c r="Q248" s="26"/>
      <c r="R248" s="26"/>
    </row>
    <row r="249" spans="1:18" ht="15.75" customHeight="1">
      <c r="A249" s="26"/>
      <c r="B249" s="438"/>
      <c r="C249" s="26"/>
      <c r="D249" s="405"/>
      <c r="E249" s="548"/>
      <c r="F249" s="548"/>
      <c r="G249" s="548"/>
      <c r="H249" s="549"/>
      <c r="I249" s="548"/>
      <c r="J249" s="26"/>
      <c r="K249" s="410"/>
      <c r="L249" s="26"/>
      <c r="M249" s="26"/>
      <c r="N249" s="26"/>
      <c r="O249" s="26"/>
      <c r="P249" s="26"/>
      <c r="Q249" s="26"/>
      <c r="R249" s="26"/>
    </row>
    <row r="250" spans="1:18" ht="15.75" customHeight="1">
      <c r="A250" s="26"/>
      <c r="B250" s="438"/>
      <c r="C250" s="26"/>
      <c r="D250" s="405"/>
      <c r="E250" s="548"/>
      <c r="F250" s="548"/>
      <c r="G250" s="548"/>
      <c r="H250" s="549"/>
      <c r="I250" s="548"/>
      <c r="J250" s="26"/>
      <c r="K250" s="410"/>
      <c r="L250" s="26"/>
      <c r="M250" s="26"/>
      <c r="N250" s="26"/>
      <c r="O250" s="26"/>
      <c r="P250" s="26"/>
      <c r="Q250" s="26"/>
      <c r="R250" s="26"/>
    </row>
    <row r="251" spans="1:18" ht="15.75" customHeight="1">
      <c r="A251" s="26"/>
      <c r="B251" s="438"/>
      <c r="C251" s="26"/>
      <c r="D251" s="405"/>
      <c r="E251" s="548"/>
      <c r="F251" s="548"/>
      <c r="G251" s="548"/>
      <c r="H251" s="549"/>
      <c r="I251" s="548"/>
      <c r="J251" s="26"/>
      <c r="K251" s="410"/>
      <c r="L251" s="26"/>
      <c r="M251" s="26"/>
      <c r="N251" s="26"/>
      <c r="O251" s="26"/>
      <c r="P251" s="26"/>
      <c r="Q251" s="26"/>
      <c r="R251" s="26"/>
    </row>
    <row r="252" spans="1:18" ht="15.75" customHeight="1">
      <c r="A252" s="26"/>
      <c r="B252" s="438"/>
      <c r="C252" s="26"/>
      <c r="D252" s="405"/>
      <c r="E252" s="548"/>
      <c r="F252" s="548"/>
      <c r="G252" s="548"/>
      <c r="H252" s="549"/>
      <c r="I252" s="548"/>
      <c r="J252" s="26"/>
      <c r="K252" s="410"/>
      <c r="L252" s="26"/>
      <c r="M252" s="26"/>
      <c r="N252" s="26"/>
      <c r="O252" s="26"/>
      <c r="P252" s="26"/>
      <c r="Q252" s="26"/>
      <c r="R252" s="26"/>
    </row>
    <row r="253" spans="1:18" ht="15.75" customHeight="1">
      <c r="A253" s="26"/>
      <c r="B253" s="438"/>
      <c r="C253" s="26"/>
      <c r="D253" s="405"/>
      <c r="E253" s="548"/>
      <c r="F253" s="548"/>
      <c r="G253" s="548"/>
      <c r="H253" s="549"/>
      <c r="I253" s="548"/>
      <c r="J253" s="26"/>
      <c r="K253" s="410"/>
      <c r="L253" s="26"/>
      <c r="M253" s="26"/>
      <c r="N253" s="26"/>
      <c r="O253" s="26"/>
      <c r="P253" s="26"/>
      <c r="Q253" s="26"/>
      <c r="R253" s="26"/>
    </row>
    <row r="254" spans="1:18" ht="15.75" customHeight="1">
      <c r="A254" s="26"/>
      <c r="B254" s="438"/>
      <c r="C254" s="26"/>
      <c r="D254" s="405"/>
      <c r="E254" s="548"/>
      <c r="F254" s="548"/>
      <c r="G254" s="548"/>
      <c r="H254" s="549"/>
      <c r="I254" s="548"/>
      <c r="J254" s="26"/>
      <c r="K254" s="410"/>
      <c r="L254" s="26"/>
      <c r="M254" s="26"/>
      <c r="N254" s="26"/>
      <c r="O254" s="26"/>
      <c r="P254" s="26"/>
      <c r="Q254" s="26"/>
      <c r="R254" s="26"/>
    </row>
    <row r="255" spans="1:18" ht="15.75" customHeight="1">
      <c r="A255" s="26"/>
      <c r="B255" s="438"/>
      <c r="C255" s="26"/>
      <c r="D255" s="405"/>
      <c r="E255" s="548"/>
      <c r="F255" s="548"/>
      <c r="G255" s="548"/>
      <c r="H255" s="549"/>
      <c r="I255" s="548"/>
      <c r="J255" s="26"/>
      <c r="K255" s="410"/>
      <c r="L255" s="26"/>
      <c r="M255" s="26"/>
      <c r="N255" s="26"/>
      <c r="O255" s="26"/>
      <c r="P255" s="26"/>
      <c r="Q255" s="26"/>
      <c r="R255" s="26"/>
    </row>
    <row r="256" spans="1:18" ht="15.75" customHeight="1">
      <c r="A256" s="26"/>
      <c r="B256" s="438"/>
      <c r="C256" s="26"/>
      <c r="D256" s="405"/>
      <c r="E256" s="548"/>
      <c r="F256" s="548"/>
      <c r="G256" s="548"/>
      <c r="H256" s="549"/>
      <c r="I256" s="548"/>
      <c r="J256" s="26"/>
      <c r="K256" s="410"/>
      <c r="L256" s="26"/>
      <c r="M256" s="26"/>
      <c r="N256" s="26"/>
      <c r="O256" s="26"/>
      <c r="P256" s="26"/>
      <c r="Q256" s="26"/>
      <c r="R256" s="26"/>
    </row>
    <row r="257" spans="1:18" ht="15.75" customHeight="1">
      <c r="A257" s="26"/>
      <c r="B257" s="438"/>
      <c r="C257" s="26"/>
      <c r="D257" s="405"/>
      <c r="E257" s="548"/>
      <c r="F257" s="548"/>
      <c r="G257" s="548"/>
      <c r="H257" s="549"/>
      <c r="I257" s="548"/>
      <c r="J257" s="26"/>
      <c r="K257" s="410"/>
      <c r="L257" s="26"/>
      <c r="M257" s="26"/>
      <c r="N257" s="26"/>
      <c r="O257" s="26"/>
      <c r="P257" s="26"/>
      <c r="Q257" s="26"/>
      <c r="R257" s="26"/>
    </row>
    <row r="258" spans="1:18" ht="15.75" customHeight="1">
      <c r="A258" s="26"/>
      <c r="B258" s="438"/>
      <c r="C258" s="26"/>
      <c r="D258" s="405"/>
      <c r="E258" s="548"/>
      <c r="F258" s="548"/>
      <c r="G258" s="548"/>
      <c r="H258" s="549"/>
      <c r="I258" s="548"/>
      <c r="J258" s="26"/>
      <c r="K258" s="410"/>
      <c r="L258" s="26"/>
      <c r="M258" s="26"/>
      <c r="N258" s="26"/>
      <c r="O258" s="26"/>
      <c r="P258" s="26"/>
      <c r="Q258" s="26"/>
      <c r="R258" s="26"/>
    </row>
    <row r="259" spans="1:18" ht="15.75" customHeight="1">
      <c r="A259" s="26"/>
      <c r="B259" s="438"/>
      <c r="C259" s="26"/>
      <c r="D259" s="405"/>
      <c r="E259" s="548"/>
      <c r="F259" s="548"/>
      <c r="G259" s="548"/>
      <c r="H259" s="549"/>
      <c r="I259" s="548"/>
      <c r="J259" s="26"/>
      <c r="K259" s="410"/>
      <c r="L259" s="26"/>
      <c r="M259" s="26"/>
      <c r="N259" s="26"/>
      <c r="O259" s="26"/>
      <c r="P259" s="26"/>
      <c r="Q259" s="26"/>
      <c r="R259" s="26"/>
    </row>
    <row r="260" spans="1:18" ht="15.75" customHeight="1">
      <c r="A260" s="26"/>
      <c r="B260" s="438"/>
      <c r="C260" s="26"/>
      <c r="D260" s="405"/>
      <c r="E260" s="548"/>
      <c r="F260" s="548"/>
      <c r="G260" s="548"/>
      <c r="H260" s="549"/>
      <c r="I260" s="548"/>
      <c r="J260" s="26"/>
      <c r="K260" s="410"/>
      <c r="L260" s="26"/>
      <c r="M260" s="26"/>
      <c r="N260" s="26"/>
      <c r="O260" s="26"/>
      <c r="P260" s="26"/>
      <c r="Q260" s="26"/>
      <c r="R260" s="26"/>
    </row>
    <row r="261" spans="1:18" ht="15.75" customHeight="1">
      <c r="A261" s="26"/>
      <c r="B261" s="438"/>
      <c r="C261" s="26"/>
      <c r="D261" s="405"/>
      <c r="E261" s="548"/>
      <c r="F261" s="548"/>
      <c r="G261" s="548"/>
      <c r="H261" s="549"/>
      <c r="I261" s="548"/>
      <c r="J261" s="26"/>
      <c r="K261" s="410"/>
      <c r="L261" s="26"/>
      <c r="M261" s="26"/>
      <c r="N261" s="26"/>
      <c r="O261" s="26"/>
      <c r="P261" s="26"/>
      <c r="Q261" s="26"/>
      <c r="R261" s="26"/>
    </row>
    <row r="262" spans="1:18" ht="15.75" customHeight="1">
      <c r="A262" s="26"/>
      <c r="B262" s="438"/>
      <c r="C262" s="26"/>
      <c r="D262" s="405"/>
      <c r="E262" s="548"/>
      <c r="F262" s="548"/>
      <c r="G262" s="548"/>
      <c r="H262" s="549"/>
      <c r="I262" s="548"/>
      <c r="J262" s="26"/>
      <c r="K262" s="410"/>
      <c r="L262" s="26"/>
      <c r="M262" s="26"/>
      <c r="N262" s="26"/>
      <c r="O262" s="26"/>
      <c r="P262" s="26"/>
      <c r="Q262" s="26"/>
      <c r="R262" s="26"/>
    </row>
    <row r="263" spans="1:18" ht="15.75" customHeight="1">
      <c r="A263" s="26"/>
      <c r="B263" s="438"/>
      <c r="C263" s="26"/>
      <c r="D263" s="405"/>
      <c r="E263" s="548"/>
      <c r="F263" s="548"/>
      <c r="G263" s="548"/>
      <c r="H263" s="549"/>
      <c r="I263" s="548"/>
      <c r="J263" s="26"/>
      <c r="K263" s="410"/>
      <c r="L263" s="26"/>
      <c r="M263" s="26"/>
      <c r="N263" s="26"/>
      <c r="O263" s="26"/>
      <c r="P263" s="26"/>
      <c r="Q263" s="26"/>
      <c r="R263" s="26"/>
    </row>
    <row r="264" spans="1:18" ht="15.75" customHeight="1">
      <c r="A264" s="26"/>
      <c r="B264" s="438"/>
      <c r="C264" s="26"/>
      <c r="D264" s="405"/>
      <c r="E264" s="548"/>
      <c r="F264" s="548"/>
      <c r="G264" s="548"/>
      <c r="H264" s="549"/>
      <c r="I264" s="548"/>
      <c r="J264" s="26"/>
      <c r="K264" s="410"/>
      <c r="L264" s="26"/>
      <c r="M264" s="26"/>
      <c r="N264" s="26"/>
      <c r="O264" s="26"/>
      <c r="P264" s="26"/>
      <c r="Q264" s="26"/>
      <c r="R264" s="26"/>
    </row>
    <row r="265" spans="1:18" ht="15.75" customHeight="1">
      <c r="A265" s="26"/>
      <c r="B265" s="438"/>
      <c r="C265" s="26"/>
      <c r="D265" s="405"/>
      <c r="E265" s="548"/>
      <c r="F265" s="548"/>
      <c r="G265" s="548"/>
      <c r="H265" s="549"/>
      <c r="I265" s="548"/>
      <c r="J265" s="26"/>
      <c r="K265" s="410"/>
      <c r="L265" s="26"/>
      <c r="M265" s="26"/>
      <c r="N265" s="26"/>
      <c r="O265" s="26"/>
      <c r="P265" s="26"/>
      <c r="Q265" s="26"/>
      <c r="R265" s="26"/>
    </row>
    <row r="266" spans="1:18" ht="15.75" customHeight="1">
      <c r="A266" s="26"/>
      <c r="B266" s="438"/>
      <c r="C266" s="26"/>
      <c r="D266" s="405"/>
      <c r="E266" s="548"/>
      <c r="F266" s="548"/>
      <c r="G266" s="548"/>
      <c r="H266" s="549"/>
      <c r="I266" s="548"/>
      <c r="J266" s="26"/>
      <c r="K266" s="410"/>
      <c r="L266" s="26"/>
      <c r="M266" s="26"/>
      <c r="N266" s="26"/>
      <c r="O266" s="26"/>
      <c r="P266" s="26"/>
      <c r="Q266" s="26"/>
      <c r="R266" s="26"/>
    </row>
    <row r="267" spans="1:18" ht="15.75" customHeight="1">
      <c r="A267" s="26"/>
      <c r="B267" s="438"/>
      <c r="C267" s="26"/>
      <c r="D267" s="405"/>
      <c r="E267" s="548"/>
      <c r="F267" s="548"/>
      <c r="G267" s="548"/>
      <c r="H267" s="549"/>
      <c r="I267" s="548"/>
      <c r="J267" s="26"/>
      <c r="K267" s="410"/>
      <c r="L267" s="26"/>
      <c r="M267" s="26"/>
      <c r="N267" s="26"/>
      <c r="O267" s="26"/>
      <c r="P267" s="26"/>
      <c r="Q267" s="26"/>
      <c r="R267" s="26"/>
    </row>
    <row r="268" spans="1:18" ht="15.75" customHeight="1">
      <c r="A268" s="26"/>
      <c r="B268" s="438"/>
      <c r="C268" s="26"/>
      <c r="D268" s="405"/>
      <c r="E268" s="548"/>
      <c r="F268" s="548"/>
      <c r="G268" s="548"/>
      <c r="H268" s="549"/>
      <c r="I268" s="548"/>
      <c r="J268" s="26"/>
      <c r="K268" s="410"/>
      <c r="L268" s="26"/>
      <c r="M268" s="26"/>
      <c r="N268" s="26"/>
      <c r="O268" s="26"/>
      <c r="P268" s="26"/>
      <c r="Q268" s="26"/>
      <c r="R268" s="26"/>
    </row>
    <row r="269" spans="1:18" ht="15.75" customHeight="1">
      <c r="A269" s="26"/>
      <c r="B269" s="438"/>
      <c r="C269" s="26"/>
      <c r="D269" s="405"/>
      <c r="E269" s="548"/>
      <c r="F269" s="548"/>
      <c r="G269" s="548"/>
      <c r="H269" s="549"/>
      <c r="I269" s="548"/>
      <c r="J269" s="26"/>
      <c r="K269" s="410"/>
      <c r="L269" s="26"/>
      <c r="M269" s="26"/>
      <c r="N269" s="26"/>
      <c r="O269" s="26"/>
      <c r="P269" s="26"/>
      <c r="Q269" s="26"/>
      <c r="R269" s="26"/>
    </row>
    <row r="270" spans="1:18" ht="15.75" customHeight="1">
      <c r="A270" s="26"/>
      <c r="B270" s="438"/>
      <c r="C270" s="26"/>
      <c r="D270" s="405"/>
      <c r="E270" s="548"/>
      <c r="F270" s="548"/>
      <c r="G270" s="548"/>
      <c r="H270" s="549"/>
      <c r="I270" s="548"/>
      <c r="J270" s="26"/>
      <c r="K270" s="410"/>
      <c r="L270" s="26"/>
      <c r="M270" s="26"/>
      <c r="N270" s="26"/>
      <c r="O270" s="26"/>
      <c r="P270" s="26"/>
      <c r="Q270" s="26"/>
      <c r="R270" s="26"/>
    </row>
    <row r="271" spans="1:18" ht="15.75" customHeight="1">
      <c r="A271" s="26"/>
      <c r="B271" s="438"/>
      <c r="C271" s="26"/>
      <c r="D271" s="405"/>
      <c r="E271" s="548"/>
      <c r="F271" s="548"/>
      <c r="G271" s="548"/>
      <c r="H271" s="549"/>
      <c r="I271" s="548"/>
      <c r="J271" s="26"/>
      <c r="K271" s="410"/>
      <c r="L271" s="26"/>
      <c r="M271" s="26"/>
      <c r="N271" s="26"/>
      <c r="O271" s="26"/>
      <c r="P271" s="26"/>
      <c r="Q271" s="26"/>
      <c r="R271" s="26"/>
    </row>
    <row r="272" spans="1:18" ht="15.75" customHeight="1">
      <c r="A272" s="26"/>
      <c r="B272" s="438"/>
      <c r="C272" s="26"/>
      <c r="D272" s="405"/>
      <c r="E272" s="548"/>
      <c r="F272" s="548"/>
      <c r="G272" s="548"/>
      <c r="H272" s="549"/>
      <c r="I272" s="548"/>
      <c r="J272" s="26"/>
      <c r="K272" s="410"/>
      <c r="L272" s="26"/>
      <c r="M272" s="26"/>
      <c r="N272" s="26"/>
      <c r="O272" s="26"/>
      <c r="P272" s="26"/>
      <c r="Q272" s="26"/>
      <c r="R272" s="26"/>
    </row>
    <row r="273" spans="1:18" ht="15.75" customHeight="1">
      <c r="A273" s="26"/>
      <c r="B273" s="438"/>
      <c r="C273" s="26"/>
      <c r="D273" s="405"/>
      <c r="E273" s="548"/>
      <c r="F273" s="548"/>
      <c r="G273" s="548"/>
      <c r="H273" s="549"/>
      <c r="I273" s="548"/>
      <c r="J273" s="26"/>
      <c r="K273" s="410"/>
      <c r="L273" s="26"/>
      <c r="M273" s="26"/>
      <c r="N273" s="26"/>
      <c r="O273" s="26"/>
      <c r="P273" s="26"/>
      <c r="Q273" s="26"/>
      <c r="R273" s="26"/>
    </row>
    <row r="274" spans="1:18" ht="15.75" customHeight="1">
      <c r="A274" s="26"/>
      <c r="B274" s="438"/>
      <c r="C274" s="26"/>
      <c r="D274" s="405"/>
      <c r="E274" s="548"/>
      <c r="F274" s="548"/>
      <c r="G274" s="548"/>
      <c r="H274" s="549"/>
      <c r="I274" s="548"/>
      <c r="J274" s="26"/>
      <c r="K274" s="410"/>
      <c r="L274" s="26"/>
      <c r="M274" s="26"/>
      <c r="N274" s="26"/>
      <c r="O274" s="26"/>
      <c r="P274" s="26"/>
      <c r="Q274" s="26"/>
      <c r="R274" s="26"/>
    </row>
    <row r="275" spans="1:18" ht="15.75" customHeight="1">
      <c r="A275" s="26"/>
      <c r="B275" s="438"/>
      <c r="C275" s="26"/>
      <c r="D275" s="405"/>
      <c r="E275" s="548"/>
      <c r="F275" s="548"/>
      <c r="G275" s="548"/>
      <c r="H275" s="549"/>
      <c r="I275" s="548"/>
      <c r="J275" s="26"/>
      <c r="K275" s="410"/>
      <c r="L275" s="26"/>
      <c r="M275" s="26"/>
      <c r="N275" s="26"/>
      <c r="O275" s="26"/>
      <c r="P275" s="26"/>
      <c r="Q275" s="26"/>
      <c r="R275" s="26"/>
    </row>
    <row r="276" spans="1:18" ht="15.75" customHeight="1">
      <c r="A276" s="26"/>
      <c r="B276" s="438"/>
      <c r="C276" s="26"/>
      <c r="D276" s="405"/>
      <c r="E276" s="548"/>
      <c r="F276" s="548"/>
      <c r="G276" s="548"/>
      <c r="H276" s="549"/>
      <c r="I276" s="548"/>
      <c r="J276" s="26"/>
      <c r="K276" s="410"/>
      <c r="L276" s="26"/>
      <c r="M276" s="26"/>
      <c r="N276" s="26"/>
      <c r="O276" s="26"/>
      <c r="P276" s="26"/>
      <c r="Q276" s="26"/>
      <c r="R276" s="26"/>
    </row>
    <row r="277" spans="1:18" ht="15.75" customHeight="1">
      <c r="A277" s="26"/>
      <c r="B277" s="438"/>
      <c r="C277" s="26"/>
      <c r="D277" s="405"/>
      <c r="E277" s="548"/>
      <c r="F277" s="548"/>
      <c r="G277" s="548"/>
      <c r="H277" s="549"/>
      <c r="I277" s="548"/>
      <c r="J277" s="26"/>
      <c r="K277" s="410"/>
      <c r="L277" s="26"/>
      <c r="M277" s="26"/>
      <c r="N277" s="26"/>
      <c r="O277" s="26"/>
      <c r="P277" s="26"/>
      <c r="Q277" s="26"/>
      <c r="R277" s="26"/>
    </row>
    <row r="278" spans="1:18" ht="15.75" customHeight="1">
      <c r="A278" s="26"/>
      <c r="B278" s="438"/>
      <c r="C278" s="26"/>
      <c r="D278" s="405"/>
      <c r="E278" s="548"/>
      <c r="F278" s="548"/>
      <c r="G278" s="548"/>
      <c r="H278" s="549"/>
      <c r="I278" s="548"/>
      <c r="J278" s="26"/>
      <c r="K278" s="410"/>
      <c r="L278" s="26"/>
      <c r="M278" s="26"/>
      <c r="N278" s="26"/>
      <c r="O278" s="26"/>
      <c r="P278" s="26"/>
      <c r="Q278" s="26"/>
      <c r="R278" s="26"/>
    </row>
    <row r="279" spans="1:18" ht="15.75" customHeight="1">
      <c r="A279" s="26"/>
      <c r="B279" s="438"/>
      <c r="C279" s="26"/>
      <c r="D279" s="405"/>
      <c r="E279" s="548"/>
      <c r="F279" s="548"/>
      <c r="G279" s="548"/>
      <c r="H279" s="549"/>
      <c r="I279" s="548"/>
      <c r="J279" s="26"/>
      <c r="K279" s="410"/>
      <c r="L279" s="26"/>
      <c r="M279" s="26"/>
      <c r="N279" s="26"/>
      <c r="O279" s="26"/>
      <c r="P279" s="26"/>
      <c r="Q279" s="26"/>
      <c r="R279" s="26"/>
    </row>
    <row r="280" spans="1:18" ht="15.75" customHeight="1">
      <c r="A280" s="26"/>
      <c r="B280" s="438"/>
      <c r="C280" s="26"/>
      <c r="D280" s="405"/>
      <c r="E280" s="548"/>
      <c r="F280" s="548"/>
      <c r="G280" s="548"/>
      <c r="H280" s="549"/>
      <c r="I280" s="548"/>
      <c r="J280" s="26"/>
      <c r="K280" s="410"/>
      <c r="L280" s="26"/>
      <c r="M280" s="26"/>
      <c r="N280" s="26"/>
      <c r="O280" s="26"/>
      <c r="P280" s="26"/>
      <c r="Q280" s="26"/>
      <c r="R280" s="26"/>
    </row>
    <row r="281" spans="1:18" ht="15.75" customHeight="1">
      <c r="A281" s="26"/>
      <c r="B281" s="438"/>
      <c r="C281" s="26"/>
      <c r="D281" s="405"/>
      <c r="E281" s="548"/>
      <c r="F281" s="548"/>
      <c r="G281" s="548"/>
      <c r="H281" s="549"/>
      <c r="I281" s="548"/>
      <c r="J281" s="26"/>
      <c r="K281" s="410"/>
      <c r="L281" s="26"/>
      <c r="M281" s="26"/>
      <c r="N281" s="26"/>
      <c r="O281" s="26"/>
      <c r="P281" s="26"/>
      <c r="Q281" s="26"/>
      <c r="R281" s="26"/>
    </row>
    <row r="282" spans="1:18" ht="15.75" customHeight="1">
      <c r="A282" s="26"/>
      <c r="B282" s="438"/>
      <c r="C282" s="26"/>
      <c r="D282" s="405"/>
      <c r="E282" s="548"/>
      <c r="F282" s="548"/>
      <c r="G282" s="548"/>
      <c r="H282" s="549"/>
      <c r="I282" s="548"/>
      <c r="J282" s="26"/>
      <c r="K282" s="410"/>
      <c r="L282" s="26"/>
      <c r="M282" s="26"/>
      <c r="N282" s="26"/>
      <c r="O282" s="26"/>
      <c r="P282" s="26"/>
      <c r="Q282" s="26"/>
      <c r="R282" s="26"/>
    </row>
    <row r="283" spans="1:18" ht="15.75" customHeight="1">
      <c r="A283" s="26"/>
      <c r="B283" s="438"/>
      <c r="C283" s="26"/>
      <c r="D283" s="405"/>
      <c r="E283" s="548"/>
      <c r="F283" s="548"/>
      <c r="G283" s="548"/>
      <c r="H283" s="549"/>
      <c r="I283" s="548"/>
      <c r="J283" s="26"/>
      <c r="K283" s="410"/>
      <c r="L283" s="26"/>
      <c r="M283" s="26"/>
      <c r="N283" s="26"/>
      <c r="O283" s="26"/>
      <c r="P283" s="26"/>
      <c r="Q283" s="26"/>
      <c r="R283" s="26"/>
    </row>
    <row r="284" spans="1:18" ht="15.75" customHeight="1">
      <c r="A284" s="26"/>
      <c r="B284" s="438"/>
      <c r="C284" s="26"/>
      <c r="D284" s="405"/>
      <c r="E284" s="548"/>
      <c r="F284" s="548"/>
      <c r="G284" s="548"/>
      <c r="H284" s="549"/>
      <c r="I284" s="548"/>
      <c r="J284" s="26"/>
      <c r="K284" s="410"/>
      <c r="L284" s="26"/>
      <c r="M284" s="26"/>
      <c r="N284" s="26"/>
      <c r="O284" s="26"/>
      <c r="P284" s="26"/>
      <c r="Q284" s="26"/>
      <c r="R284" s="26"/>
    </row>
    <row r="285" spans="1:18" ht="15.75" customHeight="1">
      <c r="A285" s="26"/>
      <c r="B285" s="438"/>
      <c r="C285" s="26"/>
      <c r="D285" s="405"/>
      <c r="E285" s="548"/>
      <c r="F285" s="548"/>
      <c r="G285" s="548"/>
      <c r="H285" s="549"/>
      <c r="I285" s="548"/>
      <c r="J285" s="26"/>
      <c r="K285" s="410"/>
      <c r="L285" s="26"/>
      <c r="M285" s="26"/>
      <c r="N285" s="26"/>
      <c r="O285" s="26"/>
      <c r="P285" s="26"/>
      <c r="Q285" s="26"/>
      <c r="R285" s="26"/>
    </row>
    <row r="286" spans="1:18" ht="15.75" customHeight="1">
      <c r="A286" s="26"/>
      <c r="B286" s="438"/>
      <c r="C286" s="26"/>
      <c r="D286" s="405"/>
      <c r="E286" s="548"/>
      <c r="F286" s="548"/>
      <c r="G286" s="548"/>
      <c r="H286" s="549"/>
      <c r="I286" s="548"/>
      <c r="J286" s="26"/>
      <c r="K286" s="410"/>
      <c r="L286" s="26"/>
      <c r="M286" s="26"/>
      <c r="N286" s="26"/>
      <c r="O286" s="26"/>
      <c r="P286" s="26"/>
      <c r="Q286" s="26"/>
      <c r="R286" s="26"/>
    </row>
    <row r="287" spans="1:18" ht="15.75" customHeight="1">
      <c r="A287" s="26"/>
      <c r="B287" s="438"/>
      <c r="C287" s="26"/>
      <c r="D287" s="405"/>
      <c r="E287" s="548"/>
      <c r="F287" s="548"/>
      <c r="G287" s="548"/>
      <c r="H287" s="549"/>
      <c r="I287" s="548"/>
      <c r="J287" s="26"/>
      <c r="K287" s="410"/>
      <c r="L287" s="26"/>
      <c r="M287" s="26"/>
      <c r="N287" s="26"/>
      <c r="O287" s="26"/>
      <c r="P287" s="26"/>
      <c r="Q287" s="26"/>
      <c r="R287" s="26"/>
    </row>
    <row r="288" spans="1:18" ht="15.75" customHeight="1">
      <c r="A288" s="26"/>
      <c r="B288" s="438"/>
      <c r="C288" s="26"/>
      <c r="D288" s="405"/>
      <c r="E288" s="548"/>
      <c r="F288" s="548"/>
      <c r="G288" s="548"/>
      <c r="H288" s="549"/>
      <c r="I288" s="548"/>
      <c r="J288" s="26"/>
      <c r="K288" s="410"/>
      <c r="L288" s="26"/>
      <c r="M288" s="26"/>
      <c r="N288" s="26"/>
      <c r="O288" s="26"/>
      <c r="P288" s="26"/>
      <c r="Q288" s="26"/>
      <c r="R288" s="26"/>
    </row>
    <row r="289" spans="1:18" ht="15.75" customHeight="1">
      <c r="A289" s="26"/>
      <c r="B289" s="438"/>
      <c r="C289" s="26"/>
      <c r="D289" s="405"/>
      <c r="E289" s="548"/>
      <c r="F289" s="548"/>
      <c r="G289" s="548"/>
      <c r="H289" s="549"/>
      <c r="I289" s="548"/>
      <c r="J289" s="26"/>
      <c r="K289" s="410"/>
      <c r="L289" s="26"/>
      <c r="M289" s="26"/>
      <c r="N289" s="26"/>
      <c r="O289" s="26"/>
      <c r="P289" s="26"/>
      <c r="Q289" s="26"/>
      <c r="R289" s="26"/>
    </row>
    <row r="290" spans="1:18" ht="15.75" customHeight="1">
      <c r="A290" s="26"/>
      <c r="B290" s="438"/>
      <c r="C290" s="26"/>
      <c r="D290" s="405"/>
      <c r="E290" s="548"/>
      <c r="F290" s="548"/>
      <c r="G290" s="548"/>
      <c r="H290" s="549"/>
      <c r="I290" s="548"/>
      <c r="J290" s="26"/>
      <c r="K290" s="410"/>
      <c r="L290" s="26"/>
      <c r="M290" s="26"/>
      <c r="N290" s="26"/>
      <c r="O290" s="26"/>
      <c r="P290" s="26"/>
      <c r="Q290" s="26"/>
      <c r="R290" s="26"/>
    </row>
    <row r="291" spans="1:18" ht="15.75" customHeight="1">
      <c r="A291" s="26"/>
      <c r="B291" s="438"/>
      <c r="C291" s="26"/>
      <c r="D291" s="405"/>
      <c r="E291" s="548"/>
      <c r="F291" s="548"/>
      <c r="G291" s="548"/>
      <c r="H291" s="549"/>
      <c r="I291" s="548"/>
      <c r="J291" s="26"/>
      <c r="K291" s="410"/>
      <c r="L291" s="26"/>
      <c r="M291" s="26"/>
      <c r="N291" s="26"/>
      <c r="O291" s="26"/>
      <c r="P291" s="26"/>
      <c r="Q291" s="26"/>
      <c r="R291" s="26"/>
    </row>
    <row r="292" spans="1:18" ht="15.75" customHeight="1">
      <c r="A292" s="26"/>
      <c r="B292" s="438"/>
      <c r="C292" s="26"/>
      <c r="D292" s="405"/>
      <c r="E292" s="548"/>
      <c r="F292" s="548"/>
      <c r="G292" s="548"/>
      <c r="H292" s="549"/>
      <c r="I292" s="548"/>
      <c r="J292" s="26"/>
      <c r="K292" s="410"/>
      <c r="L292" s="26"/>
      <c r="M292" s="26"/>
      <c r="N292" s="26"/>
      <c r="O292" s="26"/>
      <c r="P292" s="26"/>
      <c r="Q292" s="26"/>
      <c r="R292" s="26"/>
    </row>
    <row r="293" spans="1:18" ht="15.75" customHeight="1">
      <c r="A293" s="26"/>
      <c r="B293" s="438"/>
      <c r="C293" s="26"/>
      <c r="D293" s="405"/>
      <c r="E293" s="548"/>
      <c r="F293" s="548"/>
      <c r="G293" s="548"/>
      <c r="H293" s="549"/>
      <c r="I293" s="548"/>
      <c r="J293" s="26"/>
      <c r="K293" s="410"/>
      <c r="L293" s="26"/>
      <c r="M293" s="26"/>
      <c r="N293" s="26"/>
      <c r="O293" s="26"/>
      <c r="P293" s="26"/>
      <c r="Q293" s="26"/>
      <c r="R293" s="26"/>
    </row>
    <row r="294" spans="1:18" ht="15.75" customHeight="1">
      <c r="A294" s="26"/>
      <c r="B294" s="438"/>
      <c r="C294" s="26"/>
      <c r="D294" s="405"/>
      <c r="E294" s="548"/>
      <c r="F294" s="548"/>
      <c r="G294" s="548"/>
      <c r="H294" s="549"/>
      <c r="I294" s="548"/>
      <c r="J294" s="26"/>
      <c r="K294" s="410"/>
      <c r="L294" s="26"/>
      <c r="M294" s="26"/>
      <c r="N294" s="26"/>
      <c r="O294" s="26"/>
      <c r="P294" s="26"/>
      <c r="Q294" s="26"/>
      <c r="R294" s="26"/>
    </row>
    <row r="295" spans="1:18" ht="15.75" customHeight="1">
      <c r="A295" s="26"/>
      <c r="B295" s="438"/>
      <c r="C295" s="26"/>
      <c r="D295" s="405"/>
      <c r="E295" s="548"/>
      <c r="F295" s="548"/>
      <c r="G295" s="548"/>
      <c r="H295" s="549"/>
      <c r="I295" s="548"/>
      <c r="J295" s="26"/>
      <c r="K295" s="410"/>
      <c r="L295" s="26"/>
      <c r="M295" s="26"/>
      <c r="N295" s="26"/>
      <c r="O295" s="26"/>
      <c r="P295" s="26"/>
      <c r="Q295" s="26"/>
      <c r="R295" s="26"/>
    </row>
    <row r="296" spans="1:18" ht="15.75" customHeight="1">
      <c r="A296" s="26"/>
      <c r="B296" s="438"/>
      <c r="C296" s="26"/>
      <c r="D296" s="405"/>
      <c r="E296" s="548"/>
      <c r="F296" s="548"/>
      <c r="G296" s="548"/>
      <c r="H296" s="549"/>
      <c r="I296" s="548"/>
      <c r="J296" s="26"/>
      <c r="K296" s="410"/>
      <c r="L296" s="26"/>
      <c r="M296" s="26"/>
      <c r="N296" s="26"/>
      <c r="O296" s="26"/>
      <c r="P296" s="26"/>
      <c r="Q296" s="26"/>
      <c r="R296" s="26"/>
    </row>
    <row r="297" spans="1:18" ht="15.75" customHeight="1">
      <c r="A297" s="26"/>
      <c r="B297" s="438"/>
      <c r="C297" s="26"/>
      <c r="D297" s="405"/>
      <c r="E297" s="548"/>
      <c r="F297" s="548"/>
      <c r="G297" s="548"/>
      <c r="H297" s="549"/>
      <c r="I297" s="548"/>
      <c r="J297" s="26"/>
      <c r="K297" s="410"/>
      <c r="L297" s="26"/>
      <c r="M297" s="26"/>
      <c r="N297" s="26"/>
      <c r="O297" s="26"/>
      <c r="P297" s="26"/>
      <c r="Q297" s="26"/>
      <c r="R297" s="26"/>
    </row>
    <row r="298" spans="1:18" ht="15.75" customHeight="1">
      <c r="A298" s="26"/>
      <c r="B298" s="438"/>
      <c r="C298" s="26"/>
      <c r="D298" s="405"/>
      <c r="E298" s="548"/>
      <c r="F298" s="548"/>
      <c r="G298" s="548"/>
      <c r="H298" s="549"/>
      <c r="I298" s="548"/>
      <c r="J298" s="26"/>
      <c r="K298" s="410"/>
      <c r="L298" s="26"/>
      <c r="M298" s="26"/>
      <c r="N298" s="26"/>
      <c r="O298" s="26"/>
      <c r="P298" s="26"/>
      <c r="Q298" s="26"/>
      <c r="R298" s="26"/>
    </row>
    <row r="299" spans="1:18" ht="15.75" customHeight="1">
      <c r="A299" s="26"/>
      <c r="B299" s="438"/>
      <c r="C299" s="26"/>
      <c r="D299" s="405"/>
      <c r="E299" s="548"/>
      <c r="F299" s="548"/>
      <c r="G299" s="548"/>
      <c r="H299" s="549"/>
      <c r="I299" s="548"/>
      <c r="J299" s="26"/>
      <c r="K299" s="410"/>
      <c r="L299" s="26"/>
      <c r="M299" s="26"/>
      <c r="N299" s="26"/>
      <c r="O299" s="26"/>
      <c r="P299" s="26"/>
      <c r="Q299" s="26"/>
      <c r="R299" s="26"/>
    </row>
    <row r="300" spans="1:18" ht="15.75" customHeight="1">
      <c r="A300" s="26"/>
      <c r="B300" s="438"/>
      <c r="C300" s="26"/>
      <c r="D300" s="405"/>
      <c r="E300" s="548"/>
      <c r="F300" s="548"/>
      <c r="G300" s="548"/>
      <c r="H300" s="549"/>
      <c r="I300" s="548"/>
      <c r="J300" s="26"/>
      <c r="K300" s="410"/>
      <c r="L300" s="26"/>
      <c r="M300" s="26"/>
      <c r="N300" s="26"/>
      <c r="O300" s="26"/>
      <c r="P300" s="26"/>
      <c r="Q300" s="26"/>
      <c r="R300" s="26"/>
    </row>
    <row r="301" spans="1:18" ht="15.75" customHeight="1">
      <c r="A301" s="26"/>
      <c r="B301" s="438"/>
      <c r="C301" s="26"/>
      <c r="D301" s="405"/>
      <c r="E301" s="548"/>
      <c r="F301" s="548"/>
      <c r="G301" s="548"/>
      <c r="H301" s="549"/>
      <c r="I301" s="548"/>
      <c r="J301" s="26"/>
      <c r="K301" s="410"/>
      <c r="L301" s="26"/>
      <c r="M301" s="26"/>
      <c r="N301" s="26"/>
      <c r="O301" s="26"/>
      <c r="P301" s="26"/>
      <c r="Q301" s="26"/>
      <c r="R301" s="26"/>
    </row>
    <row r="302" spans="1:18" ht="15.75" customHeight="1">
      <c r="A302" s="26"/>
      <c r="B302" s="438"/>
      <c r="C302" s="26"/>
      <c r="D302" s="405"/>
      <c r="E302" s="548"/>
      <c r="F302" s="548"/>
      <c r="G302" s="548"/>
      <c r="H302" s="549"/>
      <c r="I302" s="548"/>
      <c r="J302" s="26"/>
      <c r="K302" s="410"/>
      <c r="L302" s="26"/>
      <c r="M302" s="26"/>
      <c r="N302" s="26"/>
      <c r="O302" s="26"/>
      <c r="P302" s="26"/>
      <c r="Q302" s="26"/>
      <c r="R302" s="26"/>
    </row>
    <row r="303" spans="1:18" ht="15.75" customHeight="1">
      <c r="A303" s="26"/>
      <c r="B303" s="438"/>
      <c r="C303" s="26"/>
      <c r="D303" s="405"/>
      <c r="E303" s="548"/>
      <c r="F303" s="548"/>
      <c r="G303" s="548"/>
      <c r="H303" s="549"/>
      <c r="I303" s="548"/>
      <c r="J303" s="26"/>
      <c r="K303" s="410"/>
      <c r="L303" s="26"/>
      <c r="M303" s="26"/>
      <c r="N303" s="26"/>
      <c r="O303" s="26"/>
      <c r="P303" s="26"/>
      <c r="Q303" s="26"/>
      <c r="R303" s="26"/>
    </row>
    <row r="304" spans="1:18" ht="15.75" customHeight="1">
      <c r="A304" s="26"/>
      <c r="B304" s="438"/>
      <c r="C304" s="26"/>
      <c r="D304" s="405"/>
      <c r="E304" s="548"/>
      <c r="F304" s="548"/>
      <c r="G304" s="548"/>
      <c r="H304" s="549"/>
      <c r="I304" s="548"/>
      <c r="J304" s="26"/>
      <c r="K304" s="410"/>
      <c r="L304" s="26"/>
      <c r="M304" s="26"/>
      <c r="N304" s="26"/>
      <c r="O304" s="26"/>
      <c r="P304" s="26"/>
      <c r="Q304" s="26"/>
      <c r="R304" s="26"/>
    </row>
    <row r="305" spans="1:18" ht="15.75" customHeight="1">
      <c r="A305" s="26"/>
      <c r="B305" s="438"/>
      <c r="C305" s="26"/>
      <c r="D305" s="405"/>
      <c r="E305" s="548"/>
      <c r="F305" s="548"/>
      <c r="G305" s="548"/>
      <c r="H305" s="549"/>
      <c r="I305" s="548"/>
      <c r="J305" s="26"/>
      <c r="K305" s="410"/>
      <c r="L305" s="26"/>
      <c r="M305" s="26"/>
      <c r="N305" s="26"/>
      <c r="O305" s="26"/>
      <c r="P305" s="26"/>
      <c r="Q305" s="26"/>
      <c r="R305" s="26"/>
    </row>
    <row r="306" spans="1:18" ht="15.75" customHeight="1">
      <c r="A306" s="26"/>
      <c r="B306" s="438"/>
      <c r="C306" s="26"/>
      <c r="D306" s="405"/>
      <c r="E306" s="548"/>
      <c r="F306" s="548"/>
      <c r="G306" s="548"/>
      <c r="H306" s="549"/>
      <c r="I306" s="548"/>
      <c r="J306" s="26"/>
      <c r="K306" s="410"/>
      <c r="L306" s="26"/>
      <c r="M306" s="26"/>
      <c r="N306" s="26"/>
      <c r="O306" s="26"/>
      <c r="P306" s="26"/>
      <c r="Q306" s="26"/>
      <c r="R306" s="26"/>
    </row>
    <row r="307" spans="1:18" ht="15.75" customHeight="1">
      <c r="A307" s="26"/>
      <c r="B307" s="438"/>
      <c r="C307" s="26"/>
      <c r="D307" s="405"/>
      <c r="E307" s="548"/>
      <c r="F307" s="548"/>
      <c r="G307" s="548"/>
      <c r="H307" s="549"/>
      <c r="I307" s="548"/>
      <c r="J307" s="26"/>
      <c r="K307" s="410"/>
      <c r="L307" s="26"/>
      <c r="M307" s="26"/>
      <c r="N307" s="26"/>
      <c r="O307" s="26"/>
      <c r="P307" s="26"/>
      <c r="Q307" s="26"/>
      <c r="R307" s="26"/>
    </row>
    <row r="308" spans="1:18" ht="15.75" customHeight="1">
      <c r="A308" s="26"/>
      <c r="B308" s="438"/>
      <c r="C308" s="26"/>
      <c r="D308" s="405"/>
      <c r="E308" s="548"/>
      <c r="F308" s="548"/>
      <c r="G308" s="548"/>
      <c r="H308" s="549"/>
      <c r="I308" s="548"/>
      <c r="J308" s="26"/>
      <c r="K308" s="410"/>
      <c r="L308" s="26"/>
      <c r="M308" s="26"/>
      <c r="N308" s="26"/>
      <c r="O308" s="26"/>
      <c r="P308" s="26"/>
      <c r="Q308" s="26"/>
      <c r="R308" s="26"/>
    </row>
    <row r="309" spans="1:18" ht="15.75" customHeight="1">
      <c r="A309" s="26"/>
      <c r="B309" s="438"/>
      <c r="C309" s="26"/>
      <c r="D309" s="405"/>
      <c r="E309" s="548"/>
      <c r="F309" s="548"/>
      <c r="G309" s="548"/>
      <c r="H309" s="549"/>
      <c r="I309" s="548"/>
      <c r="J309" s="26"/>
      <c r="K309" s="410"/>
      <c r="L309" s="26"/>
      <c r="M309" s="26"/>
      <c r="N309" s="26"/>
      <c r="O309" s="26"/>
      <c r="P309" s="26"/>
      <c r="Q309" s="26"/>
      <c r="R309" s="26"/>
    </row>
    <row r="310" spans="1:18" ht="15.75" customHeight="1">
      <c r="A310" s="26"/>
      <c r="B310" s="438"/>
      <c r="C310" s="26"/>
      <c r="D310" s="405"/>
      <c r="E310" s="548"/>
      <c r="F310" s="548"/>
      <c r="G310" s="548"/>
      <c r="H310" s="549"/>
      <c r="I310" s="548"/>
      <c r="J310" s="26"/>
      <c r="K310" s="410"/>
      <c r="L310" s="26"/>
      <c r="M310" s="26"/>
      <c r="N310" s="26"/>
      <c r="O310" s="26"/>
      <c r="P310" s="26"/>
      <c r="Q310" s="26"/>
      <c r="R310" s="26"/>
    </row>
    <row r="311" spans="1:18" ht="15.75" customHeight="1">
      <c r="A311" s="26"/>
      <c r="B311" s="438"/>
      <c r="C311" s="26"/>
      <c r="D311" s="405"/>
      <c r="E311" s="548"/>
      <c r="F311" s="548"/>
      <c r="G311" s="548"/>
      <c r="H311" s="549"/>
      <c r="I311" s="548"/>
      <c r="J311" s="26"/>
      <c r="K311" s="410"/>
      <c r="L311" s="26"/>
      <c r="M311" s="26"/>
      <c r="N311" s="26"/>
      <c r="O311" s="26"/>
      <c r="P311" s="26"/>
      <c r="Q311" s="26"/>
      <c r="R311" s="26"/>
    </row>
    <row r="312" spans="1:18" ht="15.75" customHeight="1">
      <c r="A312" s="26"/>
      <c r="B312" s="438"/>
      <c r="C312" s="26"/>
      <c r="D312" s="405"/>
      <c r="E312" s="548"/>
      <c r="F312" s="548"/>
      <c r="G312" s="548"/>
      <c r="H312" s="549"/>
      <c r="I312" s="548"/>
      <c r="J312" s="26"/>
      <c r="K312" s="410"/>
      <c r="L312" s="26"/>
      <c r="M312" s="26"/>
      <c r="N312" s="26"/>
      <c r="O312" s="26"/>
      <c r="P312" s="26"/>
      <c r="Q312" s="26"/>
      <c r="R312" s="26"/>
    </row>
    <row r="313" spans="1:18" ht="15.75" customHeight="1">
      <c r="A313" s="26"/>
      <c r="B313" s="438"/>
      <c r="C313" s="26"/>
      <c r="D313" s="405"/>
      <c r="E313" s="548"/>
      <c r="F313" s="548"/>
      <c r="G313" s="548"/>
      <c r="H313" s="549"/>
      <c r="I313" s="548"/>
      <c r="J313" s="26"/>
      <c r="K313" s="410"/>
      <c r="L313" s="26"/>
      <c r="M313" s="26"/>
      <c r="N313" s="26"/>
      <c r="O313" s="26"/>
      <c r="P313" s="26"/>
      <c r="Q313" s="26"/>
      <c r="R313" s="26"/>
    </row>
    <row r="314" spans="1:18" ht="15.75" customHeight="1">
      <c r="A314" s="26"/>
      <c r="B314" s="438"/>
      <c r="C314" s="26"/>
      <c r="D314" s="405"/>
      <c r="E314" s="548"/>
      <c r="F314" s="548"/>
      <c r="G314" s="548"/>
      <c r="H314" s="549"/>
      <c r="I314" s="548"/>
      <c r="J314" s="26"/>
      <c r="K314" s="410"/>
      <c r="L314" s="26"/>
      <c r="M314" s="26"/>
      <c r="N314" s="26"/>
      <c r="O314" s="26"/>
      <c r="P314" s="26"/>
      <c r="Q314" s="26"/>
      <c r="R314" s="26"/>
    </row>
    <row r="315" spans="1:18" ht="15.75" customHeight="1">
      <c r="A315" s="26"/>
      <c r="B315" s="438"/>
      <c r="C315" s="26"/>
      <c r="D315" s="405"/>
      <c r="E315" s="548"/>
      <c r="F315" s="548"/>
      <c r="G315" s="548"/>
      <c r="H315" s="549"/>
      <c r="I315" s="548"/>
      <c r="J315" s="26"/>
      <c r="K315" s="410"/>
      <c r="L315" s="26"/>
      <c r="M315" s="26"/>
      <c r="N315" s="26"/>
      <c r="O315" s="26"/>
      <c r="P315" s="26"/>
      <c r="Q315" s="26"/>
      <c r="R315" s="26"/>
    </row>
    <row r="316" spans="1:18" ht="15.75" customHeight="1">
      <c r="A316" s="26"/>
      <c r="B316" s="438"/>
      <c r="C316" s="26"/>
      <c r="D316" s="405"/>
      <c r="E316" s="548"/>
      <c r="F316" s="548"/>
      <c r="G316" s="548"/>
      <c r="H316" s="549"/>
      <c r="I316" s="548"/>
      <c r="J316" s="26"/>
      <c r="K316" s="410"/>
      <c r="L316" s="26"/>
      <c r="M316" s="26"/>
      <c r="N316" s="26"/>
      <c r="O316" s="26"/>
      <c r="P316" s="26"/>
      <c r="Q316" s="26"/>
      <c r="R316" s="26"/>
    </row>
    <row r="317" spans="1:18" ht="15.75" customHeight="1">
      <c r="A317" s="26"/>
      <c r="B317" s="438"/>
      <c r="C317" s="26"/>
      <c r="D317" s="405"/>
      <c r="E317" s="548"/>
      <c r="F317" s="548"/>
      <c r="G317" s="548"/>
      <c r="H317" s="549"/>
      <c r="I317" s="548"/>
      <c r="J317" s="26"/>
      <c r="K317" s="410"/>
      <c r="L317" s="26"/>
      <c r="M317" s="26"/>
      <c r="N317" s="26"/>
      <c r="O317" s="26"/>
      <c r="P317" s="26"/>
      <c r="Q317" s="26"/>
      <c r="R317" s="26"/>
    </row>
    <row r="318" spans="1:18" ht="15.75" customHeight="1">
      <c r="A318" s="26"/>
      <c r="B318" s="438"/>
      <c r="C318" s="26"/>
      <c r="D318" s="405"/>
      <c r="E318" s="548"/>
      <c r="F318" s="548"/>
      <c r="G318" s="548"/>
      <c r="H318" s="549"/>
      <c r="I318" s="548"/>
      <c r="J318" s="26"/>
      <c r="K318" s="410"/>
      <c r="L318" s="26"/>
      <c r="M318" s="26"/>
      <c r="N318" s="26"/>
      <c r="O318" s="26"/>
      <c r="P318" s="26"/>
      <c r="Q318" s="26"/>
      <c r="R318" s="26"/>
    </row>
    <row r="319" spans="1:18" ht="15.75" customHeight="1">
      <c r="A319" s="26"/>
      <c r="B319" s="438"/>
      <c r="C319" s="26"/>
      <c r="D319" s="405"/>
      <c r="E319" s="548"/>
      <c r="F319" s="548"/>
      <c r="G319" s="548"/>
      <c r="H319" s="549"/>
      <c r="I319" s="548"/>
      <c r="J319" s="26"/>
      <c r="K319" s="410"/>
      <c r="L319" s="26"/>
      <c r="M319" s="26"/>
      <c r="N319" s="26"/>
      <c r="O319" s="26"/>
      <c r="P319" s="26"/>
      <c r="Q319" s="26"/>
      <c r="R319" s="26"/>
    </row>
    <row r="320" spans="1:18" ht="15.75" customHeight="1">
      <c r="A320" s="26"/>
      <c r="B320" s="438"/>
      <c r="C320" s="26"/>
      <c r="D320" s="405"/>
      <c r="E320" s="548"/>
      <c r="F320" s="548"/>
      <c r="G320" s="548"/>
      <c r="H320" s="549"/>
      <c r="I320" s="548"/>
      <c r="J320" s="26"/>
      <c r="K320" s="410"/>
      <c r="L320" s="26"/>
      <c r="M320" s="26"/>
      <c r="N320" s="26"/>
      <c r="O320" s="26"/>
      <c r="P320" s="26"/>
      <c r="Q320" s="26"/>
      <c r="R320" s="26"/>
    </row>
    <row r="321" spans="1:18" ht="15.75" customHeight="1">
      <c r="A321" s="26"/>
      <c r="B321" s="438"/>
      <c r="C321" s="26"/>
      <c r="D321" s="405"/>
      <c r="E321" s="548"/>
      <c r="F321" s="548"/>
      <c r="G321" s="548"/>
      <c r="H321" s="549"/>
      <c r="I321" s="548"/>
      <c r="J321" s="26"/>
      <c r="K321" s="410"/>
      <c r="L321" s="26"/>
      <c r="M321" s="26"/>
      <c r="N321" s="26"/>
      <c r="O321" s="26"/>
      <c r="P321" s="26"/>
      <c r="Q321" s="26"/>
      <c r="R321" s="26"/>
    </row>
    <row r="322" spans="1:18" ht="15.75" customHeight="1">
      <c r="A322" s="26"/>
      <c r="B322" s="438"/>
      <c r="C322" s="26"/>
      <c r="D322" s="405"/>
      <c r="E322" s="548"/>
      <c r="F322" s="548"/>
      <c r="G322" s="548"/>
      <c r="H322" s="549"/>
      <c r="I322" s="548"/>
      <c r="J322" s="26"/>
      <c r="K322" s="410"/>
      <c r="L322" s="26"/>
      <c r="M322" s="26"/>
      <c r="N322" s="26"/>
      <c r="O322" s="26"/>
      <c r="P322" s="26"/>
      <c r="Q322" s="26"/>
      <c r="R322" s="26"/>
    </row>
    <row r="323" spans="1:18" ht="15.75" customHeight="1">
      <c r="A323" s="26"/>
      <c r="B323" s="438"/>
      <c r="C323" s="26"/>
      <c r="D323" s="405"/>
      <c r="E323" s="548"/>
      <c r="F323" s="548"/>
      <c r="G323" s="548"/>
      <c r="H323" s="549"/>
      <c r="I323" s="548"/>
      <c r="J323" s="26"/>
      <c r="K323" s="410"/>
      <c r="L323" s="26"/>
      <c r="M323" s="26"/>
      <c r="N323" s="26"/>
      <c r="O323" s="26"/>
      <c r="P323" s="26"/>
      <c r="Q323" s="26"/>
      <c r="R323" s="26"/>
    </row>
    <row r="324" spans="1:18" ht="15.75" customHeight="1">
      <c r="A324" s="26"/>
      <c r="B324" s="438"/>
      <c r="C324" s="26"/>
      <c r="D324" s="405"/>
      <c r="E324" s="548"/>
      <c r="F324" s="548"/>
      <c r="G324" s="548"/>
      <c r="H324" s="549"/>
      <c r="I324" s="548"/>
      <c r="J324" s="26"/>
      <c r="K324" s="410"/>
      <c r="L324" s="26"/>
      <c r="M324" s="26"/>
      <c r="N324" s="26"/>
      <c r="O324" s="26"/>
      <c r="P324" s="26"/>
      <c r="Q324" s="26"/>
      <c r="R324" s="26"/>
    </row>
    <row r="325" spans="1:18" ht="15.75" customHeight="1">
      <c r="A325" s="26"/>
      <c r="B325" s="438"/>
      <c r="C325" s="26"/>
      <c r="D325" s="405"/>
      <c r="E325" s="548"/>
      <c r="F325" s="548"/>
      <c r="G325" s="548"/>
      <c r="H325" s="549"/>
      <c r="I325" s="548"/>
      <c r="J325" s="26"/>
      <c r="K325" s="410"/>
      <c r="L325" s="26"/>
      <c r="M325" s="26"/>
      <c r="N325" s="26"/>
      <c r="O325" s="26"/>
      <c r="P325" s="26"/>
      <c r="Q325" s="26"/>
      <c r="R325" s="26"/>
    </row>
    <row r="326" spans="1:18" ht="15.75" customHeight="1">
      <c r="A326" s="26"/>
      <c r="B326" s="438"/>
      <c r="C326" s="26"/>
      <c r="D326" s="405"/>
      <c r="E326" s="548"/>
      <c r="F326" s="548"/>
      <c r="G326" s="548"/>
      <c r="H326" s="549"/>
      <c r="I326" s="548"/>
      <c r="J326" s="26"/>
      <c r="K326" s="410"/>
      <c r="L326" s="26"/>
      <c r="M326" s="26"/>
      <c r="N326" s="26"/>
      <c r="O326" s="26"/>
      <c r="P326" s="26"/>
      <c r="Q326" s="26"/>
      <c r="R326" s="26"/>
    </row>
    <row r="327" spans="1:18" ht="15.75" customHeight="1">
      <c r="A327" s="26"/>
      <c r="B327" s="438"/>
      <c r="C327" s="26"/>
      <c r="D327" s="405"/>
      <c r="E327" s="548"/>
      <c r="F327" s="548"/>
      <c r="G327" s="548"/>
      <c r="H327" s="549"/>
      <c r="I327" s="548"/>
      <c r="J327" s="26"/>
      <c r="K327" s="410"/>
      <c r="L327" s="26"/>
      <c r="M327" s="26"/>
      <c r="N327" s="26"/>
      <c r="O327" s="26"/>
      <c r="P327" s="26"/>
      <c r="Q327" s="26"/>
      <c r="R327" s="26"/>
    </row>
    <row r="328" spans="1:18" ht="15.75" customHeight="1">
      <c r="A328" s="26"/>
      <c r="B328" s="438"/>
      <c r="C328" s="26"/>
      <c r="D328" s="405"/>
      <c r="E328" s="548"/>
      <c r="F328" s="548"/>
      <c r="G328" s="548"/>
      <c r="H328" s="549"/>
      <c r="I328" s="548"/>
      <c r="J328" s="26"/>
      <c r="K328" s="410"/>
      <c r="L328" s="26"/>
      <c r="M328" s="26"/>
      <c r="N328" s="26"/>
      <c r="O328" s="26"/>
      <c r="P328" s="26"/>
      <c r="Q328" s="26"/>
      <c r="R328" s="26"/>
    </row>
    <row r="329" spans="1:18" ht="15.75" customHeight="1">
      <c r="A329" s="26"/>
      <c r="B329" s="438"/>
      <c r="C329" s="26"/>
      <c r="D329" s="405"/>
      <c r="E329" s="548"/>
      <c r="F329" s="548"/>
      <c r="G329" s="548"/>
      <c r="H329" s="549"/>
      <c r="I329" s="548"/>
      <c r="J329" s="26"/>
      <c r="K329" s="410"/>
      <c r="L329" s="26"/>
      <c r="M329" s="26"/>
      <c r="N329" s="26"/>
      <c r="O329" s="26"/>
      <c r="P329" s="26"/>
      <c r="Q329" s="26"/>
      <c r="R329" s="26"/>
    </row>
    <row r="330" spans="1:18" ht="15.75" customHeight="1">
      <c r="A330" s="26"/>
      <c r="B330" s="438"/>
      <c r="C330" s="26"/>
      <c r="D330" s="405"/>
      <c r="E330" s="548"/>
      <c r="F330" s="548"/>
      <c r="G330" s="548"/>
      <c r="H330" s="549"/>
      <c r="I330" s="548"/>
      <c r="J330" s="26"/>
      <c r="K330" s="410"/>
      <c r="L330" s="26"/>
      <c r="M330" s="26"/>
      <c r="N330" s="26"/>
      <c r="O330" s="26"/>
      <c r="P330" s="26"/>
      <c r="Q330" s="26"/>
      <c r="R330" s="26"/>
    </row>
    <row r="331" spans="1:18" ht="15.75" customHeight="1">
      <c r="A331" s="26"/>
      <c r="B331" s="438"/>
      <c r="C331" s="26"/>
      <c r="D331" s="405"/>
      <c r="E331" s="548"/>
      <c r="F331" s="548"/>
      <c r="G331" s="548"/>
      <c r="H331" s="549"/>
      <c r="I331" s="548"/>
      <c r="J331" s="26"/>
      <c r="K331" s="410"/>
      <c r="L331" s="26"/>
      <c r="M331" s="26"/>
      <c r="N331" s="26"/>
      <c r="O331" s="26"/>
      <c r="P331" s="26"/>
      <c r="Q331" s="26"/>
      <c r="R331" s="26"/>
    </row>
    <row r="332" spans="1:18" ht="15.75" customHeight="1">
      <c r="A332" s="26"/>
      <c r="B332" s="438"/>
      <c r="C332" s="26"/>
      <c r="D332" s="405"/>
      <c r="E332" s="548"/>
      <c r="F332" s="548"/>
      <c r="G332" s="548"/>
      <c r="H332" s="549"/>
      <c r="I332" s="548"/>
      <c r="J332" s="26"/>
      <c r="K332" s="410"/>
      <c r="L332" s="26"/>
      <c r="M332" s="26"/>
      <c r="N332" s="26"/>
      <c r="O332" s="26"/>
      <c r="P332" s="26"/>
      <c r="Q332" s="26"/>
      <c r="R332" s="26"/>
    </row>
    <row r="333" spans="1:18" ht="15.75" customHeight="1">
      <c r="A333" s="26"/>
      <c r="B333" s="438"/>
      <c r="C333" s="26"/>
      <c r="D333" s="405"/>
      <c r="E333" s="548"/>
      <c r="F333" s="548"/>
      <c r="G333" s="548"/>
      <c r="H333" s="549"/>
      <c r="I333" s="548"/>
      <c r="J333" s="26"/>
      <c r="K333" s="410"/>
      <c r="L333" s="26"/>
      <c r="M333" s="26"/>
      <c r="N333" s="26"/>
      <c r="O333" s="26"/>
      <c r="P333" s="26"/>
      <c r="Q333" s="26"/>
      <c r="R333" s="26"/>
    </row>
    <row r="334" spans="1:18" ht="15.75" customHeight="1">
      <c r="A334" s="26"/>
      <c r="B334" s="438"/>
      <c r="C334" s="26"/>
      <c r="D334" s="405"/>
      <c r="E334" s="548"/>
      <c r="F334" s="548"/>
      <c r="G334" s="548"/>
      <c r="H334" s="549"/>
      <c r="I334" s="548"/>
      <c r="J334" s="26"/>
      <c r="K334" s="410"/>
      <c r="L334" s="26"/>
      <c r="M334" s="26"/>
      <c r="N334" s="26"/>
      <c r="O334" s="26"/>
      <c r="P334" s="26"/>
      <c r="Q334" s="26"/>
      <c r="R334" s="26"/>
    </row>
    <row r="335" spans="1:18" ht="15.75" customHeight="1">
      <c r="A335" s="26"/>
      <c r="B335" s="438"/>
      <c r="C335" s="26"/>
      <c r="D335" s="405"/>
      <c r="E335" s="548"/>
      <c r="F335" s="548"/>
      <c r="G335" s="548"/>
      <c r="H335" s="549"/>
      <c r="I335" s="548"/>
      <c r="J335" s="26"/>
      <c r="K335" s="410"/>
      <c r="L335" s="26"/>
      <c r="M335" s="26"/>
      <c r="N335" s="26"/>
      <c r="O335" s="26"/>
      <c r="P335" s="26"/>
      <c r="Q335" s="26"/>
      <c r="R335" s="26"/>
    </row>
    <row r="336" spans="1:18" ht="15.75" customHeight="1">
      <c r="A336" s="26"/>
      <c r="B336" s="438"/>
      <c r="C336" s="26"/>
      <c r="D336" s="405"/>
      <c r="E336" s="548"/>
      <c r="F336" s="548"/>
      <c r="G336" s="548"/>
      <c r="H336" s="549"/>
      <c r="I336" s="548"/>
      <c r="J336" s="26"/>
      <c r="K336" s="410"/>
      <c r="L336" s="26"/>
      <c r="M336" s="26"/>
      <c r="N336" s="26"/>
      <c r="O336" s="26"/>
      <c r="P336" s="26"/>
      <c r="Q336" s="26"/>
      <c r="R336" s="26"/>
    </row>
    <row r="337" spans="1:18" ht="15.75" customHeight="1">
      <c r="A337" s="26"/>
      <c r="B337" s="438"/>
      <c r="C337" s="26"/>
      <c r="D337" s="405"/>
      <c r="E337" s="548"/>
      <c r="F337" s="548"/>
      <c r="G337" s="548"/>
      <c r="H337" s="549"/>
      <c r="I337" s="548"/>
      <c r="J337" s="26"/>
      <c r="K337" s="410"/>
      <c r="L337" s="26"/>
      <c r="M337" s="26"/>
      <c r="N337" s="26"/>
      <c r="O337" s="26"/>
      <c r="P337" s="26"/>
      <c r="Q337" s="26"/>
      <c r="R337" s="26"/>
    </row>
    <row r="338" spans="1:18" ht="15.75" customHeight="1">
      <c r="A338" s="26"/>
      <c r="B338" s="438"/>
      <c r="C338" s="26"/>
      <c r="D338" s="405"/>
      <c r="E338" s="548"/>
      <c r="F338" s="548"/>
      <c r="G338" s="548"/>
      <c r="H338" s="549"/>
      <c r="I338" s="548"/>
      <c r="J338" s="26"/>
      <c r="K338" s="410"/>
      <c r="L338" s="26"/>
      <c r="M338" s="26"/>
      <c r="N338" s="26"/>
      <c r="O338" s="26"/>
      <c r="P338" s="26"/>
      <c r="Q338" s="26"/>
      <c r="R338" s="26"/>
    </row>
    <row r="339" spans="1:18" ht="15.75" customHeight="1">
      <c r="A339" s="26"/>
      <c r="B339" s="438"/>
      <c r="C339" s="26"/>
      <c r="D339" s="405"/>
      <c r="E339" s="548"/>
      <c r="F339" s="548"/>
      <c r="G339" s="548"/>
      <c r="H339" s="549"/>
      <c r="I339" s="548"/>
      <c r="J339" s="26"/>
      <c r="K339" s="410"/>
      <c r="L339" s="26"/>
      <c r="M339" s="26"/>
      <c r="N339" s="26"/>
      <c r="O339" s="26"/>
      <c r="P339" s="26"/>
      <c r="Q339" s="26"/>
      <c r="R339" s="26"/>
    </row>
    <row r="340" spans="1:18" ht="15.75" customHeight="1">
      <c r="A340" s="26"/>
      <c r="B340" s="438"/>
      <c r="C340" s="26"/>
      <c r="D340" s="405"/>
      <c r="E340" s="548"/>
      <c r="F340" s="548"/>
      <c r="G340" s="548"/>
      <c r="H340" s="549"/>
      <c r="I340" s="548"/>
      <c r="J340" s="26"/>
      <c r="K340" s="410"/>
      <c r="L340" s="26"/>
      <c r="M340" s="26"/>
      <c r="N340" s="26"/>
      <c r="O340" s="26"/>
      <c r="P340" s="26"/>
      <c r="Q340" s="26"/>
      <c r="R340" s="26"/>
    </row>
    <row r="341" spans="1:18" ht="15.75" customHeight="1">
      <c r="A341" s="26"/>
      <c r="B341" s="438"/>
      <c r="C341" s="26"/>
      <c r="D341" s="405"/>
      <c r="E341" s="548"/>
      <c r="F341" s="548"/>
      <c r="G341" s="548"/>
      <c r="H341" s="549"/>
      <c r="I341" s="548"/>
      <c r="J341" s="26"/>
      <c r="K341" s="410"/>
      <c r="L341" s="26"/>
      <c r="M341" s="26"/>
      <c r="N341" s="26"/>
      <c r="O341" s="26"/>
      <c r="P341" s="26"/>
      <c r="Q341" s="26"/>
      <c r="R341" s="26"/>
    </row>
    <row r="342" spans="1:18" ht="15.75" customHeight="1">
      <c r="A342" s="26"/>
      <c r="B342" s="438"/>
      <c r="C342" s="26"/>
      <c r="D342" s="405"/>
      <c r="E342" s="548"/>
      <c r="F342" s="548"/>
      <c r="G342" s="548"/>
      <c r="H342" s="549"/>
      <c r="I342" s="548"/>
      <c r="J342" s="26"/>
      <c r="K342" s="410"/>
      <c r="L342" s="26"/>
      <c r="M342" s="26"/>
      <c r="N342" s="26"/>
      <c r="O342" s="26"/>
      <c r="P342" s="26"/>
      <c r="Q342" s="26"/>
      <c r="R342" s="26"/>
    </row>
    <row r="343" spans="1:18" ht="15.75" customHeight="1">
      <c r="A343" s="26"/>
      <c r="B343" s="438"/>
      <c r="C343" s="26"/>
      <c r="D343" s="405"/>
      <c r="E343" s="548"/>
      <c r="F343" s="548"/>
      <c r="G343" s="548"/>
      <c r="H343" s="549"/>
      <c r="I343" s="548"/>
      <c r="J343" s="26"/>
      <c r="K343" s="410"/>
      <c r="L343" s="26"/>
      <c r="M343" s="26"/>
      <c r="N343" s="26"/>
      <c r="O343" s="26"/>
      <c r="P343" s="26"/>
      <c r="Q343" s="26"/>
      <c r="R343" s="26"/>
    </row>
    <row r="344" spans="1:18" ht="15.75" customHeight="1">
      <c r="A344" s="26"/>
      <c r="B344" s="438"/>
      <c r="C344" s="26"/>
      <c r="D344" s="405"/>
      <c r="E344" s="548"/>
      <c r="F344" s="548"/>
      <c r="G344" s="548"/>
      <c r="H344" s="549"/>
      <c r="I344" s="548"/>
      <c r="J344" s="26"/>
      <c r="K344" s="410"/>
      <c r="L344" s="26"/>
      <c r="M344" s="26"/>
      <c r="N344" s="26"/>
      <c r="O344" s="26"/>
      <c r="P344" s="26"/>
      <c r="Q344" s="26"/>
      <c r="R344" s="26"/>
    </row>
    <row r="345" spans="1:18" ht="15.75" customHeight="1">
      <c r="A345" s="26"/>
      <c r="B345" s="438"/>
      <c r="C345" s="26"/>
      <c r="D345" s="405"/>
      <c r="E345" s="548"/>
      <c r="F345" s="548"/>
      <c r="G345" s="548"/>
      <c r="H345" s="549"/>
      <c r="I345" s="548"/>
      <c r="J345" s="26"/>
      <c r="K345" s="410"/>
      <c r="L345" s="26"/>
      <c r="M345" s="26"/>
      <c r="N345" s="26"/>
      <c r="O345" s="26"/>
      <c r="P345" s="26"/>
      <c r="Q345" s="26"/>
      <c r="R345" s="26"/>
    </row>
    <row r="346" spans="1:18" ht="15.75" customHeight="1">
      <c r="A346" s="26"/>
      <c r="B346" s="438"/>
      <c r="C346" s="26"/>
      <c r="D346" s="405"/>
      <c r="E346" s="548"/>
      <c r="F346" s="548"/>
      <c r="G346" s="548"/>
      <c r="H346" s="549"/>
      <c r="I346" s="548"/>
      <c r="J346" s="26"/>
      <c r="K346" s="410"/>
      <c r="L346" s="26"/>
      <c r="M346" s="26"/>
      <c r="N346" s="26"/>
      <c r="O346" s="26"/>
      <c r="P346" s="26"/>
      <c r="Q346" s="26"/>
      <c r="R346" s="26"/>
    </row>
    <row r="347" spans="1:18" ht="15.75" customHeight="1">
      <c r="A347" s="26"/>
      <c r="B347" s="438"/>
      <c r="C347" s="26"/>
      <c r="D347" s="405"/>
      <c r="E347" s="548"/>
      <c r="F347" s="548"/>
      <c r="G347" s="548"/>
      <c r="H347" s="549"/>
      <c r="I347" s="548"/>
      <c r="J347" s="26"/>
      <c r="K347" s="410"/>
      <c r="L347" s="26"/>
      <c r="M347" s="26"/>
      <c r="N347" s="26"/>
      <c r="O347" s="26"/>
      <c r="P347" s="26"/>
      <c r="Q347" s="26"/>
      <c r="R347" s="26"/>
    </row>
    <row r="348" spans="1:18" ht="15.75" customHeight="1">
      <c r="A348" s="26"/>
      <c r="B348" s="438"/>
      <c r="C348" s="26"/>
      <c r="D348" s="405"/>
      <c r="E348" s="548"/>
      <c r="F348" s="548"/>
      <c r="G348" s="548"/>
      <c r="H348" s="549"/>
      <c r="I348" s="548"/>
      <c r="J348" s="26"/>
      <c r="K348" s="410"/>
      <c r="L348" s="26"/>
      <c r="M348" s="26"/>
      <c r="N348" s="26"/>
      <c r="O348" s="26"/>
      <c r="P348" s="26"/>
      <c r="Q348" s="26"/>
      <c r="R348" s="26"/>
    </row>
    <row r="349" spans="1:18" ht="15.75" customHeight="1">
      <c r="A349" s="26"/>
      <c r="B349" s="438"/>
      <c r="C349" s="26"/>
      <c r="D349" s="405"/>
      <c r="E349" s="548"/>
      <c r="F349" s="548"/>
      <c r="G349" s="548"/>
      <c r="H349" s="549"/>
      <c r="I349" s="548"/>
      <c r="J349" s="26"/>
      <c r="K349" s="410"/>
      <c r="L349" s="26"/>
      <c r="M349" s="26"/>
      <c r="N349" s="26"/>
      <c r="O349" s="26"/>
      <c r="P349" s="26"/>
      <c r="Q349" s="26"/>
      <c r="R349" s="26"/>
    </row>
    <row r="350" spans="1:18" ht="15.75" customHeight="1">
      <c r="A350" s="26"/>
      <c r="B350" s="438"/>
      <c r="C350" s="26"/>
      <c r="D350" s="405"/>
      <c r="E350" s="548"/>
      <c r="F350" s="548"/>
      <c r="G350" s="548"/>
      <c r="H350" s="549"/>
      <c r="I350" s="548"/>
      <c r="J350" s="26"/>
      <c r="K350" s="410"/>
      <c r="L350" s="26"/>
      <c r="M350" s="26"/>
      <c r="N350" s="26"/>
      <c r="O350" s="26"/>
      <c r="P350" s="26"/>
      <c r="Q350" s="26"/>
      <c r="R350" s="26"/>
    </row>
    <row r="351" spans="1:18" ht="15.75" customHeight="1">
      <c r="A351" s="26"/>
      <c r="B351" s="438"/>
      <c r="C351" s="26"/>
      <c r="D351" s="405"/>
      <c r="E351" s="548"/>
      <c r="F351" s="548"/>
      <c r="G351" s="548"/>
      <c r="H351" s="549"/>
      <c r="I351" s="548"/>
      <c r="J351" s="26"/>
      <c r="K351" s="410"/>
      <c r="L351" s="26"/>
      <c r="M351" s="26"/>
      <c r="N351" s="26"/>
      <c r="O351" s="26"/>
      <c r="P351" s="26"/>
      <c r="Q351" s="26"/>
      <c r="R351" s="26"/>
    </row>
    <row r="352" spans="1:18" ht="15.75" customHeight="1">
      <c r="A352" s="26"/>
      <c r="B352" s="438"/>
      <c r="C352" s="26"/>
      <c r="D352" s="405"/>
      <c r="E352" s="548"/>
      <c r="F352" s="548"/>
      <c r="G352" s="548"/>
      <c r="H352" s="549"/>
      <c r="I352" s="548"/>
      <c r="J352" s="26"/>
      <c r="K352" s="410"/>
      <c r="L352" s="26"/>
      <c r="M352" s="26"/>
      <c r="N352" s="26"/>
      <c r="O352" s="26"/>
      <c r="P352" s="26"/>
      <c r="Q352" s="26"/>
      <c r="R352" s="26"/>
    </row>
    <row r="353" spans="1:18" ht="15.75" customHeight="1">
      <c r="A353" s="26"/>
      <c r="B353" s="438"/>
      <c r="C353" s="26"/>
      <c r="D353" s="405"/>
      <c r="E353" s="548"/>
      <c r="F353" s="548"/>
      <c r="G353" s="548"/>
      <c r="H353" s="549"/>
      <c r="I353" s="548"/>
      <c r="J353" s="26"/>
      <c r="K353" s="410"/>
      <c r="L353" s="26"/>
      <c r="M353" s="26"/>
      <c r="N353" s="26"/>
      <c r="O353" s="26"/>
      <c r="P353" s="26"/>
      <c r="Q353" s="26"/>
      <c r="R353" s="26"/>
    </row>
    <row r="354" spans="1:18" ht="15.75" customHeight="1">
      <c r="A354" s="26"/>
      <c r="B354" s="438"/>
      <c r="C354" s="26"/>
      <c r="D354" s="405"/>
      <c r="E354" s="548"/>
      <c r="F354" s="548"/>
      <c r="G354" s="548"/>
      <c r="H354" s="549"/>
      <c r="I354" s="548"/>
      <c r="J354" s="26"/>
      <c r="K354" s="410"/>
      <c r="L354" s="26"/>
      <c r="M354" s="26"/>
      <c r="N354" s="26"/>
      <c r="O354" s="26"/>
      <c r="P354" s="26"/>
      <c r="Q354" s="26"/>
      <c r="R354" s="26"/>
    </row>
    <row r="355" spans="1:18" ht="15.75" customHeight="1">
      <c r="A355" s="26"/>
      <c r="B355" s="438"/>
      <c r="C355" s="26"/>
      <c r="D355" s="405"/>
      <c r="E355" s="548"/>
      <c r="F355" s="548"/>
      <c r="G355" s="548"/>
      <c r="H355" s="549"/>
      <c r="I355" s="548"/>
      <c r="J355" s="26"/>
      <c r="K355" s="410"/>
      <c r="L355" s="26"/>
      <c r="M355" s="26"/>
      <c r="N355" s="26"/>
      <c r="O355" s="26"/>
      <c r="P355" s="26"/>
      <c r="Q355" s="26"/>
      <c r="R355" s="26"/>
    </row>
    <row r="356" spans="1:18" ht="15.75" customHeight="1">
      <c r="A356" s="26"/>
      <c r="B356" s="438"/>
      <c r="C356" s="26"/>
      <c r="D356" s="405"/>
      <c r="E356" s="548"/>
      <c r="F356" s="548"/>
      <c r="G356" s="548"/>
      <c r="H356" s="549"/>
      <c r="I356" s="548"/>
      <c r="J356" s="26"/>
      <c r="K356" s="410"/>
      <c r="L356" s="26"/>
      <c r="M356" s="26"/>
      <c r="N356" s="26"/>
      <c r="O356" s="26"/>
      <c r="P356" s="26"/>
      <c r="Q356" s="26"/>
      <c r="R356" s="26"/>
    </row>
    <row r="357" spans="1:18" ht="15.75" customHeight="1">
      <c r="A357" s="26"/>
      <c r="B357" s="438"/>
      <c r="C357" s="26"/>
      <c r="D357" s="405"/>
      <c r="E357" s="548"/>
      <c r="F357" s="548"/>
      <c r="G357" s="548"/>
      <c r="H357" s="549"/>
      <c r="I357" s="548"/>
      <c r="J357" s="26"/>
      <c r="K357" s="410"/>
      <c r="L357" s="26"/>
      <c r="M357" s="26"/>
      <c r="N357" s="26"/>
      <c r="O357" s="26"/>
      <c r="P357" s="26"/>
      <c r="Q357" s="26"/>
      <c r="R357" s="26"/>
    </row>
    <row r="358" spans="1:18" ht="15.75" customHeight="1">
      <c r="A358" s="26"/>
      <c r="B358" s="438"/>
      <c r="C358" s="26"/>
      <c r="D358" s="405"/>
      <c r="E358" s="548"/>
      <c r="F358" s="548"/>
      <c r="G358" s="548"/>
      <c r="H358" s="549"/>
      <c r="I358" s="548"/>
      <c r="J358" s="26"/>
      <c r="K358" s="410"/>
      <c r="L358" s="26"/>
      <c r="M358" s="26"/>
      <c r="N358" s="26"/>
      <c r="O358" s="26"/>
      <c r="P358" s="26"/>
      <c r="Q358" s="26"/>
      <c r="R358" s="26"/>
    </row>
    <row r="359" spans="1:18" ht="15.75" customHeight="1">
      <c r="A359" s="26"/>
      <c r="B359" s="438"/>
      <c r="C359" s="26"/>
      <c r="D359" s="405"/>
      <c r="E359" s="548"/>
      <c r="F359" s="548"/>
      <c r="G359" s="548"/>
      <c r="H359" s="549"/>
      <c r="I359" s="548"/>
      <c r="J359" s="26"/>
      <c r="K359" s="410"/>
      <c r="L359" s="26"/>
      <c r="M359" s="26"/>
      <c r="N359" s="26"/>
      <c r="O359" s="26"/>
      <c r="P359" s="26"/>
      <c r="Q359" s="26"/>
      <c r="R359" s="26"/>
    </row>
    <row r="360" spans="1:18" ht="15.75" customHeight="1">
      <c r="A360" s="26"/>
      <c r="B360" s="438"/>
      <c r="C360" s="26"/>
      <c r="D360" s="405"/>
      <c r="E360" s="548"/>
      <c r="F360" s="548"/>
      <c r="G360" s="548"/>
      <c r="H360" s="549"/>
      <c r="I360" s="548"/>
      <c r="J360" s="26"/>
      <c r="K360" s="410"/>
      <c r="L360" s="26"/>
      <c r="M360" s="26"/>
      <c r="N360" s="26"/>
      <c r="O360" s="26"/>
      <c r="P360" s="26"/>
      <c r="Q360" s="26"/>
      <c r="R360" s="26"/>
    </row>
    <row r="361" spans="1:18" ht="15.75" customHeight="1">
      <c r="A361" s="26"/>
      <c r="B361" s="438"/>
      <c r="C361" s="26"/>
      <c r="D361" s="405"/>
      <c r="E361" s="548"/>
      <c r="F361" s="548"/>
      <c r="G361" s="548"/>
      <c r="H361" s="549"/>
      <c r="I361" s="548"/>
      <c r="J361" s="26"/>
      <c r="K361" s="410"/>
      <c r="L361" s="26"/>
      <c r="M361" s="26"/>
      <c r="N361" s="26"/>
      <c r="O361" s="26"/>
      <c r="P361" s="26"/>
      <c r="Q361" s="26"/>
      <c r="R361" s="26"/>
    </row>
    <row r="362" spans="1:18" ht="15.75" customHeight="1">
      <c r="A362" s="26"/>
      <c r="B362" s="438"/>
      <c r="C362" s="26"/>
      <c r="D362" s="405"/>
      <c r="E362" s="548"/>
      <c r="F362" s="548"/>
      <c r="G362" s="548"/>
      <c r="H362" s="549"/>
      <c r="I362" s="548"/>
      <c r="J362" s="26"/>
      <c r="K362" s="410"/>
      <c r="L362" s="26"/>
      <c r="M362" s="26"/>
      <c r="N362" s="26"/>
      <c r="O362" s="26"/>
      <c r="P362" s="26"/>
      <c r="Q362" s="26"/>
      <c r="R362" s="26"/>
    </row>
    <row r="363" spans="1:18" ht="15.75" customHeight="1">
      <c r="A363" s="26"/>
      <c r="B363" s="438"/>
      <c r="C363" s="26"/>
      <c r="D363" s="405"/>
      <c r="E363" s="548"/>
      <c r="F363" s="548"/>
      <c r="G363" s="548"/>
      <c r="H363" s="549"/>
      <c r="I363" s="548"/>
      <c r="J363" s="26"/>
      <c r="K363" s="410"/>
      <c r="L363" s="26"/>
      <c r="M363" s="26"/>
      <c r="N363" s="26"/>
      <c r="O363" s="26"/>
      <c r="P363" s="26"/>
      <c r="Q363" s="26"/>
      <c r="R363" s="26"/>
    </row>
    <row r="364" spans="1:18" ht="15.75" customHeight="1">
      <c r="A364" s="26"/>
      <c r="B364" s="438"/>
      <c r="C364" s="26"/>
      <c r="D364" s="405"/>
      <c r="E364" s="548"/>
      <c r="F364" s="548"/>
      <c r="G364" s="548"/>
      <c r="H364" s="549"/>
      <c r="I364" s="548"/>
      <c r="J364" s="26"/>
      <c r="K364" s="410"/>
      <c r="L364" s="26"/>
      <c r="M364" s="26"/>
      <c r="N364" s="26"/>
      <c r="O364" s="26"/>
      <c r="P364" s="26"/>
      <c r="Q364" s="26"/>
      <c r="R364" s="26"/>
    </row>
    <row r="365" spans="1:18" ht="15.75" customHeight="1">
      <c r="A365" s="26"/>
      <c r="B365" s="438"/>
      <c r="C365" s="26"/>
      <c r="D365" s="405"/>
      <c r="E365" s="548"/>
      <c r="F365" s="548"/>
      <c r="G365" s="548"/>
      <c r="H365" s="549"/>
      <c r="I365" s="548"/>
      <c r="J365" s="26"/>
      <c r="K365" s="410"/>
      <c r="L365" s="26"/>
      <c r="M365" s="26"/>
      <c r="N365" s="26"/>
      <c r="O365" s="26"/>
      <c r="P365" s="26"/>
      <c r="Q365" s="26"/>
      <c r="R365" s="26"/>
    </row>
    <row r="366" spans="1:18" ht="15.75" customHeight="1">
      <c r="A366" s="26"/>
      <c r="B366" s="438"/>
      <c r="C366" s="26"/>
      <c r="D366" s="405"/>
      <c r="E366" s="548"/>
      <c r="F366" s="548"/>
      <c r="G366" s="548"/>
      <c r="H366" s="549"/>
      <c r="I366" s="548"/>
      <c r="J366" s="26"/>
      <c r="K366" s="410"/>
      <c r="L366" s="26"/>
      <c r="M366" s="26"/>
      <c r="N366" s="26"/>
      <c r="O366" s="26"/>
      <c r="P366" s="26"/>
      <c r="Q366" s="26"/>
      <c r="R366" s="26"/>
    </row>
    <row r="367" spans="1:18" ht="15.75" customHeight="1">
      <c r="A367" s="26"/>
      <c r="B367" s="438"/>
      <c r="C367" s="26"/>
      <c r="D367" s="405"/>
      <c r="E367" s="548"/>
      <c r="F367" s="548"/>
      <c r="G367" s="548"/>
      <c r="H367" s="549"/>
      <c r="I367" s="548"/>
      <c r="J367" s="26"/>
      <c r="K367" s="410"/>
      <c r="L367" s="26"/>
      <c r="M367" s="26"/>
      <c r="N367" s="26"/>
      <c r="O367" s="26"/>
      <c r="P367" s="26"/>
      <c r="Q367" s="26"/>
      <c r="R367" s="26"/>
    </row>
    <row r="368" spans="1:18" ht="15.75" customHeight="1">
      <c r="A368" s="26"/>
      <c r="B368" s="438"/>
      <c r="C368" s="26"/>
      <c r="D368" s="405"/>
      <c r="E368" s="548"/>
      <c r="F368" s="548"/>
      <c r="G368" s="548"/>
      <c r="H368" s="549"/>
      <c r="I368" s="548"/>
      <c r="J368" s="26"/>
      <c r="K368" s="410"/>
      <c r="L368" s="26"/>
      <c r="M368" s="26"/>
      <c r="N368" s="26"/>
      <c r="O368" s="26"/>
      <c r="P368" s="26"/>
      <c r="Q368" s="26"/>
      <c r="R368" s="26"/>
    </row>
    <row r="369" spans="1:18" ht="15.75" customHeight="1">
      <c r="A369" s="26"/>
      <c r="B369" s="438"/>
      <c r="C369" s="26"/>
      <c r="D369" s="405"/>
      <c r="E369" s="548"/>
      <c r="F369" s="548"/>
      <c r="G369" s="548"/>
      <c r="H369" s="549"/>
      <c r="I369" s="548"/>
      <c r="J369" s="26"/>
      <c r="K369" s="410"/>
      <c r="L369" s="26"/>
      <c r="M369" s="26"/>
      <c r="N369" s="26"/>
      <c r="O369" s="26"/>
      <c r="P369" s="26"/>
      <c r="Q369" s="26"/>
      <c r="R369" s="26"/>
    </row>
    <row r="370" spans="1:18" ht="15.75" customHeight="1">
      <c r="A370" s="26"/>
      <c r="B370" s="438"/>
      <c r="C370" s="26"/>
      <c r="D370" s="405"/>
      <c r="E370" s="548"/>
      <c r="F370" s="548"/>
      <c r="G370" s="548"/>
      <c r="H370" s="549"/>
      <c r="I370" s="548"/>
      <c r="J370" s="26"/>
      <c r="K370" s="410"/>
      <c r="L370" s="26"/>
      <c r="M370" s="26"/>
      <c r="N370" s="26"/>
      <c r="O370" s="26"/>
      <c r="P370" s="26"/>
      <c r="Q370" s="26"/>
      <c r="R370" s="26"/>
    </row>
    <row r="371" spans="1:18" ht="15.75" customHeight="1">
      <c r="A371" s="26"/>
      <c r="B371" s="438"/>
      <c r="C371" s="26"/>
      <c r="D371" s="405"/>
      <c r="E371" s="548"/>
      <c r="F371" s="548"/>
      <c r="G371" s="548"/>
      <c r="H371" s="549"/>
      <c r="I371" s="548"/>
      <c r="J371" s="26"/>
      <c r="K371" s="410"/>
      <c r="L371" s="26"/>
      <c r="M371" s="26"/>
      <c r="N371" s="26"/>
      <c r="O371" s="26"/>
      <c r="P371" s="26"/>
      <c r="Q371" s="26"/>
      <c r="R371" s="26"/>
    </row>
    <row r="372" spans="1:18" ht="15.75" customHeight="1">
      <c r="A372" s="26"/>
      <c r="B372" s="438"/>
      <c r="C372" s="26"/>
      <c r="D372" s="405"/>
      <c r="E372" s="548"/>
      <c r="F372" s="548"/>
      <c r="G372" s="548"/>
      <c r="H372" s="549"/>
      <c r="I372" s="548"/>
      <c r="J372" s="26"/>
      <c r="K372" s="410"/>
      <c r="L372" s="26"/>
      <c r="M372" s="26"/>
      <c r="N372" s="26"/>
      <c r="O372" s="26"/>
      <c r="P372" s="26"/>
      <c r="Q372" s="26"/>
      <c r="R372" s="26"/>
    </row>
    <row r="373" spans="1:18" ht="15.75" customHeight="1">
      <c r="A373" s="26"/>
      <c r="B373" s="438"/>
      <c r="C373" s="26"/>
      <c r="D373" s="405"/>
      <c r="E373" s="548"/>
      <c r="F373" s="548"/>
      <c r="G373" s="548"/>
      <c r="H373" s="549"/>
      <c r="I373" s="548"/>
      <c r="J373" s="26"/>
      <c r="K373" s="410"/>
      <c r="L373" s="26"/>
      <c r="M373" s="26"/>
      <c r="N373" s="26"/>
      <c r="O373" s="26"/>
      <c r="P373" s="26"/>
      <c r="Q373" s="26"/>
      <c r="R373" s="26"/>
    </row>
    <row r="374" spans="1:18" ht="15.75" customHeight="1">
      <c r="A374" s="26"/>
      <c r="B374" s="438"/>
      <c r="C374" s="26"/>
      <c r="D374" s="405"/>
      <c r="E374" s="548"/>
      <c r="F374" s="548"/>
      <c r="G374" s="548"/>
      <c r="H374" s="549"/>
      <c r="I374" s="548"/>
      <c r="J374" s="26"/>
      <c r="K374" s="410"/>
      <c r="L374" s="26"/>
      <c r="M374" s="26"/>
      <c r="N374" s="26"/>
      <c r="O374" s="26"/>
      <c r="P374" s="26"/>
      <c r="Q374" s="26"/>
      <c r="R374" s="26"/>
    </row>
    <row r="375" spans="1:18" ht="15.75" customHeight="1">
      <c r="A375" s="26"/>
      <c r="B375" s="438"/>
      <c r="C375" s="26"/>
      <c r="D375" s="405"/>
      <c r="E375" s="548"/>
      <c r="F375" s="548"/>
      <c r="G375" s="548"/>
      <c r="H375" s="549"/>
      <c r="I375" s="548"/>
      <c r="J375" s="26"/>
      <c r="K375" s="410"/>
      <c r="L375" s="26"/>
      <c r="M375" s="26"/>
      <c r="N375" s="26"/>
      <c r="O375" s="26"/>
      <c r="P375" s="26"/>
      <c r="Q375" s="26"/>
      <c r="R375" s="26"/>
    </row>
    <row r="376" spans="1:18" ht="15.75" customHeight="1">
      <c r="A376" s="26"/>
      <c r="B376" s="438"/>
      <c r="C376" s="26"/>
      <c r="D376" s="405"/>
      <c r="E376" s="548"/>
      <c r="F376" s="548"/>
      <c r="G376" s="548"/>
      <c r="H376" s="549"/>
      <c r="I376" s="548"/>
      <c r="J376" s="26"/>
      <c r="K376" s="410"/>
      <c r="L376" s="26"/>
      <c r="M376" s="26"/>
      <c r="N376" s="26"/>
      <c r="O376" s="26"/>
      <c r="P376" s="26"/>
      <c r="Q376" s="26"/>
      <c r="R376" s="26"/>
    </row>
    <row r="377" spans="1:18" ht="15.75" customHeight="1">
      <c r="A377" s="26"/>
      <c r="B377" s="438"/>
      <c r="C377" s="26"/>
      <c r="D377" s="405"/>
      <c r="E377" s="548"/>
      <c r="F377" s="548"/>
      <c r="G377" s="548"/>
      <c r="H377" s="549"/>
      <c r="I377" s="548"/>
      <c r="J377" s="26"/>
      <c r="K377" s="410"/>
      <c r="L377" s="26"/>
      <c r="M377" s="26"/>
      <c r="N377" s="26"/>
      <c r="O377" s="26"/>
      <c r="P377" s="26"/>
      <c r="Q377" s="26"/>
      <c r="R377" s="26"/>
    </row>
    <row r="378" spans="1:18" ht="15.75" customHeight="1">
      <c r="A378" s="26"/>
      <c r="B378" s="438"/>
      <c r="C378" s="26"/>
      <c r="D378" s="405"/>
      <c r="E378" s="548"/>
      <c r="F378" s="548"/>
      <c r="G378" s="548"/>
      <c r="H378" s="549"/>
      <c r="I378" s="548"/>
      <c r="J378" s="26"/>
      <c r="K378" s="410"/>
      <c r="L378" s="26"/>
      <c r="M378" s="26"/>
      <c r="N378" s="26"/>
      <c r="O378" s="26"/>
      <c r="P378" s="26"/>
      <c r="Q378" s="26"/>
      <c r="R378" s="26"/>
    </row>
    <row r="379" spans="1:18" ht="15.75" customHeight="1">
      <c r="A379" s="26"/>
      <c r="B379" s="438"/>
      <c r="C379" s="26"/>
      <c r="D379" s="405"/>
      <c r="E379" s="548"/>
      <c r="F379" s="548"/>
      <c r="G379" s="548"/>
      <c r="H379" s="549"/>
      <c r="I379" s="548"/>
      <c r="J379" s="26"/>
      <c r="K379" s="410"/>
      <c r="L379" s="26"/>
      <c r="M379" s="26"/>
      <c r="N379" s="26"/>
      <c r="O379" s="26"/>
      <c r="P379" s="26"/>
      <c r="Q379" s="26"/>
      <c r="R379" s="26"/>
    </row>
    <row r="380" spans="1:18" ht="15.75" customHeight="1">
      <c r="A380" s="26"/>
      <c r="B380" s="438"/>
      <c r="C380" s="26"/>
      <c r="D380" s="405"/>
      <c r="E380" s="548"/>
      <c r="F380" s="548"/>
      <c r="G380" s="548"/>
      <c r="H380" s="549"/>
      <c r="I380" s="548"/>
      <c r="J380" s="26"/>
      <c r="K380" s="410"/>
      <c r="L380" s="26"/>
      <c r="M380" s="26"/>
      <c r="N380" s="26"/>
      <c r="O380" s="26"/>
      <c r="P380" s="26"/>
      <c r="Q380" s="26"/>
      <c r="R380" s="26"/>
    </row>
    <row r="381" spans="1:18" ht="15.75" customHeight="1">
      <c r="A381" s="26"/>
      <c r="B381" s="438"/>
      <c r="C381" s="26"/>
      <c r="D381" s="405"/>
      <c r="E381" s="548"/>
      <c r="F381" s="548"/>
      <c r="G381" s="548"/>
      <c r="H381" s="549"/>
      <c r="I381" s="548"/>
      <c r="J381" s="26"/>
      <c r="K381" s="410"/>
      <c r="L381" s="26"/>
      <c r="M381" s="26"/>
      <c r="N381" s="26"/>
      <c r="O381" s="26"/>
      <c r="P381" s="26"/>
      <c r="Q381" s="26"/>
      <c r="R381" s="26"/>
    </row>
    <row r="382" spans="1:18" ht="15.75" customHeight="1">
      <c r="A382" s="26"/>
      <c r="B382" s="438"/>
      <c r="C382" s="26"/>
      <c r="D382" s="405"/>
      <c r="E382" s="548"/>
      <c r="F382" s="548"/>
      <c r="G382" s="548"/>
      <c r="H382" s="549"/>
      <c r="I382" s="548"/>
      <c r="J382" s="26"/>
      <c r="K382" s="410"/>
      <c r="L382" s="26"/>
      <c r="M382" s="26"/>
      <c r="N382" s="26"/>
      <c r="O382" s="26"/>
      <c r="P382" s="26"/>
      <c r="Q382" s="26"/>
      <c r="R382" s="26"/>
    </row>
    <row r="383" spans="1:18" ht="15.75" customHeight="1">
      <c r="A383" s="26"/>
      <c r="B383" s="438"/>
      <c r="C383" s="26"/>
      <c r="D383" s="405"/>
      <c r="E383" s="548"/>
      <c r="F383" s="548"/>
      <c r="G383" s="548"/>
      <c r="H383" s="549"/>
      <c r="I383" s="548"/>
      <c r="J383" s="26"/>
      <c r="K383" s="410"/>
      <c r="L383" s="26"/>
      <c r="M383" s="26"/>
      <c r="N383" s="26"/>
      <c r="O383" s="26"/>
      <c r="P383" s="26"/>
      <c r="Q383" s="26"/>
      <c r="R383" s="26"/>
    </row>
    <row r="384" spans="1:18" ht="15.75" customHeight="1">
      <c r="A384" s="26"/>
      <c r="B384" s="438"/>
      <c r="C384" s="26"/>
      <c r="D384" s="405"/>
      <c r="E384" s="548"/>
      <c r="F384" s="548"/>
      <c r="G384" s="548"/>
      <c r="H384" s="549"/>
      <c r="I384" s="548"/>
      <c r="J384" s="26"/>
      <c r="K384" s="410"/>
      <c r="L384" s="26"/>
      <c r="M384" s="26"/>
      <c r="N384" s="26"/>
      <c r="O384" s="26"/>
      <c r="P384" s="26"/>
      <c r="Q384" s="26"/>
      <c r="R384" s="26"/>
    </row>
    <row r="385" spans="1:18" ht="15.75" customHeight="1">
      <c r="A385" s="26"/>
      <c r="B385" s="438"/>
      <c r="C385" s="26"/>
      <c r="D385" s="405"/>
      <c r="E385" s="548"/>
      <c r="F385" s="548"/>
      <c r="G385" s="548"/>
      <c r="H385" s="549"/>
      <c r="I385" s="548"/>
      <c r="J385" s="26"/>
      <c r="K385" s="410"/>
      <c r="L385" s="26"/>
      <c r="M385" s="26"/>
      <c r="N385" s="26"/>
      <c r="O385" s="26"/>
      <c r="P385" s="26"/>
      <c r="Q385" s="26"/>
      <c r="R385" s="26"/>
    </row>
    <row r="386" spans="1:18" ht="15.75" customHeight="1">
      <c r="A386" s="26"/>
      <c r="B386" s="438"/>
      <c r="C386" s="26"/>
      <c r="D386" s="405"/>
      <c r="E386" s="548"/>
      <c r="F386" s="548"/>
      <c r="G386" s="548"/>
      <c r="H386" s="549"/>
      <c r="I386" s="548"/>
      <c r="J386" s="26"/>
      <c r="K386" s="410"/>
      <c r="L386" s="26"/>
      <c r="M386" s="26"/>
      <c r="N386" s="26"/>
      <c r="O386" s="26"/>
      <c r="P386" s="26"/>
      <c r="Q386" s="26"/>
      <c r="R386" s="26"/>
    </row>
    <row r="387" spans="1:18" ht="15.75" customHeight="1">
      <c r="A387" s="26"/>
      <c r="B387" s="438"/>
      <c r="C387" s="26"/>
      <c r="D387" s="405"/>
      <c r="E387" s="548"/>
      <c r="F387" s="548"/>
      <c r="G387" s="548"/>
      <c r="H387" s="549"/>
      <c r="I387" s="548"/>
      <c r="J387" s="26"/>
      <c r="K387" s="410"/>
      <c r="L387" s="26"/>
      <c r="M387" s="26"/>
      <c r="N387" s="26"/>
      <c r="O387" s="26"/>
      <c r="P387" s="26"/>
      <c r="Q387" s="26"/>
      <c r="R387" s="26"/>
    </row>
    <row r="388" spans="1:18" ht="15.75" customHeight="1">
      <c r="A388" s="26"/>
      <c r="B388" s="438"/>
      <c r="C388" s="26"/>
      <c r="D388" s="405"/>
      <c r="E388" s="548"/>
      <c r="F388" s="548"/>
      <c r="G388" s="548"/>
      <c r="H388" s="549"/>
      <c r="I388" s="548"/>
      <c r="J388" s="26"/>
      <c r="K388" s="410"/>
      <c r="L388" s="26"/>
      <c r="M388" s="26"/>
      <c r="N388" s="26"/>
      <c r="O388" s="26"/>
      <c r="P388" s="26"/>
      <c r="Q388" s="26"/>
      <c r="R388" s="26"/>
    </row>
    <row r="389" spans="1:18" ht="15.75" customHeight="1">
      <c r="A389" s="26"/>
      <c r="B389" s="438"/>
      <c r="C389" s="26"/>
      <c r="D389" s="405"/>
      <c r="E389" s="548"/>
      <c r="F389" s="548"/>
      <c r="G389" s="548"/>
      <c r="H389" s="549"/>
      <c r="I389" s="548"/>
      <c r="J389" s="26"/>
      <c r="K389" s="410"/>
      <c r="L389" s="26"/>
      <c r="M389" s="26"/>
      <c r="N389" s="26"/>
      <c r="O389" s="26"/>
      <c r="P389" s="26"/>
      <c r="Q389" s="26"/>
      <c r="R389" s="26"/>
    </row>
    <row r="390" spans="1:18" ht="15.75" customHeight="1">
      <c r="A390" s="26"/>
      <c r="B390" s="438"/>
      <c r="C390" s="26"/>
      <c r="D390" s="405"/>
      <c r="E390" s="548"/>
      <c r="F390" s="548"/>
      <c r="G390" s="548"/>
      <c r="H390" s="549"/>
      <c r="I390" s="548"/>
      <c r="J390" s="26"/>
      <c r="K390" s="410"/>
      <c r="L390" s="26"/>
      <c r="M390" s="26"/>
      <c r="N390" s="26"/>
      <c r="O390" s="26"/>
      <c r="P390" s="26"/>
      <c r="Q390" s="26"/>
      <c r="R390" s="26"/>
    </row>
    <row r="391" spans="1:18" ht="15.75" customHeight="1">
      <c r="A391" s="26"/>
      <c r="B391" s="438"/>
      <c r="C391" s="26"/>
      <c r="D391" s="405"/>
      <c r="E391" s="548"/>
      <c r="F391" s="548"/>
      <c r="G391" s="548"/>
      <c r="H391" s="549"/>
      <c r="I391" s="548"/>
      <c r="J391" s="26"/>
      <c r="K391" s="410"/>
      <c r="L391" s="26"/>
      <c r="M391" s="26"/>
      <c r="N391" s="26"/>
      <c r="O391" s="26"/>
      <c r="P391" s="26"/>
      <c r="Q391" s="26"/>
      <c r="R391" s="26"/>
    </row>
    <row r="392" spans="1:18" ht="15.75" customHeight="1">
      <c r="A392" s="26"/>
      <c r="B392" s="438"/>
      <c r="C392" s="26"/>
      <c r="D392" s="405"/>
      <c r="E392" s="548"/>
      <c r="F392" s="548"/>
      <c r="G392" s="548"/>
      <c r="H392" s="549"/>
      <c r="I392" s="548"/>
      <c r="J392" s="26"/>
      <c r="K392" s="410"/>
      <c r="L392" s="26"/>
      <c r="M392" s="26"/>
      <c r="N392" s="26"/>
      <c r="O392" s="26"/>
      <c r="P392" s="26"/>
      <c r="Q392" s="26"/>
      <c r="R392" s="26"/>
    </row>
    <row r="393" spans="1:18" ht="15.75" customHeight="1">
      <c r="A393" s="26"/>
      <c r="B393" s="438"/>
      <c r="C393" s="26"/>
      <c r="D393" s="405"/>
      <c r="E393" s="548"/>
      <c r="F393" s="548"/>
      <c r="G393" s="548"/>
      <c r="H393" s="549"/>
      <c r="I393" s="548"/>
      <c r="J393" s="26"/>
      <c r="K393" s="410"/>
      <c r="L393" s="26"/>
      <c r="M393" s="26"/>
      <c r="N393" s="26"/>
      <c r="O393" s="26"/>
      <c r="P393" s="26"/>
      <c r="Q393" s="26"/>
      <c r="R393" s="26"/>
    </row>
    <row r="394" spans="1:18" ht="15.75" customHeight="1">
      <c r="A394" s="26"/>
      <c r="B394" s="438"/>
      <c r="C394" s="26"/>
      <c r="D394" s="405"/>
      <c r="E394" s="548"/>
      <c r="F394" s="548"/>
      <c r="G394" s="548"/>
      <c r="H394" s="549"/>
      <c r="I394" s="548"/>
      <c r="J394" s="26"/>
      <c r="K394" s="410"/>
      <c r="L394" s="26"/>
      <c r="M394" s="26"/>
      <c r="N394" s="26"/>
      <c r="O394" s="26"/>
      <c r="P394" s="26"/>
      <c r="Q394" s="26"/>
      <c r="R394" s="26"/>
    </row>
    <row r="395" spans="1:18" ht="15.75" customHeight="1">
      <c r="A395" s="26"/>
      <c r="B395" s="438"/>
      <c r="C395" s="26"/>
      <c r="D395" s="405"/>
      <c r="E395" s="548"/>
      <c r="F395" s="548"/>
      <c r="G395" s="548"/>
      <c r="H395" s="549"/>
      <c r="I395" s="548"/>
      <c r="J395" s="26"/>
      <c r="K395" s="410"/>
      <c r="L395" s="26"/>
      <c r="M395" s="26"/>
      <c r="N395" s="26"/>
      <c r="O395" s="26"/>
      <c r="P395" s="26"/>
      <c r="Q395" s="26"/>
      <c r="R395" s="26"/>
    </row>
    <row r="396" spans="1:18" ht="15.75" customHeight="1">
      <c r="A396" s="26"/>
      <c r="B396" s="438"/>
      <c r="C396" s="26"/>
      <c r="D396" s="405"/>
      <c r="E396" s="548"/>
      <c r="F396" s="548"/>
      <c r="G396" s="548"/>
      <c r="H396" s="549"/>
      <c r="I396" s="548"/>
      <c r="J396" s="26"/>
      <c r="K396" s="410"/>
      <c r="L396" s="26"/>
      <c r="M396" s="26"/>
      <c r="N396" s="26"/>
      <c r="O396" s="26"/>
      <c r="P396" s="26"/>
      <c r="Q396" s="26"/>
      <c r="R396" s="26"/>
    </row>
    <row r="397" spans="1:18" ht="15.75" customHeight="1">
      <c r="A397" s="26"/>
      <c r="B397" s="438"/>
      <c r="C397" s="26"/>
      <c r="D397" s="405"/>
      <c r="E397" s="548"/>
      <c r="F397" s="548"/>
      <c r="G397" s="548"/>
      <c r="H397" s="549"/>
      <c r="I397" s="548"/>
      <c r="J397" s="26"/>
      <c r="K397" s="410"/>
      <c r="L397" s="26"/>
      <c r="M397" s="26"/>
      <c r="N397" s="26"/>
      <c r="O397" s="26"/>
      <c r="P397" s="26"/>
      <c r="Q397" s="26"/>
      <c r="R397" s="26"/>
    </row>
    <row r="398" spans="1:18" ht="15.75" customHeight="1">
      <c r="A398" s="26"/>
      <c r="B398" s="438"/>
      <c r="C398" s="26"/>
      <c r="D398" s="405"/>
      <c r="E398" s="548"/>
      <c r="F398" s="548"/>
      <c r="G398" s="548"/>
      <c r="H398" s="549"/>
      <c r="I398" s="548"/>
      <c r="J398" s="26"/>
      <c r="K398" s="410"/>
      <c r="L398" s="26"/>
      <c r="M398" s="26"/>
      <c r="N398" s="26"/>
      <c r="O398" s="26"/>
      <c r="P398" s="26"/>
      <c r="Q398" s="26"/>
      <c r="R398" s="26"/>
    </row>
    <row r="399" spans="1:18" ht="15.75" customHeight="1">
      <c r="A399" s="26"/>
      <c r="B399" s="438"/>
      <c r="C399" s="26"/>
      <c r="D399" s="405"/>
      <c r="E399" s="548"/>
      <c r="F399" s="548"/>
      <c r="G399" s="548"/>
      <c r="H399" s="549"/>
      <c r="I399" s="548"/>
      <c r="J399" s="26"/>
      <c r="K399" s="410"/>
      <c r="L399" s="26"/>
      <c r="M399" s="26"/>
      <c r="N399" s="26"/>
      <c r="O399" s="26"/>
      <c r="P399" s="26"/>
      <c r="Q399" s="26"/>
      <c r="R399" s="26"/>
    </row>
    <row r="400" spans="1:18" ht="15.75" customHeight="1">
      <c r="A400" s="26"/>
      <c r="B400" s="438"/>
      <c r="C400" s="26"/>
      <c r="D400" s="405"/>
      <c r="E400" s="548"/>
      <c r="F400" s="548"/>
      <c r="G400" s="548"/>
      <c r="H400" s="549"/>
      <c r="I400" s="548"/>
      <c r="J400" s="26"/>
      <c r="K400" s="410"/>
      <c r="L400" s="26"/>
      <c r="M400" s="26"/>
      <c r="N400" s="26"/>
      <c r="O400" s="26"/>
      <c r="P400" s="26"/>
      <c r="Q400" s="26"/>
      <c r="R400" s="26"/>
    </row>
    <row r="401" spans="1:18" ht="15.75" customHeight="1">
      <c r="A401" s="26"/>
      <c r="B401" s="438"/>
      <c r="C401" s="26"/>
      <c r="D401" s="405"/>
      <c r="E401" s="548"/>
      <c r="F401" s="548"/>
      <c r="G401" s="548"/>
      <c r="H401" s="549"/>
      <c r="I401" s="548"/>
      <c r="J401" s="26"/>
      <c r="K401" s="410"/>
      <c r="L401" s="26"/>
      <c r="M401" s="26"/>
      <c r="N401" s="26"/>
      <c r="O401" s="26"/>
      <c r="P401" s="26"/>
      <c r="Q401" s="26"/>
      <c r="R401" s="26"/>
    </row>
    <row r="402" spans="1:18" ht="15.75" customHeight="1">
      <c r="A402" s="26"/>
      <c r="B402" s="438"/>
      <c r="C402" s="26"/>
      <c r="D402" s="405"/>
      <c r="E402" s="548"/>
      <c r="F402" s="548"/>
      <c r="G402" s="548"/>
      <c r="H402" s="549"/>
      <c r="I402" s="548"/>
      <c r="J402" s="26"/>
      <c r="K402" s="410"/>
      <c r="L402" s="26"/>
      <c r="M402" s="26"/>
      <c r="N402" s="26"/>
      <c r="O402" s="26"/>
      <c r="P402" s="26"/>
      <c r="Q402" s="26"/>
      <c r="R402" s="26"/>
    </row>
    <row r="403" spans="1:18" ht="15.75" customHeight="1">
      <c r="A403" s="26"/>
      <c r="B403" s="438"/>
      <c r="C403" s="26"/>
      <c r="D403" s="405"/>
      <c r="E403" s="548"/>
      <c r="F403" s="548"/>
      <c r="G403" s="548"/>
      <c r="H403" s="549"/>
      <c r="I403" s="548"/>
      <c r="J403" s="26"/>
      <c r="K403" s="410"/>
      <c r="L403" s="26"/>
      <c r="M403" s="26"/>
      <c r="N403" s="26"/>
      <c r="O403" s="26"/>
      <c r="P403" s="26"/>
      <c r="Q403" s="26"/>
      <c r="R403" s="26"/>
    </row>
    <row r="404" spans="1:18" ht="15.75" customHeight="1">
      <c r="A404" s="26"/>
      <c r="B404" s="438"/>
      <c r="C404" s="26"/>
      <c r="D404" s="405"/>
      <c r="E404" s="548"/>
      <c r="F404" s="548"/>
      <c r="G404" s="548"/>
      <c r="H404" s="549"/>
      <c r="I404" s="548"/>
      <c r="J404" s="26"/>
      <c r="K404" s="410"/>
      <c r="L404" s="26"/>
      <c r="M404" s="26"/>
      <c r="N404" s="26"/>
      <c r="O404" s="26"/>
      <c r="P404" s="26"/>
      <c r="Q404" s="26"/>
      <c r="R404" s="26"/>
    </row>
    <row r="405" spans="1:18" ht="15.75" customHeight="1">
      <c r="A405" s="26"/>
      <c r="B405" s="438"/>
      <c r="C405" s="26"/>
      <c r="D405" s="405"/>
      <c r="E405" s="548"/>
      <c r="F405" s="548"/>
      <c r="G405" s="548"/>
      <c r="H405" s="549"/>
      <c r="I405" s="548"/>
      <c r="J405" s="26"/>
      <c r="K405" s="410"/>
      <c r="L405" s="26"/>
      <c r="M405" s="26"/>
      <c r="N405" s="26"/>
      <c r="O405" s="26"/>
      <c r="P405" s="26"/>
      <c r="Q405" s="26"/>
      <c r="R405" s="26"/>
    </row>
    <row r="406" spans="1:18" ht="15.75" customHeight="1">
      <c r="A406" s="26"/>
      <c r="B406" s="438"/>
      <c r="C406" s="26"/>
      <c r="D406" s="405"/>
      <c r="E406" s="548"/>
      <c r="F406" s="548"/>
      <c r="G406" s="548"/>
      <c r="H406" s="549"/>
      <c r="I406" s="548"/>
      <c r="J406" s="26"/>
      <c r="K406" s="410"/>
      <c r="L406" s="26"/>
      <c r="M406" s="26"/>
      <c r="N406" s="26"/>
      <c r="O406" s="26"/>
      <c r="P406" s="26"/>
      <c r="Q406" s="26"/>
      <c r="R406" s="26"/>
    </row>
    <row r="407" spans="1:18" ht="15.75" customHeight="1">
      <c r="A407" s="26"/>
      <c r="B407" s="438"/>
      <c r="C407" s="26"/>
      <c r="D407" s="405"/>
      <c r="E407" s="548"/>
      <c r="F407" s="548"/>
      <c r="G407" s="548"/>
      <c r="H407" s="549"/>
      <c r="I407" s="548"/>
      <c r="J407" s="26"/>
      <c r="K407" s="410"/>
      <c r="L407" s="26"/>
      <c r="M407" s="26"/>
      <c r="N407" s="26"/>
      <c r="O407" s="26"/>
      <c r="P407" s="26"/>
      <c r="Q407" s="26"/>
      <c r="R407" s="26"/>
    </row>
    <row r="408" spans="1:18" ht="15.75" customHeight="1">
      <c r="A408" s="26"/>
      <c r="B408" s="438"/>
      <c r="C408" s="26"/>
      <c r="D408" s="405"/>
      <c r="E408" s="548"/>
      <c r="F408" s="548"/>
      <c r="G408" s="548"/>
      <c r="H408" s="549"/>
      <c r="I408" s="548"/>
      <c r="J408" s="26"/>
      <c r="K408" s="410"/>
      <c r="L408" s="26"/>
      <c r="M408" s="26"/>
      <c r="N408" s="26"/>
      <c r="O408" s="26"/>
      <c r="P408" s="26"/>
      <c r="Q408" s="26"/>
      <c r="R408" s="26"/>
    </row>
    <row r="409" spans="1:18" ht="15.75" customHeight="1">
      <c r="A409" s="26"/>
      <c r="B409" s="438"/>
      <c r="C409" s="26"/>
      <c r="D409" s="405"/>
      <c r="E409" s="548"/>
      <c r="F409" s="548"/>
      <c r="G409" s="548"/>
      <c r="H409" s="549"/>
      <c r="I409" s="548"/>
      <c r="J409" s="26"/>
      <c r="K409" s="410"/>
      <c r="L409" s="26"/>
      <c r="M409" s="26"/>
      <c r="N409" s="26"/>
      <c r="O409" s="26"/>
      <c r="P409" s="26"/>
      <c r="Q409" s="26"/>
      <c r="R409" s="26"/>
    </row>
    <row r="410" spans="1:18" ht="15.75" customHeight="1">
      <c r="A410" s="26"/>
      <c r="B410" s="438"/>
      <c r="C410" s="26"/>
      <c r="D410" s="405"/>
      <c r="E410" s="548"/>
      <c r="F410" s="548"/>
      <c r="G410" s="548"/>
      <c r="H410" s="549"/>
      <c r="I410" s="548"/>
      <c r="J410" s="26"/>
      <c r="K410" s="410"/>
      <c r="L410" s="26"/>
      <c r="M410" s="26"/>
      <c r="N410" s="26"/>
      <c r="O410" s="26"/>
      <c r="P410" s="26"/>
      <c r="Q410" s="26"/>
      <c r="R410" s="26"/>
    </row>
    <row r="411" spans="1:18" ht="15.75" customHeight="1">
      <c r="A411" s="26"/>
      <c r="B411" s="438"/>
      <c r="C411" s="26"/>
      <c r="D411" s="405"/>
      <c r="E411" s="548"/>
      <c r="F411" s="548"/>
      <c r="G411" s="548"/>
      <c r="H411" s="549"/>
      <c r="I411" s="548"/>
      <c r="J411" s="26"/>
      <c r="K411" s="410"/>
      <c r="L411" s="26"/>
      <c r="M411" s="26"/>
      <c r="N411" s="26"/>
      <c r="O411" s="26"/>
      <c r="P411" s="26"/>
      <c r="Q411" s="26"/>
      <c r="R411" s="26"/>
    </row>
    <row r="412" spans="1:18" ht="15.75" customHeight="1">
      <c r="A412" s="26"/>
      <c r="B412" s="438"/>
      <c r="C412" s="26"/>
      <c r="D412" s="405"/>
      <c r="E412" s="548"/>
      <c r="F412" s="548"/>
      <c r="G412" s="548"/>
      <c r="H412" s="549"/>
      <c r="I412" s="548"/>
      <c r="J412" s="26"/>
      <c r="K412" s="410"/>
      <c r="L412" s="26"/>
      <c r="M412" s="26"/>
      <c r="N412" s="26"/>
      <c r="O412" s="26"/>
      <c r="P412" s="26"/>
      <c r="Q412" s="26"/>
      <c r="R412" s="26"/>
    </row>
    <row r="413" spans="1:18" ht="15.75" customHeight="1">
      <c r="A413" s="26"/>
      <c r="B413" s="438"/>
      <c r="C413" s="26"/>
      <c r="D413" s="405"/>
      <c r="E413" s="548"/>
      <c r="F413" s="548"/>
      <c r="G413" s="548"/>
      <c r="H413" s="549"/>
      <c r="I413" s="548"/>
      <c r="J413" s="26"/>
      <c r="K413" s="410"/>
      <c r="L413" s="26"/>
      <c r="M413" s="26"/>
      <c r="N413" s="26"/>
      <c r="O413" s="26"/>
      <c r="P413" s="26"/>
      <c r="Q413" s="26"/>
      <c r="R413" s="26"/>
    </row>
    <row r="414" spans="1:18" ht="15.75" customHeight="1">
      <c r="A414" s="26"/>
      <c r="B414" s="438"/>
      <c r="C414" s="26"/>
      <c r="D414" s="405"/>
      <c r="E414" s="548"/>
      <c r="F414" s="548"/>
      <c r="G414" s="548"/>
      <c r="H414" s="549"/>
      <c r="I414" s="548"/>
      <c r="J414" s="26"/>
      <c r="K414" s="410"/>
      <c r="L414" s="26"/>
      <c r="M414" s="26"/>
      <c r="N414" s="26"/>
      <c r="O414" s="26"/>
      <c r="P414" s="26"/>
      <c r="Q414" s="26"/>
      <c r="R414" s="26"/>
    </row>
    <row r="415" spans="1:18" ht="15.75" customHeight="1">
      <c r="A415" s="26"/>
      <c r="B415" s="438"/>
      <c r="C415" s="26"/>
      <c r="D415" s="405"/>
      <c r="E415" s="548"/>
      <c r="F415" s="548"/>
      <c r="G415" s="548"/>
      <c r="H415" s="549"/>
      <c r="I415" s="548"/>
      <c r="J415" s="26"/>
      <c r="K415" s="410"/>
      <c r="L415" s="26"/>
      <c r="M415" s="26"/>
      <c r="N415" s="26"/>
      <c r="O415" s="26"/>
      <c r="P415" s="26"/>
      <c r="Q415" s="26"/>
      <c r="R415" s="26"/>
    </row>
    <row r="416" spans="1:18" ht="15.75" customHeight="1">
      <c r="A416" s="26"/>
      <c r="B416" s="438"/>
      <c r="C416" s="26"/>
      <c r="D416" s="405"/>
      <c r="E416" s="548"/>
      <c r="F416" s="548"/>
      <c r="G416" s="548"/>
      <c r="H416" s="549"/>
      <c r="I416" s="548"/>
      <c r="J416" s="26"/>
      <c r="K416" s="410"/>
      <c r="L416" s="26"/>
      <c r="M416" s="26"/>
      <c r="N416" s="26"/>
      <c r="O416" s="26"/>
      <c r="P416" s="26"/>
      <c r="Q416" s="26"/>
      <c r="R416" s="26"/>
    </row>
    <row r="417" spans="1:18" ht="15.75" customHeight="1">
      <c r="A417" s="26"/>
      <c r="B417" s="438"/>
      <c r="C417" s="26"/>
      <c r="D417" s="405"/>
      <c r="E417" s="548"/>
      <c r="F417" s="548"/>
      <c r="G417" s="548"/>
      <c r="H417" s="549"/>
      <c r="I417" s="548"/>
      <c r="J417" s="26"/>
      <c r="K417" s="410"/>
      <c r="L417" s="26"/>
      <c r="M417" s="26"/>
      <c r="N417" s="26"/>
      <c r="O417" s="26"/>
      <c r="P417" s="26"/>
      <c r="Q417" s="26"/>
      <c r="R417" s="26"/>
    </row>
    <row r="418" spans="1:18" ht="15.75" customHeight="1">
      <c r="A418" s="26"/>
      <c r="B418" s="438"/>
      <c r="C418" s="26"/>
      <c r="D418" s="405"/>
      <c r="E418" s="548"/>
      <c r="F418" s="548"/>
      <c r="G418" s="548"/>
      <c r="H418" s="549"/>
      <c r="I418" s="548"/>
      <c r="J418" s="26"/>
      <c r="K418" s="410"/>
      <c r="L418" s="26"/>
      <c r="M418" s="26"/>
      <c r="N418" s="26"/>
      <c r="O418" s="26"/>
      <c r="P418" s="26"/>
      <c r="Q418" s="26"/>
      <c r="R418" s="26"/>
    </row>
    <row r="419" spans="1:18" ht="15.75" customHeight="1">
      <c r="A419" s="26"/>
      <c r="B419" s="438"/>
      <c r="C419" s="26"/>
      <c r="D419" s="405"/>
      <c r="E419" s="548"/>
      <c r="F419" s="548"/>
      <c r="G419" s="548"/>
      <c r="H419" s="549"/>
      <c r="I419" s="548"/>
      <c r="J419" s="26"/>
      <c r="K419" s="410"/>
      <c r="L419" s="26"/>
      <c r="M419" s="26"/>
      <c r="N419" s="26"/>
      <c r="O419" s="26"/>
      <c r="P419" s="26"/>
      <c r="Q419" s="26"/>
      <c r="R419" s="26"/>
    </row>
    <row r="420" spans="1:18" ht="15.75" customHeight="1">
      <c r="A420" s="26"/>
      <c r="B420" s="438"/>
      <c r="C420" s="26"/>
      <c r="D420" s="405"/>
      <c r="E420" s="548"/>
      <c r="F420" s="548"/>
      <c r="G420" s="548"/>
      <c r="H420" s="549"/>
      <c r="I420" s="548"/>
      <c r="J420" s="26"/>
      <c r="K420" s="410"/>
      <c r="L420" s="26"/>
      <c r="M420" s="26"/>
      <c r="N420" s="26"/>
      <c r="O420" s="26"/>
      <c r="P420" s="26"/>
      <c r="Q420" s="26"/>
      <c r="R420" s="26"/>
    </row>
    <row r="421" spans="1:18" ht="15.75" customHeight="1">
      <c r="A421" s="26"/>
      <c r="B421" s="438"/>
      <c r="C421" s="26"/>
      <c r="D421" s="405"/>
      <c r="E421" s="548"/>
      <c r="F421" s="548"/>
      <c r="G421" s="548"/>
      <c r="H421" s="549"/>
      <c r="I421" s="548"/>
      <c r="J421" s="26"/>
      <c r="K421" s="410"/>
      <c r="L421" s="26"/>
      <c r="M421" s="26"/>
      <c r="N421" s="26"/>
      <c r="O421" s="26"/>
      <c r="P421" s="26"/>
      <c r="Q421" s="26"/>
      <c r="R421" s="26"/>
    </row>
    <row r="422" spans="1:18" ht="15.75" customHeight="1">
      <c r="A422" s="26"/>
      <c r="B422" s="438"/>
      <c r="C422" s="26"/>
      <c r="D422" s="405"/>
      <c r="E422" s="548"/>
      <c r="F422" s="548"/>
      <c r="G422" s="548"/>
      <c r="H422" s="549"/>
      <c r="I422" s="548"/>
      <c r="J422" s="26"/>
      <c r="K422" s="410"/>
      <c r="L422" s="26"/>
      <c r="M422" s="26"/>
      <c r="N422" s="26"/>
      <c r="O422" s="26"/>
      <c r="P422" s="26"/>
      <c r="Q422" s="26"/>
      <c r="R422" s="26"/>
    </row>
    <row r="423" spans="1:18" ht="15.75" customHeight="1">
      <c r="A423" s="26"/>
      <c r="B423" s="438"/>
      <c r="C423" s="26"/>
      <c r="D423" s="405"/>
      <c r="E423" s="548"/>
      <c r="F423" s="548"/>
      <c r="G423" s="548"/>
      <c r="H423" s="549"/>
      <c r="I423" s="548"/>
      <c r="J423" s="26"/>
      <c r="K423" s="410"/>
      <c r="L423" s="26"/>
      <c r="M423" s="26"/>
      <c r="N423" s="26"/>
      <c r="O423" s="26"/>
      <c r="P423" s="26"/>
      <c r="Q423" s="26"/>
      <c r="R423" s="26"/>
    </row>
    <row r="424" spans="1:18" ht="15.75" customHeight="1">
      <c r="A424" s="26"/>
      <c r="B424" s="438"/>
      <c r="C424" s="26"/>
      <c r="D424" s="405"/>
      <c r="E424" s="548"/>
      <c r="F424" s="548"/>
      <c r="G424" s="548"/>
      <c r="H424" s="549"/>
      <c r="I424" s="548"/>
      <c r="J424" s="26"/>
      <c r="K424" s="410"/>
      <c r="L424" s="26"/>
      <c r="M424" s="26"/>
      <c r="N424" s="26"/>
      <c r="O424" s="26"/>
      <c r="P424" s="26"/>
      <c r="Q424" s="26"/>
      <c r="R424" s="26"/>
    </row>
    <row r="425" spans="1:18" ht="15.75" customHeight="1">
      <c r="A425" s="26"/>
      <c r="B425" s="438"/>
      <c r="C425" s="26"/>
      <c r="D425" s="405"/>
      <c r="E425" s="548"/>
      <c r="F425" s="548"/>
      <c r="G425" s="548"/>
      <c r="H425" s="549"/>
      <c r="I425" s="548"/>
      <c r="J425" s="26"/>
      <c r="K425" s="410"/>
      <c r="L425" s="26"/>
      <c r="M425" s="26"/>
      <c r="N425" s="26"/>
      <c r="O425" s="26"/>
      <c r="P425" s="26"/>
      <c r="Q425" s="26"/>
      <c r="R425" s="26"/>
    </row>
    <row r="426" spans="1:18" ht="15.75" customHeight="1">
      <c r="A426" s="26"/>
      <c r="B426" s="438"/>
      <c r="C426" s="26"/>
      <c r="D426" s="405"/>
      <c r="E426" s="548"/>
      <c r="F426" s="548"/>
      <c r="G426" s="548"/>
      <c r="H426" s="549"/>
      <c r="I426" s="548"/>
      <c r="J426" s="26"/>
      <c r="K426" s="410"/>
      <c r="L426" s="26"/>
      <c r="M426" s="26"/>
      <c r="N426" s="26"/>
      <c r="O426" s="26"/>
      <c r="P426" s="26"/>
      <c r="Q426" s="26"/>
      <c r="R426" s="26"/>
    </row>
    <row r="427" spans="1:18" ht="15.75" customHeight="1">
      <c r="A427" s="26"/>
      <c r="B427" s="438"/>
      <c r="C427" s="26"/>
      <c r="D427" s="405"/>
      <c r="E427" s="548"/>
      <c r="F427" s="548"/>
      <c r="G427" s="548"/>
      <c r="H427" s="549"/>
      <c r="I427" s="548"/>
      <c r="J427" s="26"/>
      <c r="K427" s="410"/>
      <c r="L427" s="26"/>
      <c r="M427" s="26"/>
      <c r="N427" s="26"/>
      <c r="O427" s="26"/>
      <c r="P427" s="26"/>
      <c r="Q427" s="26"/>
      <c r="R427" s="26"/>
    </row>
    <row r="428" spans="1:18" ht="15.75" customHeight="1">
      <c r="A428" s="26"/>
      <c r="B428" s="438"/>
      <c r="C428" s="26"/>
      <c r="D428" s="405"/>
      <c r="E428" s="548"/>
      <c r="F428" s="548"/>
      <c r="G428" s="548"/>
      <c r="H428" s="549"/>
      <c r="I428" s="548"/>
      <c r="J428" s="26"/>
      <c r="K428" s="410"/>
      <c r="L428" s="26"/>
      <c r="M428" s="26"/>
      <c r="N428" s="26"/>
      <c r="O428" s="26"/>
      <c r="P428" s="26"/>
      <c r="Q428" s="26"/>
      <c r="R428" s="26"/>
    </row>
    <row r="429" spans="1:18" ht="15.75" customHeight="1">
      <c r="A429" s="26"/>
      <c r="B429" s="438"/>
      <c r="C429" s="26"/>
      <c r="D429" s="405"/>
      <c r="E429" s="548"/>
      <c r="F429" s="548"/>
      <c r="G429" s="548"/>
      <c r="H429" s="549"/>
      <c r="I429" s="548"/>
      <c r="J429" s="26"/>
      <c r="K429" s="410"/>
      <c r="L429" s="26"/>
      <c r="M429" s="26"/>
      <c r="N429" s="26"/>
      <c r="O429" s="26"/>
      <c r="P429" s="26"/>
      <c r="Q429" s="26"/>
      <c r="R429" s="26"/>
    </row>
    <row r="430" spans="1:18" ht="15.75" customHeight="1">
      <c r="A430" s="26"/>
      <c r="B430" s="438"/>
      <c r="C430" s="26"/>
      <c r="D430" s="405"/>
      <c r="E430" s="548"/>
      <c r="F430" s="548"/>
      <c r="G430" s="548"/>
      <c r="H430" s="549"/>
      <c r="I430" s="548"/>
      <c r="J430" s="26"/>
      <c r="K430" s="410"/>
      <c r="L430" s="26"/>
      <c r="M430" s="26"/>
      <c r="N430" s="26"/>
      <c r="O430" s="26"/>
      <c r="P430" s="26"/>
      <c r="Q430" s="26"/>
      <c r="R430" s="26"/>
    </row>
    <row r="431" spans="1:18" ht="15.75" customHeight="1">
      <c r="A431" s="26"/>
      <c r="B431" s="438"/>
      <c r="C431" s="26"/>
      <c r="D431" s="405"/>
      <c r="E431" s="548"/>
      <c r="F431" s="548"/>
      <c r="G431" s="548"/>
      <c r="H431" s="549"/>
      <c r="I431" s="548"/>
      <c r="J431" s="26"/>
      <c r="K431" s="410"/>
      <c r="L431" s="26"/>
      <c r="M431" s="26"/>
      <c r="N431" s="26"/>
      <c r="O431" s="26"/>
      <c r="P431" s="26"/>
      <c r="Q431" s="26"/>
      <c r="R431" s="26"/>
    </row>
    <row r="432" spans="1:18" ht="15.75" customHeight="1">
      <c r="A432" s="26"/>
      <c r="B432" s="438"/>
      <c r="C432" s="26"/>
      <c r="D432" s="405"/>
      <c r="E432" s="548"/>
      <c r="F432" s="548"/>
      <c r="G432" s="548"/>
      <c r="H432" s="549"/>
      <c r="I432" s="548"/>
      <c r="J432" s="26"/>
      <c r="K432" s="410"/>
      <c r="L432" s="26"/>
      <c r="M432" s="26"/>
      <c r="N432" s="26"/>
      <c r="O432" s="26"/>
      <c r="P432" s="26"/>
      <c r="Q432" s="26"/>
      <c r="R432" s="26"/>
    </row>
    <row r="433" spans="1:18" ht="15.75" customHeight="1">
      <c r="A433" s="26"/>
      <c r="B433" s="438"/>
      <c r="C433" s="26"/>
      <c r="D433" s="405"/>
      <c r="E433" s="548"/>
      <c r="F433" s="548"/>
      <c r="G433" s="548"/>
      <c r="H433" s="549"/>
      <c r="I433" s="548"/>
      <c r="J433" s="26"/>
      <c r="K433" s="410"/>
      <c r="L433" s="26"/>
      <c r="M433" s="26"/>
      <c r="N433" s="26"/>
      <c r="O433" s="26"/>
      <c r="P433" s="26"/>
      <c r="Q433" s="26"/>
      <c r="R433" s="26"/>
    </row>
    <row r="434" spans="1:18" ht="15.75" customHeight="1">
      <c r="A434" s="26"/>
      <c r="B434" s="438"/>
      <c r="C434" s="26"/>
      <c r="D434" s="405"/>
      <c r="E434" s="548"/>
      <c r="F434" s="548"/>
      <c r="G434" s="548"/>
      <c r="H434" s="549"/>
      <c r="I434" s="548"/>
      <c r="J434" s="26"/>
      <c r="K434" s="410"/>
      <c r="L434" s="26"/>
      <c r="M434" s="26"/>
      <c r="N434" s="26"/>
      <c r="O434" s="26"/>
      <c r="P434" s="26"/>
      <c r="Q434" s="26"/>
      <c r="R434" s="26"/>
    </row>
    <row r="435" spans="1:18" ht="15.75" customHeight="1">
      <c r="A435" s="26"/>
      <c r="B435" s="438"/>
      <c r="C435" s="26"/>
      <c r="D435" s="405"/>
      <c r="E435" s="548"/>
      <c r="F435" s="548"/>
      <c r="G435" s="548"/>
      <c r="H435" s="549"/>
      <c r="I435" s="548"/>
      <c r="J435" s="26"/>
      <c r="K435" s="410"/>
      <c r="L435" s="26"/>
      <c r="M435" s="26"/>
      <c r="N435" s="26"/>
      <c r="O435" s="26"/>
      <c r="P435" s="26"/>
      <c r="Q435" s="26"/>
      <c r="R435" s="26"/>
    </row>
    <row r="436" spans="1:18" ht="15.75" customHeight="1">
      <c r="A436" s="26"/>
      <c r="B436" s="438"/>
      <c r="C436" s="26"/>
      <c r="D436" s="405"/>
      <c r="E436" s="548"/>
      <c r="F436" s="548"/>
      <c r="G436" s="548"/>
      <c r="H436" s="549"/>
      <c r="I436" s="548"/>
      <c r="J436" s="26"/>
      <c r="K436" s="410"/>
      <c r="L436" s="26"/>
      <c r="M436" s="26"/>
      <c r="N436" s="26"/>
      <c r="O436" s="26"/>
      <c r="P436" s="26"/>
      <c r="Q436" s="26"/>
      <c r="R436" s="26"/>
    </row>
    <row r="437" spans="1:18" ht="15.75" customHeight="1">
      <c r="A437" s="26"/>
      <c r="B437" s="438"/>
      <c r="C437" s="26"/>
      <c r="D437" s="405"/>
      <c r="E437" s="548"/>
      <c r="F437" s="548"/>
      <c r="G437" s="548"/>
      <c r="H437" s="549"/>
      <c r="I437" s="548"/>
      <c r="J437" s="26"/>
      <c r="K437" s="410"/>
      <c r="L437" s="26"/>
      <c r="M437" s="26"/>
      <c r="N437" s="26"/>
      <c r="O437" s="26"/>
      <c r="P437" s="26"/>
      <c r="Q437" s="26"/>
      <c r="R437" s="26"/>
    </row>
    <row r="438" spans="1:18" ht="15.75" customHeight="1">
      <c r="A438" s="26"/>
      <c r="B438" s="438"/>
      <c r="C438" s="26"/>
      <c r="D438" s="405"/>
      <c r="E438" s="548"/>
      <c r="F438" s="548"/>
      <c r="G438" s="548"/>
      <c r="H438" s="549"/>
      <c r="I438" s="548"/>
      <c r="J438" s="26"/>
      <c r="K438" s="410"/>
      <c r="L438" s="26"/>
      <c r="M438" s="26"/>
      <c r="N438" s="26"/>
      <c r="O438" s="26"/>
      <c r="P438" s="26"/>
      <c r="Q438" s="26"/>
      <c r="R438" s="26"/>
    </row>
    <row r="439" spans="1:18" ht="15.75" customHeight="1">
      <c r="A439" s="26"/>
      <c r="B439" s="438"/>
      <c r="C439" s="26"/>
      <c r="D439" s="405"/>
      <c r="E439" s="548"/>
      <c r="F439" s="548"/>
      <c r="G439" s="548"/>
      <c r="H439" s="549"/>
      <c r="I439" s="548"/>
      <c r="J439" s="26"/>
      <c r="K439" s="410"/>
      <c r="L439" s="26"/>
      <c r="M439" s="26"/>
      <c r="N439" s="26"/>
      <c r="O439" s="26"/>
      <c r="P439" s="26"/>
      <c r="Q439" s="26"/>
      <c r="R439" s="26"/>
    </row>
    <row r="440" spans="1:18" ht="15.75" customHeight="1">
      <c r="A440" s="26"/>
      <c r="B440" s="438"/>
      <c r="C440" s="26"/>
      <c r="D440" s="405"/>
      <c r="E440" s="548"/>
      <c r="F440" s="548"/>
      <c r="G440" s="548"/>
      <c r="H440" s="549"/>
      <c r="I440" s="548"/>
      <c r="J440" s="26"/>
      <c r="K440" s="410"/>
      <c r="L440" s="26"/>
      <c r="M440" s="26"/>
      <c r="N440" s="26"/>
      <c r="O440" s="26"/>
      <c r="P440" s="26"/>
      <c r="Q440" s="26"/>
      <c r="R440" s="26"/>
    </row>
    <row r="441" spans="1:18" ht="15.75" customHeight="1">
      <c r="A441" s="26"/>
      <c r="B441" s="438"/>
      <c r="C441" s="26"/>
      <c r="D441" s="405"/>
      <c r="E441" s="548"/>
      <c r="F441" s="548"/>
      <c r="G441" s="548"/>
      <c r="H441" s="549"/>
      <c r="I441" s="548"/>
      <c r="J441" s="26"/>
      <c r="K441" s="410"/>
      <c r="L441" s="26"/>
      <c r="M441" s="26"/>
      <c r="N441" s="26"/>
      <c r="O441" s="26"/>
      <c r="P441" s="26"/>
      <c r="Q441" s="26"/>
      <c r="R441" s="26"/>
    </row>
    <row r="442" spans="1:18" ht="15.75" customHeight="1">
      <c r="A442" s="26"/>
      <c r="B442" s="438"/>
      <c r="C442" s="26"/>
      <c r="D442" s="405"/>
      <c r="E442" s="548"/>
      <c r="F442" s="548"/>
      <c r="G442" s="548"/>
      <c r="H442" s="549"/>
      <c r="I442" s="548"/>
      <c r="J442" s="26"/>
      <c r="K442" s="410"/>
      <c r="L442" s="26"/>
      <c r="M442" s="26"/>
      <c r="N442" s="26"/>
      <c r="O442" s="26"/>
      <c r="P442" s="26"/>
      <c r="Q442" s="26"/>
      <c r="R442" s="26"/>
    </row>
    <row r="443" spans="1:18" ht="15.75" customHeight="1">
      <c r="A443" s="26"/>
      <c r="B443" s="438"/>
      <c r="C443" s="26"/>
      <c r="D443" s="405"/>
      <c r="E443" s="548"/>
      <c r="F443" s="548"/>
      <c r="G443" s="548"/>
      <c r="H443" s="549"/>
      <c r="I443" s="548"/>
      <c r="J443" s="26"/>
      <c r="K443" s="410"/>
      <c r="L443" s="26"/>
      <c r="M443" s="26"/>
      <c r="N443" s="26"/>
      <c r="O443" s="26"/>
      <c r="P443" s="26"/>
      <c r="Q443" s="26"/>
      <c r="R443" s="26"/>
    </row>
    <row r="444" spans="1:18" ht="15.75" customHeight="1">
      <c r="A444" s="26"/>
      <c r="B444" s="438"/>
      <c r="C444" s="26"/>
      <c r="D444" s="405"/>
      <c r="E444" s="548"/>
      <c r="F444" s="548"/>
      <c r="G444" s="548"/>
      <c r="H444" s="549"/>
      <c r="I444" s="548"/>
      <c r="J444" s="26"/>
      <c r="K444" s="410"/>
      <c r="L444" s="26"/>
      <c r="M444" s="26"/>
      <c r="N444" s="26"/>
      <c r="O444" s="26"/>
      <c r="P444" s="26"/>
      <c r="Q444" s="26"/>
      <c r="R444" s="26"/>
    </row>
    <row r="445" spans="1:18" ht="15.75" customHeight="1">
      <c r="A445" s="26"/>
      <c r="B445" s="438"/>
      <c r="C445" s="26"/>
      <c r="D445" s="405"/>
      <c r="E445" s="548"/>
      <c r="F445" s="548"/>
      <c r="G445" s="548"/>
      <c r="H445" s="549"/>
      <c r="I445" s="548"/>
      <c r="J445" s="26"/>
      <c r="K445" s="410"/>
      <c r="L445" s="26"/>
      <c r="M445" s="26"/>
      <c r="N445" s="26"/>
      <c r="O445" s="26"/>
      <c r="P445" s="26"/>
      <c r="Q445" s="26"/>
      <c r="R445" s="26"/>
    </row>
    <row r="446" spans="1:18" ht="15.75" customHeight="1">
      <c r="A446" s="26"/>
      <c r="B446" s="438"/>
      <c r="C446" s="26"/>
      <c r="D446" s="405"/>
      <c r="E446" s="548"/>
      <c r="F446" s="548"/>
      <c r="G446" s="548"/>
      <c r="H446" s="549"/>
      <c r="I446" s="548"/>
      <c r="J446" s="26"/>
      <c r="K446" s="410"/>
      <c r="L446" s="26"/>
      <c r="M446" s="26"/>
      <c r="N446" s="26"/>
      <c r="O446" s="26"/>
      <c r="P446" s="26"/>
      <c r="Q446" s="26"/>
      <c r="R446" s="26"/>
    </row>
    <row r="447" spans="1:18" ht="15.75" customHeight="1">
      <c r="A447" s="26"/>
      <c r="B447" s="438"/>
      <c r="C447" s="26"/>
      <c r="D447" s="405"/>
      <c r="E447" s="548"/>
      <c r="F447" s="548"/>
      <c r="G447" s="548"/>
      <c r="H447" s="549"/>
      <c r="I447" s="548"/>
      <c r="J447" s="26"/>
      <c r="K447" s="410"/>
      <c r="L447" s="26"/>
      <c r="M447" s="26"/>
      <c r="N447" s="26"/>
      <c r="O447" s="26"/>
      <c r="P447" s="26"/>
      <c r="Q447" s="26"/>
      <c r="R447" s="26"/>
    </row>
    <row r="448" spans="1:18" ht="15.75" customHeight="1">
      <c r="A448" s="26"/>
      <c r="B448" s="438"/>
      <c r="C448" s="26"/>
      <c r="D448" s="405"/>
      <c r="E448" s="548"/>
      <c r="F448" s="548"/>
      <c r="G448" s="548"/>
      <c r="H448" s="549"/>
      <c r="I448" s="548"/>
      <c r="J448" s="26"/>
      <c r="K448" s="410"/>
      <c r="L448" s="26"/>
      <c r="M448" s="26"/>
      <c r="N448" s="26"/>
      <c r="O448" s="26"/>
      <c r="P448" s="26"/>
      <c r="Q448" s="26"/>
      <c r="R448" s="26"/>
    </row>
    <row r="449" spans="1:18" ht="15.75" customHeight="1">
      <c r="A449" s="26"/>
      <c r="B449" s="438"/>
      <c r="C449" s="26"/>
      <c r="D449" s="405"/>
      <c r="E449" s="548"/>
      <c r="F449" s="548"/>
      <c r="G449" s="548"/>
      <c r="H449" s="549"/>
      <c r="I449" s="548"/>
      <c r="J449" s="26"/>
      <c r="K449" s="410"/>
      <c r="L449" s="26"/>
      <c r="M449" s="26"/>
      <c r="N449" s="26"/>
      <c r="O449" s="26"/>
      <c r="P449" s="26"/>
      <c r="Q449" s="26"/>
      <c r="R449" s="26"/>
    </row>
    <row r="450" spans="1:18" ht="15.75" customHeight="1">
      <c r="A450" s="26"/>
      <c r="B450" s="438"/>
      <c r="C450" s="26"/>
      <c r="D450" s="405"/>
      <c r="E450" s="548"/>
      <c r="F450" s="548"/>
      <c r="G450" s="548"/>
      <c r="H450" s="549"/>
      <c r="I450" s="548"/>
      <c r="J450" s="26"/>
      <c r="K450" s="410"/>
      <c r="L450" s="26"/>
      <c r="M450" s="26"/>
      <c r="N450" s="26"/>
      <c r="O450" s="26"/>
      <c r="P450" s="26"/>
      <c r="Q450" s="26"/>
      <c r="R450" s="26"/>
    </row>
    <row r="451" spans="1:18" ht="15.75" customHeight="1">
      <c r="A451" s="26"/>
      <c r="B451" s="438"/>
      <c r="C451" s="26"/>
      <c r="D451" s="405"/>
      <c r="E451" s="548"/>
      <c r="F451" s="548"/>
      <c r="G451" s="548"/>
      <c r="H451" s="549"/>
      <c r="I451" s="548"/>
      <c r="J451" s="26"/>
      <c r="K451" s="410"/>
      <c r="L451" s="26"/>
      <c r="M451" s="26"/>
      <c r="N451" s="26"/>
      <c r="O451" s="26"/>
      <c r="P451" s="26"/>
      <c r="Q451" s="26"/>
      <c r="R451" s="26"/>
    </row>
    <row r="452" spans="1:18" ht="15.75" customHeight="1">
      <c r="A452" s="26"/>
      <c r="B452" s="438"/>
      <c r="C452" s="26"/>
      <c r="D452" s="405"/>
      <c r="E452" s="548"/>
      <c r="F452" s="548"/>
      <c r="G452" s="548"/>
      <c r="H452" s="549"/>
      <c r="I452" s="548"/>
      <c r="J452" s="26"/>
      <c r="K452" s="410"/>
      <c r="L452" s="26"/>
      <c r="M452" s="26"/>
      <c r="N452" s="26"/>
      <c r="O452" s="26"/>
      <c r="P452" s="26"/>
      <c r="Q452" s="26"/>
      <c r="R452" s="26"/>
    </row>
    <row r="453" spans="1:18" ht="15.75" customHeight="1">
      <c r="A453" s="26"/>
      <c r="B453" s="438"/>
      <c r="C453" s="26"/>
      <c r="D453" s="405"/>
      <c r="E453" s="548"/>
      <c r="F453" s="548"/>
      <c r="G453" s="548"/>
      <c r="H453" s="549"/>
      <c r="I453" s="548"/>
      <c r="J453" s="26"/>
      <c r="K453" s="410"/>
      <c r="L453" s="26"/>
      <c r="M453" s="26"/>
      <c r="N453" s="26"/>
      <c r="O453" s="26"/>
      <c r="P453" s="26"/>
      <c r="Q453" s="26"/>
      <c r="R453" s="26"/>
    </row>
    <row r="454" spans="1:18" ht="15.75" customHeight="1">
      <c r="A454" s="26"/>
      <c r="B454" s="438"/>
      <c r="C454" s="26"/>
      <c r="D454" s="405"/>
      <c r="E454" s="548"/>
      <c r="F454" s="548"/>
      <c r="G454" s="548"/>
      <c r="H454" s="549"/>
      <c r="I454" s="548"/>
      <c r="J454" s="26"/>
      <c r="K454" s="410"/>
      <c r="L454" s="26"/>
      <c r="M454" s="26"/>
      <c r="N454" s="26"/>
      <c r="O454" s="26"/>
      <c r="P454" s="26"/>
      <c r="Q454" s="26"/>
      <c r="R454" s="26"/>
    </row>
    <row r="455" spans="1:18" ht="15.75" customHeight="1">
      <c r="A455" s="26"/>
      <c r="B455" s="438"/>
      <c r="C455" s="26"/>
      <c r="D455" s="405"/>
      <c r="E455" s="548"/>
      <c r="F455" s="548"/>
      <c r="G455" s="548"/>
      <c r="H455" s="549"/>
      <c r="I455" s="548"/>
      <c r="J455" s="26"/>
      <c r="K455" s="410"/>
      <c r="L455" s="26"/>
      <c r="M455" s="26"/>
      <c r="N455" s="26"/>
      <c r="O455" s="26"/>
      <c r="P455" s="26"/>
      <c r="Q455" s="26"/>
      <c r="R455" s="26"/>
    </row>
    <row r="456" spans="1:18" ht="15.75" customHeight="1">
      <c r="A456" s="26"/>
      <c r="B456" s="438"/>
      <c r="C456" s="26"/>
      <c r="D456" s="405"/>
      <c r="E456" s="548"/>
      <c r="F456" s="548"/>
      <c r="G456" s="548"/>
      <c r="H456" s="549"/>
      <c r="I456" s="548"/>
      <c r="J456" s="26"/>
      <c r="K456" s="410"/>
      <c r="L456" s="26"/>
      <c r="M456" s="26"/>
      <c r="N456" s="26"/>
      <c r="O456" s="26"/>
      <c r="P456" s="26"/>
      <c r="Q456" s="26"/>
      <c r="R456" s="26"/>
    </row>
    <row r="457" spans="1:18" ht="15.75" customHeight="1">
      <c r="A457" s="26"/>
      <c r="B457" s="438"/>
      <c r="C457" s="26"/>
      <c r="D457" s="405"/>
      <c r="E457" s="548"/>
      <c r="F457" s="548"/>
      <c r="G457" s="548"/>
      <c r="H457" s="549"/>
      <c r="I457" s="548"/>
      <c r="J457" s="26"/>
      <c r="K457" s="410"/>
      <c r="L457" s="26"/>
      <c r="M457" s="26"/>
      <c r="N457" s="26"/>
      <c r="O457" s="26"/>
      <c r="P457" s="26"/>
      <c r="Q457" s="26"/>
      <c r="R457" s="26"/>
    </row>
    <row r="458" spans="1:18" ht="15.75" customHeight="1">
      <c r="A458" s="26"/>
      <c r="B458" s="438"/>
      <c r="C458" s="26"/>
      <c r="D458" s="405"/>
      <c r="E458" s="548"/>
      <c r="F458" s="548"/>
      <c r="G458" s="548"/>
      <c r="H458" s="549"/>
      <c r="I458" s="548"/>
      <c r="J458" s="26"/>
      <c r="K458" s="410"/>
      <c r="L458" s="26"/>
      <c r="M458" s="26"/>
      <c r="N458" s="26"/>
      <c r="O458" s="26"/>
      <c r="P458" s="26"/>
      <c r="Q458" s="26"/>
      <c r="R458" s="26"/>
    </row>
    <row r="459" spans="1:18" ht="15.75" customHeight="1">
      <c r="A459" s="26"/>
      <c r="B459" s="438"/>
      <c r="C459" s="26"/>
      <c r="D459" s="405"/>
      <c r="E459" s="548"/>
      <c r="F459" s="548"/>
      <c r="G459" s="548"/>
      <c r="H459" s="549"/>
      <c r="I459" s="548"/>
      <c r="J459" s="26"/>
      <c r="K459" s="410"/>
      <c r="L459" s="26"/>
      <c r="M459" s="26"/>
      <c r="N459" s="26"/>
      <c r="O459" s="26"/>
      <c r="P459" s="26"/>
      <c r="Q459" s="26"/>
      <c r="R459" s="26"/>
    </row>
    <row r="460" spans="1:18" ht="15.75" customHeight="1">
      <c r="A460" s="26"/>
      <c r="B460" s="438"/>
      <c r="C460" s="26"/>
      <c r="D460" s="405"/>
      <c r="E460" s="548"/>
      <c r="F460" s="548"/>
      <c r="G460" s="548"/>
      <c r="H460" s="549"/>
      <c r="I460" s="548"/>
      <c r="J460" s="26"/>
      <c r="K460" s="410"/>
      <c r="L460" s="26"/>
      <c r="M460" s="26"/>
      <c r="N460" s="26"/>
      <c r="O460" s="26"/>
      <c r="P460" s="26"/>
      <c r="Q460" s="26"/>
      <c r="R460" s="26"/>
    </row>
    <row r="461" spans="1:18" ht="15.75" customHeight="1">
      <c r="A461" s="26"/>
      <c r="B461" s="438"/>
      <c r="C461" s="26"/>
      <c r="D461" s="405"/>
      <c r="E461" s="548"/>
      <c r="F461" s="548"/>
      <c r="G461" s="548"/>
      <c r="H461" s="549"/>
      <c r="I461" s="548"/>
      <c r="J461" s="26"/>
      <c r="K461" s="410"/>
      <c r="L461" s="26"/>
      <c r="M461" s="26"/>
      <c r="N461" s="26"/>
      <c r="O461" s="26"/>
      <c r="P461" s="26"/>
      <c r="Q461" s="26"/>
      <c r="R461" s="26"/>
    </row>
    <row r="462" spans="1:18" ht="15.75" customHeight="1">
      <c r="A462" s="26"/>
      <c r="B462" s="438"/>
      <c r="C462" s="26"/>
      <c r="D462" s="405"/>
      <c r="E462" s="548"/>
      <c r="F462" s="548"/>
      <c r="G462" s="548"/>
      <c r="H462" s="549"/>
      <c r="I462" s="548"/>
      <c r="J462" s="26"/>
      <c r="K462" s="410"/>
      <c r="L462" s="26"/>
      <c r="M462" s="26"/>
      <c r="N462" s="26"/>
      <c r="O462" s="26"/>
      <c r="P462" s="26"/>
      <c r="Q462" s="26"/>
      <c r="R462" s="26"/>
    </row>
    <row r="463" spans="1:18" ht="15.75" customHeight="1">
      <c r="A463" s="26"/>
      <c r="B463" s="438"/>
      <c r="C463" s="26"/>
      <c r="D463" s="405"/>
      <c r="E463" s="548"/>
      <c r="F463" s="548"/>
      <c r="G463" s="548"/>
      <c r="H463" s="549"/>
      <c r="I463" s="548"/>
      <c r="J463" s="26"/>
      <c r="K463" s="410"/>
      <c r="L463" s="26"/>
      <c r="M463" s="26"/>
      <c r="N463" s="26"/>
      <c r="O463" s="26"/>
      <c r="P463" s="26"/>
      <c r="Q463" s="26"/>
      <c r="R463" s="26"/>
    </row>
    <row r="464" spans="1:18" ht="15.75" customHeight="1">
      <c r="A464" s="26"/>
      <c r="B464" s="438"/>
      <c r="C464" s="26"/>
      <c r="D464" s="405"/>
      <c r="E464" s="548"/>
      <c r="F464" s="548"/>
      <c r="G464" s="548"/>
      <c r="H464" s="549"/>
      <c r="I464" s="548"/>
      <c r="J464" s="26"/>
      <c r="K464" s="410"/>
      <c r="L464" s="26"/>
      <c r="M464" s="26"/>
      <c r="N464" s="26"/>
      <c r="O464" s="26"/>
      <c r="P464" s="26"/>
      <c r="Q464" s="26"/>
      <c r="R464" s="26"/>
    </row>
    <row r="465" spans="1:18" ht="15.75" customHeight="1">
      <c r="A465" s="26"/>
      <c r="B465" s="438"/>
      <c r="C465" s="26"/>
      <c r="D465" s="405"/>
      <c r="E465" s="548"/>
      <c r="F465" s="548"/>
      <c r="G465" s="548"/>
      <c r="H465" s="549"/>
      <c r="I465" s="548"/>
      <c r="J465" s="26"/>
      <c r="K465" s="410"/>
      <c r="L465" s="26"/>
      <c r="M465" s="26"/>
      <c r="N465" s="26"/>
      <c r="O465" s="26"/>
      <c r="P465" s="26"/>
      <c r="Q465" s="26"/>
      <c r="R465" s="26"/>
    </row>
    <row r="466" spans="1:18" ht="15.75" customHeight="1">
      <c r="A466" s="26"/>
      <c r="B466" s="438"/>
      <c r="C466" s="26"/>
      <c r="D466" s="405"/>
      <c r="E466" s="548"/>
      <c r="F466" s="548"/>
      <c r="G466" s="548"/>
      <c r="H466" s="549"/>
      <c r="I466" s="548"/>
      <c r="J466" s="26"/>
      <c r="K466" s="410"/>
      <c r="L466" s="26"/>
      <c r="M466" s="26"/>
      <c r="N466" s="26"/>
      <c r="O466" s="26"/>
      <c r="P466" s="26"/>
      <c r="Q466" s="26"/>
      <c r="R466" s="26"/>
    </row>
    <row r="467" spans="1:18" ht="15.75" customHeight="1">
      <c r="A467" s="26"/>
      <c r="B467" s="438"/>
      <c r="C467" s="26"/>
      <c r="D467" s="405"/>
      <c r="E467" s="548"/>
      <c r="F467" s="548"/>
      <c r="G467" s="548"/>
      <c r="H467" s="549"/>
      <c r="I467" s="548"/>
      <c r="J467" s="26"/>
      <c r="K467" s="410"/>
      <c r="L467" s="26"/>
      <c r="M467" s="26"/>
      <c r="N467" s="26"/>
      <c r="O467" s="26"/>
      <c r="P467" s="26"/>
      <c r="Q467" s="26"/>
      <c r="R467" s="26"/>
    </row>
    <row r="468" spans="1:18" ht="15.75" customHeight="1">
      <c r="A468" s="26"/>
      <c r="B468" s="438"/>
      <c r="C468" s="26"/>
      <c r="D468" s="405"/>
      <c r="E468" s="548"/>
      <c r="F468" s="548"/>
      <c r="G468" s="548"/>
      <c r="H468" s="549"/>
      <c r="I468" s="548"/>
      <c r="J468" s="26"/>
      <c r="K468" s="410"/>
      <c r="L468" s="26"/>
      <c r="M468" s="26"/>
      <c r="N468" s="26"/>
      <c r="O468" s="26"/>
      <c r="P468" s="26"/>
      <c r="Q468" s="26"/>
      <c r="R468" s="26"/>
    </row>
    <row r="469" spans="1:18" ht="15.75" customHeight="1">
      <c r="A469" s="26"/>
      <c r="B469" s="438"/>
      <c r="C469" s="26"/>
      <c r="D469" s="405"/>
      <c r="E469" s="548"/>
      <c r="F469" s="548"/>
      <c r="G469" s="548"/>
      <c r="H469" s="549"/>
      <c r="I469" s="548"/>
      <c r="J469" s="26"/>
      <c r="K469" s="410"/>
      <c r="L469" s="26"/>
      <c r="M469" s="26"/>
      <c r="N469" s="26"/>
      <c r="O469" s="26"/>
      <c r="P469" s="26"/>
      <c r="Q469" s="26"/>
      <c r="R469" s="26"/>
    </row>
    <row r="470" spans="1:18" ht="15.75" customHeight="1">
      <c r="A470" s="26"/>
      <c r="B470" s="438"/>
      <c r="C470" s="26"/>
      <c r="D470" s="405"/>
      <c r="E470" s="548"/>
      <c r="F470" s="548"/>
      <c r="G470" s="548"/>
      <c r="H470" s="549"/>
      <c r="I470" s="548"/>
      <c r="J470" s="26"/>
      <c r="K470" s="410"/>
      <c r="L470" s="26"/>
      <c r="M470" s="26"/>
      <c r="N470" s="26"/>
      <c r="O470" s="26"/>
      <c r="P470" s="26"/>
      <c r="Q470" s="26"/>
      <c r="R470" s="26"/>
    </row>
    <row r="471" spans="1:18" ht="15.75" customHeight="1">
      <c r="A471" s="26"/>
      <c r="B471" s="438"/>
      <c r="C471" s="26"/>
      <c r="D471" s="405"/>
      <c r="E471" s="548"/>
      <c r="F471" s="548"/>
      <c r="G471" s="548"/>
      <c r="H471" s="549"/>
      <c r="I471" s="548"/>
      <c r="J471" s="26"/>
      <c r="K471" s="410"/>
      <c r="L471" s="26"/>
      <c r="M471" s="26"/>
      <c r="N471" s="26"/>
      <c r="O471" s="26"/>
      <c r="P471" s="26"/>
      <c r="Q471" s="26"/>
      <c r="R471" s="26"/>
    </row>
    <row r="472" spans="1:18" ht="15.75" customHeight="1">
      <c r="A472" s="26"/>
      <c r="B472" s="438"/>
      <c r="C472" s="26"/>
      <c r="D472" s="405"/>
      <c r="E472" s="548"/>
      <c r="F472" s="548"/>
      <c r="G472" s="548"/>
      <c r="H472" s="549"/>
      <c r="I472" s="548"/>
      <c r="J472" s="26"/>
      <c r="K472" s="410"/>
      <c r="L472" s="26"/>
      <c r="M472" s="26"/>
      <c r="N472" s="26"/>
      <c r="O472" s="26"/>
      <c r="P472" s="26"/>
      <c r="Q472" s="26"/>
      <c r="R472" s="26"/>
    </row>
    <row r="473" spans="1:18" ht="15.75" customHeight="1">
      <c r="A473" s="26"/>
      <c r="B473" s="438"/>
      <c r="C473" s="26"/>
      <c r="D473" s="405"/>
      <c r="E473" s="548"/>
      <c r="F473" s="548"/>
      <c r="G473" s="548"/>
      <c r="H473" s="549"/>
      <c r="I473" s="548"/>
      <c r="J473" s="26"/>
      <c r="K473" s="410"/>
      <c r="L473" s="26"/>
      <c r="M473" s="26"/>
      <c r="N473" s="26"/>
      <c r="O473" s="26"/>
      <c r="P473" s="26"/>
      <c r="Q473" s="26"/>
      <c r="R473" s="26"/>
    </row>
    <row r="474" spans="1:18" ht="15.75" customHeight="1">
      <c r="A474" s="26"/>
      <c r="B474" s="438"/>
      <c r="C474" s="26"/>
      <c r="D474" s="405"/>
      <c r="E474" s="548"/>
      <c r="F474" s="548"/>
      <c r="G474" s="548"/>
      <c r="H474" s="549"/>
      <c r="I474" s="548"/>
      <c r="J474" s="26"/>
      <c r="K474" s="410"/>
      <c r="L474" s="26"/>
      <c r="M474" s="26"/>
      <c r="N474" s="26"/>
      <c r="O474" s="26"/>
      <c r="P474" s="26"/>
      <c r="Q474" s="26"/>
      <c r="R474" s="26"/>
    </row>
    <row r="475" spans="1:18" ht="15.75" customHeight="1">
      <c r="A475" s="26"/>
      <c r="B475" s="438"/>
      <c r="C475" s="26"/>
      <c r="D475" s="405"/>
      <c r="E475" s="548"/>
      <c r="F475" s="548"/>
      <c r="G475" s="548"/>
      <c r="H475" s="549"/>
      <c r="I475" s="548"/>
      <c r="J475" s="26"/>
      <c r="K475" s="410"/>
      <c r="L475" s="26"/>
      <c r="M475" s="26"/>
      <c r="N475" s="26"/>
      <c r="O475" s="26"/>
      <c r="P475" s="26"/>
      <c r="Q475" s="26"/>
      <c r="R475" s="26"/>
    </row>
    <row r="476" spans="1:18" ht="15.75" customHeight="1">
      <c r="A476" s="26"/>
      <c r="B476" s="438"/>
      <c r="C476" s="26"/>
      <c r="D476" s="405"/>
      <c r="E476" s="548"/>
      <c r="F476" s="548"/>
      <c r="G476" s="548"/>
      <c r="H476" s="549"/>
      <c r="I476" s="548"/>
      <c r="J476" s="26"/>
      <c r="K476" s="410"/>
      <c r="L476" s="26"/>
      <c r="M476" s="26"/>
      <c r="N476" s="26"/>
      <c r="O476" s="26"/>
      <c r="P476" s="26"/>
      <c r="Q476" s="26"/>
      <c r="R476" s="26"/>
    </row>
    <row r="477" spans="1:18" ht="15.75" customHeight="1">
      <c r="A477" s="26"/>
      <c r="B477" s="438"/>
      <c r="C477" s="26"/>
      <c r="D477" s="405"/>
      <c r="E477" s="548"/>
      <c r="F477" s="548"/>
      <c r="G477" s="548"/>
      <c r="H477" s="549"/>
      <c r="I477" s="548"/>
      <c r="J477" s="26"/>
      <c r="K477" s="410"/>
      <c r="L477" s="26"/>
      <c r="M477" s="26"/>
      <c r="N477" s="26"/>
      <c r="O477" s="26"/>
      <c r="P477" s="26"/>
      <c r="Q477" s="26"/>
      <c r="R477" s="26"/>
    </row>
    <row r="478" spans="1:18" ht="15.75" customHeight="1">
      <c r="A478" s="26"/>
      <c r="B478" s="438"/>
      <c r="C478" s="26"/>
      <c r="D478" s="405"/>
      <c r="E478" s="548"/>
      <c r="F478" s="548"/>
      <c r="G478" s="548"/>
      <c r="H478" s="549"/>
      <c r="I478" s="548"/>
      <c r="J478" s="26"/>
      <c r="K478" s="410"/>
      <c r="L478" s="26"/>
      <c r="M478" s="26"/>
      <c r="N478" s="26"/>
      <c r="O478" s="26"/>
      <c r="P478" s="26"/>
      <c r="Q478" s="26"/>
      <c r="R478" s="26"/>
    </row>
    <row r="479" spans="1:18" ht="15.75" customHeight="1">
      <c r="A479" s="26"/>
      <c r="B479" s="438"/>
      <c r="C479" s="26"/>
      <c r="D479" s="405"/>
      <c r="E479" s="548"/>
      <c r="F479" s="548"/>
      <c r="G479" s="548"/>
      <c r="H479" s="549"/>
      <c r="I479" s="548"/>
      <c r="J479" s="26"/>
      <c r="K479" s="410"/>
      <c r="L479" s="26"/>
      <c r="M479" s="26"/>
      <c r="N479" s="26"/>
      <c r="O479" s="26"/>
      <c r="P479" s="26"/>
      <c r="Q479" s="26"/>
      <c r="R479" s="26"/>
    </row>
    <row r="480" spans="1:18" ht="15.75" customHeight="1">
      <c r="A480" s="26"/>
      <c r="B480" s="438"/>
      <c r="C480" s="26"/>
      <c r="D480" s="405"/>
      <c r="E480" s="548"/>
      <c r="F480" s="548"/>
      <c r="G480" s="548"/>
      <c r="H480" s="549"/>
      <c r="I480" s="548"/>
      <c r="J480" s="26"/>
      <c r="K480" s="410"/>
      <c r="L480" s="26"/>
      <c r="M480" s="26"/>
      <c r="N480" s="26"/>
      <c r="O480" s="26"/>
      <c r="P480" s="26"/>
      <c r="Q480" s="26"/>
      <c r="R480" s="26"/>
    </row>
    <row r="481" spans="1:18" ht="15.75" customHeight="1">
      <c r="A481" s="26"/>
      <c r="B481" s="438"/>
      <c r="C481" s="26"/>
      <c r="D481" s="405"/>
      <c r="E481" s="548"/>
      <c r="F481" s="548"/>
      <c r="G481" s="548"/>
      <c r="H481" s="549"/>
      <c r="I481" s="548"/>
      <c r="J481" s="26"/>
      <c r="K481" s="410"/>
      <c r="L481" s="26"/>
      <c r="M481" s="26"/>
      <c r="N481" s="26"/>
      <c r="O481" s="26"/>
      <c r="P481" s="26"/>
      <c r="Q481" s="26"/>
      <c r="R481" s="26"/>
    </row>
    <row r="482" spans="1:18" ht="15.75" customHeight="1">
      <c r="A482" s="26"/>
      <c r="B482" s="438"/>
      <c r="C482" s="26"/>
      <c r="D482" s="405"/>
      <c r="E482" s="548"/>
      <c r="F482" s="548"/>
      <c r="G482" s="548"/>
      <c r="H482" s="549"/>
      <c r="I482" s="548"/>
      <c r="J482" s="26"/>
      <c r="K482" s="410"/>
      <c r="L482" s="26"/>
      <c r="M482" s="26"/>
      <c r="N482" s="26"/>
      <c r="O482" s="26"/>
      <c r="P482" s="26"/>
      <c r="Q482" s="26"/>
      <c r="R482" s="26"/>
    </row>
    <row r="483" spans="1:18" ht="15.75" customHeight="1">
      <c r="A483" s="26"/>
      <c r="B483" s="438"/>
      <c r="C483" s="26"/>
      <c r="D483" s="405"/>
      <c r="E483" s="548"/>
      <c r="F483" s="548"/>
      <c r="G483" s="548"/>
      <c r="H483" s="549"/>
      <c r="I483" s="548"/>
      <c r="J483" s="26"/>
      <c r="K483" s="410"/>
      <c r="L483" s="26"/>
      <c r="M483" s="26"/>
      <c r="N483" s="26"/>
      <c r="O483" s="26"/>
      <c r="P483" s="26"/>
      <c r="Q483" s="26"/>
      <c r="R483" s="26"/>
    </row>
    <row r="484" spans="1:18" ht="15.75" customHeight="1">
      <c r="A484" s="26"/>
      <c r="B484" s="438"/>
      <c r="C484" s="26"/>
      <c r="D484" s="405"/>
      <c r="E484" s="548"/>
      <c r="F484" s="548"/>
      <c r="G484" s="548"/>
      <c r="H484" s="549"/>
      <c r="I484" s="548"/>
      <c r="J484" s="26"/>
      <c r="K484" s="410"/>
      <c r="L484" s="26"/>
      <c r="M484" s="26"/>
      <c r="N484" s="26"/>
      <c r="O484" s="26"/>
      <c r="P484" s="26"/>
      <c r="Q484" s="26"/>
      <c r="R484" s="26"/>
    </row>
    <row r="485" spans="1:18" ht="15.75" customHeight="1">
      <c r="A485" s="26"/>
      <c r="B485" s="438"/>
      <c r="C485" s="26"/>
      <c r="D485" s="405"/>
      <c r="E485" s="548"/>
      <c r="F485" s="548"/>
      <c r="G485" s="548"/>
      <c r="H485" s="549"/>
      <c r="I485" s="548"/>
      <c r="J485" s="26"/>
      <c r="K485" s="410"/>
      <c r="L485" s="26"/>
      <c r="M485" s="26"/>
      <c r="N485" s="26"/>
      <c r="O485" s="26"/>
      <c r="P485" s="26"/>
      <c r="Q485" s="26"/>
      <c r="R485" s="26"/>
    </row>
    <row r="486" spans="1:18" ht="15.75" customHeight="1">
      <c r="A486" s="26"/>
      <c r="B486" s="438"/>
      <c r="C486" s="26"/>
      <c r="D486" s="405"/>
      <c r="E486" s="548"/>
      <c r="F486" s="548"/>
      <c r="G486" s="548"/>
      <c r="H486" s="549"/>
      <c r="I486" s="548"/>
      <c r="J486" s="26"/>
      <c r="K486" s="410"/>
      <c r="L486" s="26"/>
      <c r="M486" s="26"/>
      <c r="N486" s="26"/>
      <c r="O486" s="26"/>
      <c r="P486" s="26"/>
      <c r="Q486" s="26"/>
      <c r="R486" s="26"/>
    </row>
    <row r="487" spans="1:18" ht="15.75" customHeight="1">
      <c r="A487" s="26"/>
      <c r="B487" s="438"/>
      <c r="C487" s="26"/>
      <c r="D487" s="405"/>
      <c r="E487" s="548"/>
      <c r="F487" s="548"/>
      <c r="G487" s="548"/>
      <c r="H487" s="549"/>
      <c r="I487" s="548"/>
      <c r="J487" s="26"/>
      <c r="K487" s="410"/>
      <c r="L487" s="26"/>
      <c r="M487" s="26"/>
      <c r="N487" s="26"/>
      <c r="O487" s="26"/>
      <c r="P487" s="26"/>
      <c r="Q487" s="26"/>
      <c r="R487" s="26"/>
    </row>
    <row r="488" spans="1:18" ht="15.75" customHeight="1">
      <c r="A488" s="26"/>
      <c r="B488" s="438"/>
      <c r="C488" s="26"/>
      <c r="D488" s="405"/>
      <c r="E488" s="548"/>
      <c r="F488" s="548"/>
      <c r="G488" s="548"/>
      <c r="H488" s="549"/>
      <c r="I488" s="548"/>
      <c r="J488" s="26"/>
      <c r="K488" s="410"/>
      <c r="L488" s="26"/>
      <c r="M488" s="26"/>
      <c r="N488" s="26"/>
      <c r="O488" s="26"/>
      <c r="P488" s="26"/>
      <c r="Q488" s="26"/>
      <c r="R488" s="26"/>
    </row>
    <row r="489" spans="1:18" ht="15.75" customHeight="1">
      <c r="A489" s="26"/>
      <c r="B489" s="438"/>
      <c r="C489" s="26"/>
      <c r="D489" s="405"/>
      <c r="E489" s="548"/>
      <c r="F489" s="548"/>
      <c r="G489" s="548"/>
      <c r="H489" s="549"/>
      <c r="I489" s="548"/>
      <c r="J489" s="26"/>
      <c r="K489" s="410"/>
      <c r="L489" s="26"/>
      <c r="M489" s="26"/>
      <c r="N489" s="26"/>
      <c r="O489" s="26"/>
      <c r="P489" s="26"/>
      <c r="Q489" s="26"/>
      <c r="R489" s="26"/>
    </row>
    <row r="490" spans="1:18" ht="15.75" customHeight="1">
      <c r="A490" s="26"/>
      <c r="B490" s="438"/>
      <c r="C490" s="26"/>
      <c r="D490" s="405"/>
      <c r="E490" s="548"/>
      <c r="F490" s="548"/>
      <c r="G490" s="548"/>
      <c r="H490" s="549"/>
      <c r="I490" s="548"/>
      <c r="J490" s="26"/>
      <c r="K490" s="410"/>
      <c r="L490" s="26"/>
      <c r="M490" s="26"/>
      <c r="N490" s="26"/>
      <c r="O490" s="26"/>
      <c r="P490" s="26"/>
      <c r="Q490" s="26"/>
      <c r="R490" s="26"/>
    </row>
    <row r="491" spans="1:18" ht="15.75" customHeight="1">
      <c r="A491" s="26"/>
      <c r="B491" s="438"/>
      <c r="C491" s="26"/>
      <c r="D491" s="405"/>
      <c r="E491" s="548"/>
      <c r="F491" s="548"/>
      <c r="G491" s="548"/>
      <c r="H491" s="549"/>
      <c r="I491" s="548"/>
      <c r="J491" s="26"/>
      <c r="K491" s="410"/>
      <c r="L491" s="26"/>
      <c r="M491" s="26"/>
      <c r="N491" s="26"/>
      <c r="O491" s="26"/>
      <c r="P491" s="26"/>
      <c r="Q491" s="26"/>
      <c r="R491" s="26"/>
    </row>
    <row r="492" spans="1:18" ht="15.75" customHeight="1">
      <c r="A492" s="26"/>
      <c r="B492" s="438"/>
      <c r="C492" s="26"/>
      <c r="D492" s="405"/>
      <c r="E492" s="548"/>
      <c r="F492" s="548"/>
      <c r="G492" s="548"/>
      <c r="H492" s="549"/>
      <c r="I492" s="548"/>
      <c r="J492" s="26"/>
      <c r="K492" s="410"/>
      <c r="L492" s="26"/>
      <c r="M492" s="26"/>
      <c r="N492" s="26"/>
      <c r="O492" s="26"/>
      <c r="P492" s="26"/>
      <c r="Q492" s="26"/>
      <c r="R492" s="26"/>
    </row>
    <row r="493" spans="1:18" ht="15.75" customHeight="1">
      <c r="A493" s="26"/>
      <c r="B493" s="438"/>
      <c r="C493" s="26"/>
      <c r="D493" s="405"/>
      <c r="E493" s="548"/>
      <c r="F493" s="548"/>
      <c r="G493" s="548"/>
      <c r="H493" s="549"/>
      <c r="I493" s="548"/>
      <c r="J493" s="26"/>
      <c r="K493" s="410"/>
      <c r="L493" s="26"/>
      <c r="M493" s="26"/>
      <c r="N493" s="26"/>
      <c r="O493" s="26"/>
      <c r="P493" s="26"/>
      <c r="Q493" s="26"/>
      <c r="R493" s="26"/>
    </row>
    <row r="494" spans="1:18" ht="15.75" customHeight="1">
      <c r="A494" s="26"/>
      <c r="B494" s="438"/>
      <c r="C494" s="26"/>
      <c r="D494" s="405"/>
      <c r="E494" s="548"/>
      <c r="F494" s="548"/>
      <c r="G494" s="548"/>
      <c r="H494" s="549"/>
      <c r="I494" s="548"/>
      <c r="J494" s="26"/>
      <c r="K494" s="410"/>
      <c r="L494" s="26"/>
      <c r="M494" s="26"/>
      <c r="N494" s="26"/>
      <c r="O494" s="26"/>
      <c r="P494" s="26"/>
      <c r="Q494" s="26"/>
      <c r="R494" s="26"/>
    </row>
    <row r="495" spans="1:18" ht="15.75" customHeight="1">
      <c r="A495" s="26"/>
      <c r="B495" s="438"/>
      <c r="C495" s="26"/>
      <c r="D495" s="405"/>
      <c r="E495" s="548"/>
      <c r="F495" s="548"/>
      <c r="G495" s="548"/>
      <c r="H495" s="549"/>
      <c r="I495" s="548"/>
      <c r="J495" s="26"/>
      <c r="K495" s="410"/>
      <c r="L495" s="26"/>
      <c r="M495" s="26"/>
      <c r="N495" s="26"/>
      <c r="O495" s="26"/>
      <c r="P495" s="26"/>
      <c r="Q495" s="26"/>
      <c r="R495" s="26"/>
    </row>
    <row r="496" spans="1:18" ht="15.75" customHeight="1">
      <c r="A496" s="26"/>
      <c r="B496" s="438"/>
      <c r="C496" s="26"/>
      <c r="D496" s="405"/>
      <c r="E496" s="548"/>
      <c r="F496" s="548"/>
      <c r="G496" s="548"/>
      <c r="H496" s="549"/>
      <c r="I496" s="548"/>
      <c r="J496" s="26"/>
      <c r="K496" s="410"/>
      <c r="L496" s="26"/>
      <c r="M496" s="26"/>
      <c r="N496" s="26"/>
      <c r="O496" s="26"/>
      <c r="P496" s="26"/>
      <c r="Q496" s="26"/>
      <c r="R496" s="26"/>
    </row>
    <row r="497" spans="1:18" ht="15.75" customHeight="1">
      <c r="A497" s="26"/>
      <c r="B497" s="438"/>
      <c r="C497" s="26"/>
      <c r="D497" s="405"/>
      <c r="E497" s="548"/>
      <c r="F497" s="548"/>
      <c r="G497" s="548"/>
      <c r="H497" s="549"/>
      <c r="I497" s="548"/>
      <c r="J497" s="26"/>
      <c r="K497" s="410"/>
      <c r="L497" s="26"/>
      <c r="M497" s="26"/>
      <c r="N497" s="26"/>
      <c r="O497" s="26"/>
      <c r="P497" s="26"/>
      <c r="Q497" s="26"/>
      <c r="R497" s="26"/>
    </row>
    <row r="498" spans="1:18" ht="15.75" customHeight="1">
      <c r="A498" s="26"/>
      <c r="B498" s="438"/>
      <c r="C498" s="26"/>
      <c r="D498" s="405"/>
      <c r="E498" s="548"/>
      <c r="F498" s="548"/>
      <c r="G498" s="548"/>
      <c r="H498" s="549"/>
      <c r="I498" s="548"/>
      <c r="J498" s="26"/>
      <c r="K498" s="410"/>
      <c r="L498" s="26"/>
      <c r="M498" s="26"/>
      <c r="N498" s="26"/>
      <c r="O498" s="26"/>
      <c r="P498" s="26"/>
      <c r="Q498" s="26"/>
      <c r="R498" s="26"/>
    </row>
    <row r="499" spans="1:18" ht="15.75" customHeight="1">
      <c r="A499" s="26"/>
      <c r="B499" s="438"/>
      <c r="C499" s="26"/>
      <c r="D499" s="405"/>
      <c r="E499" s="548"/>
      <c r="F499" s="548"/>
      <c r="G499" s="548"/>
      <c r="H499" s="549"/>
      <c r="I499" s="548"/>
      <c r="J499" s="26"/>
      <c r="K499" s="410"/>
      <c r="L499" s="26"/>
      <c r="M499" s="26"/>
      <c r="N499" s="26"/>
      <c r="O499" s="26"/>
      <c r="P499" s="26"/>
      <c r="Q499" s="26"/>
      <c r="R499" s="26"/>
    </row>
    <row r="500" spans="1:18" ht="15.75" customHeight="1">
      <c r="A500" s="26"/>
      <c r="B500" s="438"/>
      <c r="C500" s="26"/>
      <c r="D500" s="405"/>
      <c r="E500" s="548"/>
      <c r="F500" s="548"/>
      <c r="G500" s="548"/>
      <c r="H500" s="549"/>
      <c r="I500" s="548"/>
      <c r="J500" s="26"/>
      <c r="K500" s="410"/>
      <c r="L500" s="26"/>
      <c r="M500" s="26"/>
      <c r="N500" s="26"/>
      <c r="O500" s="26"/>
      <c r="P500" s="26"/>
      <c r="Q500" s="26"/>
      <c r="R500" s="26"/>
    </row>
    <row r="501" spans="1:18" ht="15.75" customHeight="1">
      <c r="A501" s="26"/>
      <c r="B501" s="438"/>
      <c r="C501" s="26"/>
      <c r="D501" s="405"/>
      <c r="E501" s="548"/>
      <c r="F501" s="548"/>
      <c r="G501" s="548"/>
      <c r="H501" s="549"/>
      <c r="I501" s="548"/>
      <c r="J501" s="26"/>
      <c r="K501" s="410"/>
      <c r="L501" s="26"/>
      <c r="M501" s="26"/>
      <c r="N501" s="26"/>
      <c r="O501" s="26"/>
      <c r="P501" s="26"/>
      <c r="Q501" s="26"/>
      <c r="R501" s="26"/>
    </row>
    <row r="502" spans="1:18" ht="15.75" customHeight="1">
      <c r="A502" s="26"/>
      <c r="B502" s="438"/>
      <c r="C502" s="26"/>
      <c r="D502" s="405"/>
      <c r="E502" s="548"/>
      <c r="F502" s="548"/>
      <c r="G502" s="548"/>
      <c r="H502" s="549"/>
      <c r="I502" s="548"/>
      <c r="J502" s="26"/>
      <c r="K502" s="410"/>
      <c r="L502" s="26"/>
      <c r="M502" s="26"/>
      <c r="N502" s="26"/>
      <c r="O502" s="26"/>
      <c r="P502" s="26"/>
      <c r="Q502" s="26"/>
      <c r="R502" s="26"/>
    </row>
    <row r="503" spans="1:18" ht="15.75" customHeight="1">
      <c r="A503" s="26"/>
      <c r="B503" s="438"/>
      <c r="C503" s="26"/>
      <c r="D503" s="405"/>
      <c r="E503" s="548"/>
      <c r="F503" s="548"/>
      <c r="G503" s="548"/>
      <c r="H503" s="549"/>
      <c r="I503" s="548"/>
      <c r="J503" s="26"/>
      <c r="K503" s="410"/>
      <c r="L503" s="26"/>
      <c r="M503" s="26"/>
      <c r="N503" s="26"/>
      <c r="O503" s="26"/>
      <c r="P503" s="26"/>
      <c r="Q503" s="26"/>
      <c r="R503" s="26"/>
    </row>
    <row r="504" spans="1:18" ht="15.75" customHeight="1">
      <c r="A504" s="26"/>
      <c r="B504" s="438"/>
      <c r="C504" s="26"/>
      <c r="D504" s="405"/>
      <c r="E504" s="548"/>
      <c r="F504" s="548"/>
      <c r="G504" s="548"/>
      <c r="H504" s="549"/>
      <c r="I504" s="548"/>
      <c r="J504" s="26"/>
      <c r="K504" s="410"/>
      <c r="L504" s="26"/>
      <c r="M504" s="26"/>
      <c r="N504" s="26"/>
      <c r="O504" s="26"/>
      <c r="P504" s="26"/>
      <c r="Q504" s="26"/>
      <c r="R504" s="26"/>
    </row>
    <row r="505" spans="1:18" ht="15.75" customHeight="1">
      <c r="A505" s="26"/>
      <c r="B505" s="438"/>
      <c r="C505" s="26"/>
      <c r="D505" s="405"/>
      <c r="E505" s="548"/>
      <c r="F505" s="548"/>
      <c r="G505" s="548"/>
      <c r="H505" s="549"/>
      <c r="I505" s="548"/>
      <c r="J505" s="26"/>
      <c r="K505" s="410"/>
      <c r="L505" s="26"/>
      <c r="M505" s="26"/>
      <c r="N505" s="26"/>
      <c r="O505" s="26"/>
      <c r="P505" s="26"/>
      <c r="Q505" s="26"/>
      <c r="R505" s="26"/>
    </row>
    <row r="506" spans="1:18" ht="15.75" customHeight="1">
      <c r="A506" s="26"/>
      <c r="B506" s="438"/>
      <c r="C506" s="26"/>
      <c r="D506" s="405"/>
      <c r="E506" s="548"/>
      <c r="F506" s="548"/>
      <c r="G506" s="548"/>
      <c r="H506" s="549"/>
      <c r="I506" s="548"/>
      <c r="J506" s="26"/>
      <c r="K506" s="410"/>
      <c r="L506" s="26"/>
      <c r="M506" s="26"/>
      <c r="N506" s="26"/>
      <c r="O506" s="26"/>
      <c r="P506" s="26"/>
      <c r="Q506" s="26"/>
      <c r="R506" s="26"/>
    </row>
    <row r="507" spans="1:18" ht="15.75" customHeight="1">
      <c r="A507" s="26"/>
      <c r="B507" s="438"/>
      <c r="C507" s="26"/>
      <c r="D507" s="405"/>
      <c r="E507" s="548"/>
      <c r="F507" s="548"/>
      <c r="G507" s="548"/>
      <c r="H507" s="549"/>
      <c r="I507" s="548"/>
      <c r="J507" s="26"/>
      <c r="K507" s="410"/>
      <c r="L507" s="26"/>
      <c r="M507" s="26"/>
      <c r="N507" s="26"/>
      <c r="O507" s="26"/>
      <c r="P507" s="26"/>
      <c r="Q507" s="26"/>
      <c r="R507" s="26"/>
    </row>
    <row r="508" spans="1:18" ht="15.75" customHeight="1">
      <c r="A508" s="26"/>
      <c r="B508" s="438"/>
      <c r="C508" s="26"/>
      <c r="D508" s="405"/>
      <c r="E508" s="548"/>
      <c r="F508" s="548"/>
      <c r="G508" s="548"/>
      <c r="H508" s="549"/>
      <c r="I508" s="548"/>
      <c r="J508" s="26"/>
      <c r="K508" s="410"/>
      <c r="L508" s="26"/>
      <c r="M508" s="26"/>
      <c r="N508" s="26"/>
      <c r="O508" s="26"/>
      <c r="P508" s="26"/>
      <c r="Q508" s="26"/>
      <c r="R508" s="26"/>
    </row>
    <row r="509" spans="1:18" ht="15.75" customHeight="1">
      <c r="A509" s="26"/>
      <c r="B509" s="438"/>
      <c r="C509" s="26"/>
      <c r="D509" s="405"/>
      <c r="E509" s="548"/>
      <c r="F509" s="548"/>
      <c r="G509" s="548"/>
      <c r="H509" s="549"/>
      <c r="I509" s="548"/>
      <c r="J509" s="26"/>
      <c r="K509" s="410"/>
      <c r="L509" s="26"/>
      <c r="M509" s="26"/>
      <c r="N509" s="26"/>
      <c r="O509" s="26"/>
      <c r="P509" s="26"/>
      <c r="Q509" s="26"/>
      <c r="R509" s="26"/>
    </row>
    <row r="510" spans="1:18" ht="15.75" customHeight="1">
      <c r="A510" s="26"/>
      <c r="B510" s="438"/>
      <c r="C510" s="26"/>
      <c r="D510" s="405"/>
      <c r="E510" s="548"/>
      <c r="F510" s="548"/>
      <c r="G510" s="548"/>
      <c r="H510" s="549"/>
      <c r="I510" s="548"/>
      <c r="J510" s="26"/>
      <c r="K510" s="410"/>
      <c r="L510" s="26"/>
      <c r="M510" s="26"/>
      <c r="N510" s="26"/>
      <c r="O510" s="26"/>
      <c r="P510" s="26"/>
      <c r="Q510" s="26"/>
      <c r="R510" s="26"/>
    </row>
    <row r="511" spans="1:18" ht="15.75" customHeight="1">
      <c r="A511" s="26"/>
      <c r="B511" s="438"/>
      <c r="C511" s="26"/>
      <c r="D511" s="405"/>
      <c r="E511" s="548"/>
      <c r="F511" s="548"/>
      <c r="G511" s="548"/>
      <c r="H511" s="549"/>
      <c r="I511" s="548"/>
      <c r="J511" s="26"/>
      <c r="K511" s="410"/>
      <c r="L511" s="26"/>
      <c r="M511" s="26"/>
      <c r="N511" s="26"/>
      <c r="O511" s="26"/>
      <c r="P511" s="26"/>
      <c r="Q511" s="26"/>
      <c r="R511" s="26"/>
    </row>
    <row r="512" spans="1:18" ht="15.75" customHeight="1">
      <c r="A512" s="26"/>
      <c r="B512" s="438"/>
      <c r="C512" s="26"/>
      <c r="D512" s="405"/>
      <c r="E512" s="548"/>
      <c r="F512" s="548"/>
      <c r="G512" s="548"/>
      <c r="H512" s="549"/>
      <c r="I512" s="548"/>
      <c r="J512" s="26"/>
      <c r="K512" s="410"/>
      <c r="L512" s="26"/>
      <c r="M512" s="26"/>
      <c r="N512" s="26"/>
      <c r="O512" s="26"/>
      <c r="P512" s="26"/>
      <c r="Q512" s="26"/>
      <c r="R512" s="26"/>
    </row>
    <row r="513" spans="1:18" ht="15.75" customHeight="1">
      <c r="A513" s="26"/>
      <c r="B513" s="438"/>
      <c r="C513" s="26"/>
      <c r="D513" s="405"/>
      <c r="E513" s="548"/>
      <c r="F513" s="548"/>
      <c r="G513" s="548"/>
      <c r="H513" s="549"/>
      <c r="I513" s="548"/>
      <c r="J513" s="26"/>
      <c r="K513" s="410"/>
      <c r="L513" s="26"/>
      <c r="M513" s="26"/>
      <c r="N513" s="26"/>
      <c r="O513" s="26"/>
      <c r="P513" s="26"/>
      <c r="Q513" s="26"/>
      <c r="R513" s="26"/>
    </row>
    <row r="514" spans="1:18" ht="15.75" customHeight="1">
      <c r="A514" s="26"/>
      <c r="B514" s="438"/>
      <c r="C514" s="26"/>
      <c r="D514" s="405"/>
      <c r="E514" s="548"/>
      <c r="F514" s="548"/>
      <c r="G514" s="548"/>
      <c r="H514" s="549"/>
      <c r="I514" s="548"/>
      <c r="J514" s="26"/>
      <c r="K514" s="410"/>
      <c r="L514" s="26"/>
      <c r="M514" s="26"/>
      <c r="N514" s="26"/>
      <c r="O514" s="26"/>
      <c r="P514" s="26"/>
      <c r="Q514" s="26"/>
      <c r="R514" s="26"/>
    </row>
    <row r="515" spans="1:18" ht="15.75" customHeight="1">
      <c r="A515" s="26"/>
      <c r="B515" s="438"/>
      <c r="C515" s="26"/>
      <c r="D515" s="405"/>
      <c r="E515" s="548"/>
      <c r="F515" s="548"/>
      <c r="G515" s="548"/>
      <c r="H515" s="549"/>
      <c r="I515" s="548"/>
      <c r="J515" s="26"/>
      <c r="K515" s="410"/>
      <c r="L515" s="26"/>
      <c r="M515" s="26"/>
      <c r="N515" s="26"/>
      <c r="O515" s="26"/>
      <c r="P515" s="26"/>
      <c r="Q515" s="26"/>
      <c r="R515" s="26"/>
    </row>
    <row r="516" spans="1:18" ht="15.75" customHeight="1">
      <c r="A516" s="26"/>
      <c r="B516" s="438"/>
      <c r="C516" s="26"/>
      <c r="D516" s="405"/>
      <c r="E516" s="548"/>
      <c r="F516" s="548"/>
      <c r="G516" s="548"/>
      <c r="H516" s="549"/>
      <c r="I516" s="548"/>
      <c r="J516" s="26"/>
      <c r="K516" s="410"/>
      <c r="L516" s="26"/>
      <c r="M516" s="26"/>
      <c r="N516" s="26"/>
      <c r="O516" s="26"/>
      <c r="P516" s="26"/>
      <c r="Q516" s="26"/>
      <c r="R516" s="26"/>
    </row>
    <row r="517" spans="1:18" ht="15.75" customHeight="1">
      <c r="A517" s="26"/>
      <c r="B517" s="438"/>
      <c r="C517" s="26"/>
      <c r="D517" s="405"/>
      <c r="E517" s="548"/>
      <c r="F517" s="548"/>
      <c r="G517" s="548"/>
      <c r="H517" s="549"/>
      <c r="I517" s="548"/>
      <c r="J517" s="26"/>
      <c r="K517" s="410"/>
      <c r="L517" s="26"/>
      <c r="M517" s="26"/>
      <c r="N517" s="26"/>
      <c r="O517" s="26"/>
      <c r="P517" s="26"/>
      <c r="Q517" s="26"/>
      <c r="R517" s="26"/>
    </row>
    <row r="518" spans="1:18" ht="15.75" customHeight="1">
      <c r="A518" s="26"/>
      <c r="B518" s="438"/>
      <c r="C518" s="26"/>
      <c r="D518" s="405"/>
      <c r="E518" s="548"/>
      <c r="F518" s="548"/>
      <c r="G518" s="548"/>
      <c r="H518" s="549"/>
      <c r="I518" s="548"/>
      <c r="J518" s="26"/>
      <c r="K518" s="410"/>
      <c r="L518" s="26"/>
      <c r="M518" s="26"/>
      <c r="N518" s="26"/>
      <c r="O518" s="26"/>
      <c r="P518" s="26"/>
      <c r="Q518" s="26"/>
      <c r="R518" s="26"/>
    </row>
    <row r="519" spans="1:18" ht="15.75" customHeight="1">
      <c r="A519" s="26"/>
      <c r="B519" s="438"/>
      <c r="C519" s="26"/>
      <c r="D519" s="405"/>
      <c r="E519" s="548"/>
      <c r="F519" s="548"/>
      <c r="G519" s="548"/>
      <c r="H519" s="549"/>
      <c r="I519" s="548"/>
      <c r="J519" s="26"/>
      <c r="K519" s="410"/>
      <c r="L519" s="26"/>
      <c r="M519" s="26"/>
      <c r="N519" s="26"/>
      <c r="O519" s="26"/>
      <c r="P519" s="26"/>
      <c r="Q519" s="26"/>
      <c r="R519" s="26"/>
    </row>
    <row r="520" spans="1:18" ht="15.75" customHeight="1">
      <c r="A520" s="26"/>
      <c r="B520" s="438"/>
      <c r="C520" s="26"/>
      <c r="D520" s="405"/>
      <c r="E520" s="548"/>
      <c r="F520" s="548"/>
      <c r="G520" s="548"/>
      <c r="H520" s="549"/>
      <c r="I520" s="548"/>
      <c r="J520" s="26"/>
      <c r="K520" s="410"/>
      <c r="L520" s="26"/>
      <c r="M520" s="26"/>
      <c r="N520" s="26"/>
      <c r="O520" s="26"/>
      <c r="P520" s="26"/>
      <c r="Q520" s="26"/>
      <c r="R520" s="26"/>
    </row>
    <row r="521" spans="1:18" ht="15.75" customHeight="1">
      <c r="A521" s="26"/>
      <c r="B521" s="438"/>
      <c r="C521" s="26"/>
      <c r="D521" s="405"/>
      <c r="E521" s="548"/>
      <c r="F521" s="548"/>
      <c r="G521" s="548"/>
      <c r="H521" s="549"/>
      <c r="I521" s="548"/>
      <c r="J521" s="26"/>
      <c r="K521" s="410"/>
      <c r="L521" s="26"/>
      <c r="M521" s="26"/>
      <c r="N521" s="26"/>
      <c r="O521" s="26"/>
      <c r="P521" s="26"/>
      <c r="Q521" s="26"/>
      <c r="R521" s="26"/>
    </row>
    <row r="522" spans="1:18" ht="15.75" customHeight="1">
      <c r="A522" s="26"/>
      <c r="B522" s="438"/>
      <c r="C522" s="26"/>
      <c r="D522" s="405"/>
      <c r="E522" s="548"/>
      <c r="F522" s="548"/>
      <c r="G522" s="548"/>
      <c r="H522" s="549"/>
      <c r="I522" s="548"/>
      <c r="J522" s="26"/>
      <c r="K522" s="410"/>
      <c r="L522" s="26"/>
      <c r="M522" s="26"/>
      <c r="N522" s="26"/>
      <c r="O522" s="26"/>
      <c r="P522" s="26"/>
      <c r="Q522" s="26"/>
      <c r="R522" s="26"/>
    </row>
    <row r="523" spans="1:18" ht="15.75" customHeight="1">
      <c r="A523" s="26"/>
      <c r="B523" s="438"/>
      <c r="C523" s="26"/>
      <c r="D523" s="405"/>
      <c r="E523" s="548"/>
      <c r="F523" s="548"/>
      <c r="G523" s="548"/>
      <c r="H523" s="549"/>
      <c r="I523" s="548"/>
      <c r="J523" s="26"/>
      <c r="K523" s="410"/>
      <c r="L523" s="26"/>
      <c r="M523" s="26"/>
      <c r="N523" s="26"/>
      <c r="O523" s="26"/>
      <c r="P523" s="26"/>
      <c r="Q523" s="26"/>
      <c r="R523" s="26"/>
    </row>
    <row r="524" spans="1:18" ht="15.75" customHeight="1">
      <c r="A524" s="26"/>
      <c r="B524" s="438"/>
      <c r="C524" s="26"/>
      <c r="D524" s="405"/>
      <c r="E524" s="548"/>
      <c r="F524" s="548"/>
      <c r="G524" s="548"/>
      <c r="H524" s="549"/>
      <c r="I524" s="548"/>
      <c r="J524" s="26"/>
      <c r="K524" s="410"/>
      <c r="L524" s="26"/>
      <c r="M524" s="26"/>
      <c r="N524" s="26"/>
      <c r="O524" s="26"/>
      <c r="P524" s="26"/>
      <c r="Q524" s="26"/>
      <c r="R524" s="26"/>
    </row>
    <row r="525" spans="1:18" ht="15.75" customHeight="1">
      <c r="A525" s="26"/>
      <c r="B525" s="438"/>
      <c r="C525" s="26"/>
      <c r="D525" s="405"/>
      <c r="E525" s="548"/>
      <c r="F525" s="548"/>
      <c r="G525" s="548"/>
      <c r="H525" s="549"/>
      <c r="I525" s="548"/>
      <c r="J525" s="26"/>
      <c r="K525" s="410"/>
      <c r="L525" s="26"/>
      <c r="M525" s="26"/>
      <c r="N525" s="26"/>
      <c r="O525" s="26"/>
      <c r="P525" s="26"/>
      <c r="Q525" s="26"/>
      <c r="R525" s="26"/>
    </row>
    <row r="526" spans="1:18" ht="15.75" customHeight="1">
      <c r="A526" s="26"/>
      <c r="B526" s="438"/>
      <c r="C526" s="26"/>
      <c r="D526" s="405"/>
      <c r="E526" s="548"/>
      <c r="F526" s="548"/>
      <c r="G526" s="548"/>
      <c r="H526" s="549"/>
      <c r="I526" s="548"/>
      <c r="J526" s="26"/>
      <c r="K526" s="410"/>
      <c r="L526" s="26"/>
      <c r="M526" s="26"/>
      <c r="N526" s="26"/>
      <c r="O526" s="26"/>
      <c r="P526" s="26"/>
      <c r="Q526" s="26"/>
      <c r="R526" s="26"/>
    </row>
    <row r="527" spans="1:18" ht="15.75" customHeight="1">
      <c r="A527" s="26"/>
      <c r="B527" s="438"/>
      <c r="C527" s="26"/>
      <c r="D527" s="405"/>
      <c r="E527" s="548"/>
      <c r="F527" s="548"/>
      <c r="G527" s="548"/>
      <c r="H527" s="549"/>
      <c r="I527" s="548"/>
      <c r="J527" s="26"/>
      <c r="K527" s="410"/>
      <c r="L527" s="26"/>
      <c r="M527" s="26"/>
      <c r="N527" s="26"/>
      <c r="O527" s="26"/>
      <c r="P527" s="26"/>
      <c r="Q527" s="26"/>
      <c r="R527" s="26"/>
    </row>
    <row r="528" spans="1:18" ht="15.75" customHeight="1">
      <c r="A528" s="26"/>
      <c r="B528" s="438"/>
      <c r="C528" s="26"/>
      <c r="D528" s="405"/>
      <c r="E528" s="548"/>
      <c r="F528" s="548"/>
      <c r="G528" s="548"/>
      <c r="H528" s="549"/>
      <c r="I528" s="548"/>
      <c r="J528" s="26"/>
      <c r="K528" s="410"/>
      <c r="L528" s="26"/>
      <c r="M528" s="26"/>
      <c r="N528" s="26"/>
      <c r="O528" s="26"/>
      <c r="P528" s="26"/>
      <c r="Q528" s="26"/>
      <c r="R528" s="26"/>
    </row>
    <row r="529" spans="1:18" ht="15.75" customHeight="1">
      <c r="A529" s="26"/>
      <c r="B529" s="438"/>
      <c r="C529" s="26"/>
      <c r="D529" s="405"/>
      <c r="E529" s="548"/>
      <c r="F529" s="548"/>
      <c r="G529" s="548"/>
      <c r="H529" s="549"/>
      <c r="I529" s="548"/>
      <c r="J529" s="26"/>
      <c r="K529" s="410"/>
      <c r="L529" s="26"/>
      <c r="M529" s="26"/>
      <c r="N529" s="26"/>
      <c r="O529" s="26"/>
      <c r="P529" s="26"/>
      <c r="Q529" s="26"/>
      <c r="R529" s="26"/>
    </row>
    <row r="530" spans="1:18" ht="15.75" customHeight="1">
      <c r="A530" s="26"/>
      <c r="B530" s="438"/>
      <c r="C530" s="26"/>
      <c r="D530" s="405"/>
      <c r="E530" s="548"/>
      <c r="F530" s="548"/>
      <c r="G530" s="548"/>
      <c r="H530" s="549"/>
      <c r="I530" s="548"/>
      <c r="J530" s="26"/>
      <c r="K530" s="410"/>
      <c r="L530" s="26"/>
      <c r="M530" s="26"/>
      <c r="N530" s="26"/>
      <c r="O530" s="26"/>
      <c r="P530" s="26"/>
      <c r="Q530" s="26"/>
      <c r="R530" s="26"/>
    </row>
    <row r="531" spans="1:18" ht="15.75" customHeight="1">
      <c r="A531" s="26"/>
      <c r="B531" s="438"/>
      <c r="C531" s="26"/>
      <c r="D531" s="405"/>
      <c r="E531" s="548"/>
      <c r="F531" s="548"/>
      <c r="G531" s="548"/>
      <c r="H531" s="549"/>
      <c r="I531" s="548"/>
      <c r="J531" s="26"/>
      <c r="K531" s="410"/>
      <c r="L531" s="26"/>
      <c r="M531" s="26"/>
      <c r="N531" s="26"/>
      <c r="O531" s="26"/>
      <c r="P531" s="26"/>
      <c r="Q531" s="26"/>
      <c r="R531" s="26"/>
    </row>
    <row r="532" spans="1:18" ht="15.75" customHeight="1">
      <c r="A532" s="26"/>
      <c r="B532" s="438"/>
      <c r="C532" s="26"/>
      <c r="D532" s="405"/>
      <c r="E532" s="548"/>
      <c r="F532" s="548"/>
      <c r="G532" s="548"/>
      <c r="H532" s="549"/>
      <c r="I532" s="548"/>
      <c r="J532" s="26"/>
      <c r="K532" s="410"/>
      <c r="L532" s="26"/>
      <c r="M532" s="26"/>
      <c r="N532" s="26"/>
      <c r="O532" s="26"/>
      <c r="P532" s="26"/>
      <c r="Q532" s="26"/>
      <c r="R532" s="26"/>
    </row>
    <row r="533" spans="1:18" ht="15.75" customHeight="1">
      <c r="A533" s="26"/>
      <c r="B533" s="438"/>
      <c r="C533" s="26"/>
      <c r="D533" s="405"/>
      <c r="E533" s="548"/>
      <c r="F533" s="548"/>
      <c r="G533" s="548"/>
      <c r="H533" s="549"/>
      <c r="I533" s="548"/>
      <c r="J533" s="26"/>
      <c r="K533" s="410"/>
      <c r="L533" s="26"/>
      <c r="M533" s="26"/>
      <c r="N533" s="26"/>
      <c r="O533" s="26"/>
      <c r="P533" s="26"/>
      <c r="Q533" s="26"/>
      <c r="R533" s="26"/>
    </row>
    <row r="534" spans="1:18" ht="15.75" customHeight="1">
      <c r="A534" s="26"/>
      <c r="B534" s="438"/>
      <c r="C534" s="26"/>
      <c r="D534" s="405"/>
      <c r="E534" s="548"/>
      <c r="F534" s="548"/>
      <c r="G534" s="548"/>
      <c r="H534" s="549"/>
      <c r="I534" s="548"/>
      <c r="J534" s="26"/>
      <c r="K534" s="410"/>
      <c r="L534" s="26"/>
      <c r="M534" s="26"/>
      <c r="N534" s="26"/>
      <c r="O534" s="26"/>
      <c r="P534" s="26"/>
      <c r="Q534" s="26"/>
      <c r="R534" s="26"/>
    </row>
    <row r="535" spans="1:18" ht="15.75" customHeight="1">
      <c r="A535" s="26"/>
      <c r="B535" s="438"/>
      <c r="C535" s="26"/>
      <c r="D535" s="405"/>
      <c r="E535" s="548"/>
      <c r="F535" s="548"/>
      <c r="G535" s="548"/>
      <c r="H535" s="549"/>
      <c r="I535" s="548"/>
      <c r="J535" s="26"/>
      <c r="K535" s="410"/>
      <c r="L535" s="26"/>
      <c r="M535" s="26"/>
      <c r="N535" s="26"/>
      <c r="O535" s="26"/>
      <c r="P535" s="26"/>
      <c r="Q535" s="26"/>
      <c r="R535" s="26"/>
    </row>
    <row r="536" spans="1:18" ht="15.75" customHeight="1">
      <c r="A536" s="26"/>
      <c r="B536" s="438"/>
      <c r="C536" s="26"/>
      <c r="D536" s="405"/>
      <c r="E536" s="548"/>
      <c r="F536" s="548"/>
      <c r="G536" s="548"/>
      <c r="H536" s="549"/>
      <c r="I536" s="548"/>
      <c r="J536" s="26"/>
      <c r="K536" s="410"/>
      <c r="L536" s="26"/>
      <c r="M536" s="26"/>
      <c r="N536" s="26"/>
      <c r="O536" s="26"/>
      <c r="P536" s="26"/>
      <c r="Q536" s="26"/>
      <c r="R536" s="26"/>
    </row>
    <row r="537" spans="1:18" ht="15.75" customHeight="1">
      <c r="A537" s="26"/>
      <c r="B537" s="438"/>
      <c r="C537" s="26"/>
      <c r="D537" s="405"/>
      <c r="E537" s="548"/>
      <c r="F537" s="548"/>
      <c r="G537" s="548"/>
      <c r="H537" s="549"/>
      <c r="I537" s="548"/>
      <c r="J537" s="26"/>
      <c r="K537" s="410"/>
      <c r="L537" s="26"/>
      <c r="M537" s="26"/>
      <c r="N537" s="26"/>
      <c r="O537" s="26"/>
      <c r="P537" s="26"/>
      <c r="Q537" s="26"/>
      <c r="R537" s="26"/>
    </row>
    <row r="538" spans="1:18" ht="15.75" customHeight="1">
      <c r="A538" s="26"/>
      <c r="B538" s="438"/>
      <c r="C538" s="26"/>
      <c r="D538" s="405"/>
      <c r="E538" s="548"/>
      <c r="F538" s="548"/>
      <c r="G538" s="548"/>
      <c r="H538" s="549"/>
      <c r="I538" s="548"/>
      <c r="J538" s="26"/>
      <c r="K538" s="410"/>
      <c r="L538" s="26"/>
      <c r="M538" s="26"/>
      <c r="N538" s="26"/>
      <c r="O538" s="26"/>
      <c r="P538" s="26"/>
      <c r="Q538" s="26"/>
      <c r="R538" s="26"/>
    </row>
    <row r="539" spans="1:18" ht="15.75" customHeight="1">
      <c r="A539" s="26"/>
      <c r="B539" s="438"/>
      <c r="C539" s="26"/>
      <c r="D539" s="405"/>
      <c r="E539" s="548"/>
      <c r="F539" s="548"/>
      <c r="G539" s="548"/>
      <c r="H539" s="549"/>
      <c r="I539" s="548"/>
      <c r="J539" s="26"/>
      <c r="K539" s="410"/>
      <c r="L539" s="26"/>
      <c r="M539" s="26"/>
      <c r="N539" s="26"/>
      <c r="O539" s="26"/>
      <c r="P539" s="26"/>
      <c r="Q539" s="26"/>
      <c r="R539" s="26"/>
    </row>
    <row r="540" spans="1:18" ht="15.75" customHeight="1">
      <c r="A540" s="26"/>
      <c r="B540" s="438"/>
      <c r="C540" s="26"/>
      <c r="D540" s="405"/>
      <c r="E540" s="548"/>
      <c r="F540" s="548"/>
      <c r="G540" s="548"/>
      <c r="H540" s="549"/>
      <c r="I540" s="548"/>
      <c r="J540" s="26"/>
      <c r="K540" s="410"/>
      <c r="L540" s="26"/>
      <c r="M540" s="26"/>
      <c r="N540" s="26"/>
      <c r="O540" s="26"/>
      <c r="P540" s="26"/>
      <c r="Q540" s="26"/>
      <c r="R540" s="26"/>
    </row>
    <row r="541" spans="1:18" ht="15.75" customHeight="1">
      <c r="A541" s="26"/>
      <c r="B541" s="438"/>
      <c r="C541" s="26"/>
      <c r="D541" s="405"/>
      <c r="E541" s="548"/>
      <c r="F541" s="548"/>
      <c r="G541" s="548"/>
      <c r="H541" s="549"/>
      <c r="I541" s="548"/>
      <c r="J541" s="26"/>
      <c r="K541" s="410"/>
      <c r="L541" s="26"/>
      <c r="M541" s="26"/>
      <c r="N541" s="26"/>
      <c r="O541" s="26"/>
      <c r="P541" s="26"/>
      <c r="Q541" s="26"/>
      <c r="R541" s="26"/>
    </row>
    <row r="542" spans="1:18" ht="15.75" customHeight="1">
      <c r="A542" s="26"/>
      <c r="B542" s="438"/>
      <c r="C542" s="26"/>
      <c r="D542" s="405"/>
      <c r="E542" s="548"/>
      <c r="F542" s="548"/>
      <c r="G542" s="548"/>
      <c r="H542" s="549"/>
      <c r="I542" s="548"/>
      <c r="J542" s="26"/>
      <c r="K542" s="410"/>
      <c r="L542" s="26"/>
      <c r="M542" s="26"/>
      <c r="N542" s="26"/>
      <c r="O542" s="26"/>
      <c r="P542" s="26"/>
      <c r="Q542" s="26"/>
      <c r="R542" s="26"/>
    </row>
    <row r="543" spans="1:18" ht="15.75" customHeight="1">
      <c r="A543" s="26"/>
      <c r="B543" s="438"/>
      <c r="C543" s="26"/>
      <c r="D543" s="405"/>
      <c r="E543" s="548"/>
      <c r="F543" s="548"/>
      <c r="G543" s="548"/>
      <c r="H543" s="549"/>
      <c r="I543" s="548"/>
      <c r="J543" s="26"/>
      <c r="K543" s="410"/>
      <c r="L543" s="26"/>
      <c r="M543" s="26"/>
      <c r="N543" s="26"/>
      <c r="O543" s="26"/>
      <c r="P543" s="26"/>
      <c r="Q543" s="26"/>
      <c r="R543" s="26"/>
    </row>
    <row r="544" spans="1:18" ht="15.75" customHeight="1">
      <c r="A544" s="26"/>
      <c r="B544" s="438"/>
      <c r="C544" s="26"/>
      <c r="D544" s="405"/>
      <c r="E544" s="548"/>
      <c r="F544" s="548"/>
      <c r="G544" s="548"/>
      <c r="H544" s="549"/>
      <c r="I544" s="548"/>
      <c r="J544" s="26"/>
      <c r="K544" s="410"/>
      <c r="L544" s="26"/>
      <c r="M544" s="26"/>
      <c r="N544" s="26"/>
      <c r="O544" s="26"/>
      <c r="P544" s="26"/>
      <c r="Q544" s="26"/>
      <c r="R544" s="26"/>
    </row>
    <row r="545" spans="1:18" ht="15.75" customHeight="1">
      <c r="A545" s="26"/>
      <c r="B545" s="438"/>
      <c r="C545" s="26"/>
      <c r="D545" s="405"/>
      <c r="E545" s="548"/>
      <c r="F545" s="548"/>
      <c r="G545" s="548"/>
      <c r="H545" s="549"/>
      <c r="I545" s="548"/>
      <c r="J545" s="26"/>
      <c r="K545" s="410"/>
      <c r="L545" s="26"/>
      <c r="M545" s="26"/>
      <c r="N545" s="26"/>
      <c r="O545" s="26"/>
      <c r="P545" s="26"/>
      <c r="Q545" s="26"/>
      <c r="R545" s="26"/>
    </row>
    <row r="546" spans="1:18" ht="15.75" customHeight="1">
      <c r="A546" s="26"/>
      <c r="B546" s="438"/>
      <c r="C546" s="26"/>
      <c r="D546" s="405"/>
      <c r="E546" s="548"/>
      <c r="F546" s="548"/>
      <c r="G546" s="548"/>
      <c r="H546" s="549"/>
      <c r="I546" s="548"/>
      <c r="J546" s="26"/>
      <c r="K546" s="410"/>
      <c r="L546" s="26"/>
      <c r="M546" s="26"/>
      <c r="N546" s="26"/>
      <c r="O546" s="26"/>
      <c r="P546" s="26"/>
      <c r="Q546" s="26"/>
      <c r="R546" s="26"/>
    </row>
    <row r="547" spans="1:18" ht="15.75" customHeight="1">
      <c r="A547" s="26"/>
      <c r="B547" s="438"/>
      <c r="C547" s="26"/>
      <c r="D547" s="405"/>
      <c r="E547" s="548"/>
      <c r="F547" s="548"/>
      <c r="G547" s="548"/>
      <c r="H547" s="549"/>
      <c r="I547" s="548"/>
      <c r="J547" s="26"/>
      <c r="K547" s="410"/>
      <c r="L547" s="26"/>
      <c r="M547" s="26"/>
      <c r="N547" s="26"/>
      <c r="O547" s="26"/>
      <c r="P547" s="26"/>
      <c r="Q547" s="26"/>
      <c r="R547" s="26"/>
    </row>
    <row r="548" spans="1:18" ht="15.75" customHeight="1">
      <c r="A548" s="26"/>
      <c r="B548" s="438"/>
      <c r="C548" s="26"/>
      <c r="D548" s="405"/>
      <c r="E548" s="548"/>
      <c r="F548" s="548"/>
      <c r="G548" s="548"/>
      <c r="H548" s="549"/>
      <c r="I548" s="548"/>
      <c r="J548" s="26"/>
      <c r="K548" s="410"/>
      <c r="L548" s="26"/>
      <c r="M548" s="26"/>
      <c r="N548" s="26"/>
      <c r="O548" s="26"/>
      <c r="P548" s="26"/>
      <c r="Q548" s="26"/>
      <c r="R548" s="26"/>
    </row>
    <row r="549" spans="1:18" ht="15.75" customHeight="1">
      <c r="A549" s="26"/>
      <c r="B549" s="438"/>
      <c r="C549" s="26"/>
      <c r="D549" s="405"/>
      <c r="E549" s="548"/>
      <c r="F549" s="548"/>
      <c r="G549" s="548"/>
      <c r="H549" s="549"/>
      <c r="I549" s="548"/>
      <c r="J549" s="26"/>
      <c r="K549" s="410"/>
      <c r="L549" s="26"/>
      <c r="M549" s="26"/>
      <c r="N549" s="26"/>
      <c r="O549" s="26"/>
      <c r="P549" s="26"/>
      <c r="Q549" s="26"/>
      <c r="R549" s="26"/>
    </row>
    <row r="550" spans="1:18" ht="15.75" customHeight="1">
      <c r="A550" s="26"/>
      <c r="B550" s="438"/>
      <c r="C550" s="26"/>
      <c r="D550" s="405"/>
      <c r="E550" s="548"/>
      <c r="F550" s="548"/>
      <c r="G550" s="548"/>
      <c r="H550" s="549"/>
      <c r="I550" s="548"/>
      <c r="J550" s="26"/>
      <c r="K550" s="410"/>
      <c r="L550" s="26"/>
      <c r="M550" s="26"/>
      <c r="N550" s="26"/>
      <c r="O550" s="26"/>
      <c r="P550" s="26"/>
      <c r="Q550" s="26"/>
      <c r="R550" s="26"/>
    </row>
    <row r="551" spans="1:18" ht="15.75" customHeight="1">
      <c r="A551" s="26"/>
      <c r="B551" s="438"/>
      <c r="C551" s="26"/>
      <c r="D551" s="405"/>
      <c r="E551" s="548"/>
      <c r="F551" s="548"/>
      <c r="G551" s="548"/>
      <c r="H551" s="549"/>
      <c r="I551" s="548"/>
      <c r="J551" s="26"/>
      <c r="K551" s="410"/>
      <c r="L551" s="26"/>
      <c r="M551" s="26"/>
      <c r="N551" s="26"/>
      <c r="O551" s="26"/>
      <c r="P551" s="26"/>
      <c r="Q551" s="26"/>
      <c r="R551" s="26"/>
    </row>
    <row r="552" spans="1:18" ht="15.75" customHeight="1">
      <c r="A552" s="26"/>
      <c r="B552" s="438"/>
      <c r="C552" s="26"/>
      <c r="D552" s="405"/>
      <c r="E552" s="548"/>
      <c r="F552" s="548"/>
      <c r="G552" s="548"/>
      <c r="H552" s="549"/>
      <c r="I552" s="548"/>
      <c r="J552" s="26"/>
      <c r="K552" s="410"/>
      <c r="L552" s="26"/>
      <c r="M552" s="26"/>
      <c r="N552" s="26"/>
      <c r="O552" s="26"/>
      <c r="P552" s="26"/>
      <c r="Q552" s="26"/>
      <c r="R552" s="26"/>
    </row>
    <row r="553" spans="1:18" ht="15.75" customHeight="1">
      <c r="A553" s="26"/>
      <c r="B553" s="438"/>
      <c r="C553" s="26"/>
      <c r="D553" s="405"/>
      <c r="E553" s="548"/>
      <c r="F553" s="548"/>
      <c r="G553" s="548"/>
      <c r="H553" s="549"/>
      <c r="I553" s="548"/>
      <c r="J553" s="26"/>
      <c r="K553" s="410"/>
      <c r="L553" s="26"/>
      <c r="M553" s="26"/>
      <c r="N553" s="26"/>
      <c r="O553" s="26"/>
      <c r="P553" s="26"/>
      <c r="Q553" s="26"/>
      <c r="R553" s="26"/>
    </row>
    <row r="554" spans="1:18" ht="15.75" customHeight="1">
      <c r="A554" s="26"/>
      <c r="B554" s="438"/>
      <c r="C554" s="26"/>
      <c r="D554" s="405"/>
      <c r="E554" s="548"/>
      <c r="F554" s="548"/>
      <c r="G554" s="548"/>
      <c r="H554" s="549"/>
      <c r="I554" s="548"/>
      <c r="J554" s="26"/>
      <c r="K554" s="410"/>
      <c r="L554" s="26"/>
      <c r="M554" s="26"/>
      <c r="N554" s="26"/>
      <c r="O554" s="26"/>
      <c r="P554" s="26"/>
      <c r="Q554" s="26"/>
      <c r="R554" s="26"/>
    </row>
    <row r="555" spans="1:18" ht="15.75" customHeight="1">
      <c r="A555" s="26"/>
      <c r="B555" s="438"/>
      <c r="C555" s="26"/>
      <c r="D555" s="405"/>
      <c r="E555" s="548"/>
      <c r="F555" s="548"/>
      <c r="G555" s="548"/>
      <c r="H555" s="549"/>
      <c r="I555" s="548"/>
      <c r="J555" s="26"/>
      <c r="K555" s="410"/>
      <c r="L555" s="26"/>
      <c r="M555" s="26"/>
      <c r="N555" s="26"/>
      <c r="O555" s="26"/>
      <c r="P555" s="26"/>
      <c r="Q555" s="26"/>
      <c r="R555" s="26"/>
    </row>
    <row r="556" spans="1:18" ht="15.75" customHeight="1">
      <c r="A556" s="26"/>
      <c r="B556" s="438"/>
      <c r="C556" s="26"/>
      <c r="D556" s="405"/>
      <c r="E556" s="548"/>
      <c r="F556" s="548"/>
      <c r="G556" s="548"/>
      <c r="H556" s="549"/>
      <c r="I556" s="548"/>
      <c r="J556" s="26"/>
      <c r="K556" s="410"/>
      <c r="L556" s="26"/>
      <c r="M556" s="26"/>
      <c r="N556" s="26"/>
      <c r="O556" s="26"/>
      <c r="P556" s="26"/>
      <c r="Q556" s="26"/>
      <c r="R556" s="26"/>
    </row>
    <row r="557" spans="1:18" ht="15.75" customHeight="1">
      <c r="A557" s="26"/>
      <c r="B557" s="438"/>
      <c r="C557" s="26"/>
      <c r="D557" s="405"/>
      <c r="E557" s="548"/>
      <c r="F557" s="548"/>
      <c r="G557" s="548"/>
      <c r="H557" s="549"/>
      <c r="I557" s="548"/>
      <c r="J557" s="26"/>
      <c r="K557" s="410"/>
      <c r="L557" s="26"/>
      <c r="M557" s="26"/>
      <c r="N557" s="26"/>
      <c r="O557" s="26"/>
      <c r="P557" s="26"/>
      <c r="Q557" s="26"/>
      <c r="R557" s="26"/>
    </row>
    <row r="558" spans="1:18" ht="15.75" customHeight="1">
      <c r="A558" s="26"/>
      <c r="B558" s="438"/>
      <c r="C558" s="26"/>
      <c r="D558" s="405"/>
      <c r="E558" s="548"/>
      <c r="F558" s="548"/>
      <c r="G558" s="548"/>
      <c r="H558" s="549"/>
      <c r="I558" s="548"/>
      <c r="J558" s="26"/>
      <c r="K558" s="410"/>
      <c r="L558" s="26"/>
      <c r="M558" s="26"/>
      <c r="N558" s="26"/>
      <c r="O558" s="26"/>
      <c r="P558" s="26"/>
      <c r="Q558" s="26"/>
      <c r="R558" s="26"/>
    </row>
    <row r="559" spans="1:18" ht="15.75" customHeight="1">
      <c r="A559" s="26"/>
      <c r="B559" s="438"/>
      <c r="C559" s="26"/>
      <c r="D559" s="405"/>
      <c r="E559" s="548"/>
      <c r="F559" s="548"/>
      <c r="G559" s="548"/>
      <c r="H559" s="549"/>
      <c r="I559" s="548"/>
      <c r="J559" s="26"/>
      <c r="K559" s="410"/>
      <c r="L559" s="26"/>
      <c r="M559" s="26"/>
      <c r="N559" s="26"/>
      <c r="O559" s="26"/>
      <c r="P559" s="26"/>
      <c r="Q559" s="26"/>
      <c r="R559" s="26"/>
    </row>
    <row r="560" spans="1:18" ht="15.75" customHeight="1">
      <c r="A560" s="26"/>
      <c r="B560" s="438"/>
      <c r="C560" s="26"/>
      <c r="D560" s="405"/>
      <c r="E560" s="548"/>
      <c r="F560" s="548"/>
      <c r="G560" s="548"/>
      <c r="H560" s="549"/>
      <c r="I560" s="548"/>
      <c r="J560" s="26"/>
      <c r="K560" s="410"/>
      <c r="L560" s="26"/>
      <c r="M560" s="26"/>
      <c r="N560" s="26"/>
      <c r="O560" s="26"/>
      <c r="P560" s="26"/>
      <c r="Q560" s="26"/>
      <c r="R560" s="26"/>
    </row>
    <row r="561" spans="1:18" ht="15.75" customHeight="1">
      <c r="A561" s="26"/>
      <c r="B561" s="438"/>
      <c r="C561" s="26"/>
      <c r="D561" s="405"/>
      <c r="E561" s="548"/>
      <c r="F561" s="548"/>
      <c r="G561" s="548"/>
      <c r="H561" s="549"/>
      <c r="I561" s="548"/>
      <c r="J561" s="26"/>
      <c r="K561" s="410"/>
      <c r="L561" s="26"/>
      <c r="M561" s="26"/>
      <c r="N561" s="26"/>
      <c r="O561" s="26"/>
      <c r="P561" s="26"/>
      <c r="Q561" s="26"/>
      <c r="R561" s="26"/>
    </row>
    <row r="562" spans="1:18" ht="15.75" customHeight="1">
      <c r="A562" s="26"/>
      <c r="B562" s="438"/>
      <c r="C562" s="26"/>
      <c r="D562" s="405"/>
      <c r="E562" s="548"/>
      <c r="F562" s="548"/>
      <c r="G562" s="548"/>
      <c r="H562" s="549"/>
      <c r="I562" s="548"/>
      <c r="J562" s="26"/>
      <c r="K562" s="410"/>
      <c r="L562" s="26"/>
      <c r="M562" s="26"/>
      <c r="N562" s="26"/>
      <c r="O562" s="26"/>
      <c r="P562" s="26"/>
      <c r="Q562" s="26"/>
      <c r="R562" s="26"/>
    </row>
    <row r="563" spans="1:18" ht="15.75" customHeight="1">
      <c r="A563" s="26"/>
      <c r="B563" s="438"/>
      <c r="C563" s="26"/>
      <c r="D563" s="405"/>
      <c r="E563" s="548"/>
      <c r="F563" s="548"/>
      <c r="G563" s="548"/>
      <c r="H563" s="549"/>
      <c r="I563" s="548"/>
      <c r="J563" s="26"/>
      <c r="K563" s="410"/>
      <c r="L563" s="26"/>
      <c r="M563" s="26"/>
      <c r="N563" s="26"/>
      <c r="O563" s="26"/>
      <c r="P563" s="26"/>
      <c r="Q563" s="26"/>
      <c r="R563" s="26"/>
    </row>
    <row r="564" spans="1:18" ht="15.75" customHeight="1">
      <c r="A564" s="26"/>
      <c r="B564" s="438"/>
      <c r="C564" s="26"/>
      <c r="D564" s="405"/>
      <c r="E564" s="548"/>
      <c r="F564" s="548"/>
      <c r="G564" s="548"/>
      <c r="H564" s="549"/>
      <c r="I564" s="548"/>
      <c r="J564" s="26"/>
      <c r="K564" s="410"/>
      <c r="L564" s="26"/>
      <c r="M564" s="26"/>
      <c r="N564" s="26"/>
      <c r="O564" s="26"/>
      <c r="P564" s="26"/>
      <c r="Q564" s="26"/>
      <c r="R564" s="26"/>
    </row>
    <row r="565" spans="1:18" ht="15.75" customHeight="1">
      <c r="A565" s="26"/>
      <c r="B565" s="438"/>
      <c r="C565" s="26"/>
      <c r="D565" s="405"/>
      <c r="E565" s="548"/>
      <c r="F565" s="548"/>
      <c r="G565" s="548"/>
      <c r="H565" s="549"/>
      <c r="I565" s="548"/>
      <c r="J565" s="26"/>
      <c r="K565" s="410"/>
      <c r="L565" s="26"/>
      <c r="M565" s="26"/>
      <c r="N565" s="26"/>
      <c r="O565" s="26"/>
      <c r="P565" s="26"/>
      <c r="Q565" s="26"/>
      <c r="R565" s="26"/>
    </row>
    <row r="566" spans="1:18" ht="15.75" customHeight="1">
      <c r="A566" s="26"/>
      <c r="B566" s="438"/>
      <c r="C566" s="26"/>
      <c r="D566" s="405"/>
      <c r="E566" s="548"/>
      <c r="F566" s="548"/>
      <c r="G566" s="548"/>
      <c r="H566" s="549"/>
      <c r="I566" s="548"/>
      <c r="J566" s="26"/>
      <c r="K566" s="410"/>
      <c r="L566" s="26"/>
      <c r="M566" s="26"/>
      <c r="N566" s="26"/>
      <c r="O566" s="26"/>
      <c r="P566" s="26"/>
      <c r="Q566" s="26"/>
      <c r="R566" s="26"/>
    </row>
    <row r="567" spans="1:18" ht="15.75" customHeight="1">
      <c r="A567" s="26"/>
      <c r="B567" s="438"/>
      <c r="C567" s="26"/>
      <c r="D567" s="405"/>
      <c r="E567" s="548"/>
      <c r="F567" s="548"/>
      <c r="G567" s="548"/>
      <c r="H567" s="549"/>
      <c r="I567" s="548"/>
      <c r="J567" s="26"/>
      <c r="K567" s="410"/>
      <c r="L567" s="26"/>
      <c r="M567" s="26"/>
      <c r="N567" s="26"/>
      <c r="O567" s="26"/>
      <c r="P567" s="26"/>
      <c r="Q567" s="26"/>
      <c r="R567" s="26"/>
    </row>
    <row r="568" spans="1:18" ht="15.75" customHeight="1">
      <c r="A568" s="26"/>
      <c r="B568" s="438"/>
      <c r="C568" s="26"/>
      <c r="D568" s="405"/>
      <c r="E568" s="548"/>
      <c r="F568" s="548"/>
      <c r="G568" s="548"/>
      <c r="H568" s="549"/>
      <c r="I568" s="548"/>
      <c r="J568" s="26"/>
      <c r="K568" s="410"/>
      <c r="L568" s="26"/>
      <c r="M568" s="26"/>
      <c r="N568" s="26"/>
      <c r="O568" s="26"/>
      <c r="P568" s="26"/>
      <c r="Q568" s="26"/>
      <c r="R568" s="26"/>
    </row>
    <row r="569" spans="1:18" ht="15.75" customHeight="1">
      <c r="A569" s="26"/>
      <c r="B569" s="438"/>
      <c r="C569" s="26"/>
      <c r="D569" s="405"/>
      <c r="E569" s="548"/>
      <c r="F569" s="548"/>
      <c r="G569" s="548"/>
      <c r="H569" s="549"/>
      <c r="I569" s="548"/>
      <c r="J569" s="26"/>
      <c r="K569" s="410"/>
      <c r="L569" s="26"/>
      <c r="M569" s="26"/>
      <c r="N569" s="26"/>
      <c r="O569" s="26"/>
      <c r="P569" s="26"/>
      <c r="Q569" s="26"/>
      <c r="R569" s="26"/>
    </row>
    <row r="570" spans="1:18" ht="15.75" customHeight="1">
      <c r="A570" s="26"/>
      <c r="B570" s="438"/>
      <c r="C570" s="26"/>
      <c r="D570" s="405"/>
      <c r="E570" s="548"/>
      <c r="F570" s="548"/>
      <c r="G570" s="548"/>
      <c r="H570" s="549"/>
      <c r="I570" s="548"/>
      <c r="J570" s="26"/>
      <c r="K570" s="410"/>
      <c r="L570" s="26"/>
      <c r="M570" s="26"/>
      <c r="N570" s="26"/>
      <c r="O570" s="26"/>
      <c r="P570" s="26"/>
      <c r="Q570" s="26"/>
      <c r="R570" s="26"/>
    </row>
    <row r="571" spans="1:18" ht="15.75" customHeight="1">
      <c r="A571" s="26"/>
      <c r="B571" s="438"/>
      <c r="C571" s="26"/>
      <c r="D571" s="405"/>
      <c r="E571" s="548"/>
      <c r="F571" s="548"/>
      <c r="G571" s="548"/>
      <c r="H571" s="549"/>
      <c r="I571" s="548"/>
      <c r="J571" s="26"/>
      <c r="K571" s="410"/>
      <c r="L571" s="26"/>
      <c r="M571" s="26"/>
      <c r="N571" s="26"/>
      <c r="O571" s="26"/>
      <c r="P571" s="26"/>
      <c r="Q571" s="26"/>
      <c r="R571" s="26"/>
    </row>
    <row r="572" spans="1:18" ht="15.75" customHeight="1">
      <c r="A572" s="26"/>
      <c r="B572" s="438"/>
      <c r="C572" s="26"/>
      <c r="D572" s="405"/>
      <c r="E572" s="548"/>
      <c r="F572" s="548"/>
      <c r="G572" s="548"/>
      <c r="H572" s="549"/>
      <c r="I572" s="548"/>
      <c r="J572" s="26"/>
      <c r="K572" s="410"/>
      <c r="L572" s="26"/>
      <c r="M572" s="26"/>
      <c r="N572" s="26"/>
      <c r="O572" s="26"/>
      <c r="P572" s="26"/>
      <c r="Q572" s="26"/>
      <c r="R572" s="26"/>
    </row>
    <row r="573" spans="1:18" ht="15.75" customHeight="1">
      <c r="A573" s="26"/>
      <c r="B573" s="438"/>
      <c r="C573" s="26"/>
      <c r="D573" s="405"/>
      <c r="E573" s="548"/>
      <c r="F573" s="548"/>
      <c r="G573" s="548"/>
      <c r="H573" s="549"/>
      <c r="I573" s="548"/>
      <c r="J573" s="26"/>
      <c r="K573" s="410"/>
      <c r="L573" s="26"/>
      <c r="M573" s="26"/>
      <c r="N573" s="26"/>
      <c r="O573" s="26"/>
      <c r="P573" s="26"/>
      <c r="Q573" s="26"/>
      <c r="R573" s="26"/>
    </row>
    <row r="574" spans="1:18" ht="15.75" customHeight="1">
      <c r="A574" s="26"/>
      <c r="B574" s="438"/>
      <c r="C574" s="26"/>
      <c r="D574" s="405"/>
      <c r="E574" s="548"/>
      <c r="F574" s="548"/>
      <c r="G574" s="548"/>
      <c r="H574" s="549"/>
      <c r="I574" s="548"/>
      <c r="J574" s="26"/>
      <c r="K574" s="410"/>
      <c r="L574" s="26"/>
      <c r="M574" s="26"/>
      <c r="N574" s="26"/>
      <c r="O574" s="26"/>
      <c r="P574" s="26"/>
      <c r="Q574" s="26"/>
      <c r="R574" s="26"/>
    </row>
    <row r="575" spans="1:18" ht="15.75" customHeight="1">
      <c r="A575" s="26"/>
      <c r="B575" s="438"/>
      <c r="C575" s="26"/>
      <c r="D575" s="405"/>
      <c r="E575" s="548"/>
      <c r="F575" s="548"/>
      <c r="G575" s="548"/>
      <c r="H575" s="549"/>
      <c r="I575" s="548"/>
      <c r="J575" s="26"/>
      <c r="K575" s="410"/>
      <c r="L575" s="26"/>
      <c r="M575" s="26"/>
      <c r="N575" s="26"/>
      <c r="O575" s="26"/>
      <c r="P575" s="26"/>
      <c r="Q575" s="26"/>
      <c r="R575" s="26"/>
    </row>
    <row r="576" spans="1:18" ht="15.75" customHeight="1">
      <c r="A576" s="26"/>
      <c r="B576" s="438"/>
      <c r="C576" s="26"/>
      <c r="D576" s="405"/>
      <c r="E576" s="548"/>
      <c r="F576" s="548"/>
      <c r="G576" s="548"/>
      <c r="H576" s="549"/>
      <c r="I576" s="548"/>
      <c r="J576" s="26"/>
      <c r="K576" s="410"/>
      <c r="L576" s="26"/>
      <c r="M576" s="26"/>
      <c r="N576" s="26"/>
      <c r="O576" s="26"/>
      <c r="P576" s="26"/>
      <c r="Q576" s="26"/>
      <c r="R576" s="26"/>
    </row>
    <row r="577" spans="1:18" ht="15.75" customHeight="1">
      <c r="A577" s="26"/>
      <c r="B577" s="438"/>
      <c r="C577" s="26"/>
      <c r="D577" s="405"/>
      <c r="E577" s="548"/>
      <c r="F577" s="548"/>
      <c r="G577" s="548"/>
      <c r="H577" s="549"/>
      <c r="I577" s="548"/>
      <c r="J577" s="26"/>
      <c r="K577" s="410"/>
      <c r="L577" s="26"/>
      <c r="M577" s="26"/>
      <c r="N577" s="26"/>
      <c r="O577" s="26"/>
      <c r="P577" s="26"/>
      <c r="Q577" s="26"/>
      <c r="R577" s="26"/>
    </row>
    <row r="578" spans="1:18" ht="15.75" customHeight="1">
      <c r="A578" s="26"/>
      <c r="B578" s="438"/>
      <c r="C578" s="26"/>
      <c r="D578" s="405"/>
      <c r="E578" s="548"/>
      <c r="F578" s="548"/>
      <c r="G578" s="548"/>
      <c r="H578" s="549"/>
      <c r="I578" s="548"/>
      <c r="J578" s="26"/>
      <c r="K578" s="410"/>
      <c r="L578" s="26"/>
      <c r="M578" s="26"/>
      <c r="N578" s="26"/>
      <c r="O578" s="26"/>
      <c r="P578" s="26"/>
      <c r="Q578" s="26"/>
      <c r="R578" s="26"/>
    </row>
    <row r="579" spans="1:18" ht="15.75" customHeight="1">
      <c r="A579" s="26"/>
      <c r="B579" s="438"/>
      <c r="C579" s="26"/>
      <c r="D579" s="405"/>
      <c r="E579" s="548"/>
      <c r="F579" s="548"/>
      <c r="G579" s="548"/>
      <c r="H579" s="549"/>
      <c r="I579" s="548"/>
      <c r="J579" s="26"/>
      <c r="K579" s="410"/>
      <c r="L579" s="26"/>
      <c r="M579" s="26"/>
      <c r="N579" s="26"/>
      <c r="O579" s="26"/>
      <c r="P579" s="26"/>
      <c r="Q579" s="26"/>
      <c r="R579" s="26"/>
    </row>
    <row r="580" spans="1:18" ht="15.75" customHeight="1">
      <c r="A580" s="26"/>
      <c r="B580" s="438"/>
      <c r="C580" s="26"/>
      <c r="D580" s="405"/>
      <c r="E580" s="548"/>
      <c r="F580" s="548"/>
      <c r="G580" s="548"/>
      <c r="H580" s="549"/>
      <c r="I580" s="548"/>
      <c r="J580" s="26"/>
      <c r="K580" s="410"/>
      <c r="L580" s="26"/>
      <c r="M580" s="26"/>
      <c r="N580" s="26"/>
      <c r="O580" s="26"/>
      <c r="P580" s="26"/>
      <c r="Q580" s="26"/>
      <c r="R580" s="26"/>
    </row>
    <row r="581" spans="1:18" ht="15.75" customHeight="1">
      <c r="A581" s="26"/>
      <c r="B581" s="438"/>
      <c r="C581" s="26"/>
      <c r="D581" s="405"/>
      <c r="E581" s="548"/>
      <c r="F581" s="548"/>
      <c r="G581" s="548"/>
      <c r="H581" s="549"/>
      <c r="I581" s="548"/>
      <c r="J581" s="26"/>
      <c r="K581" s="410"/>
      <c r="L581" s="26"/>
      <c r="M581" s="26"/>
      <c r="N581" s="26"/>
      <c r="O581" s="26"/>
      <c r="P581" s="26"/>
      <c r="Q581" s="26"/>
      <c r="R581" s="26"/>
    </row>
    <row r="582" spans="1:18" ht="15.75" customHeight="1">
      <c r="A582" s="26"/>
      <c r="B582" s="438"/>
      <c r="C582" s="26"/>
      <c r="D582" s="405"/>
      <c r="E582" s="548"/>
      <c r="F582" s="548"/>
      <c r="G582" s="548"/>
      <c r="H582" s="549"/>
      <c r="I582" s="548"/>
      <c r="J582" s="26"/>
      <c r="K582" s="410"/>
      <c r="L582" s="26"/>
      <c r="M582" s="26"/>
      <c r="N582" s="26"/>
      <c r="O582" s="26"/>
      <c r="P582" s="26"/>
      <c r="Q582" s="26"/>
      <c r="R582" s="26"/>
    </row>
    <row r="583" spans="1:18" ht="15.75" customHeight="1">
      <c r="A583" s="26"/>
      <c r="B583" s="438"/>
      <c r="C583" s="26"/>
      <c r="D583" s="405"/>
      <c r="E583" s="548"/>
      <c r="F583" s="548"/>
      <c r="G583" s="548"/>
      <c r="H583" s="549"/>
      <c r="I583" s="548"/>
      <c r="J583" s="26"/>
      <c r="K583" s="410"/>
      <c r="L583" s="26"/>
      <c r="M583" s="26"/>
      <c r="N583" s="26"/>
      <c r="O583" s="26"/>
      <c r="P583" s="26"/>
      <c r="Q583" s="26"/>
      <c r="R583" s="26"/>
    </row>
    <row r="584" spans="1:18" ht="15.75" customHeight="1">
      <c r="A584" s="26"/>
      <c r="B584" s="438"/>
      <c r="C584" s="26"/>
      <c r="D584" s="405"/>
      <c r="E584" s="548"/>
      <c r="F584" s="548"/>
      <c r="G584" s="548"/>
      <c r="H584" s="549"/>
      <c r="I584" s="548"/>
      <c r="J584" s="26"/>
      <c r="K584" s="410"/>
      <c r="L584" s="26"/>
      <c r="M584" s="26"/>
      <c r="N584" s="26"/>
      <c r="O584" s="26"/>
      <c r="P584" s="26"/>
      <c r="Q584" s="26"/>
      <c r="R584" s="26"/>
    </row>
    <row r="585" spans="1:18" ht="15.75" customHeight="1">
      <c r="A585" s="26"/>
      <c r="B585" s="438"/>
      <c r="C585" s="26"/>
      <c r="D585" s="405"/>
      <c r="E585" s="548"/>
      <c r="F585" s="548"/>
      <c r="G585" s="548"/>
      <c r="H585" s="549"/>
      <c r="I585" s="548"/>
      <c r="J585" s="26"/>
      <c r="K585" s="410"/>
      <c r="L585" s="26"/>
      <c r="M585" s="26"/>
      <c r="N585" s="26"/>
      <c r="O585" s="26"/>
      <c r="P585" s="26"/>
      <c r="Q585" s="26"/>
      <c r="R585" s="26"/>
    </row>
    <row r="586" spans="1:18" ht="15.75" customHeight="1">
      <c r="A586" s="26"/>
      <c r="B586" s="438"/>
      <c r="C586" s="26"/>
      <c r="D586" s="405"/>
      <c r="E586" s="548"/>
      <c r="F586" s="548"/>
      <c r="G586" s="548"/>
      <c r="H586" s="549"/>
      <c r="I586" s="548"/>
      <c r="J586" s="26"/>
      <c r="K586" s="410"/>
      <c r="L586" s="26"/>
      <c r="M586" s="26"/>
      <c r="N586" s="26"/>
      <c r="O586" s="26"/>
      <c r="P586" s="26"/>
      <c r="Q586" s="26"/>
      <c r="R586" s="26"/>
    </row>
    <row r="587" spans="1:18" ht="15.75" customHeight="1">
      <c r="A587" s="26"/>
      <c r="B587" s="438"/>
      <c r="C587" s="26"/>
      <c r="D587" s="405"/>
      <c r="E587" s="548"/>
      <c r="F587" s="548"/>
      <c r="G587" s="548"/>
      <c r="H587" s="549"/>
      <c r="I587" s="548"/>
      <c r="J587" s="26"/>
      <c r="K587" s="410"/>
      <c r="L587" s="26"/>
      <c r="M587" s="26"/>
      <c r="N587" s="26"/>
      <c r="O587" s="26"/>
      <c r="P587" s="26"/>
      <c r="Q587" s="26"/>
      <c r="R587" s="26"/>
    </row>
    <row r="588" spans="1:18" ht="15.75" customHeight="1">
      <c r="A588" s="26"/>
      <c r="B588" s="438"/>
      <c r="C588" s="26"/>
      <c r="D588" s="405"/>
      <c r="E588" s="548"/>
      <c r="F588" s="548"/>
      <c r="G588" s="548"/>
      <c r="H588" s="549"/>
      <c r="I588" s="548"/>
      <c r="J588" s="26"/>
      <c r="K588" s="410"/>
      <c r="L588" s="26"/>
      <c r="M588" s="26"/>
      <c r="N588" s="26"/>
      <c r="O588" s="26"/>
      <c r="P588" s="26"/>
      <c r="Q588" s="26"/>
      <c r="R588" s="26"/>
    </row>
    <row r="589" spans="1:18" ht="15.75" customHeight="1">
      <c r="A589" s="26"/>
      <c r="B589" s="438"/>
      <c r="C589" s="26"/>
      <c r="D589" s="405"/>
      <c r="E589" s="548"/>
      <c r="F589" s="548"/>
      <c r="G589" s="548"/>
      <c r="H589" s="549"/>
      <c r="I589" s="548"/>
      <c r="J589" s="26"/>
      <c r="K589" s="410"/>
      <c r="L589" s="26"/>
      <c r="M589" s="26"/>
      <c r="N589" s="26"/>
      <c r="O589" s="26"/>
      <c r="P589" s="26"/>
      <c r="Q589" s="26"/>
      <c r="R589" s="26"/>
    </row>
    <row r="590" spans="1:18" ht="15.75" customHeight="1">
      <c r="A590" s="26"/>
      <c r="B590" s="438"/>
      <c r="C590" s="26"/>
      <c r="D590" s="405"/>
      <c r="E590" s="548"/>
      <c r="F590" s="548"/>
      <c r="G590" s="548"/>
      <c r="H590" s="549"/>
      <c r="I590" s="548"/>
      <c r="J590" s="26"/>
      <c r="K590" s="410"/>
      <c r="L590" s="26"/>
      <c r="M590" s="26"/>
      <c r="N590" s="26"/>
      <c r="O590" s="26"/>
      <c r="P590" s="26"/>
      <c r="Q590" s="26"/>
      <c r="R590" s="26"/>
    </row>
    <row r="591" spans="1:18" ht="15.75" customHeight="1">
      <c r="A591" s="26"/>
      <c r="B591" s="438"/>
      <c r="C591" s="26"/>
      <c r="D591" s="405"/>
      <c r="E591" s="548"/>
      <c r="F591" s="548"/>
      <c r="G591" s="548"/>
      <c r="H591" s="549"/>
      <c r="I591" s="548"/>
      <c r="J591" s="26"/>
      <c r="K591" s="410"/>
      <c r="L591" s="26"/>
      <c r="M591" s="26"/>
      <c r="N591" s="26"/>
      <c r="O591" s="26"/>
      <c r="P591" s="26"/>
      <c r="Q591" s="26"/>
      <c r="R591" s="26"/>
    </row>
    <row r="592" spans="1:18" ht="15.75" customHeight="1">
      <c r="A592" s="26"/>
      <c r="B592" s="438"/>
      <c r="C592" s="26"/>
      <c r="D592" s="405"/>
      <c r="E592" s="548"/>
      <c r="F592" s="548"/>
      <c r="G592" s="548"/>
      <c r="H592" s="549"/>
      <c r="I592" s="548"/>
      <c r="J592" s="26"/>
      <c r="K592" s="410"/>
      <c r="L592" s="26"/>
      <c r="M592" s="26"/>
      <c r="N592" s="26"/>
      <c r="O592" s="26"/>
      <c r="P592" s="26"/>
      <c r="Q592" s="26"/>
      <c r="R592" s="26"/>
    </row>
    <row r="593" spans="1:18" ht="15.75" customHeight="1">
      <c r="A593" s="26"/>
      <c r="B593" s="438"/>
      <c r="C593" s="26"/>
      <c r="D593" s="405"/>
      <c r="E593" s="548"/>
      <c r="F593" s="548"/>
      <c r="G593" s="548"/>
      <c r="H593" s="549"/>
      <c r="I593" s="548"/>
      <c r="J593" s="26"/>
      <c r="K593" s="410"/>
      <c r="L593" s="26"/>
      <c r="M593" s="26"/>
      <c r="N593" s="26"/>
      <c r="O593" s="26"/>
      <c r="P593" s="26"/>
      <c r="Q593" s="26"/>
      <c r="R593" s="26"/>
    </row>
    <row r="594" spans="1:18" ht="15.75" customHeight="1">
      <c r="A594" s="26"/>
      <c r="B594" s="438"/>
      <c r="C594" s="26"/>
      <c r="D594" s="405"/>
      <c r="E594" s="548"/>
      <c r="F594" s="548"/>
      <c r="G594" s="548"/>
      <c r="H594" s="549"/>
      <c r="I594" s="548"/>
      <c r="J594" s="26"/>
      <c r="K594" s="410"/>
      <c r="L594" s="26"/>
      <c r="M594" s="26"/>
      <c r="N594" s="26"/>
      <c r="O594" s="26"/>
      <c r="P594" s="26"/>
      <c r="Q594" s="26"/>
      <c r="R594" s="26"/>
    </row>
    <row r="595" spans="1:18" ht="15.75" customHeight="1">
      <c r="A595" s="26"/>
      <c r="B595" s="438"/>
      <c r="C595" s="26"/>
      <c r="D595" s="405"/>
      <c r="E595" s="548"/>
      <c r="F595" s="548"/>
      <c r="G595" s="548"/>
      <c r="H595" s="549"/>
      <c r="I595" s="548"/>
      <c r="J595" s="26"/>
      <c r="K595" s="410"/>
      <c r="L595" s="26"/>
      <c r="M595" s="26"/>
      <c r="N595" s="26"/>
      <c r="O595" s="26"/>
      <c r="P595" s="26"/>
      <c r="Q595" s="26"/>
      <c r="R595" s="26"/>
    </row>
    <row r="596" spans="1:18" ht="15.75" customHeight="1">
      <c r="A596" s="26"/>
      <c r="B596" s="438"/>
      <c r="C596" s="26"/>
      <c r="D596" s="405"/>
      <c r="E596" s="548"/>
      <c r="F596" s="548"/>
      <c r="G596" s="548"/>
      <c r="H596" s="549"/>
      <c r="I596" s="548"/>
      <c r="J596" s="26"/>
      <c r="K596" s="410"/>
      <c r="L596" s="26"/>
      <c r="M596" s="26"/>
      <c r="N596" s="26"/>
      <c r="O596" s="26"/>
      <c r="P596" s="26"/>
      <c r="Q596" s="26"/>
      <c r="R596" s="26"/>
    </row>
    <row r="597" spans="1:18" ht="15.75" customHeight="1">
      <c r="A597" s="26"/>
      <c r="B597" s="438"/>
      <c r="C597" s="26"/>
      <c r="D597" s="405"/>
      <c r="E597" s="548"/>
      <c r="F597" s="548"/>
      <c r="G597" s="548"/>
      <c r="H597" s="549"/>
      <c r="I597" s="548"/>
      <c r="J597" s="26"/>
      <c r="K597" s="410"/>
      <c r="L597" s="26"/>
      <c r="M597" s="26"/>
      <c r="N597" s="26"/>
      <c r="O597" s="26"/>
      <c r="P597" s="26"/>
      <c r="Q597" s="26"/>
      <c r="R597" s="26"/>
    </row>
    <row r="598" spans="1:18" ht="15.75" customHeight="1">
      <c r="A598" s="26"/>
      <c r="B598" s="438"/>
      <c r="C598" s="26"/>
      <c r="D598" s="405"/>
      <c r="E598" s="548"/>
      <c r="F598" s="548"/>
      <c r="G598" s="548"/>
      <c r="H598" s="549"/>
      <c r="I598" s="548"/>
      <c r="J598" s="26"/>
      <c r="K598" s="410"/>
      <c r="L598" s="26"/>
      <c r="M598" s="26"/>
      <c r="N598" s="26"/>
      <c r="O598" s="26"/>
      <c r="P598" s="26"/>
      <c r="Q598" s="26"/>
      <c r="R598" s="26"/>
    </row>
    <row r="599" spans="1:18" ht="15.75" customHeight="1">
      <c r="A599" s="26"/>
      <c r="B599" s="438"/>
      <c r="C599" s="26"/>
      <c r="D599" s="405"/>
      <c r="E599" s="548"/>
      <c r="F599" s="548"/>
      <c r="G599" s="548"/>
      <c r="H599" s="549"/>
      <c r="I599" s="548"/>
      <c r="J599" s="26"/>
      <c r="K599" s="410"/>
      <c r="L599" s="26"/>
      <c r="M599" s="26"/>
      <c r="N599" s="26"/>
      <c r="O599" s="26"/>
      <c r="P599" s="26"/>
      <c r="Q599" s="26"/>
      <c r="R599" s="26"/>
    </row>
    <row r="600" spans="1:18" ht="15.75" customHeight="1">
      <c r="A600" s="26"/>
      <c r="B600" s="438"/>
      <c r="C600" s="26"/>
      <c r="D600" s="405"/>
      <c r="E600" s="548"/>
      <c r="F600" s="548"/>
      <c r="G600" s="548"/>
      <c r="H600" s="549"/>
      <c r="I600" s="548"/>
      <c r="J600" s="26"/>
      <c r="K600" s="410"/>
      <c r="L600" s="26"/>
      <c r="M600" s="26"/>
      <c r="N600" s="26"/>
      <c r="O600" s="26"/>
      <c r="P600" s="26"/>
      <c r="Q600" s="26"/>
      <c r="R600" s="26"/>
    </row>
    <row r="601" spans="1:18" ht="15.75" customHeight="1">
      <c r="A601" s="26"/>
      <c r="B601" s="438"/>
      <c r="C601" s="26"/>
      <c r="D601" s="405"/>
      <c r="E601" s="548"/>
      <c r="F601" s="548"/>
      <c r="G601" s="548"/>
      <c r="H601" s="549"/>
      <c r="I601" s="548"/>
      <c r="J601" s="26"/>
      <c r="K601" s="410"/>
      <c r="L601" s="26"/>
      <c r="M601" s="26"/>
      <c r="N601" s="26"/>
      <c r="O601" s="26"/>
      <c r="P601" s="26"/>
      <c r="Q601" s="26"/>
      <c r="R601" s="26"/>
    </row>
    <row r="602" spans="1:18" ht="15.75" customHeight="1">
      <c r="A602" s="26"/>
      <c r="B602" s="438"/>
      <c r="C602" s="26"/>
      <c r="D602" s="405"/>
      <c r="E602" s="548"/>
      <c r="F602" s="548"/>
      <c r="G602" s="548"/>
      <c r="H602" s="549"/>
      <c r="I602" s="548"/>
      <c r="J602" s="26"/>
      <c r="K602" s="410"/>
      <c r="L602" s="26"/>
      <c r="M602" s="26"/>
      <c r="N602" s="26"/>
      <c r="O602" s="26"/>
      <c r="P602" s="26"/>
      <c r="Q602" s="26"/>
      <c r="R602" s="26"/>
    </row>
    <row r="603" spans="1:18" ht="15.75" customHeight="1">
      <c r="A603" s="26"/>
      <c r="B603" s="438"/>
      <c r="C603" s="26"/>
      <c r="D603" s="405"/>
      <c r="E603" s="548"/>
      <c r="F603" s="548"/>
      <c r="G603" s="548"/>
      <c r="H603" s="549"/>
      <c r="I603" s="548"/>
      <c r="J603" s="26"/>
      <c r="K603" s="410"/>
      <c r="L603" s="26"/>
      <c r="M603" s="26"/>
      <c r="N603" s="26"/>
      <c r="O603" s="26"/>
      <c r="P603" s="26"/>
      <c r="Q603" s="26"/>
      <c r="R603" s="26"/>
    </row>
    <row r="604" spans="1:18" ht="15.75" customHeight="1">
      <c r="A604" s="26"/>
      <c r="B604" s="438"/>
      <c r="C604" s="26"/>
      <c r="D604" s="405"/>
      <c r="E604" s="548"/>
      <c r="F604" s="548"/>
      <c r="G604" s="548"/>
      <c r="H604" s="549"/>
      <c r="I604" s="548"/>
      <c r="J604" s="26"/>
      <c r="K604" s="410"/>
      <c r="L604" s="26"/>
      <c r="M604" s="26"/>
      <c r="N604" s="26"/>
      <c r="O604" s="26"/>
      <c r="P604" s="26"/>
      <c r="Q604" s="26"/>
      <c r="R604" s="26"/>
    </row>
    <row r="605" spans="1:18" ht="15.75" customHeight="1">
      <c r="A605" s="26"/>
      <c r="B605" s="438"/>
      <c r="C605" s="26"/>
      <c r="D605" s="405"/>
      <c r="E605" s="548"/>
      <c r="F605" s="548"/>
      <c r="G605" s="548"/>
      <c r="H605" s="549"/>
      <c r="I605" s="548"/>
      <c r="J605" s="26"/>
      <c r="K605" s="410"/>
      <c r="L605" s="26"/>
      <c r="M605" s="26"/>
      <c r="N605" s="26"/>
      <c r="O605" s="26"/>
      <c r="P605" s="26"/>
      <c r="Q605" s="26"/>
      <c r="R605" s="26"/>
    </row>
    <row r="606" spans="1:18" ht="15.75" customHeight="1">
      <c r="A606" s="26"/>
      <c r="B606" s="438"/>
      <c r="C606" s="26"/>
      <c r="D606" s="405"/>
      <c r="E606" s="548"/>
      <c r="F606" s="548"/>
      <c r="G606" s="548"/>
      <c r="H606" s="549"/>
      <c r="I606" s="548"/>
      <c r="J606" s="26"/>
      <c r="K606" s="410"/>
      <c r="L606" s="26"/>
      <c r="M606" s="26"/>
      <c r="N606" s="26"/>
      <c r="O606" s="26"/>
      <c r="P606" s="26"/>
      <c r="Q606" s="26"/>
      <c r="R606" s="26"/>
    </row>
    <row r="607" spans="1:18" ht="15.75" customHeight="1">
      <c r="A607" s="26"/>
      <c r="B607" s="438"/>
      <c r="C607" s="26"/>
      <c r="D607" s="405"/>
      <c r="E607" s="548"/>
      <c r="F607" s="548"/>
      <c r="G607" s="548"/>
      <c r="H607" s="549"/>
      <c r="I607" s="548"/>
      <c r="J607" s="26"/>
      <c r="K607" s="410"/>
      <c r="L607" s="26"/>
      <c r="M607" s="26"/>
      <c r="N607" s="26"/>
      <c r="O607" s="26"/>
      <c r="P607" s="26"/>
      <c r="Q607" s="26"/>
      <c r="R607" s="26"/>
    </row>
    <row r="608" spans="1:18" ht="15.75" customHeight="1">
      <c r="A608" s="26"/>
      <c r="B608" s="438"/>
      <c r="C608" s="26"/>
      <c r="D608" s="405"/>
      <c r="E608" s="548"/>
      <c r="F608" s="548"/>
      <c r="G608" s="548"/>
      <c r="H608" s="549"/>
      <c r="I608" s="548"/>
      <c r="J608" s="26"/>
      <c r="K608" s="410"/>
      <c r="L608" s="26"/>
      <c r="M608" s="26"/>
      <c r="N608" s="26"/>
      <c r="O608" s="26"/>
      <c r="P608" s="26"/>
      <c r="Q608" s="26"/>
      <c r="R608" s="26"/>
    </row>
    <row r="609" spans="1:18" ht="15.75" customHeight="1">
      <c r="A609" s="26"/>
      <c r="B609" s="438"/>
      <c r="C609" s="26"/>
      <c r="D609" s="405"/>
      <c r="E609" s="548"/>
      <c r="F609" s="548"/>
      <c r="G609" s="548"/>
      <c r="H609" s="549"/>
      <c r="I609" s="548"/>
      <c r="J609" s="26"/>
      <c r="K609" s="410"/>
      <c r="L609" s="26"/>
      <c r="M609" s="26"/>
      <c r="N609" s="26"/>
      <c r="O609" s="26"/>
      <c r="P609" s="26"/>
      <c r="Q609" s="26"/>
      <c r="R609" s="26"/>
    </row>
    <row r="610" spans="1:18" ht="15.75" customHeight="1">
      <c r="A610" s="26"/>
      <c r="B610" s="438"/>
      <c r="C610" s="26"/>
      <c r="D610" s="405"/>
      <c r="E610" s="548"/>
      <c r="F610" s="548"/>
      <c r="G610" s="548"/>
      <c r="H610" s="549"/>
      <c r="I610" s="548"/>
      <c r="J610" s="26"/>
      <c r="K610" s="410"/>
      <c r="L610" s="26"/>
      <c r="M610" s="26"/>
      <c r="N610" s="26"/>
      <c r="O610" s="26"/>
      <c r="P610" s="26"/>
      <c r="Q610" s="26"/>
      <c r="R610" s="26"/>
    </row>
    <row r="611" spans="1:18" ht="15.75" customHeight="1">
      <c r="A611" s="26"/>
      <c r="B611" s="438"/>
      <c r="C611" s="26"/>
      <c r="D611" s="405"/>
      <c r="E611" s="548"/>
      <c r="F611" s="548"/>
      <c r="G611" s="548"/>
      <c r="H611" s="549"/>
      <c r="I611" s="548"/>
      <c r="J611" s="26"/>
      <c r="K611" s="410"/>
      <c r="L611" s="26"/>
      <c r="M611" s="26"/>
      <c r="N611" s="26"/>
      <c r="O611" s="26"/>
      <c r="P611" s="26"/>
      <c r="Q611" s="26"/>
      <c r="R611" s="26"/>
    </row>
    <row r="612" spans="1:18" ht="15.75" customHeight="1">
      <c r="A612" s="26"/>
      <c r="B612" s="438"/>
      <c r="C612" s="26"/>
      <c r="D612" s="405"/>
      <c r="E612" s="548"/>
      <c r="F612" s="548"/>
      <c r="G612" s="548"/>
      <c r="H612" s="549"/>
      <c r="I612" s="548"/>
      <c r="J612" s="26"/>
      <c r="K612" s="410"/>
      <c r="L612" s="26"/>
      <c r="M612" s="26"/>
      <c r="N612" s="26"/>
      <c r="O612" s="26"/>
      <c r="P612" s="26"/>
      <c r="Q612" s="26"/>
      <c r="R612" s="26"/>
    </row>
    <row r="613" spans="1:18" ht="15.75" customHeight="1">
      <c r="A613" s="26"/>
      <c r="B613" s="438"/>
      <c r="C613" s="26"/>
      <c r="D613" s="405"/>
      <c r="E613" s="548"/>
      <c r="F613" s="548"/>
      <c r="G613" s="548"/>
      <c r="H613" s="549"/>
      <c r="I613" s="548"/>
      <c r="J613" s="26"/>
      <c r="K613" s="410"/>
      <c r="L613" s="26"/>
      <c r="M613" s="26"/>
      <c r="N613" s="26"/>
      <c r="O613" s="26"/>
      <c r="P613" s="26"/>
      <c r="Q613" s="26"/>
      <c r="R613" s="26"/>
    </row>
    <row r="614" spans="1:18" ht="15.75" customHeight="1">
      <c r="A614" s="26"/>
      <c r="B614" s="438"/>
      <c r="C614" s="26"/>
      <c r="D614" s="405"/>
      <c r="E614" s="548"/>
      <c r="F614" s="548"/>
      <c r="G614" s="548"/>
      <c r="H614" s="549"/>
      <c r="I614" s="548"/>
      <c r="J614" s="26"/>
      <c r="K614" s="410"/>
      <c r="L614" s="26"/>
      <c r="M614" s="26"/>
      <c r="N614" s="26"/>
      <c r="O614" s="26"/>
      <c r="P614" s="26"/>
      <c r="Q614" s="26"/>
      <c r="R614" s="26"/>
    </row>
    <row r="615" spans="1:18" ht="15.75" customHeight="1">
      <c r="A615" s="26"/>
      <c r="B615" s="438"/>
      <c r="C615" s="26"/>
      <c r="D615" s="405"/>
      <c r="E615" s="548"/>
      <c r="F615" s="548"/>
      <c r="G615" s="548"/>
      <c r="H615" s="549"/>
      <c r="I615" s="548"/>
      <c r="J615" s="26"/>
      <c r="K615" s="410"/>
      <c r="L615" s="26"/>
      <c r="M615" s="26"/>
      <c r="N615" s="26"/>
      <c r="O615" s="26"/>
      <c r="P615" s="26"/>
      <c r="Q615" s="26"/>
      <c r="R615" s="26"/>
    </row>
    <row r="616" spans="1:18" ht="15.75" customHeight="1">
      <c r="A616" s="26"/>
      <c r="B616" s="438"/>
      <c r="C616" s="26"/>
      <c r="D616" s="405"/>
      <c r="E616" s="548"/>
      <c r="F616" s="548"/>
      <c r="G616" s="548"/>
      <c r="H616" s="549"/>
      <c r="I616" s="548"/>
      <c r="J616" s="26"/>
      <c r="K616" s="410"/>
      <c r="L616" s="26"/>
      <c r="M616" s="26"/>
      <c r="N616" s="26"/>
      <c r="O616" s="26"/>
      <c r="P616" s="26"/>
      <c r="Q616" s="26"/>
      <c r="R616" s="26"/>
    </row>
    <row r="617" spans="1:18" ht="15.75" customHeight="1">
      <c r="A617" s="26"/>
      <c r="B617" s="438"/>
      <c r="C617" s="26"/>
      <c r="D617" s="405"/>
      <c r="E617" s="548"/>
      <c r="F617" s="548"/>
      <c r="G617" s="548"/>
      <c r="H617" s="549"/>
      <c r="I617" s="548"/>
      <c r="J617" s="26"/>
      <c r="K617" s="410"/>
      <c r="L617" s="26"/>
      <c r="M617" s="26"/>
      <c r="N617" s="26"/>
      <c r="O617" s="26"/>
      <c r="P617" s="26"/>
      <c r="Q617" s="26"/>
      <c r="R617" s="26"/>
    </row>
    <row r="618" spans="1:18" ht="15.75" customHeight="1">
      <c r="A618" s="26"/>
      <c r="B618" s="438"/>
      <c r="C618" s="26"/>
      <c r="D618" s="405"/>
      <c r="E618" s="548"/>
      <c r="F618" s="548"/>
      <c r="G618" s="548"/>
      <c r="H618" s="549"/>
      <c r="I618" s="548"/>
      <c r="J618" s="26"/>
      <c r="K618" s="410"/>
      <c r="L618" s="26"/>
      <c r="M618" s="26"/>
      <c r="N618" s="26"/>
      <c r="O618" s="26"/>
      <c r="P618" s="26"/>
      <c r="Q618" s="26"/>
      <c r="R618" s="26"/>
    </row>
    <row r="619" spans="1:18" ht="15.75" customHeight="1">
      <c r="A619" s="26"/>
      <c r="B619" s="438"/>
      <c r="C619" s="26"/>
      <c r="D619" s="405"/>
      <c r="E619" s="548"/>
      <c r="F619" s="548"/>
      <c r="G619" s="548"/>
      <c r="H619" s="549"/>
      <c r="I619" s="548"/>
      <c r="J619" s="26"/>
      <c r="K619" s="410"/>
      <c r="L619" s="26"/>
      <c r="M619" s="26"/>
      <c r="N619" s="26"/>
      <c r="O619" s="26"/>
      <c r="P619" s="26"/>
      <c r="Q619" s="26"/>
      <c r="R619" s="26"/>
    </row>
    <row r="620" spans="1:18" ht="15.75" customHeight="1">
      <c r="A620" s="26"/>
      <c r="B620" s="438"/>
      <c r="C620" s="26"/>
      <c r="D620" s="405"/>
      <c r="E620" s="548"/>
      <c r="F620" s="548"/>
      <c r="G620" s="548"/>
      <c r="H620" s="549"/>
      <c r="I620" s="548"/>
      <c r="J620" s="26"/>
      <c r="K620" s="410"/>
      <c r="L620" s="26"/>
      <c r="M620" s="26"/>
      <c r="N620" s="26"/>
      <c r="O620" s="26"/>
      <c r="P620" s="26"/>
      <c r="Q620" s="26"/>
      <c r="R620" s="26"/>
    </row>
    <row r="621" spans="1:18" ht="15.75" customHeight="1">
      <c r="A621" s="26"/>
      <c r="B621" s="438"/>
      <c r="C621" s="26"/>
      <c r="D621" s="405"/>
      <c r="E621" s="548"/>
      <c r="F621" s="548"/>
      <c r="G621" s="548"/>
      <c r="H621" s="549"/>
      <c r="I621" s="548"/>
      <c r="J621" s="26"/>
      <c r="K621" s="410"/>
      <c r="L621" s="26"/>
      <c r="M621" s="26"/>
      <c r="N621" s="26"/>
      <c r="O621" s="26"/>
      <c r="P621" s="26"/>
      <c r="Q621" s="26"/>
      <c r="R621" s="26"/>
    </row>
    <row r="622" spans="1:18" ht="15.75" customHeight="1">
      <c r="A622" s="26"/>
      <c r="B622" s="438"/>
      <c r="C622" s="26"/>
      <c r="D622" s="405"/>
      <c r="E622" s="548"/>
      <c r="F622" s="548"/>
      <c r="G622" s="548"/>
      <c r="H622" s="549"/>
      <c r="I622" s="548"/>
      <c r="J622" s="26"/>
      <c r="K622" s="410"/>
      <c r="L622" s="26"/>
      <c r="M622" s="26"/>
      <c r="N622" s="26"/>
      <c r="O622" s="26"/>
      <c r="P622" s="26"/>
      <c r="Q622" s="26"/>
      <c r="R622" s="26"/>
    </row>
    <row r="623" spans="1:18" ht="15.75" customHeight="1">
      <c r="A623" s="26"/>
      <c r="B623" s="438"/>
      <c r="C623" s="26"/>
      <c r="D623" s="405"/>
      <c r="E623" s="548"/>
      <c r="F623" s="548"/>
      <c r="G623" s="548"/>
      <c r="H623" s="549"/>
      <c r="I623" s="548"/>
      <c r="J623" s="26"/>
      <c r="K623" s="410"/>
      <c r="L623" s="26"/>
      <c r="M623" s="26"/>
      <c r="N623" s="26"/>
      <c r="O623" s="26"/>
      <c r="P623" s="26"/>
      <c r="Q623" s="26"/>
      <c r="R623" s="26"/>
    </row>
    <row r="624" spans="1:18" ht="15.75" customHeight="1">
      <c r="A624" s="26"/>
      <c r="B624" s="438"/>
      <c r="C624" s="26"/>
      <c r="D624" s="405"/>
      <c r="E624" s="548"/>
      <c r="F624" s="548"/>
      <c r="G624" s="548"/>
      <c r="H624" s="549"/>
      <c r="I624" s="548"/>
      <c r="J624" s="26"/>
      <c r="K624" s="410"/>
      <c r="L624" s="26"/>
      <c r="M624" s="26"/>
      <c r="N624" s="26"/>
      <c r="O624" s="26"/>
      <c r="P624" s="26"/>
      <c r="Q624" s="26"/>
      <c r="R624" s="26"/>
    </row>
    <row r="625" spans="1:18" ht="15.75" customHeight="1">
      <c r="A625" s="26"/>
      <c r="B625" s="438"/>
      <c r="C625" s="26"/>
      <c r="D625" s="405"/>
      <c r="E625" s="548"/>
      <c r="F625" s="548"/>
      <c r="G625" s="548"/>
      <c r="H625" s="549"/>
      <c r="I625" s="548"/>
      <c r="J625" s="26"/>
      <c r="K625" s="410"/>
      <c r="L625" s="26"/>
      <c r="M625" s="26"/>
      <c r="N625" s="26"/>
      <c r="O625" s="26"/>
      <c r="P625" s="26"/>
      <c r="Q625" s="26"/>
      <c r="R625" s="26"/>
    </row>
    <row r="626" spans="1:18" ht="15.75" customHeight="1">
      <c r="A626" s="26"/>
      <c r="B626" s="438"/>
      <c r="C626" s="26"/>
      <c r="D626" s="405"/>
      <c r="E626" s="548"/>
      <c r="F626" s="548"/>
      <c r="G626" s="548"/>
      <c r="H626" s="549"/>
      <c r="I626" s="548"/>
      <c r="J626" s="26"/>
      <c r="K626" s="410"/>
      <c r="L626" s="26"/>
      <c r="M626" s="26"/>
      <c r="N626" s="26"/>
      <c r="O626" s="26"/>
      <c r="P626" s="26"/>
      <c r="Q626" s="26"/>
      <c r="R626" s="26"/>
    </row>
    <row r="627" spans="1:18" ht="15.75" customHeight="1">
      <c r="A627" s="26"/>
      <c r="B627" s="438"/>
      <c r="C627" s="26"/>
      <c r="D627" s="405"/>
      <c r="E627" s="548"/>
      <c r="F627" s="548"/>
      <c r="G627" s="548"/>
      <c r="H627" s="549"/>
      <c r="I627" s="548"/>
      <c r="J627" s="26"/>
      <c r="K627" s="410"/>
      <c r="L627" s="26"/>
      <c r="M627" s="26"/>
      <c r="N627" s="26"/>
      <c r="O627" s="26"/>
      <c r="P627" s="26"/>
      <c r="Q627" s="26"/>
      <c r="R627" s="26"/>
    </row>
    <row r="628" spans="1:18" ht="15.75" customHeight="1">
      <c r="A628" s="26"/>
      <c r="B628" s="438"/>
      <c r="C628" s="26"/>
      <c r="D628" s="405"/>
      <c r="E628" s="548"/>
      <c r="F628" s="548"/>
      <c r="G628" s="548"/>
      <c r="H628" s="549"/>
      <c r="I628" s="548"/>
      <c r="J628" s="26"/>
      <c r="K628" s="410"/>
      <c r="L628" s="26"/>
      <c r="M628" s="26"/>
      <c r="N628" s="26"/>
      <c r="O628" s="26"/>
      <c r="P628" s="26"/>
      <c r="Q628" s="26"/>
      <c r="R628" s="26"/>
    </row>
    <row r="629" spans="1:18" ht="15.75" customHeight="1">
      <c r="A629" s="26"/>
      <c r="B629" s="438"/>
      <c r="C629" s="26"/>
      <c r="D629" s="405"/>
      <c r="E629" s="548"/>
      <c r="F629" s="548"/>
      <c r="G629" s="548"/>
      <c r="H629" s="549"/>
      <c r="I629" s="548"/>
      <c r="J629" s="26"/>
      <c r="K629" s="410"/>
      <c r="L629" s="26"/>
      <c r="M629" s="26"/>
      <c r="N629" s="26"/>
      <c r="O629" s="26"/>
      <c r="P629" s="26"/>
      <c r="Q629" s="26"/>
      <c r="R629" s="26"/>
    </row>
    <row r="630" spans="1:18" ht="15.75" customHeight="1">
      <c r="A630" s="26"/>
      <c r="B630" s="438"/>
      <c r="C630" s="26"/>
      <c r="D630" s="405"/>
      <c r="E630" s="548"/>
      <c r="F630" s="548"/>
      <c r="G630" s="548"/>
      <c r="H630" s="549"/>
      <c r="I630" s="548"/>
      <c r="J630" s="26"/>
      <c r="K630" s="410"/>
      <c r="L630" s="26"/>
      <c r="M630" s="26"/>
      <c r="N630" s="26"/>
      <c r="O630" s="26"/>
      <c r="P630" s="26"/>
      <c r="Q630" s="26"/>
      <c r="R630" s="26"/>
    </row>
    <row r="631" spans="1:18" ht="15.75" customHeight="1">
      <c r="A631" s="26"/>
      <c r="B631" s="438"/>
      <c r="C631" s="26"/>
      <c r="D631" s="405"/>
      <c r="E631" s="548"/>
      <c r="F631" s="548"/>
      <c r="G631" s="548"/>
      <c r="H631" s="549"/>
      <c r="I631" s="548"/>
      <c r="J631" s="26"/>
      <c r="K631" s="410"/>
      <c r="L631" s="26"/>
      <c r="M631" s="26"/>
      <c r="N631" s="26"/>
      <c r="O631" s="26"/>
      <c r="P631" s="26"/>
      <c r="Q631" s="26"/>
      <c r="R631" s="26"/>
    </row>
    <row r="632" spans="1:18" ht="15.75" customHeight="1">
      <c r="A632" s="26"/>
      <c r="B632" s="438"/>
      <c r="C632" s="26"/>
      <c r="D632" s="405"/>
      <c r="E632" s="548"/>
      <c r="F632" s="548"/>
      <c r="G632" s="548"/>
      <c r="H632" s="549"/>
      <c r="I632" s="548"/>
      <c r="J632" s="26"/>
      <c r="K632" s="410"/>
      <c r="L632" s="26"/>
      <c r="M632" s="26"/>
      <c r="N632" s="26"/>
      <c r="O632" s="26"/>
      <c r="P632" s="26"/>
      <c r="Q632" s="26"/>
      <c r="R632" s="26"/>
    </row>
    <row r="633" spans="1:18" ht="15.75" customHeight="1">
      <c r="A633" s="26"/>
      <c r="B633" s="438"/>
      <c r="C633" s="26"/>
      <c r="D633" s="405"/>
      <c r="E633" s="548"/>
      <c r="F633" s="548"/>
      <c r="G633" s="548"/>
      <c r="H633" s="549"/>
      <c r="I633" s="548"/>
      <c r="J633" s="26"/>
      <c r="K633" s="410"/>
      <c r="L633" s="26"/>
      <c r="M633" s="26"/>
      <c r="N633" s="26"/>
      <c r="O633" s="26"/>
      <c r="P633" s="26"/>
      <c r="Q633" s="26"/>
      <c r="R633" s="26"/>
    </row>
    <row r="634" spans="1:18" ht="15.75" customHeight="1">
      <c r="A634" s="26"/>
      <c r="B634" s="438"/>
      <c r="C634" s="26"/>
      <c r="D634" s="405"/>
      <c r="E634" s="548"/>
      <c r="F634" s="548"/>
      <c r="G634" s="548"/>
      <c r="H634" s="549"/>
      <c r="I634" s="548"/>
      <c r="J634" s="26"/>
      <c r="K634" s="410"/>
      <c r="L634" s="26"/>
      <c r="M634" s="26"/>
      <c r="N634" s="26"/>
      <c r="O634" s="26"/>
      <c r="P634" s="26"/>
      <c r="Q634" s="26"/>
      <c r="R634" s="26"/>
    </row>
    <row r="635" spans="1:18" ht="15.75" customHeight="1">
      <c r="A635" s="26"/>
      <c r="B635" s="438"/>
      <c r="C635" s="26"/>
      <c r="D635" s="405"/>
      <c r="E635" s="548"/>
      <c r="F635" s="548"/>
      <c r="G635" s="548"/>
      <c r="H635" s="549"/>
      <c r="I635" s="548"/>
      <c r="J635" s="26"/>
      <c r="K635" s="410"/>
      <c r="L635" s="26"/>
      <c r="M635" s="26"/>
      <c r="N635" s="26"/>
      <c r="O635" s="26"/>
      <c r="P635" s="26"/>
      <c r="Q635" s="26"/>
      <c r="R635" s="26"/>
    </row>
    <row r="636" spans="1:18" ht="15.75" customHeight="1">
      <c r="A636" s="26"/>
      <c r="B636" s="438"/>
      <c r="C636" s="26"/>
      <c r="D636" s="405"/>
      <c r="E636" s="548"/>
      <c r="F636" s="548"/>
      <c r="G636" s="548"/>
      <c r="H636" s="549"/>
      <c r="I636" s="548"/>
      <c r="J636" s="26"/>
      <c r="K636" s="410"/>
      <c r="L636" s="26"/>
      <c r="M636" s="26"/>
      <c r="N636" s="26"/>
      <c r="O636" s="26"/>
      <c r="P636" s="26"/>
      <c r="Q636" s="26"/>
      <c r="R636" s="26"/>
    </row>
    <row r="637" spans="1:18" ht="15.75" customHeight="1">
      <c r="A637" s="26"/>
      <c r="B637" s="438"/>
      <c r="C637" s="26"/>
      <c r="D637" s="405"/>
      <c r="E637" s="548"/>
      <c r="F637" s="548"/>
      <c r="G637" s="548"/>
      <c r="H637" s="549"/>
      <c r="I637" s="548"/>
      <c r="J637" s="26"/>
      <c r="K637" s="410"/>
      <c r="L637" s="26"/>
      <c r="M637" s="26"/>
      <c r="N637" s="26"/>
      <c r="O637" s="26"/>
      <c r="P637" s="26"/>
      <c r="Q637" s="26"/>
      <c r="R637" s="26"/>
    </row>
    <row r="638" spans="1:18" ht="15.75" customHeight="1">
      <c r="A638" s="26"/>
      <c r="B638" s="438"/>
      <c r="C638" s="26"/>
      <c r="D638" s="405"/>
      <c r="E638" s="548"/>
      <c r="F638" s="548"/>
      <c r="G638" s="548"/>
      <c r="H638" s="549"/>
      <c r="I638" s="548"/>
      <c r="J638" s="26"/>
      <c r="K638" s="410"/>
      <c r="L638" s="26"/>
      <c r="M638" s="26"/>
      <c r="N638" s="26"/>
      <c r="O638" s="26"/>
      <c r="P638" s="26"/>
      <c r="Q638" s="26"/>
      <c r="R638" s="26"/>
    </row>
    <row r="639" spans="1:18" ht="15.75" customHeight="1">
      <c r="A639" s="26"/>
      <c r="B639" s="438"/>
      <c r="C639" s="26"/>
      <c r="D639" s="405"/>
      <c r="E639" s="548"/>
      <c r="F639" s="548"/>
      <c r="G639" s="548"/>
      <c r="H639" s="549"/>
      <c r="I639" s="548"/>
      <c r="J639" s="26"/>
      <c r="K639" s="410"/>
      <c r="L639" s="26"/>
      <c r="M639" s="26"/>
      <c r="N639" s="26"/>
      <c r="O639" s="26"/>
      <c r="P639" s="26"/>
      <c r="Q639" s="26"/>
      <c r="R639" s="26"/>
    </row>
    <row r="640" spans="1:18" ht="15.75" customHeight="1">
      <c r="A640" s="26"/>
      <c r="B640" s="438"/>
      <c r="C640" s="26"/>
      <c r="D640" s="405"/>
      <c r="E640" s="548"/>
      <c r="F640" s="548"/>
      <c r="G640" s="548"/>
      <c r="H640" s="549"/>
      <c r="I640" s="548"/>
      <c r="J640" s="26"/>
      <c r="K640" s="410"/>
      <c r="L640" s="26"/>
      <c r="M640" s="26"/>
      <c r="N640" s="26"/>
      <c r="O640" s="26"/>
      <c r="P640" s="26"/>
      <c r="Q640" s="26"/>
      <c r="R640" s="26"/>
    </row>
    <row r="641" spans="1:18" ht="15.75" customHeight="1">
      <c r="A641" s="26"/>
      <c r="B641" s="438"/>
      <c r="C641" s="26"/>
      <c r="D641" s="405"/>
      <c r="E641" s="548"/>
      <c r="F641" s="548"/>
      <c r="G641" s="548"/>
      <c r="H641" s="549"/>
      <c r="I641" s="548"/>
      <c r="J641" s="26"/>
      <c r="K641" s="410"/>
      <c r="L641" s="26"/>
      <c r="M641" s="26"/>
      <c r="N641" s="26"/>
      <c r="O641" s="26"/>
      <c r="P641" s="26"/>
      <c r="Q641" s="26"/>
      <c r="R641" s="26"/>
    </row>
    <row r="642" spans="1:18" ht="15.75" customHeight="1">
      <c r="A642" s="26"/>
      <c r="B642" s="438"/>
      <c r="C642" s="26"/>
      <c r="D642" s="405"/>
      <c r="E642" s="548"/>
      <c r="F642" s="548"/>
      <c r="G642" s="548"/>
      <c r="H642" s="549"/>
      <c r="I642" s="548"/>
      <c r="J642" s="26"/>
      <c r="K642" s="410"/>
      <c r="L642" s="26"/>
      <c r="M642" s="26"/>
      <c r="N642" s="26"/>
      <c r="O642" s="26"/>
      <c r="P642" s="26"/>
      <c r="Q642" s="26"/>
      <c r="R642" s="26"/>
    </row>
    <row r="643" spans="1:18" ht="15.75" customHeight="1">
      <c r="A643" s="26"/>
      <c r="B643" s="438"/>
      <c r="C643" s="26"/>
      <c r="D643" s="405"/>
      <c r="E643" s="548"/>
      <c r="F643" s="548"/>
      <c r="G643" s="548"/>
      <c r="H643" s="549"/>
      <c r="I643" s="548"/>
      <c r="J643" s="26"/>
      <c r="K643" s="410"/>
      <c r="L643" s="26"/>
      <c r="M643" s="26"/>
      <c r="N643" s="26"/>
      <c r="O643" s="26"/>
      <c r="P643" s="26"/>
      <c r="Q643" s="26"/>
      <c r="R643" s="26"/>
    </row>
    <row r="644" spans="1:18" ht="15.75" customHeight="1">
      <c r="A644" s="26"/>
      <c r="B644" s="438"/>
      <c r="C644" s="26"/>
      <c r="D644" s="405"/>
      <c r="E644" s="548"/>
      <c r="F644" s="548"/>
      <c r="G644" s="548"/>
      <c r="H644" s="549"/>
      <c r="I644" s="548"/>
      <c r="J644" s="26"/>
      <c r="K644" s="410"/>
      <c r="L644" s="26"/>
      <c r="M644" s="26"/>
      <c r="N644" s="26"/>
      <c r="O644" s="26"/>
      <c r="P644" s="26"/>
      <c r="Q644" s="26"/>
      <c r="R644" s="26"/>
    </row>
    <row r="645" spans="1:18" ht="15.75" customHeight="1">
      <c r="A645" s="26"/>
      <c r="B645" s="438"/>
      <c r="C645" s="26"/>
      <c r="D645" s="405"/>
      <c r="E645" s="548"/>
      <c r="F645" s="548"/>
      <c r="G645" s="548"/>
      <c r="H645" s="549"/>
      <c r="I645" s="548"/>
      <c r="J645" s="26"/>
      <c r="K645" s="410"/>
      <c r="L645" s="26"/>
      <c r="M645" s="26"/>
      <c r="N645" s="26"/>
      <c r="O645" s="26"/>
      <c r="P645" s="26"/>
      <c r="Q645" s="26"/>
      <c r="R645" s="26"/>
    </row>
    <row r="646" spans="1:18" ht="15.75" customHeight="1">
      <c r="A646" s="26"/>
      <c r="B646" s="438"/>
      <c r="C646" s="26"/>
      <c r="D646" s="405"/>
      <c r="E646" s="548"/>
      <c r="F646" s="548"/>
      <c r="G646" s="548"/>
      <c r="H646" s="549"/>
      <c r="I646" s="548"/>
      <c r="J646" s="26"/>
      <c r="K646" s="410"/>
      <c r="L646" s="26"/>
      <c r="M646" s="26"/>
      <c r="N646" s="26"/>
      <c r="O646" s="26"/>
      <c r="P646" s="26"/>
      <c r="Q646" s="26"/>
      <c r="R646" s="26"/>
    </row>
    <row r="647" spans="1:18" ht="15.75" customHeight="1">
      <c r="A647" s="26"/>
      <c r="B647" s="438"/>
      <c r="C647" s="26"/>
      <c r="D647" s="405"/>
      <c r="E647" s="548"/>
      <c r="F647" s="548"/>
      <c r="G647" s="548"/>
      <c r="H647" s="549"/>
      <c r="I647" s="548"/>
      <c r="J647" s="26"/>
      <c r="K647" s="410"/>
      <c r="L647" s="26"/>
      <c r="M647" s="26"/>
      <c r="N647" s="26"/>
      <c r="O647" s="26"/>
      <c r="P647" s="26"/>
      <c r="Q647" s="26"/>
      <c r="R647" s="26"/>
    </row>
    <row r="648" spans="1:18" ht="15.75" customHeight="1">
      <c r="A648" s="26"/>
      <c r="B648" s="438"/>
      <c r="C648" s="26"/>
      <c r="D648" s="405"/>
      <c r="E648" s="548"/>
      <c r="F648" s="548"/>
      <c r="G648" s="548"/>
      <c r="H648" s="549"/>
      <c r="I648" s="548"/>
      <c r="J648" s="26"/>
      <c r="K648" s="410"/>
      <c r="L648" s="26"/>
      <c r="M648" s="26"/>
      <c r="N648" s="26"/>
      <c r="O648" s="26"/>
      <c r="P648" s="26"/>
      <c r="Q648" s="26"/>
      <c r="R648" s="26"/>
    </row>
    <row r="649" spans="1:18" ht="15.75" customHeight="1">
      <c r="A649" s="26"/>
      <c r="B649" s="438"/>
      <c r="C649" s="26"/>
      <c r="D649" s="405"/>
      <c r="E649" s="548"/>
      <c r="F649" s="548"/>
      <c r="G649" s="548"/>
      <c r="H649" s="549"/>
      <c r="I649" s="548"/>
      <c r="J649" s="26"/>
      <c r="K649" s="410"/>
      <c r="L649" s="26"/>
      <c r="M649" s="26"/>
      <c r="N649" s="26"/>
      <c r="O649" s="26"/>
      <c r="P649" s="26"/>
      <c r="Q649" s="26"/>
      <c r="R649" s="26"/>
    </row>
    <row r="650" spans="1:18" ht="15.75" customHeight="1">
      <c r="A650" s="26"/>
      <c r="B650" s="438"/>
      <c r="C650" s="26"/>
      <c r="D650" s="405"/>
      <c r="E650" s="548"/>
      <c r="F650" s="548"/>
      <c r="G650" s="548"/>
      <c r="H650" s="549"/>
      <c r="I650" s="548"/>
      <c r="J650" s="26"/>
      <c r="K650" s="410"/>
      <c r="L650" s="26"/>
      <c r="M650" s="26"/>
      <c r="N650" s="26"/>
      <c r="O650" s="26"/>
      <c r="P650" s="26"/>
      <c r="Q650" s="26"/>
      <c r="R650" s="26"/>
    </row>
    <row r="651" spans="1:18" ht="15.75" customHeight="1">
      <c r="A651" s="26"/>
      <c r="B651" s="438"/>
      <c r="C651" s="26"/>
      <c r="D651" s="405"/>
      <c r="E651" s="548"/>
      <c r="F651" s="548"/>
      <c r="G651" s="548"/>
      <c r="H651" s="549"/>
      <c r="I651" s="548"/>
      <c r="J651" s="26"/>
      <c r="K651" s="410"/>
      <c r="L651" s="26"/>
      <c r="M651" s="26"/>
      <c r="N651" s="26"/>
      <c r="O651" s="26"/>
      <c r="P651" s="26"/>
      <c r="Q651" s="26"/>
      <c r="R651" s="26"/>
    </row>
    <row r="652" spans="1:18" ht="15.75" customHeight="1">
      <c r="A652" s="26"/>
      <c r="B652" s="438"/>
      <c r="C652" s="26"/>
      <c r="D652" s="405"/>
      <c r="E652" s="548"/>
      <c r="F652" s="548"/>
      <c r="G652" s="548"/>
      <c r="H652" s="549"/>
      <c r="I652" s="548"/>
      <c r="J652" s="26"/>
      <c r="K652" s="410"/>
      <c r="L652" s="26"/>
      <c r="M652" s="26"/>
      <c r="N652" s="26"/>
      <c r="O652" s="26"/>
      <c r="P652" s="26"/>
      <c r="Q652" s="26"/>
      <c r="R652" s="26"/>
    </row>
    <row r="653" spans="1:18" ht="15.75" customHeight="1">
      <c r="A653" s="26"/>
      <c r="B653" s="438"/>
      <c r="C653" s="26"/>
      <c r="D653" s="405"/>
      <c r="E653" s="548"/>
      <c r="F653" s="548"/>
      <c r="G653" s="548"/>
      <c r="H653" s="549"/>
      <c r="I653" s="548"/>
      <c r="J653" s="26"/>
      <c r="K653" s="410"/>
      <c r="L653" s="26"/>
      <c r="M653" s="26"/>
      <c r="N653" s="26"/>
      <c r="O653" s="26"/>
      <c r="P653" s="26"/>
      <c r="Q653" s="26"/>
      <c r="R653" s="26"/>
    </row>
    <row r="654" spans="1:18" ht="15.75" customHeight="1">
      <c r="A654" s="26"/>
      <c r="B654" s="438"/>
      <c r="C654" s="26"/>
      <c r="D654" s="405"/>
      <c r="E654" s="548"/>
      <c r="F654" s="548"/>
      <c r="G654" s="548"/>
      <c r="H654" s="549"/>
      <c r="I654" s="548"/>
      <c r="J654" s="26"/>
      <c r="K654" s="410"/>
      <c r="L654" s="26"/>
      <c r="M654" s="26"/>
      <c r="N654" s="26"/>
      <c r="O654" s="26"/>
      <c r="P654" s="26"/>
      <c r="Q654" s="26"/>
      <c r="R654" s="26"/>
    </row>
    <row r="655" spans="1:18" ht="15.75" customHeight="1">
      <c r="A655" s="26"/>
      <c r="B655" s="438"/>
      <c r="C655" s="26"/>
      <c r="D655" s="405"/>
      <c r="E655" s="548"/>
      <c r="F655" s="548"/>
      <c r="G655" s="548"/>
      <c r="H655" s="549"/>
      <c r="I655" s="548"/>
      <c r="J655" s="26"/>
      <c r="K655" s="410"/>
      <c r="L655" s="26"/>
      <c r="M655" s="26"/>
      <c r="N655" s="26"/>
      <c r="O655" s="26"/>
      <c r="P655" s="26"/>
      <c r="Q655" s="26"/>
      <c r="R655" s="26"/>
    </row>
    <row r="656" spans="1:18" ht="15.75" customHeight="1">
      <c r="A656" s="26"/>
      <c r="B656" s="438"/>
      <c r="C656" s="26"/>
      <c r="D656" s="405"/>
      <c r="E656" s="548"/>
      <c r="F656" s="548"/>
      <c r="G656" s="548"/>
      <c r="H656" s="549"/>
      <c r="I656" s="548"/>
      <c r="J656" s="26"/>
      <c r="K656" s="410"/>
      <c r="L656" s="26"/>
      <c r="M656" s="26"/>
      <c r="N656" s="26"/>
      <c r="O656" s="26"/>
      <c r="P656" s="26"/>
      <c r="Q656" s="26"/>
      <c r="R656" s="26"/>
    </row>
    <row r="657" spans="1:18" ht="15.75" customHeight="1">
      <c r="A657" s="26"/>
      <c r="B657" s="438"/>
      <c r="C657" s="26"/>
      <c r="D657" s="405"/>
      <c r="E657" s="548"/>
      <c r="F657" s="548"/>
      <c r="G657" s="548"/>
      <c r="H657" s="549"/>
      <c r="I657" s="548"/>
      <c r="J657" s="26"/>
      <c r="K657" s="410"/>
      <c r="L657" s="26"/>
      <c r="M657" s="26"/>
      <c r="N657" s="26"/>
      <c r="O657" s="26"/>
      <c r="P657" s="26"/>
      <c r="Q657" s="26"/>
      <c r="R657" s="26"/>
    </row>
    <row r="658" spans="1:18" ht="15.75" customHeight="1">
      <c r="A658" s="26"/>
      <c r="B658" s="438"/>
      <c r="C658" s="26"/>
      <c r="D658" s="405"/>
      <c r="E658" s="548"/>
      <c r="F658" s="548"/>
      <c r="G658" s="548"/>
      <c r="H658" s="549"/>
      <c r="I658" s="548"/>
      <c r="J658" s="26"/>
      <c r="K658" s="410"/>
      <c r="L658" s="26"/>
      <c r="M658" s="26"/>
      <c r="N658" s="26"/>
      <c r="O658" s="26"/>
      <c r="P658" s="26"/>
      <c r="Q658" s="26"/>
      <c r="R658" s="26"/>
    </row>
    <row r="659" spans="1:18" ht="15.75" customHeight="1">
      <c r="A659" s="26"/>
      <c r="B659" s="438"/>
      <c r="C659" s="26"/>
      <c r="D659" s="405"/>
      <c r="E659" s="548"/>
      <c r="F659" s="548"/>
      <c r="G659" s="548"/>
      <c r="H659" s="549"/>
      <c r="I659" s="548"/>
      <c r="J659" s="26"/>
      <c r="K659" s="410"/>
      <c r="L659" s="26"/>
      <c r="M659" s="26"/>
      <c r="N659" s="26"/>
      <c r="O659" s="26"/>
      <c r="P659" s="26"/>
      <c r="Q659" s="26"/>
      <c r="R659" s="26"/>
    </row>
    <row r="660" spans="1:18" ht="15.75" customHeight="1">
      <c r="A660" s="26"/>
      <c r="B660" s="438"/>
      <c r="C660" s="26"/>
      <c r="D660" s="405"/>
      <c r="E660" s="548"/>
      <c r="F660" s="548"/>
      <c r="G660" s="548"/>
      <c r="H660" s="549"/>
      <c r="I660" s="548"/>
      <c r="J660" s="26"/>
      <c r="K660" s="410"/>
      <c r="L660" s="26"/>
      <c r="M660" s="26"/>
      <c r="N660" s="26"/>
      <c r="O660" s="26"/>
      <c r="P660" s="26"/>
      <c r="Q660" s="26"/>
      <c r="R660" s="26"/>
    </row>
    <row r="661" spans="1:18" ht="15.75" customHeight="1">
      <c r="A661" s="26"/>
      <c r="B661" s="438"/>
      <c r="C661" s="26"/>
      <c r="D661" s="405"/>
      <c r="E661" s="548"/>
      <c r="F661" s="548"/>
      <c r="G661" s="548"/>
      <c r="H661" s="549"/>
      <c r="I661" s="548"/>
      <c r="J661" s="26"/>
      <c r="K661" s="410"/>
      <c r="L661" s="26"/>
      <c r="M661" s="26"/>
      <c r="N661" s="26"/>
      <c r="O661" s="26"/>
      <c r="P661" s="26"/>
      <c r="Q661" s="26"/>
      <c r="R661" s="26"/>
    </row>
    <row r="662" spans="1:18" ht="15.75" customHeight="1">
      <c r="A662" s="26"/>
      <c r="B662" s="438"/>
      <c r="C662" s="26"/>
      <c r="D662" s="405"/>
      <c r="E662" s="548"/>
      <c r="F662" s="548"/>
      <c r="G662" s="548"/>
      <c r="H662" s="549"/>
      <c r="I662" s="548"/>
      <c r="J662" s="26"/>
      <c r="K662" s="410"/>
      <c r="L662" s="26"/>
      <c r="M662" s="26"/>
      <c r="N662" s="26"/>
      <c r="O662" s="26"/>
      <c r="P662" s="26"/>
      <c r="Q662" s="26"/>
      <c r="R662" s="26"/>
    </row>
    <row r="663" spans="1:18" ht="15.75" customHeight="1">
      <c r="A663" s="26"/>
      <c r="B663" s="438"/>
      <c r="C663" s="26"/>
      <c r="D663" s="405"/>
      <c r="E663" s="548"/>
      <c r="F663" s="548"/>
      <c r="G663" s="548"/>
      <c r="H663" s="549"/>
      <c r="I663" s="548"/>
      <c r="J663" s="26"/>
      <c r="K663" s="410"/>
      <c r="L663" s="26"/>
      <c r="M663" s="26"/>
      <c r="N663" s="26"/>
      <c r="O663" s="26"/>
      <c r="P663" s="26"/>
      <c r="Q663" s="26"/>
      <c r="R663" s="26"/>
    </row>
    <row r="664" spans="1:18" ht="15.75" customHeight="1">
      <c r="A664" s="26"/>
      <c r="B664" s="438"/>
      <c r="C664" s="26"/>
      <c r="D664" s="405"/>
      <c r="E664" s="548"/>
      <c r="F664" s="548"/>
      <c r="G664" s="548"/>
      <c r="H664" s="549"/>
      <c r="I664" s="548"/>
      <c r="J664" s="26"/>
      <c r="K664" s="410"/>
      <c r="L664" s="26"/>
      <c r="M664" s="26"/>
      <c r="N664" s="26"/>
      <c r="O664" s="26"/>
      <c r="P664" s="26"/>
      <c r="Q664" s="26"/>
      <c r="R664" s="26"/>
    </row>
    <row r="665" spans="1:18" ht="15.75" customHeight="1">
      <c r="A665" s="26"/>
      <c r="B665" s="438"/>
      <c r="C665" s="26"/>
      <c r="D665" s="405"/>
      <c r="E665" s="548"/>
      <c r="F665" s="548"/>
      <c r="G665" s="548"/>
      <c r="H665" s="549"/>
      <c r="I665" s="548"/>
      <c r="J665" s="26"/>
      <c r="K665" s="410"/>
      <c r="L665" s="26"/>
      <c r="M665" s="26"/>
      <c r="N665" s="26"/>
      <c r="O665" s="26"/>
      <c r="P665" s="26"/>
      <c r="Q665" s="26"/>
      <c r="R665" s="26"/>
    </row>
    <row r="666" spans="1:18" ht="15.75" customHeight="1">
      <c r="A666" s="26"/>
      <c r="B666" s="438"/>
      <c r="C666" s="26"/>
      <c r="D666" s="405"/>
      <c r="E666" s="548"/>
      <c r="F666" s="548"/>
      <c r="G666" s="548"/>
      <c r="H666" s="549"/>
      <c r="I666" s="548"/>
      <c r="J666" s="26"/>
      <c r="K666" s="410"/>
      <c r="L666" s="26"/>
      <c r="M666" s="26"/>
      <c r="N666" s="26"/>
      <c r="O666" s="26"/>
      <c r="P666" s="26"/>
      <c r="Q666" s="26"/>
      <c r="R666" s="26"/>
    </row>
    <row r="667" spans="1:18" ht="15.75" customHeight="1">
      <c r="A667" s="26"/>
      <c r="B667" s="438"/>
      <c r="C667" s="26"/>
      <c r="D667" s="405"/>
      <c r="E667" s="548"/>
      <c r="F667" s="548"/>
      <c r="G667" s="548"/>
      <c r="H667" s="549"/>
      <c r="I667" s="548"/>
      <c r="J667" s="26"/>
      <c r="K667" s="410"/>
      <c r="L667" s="26"/>
      <c r="M667" s="26"/>
      <c r="N667" s="26"/>
      <c r="O667" s="26"/>
      <c r="P667" s="26"/>
      <c r="Q667" s="26"/>
      <c r="R667" s="26"/>
    </row>
    <row r="668" spans="1:18" ht="15.75" customHeight="1">
      <c r="A668" s="26"/>
      <c r="B668" s="438"/>
      <c r="C668" s="26"/>
      <c r="D668" s="405"/>
      <c r="E668" s="548"/>
      <c r="F668" s="548"/>
      <c r="G668" s="548"/>
      <c r="H668" s="549"/>
      <c r="I668" s="548"/>
      <c r="J668" s="26"/>
      <c r="K668" s="410"/>
      <c r="L668" s="26"/>
      <c r="M668" s="26"/>
      <c r="N668" s="26"/>
      <c r="O668" s="26"/>
      <c r="P668" s="26"/>
      <c r="Q668" s="26"/>
      <c r="R668" s="26"/>
    </row>
    <row r="669" spans="1:18" ht="15.75" customHeight="1">
      <c r="A669" s="26"/>
      <c r="B669" s="438"/>
      <c r="C669" s="26"/>
      <c r="D669" s="405"/>
      <c r="E669" s="548"/>
      <c r="F669" s="548"/>
      <c r="G669" s="548"/>
      <c r="H669" s="549"/>
      <c r="I669" s="548"/>
      <c r="J669" s="26"/>
      <c r="K669" s="410"/>
      <c r="L669" s="26"/>
      <c r="M669" s="26"/>
      <c r="N669" s="26"/>
      <c r="O669" s="26"/>
      <c r="P669" s="26"/>
      <c r="Q669" s="26"/>
      <c r="R669" s="26"/>
    </row>
    <row r="670" spans="1:18" ht="15.75" customHeight="1">
      <c r="A670" s="26"/>
      <c r="B670" s="438"/>
      <c r="C670" s="26"/>
      <c r="D670" s="405"/>
      <c r="E670" s="548"/>
      <c r="F670" s="548"/>
      <c r="G670" s="548"/>
      <c r="H670" s="549"/>
      <c r="I670" s="548"/>
      <c r="J670" s="26"/>
      <c r="K670" s="410"/>
      <c r="L670" s="26"/>
      <c r="M670" s="26"/>
      <c r="N670" s="26"/>
      <c r="O670" s="26"/>
      <c r="P670" s="26"/>
      <c r="Q670" s="26"/>
      <c r="R670" s="26"/>
    </row>
    <row r="671" spans="1:18" ht="15.75" customHeight="1">
      <c r="A671" s="26"/>
      <c r="B671" s="438"/>
      <c r="C671" s="26"/>
      <c r="D671" s="405"/>
      <c r="E671" s="548"/>
      <c r="F671" s="548"/>
      <c r="G671" s="548"/>
      <c r="H671" s="549"/>
      <c r="I671" s="548"/>
      <c r="J671" s="26"/>
      <c r="K671" s="410"/>
      <c r="L671" s="26"/>
      <c r="M671" s="26"/>
      <c r="N671" s="26"/>
      <c r="O671" s="26"/>
      <c r="P671" s="26"/>
      <c r="Q671" s="26"/>
      <c r="R671" s="26"/>
    </row>
    <row r="672" spans="1:18" ht="15.75" customHeight="1">
      <c r="A672" s="26"/>
      <c r="B672" s="438"/>
      <c r="C672" s="26"/>
      <c r="D672" s="405"/>
      <c r="E672" s="548"/>
      <c r="F672" s="548"/>
      <c r="G672" s="548"/>
      <c r="H672" s="549"/>
      <c r="I672" s="548"/>
      <c r="J672" s="26"/>
      <c r="K672" s="410"/>
      <c r="L672" s="26"/>
      <c r="M672" s="26"/>
      <c r="N672" s="26"/>
      <c r="O672" s="26"/>
      <c r="P672" s="26"/>
      <c r="Q672" s="26"/>
      <c r="R672" s="26"/>
    </row>
    <row r="673" spans="1:18" ht="15.75" customHeight="1">
      <c r="A673" s="26"/>
      <c r="B673" s="438"/>
      <c r="C673" s="26"/>
      <c r="D673" s="405"/>
      <c r="E673" s="548"/>
      <c r="F673" s="548"/>
      <c r="G673" s="548"/>
      <c r="H673" s="549"/>
      <c r="I673" s="548"/>
      <c r="J673" s="26"/>
      <c r="K673" s="410"/>
      <c r="L673" s="26"/>
      <c r="M673" s="26"/>
      <c r="N673" s="26"/>
      <c r="O673" s="26"/>
      <c r="P673" s="26"/>
      <c r="Q673" s="26"/>
      <c r="R673" s="26"/>
    </row>
    <row r="674" spans="1:18" ht="15.75" customHeight="1">
      <c r="A674" s="26"/>
      <c r="B674" s="438"/>
      <c r="C674" s="26"/>
      <c r="D674" s="405"/>
      <c r="E674" s="548"/>
      <c r="F674" s="548"/>
      <c r="G674" s="548"/>
      <c r="H674" s="549"/>
      <c r="I674" s="548"/>
      <c r="J674" s="26"/>
      <c r="K674" s="410"/>
      <c r="L674" s="26"/>
      <c r="M674" s="26"/>
      <c r="N674" s="26"/>
      <c r="O674" s="26"/>
      <c r="P674" s="26"/>
      <c r="Q674" s="26"/>
      <c r="R674" s="26"/>
    </row>
    <row r="675" spans="1:18" ht="15.75" customHeight="1">
      <c r="A675" s="26"/>
      <c r="B675" s="438"/>
      <c r="C675" s="26"/>
      <c r="D675" s="405"/>
      <c r="E675" s="548"/>
      <c r="F675" s="548"/>
      <c r="G675" s="548"/>
      <c r="H675" s="549"/>
      <c r="I675" s="548"/>
      <c r="J675" s="26"/>
      <c r="K675" s="410"/>
      <c r="L675" s="26"/>
      <c r="M675" s="26"/>
      <c r="N675" s="26"/>
      <c r="O675" s="26"/>
      <c r="P675" s="26"/>
      <c r="Q675" s="26"/>
      <c r="R675" s="26"/>
    </row>
    <row r="676" spans="1:18" ht="15.75" customHeight="1">
      <c r="A676" s="26"/>
      <c r="B676" s="438"/>
      <c r="C676" s="26"/>
      <c r="D676" s="405"/>
      <c r="E676" s="548"/>
      <c r="F676" s="548"/>
      <c r="G676" s="548"/>
      <c r="H676" s="549"/>
      <c r="I676" s="548"/>
      <c r="J676" s="26"/>
      <c r="K676" s="410"/>
      <c r="L676" s="26"/>
      <c r="M676" s="26"/>
      <c r="N676" s="26"/>
      <c r="O676" s="26"/>
      <c r="P676" s="26"/>
      <c r="Q676" s="26"/>
      <c r="R676" s="26"/>
    </row>
    <row r="677" spans="1:18" ht="15.75" customHeight="1">
      <c r="A677" s="26"/>
      <c r="B677" s="438"/>
      <c r="C677" s="26"/>
      <c r="D677" s="405"/>
      <c r="E677" s="548"/>
      <c r="F677" s="548"/>
      <c r="G677" s="548"/>
      <c r="H677" s="549"/>
      <c r="I677" s="548"/>
      <c r="J677" s="26"/>
      <c r="K677" s="410"/>
      <c r="L677" s="26"/>
      <c r="M677" s="26"/>
      <c r="N677" s="26"/>
      <c r="O677" s="26"/>
      <c r="P677" s="26"/>
      <c r="Q677" s="26"/>
      <c r="R677" s="26"/>
    </row>
    <row r="678" spans="1:18" ht="15.75" customHeight="1">
      <c r="A678" s="26"/>
      <c r="B678" s="438"/>
      <c r="C678" s="26"/>
      <c r="D678" s="405"/>
      <c r="E678" s="548"/>
      <c r="F678" s="548"/>
      <c r="G678" s="548"/>
      <c r="H678" s="549"/>
      <c r="I678" s="548"/>
      <c r="J678" s="26"/>
      <c r="K678" s="410"/>
      <c r="L678" s="26"/>
      <c r="M678" s="26"/>
      <c r="N678" s="26"/>
      <c r="O678" s="26"/>
      <c r="P678" s="26"/>
      <c r="Q678" s="26"/>
      <c r="R678" s="26"/>
    </row>
    <row r="679" spans="1:18" ht="15.75" customHeight="1">
      <c r="A679" s="26"/>
      <c r="B679" s="438"/>
      <c r="C679" s="26"/>
      <c r="D679" s="405"/>
      <c r="E679" s="548"/>
      <c r="F679" s="548"/>
      <c r="G679" s="548"/>
      <c r="H679" s="549"/>
      <c r="I679" s="548"/>
      <c r="J679" s="26"/>
      <c r="K679" s="410"/>
      <c r="L679" s="26"/>
      <c r="M679" s="26"/>
      <c r="N679" s="26"/>
      <c r="O679" s="26"/>
      <c r="P679" s="26"/>
      <c r="Q679" s="26"/>
      <c r="R679" s="26"/>
    </row>
    <row r="680" spans="1:18" ht="15.75" customHeight="1">
      <c r="A680" s="26"/>
      <c r="B680" s="438"/>
      <c r="C680" s="26"/>
      <c r="D680" s="405"/>
      <c r="E680" s="548"/>
      <c r="F680" s="548"/>
      <c r="G680" s="548"/>
      <c r="H680" s="549"/>
      <c r="I680" s="548"/>
      <c r="J680" s="26"/>
      <c r="K680" s="410"/>
      <c r="L680" s="26"/>
      <c r="M680" s="26"/>
      <c r="N680" s="26"/>
      <c r="O680" s="26"/>
      <c r="P680" s="26"/>
      <c r="Q680" s="26"/>
      <c r="R680" s="26"/>
    </row>
    <row r="681" spans="1:18" ht="15.75" customHeight="1">
      <c r="A681" s="26"/>
      <c r="B681" s="438"/>
      <c r="C681" s="26"/>
      <c r="D681" s="405"/>
      <c r="E681" s="548"/>
      <c r="F681" s="548"/>
      <c r="G681" s="548"/>
      <c r="H681" s="549"/>
      <c r="I681" s="548"/>
      <c r="J681" s="26"/>
      <c r="K681" s="410"/>
      <c r="L681" s="26"/>
      <c r="M681" s="26"/>
      <c r="N681" s="26"/>
      <c r="O681" s="26"/>
      <c r="P681" s="26"/>
      <c r="Q681" s="26"/>
      <c r="R681" s="26"/>
    </row>
    <row r="682" spans="1:18" ht="15.75" customHeight="1">
      <c r="A682" s="26"/>
      <c r="B682" s="438"/>
      <c r="C682" s="26"/>
      <c r="D682" s="405"/>
      <c r="E682" s="548"/>
      <c r="F682" s="548"/>
      <c r="G682" s="548"/>
      <c r="H682" s="549"/>
      <c r="I682" s="548"/>
      <c r="J682" s="26"/>
      <c r="K682" s="410"/>
      <c r="L682" s="26"/>
      <c r="M682" s="26"/>
      <c r="N682" s="26"/>
      <c r="O682" s="26"/>
      <c r="P682" s="26"/>
      <c r="Q682" s="26"/>
      <c r="R682" s="26"/>
    </row>
    <row r="683" spans="1:18" ht="15.75" customHeight="1">
      <c r="A683" s="26"/>
      <c r="B683" s="438"/>
      <c r="C683" s="26"/>
      <c r="D683" s="405"/>
      <c r="E683" s="548"/>
      <c r="F683" s="548"/>
      <c r="G683" s="548"/>
      <c r="H683" s="549"/>
      <c r="I683" s="548"/>
      <c r="J683" s="26"/>
      <c r="K683" s="410"/>
      <c r="L683" s="26"/>
      <c r="M683" s="26"/>
      <c r="N683" s="26"/>
      <c r="O683" s="26"/>
      <c r="P683" s="26"/>
      <c r="Q683" s="26"/>
      <c r="R683" s="26"/>
    </row>
    <row r="684" spans="1:18" ht="15.75" customHeight="1">
      <c r="A684" s="26"/>
      <c r="B684" s="438"/>
      <c r="C684" s="26"/>
      <c r="D684" s="405"/>
      <c r="E684" s="548"/>
      <c r="F684" s="548"/>
      <c r="G684" s="548"/>
      <c r="H684" s="549"/>
      <c r="I684" s="548"/>
      <c r="J684" s="26"/>
      <c r="K684" s="410"/>
      <c r="L684" s="26"/>
      <c r="M684" s="26"/>
      <c r="N684" s="26"/>
      <c r="O684" s="26"/>
      <c r="P684" s="26"/>
      <c r="Q684" s="26"/>
      <c r="R684" s="26"/>
    </row>
    <row r="685" spans="1:18" ht="15.75" customHeight="1">
      <c r="A685" s="26"/>
      <c r="B685" s="438"/>
      <c r="C685" s="26"/>
      <c r="D685" s="405"/>
      <c r="E685" s="548"/>
      <c r="F685" s="548"/>
      <c r="G685" s="548"/>
      <c r="H685" s="549"/>
      <c r="I685" s="548"/>
      <c r="J685" s="26"/>
      <c r="K685" s="410"/>
      <c r="L685" s="26"/>
      <c r="M685" s="26"/>
      <c r="N685" s="26"/>
      <c r="O685" s="26"/>
      <c r="P685" s="26"/>
      <c r="Q685" s="26"/>
      <c r="R685" s="26"/>
    </row>
    <row r="686" spans="1:18" ht="15.75" customHeight="1">
      <c r="A686" s="26"/>
      <c r="B686" s="438"/>
      <c r="C686" s="26"/>
      <c r="D686" s="405"/>
      <c r="E686" s="548"/>
      <c r="F686" s="548"/>
      <c r="G686" s="548"/>
      <c r="H686" s="549"/>
      <c r="I686" s="548"/>
      <c r="J686" s="26"/>
      <c r="K686" s="410"/>
      <c r="L686" s="26"/>
      <c r="M686" s="26"/>
      <c r="N686" s="26"/>
      <c r="O686" s="26"/>
      <c r="P686" s="26"/>
      <c r="Q686" s="26"/>
      <c r="R686" s="26"/>
    </row>
    <row r="687" spans="1:18" ht="15.75" customHeight="1">
      <c r="A687" s="26"/>
      <c r="B687" s="438"/>
      <c r="C687" s="26"/>
      <c r="D687" s="405"/>
      <c r="E687" s="548"/>
      <c r="F687" s="548"/>
      <c r="G687" s="548"/>
      <c r="H687" s="549"/>
      <c r="I687" s="548"/>
      <c r="J687" s="26"/>
      <c r="K687" s="410"/>
      <c r="L687" s="26"/>
      <c r="M687" s="26"/>
      <c r="N687" s="26"/>
      <c r="O687" s="26"/>
      <c r="P687" s="26"/>
      <c r="Q687" s="26"/>
      <c r="R687" s="26"/>
    </row>
    <row r="688" spans="1:18" ht="15.75" customHeight="1">
      <c r="A688" s="26"/>
      <c r="B688" s="438"/>
      <c r="C688" s="26"/>
      <c r="D688" s="405"/>
      <c r="E688" s="548"/>
      <c r="F688" s="548"/>
      <c r="G688" s="548"/>
      <c r="H688" s="549"/>
      <c r="I688" s="548"/>
      <c r="J688" s="26"/>
      <c r="K688" s="410"/>
      <c r="L688" s="26"/>
      <c r="M688" s="26"/>
      <c r="N688" s="26"/>
      <c r="O688" s="26"/>
      <c r="P688" s="26"/>
      <c r="Q688" s="26"/>
      <c r="R688" s="26"/>
    </row>
    <row r="689" spans="1:18" ht="15.75" customHeight="1">
      <c r="A689" s="26"/>
      <c r="B689" s="438"/>
      <c r="C689" s="26"/>
      <c r="D689" s="405"/>
      <c r="E689" s="548"/>
      <c r="F689" s="548"/>
      <c r="G689" s="548"/>
      <c r="H689" s="549"/>
      <c r="I689" s="548"/>
      <c r="J689" s="26"/>
      <c r="K689" s="410"/>
      <c r="L689" s="26"/>
      <c r="M689" s="26"/>
      <c r="N689" s="26"/>
      <c r="O689" s="26"/>
      <c r="P689" s="26"/>
      <c r="Q689" s="26"/>
      <c r="R689" s="26"/>
    </row>
    <row r="690" spans="1:18" ht="15.75" customHeight="1">
      <c r="A690" s="26"/>
      <c r="B690" s="438"/>
      <c r="C690" s="26"/>
      <c r="D690" s="405"/>
      <c r="E690" s="548"/>
      <c r="F690" s="548"/>
      <c r="G690" s="548"/>
      <c r="H690" s="549"/>
      <c r="I690" s="548"/>
      <c r="J690" s="26"/>
      <c r="K690" s="410"/>
      <c r="L690" s="26"/>
      <c r="M690" s="26"/>
      <c r="N690" s="26"/>
      <c r="O690" s="26"/>
      <c r="P690" s="26"/>
      <c r="Q690" s="26"/>
      <c r="R690" s="26"/>
    </row>
    <row r="691" spans="1:18" ht="15.75" customHeight="1">
      <c r="A691" s="26"/>
      <c r="B691" s="438"/>
      <c r="C691" s="26"/>
      <c r="D691" s="405"/>
      <c r="E691" s="548"/>
      <c r="F691" s="548"/>
      <c r="G691" s="548"/>
      <c r="H691" s="549"/>
      <c r="I691" s="548"/>
      <c r="J691" s="26"/>
      <c r="K691" s="410"/>
      <c r="L691" s="26"/>
      <c r="M691" s="26"/>
      <c r="N691" s="26"/>
      <c r="O691" s="26"/>
      <c r="P691" s="26"/>
      <c r="Q691" s="26"/>
      <c r="R691" s="26"/>
    </row>
    <row r="692" spans="1:18" ht="15.75" customHeight="1">
      <c r="A692" s="26"/>
      <c r="B692" s="438"/>
      <c r="C692" s="26"/>
      <c r="D692" s="405"/>
      <c r="E692" s="548"/>
      <c r="F692" s="548"/>
      <c r="G692" s="548"/>
      <c r="H692" s="549"/>
      <c r="I692" s="548"/>
      <c r="J692" s="26"/>
      <c r="K692" s="410"/>
      <c r="L692" s="26"/>
      <c r="M692" s="26"/>
      <c r="N692" s="26"/>
      <c r="O692" s="26"/>
      <c r="P692" s="26"/>
      <c r="Q692" s="26"/>
      <c r="R692" s="26"/>
    </row>
    <row r="693" spans="1:18" ht="15.75" customHeight="1">
      <c r="A693" s="26"/>
      <c r="B693" s="438"/>
      <c r="C693" s="26"/>
      <c r="D693" s="405"/>
      <c r="E693" s="548"/>
      <c r="F693" s="548"/>
      <c r="G693" s="548"/>
      <c r="H693" s="549"/>
      <c r="I693" s="548"/>
      <c r="J693" s="26"/>
      <c r="K693" s="410"/>
      <c r="L693" s="26"/>
      <c r="M693" s="26"/>
      <c r="N693" s="26"/>
      <c r="O693" s="26"/>
      <c r="P693" s="26"/>
      <c r="Q693" s="26"/>
      <c r="R693" s="26"/>
    </row>
    <row r="694" spans="1:18" ht="15.75" customHeight="1">
      <c r="A694" s="26"/>
      <c r="B694" s="438"/>
      <c r="C694" s="26"/>
      <c r="D694" s="405"/>
      <c r="E694" s="548"/>
      <c r="F694" s="548"/>
      <c r="G694" s="548"/>
      <c r="H694" s="549"/>
      <c r="I694" s="548"/>
      <c r="J694" s="26"/>
      <c r="K694" s="410"/>
      <c r="L694" s="26"/>
      <c r="M694" s="26"/>
      <c r="N694" s="26"/>
      <c r="O694" s="26"/>
      <c r="P694" s="26"/>
      <c r="Q694" s="26"/>
      <c r="R694" s="26"/>
    </row>
    <row r="695" spans="1:18" ht="15.75" customHeight="1">
      <c r="A695" s="26"/>
      <c r="B695" s="438"/>
      <c r="C695" s="26"/>
      <c r="D695" s="405"/>
      <c r="E695" s="548"/>
      <c r="F695" s="548"/>
      <c r="G695" s="548"/>
      <c r="H695" s="549"/>
      <c r="I695" s="548"/>
      <c r="J695" s="26"/>
      <c r="K695" s="410"/>
      <c r="L695" s="26"/>
      <c r="M695" s="26"/>
      <c r="N695" s="26"/>
      <c r="O695" s="26"/>
      <c r="P695" s="26"/>
      <c r="Q695" s="26"/>
      <c r="R695" s="26"/>
    </row>
    <row r="696" spans="1:18" ht="15.75" customHeight="1">
      <c r="A696" s="26"/>
      <c r="B696" s="438"/>
      <c r="C696" s="26"/>
      <c r="D696" s="405"/>
      <c r="E696" s="548"/>
      <c r="F696" s="548"/>
      <c r="G696" s="548"/>
      <c r="H696" s="549"/>
      <c r="I696" s="548"/>
      <c r="J696" s="26"/>
      <c r="K696" s="410"/>
      <c r="L696" s="26"/>
      <c r="M696" s="26"/>
      <c r="N696" s="26"/>
      <c r="O696" s="26"/>
      <c r="P696" s="26"/>
      <c r="Q696" s="26"/>
      <c r="R696" s="26"/>
    </row>
    <row r="697" spans="1:18" ht="15.75" customHeight="1">
      <c r="A697" s="26"/>
      <c r="B697" s="438"/>
      <c r="C697" s="26"/>
      <c r="D697" s="405"/>
      <c r="E697" s="548"/>
      <c r="F697" s="548"/>
      <c r="G697" s="548"/>
      <c r="H697" s="549"/>
      <c r="I697" s="548"/>
      <c r="J697" s="26"/>
      <c r="K697" s="410"/>
      <c r="L697" s="26"/>
      <c r="M697" s="26"/>
      <c r="N697" s="26"/>
      <c r="O697" s="26"/>
      <c r="P697" s="26"/>
      <c r="Q697" s="26"/>
      <c r="R697" s="26"/>
    </row>
    <row r="698" spans="1:18" ht="15.75" customHeight="1">
      <c r="A698" s="26"/>
      <c r="B698" s="438"/>
      <c r="C698" s="26"/>
      <c r="D698" s="405"/>
      <c r="E698" s="548"/>
      <c r="F698" s="548"/>
      <c r="G698" s="548"/>
      <c r="H698" s="549"/>
      <c r="I698" s="548"/>
      <c r="J698" s="26"/>
      <c r="K698" s="410"/>
      <c r="L698" s="26"/>
      <c r="M698" s="26"/>
      <c r="N698" s="26"/>
      <c r="O698" s="26"/>
      <c r="P698" s="26"/>
      <c r="Q698" s="26"/>
      <c r="R698" s="26"/>
    </row>
    <row r="699" spans="1:18" ht="15.75" customHeight="1">
      <c r="A699" s="26"/>
      <c r="B699" s="438"/>
      <c r="C699" s="26"/>
      <c r="D699" s="405"/>
      <c r="E699" s="548"/>
      <c r="F699" s="548"/>
      <c r="G699" s="548"/>
      <c r="H699" s="549"/>
      <c r="I699" s="548"/>
      <c r="J699" s="26"/>
      <c r="K699" s="410"/>
      <c r="L699" s="26"/>
      <c r="M699" s="26"/>
      <c r="N699" s="26"/>
      <c r="O699" s="26"/>
      <c r="P699" s="26"/>
      <c r="Q699" s="26"/>
      <c r="R699" s="26"/>
    </row>
    <row r="700" spans="1:18" ht="15.75" customHeight="1">
      <c r="A700" s="26"/>
      <c r="B700" s="438"/>
      <c r="C700" s="26"/>
      <c r="D700" s="405"/>
      <c r="E700" s="548"/>
      <c r="F700" s="548"/>
      <c r="G700" s="548"/>
      <c r="H700" s="549"/>
      <c r="I700" s="548"/>
      <c r="J700" s="26"/>
      <c r="K700" s="410"/>
      <c r="L700" s="26"/>
      <c r="M700" s="26"/>
      <c r="N700" s="26"/>
      <c r="O700" s="26"/>
      <c r="P700" s="26"/>
      <c r="Q700" s="26"/>
      <c r="R700" s="26"/>
    </row>
    <row r="701" spans="1:18" ht="15.75" customHeight="1">
      <c r="A701" s="26"/>
      <c r="B701" s="438"/>
      <c r="C701" s="26"/>
      <c r="D701" s="405"/>
      <c r="E701" s="548"/>
      <c r="F701" s="548"/>
      <c r="G701" s="548"/>
      <c r="H701" s="549"/>
      <c r="I701" s="548"/>
      <c r="J701" s="26"/>
      <c r="K701" s="410"/>
      <c r="L701" s="26"/>
      <c r="M701" s="26"/>
      <c r="N701" s="26"/>
      <c r="O701" s="26"/>
      <c r="P701" s="26"/>
      <c r="Q701" s="26"/>
      <c r="R701" s="26"/>
    </row>
    <row r="702" spans="1:18" ht="15.75" customHeight="1">
      <c r="A702" s="26"/>
      <c r="B702" s="438"/>
      <c r="C702" s="26"/>
      <c r="D702" s="405"/>
      <c r="E702" s="548"/>
      <c r="F702" s="548"/>
      <c r="G702" s="548"/>
      <c r="H702" s="549"/>
      <c r="I702" s="548"/>
      <c r="J702" s="26"/>
      <c r="K702" s="410"/>
      <c r="L702" s="26"/>
      <c r="M702" s="26"/>
      <c r="N702" s="26"/>
      <c r="O702" s="26"/>
      <c r="P702" s="26"/>
      <c r="Q702" s="26"/>
      <c r="R702" s="26"/>
    </row>
    <row r="703" spans="1:18" ht="15.75" customHeight="1">
      <c r="A703" s="26"/>
      <c r="B703" s="438"/>
      <c r="C703" s="26"/>
      <c r="D703" s="405"/>
      <c r="E703" s="548"/>
      <c r="F703" s="548"/>
      <c r="G703" s="548"/>
      <c r="H703" s="549"/>
      <c r="I703" s="548"/>
      <c r="J703" s="26"/>
      <c r="K703" s="410"/>
      <c r="L703" s="26"/>
      <c r="M703" s="26"/>
      <c r="N703" s="26"/>
      <c r="O703" s="26"/>
      <c r="P703" s="26"/>
      <c r="Q703" s="26"/>
      <c r="R703" s="26"/>
    </row>
    <row r="704" spans="1:18" ht="15.75" customHeight="1">
      <c r="A704" s="26"/>
      <c r="B704" s="438"/>
      <c r="C704" s="26"/>
      <c r="D704" s="405"/>
      <c r="E704" s="548"/>
      <c r="F704" s="548"/>
      <c r="G704" s="548"/>
      <c r="H704" s="549"/>
      <c r="I704" s="548"/>
      <c r="J704" s="26"/>
      <c r="K704" s="410"/>
      <c r="L704" s="26"/>
      <c r="M704" s="26"/>
      <c r="N704" s="26"/>
      <c r="O704" s="26"/>
      <c r="P704" s="26"/>
      <c r="Q704" s="26"/>
      <c r="R704" s="26"/>
    </row>
    <row r="705" spans="1:18" ht="15.75" customHeight="1">
      <c r="A705" s="26"/>
      <c r="B705" s="438"/>
      <c r="C705" s="26"/>
      <c r="D705" s="405"/>
      <c r="E705" s="548"/>
      <c r="F705" s="548"/>
      <c r="G705" s="548"/>
      <c r="H705" s="549"/>
      <c r="I705" s="548"/>
      <c r="J705" s="26"/>
      <c r="K705" s="410"/>
      <c r="L705" s="26"/>
      <c r="M705" s="26"/>
      <c r="N705" s="26"/>
      <c r="O705" s="26"/>
      <c r="P705" s="26"/>
      <c r="Q705" s="26"/>
      <c r="R705" s="26"/>
    </row>
    <row r="706" spans="1:18" ht="15.75" customHeight="1">
      <c r="A706" s="26"/>
      <c r="B706" s="438"/>
      <c r="C706" s="26"/>
      <c r="D706" s="405"/>
      <c r="E706" s="548"/>
      <c r="F706" s="548"/>
      <c r="G706" s="548"/>
      <c r="H706" s="549"/>
      <c r="I706" s="548"/>
      <c r="J706" s="26"/>
      <c r="K706" s="410"/>
      <c r="L706" s="26"/>
      <c r="M706" s="26"/>
      <c r="N706" s="26"/>
      <c r="O706" s="26"/>
      <c r="P706" s="26"/>
      <c r="Q706" s="26"/>
      <c r="R706" s="26"/>
    </row>
    <row r="707" spans="1:18" ht="15.75" customHeight="1">
      <c r="A707" s="26"/>
      <c r="B707" s="438"/>
      <c r="C707" s="26"/>
      <c r="D707" s="405"/>
      <c r="E707" s="548"/>
      <c r="F707" s="548"/>
      <c r="G707" s="548"/>
      <c r="H707" s="549"/>
      <c r="I707" s="548"/>
      <c r="J707" s="26"/>
      <c r="K707" s="410"/>
      <c r="L707" s="26"/>
      <c r="M707" s="26"/>
      <c r="N707" s="26"/>
      <c r="O707" s="26"/>
      <c r="P707" s="26"/>
      <c r="Q707" s="26"/>
      <c r="R707" s="26"/>
    </row>
    <row r="708" spans="1:18" ht="15.75" customHeight="1">
      <c r="A708" s="26"/>
      <c r="B708" s="438"/>
      <c r="C708" s="26"/>
      <c r="D708" s="405"/>
      <c r="E708" s="548"/>
      <c r="F708" s="548"/>
      <c r="G708" s="548"/>
      <c r="H708" s="549"/>
      <c r="I708" s="548"/>
      <c r="J708" s="26"/>
      <c r="K708" s="410"/>
      <c r="L708" s="26"/>
      <c r="M708" s="26"/>
      <c r="N708" s="26"/>
      <c r="O708" s="26"/>
      <c r="P708" s="26"/>
      <c r="Q708" s="26"/>
      <c r="R708" s="26"/>
    </row>
    <row r="709" spans="1:18" ht="15.75" customHeight="1">
      <c r="A709" s="26"/>
      <c r="B709" s="438"/>
      <c r="C709" s="26"/>
      <c r="D709" s="405"/>
      <c r="E709" s="548"/>
      <c r="F709" s="548"/>
      <c r="G709" s="548"/>
      <c r="H709" s="549"/>
      <c r="I709" s="548"/>
      <c r="J709" s="26"/>
      <c r="K709" s="410"/>
      <c r="L709" s="26"/>
      <c r="M709" s="26"/>
      <c r="N709" s="26"/>
      <c r="O709" s="26"/>
      <c r="P709" s="26"/>
      <c r="Q709" s="26"/>
      <c r="R709" s="26"/>
    </row>
    <row r="710" spans="1:18" ht="15.75" customHeight="1">
      <c r="A710" s="26"/>
      <c r="B710" s="438"/>
      <c r="C710" s="26"/>
      <c r="D710" s="405"/>
      <c r="E710" s="548"/>
      <c r="F710" s="548"/>
      <c r="G710" s="548"/>
      <c r="H710" s="549"/>
      <c r="I710" s="548"/>
      <c r="J710" s="26"/>
      <c r="K710" s="410"/>
      <c r="L710" s="26"/>
      <c r="M710" s="26"/>
      <c r="N710" s="26"/>
      <c r="O710" s="26"/>
      <c r="P710" s="26"/>
      <c r="Q710" s="26"/>
      <c r="R710" s="26"/>
    </row>
    <row r="711" spans="1:18" ht="15.75" customHeight="1">
      <c r="A711" s="26"/>
      <c r="B711" s="438"/>
      <c r="C711" s="26"/>
      <c r="D711" s="405"/>
      <c r="E711" s="548"/>
      <c r="F711" s="548"/>
      <c r="G711" s="548"/>
      <c r="H711" s="549"/>
      <c r="I711" s="548"/>
      <c r="J711" s="26"/>
      <c r="K711" s="410"/>
      <c r="L711" s="26"/>
      <c r="M711" s="26"/>
      <c r="N711" s="26"/>
      <c r="O711" s="26"/>
      <c r="P711" s="26"/>
      <c r="Q711" s="26"/>
      <c r="R711" s="26"/>
    </row>
    <row r="712" spans="1:18" ht="15.75" customHeight="1">
      <c r="A712" s="26"/>
      <c r="B712" s="438"/>
      <c r="C712" s="26"/>
      <c r="D712" s="405"/>
      <c r="E712" s="548"/>
      <c r="F712" s="548"/>
      <c r="G712" s="548"/>
      <c r="H712" s="549"/>
      <c r="I712" s="548"/>
      <c r="J712" s="26"/>
      <c r="K712" s="410"/>
      <c r="L712" s="26"/>
      <c r="M712" s="26"/>
      <c r="N712" s="26"/>
      <c r="O712" s="26"/>
      <c r="P712" s="26"/>
      <c r="Q712" s="26"/>
      <c r="R712" s="26"/>
    </row>
    <row r="713" spans="1:18" ht="15.75" customHeight="1">
      <c r="A713" s="26"/>
      <c r="B713" s="438"/>
      <c r="C713" s="26"/>
      <c r="D713" s="405"/>
      <c r="E713" s="548"/>
      <c r="F713" s="548"/>
      <c r="G713" s="548"/>
      <c r="H713" s="549"/>
      <c r="I713" s="548"/>
      <c r="J713" s="26"/>
      <c r="K713" s="410"/>
      <c r="L713" s="26"/>
      <c r="M713" s="26"/>
      <c r="N713" s="26"/>
      <c r="O713" s="26"/>
      <c r="P713" s="26"/>
      <c r="Q713" s="26"/>
      <c r="R713" s="26"/>
    </row>
    <row r="714" spans="1:18" ht="15.75" customHeight="1">
      <c r="A714" s="26"/>
      <c r="B714" s="438"/>
      <c r="C714" s="26"/>
      <c r="D714" s="405"/>
      <c r="E714" s="548"/>
      <c r="F714" s="548"/>
      <c r="G714" s="548"/>
      <c r="H714" s="549"/>
      <c r="I714" s="548"/>
      <c r="J714" s="26"/>
      <c r="K714" s="410"/>
      <c r="L714" s="26"/>
      <c r="M714" s="26"/>
      <c r="N714" s="26"/>
      <c r="O714" s="26"/>
      <c r="P714" s="26"/>
      <c r="Q714" s="26"/>
      <c r="R714" s="26"/>
    </row>
    <row r="715" spans="1:18" ht="15.75" customHeight="1">
      <c r="A715" s="26"/>
      <c r="B715" s="438"/>
      <c r="C715" s="26"/>
      <c r="D715" s="405"/>
      <c r="E715" s="548"/>
      <c r="F715" s="548"/>
      <c r="G715" s="548"/>
      <c r="H715" s="549"/>
      <c r="I715" s="548"/>
      <c r="J715" s="26"/>
      <c r="K715" s="410"/>
      <c r="L715" s="26"/>
      <c r="M715" s="26"/>
      <c r="N715" s="26"/>
      <c r="O715" s="26"/>
      <c r="P715" s="26"/>
      <c r="Q715" s="26"/>
      <c r="R715" s="26"/>
    </row>
    <row r="716" spans="1:18" ht="15.75" customHeight="1">
      <c r="A716" s="26"/>
      <c r="B716" s="438"/>
      <c r="C716" s="26"/>
      <c r="D716" s="405"/>
      <c r="E716" s="548"/>
      <c r="F716" s="548"/>
      <c r="G716" s="548"/>
      <c r="H716" s="549"/>
      <c r="I716" s="548"/>
      <c r="J716" s="26"/>
      <c r="K716" s="410"/>
      <c r="L716" s="26"/>
      <c r="M716" s="26"/>
      <c r="N716" s="26"/>
      <c r="O716" s="26"/>
      <c r="P716" s="26"/>
      <c r="Q716" s="26"/>
      <c r="R716" s="26"/>
    </row>
    <row r="717" spans="1:18" ht="15.75" customHeight="1">
      <c r="A717" s="26"/>
      <c r="B717" s="438"/>
      <c r="C717" s="26"/>
      <c r="D717" s="405"/>
      <c r="E717" s="548"/>
      <c r="F717" s="548"/>
      <c r="G717" s="548"/>
      <c r="H717" s="549"/>
      <c r="I717" s="548"/>
      <c r="J717" s="26"/>
      <c r="K717" s="410"/>
      <c r="L717" s="26"/>
      <c r="M717" s="26"/>
      <c r="N717" s="26"/>
      <c r="O717" s="26"/>
      <c r="P717" s="26"/>
      <c r="Q717" s="26"/>
      <c r="R717" s="26"/>
    </row>
    <row r="718" spans="1:18" ht="15.75" customHeight="1">
      <c r="A718" s="26"/>
      <c r="B718" s="438"/>
      <c r="C718" s="26"/>
      <c r="D718" s="405"/>
      <c r="E718" s="548"/>
      <c r="F718" s="548"/>
      <c r="G718" s="548"/>
      <c r="H718" s="549"/>
      <c r="I718" s="548"/>
      <c r="J718" s="26"/>
      <c r="K718" s="410"/>
      <c r="L718" s="26"/>
      <c r="M718" s="26"/>
      <c r="N718" s="26"/>
      <c r="O718" s="26"/>
      <c r="P718" s="26"/>
      <c r="Q718" s="26"/>
      <c r="R718" s="26"/>
    </row>
    <row r="719" spans="1:18" ht="15.75" customHeight="1">
      <c r="A719" s="26"/>
      <c r="B719" s="438"/>
      <c r="C719" s="26"/>
      <c r="D719" s="405"/>
      <c r="E719" s="548"/>
      <c r="F719" s="548"/>
      <c r="G719" s="548"/>
      <c r="H719" s="549"/>
      <c r="I719" s="548"/>
      <c r="J719" s="26"/>
      <c r="K719" s="410"/>
      <c r="L719" s="26"/>
      <c r="M719" s="26"/>
      <c r="N719" s="26"/>
      <c r="O719" s="26"/>
      <c r="P719" s="26"/>
      <c r="Q719" s="26"/>
      <c r="R719" s="26"/>
    </row>
    <row r="720" spans="1:18" ht="15.75" customHeight="1">
      <c r="A720" s="26"/>
      <c r="B720" s="438"/>
      <c r="C720" s="26"/>
      <c r="D720" s="405"/>
      <c r="E720" s="548"/>
      <c r="F720" s="548"/>
      <c r="G720" s="548"/>
      <c r="H720" s="549"/>
      <c r="I720" s="548"/>
      <c r="J720" s="26"/>
      <c r="K720" s="410"/>
      <c r="L720" s="26"/>
      <c r="M720" s="26"/>
      <c r="N720" s="26"/>
      <c r="O720" s="26"/>
      <c r="P720" s="26"/>
      <c r="Q720" s="26"/>
      <c r="R720" s="26"/>
    </row>
    <row r="721" spans="1:18" ht="15.75" customHeight="1">
      <c r="A721" s="26"/>
      <c r="B721" s="438"/>
      <c r="C721" s="26"/>
      <c r="D721" s="405"/>
      <c r="E721" s="548"/>
      <c r="F721" s="548"/>
      <c r="G721" s="548"/>
      <c r="H721" s="549"/>
      <c r="I721" s="548"/>
      <c r="J721" s="26"/>
      <c r="K721" s="410"/>
      <c r="L721" s="26"/>
      <c r="M721" s="26"/>
      <c r="N721" s="26"/>
      <c r="O721" s="26"/>
      <c r="P721" s="26"/>
      <c r="Q721" s="26"/>
      <c r="R721" s="26"/>
    </row>
    <row r="722" spans="1:18" ht="15.75" customHeight="1">
      <c r="A722" s="26"/>
      <c r="B722" s="438"/>
      <c r="C722" s="26"/>
      <c r="D722" s="405"/>
      <c r="E722" s="548"/>
      <c r="F722" s="548"/>
      <c r="G722" s="548"/>
      <c r="H722" s="549"/>
      <c r="I722" s="548"/>
      <c r="J722" s="26"/>
      <c r="K722" s="410"/>
      <c r="L722" s="26"/>
      <c r="M722" s="26"/>
      <c r="N722" s="26"/>
      <c r="O722" s="26"/>
      <c r="P722" s="26"/>
      <c r="Q722" s="26"/>
      <c r="R722" s="26"/>
    </row>
    <row r="723" spans="1:18" ht="15.75" customHeight="1">
      <c r="A723" s="26"/>
      <c r="B723" s="438"/>
      <c r="C723" s="26"/>
      <c r="D723" s="405"/>
      <c r="E723" s="548"/>
      <c r="F723" s="548"/>
      <c r="G723" s="548"/>
      <c r="H723" s="549"/>
      <c r="I723" s="548"/>
      <c r="J723" s="26"/>
      <c r="K723" s="410"/>
      <c r="L723" s="26"/>
      <c r="M723" s="26"/>
      <c r="N723" s="26"/>
      <c r="O723" s="26"/>
      <c r="P723" s="26"/>
      <c r="Q723" s="26"/>
      <c r="R723" s="26"/>
    </row>
    <row r="724" spans="1:18" ht="15.75" customHeight="1">
      <c r="A724" s="26"/>
      <c r="B724" s="438"/>
      <c r="C724" s="26"/>
      <c r="D724" s="405"/>
      <c r="E724" s="548"/>
      <c r="F724" s="548"/>
      <c r="G724" s="548"/>
      <c r="H724" s="549"/>
      <c r="I724" s="548"/>
      <c r="J724" s="26"/>
      <c r="K724" s="410"/>
      <c r="L724" s="26"/>
      <c r="M724" s="26"/>
      <c r="N724" s="26"/>
      <c r="O724" s="26"/>
      <c r="P724" s="26"/>
      <c r="Q724" s="26"/>
      <c r="R724" s="26"/>
    </row>
    <row r="725" spans="1:18" ht="15.75" customHeight="1">
      <c r="A725" s="26"/>
      <c r="B725" s="438"/>
      <c r="C725" s="26"/>
      <c r="D725" s="405"/>
      <c r="E725" s="548"/>
      <c r="F725" s="548"/>
      <c r="G725" s="548"/>
      <c r="H725" s="549"/>
      <c r="I725" s="548"/>
      <c r="J725" s="26"/>
      <c r="K725" s="410"/>
      <c r="L725" s="26"/>
      <c r="M725" s="26"/>
      <c r="N725" s="26"/>
      <c r="O725" s="26"/>
      <c r="P725" s="26"/>
      <c r="Q725" s="26"/>
      <c r="R725" s="26"/>
    </row>
    <row r="726" spans="1:18" ht="15.75" customHeight="1">
      <c r="A726" s="26"/>
      <c r="B726" s="438"/>
      <c r="C726" s="26"/>
      <c r="D726" s="405"/>
      <c r="E726" s="548"/>
      <c r="F726" s="548"/>
      <c r="G726" s="548"/>
      <c r="H726" s="549"/>
      <c r="I726" s="548"/>
      <c r="J726" s="26"/>
      <c r="K726" s="410"/>
      <c r="L726" s="26"/>
      <c r="M726" s="26"/>
      <c r="N726" s="26"/>
      <c r="O726" s="26"/>
      <c r="P726" s="26"/>
      <c r="Q726" s="26"/>
      <c r="R726" s="26"/>
    </row>
    <row r="727" spans="1:18" ht="15.75" customHeight="1">
      <c r="A727" s="26"/>
      <c r="B727" s="438"/>
      <c r="C727" s="26"/>
      <c r="D727" s="405"/>
      <c r="E727" s="548"/>
      <c r="F727" s="548"/>
      <c r="G727" s="548"/>
      <c r="H727" s="549"/>
      <c r="I727" s="548"/>
      <c r="J727" s="26"/>
      <c r="K727" s="410"/>
      <c r="L727" s="26"/>
      <c r="M727" s="26"/>
      <c r="N727" s="26"/>
      <c r="O727" s="26"/>
      <c r="P727" s="26"/>
      <c r="Q727" s="26"/>
      <c r="R727" s="26"/>
    </row>
    <row r="728" spans="1:18" ht="15.75" customHeight="1">
      <c r="A728" s="26"/>
      <c r="B728" s="438"/>
      <c r="C728" s="26"/>
      <c r="D728" s="405"/>
      <c r="E728" s="548"/>
      <c r="F728" s="548"/>
      <c r="G728" s="548"/>
      <c r="H728" s="549"/>
      <c r="I728" s="548"/>
      <c r="J728" s="26"/>
      <c r="K728" s="410"/>
      <c r="L728" s="26"/>
      <c r="M728" s="26"/>
      <c r="N728" s="26"/>
      <c r="O728" s="26"/>
      <c r="P728" s="26"/>
      <c r="Q728" s="26"/>
      <c r="R728" s="26"/>
    </row>
    <row r="729" spans="1:18" ht="15.75" customHeight="1">
      <c r="A729" s="26"/>
      <c r="B729" s="438"/>
      <c r="C729" s="26"/>
      <c r="D729" s="405"/>
      <c r="E729" s="548"/>
      <c r="F729" s="548"/>
      <c r="G729" s="548"/>
      <c r="H729" s="549"/>
      <c r="I729" s="548"/>
      <c r="J729" s="26"/>
      <c r="K729" s="410"/>
      <c r="L729" s="26"/>
      <c r="M729" s="26"/>
      <c r="N729" s="26"/>
      <c r="O729" s="26"/>
      <c r="P729" s="26"/>
      <c r="Q729" s="26"/>
      <c r="R729" s="26"/>
    </row>
    <row r="730" spans="1:18" ht="15.75" customHeight="1">
      <c r="A730" s="26"/>
      <c r="B730" s="438"/>
      <c r="C730" s="26"/>
      <c r="D730" s="405"/>
      <c r="E730" s="548"/>
      <c r="F730" s="548"/>
      <c r="G730" s="548"/>
      <c r="H730" s="549"/>
      <c r="I730" s="548"/>
      <c r="J730" s="26"/>
      <c r="K730" s="410"/>
      <c r="L730" s="26"/>
      <c r="M730" s="26"/>
      <c r="N730" s="26"/>
      <c r="O730" s="26"/>
      <c r="P730" s="26"/>
      <c r="Q730" s="26"/>
      <c r="R730" s="26"/>
    </row>
    <row r="731" spans="1:18" ht="15.75" customHeight="1">
      <c r="A731" s="26"/>
      <c r="B731" s="438"/>
      <c r="C731" s="26"/>
      <c r="D731" s="405"/>
      <c r="E731" s="548"/>
      <c r="F731" s="548"/>
      <c r="G731" s="548"/>
      <c r="H731" s="549"/>
      <c r="I731" s="548"/>
      <c r="J731" s="26"/>
      <c r="K731" s="410"/>
      <c r="L731" s="26"/>
      <c r="M731" s="26"/>
      <c r="N731" s="26"/>
      <c r="O731" s="26"/>
      <c r="P731" s="26"/>
      <c r="Q731" s="26"/>
      <c r="R731" s="26"/>
    </row>
    <row r="732" spans="1:18" ht="15.75" customHeight="1">
      <c r="A732" s="26"/>
      <c r="B732" s="438"/>
      <c r="C732" s="26"/>
      <c r="D732" s="405"/>
      <c r="E732" s="548"/>
      <c r="F732" s="548"/>
      <c r="G732" s="548"/>
      <c r="H732" s="549"/>
      <c r="I732" s="548"/>
      <c r="J732" s="26"/>
      <c r="K732" s="410"/>
      <c r="L732" s="26"/>
      <c r="M732" s="26"/>
      <c r="N732" s="26"/>
      <c r="O732" s="26"/>
      <c r="P732" s="26"/>
      <c r="Q732" s="26"/>
      <c r="R732" s="26"/>
    </row>
    <row r="733" spans="1:18" ht="15.75" customHeight="1">
      <c r="A733" s="26"/>
      <c r="B733" s="438"/>
      <c r="C733" s="26"/>
      <c r="D733" s="405"/>
      <c r="E733" s="548"/>
      <c r="F733" s="548"/>
      <c r="G733" s="548"/>
      <c r="H733" s="549"/>
      <c r="I733" s="548"/>
      <c r="J733" s="26"/>
      <c r="K733" s="410"/>
      <c r="L733" s="26"/>
      <c r="M733" s="26"/>
      <c r="N733" s="26"/>
      <c r="O733" s="26"/>
      <c r="P733" s="26"/>
      <c r="Q733" s="26"/>
      <c r="R733" s="26"/>
    </row>
    <row r="734" spans="1:18" ht="15.75" customHeight="1">
      <c r="A734" s="26"/>
      <c r="B734" s="438"/>
      <c r="C734" s="26"/>
      <c r="D734" s="405"/>
      <c r="E734" s="548"/>
      <c r="F734" s="548"/>
      <c r="G734" s="548"/>
      <c r="H734" s="549"/>
      <c r="I734" s="548"/>
      <c r="J734" s="26"/>
      <c r="K734" s="410"/>
      <c r="L734" s="26"/>
      <c r="M734" s="26"/>
      <c r="N734" s="26"/>
      <c r="O734" s="26"/>
      <c r="P734" s="26"/>
      <c r="Q734" s="26"/>
      <c r="R734" s="26"/>
    </row>
    <row r="735" spans="1:18" ht="15.75" customHeight="1">
      <c r="A735" s="26"/>
      <c r="B735" s="438"/>
      <c r="C735" s="26"/>
      <c r="D735" s="405"/>
      <c r="E735" s="548"/>
      <c r="F735" s="548"/>
      <c r="G735" s="548"/>
      <c r="H735" s="549"/>
      <c r="I735" s="548"/>
      <c r="J735" s="26"/>
      <c r="K735" s="410"/>
      <c r="L735" s="26"/>
      <c r="M735" s="26"/>
      <c r="N735" s="26"/>
      <c r="O735" s="26"/>
      <c r="P735" s="26"/>
      <c r="Q735" s="26"/>
      <c r="R735" s="26"/>
    </row>
    <row r="736" spans="1:18" ht="15.75" customHeight="1">
      <c r="A736" s="26"/>
      <c r="B736" s="438"/>
      <c r="C736" s="26"/>
      <c r="D736" s="405"/>
      <c r="E736" s="548"/>
      <c r="F736" s="548"/>
      <c r="G736" s="548"/>
      <c r="H736" s="549"/>
      <c r="I736" s="548"/>
      <c r="J736" s="26"/>
      <c r="K736" s="410"/>
      <c r="L736" s="26"/>
      <c r="M736" s="26"/>
      <c r="N736" s="26"/>
      <c r="O736" s="26"/>
      <c r="P736" s="26"/>
      <c r="Q736" s="26"/>
      <c r="R736" s="26"/>
    </row>
    <row r="737" spans="1:18" ht="15.75" customHeight="1">
      <c r="A737" s="26"/>
      <c r="B737" s="438"/>
      <c r="C737" s="26"/>
      <c r="D737" s="405"/>
      <c r="E737" s="548"/>
      <c r="F737" s="548"/>
      <c r="G737" s="548"/>
      <c r="H737" s="549"/>
      <c r="I737" s="548"/>
      <c r="J737" s="26"/>
      <c r="K737" s="410"/>
      <c r="L737" s="26"/>
      <c r="M737" s="26"/>
      <c r="N737" s="26"/>
      <c r="O737" s="26"/>
      <c r="P737" s="26"/>
      <c r="Q737" s="26"/>
      <c r="R737" s="26"/>
    </row>
    <row r="738" spans="1:18" ht="15.75" customHeight="1">
      <c r="A738" s="26"/>
      <c r="B738" s="438"/>
      <c r="C738" s="26"/>
      <c r="D738" s="405"/>
      <c r="E738" s="548"/>
      <c r="F738" s="548"/>
      <c r="G738" s="548"/>
      <c r="H738" s="549"/>
      <c r="I738" s="548"/>
      <c r="J738" s="26"/>
      <c r="K738" s="410"/>
      <c r="L738" s="26"/>
      <c r="M738" s="26"/>
      <c r="N738" s="26"/>
      <c r="O738" s="26"/>
      <c r="P738" s="26"/>
      <c r="Q738" s="26"/>
      <c r="R738" s="26"/>
    </row>
    <row r="739" spans="1:18" ht="15.75" customHeight="1">
      <c r="A739" s="26"/>
      <c r="B739" s="438"/>
      <c r="C739" s="26"/>
      <c r="D739" s="405"/>
      <c r="E739" s="548"/>
      <c r="F739" s="548"/>
      <c r="G739" s="548"/>
      <c r="H739" s="549"/>
      <c r="I739" s="548"/>
      <c r="J739" s="26"/>
      <c r="K739" s="410"/>
      <c r="L739" s="26"/>
      <c r="M739" s="26"/>
      <c r="N739" s="26"/>
      <c r="O739" s="26"/>
      <c r="P739" s="26"/>
      <c r="Q739" s="26"/>
      <c r="R739" s="26"/>
    </row>
    <row r="740" spans="1:18" ht="15.75" customHeight="1">
      <c r="A740" s="26"/>
      <c r="B740" s="438"/>
      <c r="C740" s="26"/>
      <c r="D740" s="405"/>
      <c r="E740" s="548"/>
      <c r="F740" s="548"/>
      <c r="G740" s="548"/>
      <c r="H740" s="549"/>
      <c r="I740" s="548"/>
      <c r="J740" s="26"/>
      <c r="K740" s="410"/>
      <c r="L740" s="26"/>
      <c r="M740" s="26"/>
      <c r="N740" s="26"/>
      <c r="O740" s="26"/>
      <c r="P740" s="26"/>
      <c r="Q740" s="26"/>
      <c r="R740" s="26"/>
    </row>
    <row r="741" spans="1:18" ht="15.75" customHeight="1">
      <c r="A741" s="26"/>
      <c r="B741" s="438"/>
      <c r="C741" s="26"/>
      <c r="D741" s="405"/>
      <c r="E741" s="548"/>
      <c r="F741" s="548"/>
      <c r="G741" s="548"/>
      <c r="H741" s="549"/>
      <c r="I741" s="548"/>
      <c r="J741" s="26"/>
      <c r="K741" s="410"/>
      <c r="L741" s="26"/>
      <c r="M741" s="26"/>
      <c r="N741" s="26"/>
      <c r="O741" s="26"/>
      <c r="P741" s="26"/>
      <c r="Q741" s="26"/>
      <c r="R741" s="26"/>
    </row>
    <row r="742" spans="1:18" ht="15.75" customHeight="1">
      <c r="A742" s="26"/>
      <c r="B742" s="438"/>
      <c r="C742" s="26"/>
      <c r="D742" s="405"/>
      <c r="E742" s="548"/>
      <c r="F742" s="548"/>
      <c r="G742" s="548"/>
      <c r="H742" s="549"/>
      <c r="I742" s="548"/>
      <c r="J742" s="26"/>
      <c r="K742" s="410"/>
      <c r="L742" s="26"/>
      <c r="M742" s="26"/>
      <c r="N742" s="26"/>
      <c r="O742" s="26"/>
      <c r="P742" s="26"/>
      <c r="Q742" s="26"/>
      <c r="R742" s="26"/>
    </row>
    <row r="743" spans="1:18" ht="15.75" customHeight="1">
      <c r="A743" s="26"/>
      <c r="B743" s="438"/>
      <c r="C743" s="26"/>
      <c r="D743" s="405"/>
      <c r="E743" s="548"/>
      <c r="F743" s="548"/>
      <c r="G743" s="548"/>
      <c r="H743" s="549"/>
      <c r="I743" s="548"/>
      <c r="J743" s="26"/>
      <c r="K743" s="410"/>
      <c r="L743" s="26"/>
      <c r="M743" s="26"/>
      <c r="N743" s="26"/>
      <c r="O743" s="26"/>
      <c r="P743" s="26"/>
      <c r="Q743" s="26"/>
      <c r="R743" s="26"/>
    </row>
    <row r="744" spans="1:18" ht="15.75" customHeight="1">
      <c r="A744" s="26"/>
      <c r="B744" s="438"/>
      <c r="C744" s="26"/>
      <c r="D744" s="405"/>
      <c r="E744" s="548"/>
      <c r="F744" s="548"/>
      <c r="G744" s="548"/>
      <c r="H744" s="549"/>
      <c r="I744" s="548"/>
      <c r="J744" s="26"/>
      <c r="K744" s="410"/>
      <c r="L744" s="26"/>
      <c r="M744" s="26"/>
      <c r="N744" s="26"/>
      <c r="O744" s="26"/>
      <c r="P744" s="26"/>
      <c r="Q744" s="26"/>
      <c r="R744" s="26"/>
    </row>
    <row r="745" spans="1:18" ht="15.75" customHeight="1">
      <c r="A745" s="26"/>
      <c r="B745" s="438"/>
      <c r="C745" s="26"/>
      <c r="D745" s="405"/>
      <c r="E745" s="548"/>
      <c r="F745" s="548"/>
      <c r="G745" s="548"/>
      <c r="H745" s="549"/>
      <c r="I745" s="548"/>
      <c r="J745" s="26"/>
      <c r="K745" s="410"/>
      <c r="L745" s="26"/>
      <c r="M745" s="26"/>
      <c r="N745" s="26"/>
      <c r="O745" s="26"/>
      <c r="P745" s="26"/>
      <c r="Q745" s="26"/>
      <c r="R745" s="26"/>
    </row>
    <row r="746" spans="1:18" ht="15.75" customHeight="1">
      <c r="A746" s="26"/>
      <c r="B746" s="438"/>
      <c r="C746" s="26"/>
      <c r="D746" s="405"/>
      <c r="E746" s="548"/>
      <c r="F746" s="548"/>
      <c r="G746" s="548"/>
      <c r="H746" s="549"/>
      <c r="I746" s="548"/>
      <c r="J746" s="26"/>
      <c r="K746" s="410"/>
      <c r="L746" s="26"/>
      <c r="M746" s="26"/>
      <c r="N746" s="26"/>
      <c r="O746" s="26"/>
      <c r="P746" s="26"/>
      <c r="Q746" s="26"/>
      <c r="R746" s="26"/>
    </row>
    <row r="747" spans="1:18" ht="15.75" customHeight="1">
      <c r="A747" s="26"/>
      <c r="B747" s="438"/>
      <c r="C747" s="26"/>
      <c r="D747" s="405"/>
      <c r="E747" s="548"/>
      <c r="F747" s="548"/>
      <c r="G747" s="548"/>
      <c r="H747" s="549"/>
      <c r="I747" s="548"/>
      <c r="J747" s="26"/>
      <c r="K747" s="410"/>
      <c r="L747" s="26"/>
      <c r="M747" s="26"/>
      <c r="N747" s="26"/>
      <c r="O747" s="26"/>
      <c r="P747" s="26"/>
      <c r="Q747" s="26"/>
      <c r="R747" s="26"/>
    </row>
    <row r="748" spans="1:18" ht="15.75" customHeight="1">
      <c r="A748" s="26"/>
      <c r="B748" s="438"/>
      <c r="C748" s="26"/>
      <c r="D748" s="405"/>
      <c r="E748" s="548"/>
      <c r="F748" s="548"/>
      <c r="G748" s="548"/>
      <c r="H748" s="549"/>
      <c r="I748" s="548"/>
      <c r="J748" s="26"/>
      <c r="K748" s="410"/>
      <c r="L748" s="26"/>
      <c r="M748" s="26"/>
      <c r="N748" s="26"/>
      <c r="O748" s="26"/>
      <c r="P748" s="26"/>
      <c r="Q748" s="26"/>
      <c r="R748" s="26"/>
    </row>
    <row r="749" spans="1:18" ht="15.75" customHeight="1">
      <c r="A749" s="26"/>
      <c r="B749" s="438"/>
      <c r="C749" s="26"/>
      <c r="D749" s="405"/>
      <c r="E749" s="548"/>
      <c r="F749" s="548"/>
      <c r="G749" s="548"/>
      <c r="H749" s="549"/>
      <c r="I749" s="548"/>
      <c r="J749" s="26"/>
      <c r="K749" s="410"/>
      <c r="L749" s="26"/>
      <c r="M749" s="26"/>
      <c r="N749" s="26"/>
      <c r="O749" s="26"/>
      <c r="P749" s="26"/>
      <c r="Q749" s="26"/>
      <c r="R749" s="26"/>
    </row>
    <row r="750" spans="1:18" ht="15.75" customHeight="1">
      <c r="A750" s="26"/>
      <c r="B750" s="438"/>
      <c r="C750" s="26"/>
      <c r="D750" s="405"/>
      <c r="E750" s="548"/>
      <c r="F750" s="548"/>
      <c r="G750" s="548"/>
      <c r="H750" s="549"/>
      <c r="I750" s="548"/>
      <c r="J750" s="26"/>
      <c r="K750" s="410"/>
      <c r="L750" s="26"/>
      <c r="M750" s="26"/>
      <c r="N750" s="26"/>
      <c r="O750" s="26"/>
      <c r="P750" s="26"/>
      <c r="Q750" s="26"/>
      <c r="R750" s="26"/>
    </row>
    <row r="751" spans="1:18" ht="15.75" customHeight="1">
      <c r="A751" s="26"/>
      <c r="B751" s="438"/>
      <c r="C751" s="26"/>
      <c r="D751" s="405"/>
      <c r="E751" s="548"/>
      <c r="F751" s="548"/>
      <c r="G751" s="548"/>
      <c r="H751" s="549"/>
      <c r="I751" s="548"/>
      <c r="J751" s="26"/>
      <c r="K751" s="410"/>
      <c r="L751" s="26"/>
      <c r="M751" s="26"/>
      <c r="N751" s="26"/>
      <c r="O751" s="26"/>
      <c r="P751" s="26"/>
      <c r="Q751" s="26"/>
      <c r="R751" s="26"/>
    </row>
    <row r="752" spans="1:18" ht="15.75" customHeight="1">
      <c r="A752" s="26"/>
      <c r="B752" s="438"/>
      <c r="C752" s="26"/>
      <c r="D752" s="405"/>
      <c r="E752" s="548"/>
      <c r="F752" s="548"/>
      <c r="G752" s="548"/>
      <c r="H752" s="549"/>
      <c r="I752" s="548"/>
      <c r="J752" s="26"/>
      <c r="K752" s="410"/>
      <c r="L752" s="26"/>
      <c r="M752" s="26"/>
      <c r="N752" s="26"/>
      <c r="O752" s="26"/>
      <c r="P752" s="26"/>
      <c r="Q752" s="26"/>
      <c r="R752" s="26"/>
    </row>
    <row r="753" spans="1:18" ht="15.75" customHeight="1">
      <c r="A753" s="26"/>
      <c r="B753" s="438"/>
      <c r="C753" s="26"/>
      <c r="D753" s="405"/>
      <c r="E753" s="548"/>
      <c r="F753" s="548"/>
      <c r="G753" s="548"/>
      <c r="H753" s="549"/>
      <c r="I753" s="548"/>
      <c r="J753" s="26"/>
      <c r="K753" s="410"/>
      <c r="L753" s="26"/>
      <c r="M753" s="26"/>
      <c r="N753" s="26"/>
      <c r="O753" s="26"/>
      <c r="P753" s="26"/>
      <c r="Q753" s="26"/>
      <c r="R753" s="26"/>
    </row>
    <row r="754" spans="1:18" ht="15.75" customHeight="1">
      <c r="A754" s="26"/>
      <c r="B754" s="438"/>
      <c r="C754" s="26"/>
      <c r="D754" s="405"/>
      <c r="E754" s="548"/>
      <c r="F754" s="548"/>
      <c r="G754" s="548"/>
      <c r="H754" s="549"/>
      <c r="I754" s="548"/>
      <c r="J754" s="26"/>
      <c r="K754" s="410"/>
      <c r="L754" s="26"/>
      <c r="M754" s="26"/>
      <c r="N754" s="26"/>
      <c r="O754" s="26"/>
      <c r="P754" s="26"/>
      <c r="Q754" s="26"/>
      <c r="R754" s="26"/>
    </row>
    <row r="755" spans="1:18" ht="15.75" customHeight="1">
      <c r="A755" s="26"/>
      <c r="B755" s="438"/>
      <c r="C755" s="26"/>
      <c r="D755" s="405"/>
      <c r="E755" s="548"/>
      <c r="F755" s="548"/>
      <c r="G755" s="548"/>
      <c r="H755" s="549"/>
      <c r="I755" s="548"/>
      <c r="J755" s="26"/>
      <c r="K755" s="410"/>
      <c r="L755" s="26"/>
      <c r="M755" s="26"/>
      <c r="N755" s="26"/>
      <c r="O755" s="26"/>
      <c r="P755" s="26"/>
      <c r="Q755" s="26"/>
      <c r="R755" s="26"/>
    </row>
    <row r="756" spans="1:18" ht="15.75" customHeight="1">
      <c r="A756" s="26"/>
      <c r="B756" s="438"/>
      <c r="C756" s="26"/>
      <c r="D756" s="405"/>
      <c r="E756" s="548"/>
      <c r="F756" s="548"/>
      <c r="G756" s="548"/>
      <c r="H756" s="549"/>
      <c r="I756" s="548"/>
      <c r="J756" s="26"/>
      <c r="K756" s="410"/>
      <c r="L756" s="26"/>
      <c r="M756" s="26"/>
      <c r="N756" s="26"/>
      <c r="O756" s="26"/>
      <c r="P756" s="26"/>
      <c r="Q756" s="26"/>
      <c r="R756" s="26"/>
    </row>
    <row r="757" spans="1:18" ht="15.75" customHeight="1">
      <c r="A757" s="26"/>
      <c r="B757" s="438"/>
      <c r="C757" s="26"/>
      <c r="D757" s="405"/>
      <c r="E757" s="548"/>
      <c r="F757" s="548"/>
      <c r="G757" s="548"/>
      <c r="H757" s="549"/>
      <c r="I757" s="548"/>
      <c r="J757" s="26"/>
      <c r="K757" s="410"/>
      <c r="L757" s="26"/>
      <c r="M757" s="26"/>
      <c r="N757" s="26"/>
      <c r="O757" s="26"/>
      <c r="P757" s="26"/>
      <c r="Q757" s="26"/>
      <c r="R757" s="26"/>
    </row>
    <row r="758" spans="1:18" ht="15.75" customHeight="1">
      <c r="A758" s="26"/>
      <c r="B758" s="438"/>
      <c r="C758" s="26"/>
      <c r="D758" s="405"/>
      <c r="E758" s="548"/>
      <c r="F758" s="548"/>
      <c r="G758" s="548"/>
      <c r="H758" s="549"/>
      <c r="I758" s="548"/>
      <c r="J758" s="26"/>
      <c r="K758" s="410"/>
      <c r="L758" s="26"/>
      <c r="M758" s="26"/>
      <c r="N758" s="26"/>
      <c r="O758" s="26"/>
      <c r="P758" s="26"/>
      <c r="Q758" s="26"/>
      <c r="R758" s="26"/>
    </row>
    <row r="759" spans="1:18" ht="15.75" customHeight="1">
      <c r="A759" s="26"/>
      <c r="B759" s="438"/>
      <c r="C759" s="26"/>
      <c r="D759" s="405"/>
      <c r="E759" s="548"/>
      <c r="F759" s="548"/>
      <c r="G759" s="548"/>
      <c r="H759" s="549"/>
      <c r="I759" s="548"/>
      <c r="J759" s="26"/>
      <c r="K759" s="410"/>
      <c r="L759" s="26"/>
      <c r="M759" s="26"/>
      <c r="N759" s="26"/>
      <c r="O759" s="26"/>
      <c r="P759" s="26"/>
      <c r="Q759" s="26"/>
      <c r="R759" s="26"/>
    </row>
    <row r="760" spans="1:18" ht="15.75" customHeight="1">
      <c r="A760" s="26"/>
      <c r="B760" s="438"/>
      <c r="C760" s="26"/>
      <c r="D760" s="405"/>
      <c r="E760" s="548"/>
      <c r="F760" s="548"/>
      <c r="G760" s="548"/>
      <c r="H760" s="549"/>
      <c r="I760" s="548"/>
      <c r="J760" s="26"/>
      <c r="K760" s="410"/>
      <c r="L760" s="26"/>
      <c r="M760" s="26"/>
      <c r="N760" s="26"/>
      <c r="O760" s="26"/>
      <c r="P760" s="26"/>
      <c r="Q760" s="26"/>
      <c r="R760" s="26"/>
    </row>
    <row r="761" spans="1:18" ht="15.75" customHeight="1">
      <c r="A761" s="26"/>
      <c r="B761" s="438"/>
      <c r="C761" s="26"/>
      <c r="D761" s="405"/>
      <c r="E761" s="548"/>
      <c r="F761" s="548"/>
      <c r="G761" s="548"/>
      <c r="H761" s="549"/>
      <c r="I761" s="548"/>
      <c r="J761" s="26"/>
      <c r="K761" s="410"/>
      <c r="L761" s="26"/>
      <c r="M761" s="26"/>
      <c r="N761" s="26"/>
      <c r="O761" s="26"/>
      <c r="P761" s="26"/>
      <c r="Q761" s="26"/>
      <c r="R761" s="26"/>
    </row>
    <row r="762" spans="1:18" ht="15.75" customHeight="1">
      <c r="A762" s="26"/>
      <c r="B762" s="438"/>
      <c r="C762" s="26"/>
      <c r="D762" s="405"/>
      <c r="E762" s="548"/>
      <c r="F762" s="548"/>
      <c r="G762" s="548"/>
      <c r="H762" s="549"/>
      <c r="I762" s="548"/>
      <c r="J762" s="26"/>
      <c r="K762" s="410"/>
      <c r="L762" s="26"/>
      <c r="M762" s="26"/>
      <c r="N762" s="26"/>
      <c r="O762" s="26"/>
      <c r="P762" s="26"/>
      <c r="Q762" s="26"/>
      <c r="R762" s="26"/>
    </row>
    <row r="763" spans="1:18" ht="15.75" customHeight="1">
      <c r="A763" s="26"/>
      <c r="B763" s="438"/>
      <c r="C763" s="26"/>
      <c r="D763" s="405"/>
      <c r="E763" s="548"/>
      <c r="F763" s="548"/>
      <c r="G763" s="548"/>
      <c r="H763" s="549"/>
      <c r="I763" s="548"/>
      <c r="J763" s="26"/>
      <c r="K763" s="410"/>
      <c r="L763" s="26"/>
      <c r="M763" s="26"/>
      <c r="N763" s="26"/>
      <c r="O763" s="26"/>
      <c r="P763" s="26"/>
      <c r="Q763" s="26"/>
      <c r="R763" s="26"/>
    </row>
    <row r="764" spans="1:18" ht="15.75" customHeight="1">
      <c r="A764" s="26"/>
      <c r="B764" s="438"/>
      <c r="C764" s="26"/>
      <c r="D764" s="405"/>
      <c r="E764" s="548"/>
      <c r="F764" s="548"/>
      <c r="G764" s="548"/>
      <c r="H764" s="549"/>
      <c r="I764" s="548"/>
      <c r="J764" s="26"/>
      <c r="K764" s="410"/>
      <c r="L764" s="26"/>
      <c r="M764" s="26"/>
      <c r="N764" s="26"/>
      <c r="O764" s="26"/>
      <c r="P764" s="26"/>
      <c r="Q764" s="26"/>
      <c r="R764" s="26"/>
    </row>
    <row r="765" spans="1:18" ht="15.75" customHeight="1">
      <c r="A765" s="26"/>
      <c r="B765" s="438"/>
      <c r="C765" s="26"/>
      <c r="D765" s="405"/>
      <c r="E765" s="548"/>
      <c r="F765" s="548"/>
      <c r="G765" s="548"/>
      <c r="H765" s="549"/>
      <c r="I765" s="548"/>
      <c r="J765" s="26"/>
      <c r="K765" s="410"/>
      <c r="L765" s="26"/>
      <c r="M765" s="26"/>
      <c r="N765" s="26"/>
      <c r="O765" s="26"/>
      <c r="P765" s="26"/>
      <c r="Q765" s="26"/>
      <c r="R765" s="26"/>
    </row>
    <row r="766" spans="1:18" ht="15.75" customHeight="1">
      <c r="A766" s="26"/>
      <c r="B766" s="438"/>
      <c r="C766" s="26"/>
      <c r="D766" s="405"/>
      <c r="E766" s="548"/>
      <c r="F766" s="548"/>
      <c r="G766" s="548"/>
      <c r="H766" s="549"/>
      <c r="I766" s="548"/>
      <c r="J766" s="26"/>
      <c r="K766" s="410"/>
      <c r="L766" s="26"/>
      <c r="M766" s="26"/>
      <c r="N766" s="26"/>
      <c r="O766" s="26"/>
      <c r="P766" s="26"/>
      <c r="Q766" s="26"/>
      <c r="R766" s="26"/>
    </row>
    <row r="767" spans="1:18" ht="15.75" customHeight="1">
      <c r="A767" s="26"/>
      <c r="B767" s="438"/>
      <c r="C767" s="26"/>
      <c r="D767" s="405"/>
      <c r="E767" s="548"/>
      <c r="F767" s="548"/>
      <c r="G767" s="548"/>
      <c r="H767" s="549"/>
      <c r="I767" s="548"/>
      <c r="J767" s="26"/>
      <c r="K767" s="410"/>
      <c r="L767" s="26"/>
      <c r="M767" s="26"/>
      <c r="N767" s="26"/>
      <c r="O767" s="26"/>
      <c r="P767" s="26"/>
      <c r="Q767" s="26"/>
      <c r="R767" s="26"/>
    </row>
    <row r="768" spans="1:18" ht="15.75" customHeight="1">
      <c r="A768" s="26"/>
      <c r="B768" s="438"/>
      <c r="C768" s="26"/>
      <c r="D768" s="405"/>
      <c r="E768" s="548"/>
      <c r="F768" s="548"/>
      <c r="G768" s="548"/>
      <c r="H768" s="549"/>
      <c r="I768" s="548"/>
      <c r="J768" s="26"/>
      <c r="K768" s="410"/>
      <c r="L768" s="26"/>
      <c r="M768" s="26"/>
      <c r="N768" s="26"/>
      <c r="O768" s="26"/>
      <c r="P768" s="26"/>
      <c r="Q768" s="26"/>
      <c r="R768" s="26"/>
    </row>
    <row r="769" spans="1:18" ht="15.75" customHeight="1">
      <c r="A769" s="26"/>
      <c r="B769" s="438"/>
      <c r="C769" s="26"/>
      <c r="D769" s="405"/>
      <c r="E769" s="548"/>
      <c r="F769" s="548"/>
      <c r="G769" s="548"/>
      <c r="H769" s="549"/>
      <c r="I769" s="548"/>
      <c r="J769" s="26"/>
      <c r="K769" s="410"/>
      <c r="L769" s="26"/>
      <c r="M769" s="26"/>
      <c r="N769" s="26"/>
      <c r="O769" s="26"/>
      <c r="P769" s="26"/>
      <c r="Q769" s="26"/>
      <c r="R769" s="26"/>
    </row>
    <row r="770" spans="1:18" ht="15.75" customHeight="1">
      <c r="A770" s="26"/>
      <c r="B770" s="438"/>
      <c r="C770" s="26"/>
      <c r="D770" s="405"/>
      <c r="E770" s="548"/>
      <c r="F770" s="548"/>
      <c r="G770" s="548"/>
      <c r="H770" s="549"/>
      <c r="I770" s="548"/>
      <c r="J770" s="26"/>
      <c r="K770" s="410"/>
      <c r="L770" s="26"/>
      <c r="M770" s="26"/>
      <c r="N770" s="26"/>
      <c r="O770" s="26"/>
      <c r="P770" s="26"/>
      <c r="Q770" s="26"/>
      <c r="R770" s="26"/>
    </row>
    <row r="771" spans="1:18" ht="15.75" customHeight="1">
      <c r="A771" s="26"/>
      <c r="B771" s="438"/>
      <c r="C771" s="26"/>
      <c r="D771" s="405"/>
      <c r="E771" s="548"/>
      <c r="F771" s="548"/>
      <c r="G771" s="548"/>
      <c r="H771" s="549"/>
      <c r="I771" s="548"/>
      <c r="J771" s="26"/>
      <c r="K771" s="410"/>
      <c r="L771" s="26"/>
      <c r="M771" s="26"/>
      <c r="N771" s="26"/>
      <c r="O771" s="26"/>
      <c r="P771" s="26"/>
      <c r="Q771" s="26"/>
      <c r="R771" s="26"/>
    </row>
    <row r="772" spans="1:18" ht="15.75" customHeight="1">
      <c r="A772" s="26"/>
      <c r="B772" s="438"/>
      <c r="C772" s="26"/>
      <c r="D772" s="405"/>
      <c r="E772" s="548"/>
      <c r="F772" s="548"/>
      <c r="G772" s="548"/>
      <c r="H772" s="549"/>
      <c r="I772" s="548"/>
      <c r="J772" s="26"/>
      <c r="K772" s="410"/>
      <c r="L772" s="26"/>
      <c r="M772" s="26"/>
      <c r="N772" s="26"/>
      <c r="O772" s="26"/>
      <c r="P772" s="26"/>
      <c r="Q772" s="26"/>
      <c r="R772" s="26"/>
    </row>
    <row r="773" spans="1:18" ht="15.75" customHeight="1">
      <c r="A773" s="26"/>
      <c r="B773" s="438"/>
      <c r="C773" s="26"/>
      <c r="D773" s="405"/>
      <c r="E773" s="548"/>
      <c r="F773" s="548"/>
      <c r="G773" s="548"/>
      <c r="H773" s="549"/>
      <c r="I773" s="548"/>
      <c r="J773" s="26"/>
      <c r="K773" s="410"/>
      <c r="L773" s="26"/>
      <c r="M773" s="26"/>
      <c r="N773" s="26"/>
      <c r="O773" s="26"/>
      <c r="P773" s="26"/>
      <c r="Q773" s="26"/>
      <c r="R773" s="26"/>
    </row>
    <row r="774" spans="1:18" ht="15.75" customHeight="1">
      <c r="A774" s="26"/>
      <c r="B774" s="438"/>
      <c r="C774" s="26"/>
      <c r="D774" s="405"/>
      <c r="E774" s="548"/>
      <c r="F774" s="548"/>
      <c r="G774" s="548"/>
      <c r="H774" s="549"/>
      <c r="I774" s="548"/>
      <c r="J774" s="26"/>
      <c r="K774" s="410"/>
      <c r="L774" s="26"/>
      <c r="M774" s="26"/>
      <c r="N774" s="26"/>
      <c r="O774" s="26"/>
      <c r="P774" s="26"/>
      <c r="Q774" s="26"/>
      <c r="R774" s="26"/>
    </row>
    <row r="775" spans="1:18" ht="15.75" customHeight="1">
      <c r="A775" s="26"/>
      <c r="B775" s="438"/>
      <c r="C775" s="26"/>
      <c r="D775" s="405"/>
      <c r="E775" s="548"/>
      <c r="F775" s="548"/>
      <c r="G775" s="548"/>
      <c r="H775" s="549"/>
      <c r="I775" s="548"/>
      <c r="J775" s="26"/>
      <c r="K775" s="410"/>
      <c r="L775" s="26"/>
      <c r="M775" s="26"/>
      <c r="N775" s="26"/>
      <c r="O775" s="26"/>
      <c r="P775" s="26"/>
      <c r="Q775" s="26"/>
      <c r="R775" s="26"/>
    </row>
    <row r="776" spans="1:18" ht="15.75" customHeight="1">
      <c r="A776" s="26"/>
      <c r="B776" s="438"/>
      <c r="C776" s="26"/>
      <c r="D776" s="405"/>
      <c r="E776" s="548"/>
      <c r="F776" s="548"/>
      <c r="G776" s="548"/>
      <c r="H776" s="549"/>
      <c r="I776" s="548"/>
      <c r="J776" s="26"/>
      <c r="K776" s="410"/>
      <c r="L776" s="26"/>
      <c r="M776" s="26"/>
      <c r="N776" s="26"/>
      <c r="O776" s="26"/>
      <c r="P776" s="26"/>
      <c r="Q776" s="26"/>
      <c r="R776" s="26"/>
    </row>
    <row r="777" spans="1:18" ht="15.75" customHeight="1">
      <c r="A777" s="26"/>
      <c r="B777" s="438"/>
      <c r="C777" s="26"/>
      <c r="D777" s="405"/>
      <c r="E777" s="548"/>
      <c r="F777" s="548"/>
      <c r="G777" s="548"/>
      <c r="H777" s="549"/>
      <c r="I777" s="548"/>
      <c r="J777" s="26"/>
      <c r="K777" s="410"/>
      <c r="L777" s="26"/>
      <c r="M777" s="26"/>
      <c r="N777" s="26"/>
      <c r="O777" s="26"/>
      <c r="P777" s="26"/>
      <c r="Q777" s="26"/>
      <c r="R777" s="26"/>
    </row>
    <row r="778" spans="1:18" ht="15.75" customHeight="1">
      <c r="A778" s="26"/>
      <c r="B778" s="438"/>
      <c r="C778" s="26"/>
      <c r="D778" s="405"/>
      <c r="E778" s="548"/>
      <c r="F778" s="548"/>
      <c r="G778" s="548"/>
      <c r="H778" s="549"/>
      <c r="I778" s="548"/>
      <c r="J778" s="26"/>
      <c r="K778" s="410"/>
      <c r="L778" s="26"/>
      <c r="M778" s="26"/>
      <c r="N778" s="26"/>
      <c r="O778" s="26"/>
      <c r="P778" s="26"/>
      <c r="Q778" s="26"/>
      <c r="R778" s="26"/>
    </row>
    <row r="779" spans="1:18" ht="15.75" customHeight="1">
      <c r="A779" s="26"/>
      <c r="B779" s="438"/>
      <c r="C779" s="26"/>
      <c r="D779" s="405"/>
      <c r="E779" s="548"/>
      <c r="F779" s="548"/>
      <c r="G779" s="548"/>
      <c r="H779" s="549"/>
      <c r="I779" s="548"/>
      <c r="J779" s="26"/>
      <c r="K779" s="410"/>
      <c r="L779" s="26"/>
      <c r="M779" s="26"/>
      <c r="N779" s="26"/>
      <c r="O779" s="26"/>
      <c r="P779" s="26"/>
      <c r="Q779" s="26"/>
      <c r="R779" s="26"/>
    </row>
    <row r="780" spans="1:18" ht="15.75" customHeight="1">
      <c r="A780" s="26"/>
      <c r="B780" s="438"/>
      <c r="C780" s="26"/>
      <c r="D780" s="405"/>
      <c r="E780" s="548"/>
      <c r="F780" s="548"/>
      <c r="G780" s="548"/>
      <c r="H780" s="549"/>
      <c r="I780" s="548"/>
      <c r="J780" s="26"/>
      <c r="K780" s="410"/>
      <c r="L780" s="26"/>
      <c r="M780" s="26"/>
      <c r="N780" s="26"/>
      <c r="O780" s="26"/>
      <c r="P780" s="26"/>
      <c r="Q780" s="26"/>
      <c r="R780" s="26"/>
    </row>
    <row r="781" spans="1:18" ht="15.75" customHeight="1">
      <c r="A781" s="26"/>
      <c r="B781" s="438"/>
      <c r="C781" s="26"/>
      <c r="D781" s="405"/>
      <c r="E781" s="548"/>
      <c r="F781" s="548"/>
      <c r="G781" s="548"/>
      <c r="H781" s="549"/>
      <c r="I781" s="548"/>
      <c r="J781" s="26"/>
      <c r="K781" s="410"/>
      <c r="L781" s="26"/>
      <c r="M781" s="26"/>
      <c r="N781" s="26"/>
      <c r="O781" s="26"/>
      <c r="P781" s="26"/>
      <c r="Q781" s="26"/>
      <c r="R781" s="26"/>
    </row>
    <row r="782" spans="1:18" ht="15.75" customHeight="1">
      <c r="A782" s="26"/>
      <c r="B782" s="438"/>
      <c r="C782" s="26"/>
      <c r="D782" s="405"/>
      <c r="E782" s="548"/>
      <c r="F782" s="548"/>
      <c r="G782" s="548"/>
      <c r="H782" s="549"/>
      <c r="I782" s="548"/>
      <c r="J782" s="26"/>
      <c r="K782" s="410"/>
      <c r="L782" s="26"/>
      <c r="M782" s="26"/>
      <c r="N782" s="26"/>
      <c r="O782" s="26"/>
      <c r="P782" s="26"/>
      <c r="Q782" s="26"/>
      <c r="R782" s="26"/>
    </row>
    <row r="783" spans="1:18" ht="15.75" customHeight="1">
      <c r="A783" s="26"/>
      <c r="B783" s="438"/>
      <c r="C783" s="26"/>
      <c r="D783" s="405"/>
      <c r="E783" s="548"/>
      <c r="F783" s="548"/>
      <c r="G783" s="548"/>
      <c r="H783" s="549"/>
      <c r="I783" s="548"/>
      <c r="J783" s="26"/>
      <c r="K783" s="410"/>
      <c r="L783" s="26"/>
      <c r="M783" s="26"/>
      <c r="N783" s="26"/>
      <c r="O783" s="26"/>
      <c r="P783" s="26"/>
      <c r="Q783" s="26"/>
      <c r="R783" s="26"/>
    </row>
    <row r="784" spans="1:18" ht="15.75" customHeight="1">
      <c r="A784" s="26"/>
      <c r="B784" s="438"/>
      <c r="C784" s="26"/>
      <c r="D784" s="405"/>
      <c r="E784" s="548"/>
      <c r="F784" s="548"/>
      <c r="G784" s="548"/>
      <c r="H784" s="549"/>
      <c r="I784" s="548"/>
      <c r="J784" s="26"/>
      <c r="K784" s="410"/>
      <c r="L784" s="26"/>
      <c r="M784" s="26"/>
      <c r="N784" s="26"/>
      <c r="O784" s="26"/>
      <c r="P784" s="26"/>
      <c r="Q784" s="26"/>
      <c r="R784" s="26"/>
    </row>
    <row r="785" spans="1:18" ht="15.75" customHeight="1">
      <c r="A785" s="26"/>
      <c r="B785" s="438"/>
      <c r="C785" s="26"/>
      <c r="D785" s="405"/>
      <c r="E785" s="548"/>
      <c r="F785" s="548"/>
      <c r="G785" s="548"/>
      <c r="H785" s="549"/>
      <c r="I785" s="548"/>
      <c r="J785" s="26"/>
      <c r="K785" s="410"/>
      <c r="L785" s="26"/>
      <c r="M785" s="26"/>
      <c r="N785" s="26"/>
      <c r="O785" s="26"/>
      <c r="P785" s="26"/>
      <c r="Q785" s="26"/>
      <c r="R785" s="26"/>
    </row>
    <row r="786" spans="1:18" ht="15.75" customHeight="1">
      <c r="A786" s="26"/>
      <c r="B786" s="438"/>
      <c r="C786" s="26"/>
      <c r="D786" s="405"/>
      <c r="E786" s="548"/>
      <c r="F786" s="548"/>
      <c r="G786" s="548"/>
      <c r="H786" s="549"/>
      <c r="I786" s="548"/>
      <c r="J786" s="26"/>
      <c r="K786" s="410"/>
      <c r="L786" s="26"/>
      <c r="M786" s="26"/>
      <c r="N786" s="26"/>
      <c r="O786" s="26"/>
      <c r="P786" s="26"/>
      <c r="Q786" s="26"/>
      <c r="R786" s="26"/>
    </row>
    <row r="787" spans="1:18" ht="15.75" customHeight="1">
      <c r="A787" s="26"/>
      <c r="B787" s="438"/>
      <c r="C787" s="26"/>
      <c r="D787" s="405"/>
      <c r="E787" s="548"/>
      <c r="F787" s="548"/>
      <c r="G787" s="548"/>
      <c r="H787" s="549"/>
      <c r="I787" s="548"/>
      <c r="J787" s="26"/>
      <c r="K787" s="410"/>
      <c r="L787" s="26"/>
      <c r="M787" s="26"/>
      <c r="N787" s="26"/>
      <c r="O787" s="26"/>
      <c r="P787" s="26"/>
      <c r="Q787" s="26"/>
      <c r="R787" s="26"/>
    </row>
    <row r="788" spans="1:18" ht="15.75" customHeight="1">
      <c r="A788" s="26"/>
      <c r="B788" s="438"/>
      <c r="C788" s="26"/>
      <c r="D788" s="405"/>
      <c r="E788" s="548"/>
      <c r="F788" s="548"/>
      <c r="G788" s="548"/>
      <c r="H788" s="549"/>
      <c r="I788" s="548"/>
      <c r="J788" s="26"/>
      <c r="K788" s="410"/>
      <c r="L788" s="26"/>
      <c r="M788" s="26"/>
      <c r="N788" s="26"/>
      <c r="O788" s="26"/>
      <c r="P788" s="26"/>
      <c r="Q788" s="26"/>
      <c r="R788" s="26"/>
    </row>
    <row r="789" spans="1:18" ht="15.75" customHeight="1">
      <c r="A789" s="26"/>
      <c r="B789" s="438"/>
      <c r="C789" s="26"/>
      <c r="D789" s="405"/>
      <c r="E789" s="548"/>
      <c r="F789" s="548"/>
      <c r="G789" s="548"/>
      <c r="H789" s="549"/>
      <c r="I789" s="548"/>
      <c r="J789" s="26"/>
      <c r="K789" s="410"/>
      <c r="L789" s="26"/>
      <c r="M789" s="26"/>
      <c r="N789" s="26"/>
      <c r="O789" s="26"/>
      <c r="P789" s="26"/>
      <c r="Q789" s="26"/>
      <c r="R789" s="26"/>
    </row>
    <row r="790" spans="1:18" ht="15.75" customHeight="1">
      <c r="A790" s="26"/>
      <c r="B790" s="438"/>
      <c r="C790" s="26"/>
      <c r="D790" s="405"/>
      <c r="E790" s="548"/>
      <c r="F790" s="548"/>
      <c r="G790" s="548"/>
      <c r="H790" s="549"/>
      <c r="I790" s="548"/>
      <c r="J790" s="26"/>
      <c r="K790" s="410"/>
      <c r="L790" s="26"/>
      <c r="M790" s="26"/>
      <c r="N790" s="26"/>
      <c r="O790" s="26"/>
      <c r="P790" s="26"/>
      <c r="Q790" s="26"/>
      <c r="R790" s="26"/>
    </row>
    <row r="791" spans="1:18" ht="15.75" customHeight="1">
      <c r="A791" s="26"/>
      <c r="B791" s="438"/>
      <c r="C791" s="26"/>
      <c r="D791" s="405"/>
      <c r="E791" s="548"/>
      <c r="F791" s="548"/>
      <c r="G791" s="548"/>
      <c r="H791" s="549"/>
      <c r="I791" s="548"/>
      <c r="J791" s="26"/>
      <c r="K791" s="410"/>
      <c r="L791" s="26"/>
      <c r="M791" s="26"/>
      <c r="N791" s="26"/>
      <c r="O791" s="26"/>
      <c r="P791" s="26"/>
      <c r="Q791" s="26"/>
      <c r="R791" s="26"/>
    </row>
    <row r="792" spans="1:18" ht="15.75" customHeight="1">
      <c r="A792" s="26"/>
      <c r="B792" s="438"/>
      <c r="C792" s="26"/>
      <c r="D792" s="405"/>
      <c r="E792" s="548"/>
      <c r="F792" s="548"/>
      <c r="G792" s="548"/>
      <c r="H792" s="549"/>
      <c r="I792" s="548"/>
      <c r="J792" s="26"/>
      <c r="K792" s="410"/>
      <c r="L792" s="26"/>
      <c r="M792" s="26"/>
      <c r="N792" s="26"/>
      <c r="O792" s="26"/>
      <c r="P792" s="26"/>
      <c r="Q792" s="26"/>
      <c r="R792" s="26"/>
    </row>
    <row r="793" spans="1:18" ht="15.75" customHeight="1">
      <c r="A793" s="26"/>
      <c r="B793" s="438"/>
      <c r="C793" s="26"/>
      <c r="D793" s="405"/>
      <c r="E793" s="548"/>
      <c r="F793" s="548"/>
      <c r="G793" s="548"/>
      <c r="H793" s="549"/>
      <c r="I793" s="548"/>
      <c r="J793" s="26"/>
      <c r="K793" s="410"/>
      <c r="L793" s="26"/>
      <c r="M793" s="26"/>
      <c r="N793" s="26"/>
      <c r="O793" s="26"/>
      <c r="P793" s="26"/>
      <c r="Q793" s="26"/>
      <c r="R793" s="26"/>
    </row>
    <row r="794" spans="1:18" ht="15.75" customHeight="1">
      <c r="A794" s="26"/>
      <c r="B794" s="438"/>
      <c r="C794" s="26"/>
      <c r="D794" s="405"/>
      <c r="E794" s="548"/>
      <c r="F794" s="548"/>
      <c r="G794" s="548"/>
      <c r="H794" s="549"/>
      <c r="I794" s="548"/>
      <c r="J794" s="26"/>
      <c r="K794" s="410"/>
      <c r="L794" s="26"/>
      <c r="M794" s="26"/>
      <c r="N794" s="26"/>
      <c r="O794" s="26"/>
      <c r="P794" s="26"/>
      <c r="Q794" s="26"/>
      <c r="R794" s="26"/>
    </row>
    <row r="795" spans="1:18" ht="15.75" customHeight="1">
      <c r="A795" s="26"/>
      <c r="B795" s="438"/>
      <c r="C795" s="26"/>
      <c r="D795" s="405"/>
      <c r="E795" s="548"/>
      <c r="F795" s="548"/>
      <c r="G795" s="548"/>
      <c r="H795" s="549"/>
      <c r="I795" s="548"/>
      <c r="J795" s="26"/>
      <c r="K795" s="410"/>
      <c r="L795" s="26"/>
      <c r="M795" s="26"/>
      <c r="N795" s="26"/>
      <c r="O795" s="26"/>
      <c r="P795" s="26"/>
      <c r="Q795" s="26"/>
      <c r="R795" s="26"/>
    </row>
    <row r="796" spans="1:18" ht="15.75" customHeight="1">
      <c r="A796" s="26"/>
      <c r="B796" s="438"/>
      <c r="C796" s="26"/>
      <c r="D796" s="405"/>
      <c r="E796" s="548"/>
      <c r="F796" s="548"/>
      <c r="G796" s="548"/>
      <c r="H796" s="549"/>
      <c r="I796" s="548"/>
      <c r="J796" s="26"/>
      <c r="K796" s="410"/>
      <c r="L796" s="26"/>
      <c r="M796" s="26"/>
      <c r="N796" s="26"/>
      <c r="O796" s="26"/>
      <c r="P796" s="26"/>
      <c r="Q796" s="26"/>
      <c r="R796" s="26"/>
    </row>
    <row r="797" spans="1:18" ht="15.75" customHeight="1">
      <c r="A797" s="26"/>
      <c r="B797" s="438"/>
      <c r="C797" s="26"/>
      <c r="D797" s="405"/>
      <c r="E797" s="548"/>
      <c r="F797" s="548"/>
      <c r="G797" s="548"/>
      <c r="H797" s="549"/>
      <c r="I797" s="548"/>
      <c r="J797" s="26"/>
      <c r="K797" s="410"/>
      <c r="L797" s="26"/>
      <c r="M797" s="26"/>
      <c r="N797" s="26"/>
      <c r="O797" s="26"/>
      <c r="P797" s="26"/>
      <c r="Q797" s="26"/>
      <c r="R797" s="26"/>
    </row>
    <row r="798" spans="1:18" ht="15.75" customHeight="1">
      <c r="A798" s="26"/>
      <c r="B798" s="438"/>
      <c r="C798" s="26"/>
      <c r="D798" s="405"/>
      <c r="E798" s="548"/>
      <c r="F798" s="548"/>
      <c r="G798" s="548"/>
      <c r="H798" s="549"/>
      <c r="I798" s="548"/>
      <c r="J798" s="26"/>
      <c r="K798" s="410"/>
      <c r="L798" s="26"/>
      <c r="M798" s="26"/>
      <c r="N798" s="26"/>
      <c r="O798" s="26"/>
      <c r="P798" s="26"/>
      <c r="Q798" s="26"/>
      <c r="R798" s="26"/>
    </row>
    <row r="799" spans="1:18" ht="15.75" customHeight="1">
      <c r="A799" s="26"/>
      <c r="B799" s="438"/>
      <c r="C799" s="26"/>
      <c r="D799" s="405"/>
      <c r="E799" s="548"/>
      <c r="F799" s="548"/>
      <c r="G799" s="548"/>
      <c r="H799" s="549"/>
      <c r="I799" s="548"/>
      <c r="J799" s="26"/>
      <c r="K799" s="410"/>
      <c r="L799" s="26"/>
      <c r="M799" s="26"/>
      <c r="N799" s="26"/>
      <c r="O799" s="26"/>
      <c r="P799" s="26"/>
      <c r="Q799" s="26"/>
      <c r="R799" s="26"/>
    </row>
    <row r="800" spans="1:18" ht="15.75" customHeight="1">
      <c r="A800" s="26"/>
      <c r="B800" s="438"/>
      <c r="C800" s="26"/>
      <c r="D800" s="405"/>
      <c r="E800" s="548"/>
      <c r="F800" s="548"/>
      <c r="G800" s="548"/>
      <c r="H800" s="549"/>
      <c r="I800" s="548"/>
      <c r="J800" s="26"/>
      <c r="K800" s="410"/>
      <c r="L800" s="26"/>
      <c r="M800" s="26"/>
      <c r="N800" s="26"/>
      <c r="O800" s="26"/>
      <c r="P800" s="26"/>
      <c r="Q800" s="26"/>
      <c r="R800" s="26"/>
    </row>
    <row r="801" spans="1:18" ht="15.75" customHeight="1">
      <c r="A801" s="26"/>
      <c r="B801" s="438"/>
      <c r="C801" s="26"/>
      <c r="D801" s="405"/>
      <c r="E801" s="548"/>
      <c r="F801" s="548"/>
      <c r="G801" s="548"/>
      <c r="H801" s="549"/>
      <c r="I801" s="548"/>
      <c r="J801" s="26"/>
      <c r="K801" s="410"/>
      <c r="L801" s="26"/>
      <c r="M801" s="26"/>
      <c r="N801" s="26"/>
      <c r="O801" s="26"/>
      <c r="P801" s="26"/>
      <c r="Q801" s="26"/>
      <c r="R801" s="26"/>
    </row>
    <row r="802" spans="1:18" ht="15.75" customHeight="1">
      <c r="A802" s="26"/>
      <c r="B802" s="438"/>
      <c r="C802" s="26"/>
      <c r="D802" s="405"/>
      <c r="E802" s="548"/>
      <c r="F802" s="548"/>
      <c r="G802" s="548"/>
      <c r="H802" s="549"/>
      <c r="I802" s="548"/>
      <c r="J802" s="26"/>
      <c r="K802" s="410"/>
      <c r="L802" s="26"/>
      <c r="M802" s="26"/>
      <c r="N802" s="26"/>
      <c r="O802" s="26"/>
      <c r="P802" s="26"/>
      <c r="Q802" s="26"/>
      <c r="R802" s="26"/>
    </row>
    <row r="803" spans="1:18" ht="15.75" customHeight="1">
      <c r="A803" s="26"/>
      <c r="B803" s="438"/>
      <c r="C803" s="26"/>
      <c r="D803" s="405"/>
      <c r="E803" s="548"/>
      <c r="F803" s="548"/>
      <c r="G803" s="548"/>
      <c r="H803" s="549"/>
      <c r="I803" s="548"/>
      <c r="J803" s="26"/>
      <c r="K803" s="410"/>
      <c r="L803" s="26"/>
      <c r="M803" s="26"/>
      <c r="N803" s="26"/>
      <c r="O803" s="26"/>
      <c r="P803" s="26"/>
      <c r="Q803" s="26"/>
      <c r="R803" s="26"/>
    </row>
    <row r="804" spans="1:18" ht="15.75" customHeight="1">
      <c r="A804" s="26"/>
      <c r="B804" s="438"/>
      <c r="C804" s="26"/>
      <c r="D804" s="405"/>
      <c r="E804" s="548"/>
      <c r="F804" s="548"/>
      <c r="G804" s="548"/>
      <c r="H804" s="549"/>
      <c r="I804" s="548"/>
      <c r="J804" s="26"/>
      <c r="K804" s="410"/>
      <c r="L804" s="26"/>
      <c r="M804" s="26"/>
      <c r="N804" s="26"/>
      <c r="O804" s="26"/>
      <c r="P804" s="26"/>
      <c r="Q804" s="26"/>
      <c r="R804" s="26"/>
    </row>
    <row r="805" spans="1:18" ht="15.75" customHeight="1">
      <c r="A805" s="26"/>
      <c r="B805" s="438"/>
      <c r="C805" s="26"/>
      <c r="D805" s="405"/>
      <c r="E805" s="548"/>
      <c r="F805" s="548"/>
      <c r="G805" s="548"/>
      <c r="H805" s="549"/>
      <c r="I805" s="548"/>
      <c r="J805" s="26"/>
      <c r="K805" s="410"/>
      <c r="L805" s="26"/>
      <c r="M805" s="26"/>
      <c r="N805" s="26"/>
      <c r="O805" s="26"/>
      <c r="P805" s="26"/>
      <c r="Q805" s="26"/>
      <c r="R805" s="26"/>
    </row>
    <row r="806" spans="1:18" ht="15.75" customHeight="1">
      <c r="A806" s="26"/>
      <c r="B806" s="438"/>
      <c r="C806" s="26"/>
      <c r="D806" s="405"/>
      <c r="E806" s="548"/>
      <c r="F806" s="548"/>
      <c r="G806" s="548"/>
      <c r="H806" s="549"/>
      <c r="I806" s="548"/>
      <c r="J806" s="26"/>
      <c r="K806" s="410"/>
      <c r="L806" s="26"/>
      <c r="M806" s="26"/>
      <c r="N806" s="26"/>
      <c r="O806" s="26"/>
      <c r="P806" s="26"/>
      <c r="Q806" s="26"/>
      <c r="R806" s="26"/>
    </row>
    <row r="807" spans="1:18" ht="15.75" customHeight="1">
      <c r="A807" s="26"/>
      <c r="B807" s="438"/>
      <c r="C807" s="26"/>
      <c r="D807" s="405"/>
      <c r="E807" s="548"/>
      <c r="F807" s="548"/>
      <c r="G807" s="548"/>
      <c r="H807" s="549"/>
      <c r="I807" s="548"/>
      <c r="J807" s="26"/>
      <c r="K807" s="410"/>
      <c r="L807" s="26"/>
      <c r="M807" s="26"/>
      <c r="N807" s="26"/>
      <c r="O807" s="26"/>
      <c r="P807" s="26"/>
      <c r="Q807" s="26"/>
      <c r="R807" s="26"/>
    </row>
    <row r="808" spans="1:18" ht="15.75" customHeight="1">
      <c r="A808" s="26"/>
      <c r="B808" s="438"/>
      <c r="C808" s="26"/>
      <c r="D808" s="405"/>
      <c r="E808" s="548"/>
      <c r="F808" s="548"/>
      <c r="G808" s="548"/>
      <c r="H808" s="549"/>
      <c r="I808" s="548"/>
      <c r="J808" s="26"/>
      <c r="K808" s="410"/>
      <c r="L808" s="26"/>
      <c r="M808" s="26"/>
      <c r="N808" s="26"/>
      <c r="O808" s="26"/>
      <c r="P808" s="26"/>
      <c r="Q808" s="26"/>
      <c r="R808" s="26"/>
    </row>
    <row r="809" spans="1:18" ht="15.75" customHeight="1">
      <c r="A809" s="26"/>
      <c r="B809" s="438"/>
      <c r="C809" s="26"/>
      <c r="D809" s="405"/>
      <c r="E809" s="548"/>
      <c r="F809" s="548"/>
      <c r="G809" s="548"/>
      <c r="H809" s="549"/>
      <c r="I809" s="548"/>
      <c r="J809" s="26"/>
      <c r="K809" s="410"/>
      <c r="L809" s="26"/>
      <c r="M809" s="26"/>
      <c r="N809" s="26"/>
      <c r="O809" s="26"/>
      <c r="P809" s="26"/>
      <c r="Q809" s="26"/>
      <c r="R809" s="26"/>
    </row>
    <row r="810" spans="1:18" ht="15.75" customHeight="1">
      <c r="A810" s="26"/>
      <c r="B810" s="438"/>
      <c r="C810" s="26"/>
      <c r="D810" s="405"/>
      <c r="E810" s="548"/>
      <c r="F810" s="548"/>
      <c r="G810" s="548"/>
      <c r="H810" s="549"/>
      <c r="I810" s="548"/>
      <c r="J810" s="26"/>
      <c r="K810" s="410"/>
      <c r="L810" s="26"/>
      <c r="M810" s="26"/>
      <c r="N810" s="26"/>
      <c r="O810" s="26"/>
      <c r="P810" s="26"/>
      <c r="Q810" s="26"/>
      <c r="R810" s="26"/>
    </row>
    <row r="811" spans="1:18" ht="15.75" customHeight="1">
      <c r="A811" s="26"/>
      <c r="B811" s="438"/>
      <c r="C811" s="26"/>
      <c r="D811" s="405"/>
      <c r="E811" s="548"/>
      <c r="F811" s="548"/>
      <c r="G811" s="548"/>
      <c r="H811" s="549"/>
      <c r="I811" s="548"/>
      <c r="J811" s="26"/>
      <c r="K811" s="410"/>
      <c r="L811" s="26"/>
      <c r="M811" s="26"/>
      <c r="N811" s="26"/>
      <c r="O811" s="26"/>
      <c r="P811" s="26"/>
      <c r="Q811" s="26"/>
      <c r="R811" s="26"/>
    </row>
    <row r="812" spans="1:18" ht="15.75" customHeight="1">
      <c r="A812" s="26"/>
      <c r="B812" s="438"/>
      <c r="C812" s="26"/>
      <c r="D812" s="405"/>
      <c r="E812" s="548"/>
      <c r="F812" s="548"/>
      <c r="G812" s="548"/>
      <c r="H812" s="549"/>
      <c r="I812" s="548"/>
      <c r="J812" s="26"/>
      <c r="K812" s="410"/>
      <c r="L812" s="26"/>
      <c r="M812" s="26"/>
      <c r="N812" s="26"/>
      <c r="O812" s="26"/>
      <c r="P812" s="26"/>
      <c r="Q812" s="26"/>
      <c r="R812" s="26"/>
    </row>
    <row r="813" spans="1:18" ht="15.75" customHeight="1">
      <c r="A813" s="26"/>
      <c r="B813" s="438"/>
      <c r="C813" s="26"/>
      <c r="D813" s="405"/>
      <c r="E813" s="548"/>
      <c r="F813" s="548"/>
      <c r="G813" s="548"/>
      <c r="H813" s="549"/>
      <c r="I813" s="548"/>
      <c r="J813" s="26"/>
      <c r="K813" s="410"/>
      <c r="L813" s="26"/>
      <c r="M813" s="26"/>
      <c r="N813" s="26"/>
      <c r="O813" s="26"/>
      <c r="P813" s="26"/>
      <c r="Q813" s="26"/>
      <c r="R813" s="26"/>
    </row>
    <row r="814" spans="1:18" ht="15.75" customHeight="1">
      <c r="A814" s="26"/>
      <c r="B814" s="438"/>
      <c r="C814" s="26"/>
      <c r="D814" s="405"/>
      <c r="E814" s="548"/>
      <c r="F814" s="548"/>
      <c r="G814" s="548"/>
      <c r="H814" s="549"/>
      <c r="I814" s="548"/>
      <c r="J814" s="26"/>
      <c r="K814" s="410"/>
      <c r="L814" s="26"/>
      <c r="M814" s="26"/>
      <c r="N814" s="26"/>
      <c r="O814" s="26"/>
      <c r="P814" s="26"/>
      <c r="Q814" s="26"/>
      <c r="R814" s="26"/>
    </row>
    <row r="815" spans="1:18" ht="15.75" customHeight="1">
      <c r="A815" s="26"/>
      <c r="B815" s="438"/>
      <c r="C815" s="26"/>
      <c r="D815" s="405"/>
      <c r="E815" s="548"/>
      <c r="F815" s="548"/>
      <c r="G815" s="548"/>
      <c r="H815" s="549"/>
      <c r="I815" s="548"/>
      <c r="J815" s="26"/>
      <c r="K815" s="410"/>
      <c r="L815" s="26"/>
      <c r="M815" s="26"/>
      <c r="N815" s="26"/>
      <c r="O815" s="26"/>
      <c r="P815" s="26"/>
      <c r="Q815" s="26"/>
      <c r="R815" s="26"/>
    </row>
    <row r="816" spans="1:18" ht="15.75" customHeight="1">
      <c r="A816" s="26"/>
      <c r="B816" s="438"/>
      <c r="C816" s="26"/>
      <c r="D816" s="405"/>
      <c r="E816" s="548"/>
      <c r="F816" s="548"/>
      <c r="G816" s="548"/>
      <c r="H816" s="549"/>
      <c r="I816" s="548"/>
      <c r="J816" s="26"/>
      <c r="K816" s="410"/>
      <c r="L816" s="26"/>
      <c r="M816" s="26"/>
      <c r="N816" s="26"/>
      <c r="O816" s="26"/>
      <c r="P816" s="26"/>
      <c r="Q816" s="26"/>
      <c r="R816" s="26"/>
    </row>
    <row r="817" spans="1:18" ht="15.75" customHeight="1">
      <c r="A817" s="26"/>
      <c r="B817" s="438"/>
      <c r="C817" s="26"/>
      <c r="D817" s="405"/>
      <c r="E817" s="548"/>
      <c r="F817" s="548"/>
      <c r="G817" s="548"/>
      <c r="H817" s="549"/>
      <c r="I817" s="548"/>
      <c r="J817" s="26"/>
      <c r="K817" s="410"/>
      <c r="L817" s="26"/>
      <c r="M817" s="26"/>
      <c r="N817" s="26"/>
      <c r="O817" s="26"/>
      <c r="P817" s="26"/>
      <c r="Q817" s="26"/>
      <c r="R817" s="26"/>
    </row>
    <row r="818" spans="1:18" ht="15.75" customHeight="1">
      <c r="A818" s="26"/>
      <c r="B818" s="438"/>
      <c r="C818" s="26"/>
      <c r="D818" s="405"/>
      <c r="E818" s="548"/>
      <c r="F818" s="548"/>
      <c r="G818" s="548"/>
      <c r="H818" s="549"/>
      <c r="I818" s="548"/>
      <c r="J818" s="26"/>
      <c r="K818" s="410"/>
      <c r="L818" s="26"/>
      <c r="M818" s="26"/>
      <c r="N818" s="26"/>
      <c r="O818" s="26"/>
      <c r="P818" s="26"/>
      <c r="Q818" s="26"/>
      <c r="R818" s="26"/>
    </row>
    <row r="819" spans="1:18" ht="15.75" customHeight="1">
      <c r="A819" s="26"/>
      <c r="B819" s="438"/>
      <c r="C819" s="26"/>
      <c r="D819" s="405"/>
      <c r="E819" s="548"/>
      <c r="F819" s="548"/>
      <c r="G819" s="548"/>
      <c r="H819" s="549"/>
      <c r="I819" s="548"/>
      <c r="J819" s="26"/>
      <c r="K819" s="410"/>
      <c r="L819" s="26"/>
      <c r="M819" s="26"/>
      <c r="N819" s="26"/>
      <c r="O819" s="26"/>
      <c r="P819" s="26"/>
      <c r="Q819" s="26"/>
      <c r="R819" s="26"/>
    </row>
    <row r="820" spans="1:18" ht="15.75" customHeight="1">
      <c r="A820" s="26"/>
      <c r="B820" s="438"/>
      <c r="C820" s="26"/>
      <c r="D820" s="405"/>
      <c r="E820" s="548"/>
      <c r="F820" s="548"/>
      <c r="G820" s="548"/>
      <c r="H820" s="549"/>
      <c r="I820" s="548"/>
      <c r="J820" s="26"/>
      <c r="K820" s="410"/>
      <c r="L820" s="26"/>
      <c r="M820" s="26"/>
      <c r="N820" s="26"/>
      <c r="O820" s="26"/>
      <c r="P820" s="26"/>
      <c r="Q820" s="26"/>
      <c r="R820" s="26"/>
    </row>
    <row r="821" spans="1:18" ht="15.75" customHeight="1">
      <c r="A821" s="26"/>
      <c r="B821" s="438"/>
      <c r="C821" s="26"/>
      <c r="D821" s="405"/>
      <c r="E821" s="548"/>
      <c r="F821" s="548"/>
      <c r="G821" s="548"/>
      <c r="H821" s="549"/>
      <c r="I821" s="548"/>
      <c r="J821" s="26"/>
      <c r="K821" s="410"/>
      <c r="L821" s="26"/>
      <c r="M821" s="26"/>
      <c r="N821" s="26"/>
      <c r="O821" s="26"/>
      <c r="P821" s="26"/>
      <c r="Q821" s="26"/>
      <c r="R821" s="26"/>
    </row>
    <row r="822" spans="1:18" ht="15.75" customHeight="1">
      <c r="A822" s="26"/>
      <c r="B822" s="438"/>
      <c r="C822" s="26"/>
      <c r="D822" s="405"/>
      <c r="E822" s="548"/>
      <c r="F822" s="548"/>
      <c r="G822" s="548"/>
      <c r="H822" s="549"/>
      <c r="I822" s="548"/>
      <c r="J822" s="26"/>
      <c r="K822" s="410"/>
      <c r="L822" s="26"/>
      <c r="M822" s="26"/>
      <c r="N822" s="26"/>
      <c r="O822" s="26"/>
      <c r="P822" s="26"/>
      <c r="Q822" s="26"/>
      <c r="R822" s="26"/>
    </row>
    <row r="823" spans="1:18" ht="15.75" customHeight="1">
      <c r="A823" s="26"/>
      <c r="B823" s="438"/>
      <c r="C823" s="26"/>
      <c r="D823" s="405"/>
      <c r="E823" s="548"/>
      <c r="F823" s="548"/>
      <c r="G823" s="548"/>
      <c r="H823" s="549"/>
      <c r="I823" s="548"/>
      <c r="J823" s="26"/>
      <c r="K823" s="410"/>
      <c r="L823" s="26"/>
      <c r="M823" s="26"/>
      <c r="N823" s="26"/>
      <c r="O823" s="26"/>
      <c r="P823" s="26"/>
      <c r="Q823" s="26"/>
      <c r="R823" s="26"/>
    </row>
    <row r="824" spans="1:18" ht="15.75" customHeight="1">
      <c r="A824" s="26"/>
      <c r="B824" s="438"/>
      <c r="C824" s="26"/>
      <c r="D824" s="405"/>
      <c r="E824" s="548"/>
      <c r="F824" s="548"/>
      <c r="G824" s="548"/>
      <c r="H824" s="549"/>
      <c r="I824" s="548"/>
      <c r="J824" s="26"/>
      <c r="K824" s="410"/>
      <c r="L824" s="26"/>
      <c r="M824" s="26"/>
      <c r="N824" s="26"/>
      <c r="O824" s="26"/>
      <c r="P824" s="26"/>
      <c r="Q824" s="26"/>
      <c r="R824" s="26"/>
    </row>
    <row r="825" spans="1:18" ht="15.75" customHeight="1">
      <c r="A825" s="26"/>
      <c r="B825" s="438"/>
      <c r="C825" s="26"/>
      <c r="D825" s="405"/>
      <c r="E825" s="548"/>
      <c r="F825" s="548"/>
      <c r="G825" s="548"/>
      <c r="H825" s="549"/>
      <c r="I825" s="548"/>
      <c r="J825" s="26"/>
      <c r="K825" s="410"/>
      <c r="L825" s="26"/>
      <c r="M825" s="26"/>
      <c r="N825" s="26"/>
      <c r="O825" s="26"/>
      <c r="P825" s="26"/>
      <c r="Q825" s="26"/>
      <c r="R825" s="26"/>
    </row>
    <row r="826" spans="1:18" ht="15.75" customHeight="1">
      <c r="A826" s="26"/>
      <c r="B826" s="438"/>
      <c r="C826" s="26"/>
      <c r="D826" s="405"/>
      <c r="E826" s="548"/>
      <c r="F826" s="548"/>
      <c r="G826" s="548"/>
      <c r="H826" s="549"/>
      <c r="I826" s="548"/>
      <c r="J826" s="26"/>
      <c r="K826" s="410"/>
      <c r="L826" s="26"/>
      <c r="M826" s="26"/>
      <c r="N826" s="26"/>
      <c r="O826" s="26"/>
      <c r="P826" s="26"/>
      <c r="Q826" s="26"/>
      <c r="R826" s="26"/>
    </row>
    <row r="827" spans="1:18" ht="15.75" customHeight="1">
      <c r="A827" s="26"/>
      <c r="B827" s="438"/>
      <c r="C827" s="26"/>
      <c r="D827" s="405"/>
      <c r="E827" s="548"/>
      <c r="F827" s="548"/>
      <c r="G827" s="548"/>
      <c r="H827" s="549"/>
      <c r="I827" s="548"/>
      <c r="J827" s="26"/>
      <c r="K827" s="410"/>
      <c r="L827" s="26"/>
      <c r="M827" s="26"/>
      <c r="N827" s="26"/>
      <c r="O827" s="26"/>
      <c r="P827" s="26"/>
      <c r="Q827" s="26"/>
      <c r="R827" s="26"/>
    </row>
    <row r="828" spans="1:18" ht="15.75" customHeight="1">
      <c r="A828" s="26"/>
      <c r="B828" s="438"/>
      <c r="C828" s="26"/>
      <c r="D828" s="405"/>
      <c r="E828" s="548"/>
      <c r="F828" s="548"/>
      <c r="G828" s="548"/>
      <c r="H828" s="549"/>
      <c r="I828" s="548"/>
      <c r="J828" s="26"/>
      <c r="K828" s="410"/>
      <c r="L828" s="26"/>
      <c r="M828" s="26"/>
      <c r="N828" s="26"/>
      <c r="O828" s="26"/>
      <c r="P828" s="26"/>
      <c r="Q828" s="26"/>
      <c r="R828" s="26"/>
    </row>
    <row r="829" spans="1:18" ht="15.75" customHeight="1">
      <c r="A829" s="26"/>
      <c r="B829" s="438"/>
      <c r="C829" s="26"/>
      <c r="D829" s="405"/>
      <c r="E829" s="548"/>
      <c r="F829" s="548"/>
      <c r="G829" s="548"/>
      <c r="H829" s="549"/>
      <c r="I829" s="548"/>
      <c r="J829" s="26"/>
      <c r="K829" s="410"/>
      <c r="L829" s="26"/>
      <c r="M829" s="26"/>
      <c r="N829" s="26"/>
      <c r="O829" s="26"/>
      <c r="P829" s="26"/>
      <c r="Q829" s="26"/>
      <c r="R829" s="26"/>
    </row>
    <row r="830" spans="1:18" ht="15.75" customHeight="1">
      <c r="A830" s="26"/>
      <c r="B830" s="438"/>
      <c r="C830" s="26"/>
      <c r="D830" s="405"/>
      <c r="E830" s="548"/>
      <c r="F830" s="548"/>
      <c r="G830" s="548"/>
      <c r="H830" s="549"/>
      <c r="I830" s="548"/>
      <c r="J830" s="26"/>
      <c r="K830" s="410"/>
      <c r="L830" s="26"/>
      <c r="M830" s="26"/>
      <c r="N830" s="26"/>
      <c r="O830" s="26"/>
      <c r="P830" s="26"/>
      <c r="Q830" s="26"/>
      <c r="R830" s="26"/>
    </row>
    <row r="831" spans="1:18" ht="15.75" customHeight="1">
      <c r="A831" s="26"/>
      <c r="B831" s="438"/>
      <c r="C831" s="26"/>
      <c r="D831" s="405"/>
      <c r="E831" s="548"/>
      <c r="F831" s="548"/>
      <c r="G831" s="548"/>
      <c r="H831" s="549"/>
      <c r="I831" s="548"/>
      <c r="J831" s="26"/>
      <c r="K831" s="410"/>
      <c r="L831" s="26"/>
      <c r="M831" s="26"/>
      <c r="N831" s="26"/>
      <c r="O831" s="26"/>
      <c r="P831" s="26"/>
      <c r="Q831" s="26"/>
      <c r="R831" s="26"/>
    </row>
    <row r="832" spans="1:18" ht="15.75" customHeight="1">
      <c r="A832" s="26"/>
      <c r="B832" s="438"/>
      <c r="C832" s="26"/>
      <c r="D832" s="405"/>
      <c r="E832" s="548"/>
      <c r="F832" s="548"/>
      <c r="G832" s="548"/>
      <c r="H832" s="549"/>
      <c r="I832" s="548"/>
      <c r="J832" s="26"/>
      <c r="K832" s="410"/>
      <c r="L832" s="26"/>
      <c r="M832" s="26"/>
      <c r="N832" s="26"/>
      <c r="O832" s="26"/>
      <c r="P832" s="26"/>
      <c r="Q832" s="26"/>
      <c r="R832" s="26"/>
    </row>
    <row r="833" spans="1:18" ht="15.75" customHeight="1">
      <c r="A833" s="26"/>
      <c r="B833" s="438"/>
      <c r="C833" s="26"/>
      <c r="D833" s="405"/>
      <c r="E833" s="548"/>
      <c r="F833" s="548"/>
      <c r="G833" s="548"/>
      <c r="H833" s="549"/>
      <c r="I833" s="548"/>
      <c r="J833" s="26"/>
      <c r="K833" s="410"/>
      <c r="L833" s="26"/>
      <c r="M833" s="26"/>
      <c r="N833" s="26"/>
      <c r="O833" s="26"/>
      <c r="P833" s="26"/>
      <c r="Q833" s="26"/>
      <c r="R833" s="26"/>
    </row>
    <row r="834" spans="1:18" ht="15.75" customHeight="1">
      <c r="A834" s="26"/>
      <c r="B834" s="438"/>
      <c r="C834" s="26"/>
      <c r="D834" s="405"/>
      <c r="E834" s="548"/>
      <c r="F834" s="548"/>
      <c r="G834" s="548"/>
      <c r="H834" s="549"/>
      <c r="I834" s="548"/>
      <c r="J834" s="26"/>
      <c r="K834" s="410"/>
      <c r="L834" s="26"/>
      <c r="M834" s="26"/>
      <c r="N834" s="26"/>
      <c r="O834" s="26"/>
      <c r="P834" s="26"/>
      <c r="Q834" s="26"/>
      <c r="R834" s="26"/>
    </row>
    <row r="835" spans="1:18" ht="15.75" customHeight="1">
      <c r="A835" s="26"/>
      <c r="B835" s="438"/>
      <c r="C835" s="26"/>
      <c r="D835" s="405"/>
      <c r="E835" s="548"/>
      <c r="F835" s="548"/>
      <c r="G835" s="548"/>
      <c r="H835" s="549"/>
      <c r="I835" s="548"/>
      <c r="J835" s="26"/>
      <c r="K835" s="410"/>
      <c r="L835" s="26"/>
      <c r="M835" s="26"/>
      <c r="N835" s="26"/>
      <c r="O835" s="26"/>
      <c r="P835" s="26"/>
      <c r="Q835" s="26"/>
      <c r="R835" s="26"/>
    </row>
    <row r="836" spans="1:18" ht="15.75" customHeight="1">
      <c r="A836" s="26"/>
      <c r="B836" s="438"/>
      <c r="C836" s="26"/>
      <c r="D836" s="405"/>
      <c r="E836" s="548"/>
      <c r="F836" s="548"/>
      <c r="G836" s="548"/>
      <c r="H836" s="549"/>
      <c r="I836" s="548"/>
      <c r="J836" s="26"/>
      <c r="K836" s="410"/>
      <c r="L836" s="26"/>
      <c r="M836" s="26"/>
      <c r="N836" s="26"/>
      <c r="O836" s="26"/>
      <c r="P836" s="26"/>
      <c r="Q836" s="26"/>
      <c r="R836" s="26"/>
    </row>
    <row r="837" spans="1:18" ht="15.75" customHeight="1">
      <c r="A837" s="26"/>
      <c r="B837" s="438"/>
      <c r="C837" s="26"/>
      <c r="D837" s="405"/>
      <c r="E837" s="548"/>
      <c r="F837" s="548"/>
      <c r="G837" s="548"/>
      <c r="H837" s="549"/>
      <c r="I837" s="548"/>
      <c r="J837" s="26"/>
      <c r="K837" s="410"/>
      <c r="L837" s="26"/>
      <c r="M837" s="26"/>
      <c r="N837" s="26"/>
      <c r="O837" s="26"/>
      <c r="P837" s="26"/>
      <c r="Q837" s="26"/>
      <c r="R837" s="26"/>
    </row>
    <row r="838" spans="1:18" ht="15.75" customHeight="1">
      <c r="A838" s="26"/>
      <c r="B838" s="438"/>
      <c r="C838" s="26"/>
      <c r="D838" s="405"/>
      <c r="E838" s="548"/>
      <c r="F838" s="548"/>
      <c r="G838" s="548"/>
      <c r="H838" s="549"/>
      <c r="I838" s="548"/>
      <c r="J838" s="26"/>
      <c r="K838" s="410"/>
      <c r="L838" s="26"/>
      <c r="M838" s="26"/>
      <c r="N838" s="26"/>
      <c r="O838" s="26"/>
      <c r="P838" s="26"/>
      <c r="Q838" s="26"/>
      <c r="R838" s="26"/>
    </row>
    <row r="839" spans="1:18" ht="15.75" customHeight="1">
      <c r="A839" s="26"/>
      <c r="B839" s="438"/>
      <c r="C839" s="26"/>
      <c r="D839" s="405"/>
      <c r="E839" s="548"/>
      <c r="F839" s="548"/>
      <c r="G839" s="548"/>
      <c r="H839" s="549"/>
      <c r="I839" s="548"/>
      <c r="J839" s="26"/>
      <c r="K839" s="410"/>
      <c r="L839" s="26"/>
      <c r="M839" s="26"/>
      <c r="N839" s="26"/>
      <c r="O839" s="26"/>
      <c r="P839" s="26"/>
      <c r="Q839" s="26"/>
      <c r="R839" s="26"/>
    </row>
    <row r="840" spans="1:18" ht="15.75" customHeight="1">
      <c r="A840" s="26"/>
      <c r="B840" s="438"/>
      <c r="C840" s="26"/>
      <c r="D840" s="405"/>
      <c r="E840" s="548"/>
      <c r="F840" s="548"/>
      <c r="G840" s="548"/>
      <c r="H840" s="549"/>
      <c r="I840" s="548"/>
      <c r="J840" s="26"/>
      <c r="K840" s="410"/>
      <c r="L840" s="26"/>
      <c r="M840" s="26"/>
      <c r="N840" s="26"/>
      <c r="O840" s="26"/>
      <c r="P840" s="26"/>
      <c r="Q840" s="26"/>
      <c r="R840" s="26"/>
    </row>
    <row r="841" spans="1:18" ht="15.75" customHeight="1">
      <c r="A841" s="26"/>
      <c r="B841" s="438"/>
      <c r="C841" s="26"/>
      <c r="D841" s="405"/>
      <c r="E841" s="548"/>
      <c r="F841" s="548"/>
      <c r="G841" s="548"/>
      <c r="H841" s="549"/>
      <c r="I841" s="548"/>
      <c r="J841" s="26"/>
      <c r="K841" s="410"/>
      <c r="L841" s="26"/>
      <c r="M841" s="26"/>
      <c r="N841" s="26"/>
      <c r="O841" s="26"/>
      <c r="P841" s="26"/>
      <c r="Q841" s="26"/>
      <c r="R841" s="26"/>
    </row>
    <row r="842" spans="1:18" ht="15.75" customHeight="1">
      <c r="A842" s="26"/>
      <c r="B842" s="438"/>
      <c r="C842" s="26"/>
      <c r="D842" s="405"/>
      <c r="E842" s="548"/>
      <c r="F842" s="548"/>
      <c r="G842" s="548"/>
      <c r="H842" s="549"/>
      <c r="I842" s="548"/>
      <c r="J842" s="26"/>
      <c r="K842" s="410"/>
      <c r="L842" s="26"/>
      <c r="M842" s="26"/>
      <c r="N842" s="26"/>
      <c r="O842" s="26"/>
      <c r="P842" s="26"/>
      <c r="Q842" s="26"/>
      <c r="R842" s="26"/>
    </row>
    <row r="843" spans="1:18" ht="15.75" customHeight="1">
      <c r="A843" s="26"/>
      <c r="B843" s="438"/>
      <c r="C843" s="26"/>
      <c r="D843" s="405"/>
      <c r="E843" s="548"/>
      <c r="F843" s="548"/>
      <c r="G843" s="548"/>
      <c r="H843" s="549"/>
      <c r="I843" s="548"/>
      <c r="J843" s="26"/>
      <c r="K843" s="410"/>
      <c r="L843" s="26"/>
      <c r="M843" s="26"/>
      <c r="N843" s="26"/>
      <c r="O843" s="26"/>
      <c r="P843" s="26"/>
      <c r="Q843" s="26"/>
      <c r="R843" s="26"/>
    </row>
    <row r="844" spans="1:18" ht="15.75" customHeight="1">
      <c r="A844" s="26"/>
      <c r="B844" s="438"/>
      <c r="C844" s="26"/>
      <c r="D844" s="405"/>
      <c r="E844" s="548"/>
      <c r="F844" s="548"/>
      <c r="G844" s="548"/>
      <c r="H844" s="549"/>
      <c r="I844" s="548"/>
      <c r="J844" s="26"/>
      <c r="K844" s="410"/>
      <c r="L844" s="26"/>
      <c r="M844" s="26"/>
      <c r="N844" s="26"/>
      <c r="O844" s="26"/>
      <c r="P844" s="26"/>
      <c r="Q844" s="26"/>
      <c r="R844" s="26"/>
    </row>
    <row r="845" spans="1:18" ht="15.75" customHeight="1">
      <c r="A845" s="26"/>
      <c r="B845" s="438"/>
      <c r="C845" s="26"/>
      <c r="D845" s="405"/>
      <c r="E845" s="548"/>
      <c r="F845" s="548"/>
      <c r="G845" s="548"/>
      <c r="H845" s="549"/>
      <c r="I845" s="548"/>
      <c r="J845" s="26"/>
      <c r="K845" s="410"/>
      <c r="L845" s="26"/>
      <c r="M845" s="26"/>
      <c r="N845" s="26"/>
      <c r="O845" s="26"/>
      <c r="P845" s="26"/>
      <c r="Q845" s="26"/>
      <c r="R845" s="26"/>
    </row>
    <row r="846" spans="1:18" ht="15.75" customHeight="1">
      <c r="A846" s="26"/>
      <c r="B846" s="438"/>
      <c r="C846" s="26"/>
      <c r="D846" s="405"/>
      <c r="E846" s="548"/>
      <c r="F846" s="548"/>
      <c r="G846" s="548"/>
      <c r="H846" s="549"/>
      <c r="I846" s="548"/>
      <c r="J846" s="26"/>
      <c r="K846" s="410"/>
      <c r="L846" s="26"/>
      <c r="M846" s="26"/>
      <c r="N846" s="26"/>
      <c r="O846" s="26"/>
      <c r="P846" s="26"/>
      <c r="Q846" s="26"/>
      <c r="R846" s="26"/>
    </row>
    <row r="847" spans="1:18" ht="15.75" customHeight="1">
      <c r="A847" s="26"/>
      <c r="B847" s="438"/>
      <c r="C847" s="26"/>
      <c r="D847" s="405"/>
      <c r="E847" s="548"/>
      <c r="F847" s="548"/>
      <c r="G847" s="548"/>
      <c r="H847" s="549"/>
      <c r="I847" s="548"/>
      <c r="J847" s="26"/>
      <c r="K847" s="410"/>
      <c r="L847" s="26"/>
      <c r="M847" s="26"/>
      <c r="N847" s="26"/>
      <c r="O847" s="26"/>
      <c r="P847" s="26"/>
      <c r="Q847" s="26"/>
      <c r="R847" s="26"/>
    </row>
    <row r="848" spans="1:18" ht="15.75" customHeight="1">
      <c r="A848" s="26"/>
      <c r="B848" s="438"/>
      <c r="C848" s="26"/>
      <c r="D848" s="405"/>
      <c r="E848" s="548"/>
      <c r="F848" s="548"/>
      <c r="G848" s="548"/>
      <c r="H848" s="549"/>
      <c r="I848" s="548"/>
      <c r="J848" s="26"/>
      <c r="K848" s="410"/>
      <c r="L848" s="26"/>
      <c r="M848" s="26"/>
      <c r="N848" s="26"/>
      <c r="O848" s="26"/>
      <c r="P848" s="26"/>
      <c r="Q848" s="26"/>
      <c r="R848" s="26"/>
    </row>
    <row r="849" spans="1:18" ht="15.75" customHeight="1">
      <c r="A849" s="26"/>
      <c r="B849" s="438"/>
      <c r="C849" s="26"/>
      <c r="D849" s="405"/>
      <c r="E849" s="548"/>
      <c r="F849" s="548"/>
      <c r="G849" s="548"/>
      <c r="H849" s="549"/>
      <c r="I849" s="548"/>
      <c r="J849" s="26"/>
      <c r="K849" s="410"/>
      <c r="L849" s="26"/>
      <c r="M849" s="26"/>
      <c r="N849" s="26"/>
      <c r="O849" s="26"/>
      <c r="P849" s="26"/>
      <c r="Q849" s="26"/>
      <c r="R849" s="26"/>
    </row>
    <row r="850" spans="1:18" ht="15.75" customHeight="1">
      <c r="A850" s="26"/>
      <c r="B850" s="438"/>
      <c r="C850" s="26"/>
      <c r="D850" s="405"/>
      <c r="E850" s="548"/>
      <c r="F850" s="548"/>
      <c r="G850" s="548"/>
      <c r="H850" s="549"/>
      <c r="I850" s="548"/>
      <c r="J850" s="26"/>
      <c r="K850" s="410"/>
      <c r="L850" s="26"/>
      <c r="M850" s="26"/>
      <c r="N850" s="26"/>
      <c r="O850" s="26"/>
      <c r="P850" s="26"/>
      <c r="Q850" s="26"/>
      <c r="R850" s="26"/>
    </row>
    <row r="851" spans="1:18" ht="15.75" customHeight="1">
      <c r="A851" s="26"/>
      <c r="B851" s="438"/>
      <c r="C851" s="26"/>
      <c r="D851" s="405"/>
      <c r="E851" s="548"/>
      <c r="F851" s="548"/>
      <c r="G851" s="548"/>
      <c r="H851" s="549"/>
      <c r="I851" s="548"/>
      <c r="J851" s="26"/>
      <c r="K851" s="410"/>
      <c r="L851" s="26"/>
      <c r="M851" s="26"/>
      <c r="N851" s="26"/>
      <c r="O851" s="26"/>
      <c r="P851" s="26"/>
      <c r="Q851" s="26"/>
      <c r="R851" s="26"/>
    </row>
    <row r="852" spans="1:18" ht="15.75" customHeight="1">
      <c r="A852" s="26"/>
      <c r="B852" s="438"/>
      <c r="C852" s="26"/>
      <c r="D852" s="405"/>
      <c r="E852" s="548"/>
      <c r="F852" s="548"/>
      <c r="G852" s="548"/>
      <c r="H852" s="549"/>
      <c r="I852" s="548"/>
      <c r="J852" s="26"/>
      <c r="K852" s="410"/>
      <c r="L852" s="26"/>
      <c r="M852" s="26"/>
      <c r="N852" s="26"/>
      <c r="O852" s="26"/>
      <c r="P852" s="26"/>
      <c r="Q852" s="26"/>
      <c r="R852" s="26"/>
    </row>
    <row r="853" spans="1:18" ht="15.75" customHeight="1">
      <c r="A853" s="26"/>
      <c r="B853" s="438"/>
      <c r="C853" s="26"/>
      <c r="D853" s="405"/>
      <c r="E853" s="548"/>
      <c r="F853" s="548"/>
      <c r="G853" s="548"/>
      <c r="H853" s="549"/>
      <c r="I853" s="548"/>
      <c r="J853" s="26"/>
      <c r="K853" s="410"/>
      <c r="L853" s="26"/>
      <c r="M853" s="26"/>
      <c r="N853" s="26"/>
      <c r="O853" s="26"/>
      <c r="P853" s="26"/>
      <c r="Q853" s="26"/>
      <c r="R853" s="26"/>
    </row>
    <row r="854" spans="1:18" ht="15.75" customHeight="1">
      <c r="A854" s="26"/>
      <c r="B854" s="438"/>
      <c r="C854" s="26"/>
      <c r="D854" s="405"/>
      <c r="E854" s="548"/>
      <c r="F854" s="548"/>
      <c r="G854" s="548"/>
      <c r="H854" s="549"/>
      <c r="I854" s="548"/>
      <c r="J854" s="26"/>
      <c r="K854" s="410"/>
      <c r="L854" s="26"/>
      <c r="M854" s="26"/>
      <c r="N854" s="26"/>
      <c r="O854" s="26"/>
      <c r="P854" s="26"/>
      <c r="Q854" s="26"/>
      <c r="R854" s="26"/>
    </row>
    <row r="855" spans="1:18" ht="15.75" customHeight="1">
      <c r="A855" s="26"/>
      <c r="B855" s="438"/>
      <c r="C855" s="26"/>
      <c r="D855" s="405"/>
      <c r="E855" s="548"/>
      <c r="F855" s="548"/>
      <c r="G855" s="548"/>
      <c r="H855" s="549"/>
      <c r="I855" s="548"/>
      <c r="J855" s="26"/>
      <c r="K855" s="410"/>
      <c r="L855" s="26"/>
      <c r="M855" s="26"/>
      <c r="N855" s="26"/>
      <c r="O855" s="26"/>
      <c r="P855" s="26"/>
      <c r="Q855" s="26"/>
      <c r="R855" s="26"/>
    </row>
    <row r="856" spans="1:18" ht="15.75" customHeight="1">
      <c r="A856" s="26"/>
      <c r="B856" s="438"/>
      <c r="C856" s="26"/>
      <c r="D856" s="405"/>
      <c r="E856" s="548"/>
      <c r="F856" s="548"/>
      <c r="G856" s="548"/>
      <c r="H856" s="549"/>
      <c r="I856" s="548"/>
      <c r="J856" s="26"/>
      <c r="K856" s="410"/>
      <c r="L856" s="26"/>
      <c r="M856" s="26"/>
      <c r="N856" s="26"/>
      <c r="O856" s="26"/>
      <c r="P856" s="26"/>
      <c r="Q856" s="26"/>
      <c r="R856" s="26"/>
    </row>
    <row r="857" spans="1:18" ht="15.75" customHeight="1">
      <c r="A857" s="26"/>
      <c r="B857" s="438"/>
      <c r="C857" s="26"/>
      <c r="D857" s="405"/>
      <c r="E857" s="548"/>
      <c r="F857" s="548"/>
      <c r="G857" s="548"/>
      <c r="H857" s="549"/>
      <c r="I857" s="548"/>
      <c r="J857" s="26"/>
      <c r="K857" s="410"/>
      <c r="L857" s="26"/>
      <c r="M857" s="26"/>
      <c r="N857" s="26"/>
      <c r="O857" s="26"/>
      <c r="P857" s="26"/>
      <c r="Q857" s="26"/>
      <c r="R857" s="26"/>
    </row>
    <row r="858" spans="1:18" ht="15.75" customHeight="1">
      <c r="A858" s="26"/>
      <c r="B858" s="438"/>
      <c r="C858" s="26"/>
      <c r="D858" s="405"/>
      <c r="E858" s="548"/>
      <c r="F858" s="548"/>
      <c r="G858" s="548"/>
      <c r="H858" s="549"/>
      <c r="I858" s="548"/>
      <c r="J858" s="26"/>
      <c r="K858" s="410"/>
      <c r="L858" s="26"/>
      <c r="M858" s="26"/>
      <c r="N858" s="26"/>
      <c r="O858" s="26"/>
      <c r="P858" s="26"/>
      <c r="Q858" s="26"/>
      <c r="R858" s="26"/>
    </row>
    <row r="859" spans="1:18" ht="15.75" customHeight="1">
      <c r="A859" s="26"/>
      <c r="B859" s="438"/>
      <c r="C859" s="26"/>
      <c r="D859" s="405"/>
      <c r="E859" s="548"/>
      <c r="F859" s="548"/>
      <c r="G859" s="548"/>
      <c r="H859" s="549"/>
      <c r="I859" s="548"/>
      <c r="J859" s="26"/>
      <c r="K859" s="410"/>
      <c r="L859" s="26"/>
      <c r="M859" s="26"/>
      <c r="N859" s="26"/>
      <c r="O859" s="26"/>
      <c r="P859" s="26"/>
      <c r="Q859" s="26"/>
      <c r="R859" s="26"/>
    </row>
    <row r="860" spans="1:18" ht="15.75" customHeight="1">
      <c r="A860" s="26"/>
      <c r="B860" s="438"/>
      <c r="C860" s="26"/>
      <c r="D860" s="405"/>
      <c r="E860" s="548"/>
      <c r="F860" s="548"/>
      <c r="G860" s="548"/>
      <c r="H860" s="549"/>
      <c r="I860" s="548"/>
      <c r="J860" s="26"/>
      <c r="K860" s="410"/>
      <c r="L860" s="26"/>
      <c r="M860" s="26"/>
      <c r="N860" s="26"/>
      <c r="O860" s="26"/>
      <c r="P860" s="26"/>
      <c r="Q860" s="26"/>
      <c r="R860" s="26"/>
    </row>
    <row r="861" spans="1:18" ht="15.75" customHeight="1">
      <c r="A861" s="26"/>
      <c r="B861" s="438"/>
      <c r="C861" s="26"/>
      <c r="D861" s="405"/>
      <c r="E861" s="548"/>
      <c r="F861" s="548"/>
      <c r="G861" s="548"/>
      <c r="H861" s="549"/>
      <c r="I861" s="548"/>
      <c r="J861" s="26"/>
      <c r="K861" s="410"/>
      <c r="L861" s="26"/>
      <c r="M861" s="26"/>
      <c r="N861" s="26"/>
      <c r="O861" s="26"/>
      <c r="P861" s="26"/>
      <c r="Q861" s="26"/>
      <c r="R861" s="26"/>
    </row>
    <row r="862" spans="1:18" ht="15.75" customHeight="1">
      <c r="A862" s="26"/>
      <c r="B862" s="438"/>
      <c r="C862" s="26"/>
      <c r="D862" s="405"/>
      <c r="E862" s="548"/>
      <c r="F862" s="548"/>
      <c r="G862" s="548"/>
      <c r="H862" s="549"/>
      <c r="I862" s="548"/>
      <c r="J862" s="26"/>
      <c r="K862" s="410"/>
      <c r="L862" s="26"/>
      <c r="M862" s="26"/>
      <c r="N862" s="26"/>
      <c r="O862" s="26"/>
      <c r="P862" s="26"/>
      <c r="Q862" s="26"/>
      <c r="R862" s="26"/>
    </row>
    <row r="863" spans="1:18" ht="15.75" customHeight="1">
      <c r="A863" s="26"/>
      <c r="B863" s="438"/>
      <c r="C863" s="26"/>
      <c r="D863" s="405"/>
      <c r="E863" s="548"/>
      <c r="F863" s="548"/>
      <c r="G863" s="548"/>
      <c r="H863" s="549"/>
      <c r="I863" s="548"/>
      <c r="J863" s="26"/>
      <c r="K863" s="410"/>
      <c r="L863" s="26"/>
      <c r="M863" s="26"/>
      <c r="N863" s="26"/>
      <c r="O863" s="26"/>
      <c r="P863" s="26"/>
      <c r="Q863" s="26"/>
      <c r="R863" s="26"/>
    </row>
    <row r="864" spans="1:18" ht="15.75" customHeight="1">
      <c r="A864" s="26"/>
      <c r="B864" s="438"/>
      <c r="C864" s="26"/>
      <c r="D864" s="405"/>
      <c r="E864" s="548"/>
      <c r="F864" s="548"/>
      <c r="G864" s="548"/>
      <c r="H864" s="549"/>
      <c r="I864" s="548"/>
      <c r="J864" s="26"/>
      <c r="K864" s="410"/>
      <c r="L864" s="26"/>
      <c r="M864" s="26"/>
      <c r="N864" s="26"/>
      <c r="O864" s="26"/>
      <c r="P864" s="26"/>
      <c r="Q864" s="26"/>
      <c r="R864" s="26"/>
    </row>
    <row r="865" spans="1:18" ht="15.75" customHeight="1">
      <c r="A865" s="26"/>
      <c r="B865" s="438"/>
      <c r="C865" s="26"/>
      <c r="D865" s="405"/>
      <c r="E865" s="548"/>
      <c r="F865" s="548"/>
      <c r="G865" s="548"/>
      <c r="H865" s="549"/>
      <c r="I865" s="548"/>
      <c r="J865" s="26"/>
      <c r="K865" s="410"/>
      <c r="L865" s="26"/>
      <c r="M865" s="26"/>
      <c r="N865" s="26"/>
      <c r="O865" s="26"/>
      <c r="P865" s="26"/>
      <c r="Q865" s="26"/>
      <c r="R865" s="26"/>
    </row>
    <row r="866" spans="1:18" ht="15.75" customHeight="1">
      <c r="A866" s="26"/>
      <c r="B866" s="438"/>
      <c r="C866" s="26"/>
      <c r="D866" s="405"/>
      <c r="E866" s="548"/>
      <c r="F866" s="548"/>
      <c r="G866" s="548"/>
      <c r="H866" s="549"/>
      <c r="I866" s="548"/>
      <c r="J866" s="26"/>
      <c r="K866" s="410"/>
      <c r="L866" s="26"/>
      <c r="M866" s="26"/>
      <c r="N866" s="26"/>
      <c r="O866" s="26"/>
      <c r="P866" s="26"/>
      <c r="Q866" s="26"/>
      <c r="R866" s="26"/>
    </row>
    <row r="867" spans="1:18" ht="15.75" customHeight="1">
      <c r="A867" s="26"/>
      <c r="B867" s="438"/>
      <c r="C867" s="26"/>
      <c r="D867" s="405"/>
      <c r="E867" s="548"/>
      <c r="F867" s="548"/>
      <c r="G867" s="548"/>
      <c r="H867" s="549"/>
      <c r="I867" s="548"/>
      <c r="J867" s="26"/>
      <c r="K867" s="410"/>
      <c r="L867" s="26"/>
      <c r="M867" s="26"/>
      <c r="N867" s="26"/>
      <c r="O867" s="26"/>
      <c r="P867" s="26"/>
      <c r="Q867" s="26"/>
      <c r="R867" s="26"/>
    </row>
    <row r="868" spans="1:18" ht="15.75" customHeight="1">
      <c r="A868" s="26"/>
      <c r="B868" s="438"/>
      <c r="C868" s="26"/>
      <c r="D868" s="405"/>
      <c r="E868" s="548"/>
      <c r="F868" s="548"/>
      <c r="G868" s="548"/>
      <c r="H868" s="549"/>
      <c r="I868" s="548"/>
      <c r="J868" s="26"/>
      <c r="K868" s="410"/>
      <c r="L868" s="26"/>
      <c r="M868" s="26"/>
      <c r="N868" s="26"/>
      <c r="O868" s="26"/>
      <c r="P868" s="26"/>
      <c r="Q868" s="26"/>
      <c r="R868" s="26"/>
    </row>
    <row r="869" spans="1:18" ht="15.75" customHeight="1">
      <c r="A869" s="26"/>
      <c r="B869" s="438"/>
      <c r="C869" s="26"/>
      <c r="D869" s="405"/>
      <c r="E869" s="548"/>
      <c r="F869" s="548"/>
      <c r="G869" s="548"/>
      <c r="H869" s="549"/>
      <c r="I869" s="548"/>
      <c r="J869" s="26"/>
      <c r="K869" s="410"/>
      <c r="L869" s="26"/>
      <c r="M869" s="26"/>
      <c r="N869" s="26"/>
      <c r="O869" s="26"/>
      <c r="P869" s="26"/>
      <c r="Q869" s="26"/>
      <c r="R869" s="26"/>
    </row>
    <row r="870" spans="1:18" ht="15.75" customHeight="1">
      <c r="A870" s="26"/>
      <c r="B870" s="438"/>
      <c r="C870" s="26"/>
      <c r="D870" s="405"/>
      <c r="E870" s="548"/>
      <c r="F870" s="548"/>
      <c r="G870" s="548"/>
      <c r="H870" s="549"/>
      <c r="I870" s="548"/>
      <c r="J870" s="26"/>
      <c r="K870" s="410"/>
      <c r="L870" s="26"/>
      <c r="M870" s="26"/>
      <c r="N870" s="26"/>
      <c r="O870" s="26"/>
      <c r="P870" s="26"/>
      <c r="Q870" s="26"/>
      <c r="R870" s="26"/>
    </row>
    <row r="871" spans="1:18" ht="15.75" customHeight="1">
      <c r="A871" s="26"/>
      <c r="B871" s="438"/>
      <c r="C871" s="26"/>
      <c r="D871" s="405"/>
      <c r="E871" s="548"/>
      <c r="F871" s="548"/>
      <c r="G871" s="548"/>
      <c r="H871" s="549"/>
      <c r="I871" s="548"/>
      <c r="J871" s="26"/>
      <c r="K871" s="410"/>
      <c r="L871" s="26"/>
      <c r="M871" s="26"/>
      <c r="N871" s="26"/>
      <c r="O871" s="26"/>
      <c r="P871" s="26"/>
      <c r="Q871" s="26"/>
      <c r="R871" s="26"/>
    </row>
    <row r="872" spans="1:18" ht="15.75" customHeight="1">
      <c r="A872" s="26"/>
      <c r="B872" s="438"/>
      <c r="C872" s="26"/>
      <c r="D872" s="405"/>
      <c r="E872" s="548"/>
      <c r="F872" s="548"/>
      <c r="G872" s="548"/>
      <c r="H872" s="549"/>
      <c r="I872" s="548"/>
      <c r="J872" s="26"/>
      <c r="K872" s="410"/>
      <c r="L872" s="26"/>
      <c r="M872" s="26"/>
      <c r="N872" s="26"/>
      <c r="O872" s="26"/>
      <c r="P872" s="26"/>
      <c r="Q872" s="26"/>
      <c r="R872" s="26"/>
    </row>
    <row r="873" spans="1:18" ht="15.75" customHeight="1">
      <c r="A873" s="26"/>
      <c r="B873" s="438"/>
      <c r="C873" s="26"/>
      <c r="D873" s="405"/>
      <c r="E873" s="548"/>
      <c r="F873" s="548"/>
      <c r="G873" s="548"/>
      <c r="H873" s="549"/>
      <c r="I873" s="548"/>
      <c r="J873" s="26"/>
      <c r="K873" s="410"/>
      <c r="L873" s="26"/>
      <c r="M873" s="26"/>
      <c r="N873" s="26"/>
      <c r="O873" s="26"/>
      <c r="P873" s="26"/>
      <c r="Q873" s="26"/>
      <c r="R873" s="26"/>
    </row>
    <row r="874" spans="1:18" ht="15.75" customHeight="1">
      <c r="A874" s="26"/>
      <c r="B874" s="438"/>
      <c r="C874" s="26"/>
      <c r="D874" s="405"/>
      <c r="E874" s="548"/>
      <c r="F874" s="548"/>
      <c r="G874" s="548"/>
      <c r="H874" s="549"/>
      <c r="I874" s="548"/>
      <c r="J874" s="26"/>
      <c r="K874" s="410"/>
      <c r="L874" s="26"/>
      <c r="M874" s="26"/>
      <c r="N874" s="26"/>
      <c r="O874" s="26"/>
      <c r="P874" s="26"/>
      <c r="Q874" s="26"/>
      <c r="R874" s="26"/>
    </row>
    <row r="875" spans="1:18" ht="15.75" customHeight="1">
      <c r="A875" s="26"/>
      <c r="B875" s="438"/>
      <c r="C875" s="26"/>
      <c r="D875" s="405"/>
      <c r="E875" s="548"/>
      <c r="F875" s="548"/>
      <c r="G875" s="548"/>
      <c r="H875" s="549"/>
      <c r="I875" s="548"/>
      <c r="J875" s="26"/>
      <c r="K875" s="410"/>
      <c r="L875" s="26"/>
      <c r="M875" s="26"/>
      <c r="N875" s="26"/>
      <c r="O875" s="26"/>
      <c r="P875" s="26"/>
      <c r="Q875" s="26"/>
      <c r="R875" s="26"/>
    </row>
    <row r="876" spans="1:18" ht="15.75" customHeight="1">
      <c r="A876" s="26"/>
      <c r="B876" s="438"/>
      <c r="C876" s="26"/>
      <c r="D876" s="405"/>
      <c r="E876" s="548"/>
      <c r="F876" s="548"/>
      <c r="G876" s="548"/>
      <c r="H876" s="549"/>
      <c r="I876" s="548"/>
      <c r="J876" s="26"/>
      <c r="K876" s="410"/>
      <c r="L876" s="26"/>
      <c r="M876" s="26"/>
      <c r="N876" s="26"/>
      <c r="O876" s="26"/>
      <c r="P876" s="26"/>
      <c r="Q876" s="26"/>
      <c r="R876" s="26"/>
    </row>
    <row r="877" spans="1:18" ht="15.75" customHeight="1">
      <c r="A877" s="26"/>
      <c r="B877" s="438"/>
      <c r="C877" s="26"/>
      <c r="D877" s="405"/>
      <c r="E877" s="548"/>
      <c r="F877" s="548"/>
      <c r="G877" s="548"/>
      <c r="H877" s="549"/>
      <c r="I877" s="548"/>
      <c r="J877" s="26"/>
      <c r="K877" s="410"/>
      <c r="L877" s="26"/>
      <c r="M877" s="26"/>
      <c r="N877" s="26"/>
      <c r="O877" s="26"/>
      <c r="P877" s="26"/>
      <c r="Q877" s="26"/>
      <c r="R877" s="26"/>
    </row>
    <row r="878" spans="1:18" ht="15.75" customHeight="1">
      <c r="A878" s="26"/>
      <c r="B878" s="438"/>
      <c r="C878" s="26"/>
      <c r="D878" s="405"/>
      <c r="E878" s="548"/>
      <c r="F878" s="548"/>
      <c r="G878" s="548"/>
      <c r="H878" s="549"/>
      <c r="I878" s="548"/>
      <c r="J878" s="26"/>
      <c r="K878" s="410"/>
      <c r="L878" s="26"/>
      <c r="M878" s="26"/>
      <c r="N878" s="26"/>
      <c r="O878" s="26"/>
      <c r="P878" s="26"/>
      <c r="Q878" s="26"/>
      <c r="R878" s="26"/>
    </row>
    <row r="879" spans="1:18" ht="15.75" customHeight="1">
      <c r="A879" s="26"/>
      <c r="B879" s="438"/>
      <c r="C879" s="26"/>
      <c r="D879" s="405"/>
      <c r="E879" s="548"/>
      <c r="F879" s="548"/>
      <c r="G879" s="548"/>
      <c r="H879" s="549"/>
      <c r="I879" s="548"/>
      <c r="J879" s="26"/>
      <c r="K879" s="410"/>
      <c r="L879" s="26"/>
      <c r="M879" s="26"/>
      <c r="N879" s="26"/>
      <c r="O879" s="26"/>
      <c r="P879" s="26"/>
      <c r="Q879" s="26"/>
      <c r="R879" s="26"/>
    </row>
    <row r="880" spans="1:18" ht="15.75" customHeight="1">
      <c r="A880" s="26"/>
      <c r="B880" s="438"/>
      <c r="C880" s="26"/>
      <c r="D880" s="405"/>
      <c r="E880" s="548"/>
      <c r="F880" s="548"/>
      <c r="G880" s="548"/>
      <c r="H880" s="549"/>
      <c r="I880" s="548"/>
      <c r="J880" s="26"/>
      <c r="K880" s="410"/>
      <c r="L880" s="26"/>
      <c r="M880" s="26"/>
      <c r="N880" s="26"/>
      <c r="O880" s="26"/>
      <c r="P880" s="26"/>
      <c r="Q880" s="26"/>
      <c r="R880" s="26"/>
    </row>
    <row r="881" spans="1:18" ht="15.75" customHeight="1">
      <c r="A881" s="26"/>
      <c r="B881" s="438"/>
      <c r="C881" s="26"/>
      <c r="D881" s="405"/>
      <c r="E881" s="548"/>
      <c r="F881" s="548"/>
      <c r="G881" s="548"/>
      <c r="H881" s="549"/>
      <c r="I881" s="548"/>
      <c r="J881" s="26"/>
      <c r="K881" s="410"/>
      <c r="L881" s="26"/>
      <c r="M881" s="26"/>
      <c r="N881" s="26"/>
      <c r="O881" s="26"/>
      <c r="P881" s="26"/>
      <c r="Q881" s="26"/>
      <c r="R881" s="26"/>
    </row>
    <row r="882" spans="1:18" ht="15.75" customHeight="1">
      <c r="A882" s="26"/>
      <c r="B882" s="438"/>
      <c r="C882" s="26"/>
      <c r="D882" s="405"/>
      <c r="E882" s="548"/>
      <c r="F882" s="548"/>
      <c r="G882" s="548"/>
      <c r="H882" s="549"/>
      <c r="I882" s="548"/>
      <c r="J882" s="26"/>
      <c r="K882" s="410"/>
      <c r="L882" s="26"/>
      <c r="M882" s="26"/>
      <c r="N882" s="26"/>
      <c r="O882" s="26"/>
      <c r="P882" s="26"/>
      <c r="Q882" s="26"/>
      <c r="R882" s="26"/>
    </row>
    <row r="883" spans="1:18" ht="15.75" customHeight="1">
      <c r="A883" s="26"/>
      <c r="B883" s="438"/>
      <c r="C883" s="26"/>
      <c r="D883" s="405"/>
      <c r="E883" s="548"/>
      <c r="F883" s="548"/>
      <c r="G883" s="548"/>
      <c r="H883" s="549"/>
      <c r="I883" s="548"/>
      <c r="J883" s="26"/>
      <c r="K883" s="410"/>
      <c r="L883" s="26"/>
      <c r="M883" s="26"/>
      <c r="N883" s="26"/>
      <c r="O883" s="26"/>
      <c r="P883" s="26"/>
      <c r="Q883" s="26"/>
      <c r="R883" s="26"/>
    </row>
    <row r="884" spans="1:18" ht="15.75" customHeight="1">
      <c r="A884" s="26"/>
      <c r="B884" s="438"/>
      <c r="C884" s="26"/>
      <c r="D884" s="405"/>
      <c r="E884" s="548"/>
      <c r="F884" s="548"/>
      <c r="G884" s="548"/>
      <c r="H884" s="549"/>
      <c r="I884" s="548"/>
      <c r="J884" s="26"/>
      <c r="K884" s="410"/>
      <c r="L884" s="26"/>
      <c r="M884" s="26"/>
      <c r="N884" s="26"/>
      <c r="O884" s="26"/>
      <c r="P884" s="26"/>
      <c r="Q884" s="26"/>
      <c r="R884" s="26"/>
    </row>
    <row r="885" spans="1:18" ht="15.75" customHeight="1">
      <c r="A885" s="26"/>
      <c r="B885" s="438"/>
      <c r="C885" s="26"/>
      <c r="D885" s="405"/>
      <c r="E885" s="548"/>
      <c r="F885" s="548"/>
      <c r="G885" s="548"/>
      <c r="H885" s="549"/>
      <c r="I885" s="548"/>
      <c r="J885" s="26"/>
      <c r="K885" s="410"/>
      <c r="L885" s="26"/>
      <c r="M885" s="26"/>
      <c r="N885" s="26"/>
      <c r="O885" s="26"/>
      <c r="P885" s="26"/>
      <c r="Q885" s="26"/>
      <c r="R885" s="26"/>
    </row>
    <row r="886" spans="1:18" ht="15.75" customHeight="1">
      <c r="A886" s="26"/>
      <c r="B886" s="438"/>
      <c r="C886" s="26"/>
      <c r="D886" s="405"/>
      <c r="E886" s="548"/>
      <c r="F886" s="548"/>
      <c r="G886" s="548"/>
      <c r="H886" s="549"/>
      <c r="I886" s="548"/>
      <c r="J886" s="26"/>
      <c r="K886" s="410"/>
      <c r="L886" s="26"/>
      <c r="M886" s="26"/>
      <c r="N886" s="26"/>
      <c r="O886" s="26"/>
      <c r="P886" s="26"/>
      <c r="Q886" s="26"/>
      <c r="R886" s="26"/>
    </row>
    <row r="887" spans="1:18" ht="15.75" customHeight="1">
      <c r="A887" s="26"/>
      <c r="B887" s="438"/>
      <c r="C887" s="26"/>
      <c r="D887" s="405"/>
      <c r="E887" s="548"/>
      <c r="F887" s="548"/>
      <c r="G887" s="548"/>
      <c r="H887" s="549"/>
      <c r="I887" s="548"/>
      <c r="J887" s="26"/>
      <c r="K887" s="410"/>
      <c r="L887" s="26"/>
      <c r="M887" s="26"/>
      <c r="N887" s="26"/>
      <c r="O887" s="26"/>
      <c r="P887" s="26"/>
      <c r="Q887" s="26"/>
      <c r="R887" s="26"/>
    </row>
    <row r="888" spans="1:18" ht="15.75" customHeight="1">
      <c r="A888" s="26"/>
      <c r="B888" s="438"/>
      <c r="C888" s="26"/>
      <c r="D888" s="405"/>
      <c r="E888" s="548"/>
      <c r="F888" s="548"/>
      <c r="G888" s="548"/>
      <c r="H888" s="549"/>
      <c r="I888" s="548"/>
      <c r="J888" s="26"/>
      <c r="K888" s="410"/>
      <c r="L888" s="26"/>
      <c r="M888" s="26"/>
      <c r="N888" s="26"/>
      <c r="O888" s="26"/>
      <c r="P888" s="26"/>
      <c r="Q888" s="26"/>
      <c r="R888" s="26"/>
    </row>
    <row r="889" spans="1:18" ht="15.75" customHeight="1">
      <c r="A889" s="26"/>
      <c r="B889" s="438"/>
      <c r="C889" s="26"/>
      <c r="D889" s="405"/>
      <c r="E889" s="548"/>
      <c r="F889" s="548"/>
      <c r="G889" s="548"/>
      <c r="H889" s="549"/>
      <c r="I889" s="548"/>
      <c r="J889" s="26"/>
      <c r="K889" s="410"/>
      <c r="L889" s="26"/>
      <c r="M889" s="26"/>
      <c r="N889" s="26"/>
      <c r="O889" s="26"/>
      <c r="P889" s="26"/>
      <c r="Q889" s="26"/>
      <c r="R889" s="26"/>
    </row>
    <row r="890" spans="1:18" ht="15.75" customHeight="1">
      <c r="A890" s="26"/>
      <c r="B890" s="438"/>
      <c r="C890" s="26"/>
      <c r="D890" s="405"/>
      <c r="E890" s="548"/>
      <c r="F890" s="548"/>
      <c r="G890" s="548"/>
      <c r="H890" s="549"/>
      <c r="I890" s="548"/>
      <c r="J890" s="26"/>
      <c r="K890" s="410"/>
      <c r="L890" s="26"/>
      <c r="M890" s="26"/>
      <c r="N890" s="26"/>
      <c r="O890" s="26"/>
      <c r="P890" s="26"/>
      <c r="Q890" s="26"/>
      <c r="R890" s="26"/>
    </row>
    <row r="891" spans="1:18" ht="15.75" customHeight="1">
      <c r="A891" s="26"/>
      <c r="B891" s="438"/>
      <c r="C891" s="26"/>
      <c r="D891" s="405"/>
      <c r="E891" s="548"/>
      <c r="F891" s="548"/>
      <c r="G891" s="548"/>
      <c r="H891" s="549"/>
      <c r="I891" s="548"/>
      <c r="J891" s="26"/>
      <c r="K891" s="410"/>
      <c r="L891" s="26"/>
      <c r="M891" s="26"/>
      <c r="N891" s="26"/>
      <c r="O891" s="26"/>
      <c r="P891" s="26"/>
      <c r="Q891" s="26"/>
      <c r="R891" s="26"/>
    </row>
    <row r="892" spans="1:18" ht="15.75" customHeight="1">
      <c r="A892" s="26"/>
      <c r="B892" s="438"/>
      <c r="C892" s="26"/>
      <c r="D892" s="405"/>
      <c r="E892" s="548"/>
      <c r="F892" s="548"/>
      <c r="G892" s="548"/>
      <c r="H892" s="549"/>
      <c r="I892" s="548"/>
      <c r="J892" s="26"/>
      <c r="K892" s="410"/>
      <c r="L892" s="26"/>
      <c r="M892" s="26"/>
      <c r="N892" s="26"/>
      <c r="O892" s="26"/>
      <c r="P892" s="26"/>
      <c r="Q892" s="26"/>
      <c r="R892" s="26"/>
    </row>
    <row r="893" spans="1:18" ht="15.75" customHeight="1">
      <c r="A893" s="26"/>
      <c r="B893" s="438"/>
      <c r="C893" s="26"/>
      <c r="D893" s="405"/>
      <c r="E893" s="548"/>
      <c r="F893" s="548"/>
      <c r="G893" s="548"/>
      <c r="H893" s="549"/>
      <c r="I893" s="548"/>
      <c r="J893" s="26"/>
      <c r="K893" s="410"/>
      <c r="L893" s="26"/>
      <c r="M893" s="26"/>
      <c r="N893" s="26"/>
      <c r="O893" s="26"/>
      <c r="P893" s="26"/>
      <c r="Q893" s="26"/>
      <c r="R893" s="26"/>
    </row>
    <row r="894" spans="1:18" ht="15.75" customHeight="1">
      <c r="A894" s="26"/>
      <c r="B894" s="438"/>
      <c r="C894" s="26"/>
      <c r="D894" s="405"/>
      <c r="E894" s="548"/>
      <c r="F894" s="548"/>
      <c r="G894" s="548"/>
      <c r="H894" s="549"/>
      <c r="I894" s="548"/>
      <c r="J894" s="26"/>
      <c r="K894" s="410"/>
      <c r="L894" s="26"/>
      <c r="M894" s="26"/>
      <c r="N894" s="26"/>
      <c r="O894" s="26"/>
      <c r="P894" s="26"/>
      <c r="Q894" s="26"/>
      <c r="R894" s="26"/>
    </row>
    <row r="895" spans="1:18" ht="15.75" customHeight="1">
      <c r="A895" s="26"/>
      <c r="B895" s="438"/>
      <c r="C895" s="26"/>
      <c r="D895" s="405"/>
      <c r="E895" s="548"/>
      <c r="F895" s="548"/>
      <c r="G895" s="548"/>
      <c r="H895" s="549"/>
      <c r="I895" s="548"/>
      <c r="J895" s="26"/>
      <c r="K895" s="410"/>
      <c r="L895" s="26"/>
      <c r="M895" s="26"/>
      <c r="N895" s="26"/>
      <c r="O895" s="26"/>
      <c r="P895" s="26"/>
      <c r="Q895" s="26"/>
      <c r="R895" s="26"/>
    </row>
    <row r="896" spans="1:18" ht="15.75" customHeight="1">
      <c r="A896" s="26"/>
      <c r="B896" s="438"/>
      <c r="C896" s="26"/>
      <c r="D896" s="405"/>
      <c r="E896" s="548"/>
      <c r="F896" s="548"/>
      <c r="G896" s="548"/>
      <c r="H896" s="549"/>
      <c r="I896" s="548"/>
      <c r="J896" s="26"/>
      <c r="K896" s="410"/>
      <c r="L896" s="26"/>
      <c r="M896" s="26"/>
      <c r="N896" s="26"/>
      <c r="O896" s="26"/>
      <c r="P896" s="26"/>
      <c r="Q896" s="26"/>
      <c r="R896" s="26"/>
    </row>
    <row r="897" spans="1:18" ht="15.75" customHeight="1">
      <c r="A897" s="26"/>
      <c r="B897" s="438"/>
      <c r="C897" s="26"/>
      <c r="D897" s="405"/>
      <c r="E897" s="548"/>
      <c r="F897" s="548"/>
      <c r="G897" s="548"/>
      <c r="H897" s="549"/>
      <c r="I897" s="548"/>
      <c r="J897" s="26"/>
      <c r="K897" s="410"/>
      <c r="L897" s="26"/>
      <c r="M897" s="26"/>
      <c r="N897" s="26"/>
      <c r="O897" s="26"/>
      <c r="P897" s="26"/>
      <c r="Q897" s="26"/>
      <c r="R897" s="26"/>
    </row>
    <row r="898" spans="1:18" ht="15.75" customHeight="1">
      <c r="A898" s="26"/>
      <c r="B898" s="438"/>
      <c r="C898" s="26"/>
      <c r="D898" s="405"/>
      <c r="E898" s="548"/>
      <c r="F898" s="548"/>
      <c r="G898" s="548"/>
      <c r="H898" s="549"/>
      <c r="I898" s="548"/>
      <c r="J898" s="26"/>
      <c r="K898" s="410"/>
      <c r="L898" s="26"/>
      <c r="M898" s="26"/>
      <c r="N898" s="26"/>
      <c r="O898" s="26"/>
      <c r="P898" s="26"/>
      <c r="Q898" s="26"/>
      <c r="R898" s="26"/>
    </row>
    <row r="899" spans="1:18" ht="15.75" customHeight="1">
      <c r="A899" s="26"/>
      <c r="B899" s="438"/>
      <c r="C899" s="26"/>
      <c r="D899" s="405"/>
      <c r="E899" s="548"/>
      <c r="F899" s="548"/>
      <c r="G899" s="548"/>
      <c r="H899" s="549"/>
      <c r="I899" s="548"/>
      <c r="J899" s="26"/>
      <c r="K899" s="410"/>
      <c r="L899" s="26"/>
      <c r="M899" s="26"/>
      <c r="N899" s="26"/>
      <c r="O899" s="26"/>
      <c r="P899" s="26"/>
      <c r="Q899" s="26"/>
      <c r="R899" s="26"/>
    </row>
    <row r="900" spans="1:18" ht="15.75" customHeight="1">
      <c r="A900" s="26"/>
      <c r="B900" s="438"/>
      <c r="C900" s="26"/>
      <c r="D900" s="405"/>
      <c r="E900" s="548"/>
      <c r="F900" s="548"/>
      <c r="G900" s="548"/>
      <c r="H900" s="549"/>
      <c r="I900" s="548"/>
      <c r="J900" s="26"/>
      <c r="K900" s="410"/>
      <c r="L900" s="26"/>
      <c r="M900" s="26"/>
      <c r="N900" s="26"/>
      <c r="O900" s="26"/>
      <c r="P900" s="26"/>
      <c r="Q900" s="26"/>
      <c r="R900" s="26"/>
    </row>
    <row r="901" spans="1:18" ht="15.75" customHeight="1">
      <c r="A901" s="26"/>
      <c r="B901" s="438"/>
      <c r="C901" s="26"/>
      <c r="D901" s="405"/>
      <c r="E901" s="548"/>
      <c r="F901" s="548"/>
      <c r="G901" s="548"/>
      <c r="H901" s="549"/>
      <c r="I901" s="548"/>
      <c r="J901" s="26"/>
      <c r="K901" s="410"/>
      <c r="L901" s="26"/>
      <c r="M901" s="26"/>
      <c r="N901" s="26"/>
      <c r="O901" s="26"/>
      <c r="P901" s="26"/>
      <c r="Q901" s="26"/>
      <c r="R901" s="26"/>
    </row>
    <row r="902" spans="1:18" ht="15.75" customHeight="1">
      <c r="A902" s="26"/>
      <c r="B902" s="438"/>
      <c r="C902" s="26"/>
      <c r="D902" s="405"/>
      <c r="E902" s="548"/>
      <c r="F902" s="548"/>
      <c r="G902" s="548"/>
      <c r="H902" s="549"/>
      <c r="I902" s="548"/>
      <c r="J902" s="26"/>
      <c r="K902" s="410"/>
      <c r="L902" s="26"/>
      <c r="M902" s="26"/>
      <c r="N902" s="26"/>
      <c r="O902" s="26"/>
      <c r="P902" s="26"/>
      <c r="Q902" s="26"/>
      <c r="R902" s="26"/>
    </row>
    <row r="903" spans="1:18" ht="15.75" customHeight="1">
      <c r="A903" s="26"/>
      <c r="B903" s="438"/>
      <c r="C903" s="26"/>
      <c r="D903" s="405"/>
      <c r="E903" s="548"/>
      <c r="F903" s="548"/>
      <c r="G903" s="548"/>
      <c r="H903" s="549"/>
      <c r="I903" s="548"/>
      <c r="J903" s="26"/>
      <c r="K903" s="410"/>
      <c r="L903" s="26"/>
      <c r="M903" s="26"/>
      <c r="N903" s="26"/>
      <c r="O903" s="26"/>
      <c r="P903" s="26"/>
      <c r="Q903" s="26"/>
      <c r="R903" s="26"/>
    </row>
    <row r="904" spans="1:18" ht="15.75" customHeight="1">
      <c r="A904" s="26"/>
      <c r="B904" s="438"/>
      <c r="C904" s="26"/>
      <c r="D904" s="405"/>
      <c r="E904" s="548"/>
      <c r="F904" s="548"/>
      <c r="G904" s="548"/>
      <c r="H904" s="549"/>
      <c r="I904" s="548"/>
      <c r="J904" s="26"/>
      <c r="K904" s="410"/>
      <c r="L904" s="26"/>
      <c r="M904" s="26"/>
      <c r="N904" s="26"/>
      <c r="O904" s="26"/>
      <c r="P904" s="26"/>
      <c r="Q904" s="26"/>
      <c r="R904" s="26"/>
    </row>
    <row r="905" spans="1:18" ht="15.75" customHeight="1">
      <c r="A905" s="26"/>
      <c r="B905" s="438"/>
      <c r="C905" s="26"/>
      <c r="D905" s="405"/>
      <c r="E905" s="548"/>
      <c r="F905" s="548"/>
      <c r="G905" s="548"/>
      <c r="H905" s="549"/>
      <c r="I905" s="548"/>
      <c r="J905" s="26"/>
      <c r="K905" s="410"/>
      <c r="L905" s="26"/>
      <c r="M905" s="26"/>
      <c r="N905" s="26"/>
      <c r="O905" s="26"/>
      <c r="P905" s="26"/>
      <c r="Q905" s="26"/>
      <c r="R905" s="26"/>
    </row>
    <row r="906" spans="1:18" ht="15.75" customHeight="1">
      <c r="A906" s="26"/>
      <c r="B906" s="438"/>
      <c r="C906" s="26"/>
      <c r="D906" s="405"/>
      <c r="E906" s="548"/>
      <c r="F906" s="548"/>
      <c r="G906" s="548"/>
      <c r="H906" s="549"/>
      <c r="I906" s="548"/>
      <c r="J906" s="26"/>
      <c r="K906" s="410"/>
      <c r="L906" s="26"/>
      <c r="M906" s="26"/>
      <c r="N906" s="26"/>
      <c r="O906" s="26"/>
      <c r="P906" s="26"/>
      <c r="Q906" s="26"/>
      <c r="R906" s="26"/>
    </row>
    <row r="907" spans="1:18" ht="15.75" customHeight="1">
      <c r="A907" s="26"/>
      <c r="B907" s="438"/>
      <c r="C907" s="26"/>
      <c r="D907" s="405"/>
      <c r="E907" s="548"/>
      <c r="F907" s="548"/>
      <c r="G907" s="548"/>
      <c r="H907" s="549"/>
      <c r="I907" s="548"/>
      <c r="J907" s="26"/>
      <c r="K907" s="410"/>
      <c r="L907" s="26"/>
      <c r="M907" s="26"/>
      <c r="N907" s="26"/>
      <c r="O907" s="26"/>
      <c r="P907" s="26"/>
      <c r="Q907" s="26"/>
      <c r="R907" s="26"/>
    </row>
    <row r="908" spans="1:18" ht="15.75" customHeight="1">
      <c r="A908" s="26"/>
      <c r="B908" s="438"/>
      <c r="C908" s="26"/>
      <c r="D908" s="405"/>
      <c r="E908" s="548"/>
      <c r="F908" s="548"/>
      <c r="G908" s="548"/>
      <c r="H908" s="549"/>
      <c r="I908" s="548"/>
      <c r="J908" s="26"/>
      <c r="K908" s="410"/>
      <c r="L908" s="26"/>
      <c r="M908" s="26"/>
      <c r="N908" s="26"/>
      <c r="O908" s="26"/>
      <c r="P908" s="26"/>
      <c r="Q908" s="26"/>
      <c r="R908" s="26"/>
    </row>
    <row r="909" spans="1:18" ht="15.75" customHeight="1">
      <c r="A909" s="26"/>
      <c r="B909" s="438"/>
      <c r="C909" s="26"/>
      <c r="D909" s="405"/>
      <c r="E909" s="548"/>
      <c r="F909" s="548"/>
      <c r="G909" s="548"/>
      <c r="H909" s="549"/>
      <c r="I909" s="548"/>
      <c r="J909" s="26"/>
      <c r="K909" s="410"/>
      <c r="L909" s="26"/>
      <c r="M909" s="26"/>
      <c r="N909" s="26"/>
      <c r="O909" s="26"/>
      <c r="P909" s="26"/>
      <c r="Q909" s="26"/>
      <c r="R909" s="26"/>
    </row>
    <row r="910" spans="1:18" ht="15.75" customHeight="1">
      <c r="A910" s="26"/>
      <c r="B910" s="438"/>
      <c r="C910" s="26"/>
      <c r="D910" s="405"/>
      <c r="E910" s="548"/>
      <c r="F910" s="548"/>
      <c r="G910" s="548"/>
      <c r="H910" s="549"/>
      <c r="I910" s="548"/>
      <c r="J910" s="26"/>
      <c r="K910" s="410"/>
      <c r="L910" s="26"/>
      <c r="M910" s="26"/>
      <c r="N910" s="26"/>
      <c r="O910" s="26"/>
      <c r="P910" s="26"/>
      <c r="Q910" s="26"/>
      <c r="R910" s="26"/>
    </row>
    <row r="911" spans="1:18" ht="15.75" customHeight="1">
      <c r="A911" s="26"/>
      <c r="B911" s="438"/>
      <c r="C911" s="26"/>
      <c r="D911" s="405"/>
      <c r="E911" s="548"/>
      <c r="F911" s="548"/>
      <c r="G911" s="548"/>
      <c r="H911" s="549"/>
      <c r="I911" s="548"/>
      <c r="J911" s="26"/>
      <c r="K911" s="410"/>
      <c r="L911" s="26"/>
      <c r="M911" s="26"/>
      <c r="N911" s="26"/>
      <c r="O911" s="26"/>
      <c r="P911" s="26"/>
      <c r="Q911" s="26"/>
      <c r="R911" s="26"/>
    </row>
    <row r="912" spans="1:18" ht="15.75" customHeight="1">
      <c r="A912" s="26"/>
      <c r="B912" s="438"/>
      <c r="C912" s="26"/>
      <c r="D912" s="405"/>
      <c r="E912" s="548"/>
      <c r="F912" s="548"/>
      <c r="G912" s="548"/>
      <c r="H912" s="549"/>
      <c r="I912" s="548"/>
      <c r="J912" s="26"/>
      <c r="K912" s="410"/>
      <c r="L912" s="26"/>
      <c r="M912" s="26"/>
      <c r="N912" s="26"/>
      <c r="O912" s="26"/>
      <c r="P912" s="26"/>
      <c r="Q912" s="26"/>
      <c r="R912" s="26"/>
    </row>
    <row r="913" spans="1:18" ht="15.75" customHeight="1">
      <c r="A913" s="26"/>
      <c r="B913" s="438"/>
      <c r="C913" s="26"/>
      <c r="D913" s="405"/>
      <c r="E913" s="548"/>
      <c r="F913" s="548"/>
      <c r="G913" s="548"/>
      <c r="H913" s="549"/>
      <c r="I913" s="548"/>
      <c r="J913" s="26"/>
      <c r="K913" s="410"/>
      <c r="L913" s="26"/>
      <c r="M913" s="26"/>
      <c r="N913" s="26"/>
      <c r="O913" s="26"/>
      <c r="P913" s="26"/>
      <c r="Q913" s="26"/>
      <c r="R913" s="26"/>
    </row>
    <row r="914" spans="1:18" ht="15.75" customHeight="1">
      <c r="A914" s="26"/>
      <c r="B914" s="438"/>
      <c r="C914" s="26"/>
      <c r="D914" s="405"/>
      <c r="E914" s="548"/>
      <c r="F914" s="548"/>
      <c r="G914" s="548"/>
      <c r="H914" s="549"/>
      <c r="I914" s="548"/>
      <c r="J914" s="26"/>
      <c r="K914" s="410"/>
      <c r="L914" s="26"/>
      <c r="M914" s="26"/>
      <c r="N914" s="26"/>
      <c r="O914" s="26"/>
      <c r="P914" s="26"/>
      <c r="Q914" s="26"/>
      <c r="R914" s="26"/>
    </row>
    <row r="915" spans="1:18" ht="15.75" customHeight="1">
      <c r="A915" s="26"/>
      <c r="B915" s="438"/>
      <c r="C915" s="26"/>
      <c r="D915" s="405"/>
      <c r="E915" s="548"/>
      <c r="F915" s="548"/>
      <c r="G915" s="548"/>
      <c r="H915" s="549"/>
      <c r="I915" s="548"/>
      <c r="J915" s="26"/>
      <c r="K915" s="410"/>
      <c r="L915" s="26"/>
      <c r="M915" s="26"/>
      <c r="N915" s="26"/>
      <c r="O915" s="26"/>
      <c r="P915" s="26"/>
      <c r="Q915" s="26"/>
      <c r="R915" s="26"/>
    </row>
    <row r="916" spans="1:18" ht="15.75" customHeight="1">
      <c r="A916" s="26"/>
      <c r="B916" s="438"/>
      <c r="C916" s="26"/>
      <c r="D916" s="405"/>
      <c r="E916" s="548"/>
      <c r="F916" s="548"/>
      <c r="G916" s="548"/>
      <c r="H916" s="549"/>
      <c r="I916" s="548"/>
      <c r="J916" s="26"/>
      <c r="K916" s="410"/>
      <c r="L916" s="26"/>
      <c r="M916" s="26"/>
      <c r="N916" s="26"/>
      <c r="O916" s="26"/>
      <c r="P916" s="26"/>
      <c r="Q916" s="26"/>
      <c r="R916" s="26"/>
    </row>
    <row r="917" spans="1:18" ht="15.75" customHeight="1">
      <c r="A917" s="26"/>
      <c r="B917" s="438"/>
      <c r="C917" s="26"/>
      <c r="D917" s="405"/>
      <c r="E917" s="548"/>
      <c r="F917" s="548"/>
      <c r="G917" s="548"/>
      <c r="H917" s="549"/>
      <c r="I917" s="548"/>
      <c r="J917" s="26"/>
      <c r="K917" s="410"/>
      <c r="L917" s="26"/>
      <c r="M917" s="26"/>
      <c r="N917" s="26"/>
      <c r="O917" s="26"/>
      <c r="P917" s="26"/>
      <c r="Q917" s="26"/>
      <c r="R917" s="26"/>
    </row>
    <row r="918" spans="1:18" ht="15.75" customHeight="1">
      <c r="A918" s="26"/>
      <c r="B918" s="438"/>
      <c r="C918" s="26"/>
      <c r="D918" s="405"/>
      <c r="E918" s="548"/>
      <c r="F918" s="548"/>
      <c r="G918" s="548"/>
      <c r="H918" s="549"/>
      <c r="I918" s="548"/>
      <c r="J918" s="26"/>
      <c r="K918" s="410"/>
      <c r="L918" s="26"/>
      <c r="M918" s="26"/>
      <c r="N918" s="26"/>
      <c r="O918" s="26"/>
      <c r="P918" s="26"/>
      <c r="Q918" s="26"/>
      <c r="R918" s="26"/>
    </row>
    <row r="919" spans="1:18" ht="15.75" customHeight="1">
      <c r="A919" s="26"/>
      <c r="B919" s="438"/>
      <c r="C919" s="26"/>
      <c r="D919" s="405"/>
      <c r="E919" s="548"/>
      <c r="F919" s="548"/>
      <c r="G919" s="548"/>
      <c r="H919" s="549"/>
      <c r="I919" s="548"/>
      <c r="J919" s="26"/>
      <c r="K919" s="410"/>
      <c r="L919" s="26"/>
      <c r="M919" s="26"/>
      <c r="N919" s="26"/>
      <c r="O919" s="26"/>
      <c r="P919" s="26"/>
      <c r="Q919" s="26"/>
      <c r="R919" s="26"/>
    </row>
    <row r="920" spans="1:18" ht="15.75" customHeight="1">
      <c r="A920" s="26"/>
      <c r="B920" s="438"/>
      <c r="C920" s="26"/>
      <c r="D920" s="405"/>
      <c r="E920" s="548"/>
      <c r="F920" s="548"/>
      <c r="G920" s="548"/>
      <c r="H920" s="549"/>
      <c r="I920" s="548"/>
      <c r="J920" s="26"/>
      <c r="K920" s="410"/>
      <c r="L920" s="26"/>
      <c r="M920" s="26"/>
      <c r="N920" s="26"/>
      <c r="O920" s="26"/>
      <c r="P920" s="26"/>
      <c r="Q920" s="26"/>
      <c r="R920" s="26"/>
    </row>
    <row r="921" spans="1:18" ht="15.75" customHeight="1">
      <c r="A921" s="26"/>
      <c r="B921" s="438"/>
      <c r="C921" s="26"/>
      <c r="D921" s="405"/>
      <c r="E921" s="548"/>
      <c r="F921" s="548"/>
      <c r="G921" s="548"/>
      <c r="H921" s="549"/>
      <c r="I921" s="548"/>
      <c r="J921" s="26"/>
      <c r="K921" s="410"/>
      <c r="L921" s="26"/>
      <c r="M921" s="26"/>
      <c r="N921" s="26"/>
      <c r="O921" s="26"/>
      <c r="P921" s="26"/>
      <c r="Q921" s="26"/>
      <c r="R921" s="26"/>
    </row>
    <row r="922" spans="1:18" ht="15.75" customHeight="1">
      <c r="A922" s="26"/>
      <c r="B922" s="438"/>
      <c r="C922" s="26"/>
      <c r="D922" s="405"/>
      <c r="E922" s="548"/>
      <c r="F922" s="548"/>
      <c r="G922" s="548"/>
      <c r="H922" s="549"/>
      <c r="I922" s="548"/>
      <c r="J922" s="26"/>
      <c r="K922" s="410"/>
      <c r="L922" s="26"/>
      <c r="M922" s="26"/>
      <c r="N922" s="26"/>
      <c r="O922" s="26"/>
      <c r="P922" s="26"/>
      <c r="Q922" s="26"/>
      <c r="R922" s="26"/>
    </row>
    <row r="923" spans="1:18" ht="15.75" customHeight="1">
      <c r="A923" s="26"/>
      <c r="B923" s="438"/>
      <c r="C923" s="26"/>
      <c r="D923" s="405"/>
      <c r="E923" s="548"/>
      <c r="F923" s="548"/>
      <c r="G923" s="548"/>
      <c r="H923" s="549"/>
      <c r="I923" s="548"/>
      <c r="J923" s="26"/>
      <c r="K923" s="410"/>
      <c r="L923" s="26"/>
      <c r="M923" s="26"/>
      <c r="N923" s="26"/>
      <c r="O923" s="26"/>
      <c r="P923" s="26"/>
      <c r="Q923" s="26"/>
      <c r="R923" s="26"/>
    </row>
    <row r="924" spans="1:18" ht="15.75" customHeight="1">
      <c r="A924" s="26"/>
      <c r="B924" s="438"/>
      <c r="C924" s="26"/>
      <c r="D924" s="405"/>
      <c r="E924" s="548"/>
      <c r="F924" s="548"/>
      <c r="G924" s="548"/>
      <c r="H924" s="549"/>
      <c r="I924" s="548"/>
      <c r="J924" s="26"/>
      <c r="K924" s="410"/>
      <c r="L924" s="26"/>
      <c r="M924" s="26"/>
      <c r="N924" s="26"/>
      <c r="O924" s="26"/>
      <c r="P924" s="26"/>
      <c r="Q924" s="26"/>
      <c r="R924" s="26"/>
    </row>
    <row r="925" spans="1:18" ht="15.75" customHeight="1">
      <c r="A925" s="26"/>
      <c r="B925" s="438"/>
      <c r="C925" s="26"/>
      <c r="D925" s="405"/>
      <c r="E925" s="548"/>
      <c r="F925" s="548"/>
      <c r="G925" s="548"/>
      <c r="H925" s="549"/>
      <c r="I925" s="548"/>
      <c r="J925" s="26"/>
      <c r="K925" s="410"/>
      <c r="L925" s="26"/>
      <c r="M925" s="26"/>
      <c r="N925" s="26"/>
      <c r="O925" s="26"/>
      <c r="P925" s="26"/>
      <c r="Q925" s="26"/>
      <c r="R925" s="26"/>
    </row>
    <row r="926" spans="1:18" ht="15.75" customHeight="1">
      <c r="A926" s="26"/>
      <c r="B926" s="438"/>
      <c r="C926" s="26"/>
      <c r="D926" s="405"/>
      <c r="E926" s="548"/>
      <c r="F926" s="548"/>
      <c r="G926" s="548"/>
      <c r="H926" s="549"/>
      <c r="I926" s="548"/>
      <c r="J926" s="26"/>
      <c r="K926" s="410"/>
      <c r="L926" s="26"/>
      <c r="M926" s="26"/>
      <c r="N926" s="26"/>
      <c r="O926" s="26"/>
      <c r="P926" s="26"/>
      <c r="Q926" s="26"/>
      <c r="R926" s="26"/>
    </row>
    <row r="927" spans="1:18" ht="15.75" customHeight="1">
      <c r="A927" s="26"/>
      <c r="B927" s="438"/>
      <c r="C927" s="26"/>
      <c r="D927" s="405"/>
      <c r="E927" s="548"/>
      <c r="F927" s="548"/>
      <c r="G927" s="548"/>
      <c r="H927" s="549"/>
      <c r="I927" s="548"/>
      <c r="J927" s="26"/>
      <c r="K927" s="410"/>
      <c r="L927" s="26"/>
      <c r="M927" s="26"/>
      <c r="N927" s="26"/>
      <c r="O927" s="26"/>
      <c r="P927" s="26"/>
      <c r="Q927" s="26"/>
      <c r="R927" s="26"/>
    </row>
    <row r="928" spans="1:18" ht="15.75" customHeight="1">
      <c r="A928" s="26"/>
      <c r="B928" s="438"/>
      <c r="C928" s="26"/>
      <c r="D928" s="405"/>
      <c r="E928" s="548"/>
      <c r="F928" s="548"/>
      <c r="G928" s="548"/>
      <c r="H928" s="549"/>
      <c r="I928" s="548"/>
      <c r="J928" s="26"/>
      <c r="K928" s="410"/>
      <c r="L928" s="26"/>
      <c r="M928" s="26"/>
      <c r="N928" s="26"/>
      <c r="O928" s="26"/>
      <c r="P928" s="26"/>
      <c r="Q928" s="26"/>
      <c r="R928" s="26"/>
    </row>
    <row r="929" spans="1:18" ht="15.75" customHeight="1">
      <c r="A929" s="26"/>
      <c r="B929" s="438"/>
      <c r="C929" s="26"/>
      <c r="D929" s="405"/>
      <c r="E929" s="548"/>
      <c r="F929" s="548"/>
      <c r="G929" s="548"/>
      <c r="H929" s="549"/>
      <c r="I929" s="548"/>
      <c r="J929" s="26"/>
      <c r="K929" s="410"/>
      <c r="L929" s="26"/>
      <c r="M929" s="26"/>
      <c r="N929" s="26"/>
      <c r="O929" s="26"/>
      <c r="P929" s="26"/>
      <c r="Q929" s="26"/>
      <c r="R929" s="26"/>
    </row>
    <row r="930" spans="1:18" ht="15.75" customHeight="1">
      <c r="A930" s="26"/>
      <c r="B930" s="438"/>
      <c r="C930" s="26"/>
      <c r="D930" s="405"/>
      <c r="E930" s="548"/>
      <c r="F930" s="548"/>
      <c r="G930" s="548"/>
      <c r="H930" s="549"/>
      <c r="I930" s="548"/>
      <c r="J930" s="26"/>
      <c r="K930" s="410"/>
      <c r="L930" s="26"/>
      <c r="M930" s="26"/>
      <c r="N930" s="26"/>
      <c r="O930" s="26"/>
      <c r="P930" s="26"/>
      <c r="Q930" s="26"/>
      <c r="R930" s="26"/>
    </row>
    <row r="931" spans="1:18" ht="15.75" customHeight="1">
      <c r="A931" s="26"/>
      <c r="B931" s="438"/>
      <c r="C931" s="26"/>
      <c r="D931" s="405"/>
      <c r="E931" s="548"/>
      <c r="F931" s="548"/>
      <c r="G931" s="548"/>
      <c r="H931" s="549"/>
      <c r="I931" s="548"/>
      <c r="J931" s="26"/>
      <c r="K931" s="410"/>
      <c r="L931" s="26"/>
      <c r="M931" s="26"/>
      <c r="N931" s="26"/>
      <c r="O931" s="26"/>
      <c r="P931" s="26"/>
      <c r="Q931" s="26"/>
      <c r="R931" s="26"/>
    </row>
    <row r="932" spans="1:18" ht="15.75" customHeight="1">
      <c r="A932" s="26"/>
      <c r="B932" s="438"/>
      <c r="C932" s="26"/>
      <c r="D932" s="405"/>
      <c r="E932" s="548"/>
      <c r="F932" s="548"/>
      <c r="G932" s="548"/>
      <c r="H932" s="549"/>
      <c r="I932" s="548"/>
      <c r="J932" s="26"/>
      <c r="K932" s="410"/>
      <c r="L932" s="26"/>
      <c r="M932" s="26"/>
      <c r="N932" s="26"/>
      <c r="O932" s="26"/>
      <c r="P932" s="26"/>
      <c r="Q932" s="26"/>
      <c r="R932" s="26"/>
    </row>
    <row r="933" spans="1:18" ht="15.75" customHeight="1">
      <c r="A933" s="26"/>
      <c r="B933" s="438"/>
      <c r="C933" s="26"/>
      <c r="D933" s="405"/>
      <c r="E933" s="548"/>
      <c r="F933" s="548"/>
      <c r="G933" s="548"/>
      <c r="H933" s="549"/>
      <c r="I933" s="548"/>
      <c r="J933" s="26"/>
      <c r="K933" s="410"/>
      <c r="L933" s="26"/>
      <c r="M933" s="26"/>
      <c r="N933" s="26"/>
      <c r="O933" s="26"/>
      <c r="P933" s="26"/>
      <c r="Q933" s="26"/>
      <c r="R933" s="26"/>
    </row>
    <row r="934" spans="1:18" ht="15.75" customHeight="1">
      <c r="A934" s="26"/>
      <c r="B934" s="438"/>
      <c r="C934" s="26"/>
      <c r="D934" s="405"/>
      <c r="E934" s="548"/>
      <c r="F934" s="548"/>
      <c r="G934" s="548"/>
      <c r="H934" s="549"/>
      <c r="I934" s="548"/>
      <c r="J934" s="26"/>
      <c r="K934" s="410"/>
      <c r="L934" s="26"/>
      <c r="M934" s="26"/>
      <c r="N934" s="26"/>
      <c r="O934" s="26"/>
      <c r="P934" s="26"/>
      <c r="Q934" s="26"/>
      <c r="R934" s="26"/>
    </row>
    <row r="935" spans="1:18" ht="15.75" customHeight="1">
      <c r="A935" s="26"/>
      <c r="B935" s="438"/>
      <c r="C935" s="26"/>
      <c r="D935" s="405"/>
      <c r="E935" s="548"/>
      <c r="F935" s="548"/>
      <c r="G935" s="548"/>
      <c r="H935" s="549"/>
      <c r="I935" s="548"/>
      <c r="J935" s="26"/>
      <c r="K935" s="410"/>
      <c r="L935" s="26"/>
      <c r="M935" s="26"/>
      <c r="N935" s="26"/>
      <c r="O935" s="26"/>
      <c r="P935" s="26"/>
      <c r="Q935" s="26"/>
      <c r="R935" s="26"/>
    </row>
    <row r="936" spans="1:18" ht="15.75" customHeight="1">
      <c r="A936" s="26"/>
      <c r="B936" s="438"/>
      <c r="C936" s="26"/>
      <c r="D936" s="405"/>
      <c r="E936" s="548"/>
      <c r="F936" s="548"/>
      <c r="G936" s="548"/>
      <c r="H936" s="549"/>
      <c r="I936" s="548"/>
      <c r="J936" s="26"/>
      <c r="K936" s="410"/>
      <c r="L936" s="26"/>
      <c r="M936" s="26"/>
      <c r="N936" s="26"/>
      <c r="O936" s="26"/>
      <c r="P936" s="26"/>
      <c r="Q936" s="26"/>
      <c r="R936" s="26"/>
    </row>
    <row r="937" spans="1:18" ht="15.75" customHeight="1">
      <c r="A937" s="26"/>
      <c r="B937" s="438"/>
      <c r="C937" s="26"/>
      <c r="D937" s="405"/>
      <c r="E937" s="548"/>
      <c r="F937" s="548"/>
      <c r="G937" s="548"/>
      <c r="H937" s="549"/>
      <c r="I937" s="548"/>
      <c r="J937" s="26"/>
      <c r="K937" s="410"/>
      <c r="L937" s="26"/>
      <c r="M937" s="26"/>
      <c r="N937" s="26"/>
      <c r="O937" s="26"/>
      <c r="P937" s="26"/>
      <c r="Q937" s="26"/>
      <c r="R937" s="26"/>
    </row>
    <row r="938" spans="1:18" ht="15.75" customHeight="1">
      <c r="A938" s="26"/>
      <c r="B938" s="438"/>
      <c r="C938" s="26"/>
      <c r="D938" s="405"/>
      <c r="E938" s="548"/>
      <c r="F938" s="548"/>
      <c r="G938" s="548"/>
      <c r="H938" s="549"/>
      <c r="I938" s="548"/>
      <c r="J938" s="26"/>
      <c r="K938" s="410"/>
      <c r="L938" s="26"/>
      <c r="M938" s="26"/>
      <c r="N938" s="26"/>
      <c r="O938" s="26"/>
      <c r="P938" s="26"/>
      <c r="Q938" s="26"/>
      <c r="R938" s="26"/>
    </row>
    <row r="939" spans="1:18" ht="15.75" customHeight="1">
      <c r="A939" s="26"/>
      <c r="B939" s="438"/>
      <c r="C939" s="26"/>
      <c r="D939" s="405"/>
      <c r="E939" s="548"/>
      <c r="F939" s="548"/>
      <c r="G939" s="548"/>
      <c r="H939" s="549"/>
      <c r="I939" s="548"/>
      <c r="J939" s="26"/>
      <c r="K939" s="410"/>
      <c r="L939" s="26"/>
      <c r="M939" s="26"/>
      <c r="N939" s="26"/>
      <c r="O939" s="26"/>
      <c r="P939" s="26"/>
      <c r="Q939" s="26"/>
      <c r="R939" s="26"/>
    </row>
    <row r="940" spans="1:18" ht="15.75" customHeight="1">
      <c r="A940" s="26"/>
      <c r="B940" s="438"/>
      <c r="C940" s="26"/>
      <c r="D940" s="405"/>
      <c r="E940" s="548"/>
      <c r="F940" s="548"/>
      <c r="G940" s="548"/>
      <c r="H940" s="549"/>
      <c r="I940" s="548"/>
      <c r="J940" s="26"/>
      <c r="K940" s="410"/>
      <c r="L940" s="26"/>
      <c r="M940" s="26"/>
      <c r="N940" s="26"/>
      <c r="O940" s="26"/>
      <c r="P940" s="26"/>
      <c r="Q940" s="26"/>
      <c r="R940" s="26"/>
    </row>
    <row r="941" spans="1:18" ht="15.75" customHeight="1">
      <c r="A941" s="26"/>
      <c r="B941" s="438"/>
      <c r="C941" s="26"/>
      <c r="D941" s="405"/>
      <c r="E941" s="548"/>
      <c r="F941" s="548"/>
      <c r="G941" s="548"/>
      <c r="H941" s="549"/>
      <c r="I941" s="548"/>
      <c r="J941" s="26"/>
      <c r="K941" s="410"/>
      <c r="L941" s="26"/>
      <c r="M941" s="26"/>
      <c r="N941" s="26"/>
      <c r="O941" s="26"/>
      <c r="P941" s="26"/>
      <c r="Q941" s="26"/>
      <c r="R941" s="26"/>
    </row>
    <row r="942" spans="1:18" ht="15.75" customHeight="1">
      <c r="A942" s="26"/>
      <c r="B942" s="438"/>
      <c r="C942" s="26"/>
      <c r="D942" s="405"/>
      <c r="E942" s="548"/>
      <c r="F942" s="548"/>
      <c r="G942" s="548"/>
      <c r="H942" s="549"/>
      <c r="I942" s="548"/>
      <c r="J942" s="26"/>
      <c r="K942" s="410"/>
      <c r="L942" s="26"/>
      <c r="M942" s="26"/>
      <c r="N942" s="26"/>
      <c r="O942" s="26"/>
      <c r="P942" s="26"/>
      <c r="Q942" s="26"/>
      <c r="R942" s="26"/>
    </row>
    <row r="943" spans="1:18" ht="15.75" customHeight="1">
      <c r="A943" s="26"/>
      <c r="B943" s="438"/>
      <c r="C943" s="26"/>
      <c r="D943" s="405"/>
      <c r="E943" s="548"/>
      <c r="F943" s="548"/>
      <c r="G943" s="548"/>
      <c r="H943" s="549"/>
      <c r="I943" s="548"/>
      <c r="J943" s="26"/>
      <c r="K943" s="410"/>
      <c r="L943" s="26"/>
      <c r="M943" s="26"/>
      <c r="N943" s="26"/>
      <c r="O943" s="26"/>
      <c r="P943" s="26"/>
      <c r="Q943" s="26"/>
      <c r="R943" s="26"/>
    </row>
    <row r="944" spans="1:18" ht="15.75" customHeight="1">
      <c r="A944" s="26"/>
      <c r="B944" s="438"/>
      <c r="C944" s="26"/>
      <c r="D944" s="405"/>
      <c r="E944" s="548"/>
      <c r="F944" s="548"/>
      <c r="G944" s="548"/>
      <c r="H944" s="549"/>
      <c r="I944" s="548"/>
      <c r="J944" s="26"/>
      <c r="K944" s="410"/>
      <c r="L944" s="26"/>
      <c r="M944" s="26"/>
      <c r="N944" s="26"/>
      <c r="O944" s="26"/>
      <c r="P944" s="26"/>
      <c r="Q944" s="26"/>
      <c r="R944" s="26"/>
    </row>
    <row r="945" spans="1:18" ht="15.75" customHeight="1">
      <c r="A945" s="26"/>
      <c r="B945" s="438"/>
      <c r="C945" s="26"/>
      <c r="D945" s="405"/>
      <c r="E945" s="548"/>
      <c r="F945" s="548"/>
      <c r="G945" s="548"/>
      <c r="H945" s="549"/>
      <c r="I945" s="548"/>
      <c r="J945" s="26"/>
      <c r="K945" s="410"/>
      <c r="L945" s="26"/>
      <c r="M945" s="26"/>
      <c r="N945" s="26"/>
      <c r="O945" s="26"/>
      <c r="P945" s="26"/>
      <c r="Q945" s="26"/>
      <c r="R945" s="26"/>
    </row>
    <row r="946" spans="1:18" ht="15.75" customHeight="1">
      <c r="A946" s="26"/>
      <c r="B946" s="438"/>
      <c r="C946" s="26"/>
      <c r="D946" s="405"/>
      <c r="E946" s="548"/>
      <c r="F946" s="548"/>
      <c r="G946" s="548"/>
      <c r="H946" s="549"/>
      <c r="I946" s="548"/>
      <c r="J946" s="26"/>
      <c r="K946" s="410"/>
      <c r="L946" s="26"/>
      <c r="M946" s="26"/>
      <c r="N946" s="26"/>
      <c r="O946" s="26"/>
      <c r="P946" s="26"/>
      <c r="Q946" s="26"/>
      <c r="R946" s="26"/>
    </row>
    <row r="947" spans="1:18" ht="15.75" customHeight="1">
      <c r="A947" s="26"/>
      <c r="B947" s="438"/>
      <c r="C947" s="26"/>
      <c r="D947" s="405"/>
      <c r="E947" s="548"/>
      <c r="F947" s="548"/>
      <c r="G947" s="548"/>
      <c r="H947" s="549"/>
      <c r="I947" s="548"/>
      <c r="J947" s="26"/>
      <c r="K947" s="410"/>
      <c r="L947" s="26"/>
      <c r="M947" s="26"/>
      <c r="N947" s="26"/>
      <c r="O947" s="26"/>
      <c r="P947" s="26"/>
      <c r="Q947" s="26"/>
      <c r="R947" s="26"/>
    </row>
    <row r="948" spans="1:18" ht="15.75" customHeight="1">
      <c r="A948" s="26"/>
      <c r="B948" s="438"/>
      <c r="C948" s="26"/>
      <c r="D948" s="405"/>
      <c r="E948" s="548"/>
      <c r="F948" s="548"/>
      <c r="G948" s="548"/>
      <c r="H948" s="549"/>
      <c r="I948" s="548"/>
      <c r="J948" s="26"/>
      <c r="K948" s="410"/>
      <c r="L948" s="26"/>
      <c r="M948" s="26"/>
      <c r="N948" s="26"/>
      <c r="O948" s="26"/>
      <c r="P948" s="26"/>
      <c r="Q948" s="26"/>
      <c r="R948" s="26"/>
    </row>
    <row r="949" spans="1:18" ht="15.75" customHeight="1">
      <c r="A949" s="26"/>
      <c r="B949" s="438"/>
      <c r="C949" s="26"/>
      <c r="D949" s="405"/>
      <c r="E949" s="548"/>
      <c r="F949" s="548"/>
      <c r="G949" s="548"/>
      <c r="H949" s="549"/>
      <c r="I949" s="548"/>
      <c r="J949" s="26"/>
      <c r="K949" s="410"/>
      <c r="L949" s="26"/>
      <c r="M949" s="26"/>
      <c r="N949" s="26"/>
      <c r="O949" s="26"/>
      <c r="P949" s="26"/>
      <c r="Q949" s="26"/>
      <c r="R949" s="26"/>
    </row>
    <row r="950" spans="1:18" ht="15.75" customHeight="1">
      <c r="A950" s="26"/>
      <c r="B950" s="438"/>
      <c r="C950" s="26"/>
      <c r="D950" s="405"/>
      <c r="E950" s="548"/>
      <c r="F950" s="548"/>
      <c r="G950" s="548"/>
      <c r="H950" s="549"/>
      <c r="I950" s="548"/>
      <c r="J950" s="26"/>
      <c r="K950" s="410"/>
      <c r="L950" s="26"/>
      <c r="M950" s="26"/>
      <c r="N950" s="26"/>
      <c r="O950" s="26"/>
      <c r="P950" s="26"/>
      <c r="Q950" s="26"/>
      <c r="R950" s="26"/>
    </row>
    <row r="951" spans="1:18" ht="15.75" customHeight="1">
      <c r="A951" s="26"/>
      <c r="B951" s="438"/>
      <c r="C951" s="26"/>
      <c r="D951" s="405"/>
      <c r="E951" s="548"/>
      <c r="F951" s="548"/>
      <c r="G951" s="548"/>
      <c r="H951" s="549"/>
      <c r="I951" s="548"/>
      <c r="J951" s="26"/>
      <c r="K951" s="410"/>
      <c r="L951" s="26"/>
      <c r="M951" s="26"/>
      <c r="N951" s="26"/>
      <c r="O951" s="26"/>
      <c r="P951" s="26"/>
      <c r="Q951" s="26"/>
      <c r="R951" s="26"/>
    </row>
    <row r="952" spans="1:18" ht="15.75" customHeight="1">
      <c r="A952" s="26"/>
      <c r="B952" s="438"/>
      <c r="C952" s="26"/>
      <c r="D952" s="405"/>
      <c r="E952" s="548"/>
      <c r="F952" s="548"/>
      <c r="G952" s="548"/>
      <c r="H952" s="549"/>
      <c r="I952" s="548"/>
      <c r="J952" s="26"/>
      <c r="K952" s="410"/>
      <c r="L952" s="26"/>
      <c r="M952" s="26"/>
      <c r="N952" s="26"/>
      <c r="O952" s="26"/>
      <c r="P952" s="26"/>
      <c r="Q952" s="26"/>
      <c r="R952" s="26"/>
    </row>
    <row r="953" spans="1:18" ht="15.75" customHeight="1">
      <c r="A953" s="26"/>
      <c r="B953" s="438"/>
      <c r="C953" s="26"/>
      <c r="D953" s="405"/>
      <c r="E953" s="548"/>
      <c r="F953" s="548"/>
      <c r="G953" s="548"/>
      <c r="H953" s="549"/>
      <c r="I953" s="548"/>
      <c r="J953" s="26"/>
      <c r="K953" s="410"/>
      <c r="L953" s="26"/>
      <c r="M953" s="26"/>
      <c r="N953" s="26"/>
      <c r="O953" s="26"/>
      <c r="P953" s="26"/>
      <c r="Q953" s="26"/>
      <c r="R953" s="26"/>
    </row>
    <row r="954" spans="1:18" ht="15.75" customHeight="1">
      <c r="A954" s="26"/>
      <c r="B954" s="438"/>
      <c r="C954" s="26"/>
      <c r="D954" s="405"/>
      <c r="E954" s="548"/>
      <c r="F954" s="548"/>
      <c r="G954" s="548"/>
      <c r="H954" s="549"/>
      <c r="I954" s="548"/>
      <c r="J954" s="26"/>
      <c r="K954" s="410"/>
      <c r="L954" s="26"/>
      <c r="M954" s="26"/>
      <c r="N954" s="26"/>
      <c r="O954" s="26"/>
      <c r="P954" s="26"/>
      <c r="Q954" s="26"/>
      <c r="R954" s="26"/>
    </row>
    <row r="955" spans="1:18" ht="15.75" customHeight="1">
      <c r="A955" s="26"/>
      <c r="B955" s="438"/>
      <c r="C955" s="26"/>
      <c r="D955" s="405"/>
      <c r="E955" s="548"/>
      <c r="F955" s="548"/>
      <c r="G955" s="548"/>
      <c r="H955" s="549"/>
      <c r="I955" s="548"/>
      <c r="J955" s="26"/>
      <c r="K955" s="410"/>
      <c r="L955" s="26"/>
      <c r="M955" s="26"/>
      <c r="N955" s="26"/>
      <c r="O955" s="26"/>
      <c r="P955" s="26"/>
      <c r="Q955" s="26"/>
      <c r="R955" s="26"/>
    </row>
    <row r="956" spans="1:18" ht="15.75" customHeight="1">
      <c r="A956" s="26"/>
      <c r="B956" s="438"/>
      <c r="C956" s="26"/>
      <c r="D956" s="405"/>
      <c r="E956" s="548"/>
      <c r="F956" s="548"/>
      <c r="G956" s="548"/>
      <c r="H956" s="549"/>
      <c r="I956" s="548"/>
      <c r="J956" s="26"/>
      <c r="K956" s="410"/>
      <c r="L956" s="26"/>
      <c r="M956" s="26"/>
      <c r="N956" s="26"/>
      <c r="O956" s="26"/>
      <c r="P956" s="26"/>
      <c r="Q956" s="26"/>
      <c r="R956" s="26"/>
    </row>
    <row r="957" spans="1:18" ht="15.75" customHeight="1">
      <c r="A957" s="26"/>
      <c r="B957" s="438"/>
      <c r="C957" s="26"/>
      <c r="D957" s="405"/>
      <c r="E957" s="548"/>
      <c r="F957" s="548"/>
      <c r="G957" s="548"/>
      <c r="H957" s="549"/>
      <c r="I957" s="548"/>
      <c r="J957" s="26"/>
      <c r="K957" s="410"/>
      <c r="L957" s="26"/>
      <c r="M957" s="26"/>
      <c r="N957" s="26"/>
      <c r="O957" s="26"/>
      <c r="P957" s="26"/>
      <c r="Q957" s="26"/>
      <c r="R957" s="26"/>
    </row>
    <row r="958" spans="1:18" ht="15.75" customHeight="1">
      <c r="A958" s="26"/>
      <c r="B958" s="438"/>
      <c r="C958" s="26"/>
      <c r="D958" s="405"/>
      <c r="E958" s="548"/>
      <c r="F958" s="548"/>
      <c r="G958" s="548"/>
      <c r="H958" s="549"/>
      <c r="I958" s="548"/>
      <c r="J958" s="26"/>
      <c r="K958" s="410"/>
      <c r="L958" s="26"/>
      <c r="M958" s="26"/>
      <c r="N958" s="26"/>
      <c r="O958" s="26"/>
      <c r="P958" s="26"/>
      <c r="Q958" s="26"/>
      <c r="R958" s="26"/>
    </row>
    <row r="959" spans="1:18" ht="15.75" customHeight="1">
      <c r="A959" s="26"/>
      <c r="B959" s="438"/>
      <c r="C959" s="26"/>
      <c r="D959" s="405"/>
      <c r="E959" s="548"/>
      <c r="F959" s="548"/>
      <c r="G959" s="548"/>
      <c r="H959" s="549"/>
      <c r="I959" s="548"/>
      <c r="J959" s="26"/>
      <c r="K959" s="410"/>
      <c r="L959" s="26"/>
      <c r="M959" s="26"/>
      <c r="N959" s="26"/>
      <c r="O959" s="26"/>
      <c r="P959" s="26"/>
      <c r="Q959" s="26"/>
      <c r="R959" s="26"/>
    </row>
    <row r="960" spans="1:18" ht="15.75" customHeight="1">
      <c r="A960" s="26"/>
      <c r="B960" s="438"/>
      <c r="C960" s="26"/>
      <c r="D960" s="405"/>
      <c r="E960" s="548"/>
      <c r="F960" s="548"/>
      <c r="G960" s="548"/>
      <c r="H960" s="549"/>
      <c r="I960" s="548"/>
      <c r="J960" s="26"/>
      <c r="K960" s="410"/>
      <c r="L960" s="26"/>
      <c r="M960" s="26"/>
      <c r="N960" s="26"/>
      <c r="O960" s="26"/>
      <c r="P960" s="26"/>
      <c r="Q960" s="26"/>
      <c r="R960" s="26"/>
    </row>
    <row r="961" spans="1:18" ht="15.75" customHeight="1">
      <c r="A961" s="26"/>
      <c r="B961" s="438"/>
      <c r="C961" s="26"/>
      <c r="D961" s="405"/>
      <c r="E961" s="548"/>
      <c r="F961" s="548"/>
      <c r="G961" s="548"/>
      <c r="H961" s="549"/>
      <c r="I961" s="548"/>
      <c r="J961" s="26"/>
      <c r="K961" s="410"/>
      <c r="L961" s="26"/>
      <c r="M961" s="26"/>
      <c r="N961" s="26"/>
      <c r="O961" s="26"/>
      <c r="P961" s="26"/>
      <c r="Q961" s="26"/>
      <c r="R961" s="26"/>
    </row>
    <row r="962" spans="1:18" ht="15.75" customHeight="1">
      <c r="A962" s="26"/>
      <c r="B962" s="438"/>
      <c r="C962" s="26"/>
      <c r="D962" s="405"/>
      <c r="E962" s="548"/>
      <c r="F962" s="548"/>
      <c r="G962" s="548"/>
      <c r="H962" s="549"/>
      <c r="I962" s="548"/>
      <c r="J962" s="26"/>
      <c r="K962" s="410"/>
      <c r="L962" s="26"/>
      <c r="M962" s="26"/>
      <c r="N962" s="26"/>
      <c r="O962" s="26"/>
      <c r="P962" s="26"/>
      <c r="Q962" s="26"/>
      <c r="R962" s="26"/>
    </row>
    <row r="963" spans="1:18" ht="15.75" customHeight="1">
      <c r="A963" s="26"/>
      <c r="B963" s="438"/>
      <c r="C963" s="26"/>
      <c r="D963" s="405"/>
      <c r="E963" s="548"/>
      <c r="F963" s="548"/>
      <c r="G963" s="548"/>
      <c r="H963" s="549"/>
      <c r="I963" s="548"/>
      <c r="J963" s="26"/>
      <c r="K963" s="410"/>
      <c r="L963" s="26"/>
      <c r="M963" s="26"/>
      <c r="N963" s="26"/>
      <c r="O963" s="26"/>
      <c r="P963" s="26"/>
      <c r="Q963" s="26"/>
      <c r="R963" s="26"/>
    </row>
    <row r="964" spans="1:18" ht="15.75" customHeight="1">
      <c r="A964" s="26"/>
      <c r="B964" s="438"/>
      <c r="C964" s="26"/>
      <c r="D964" s="405"/>
      <c r="E964" s="548"/>
      <c r="F964" s="548"/>
      <c r="G964" s="548"/>
      <c r="H964" s="549"/>
      <c r="I964" s="548"/>
      <c r="J964" s="26"/>
      <c r="K964" s="410"/>
      <c r="L964" s="26"/>
      <c r="M964" s="26"/>
      <c r="N964" s="26"/>
      <c r="O964" s="26"/>
      <c r="P964" s="26"/>
      <c r="Q964" s="26"/>
      <c r="R964" s="26"/>
    </row>
    <row r="965" spans="1:18" ht="15.75" customHeight="1">
      <c r="A965" s="26"/>
      <c r="B965" s="438"/>
      <c r="C965" s="26"/>
      <c r="D965" s="405"/>
      <c r="E965" s="548"/>
      <c r="F965" s="548"/>
      <c r="G965" s="548"/>
      <c r="H965" s="549"/>
      <c r="I965" s="548"/>
      <c r="J965" s="26"/>
      <c r="K965" s="410"/>
      <c r="L965" s="26"/>
      <c r="M965" s="26"/>
      <c r="N965" s="26"/>
      <c r="O965" s="26"/>
      <c r="P965" s="26"/>
      <c r="Q965" s="26"/>
      <c r="R965" s="26"/>
    </row>
    <row r="966" spans="1:18" ht="15.75" customHeight="1">
      <c r="A966" s="26"/>
      <c r="B966" s="438"/>
      <c r="C966" s="26"/>
      <c r="D966" s="405"/>
      <c r="E966" s="548"/>
      <c r="F966" s="548"/>
      <c r="G966" s="548"/>
      <c r="H966" s="549"/>
      <c r="I966" s="548"/>
      <c r="J966" s="26"/>
      <c r="K966" s="410"/>
      <c r="L966" s="26"/>
      <c r="M966" s="26"/>
      <c r="N966" s="26"/>
      <c r="O966" s="26"/>
      <c r="P966" s="26"/>
      <c r="Q966" s="26"/>
      <c r="R966" s="26"/>
    </row>
    <row r="967" spans="1:18" ht="15.75" customHeight="1">
      <c r="A967" s="26"/>
      <c r="B967" s="438"/>
      <c r="C967" s="26"/>
      <c r="D967" s="405"/>
      <c r="E967" s="548"/>
      <c r="F967" s="548"/>
      <c r="G967" s="548"/>
      <c r="H967" s="549"/>
      <c r="I967" s="548"/>
      <c r="J967" s="26"/>
      <c r="K967" s="410"/>
      <c r="L967" s="26"/>
      <c r="M967" s="26"/>
      <c r="N967" s="26"/>
      <c r="O967" s="26"/>
      <c r="P967" s="26"/>
      <c r="Q967" s="26"/>
      <c r="R967" s="26"/>
    </row>
    <row r="968" spans="1:18" ht="15.75" customHeight="1">
      <c r="A968" s="26"/>
      <c r="B968" s="438"/>
      <c r="C968" s="26"/>
      <c r="D968" s="405"/>
      <c r="E968" s="548"/>
      <c r="F968" s="548"/>
      <c r="G968" s="548"/>
      <c r="H968" s="549"/>
      <c r="I968" s="548"/>
      <c r="J968" s="26"/>
      <c r="K968" s="410"/>
      <c r="L968" s="26"/>
      <c r="M968" s="26"/>
      <c r="N968" s="26"/>
      <c r="O968" s="26"/>
      <c r="P968" s="26"/>
      <c r="Q968" s="26"/>
      <c r="R968" s="26"/>
    </row>
    <row r="969" spans="1:18" ht="15.75" customHeight="1">
      <c r="A969" s="26"/>
      <c r="B969" s="438"/>
      <c r="C969" s="26"/>
      <c r="D969" s="405"/>
      <c r="E969" s="548"/>
      <c r="F969" s="548"/>
      <c r="G969" s="548"/>
      <c r="H969" s="549"/>
      <c r="I969" s="548"/>
      <c r="J969" s="26"/>
      <c r="K969" s="410"/>
      <c r="L969" s="26"/>
      <c r="M969" s="26"/>
      <c r="N969" s="26"/>
      <c r="O969" s="26"/>
      <c r="P969" s="26"/>
      <c r="Q969" s="26"/>
      <c r="R969" s="26"/>
    </row>
    <row r="970" spans="1:18" ht="15.75" customHeight="1">
      <c r="A970" s="26"/>
      <c r="B970" s="438"/>
      <c r="C970" s="26"/>
      <c r="D970" s="405"/>
      <c r="E970" s="548"/>
      <c r="F970" s="548"/>
      <c r="G970" s="548"/>
      <c r="H970" s="549"/>
      <c r="I970" s="548"/>
      <c r="J970" s="26"/>
      <c r="K970" s="410"/>
      <c r="L970" s="26"/>
      <c r="M970" s="26"/>
      <c r="N970" s="26"/>
      <c r="O970" s="26"/>
      <c r="P970" s="26"/>
      <c r="Q970" s="26"/>
      <c r="R970" s="26"/>
    </row>
    <row r="971" spans="1:18" ht="15.75" customHeight="1">
      <c r="A971" s="26"/>
      <c r="B971" s="438"/>
      <c r="C971" s="26"/>
      <c r="D971" s="405"/>
      <c r="E971" s="548"/>
      <c r="F971" s="548"/>
      <c r="G971" s="548"/>
      <c r="H971" s="549"/>
      <c r="I971" s="548"/>
      <c r="J971" s="26"/>
      <c r="K971" s="410"/>
      <c r="L971" s="26"/>
      <c r="M971" s="26"/>
      <c r="N971" s="26"/>
      <c r="O971" s="26"/>
      <c r="P971" s="26"/>
      <c r="Q971" s="26"/>
      <c r="R971" s="26"/>
    </row>
    <row r="972" spans="1:18" ht="15.75" customHeight="1">
      <c r="A972" s="26"/>
      <c r="B972" s="438"/>
      <c r="C972" s="26"/>
      <c r="D972" s="405"/>
      <c r="E972" s="548"/>
      <c r="F972" s="548"/>
      <c r="G972" s="548"/>
      <c r="H972" s="549"/>
      <c r="I972" s="548"/>
      <c r="J972" s="26"/>
      <c r="K972" s="410"/>
      <c r="L972" s="26"/>
      <c r="M972" s="26"/>
      <c r="N972" s="26"/>
      <c r="O972" s="26"/>
      <c r="P972" s="26"/>
      <c r="Q972" s="26"/>
      <c r="R972" s="26"/>
    </row>
    <row r="973" spans="1:18" ht="15.75" customHeight="1">
      <c r="A973" s="26"/>
      <c r="B973" s="438"/>
      <c r="C973" s="26"/>
      <c r="D973" s="405"/>
      <c r="E973" s="548"/>
      <c r="F973" s="548"/>
      <c r="G973" s="548"/>
      <c r="H973" s="549"/>
      <c r="I973" s="548"/>
      <c r="J973" s="26"/>
      <c r="K973" s="410"/>
      <c r="L973" s="26"/>
      <c r="M973" s="26"/>
      <c r="N973" s="26"/>
      <c r="O973" s="26"/>
      <c r="P973" s="26"/>
      <c r="Q973" s="26"/>
      <c r="R973" s="26"/>
    </row>
    <row r="974" spans="1:18" ht="15.75" customHeight="1">
      <c r="A974" s="26"/>
      <c r="B974" s="438"/>
      <c r="C974" s="26"/>
      <c r="D974" s="405"/>
      <c r="E974" s="548"/>
      <c r="F974" s="548"/>
      <c r="G974" s="548"/>
      <c r="H974" s="549"/>
      <c r="I974" s="548"/>
      <c r="J974" s="26"/>
      <c r="K974" s="410"/>
      <c r="L974" s="26"/>
      <c r="M974" s="26"/>
      <c r="N974" s="26"/>
      <c r="O974" s="26"/>
      <c r="P974" s="26"/>
      <c r="Q974" s="26"/>
      <c r="R974" s="26"/>
    </row>
    <row r="975" spans="1:18" ht="15.75" customHeight="1">
      <c r="A975" s="26"/>
      <c r="B975" s="438"/>
      <c r="C975" s="26"/>
      <c r="D975" s="405"/>
      <c r="E975" s="548"/>
      <c r="F975" s="548"/>
      <c r="G975" s="548"/>
      <c r="H975" s="549"/>
      <c r="I975" s="548"/>
      <c r="J975" s="26"/>
      <c r="K975" s="410"/>
      <c r="L975" s="26"/>
      <c r="M975" s="26"/>
      <c r="N975" s="26"/>
      <c r="O975" s="26"/>
      <c r="P975" s="26"/>
      <c r="Q975" s="26"/>
      <c r="R975" s="26"/>
    </row>
    <row r="976" spans="1:18" ht="15.75" customHeight="1">
      <c r="A976" s="26"/>
      <c r="B976" s="438"/>
      <c r="C976" s="26"/>
      <c r="D976" s="405"/>
      <c r="E976" s="548"/>
      <c r="F976" s="548"/>
      <c r="G976" s="548"/>
      <c r="H976" s="549"/>
      <c r="I976" s="548"/>
      <c r="J976" s="26"/>
      <c r="K976" s="410"/>
      <c r="L976" s="26"/>
      <c r="M976" s="26"/>
      <c r="N976" s="26"/>
      <c r="O976" s="26"/>
      <c r="P976" s="26"/>
      <c r="Q976" s="26"/>
      <c r="R976" s="26"/>
    </row>
    <row r="977" spans="1:18" ht="15.75" customHeight="1">
      <c r="A977" s="26"/>
      <c r="B977" s="438"/>
      <c r="C977" s="26"/>
      <c r="D977" s="405"/>
      <c r="E977" s="548"/>
      <c r="F977" s="548"/>
      <c r="G977" s="548"/>
      <c r="H977" s="549"/>
      <c r="I977" s="548"/>
      <c r="J977" s="26"/>
      <c r="K977" s="410"/>
      <c r="L977" s="26"/>
      <c r="M977" s="26"/>
      <c r="N977" s="26"/>
      <c r="O977" s="26"/>
      <c r="P977" s="26"/>
      <c r="Q977" s="26"/>
      <c r="R977" s="26"/>
    </row>
    <row r="978" spans="1:18" ht="15.75" customHeight="1">
      <c r="A978" s="26"/>
      <c r="B978" s="438"/>
      <c r="C978" s="26"/>
      <c r="D978" s="405"/>
      <c r="E978" s="548"/>
      <c r="F978" s="548"/>
      <c r="G978" s="548"/>
      <c r="H978" s="549"/>
      <c r="I978" s="548"/>
      <c r="J978" s="26"/>
      <c r="K978" s="410"/>
      <c r="L978" s="26"/>
      <c r="M978" s="26"/>
      <c r="N978" s="26"/>
      <c r="O978" s="26"/>
      <c r="P978" s="26"/>
      <c r="Q978" s="26"/>
      <c r="R978" s="26"/>
    </row>
    <row r="979" spans="1:18" ht="15.75" customHeight="1">
      <c r="A979" s="26"/>
      <c r="B979" s="438"/>
      <c r="C979" s="26"/>
      <c r="D979" s="405"/>
      <c r="E979" s="548"/>
      <c r="F979" s="548"/>
      <c r="G979" s="548"/>
      <c r="H979" s="549"/>
      <c r="I979" s="548"/>
      <c r="J979" s="26"/>
      <c r="K979" s="410"/>
      <c r="L979" s="26"/>
      <c r="M979" s="26"/>
      <c r="N979" s="26"/>
      <c r="O979" s="26"/>
      <c r="P979" s="26"/>
      <c r="Q979" s="26"/>
      <c r="R979" s="26"/>
    </row>
    <row r="980" spans="1:18" ht="15.75" customHeight="1">
      <c r="A980" s="26"/>
      <c r="B980" s="438"/>
      <c r="C980" s="26"/>
      <c r="D980" s="405"/>
      <c r="E980" s="548"/>
      <c r="F980" s="548"/>
      <c r="G980" s="548"/>
      <c r="H980" s="549"/>
      <c r="I980" s="548"/>
      <c r="J980" s="26"/>
      <c r="K980" s="410"/>
      <c r="L980" s="26"/>
      <c r="M980" s="26"/>
      <c r="N980" s="26"/>
      <c r="O980" s="26"/>
      <c r="P980" s="26"/>
      <c r="Q980" s="26"/>
      <c r="R980" s="26"/>
    </row>
    <row r="981" spans="1:18" ht="15.75" customHeight="1">
      <c r="A981" s="26"/>
      <c r="B981" s="438"/>
      <c r="C981" s="26"/>
      <c r="D981" s="405"/>
      <c r="E981" s="548"/>
      <c r="F981" s="548"/>
      <c r="G981" s="548"/>
      <c r="H981" s="549"/>
      <c r="I981" s="548"/>
      <c r="J981" s="26"/>
      <c r="K981" s="410"/>
      <c r="L981" s="26"/>
      <c r="M981" s="26"/>
      <c r="N981" s="26"/>
      <c r="O981" s="26"/>
      <c r="P981" s="26"/>
      <c r="Q981" s="26"/>
      <c r="R981" s="26"/>
    </row>
    <row r="982" spans="1:18" ht="15.75" customHeight="1">
      <c r="A982" s="26"/>
      <c r="B982" s="438"/>
      <c r="C982" s="26"/>
      <c r="D982" s="405"/>
      <c r="E982" s="548"/>
      <c r="F982" s="548"/>
      <c r="G982" s="548"/>
      <c r="H982" s="549"/>
      <c r="I982" s="548"/>
      <c r="J982" s="26"/>
      <c r="K982" s="410"/>
      <c r="L982" s="26"/>
      <c r="M982" s="26"/>
      <c r="N982" s="26"/>
      <c r="O982" s="26"/>
      <c r="P982" s="26"/>
      <c r="Q982" s="26"/>
      <c r="R982" s="26"/>
    </row>
    <row r="983" spans="1:18" ht="15.75" customHeight="1">
      <c r="A983" s="26"/>
      <c r="B983" s="438"/>
      <c r="C983" s="26"/>
      <c r="D983" s="405"/>
      <c r="E983" s="548"/>
      <c r="F983" s="548"/>
      <c r="G983" s="548"/>
      <c r="H983" s="549"/>
      <c r="I983" s="548"/>
      <c r="J983" s="26"/>
      <c r="K983" s="410"/>
      <c r="L983" s="26"/>
      <c r="M983" s="26"/>
      <c r="N983" s="26"/>
      <c r="O983" s="26"/>
      <c r="P983" s="26"/>
      <c r="Q983" s="26"/>
      <c r="R983" s="26"/>
    </row>
    <row r="984" spans="1:18" ht="15.75" customHeight="1">
      <c r="A984" s="26"/>
      <c r="B984" s="438"/>
      <c r="C984" s="26"/>
      <c r="D984" s="405"/>
      <c r="E984" s="548"/>
      <c r="F984" s="548"/>
      <c r="G984" s="548"/>
      <c r="H984" s="549"/>
      <c r="I984" s="548"/>
      <c r="J984" s="26"/>
      <c r="K984" s="410"/>
      <c r="L984" s="26"/>
      <c r="M984" s="26"/>
      <c r="N984" s="26"/>
      <c r="O984" s="26"/>
      <c r="P984" s="26"/>
      <c r="Q984" s="26"/>
      <c r="R984" s="26"/>
    </row>
    <row r="985" spans="1:18" ht="15.75" customHeight="1">
      <c r="A985" s="26"/>
      <c r="B985" s="438"/>
      <c r="C985" s="26"/>
      <c r="D985" s="405"/>
      <c r="E985" s="548"/>
      <c r="F985" s="548"/>
      <c r="G985" s="548"/>
      <c r="H985" s="549"/>
      <c r="I985" s="548"/>
      <c r="J985" s="26"/>
      <c r="K985" s="410"/>
      <c r="L985" s="26"/>
      <c r="M985" s="26"/>
      <c r="N985" s="26"/>
      <c r="O985" s="26"/>
      <c r="P985" s="26"/>
      <c r="Q985" s="26"/>
      <c r="R985" s="26"/>
    </row>
    <row r="986" spans="1:18" ht="15.75" customHeight="1">
      <c r="A986" s="26"/>
      <c r="B986" s="438"/>
      <c r="C986" s="26"/>
      <c r="D986" s="405"/>
      <c r="E986" s="548"/>
      <c r="F986" s="548"/>
      <c r="G986" s="548"/>
      <c r="H986" s="549"/>
      <c r="I986" s="548"/>
      <c r="J986" s="26"/>
      <c r="K986" s="410"/>
      <c r="L986" s="26"/>
      <c r="M986" s="26"/>
      <c r="N986" s="26"/>
      <c r="O986" s="26"/>
      <c r="P986" s="26"/>
      <c r="Q986" s="26"/>
      <c r="R986" s="26"/>
    </row>
    <row r="987" spans="1:18" ht="15.75" customHeight="1">
      <c r="A987" s="26"/>
      <c r="B987" s="438"/>
      <c r="C987" s="26"/>
      <c r="D987" s="405"/>
      <c r="E987" s="548"/>
      <c r="F987" s="548"/>
      <c r="G987" s="548"/>
      <c r="H987" s="549"/>
      <c r="I987" s="548"/>
      <c r="J987" s="26"/>
      <c r="K987" s="410"/>
      <c r="L987" s="26"/>
      <c r="M987" s="26"/>
      <c r="N987" s="26"/>
      <c r="O987" s="26"/>
      <c r="P987" s="26"/>
      <c r="Q987" s="26"/>
      <c r="R987" s="26"/>
    </row>
    <row r="988" spans="1:18" ht="15.75" customHeight="1">
      <c r="A988" s="26"/>
      <c r="B988" s="438"/>
      <c r="C988" s="26"/>
      <c r="D988" s="405"/>
      <c r="E988" s="548"/>
      <c r="F988" s="548"/>
      <c r="G988" s="548"/>
      <c r="H988" s="549"/>
      <c r="I988" s="548"/>
      <c r="J988" s="26"/>
      <c r="K988" s="410"/>
      <c r="L988" s="26"/>
      <c r="M988" s="26"/>
      <c r="N988" s="26"/>
      <c r="O988" s="26"/>
      <c r="P988" s="26"/>
      <c r="Q988" s="26"/>
      <c r="R988" s="26"/>
    </row>
    <row r="989" spans="1:18" ht="15.75" customHeight="1">
      <c r="A989" s="26"/>
      <c r="B989" s="438"/>
      <c r="C989" s="26"/>
      <c r="D989" s="405"/>
      <c r="E989" s="548"/>
      <c r="F989" s="548"/>
      <c r="G989" s="548"/>
      <c r="H989" s="549"/>
      <c r="I989" s="548"/>
      <c r="J989" s="26"/>
      <c r="K989" s="410"/>
      <c r="L989" s="26"/>
      <c r="M989" s="26"/>
      <c r="N989" s="26"/>
      <c r="O989" s="26"/>
      <c r="P989" s="26"/>
      <c r="Q989" s="26"/>
      <c r="R989" s="26"/>
    </row>
    <row r="990" spans="1:18" ht="15.75" customHeight="1">
      <c r="A990" s="26"/>
      <c r="B990" s="438"/>
      <c r="C990" s="26"/>
      <c r="D990" s="405"/>
      <c r="E990" s="548"/>
      <c r="F990" s="548"/>
      <c r="G990" s="548"/>
      <c r="H990" s="549"/>
      <c r="I990" s="548"/>
      <c r="J990" s="26"/>
      <c r="K990" s="410"/>
      <c r="L990" s="26"/>
      <c r="M990" s="26"/>
      <c r="N990" s="26"/>
      <c r="O990" s="26"/>
      <c r="P990" s="26"/>
      <c r="Q990" s="26"/>
      <c r="R990" s="26"/>
    </row>
    <row r="991" spans="1:18" ht="15.75" customHeight="1">
      <c r="A991" s="26"/>
      <c r="B991" s="438"/>
      <c r="C991" s="26"/>
      <c r="D991" s="405"/>
      <c r="E991" s="548"/>
      <c r="F991" s="548"/>
      <c r="G991" s="548"/>
      <c r="H991" s="549"/>
      <c r="I991" s="548"/>
      <c r="J991" s="26"/>
      <c r="K991" s="410"/>
      <c r="L991" s="26"/>
      <c r="M991" s="26"/>
      <c r="N991" s="26"/>
      <c r="O991" s="26"/>
      <c r="P991" s="26"/>
      <c r="Q991" s="26"/>
      <c r="R991" s="26"/>
    </row>
    <row r="992" spans="1:18" ht="15.75" customHeight="1">
      <c r="A992" s="26"/>
      <c r="B992" s="438"/>
      <c r="C992" s="26"/>
      <c r="D992" s="405"/>
      <c r="E992" s="548"/>
      <c r="F992" s="548"/>
      <c r="G992" s="548"/>
      <c r="H992" s="549"/>
      <c r="I992" s="548"/>
      <c r="J992" s="26"/>
      <c r="K992" s="410"/>
      <c r="L992" s="26"/>
      <c r="M992" s="26"/>
      <c r="N992" s="26"/>
      <c r="O992" s="26"/>
      <c r="P992" s="26"/>
      <c r="Q992" s="26"/>
      <c r="R992" s="26"/>
    </row>
    <row r="993" spans="1:18" ht="15.75" customHeight="1">
      <c r="A993" s="26"/>
      <c r="B993" s="438"/>
      <c r="C993" s="26"/>
      <c r="D993" s="405"/>
      <c r="E993" s="548"/>
      <c r="F993" s="548"/>
      <c r="G993" s="548"/>
      <c r="H993" s="549"/>
      <c r="I993" s="548"/>
      <c r="J993" s="26"/>
      <c r="K993" s="410"/>
      <c r="L993" s="26"/>
      <c r="M993" s="26"/>
      <c r="N993" s="26"/>
      <c r="O993" s="26"/>
      <c r="P993" s="26"/>
      <c r="Q993" s="26"/>
      <c r="R993" s="26"/>
    </row>
    <row r="994" spans="1:18" ht="15.75" customHeight="1">
      <c r="A994" s="26"/>
      <c r="B994" s="438"/>
      <c r="C994" s="26"/>
      <c r="D994" s="405"/>
      <c r="E994" s="548"/>
      <c r="F994" s="548"/>
      <c r="G994" s="548"/>
      <c r="H994" s="549"/>
      <c r="I994" s="548"/>
      <c r="J994" s="26"/>
      <c r="K994" s="410"/>
      <c r="L994" s="26"/>
      <c r="M994" s="26"/>
      <c r="N994" s="26"/>
      <c r="O994" s="26"/>
      <c r="P994" s="26"/>
      <c r="Q994" s="26"/>
      <c r="R994" s="26"/>
    </row>
    <row r="995" spans="1:18" ht="15.75" customHeight="1">
      <c r="A995" s="26"/>
      <c r="B995" s="438"/>
      <c r="C995" s="26"/>
      <c r="D995" s="405"/>
      <c r="E995" s="548"/>
      <c r="F995" s="548"/>
      <c r="G995" s="548"/>
      <c r="H995" s="549"/>
      <c r="I995" s="548"/>
      <c r="J995" s="26"/>
      <c r="K995" s="410"/>
      <c r="L995" s="26"/>
      <c r="M995" s="26"/>
      <c r="N995" s="26"/>
      <c r="O995" s="26"/>
      <c r="P995" s="26"/>
      <c r="Q995" s="26"/>
      <c r="R995" s="26"/>
    </row>
    <row r="996" spans="1:18" ht="15.75" customHeight="1">
      <c r="A996" s="26"/>
      <c r="B996" s="438"/>
      <c r="C996" s="26"/>
      <c r="D996" s="405"/>
      <c r="E996" s="548"/>
      <c r="F996" s="548"/>
      <c r="G996" s="548"/>
      <c r="H996" s="549"/>
      <c r="I996" s="548"/>
      <c r="J996" s="26"/>
      <c r="K996" s="410"/>
      <c r="L996" s="26"/>
      <c r="M996" s="26"/>
      <c r="N996" s="26"/>
      <c r="O996" s="26"/>
      <c r="P996" s="26"/>
      <c r="Q996" s="26"/>
      <c r="R996" s="26"/>
    </row>
    <row r="997" spans="1:18" ht="15.75" customHeight="1">
      <c r="A997" s="26"/>
      <c r="B997" s="438"/>
      <c r="C997" s="26"/>
      <c r="D997" s="405"/>
      <c r="E997" s="548"/>
      <c r="F997" s="548"/>
      <c r="G997" s="548"/>
      <c r="H997" s="549"/>
      <c r="I997" s="548"/>
      <c r="J997" s="26"/>
      <c r="K997" s="410"/>
      <c r="L997" s="26"/>
      <c r="M997" s="26"/>
      <c r="N997" s="26"/>
      <c r="O997" s="26"/>
      <c r="P997" s="26"/>
      <c r="Q997" s="26"/>
      <c r="R997" s="26"/>
    </row>
    <row r="998" spans="1:18" ht="15.75" customHeight="1">
      <c r="A998" s="26"/>
      <c r="B998" s="438"/>
      <c r="C998" s="26"/>
      <c r="D998" s="405"/>
      <c r="E998" s="548"/>
      <c r="F998" s="548"/>
      <c r="G998" s="548"/>
      <c r="H998" s="549"/>
      <c r="I998" s="548"/>
      <c r="J998" s="26"/>
      <c r="K998" s="410"/>
      <c r="L998" s="26"/>
      <c r="M998" s="26"/>
      <c r="N998" s="26"/>
      <c r="O998" s="26"/>
      <c r="P998" s="26"/>
      <c r="Q998" s="26"/>
      <c r="R998" s="26"/>
    </row>
    <row r="999" spans="1:18" ht="15.75" customHeight="1">
      <c r="A999" s="26"/>
      <c r="B999" s="438"/>
      <c r="C999" s="26"/>
      <c r="D999" s="405"/>
      <c r="E999" s="548"/>
      <c r="F999" s="548"/>
      <c r="G999" s="548"/>
      <c r="H999" s="549"/>
      <c r="I999" s="548"/>
      <c r="J999" s="26"/>
      <c r="K999" s="410"/>
      <c r="L999" s="26"/>
      <c r="M999" s="26"/>
      <c r="N999" s="26"/>
      <c r="O999" s="26"/>
      <c r="P999" s="26"/>
      <c r="Q999" s="26"/>
      <c r="R999" s="26"/>
    </row>
    <row r="1000" spans="1:18" ht="15.75" customHeight="1">
      <c r="A1000" s="26"/>
      <c r="B1000" s="438"/>
      <c r="C1000" s="26"/>
      <c r="D1000" s="405"/>
      <c r="E1000" s="548"/>
      <c r="F1000" s="548"/>
      <c r="G1000" s="548"/>
      <c r="H1000" s="549"/>
      <c r="I1000" s="548"/>
      <c r="J1000" s="26"/>
      <c r="K1000" s="410"/>
      <c r="L1000" s="26"/>
      <c r="M1000" s="26"/>
      <c r="N1000" s="26"/>
      <c r="O1000" s="26"/>
      <c r="P1000" s="26"/>
      <c r="Q1000" s="26"/>
      <c r="R1000" s="26"/>
    </row>
  </sheetData>
  <sheetProtection algorithmName="SHA-512" hashValue="6MEDh+uci91SnP8MPbhrVtN4GZD9sLGVkU3eU3yzr2YfnPCkPqV5Y1RFk4Je3uTuHWAELulr98QktX5y0GYfTA==" saltValue="r00EfEAHSijrbzGcp71lyQ==" spinCount="100000" sheet="1" objects="1" scenarios="1"/>
  <mergeCells count="5">
    <mergeCell ref="D3:E3"/>
    <mergeCell ref="C5:D5"/>
    <mergeCell ref="E5:G5"/>
    <mergeCell ref="C9:D9"/>
    <mergeCell ref="C65:D65"/>
  </mergeCells>
  <phoneticPr fontId="85"/>
  <printOptions horizontalCentered="1"/>
  <pageMargins left="0.59055118110236227" right="0.59055118110236227" top="0.19685039370078741" bottom="0.19685039370078741" header="0" footer="0"/>
  <pageSetup paperSize="9" scale="75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6"/>
  </sheetPr>
  <dimension ref="A1:Z1000"/>
  <sheetViews>
    <sheetView tabSelected="1" topLeftCell="A8" workbookViewId="0">
      <selection activeCell="K16" sqref="K16"/>
    </sheetView>
  </sheetViews>
  <sheetFormatPr baseColWidth="10" defaultColWidth="14.5" defaultRowHeight="15" customHeight="1"/>
  <cols>
    <col min="1" max="1" width="1.6640625" customWidth="1"/>
    <col min="2" max="2" width="4.6640625" customWidth="1"/>
    <col min="3" max="3" width="1.1640625" customWidth="1"/>
    <col min="4" max="4" width="20.5" hidden="1" customWidth="1"/>
    <col min="5" max="5" width="28.83203125" hidden="1" customWidth="1"/>
    <col min="6" max="6" width="17.1640625" customWidth="1"/>
    <col min="7" max="7" width="36.83203125" customWidth="1"/>
    <col min="8" max="8" width="14.5" customWidth="1"/>
    <col min="9" max="9" width="11.83203125" customWidth="1"/>
    <col min="10" max="10" width="2.83203125" customWidth="1"/>
    <col min="11" max="26" width="9" customWidth="1"/>
  </cols>
  <sheetData>
    <row r="1" spans="1:26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3"/>
      <c r="C2" s="4"/>
      <c r="D2" s="4"/>
      <c r="E2" s="4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"/>
      <c r="B3" s="6"/>
      <c r="C3" s="1"/>
      <c r="D3" s="1"/>
      <c r="E3" s="1"/>
      <c r="F3" s="1"/>
      <c r="G3" s="1"/>
      <c r="H3" s="1"/>
      <c r="I3" s="1"/>
      <c r="J3" s="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6"/>
      <c r="C4" s="1"/>
      <c r="D4" s="1"/>
      <c r="E4" s="1"/>
      <c r="F4" s="1"/>
      <c r="G4" s="1"/>
      <c r="H4" s="1"/>
      <c r="I4" s="1"/>
      <c r="J4" s="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"/>
      <c r="B5" s="6"/>
      <c r="C5" s="1"/>
      <c r="D5" s="1"/>
      <c r="E5" s="1"/>
      <c r="F5" s="1"/>
      <c r="G5" s="1"/>
      <c r="H5" s="1"/>
      <c r="I5" s="1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6"/>
      <c r="C6" s="1"/>
      <c r="D6" s="1"/>
      <c r="E6" s="1"/>
      <c r="F6" s="1"/>
      <c r="G6" s="1"/>
      <c r="H6" s="1"/>
      <c r="I6" s="1"/>
      <c r="J6" s="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6"/>
      <c r="C7" s="1"/>
      <c r="D7" s="1"/>
      <c r="E7" s="1"/>
      <c r="F7" s="1"/>
      <c r="G7" s="1"/>
      <c r="H7" s="1"/>
      <c r="I7" s="1"/>
      <c r="J7" s="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/>
      <c r="B8" s="6"/>
      <c r="C8" s="1"/>
      <c r="D8" s="1"/>
      <c r="E8" s="1"/>
      <c r="F8" s="1"/>
      <c r="G8" s="1"/>
      <c r="H8" s="1"/>
      <c r="I8" s="1"/>
      <c r="J8" s="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/>
      <c r="B9" s="6"/>
      <c r="C9" s="1"/>
      <c r="D9" s="1"/>
      <c r="E9" s="1"/>
      <c r="F9" s="1"/>
      <c r="G9" s="1"/>
      <c r="H9" s="1"/>
      <c r="I9" s="1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>
      <c r="A10" s="1"/>
      <c r="B10" s="627" t="s">
        <v>0</v>
      </c>
      <c r="C10" s="617"/>
      <c r="D10" s="617"/>
      <c r="E10" s="617"/>
      <c r="F10" s="617"/>
      <c r="G10" s="617"/>
      <c r="H10" s="617"/>
      <c r="I10" s="617"/>
      <c r="J10" s="62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6"/>
      <c r="C11" s="8"/>
      <c r="D11" s="8"/>
      <c r="E11" s="8"/>
      <c r="F11" s="8"/>
      <c r="G11" s="8"/>
      <c r="H11" s="8"/>
      <c r="I11" s="8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629" t="s">
        <v>1</v>
      </c>
      <c r="C12" s="617"/>
      <c r="D12" s="617"/>
      <c r="E12" s="617"/>
      <c r="F12" s="617"/>
      <c r="G12" s="617"/>
      <c r="H12" s="617"/>
      <c r="I12" s="617"/>
      <c r="J12" s="62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6"/>
      <c r="C13" s="1"/>
      <c r="D13" s="1"/>
      <c r="E13" s="1"/>
      <c r="F13" s="1"/>
      <c r="G13" s="1"/>
      <c r="H13" s="1"/>
      <c r="I13" s="1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6"/>
      <c r="C14" s="1"/>
      <c r="D14" s="1"/>
      <c r="E14" s="1"/>
      <c r="F14" s="1"/>
      <c r="G14" s="1"/>
      <c r="H14" s="1"/>
      <c r="I14" s="1"/>
      <c r="J14" s="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>
      <c r="A15" s="1"/>
      <c r="B15" s="6"/>
      <c r="C15" s="630" t="s">
        <v>390</v>
      </c>
      <c r="D15" s="617"/>
      <c r="E15" s="617"/>
      <c r="F15" s="617"/>
      <c r="G15" s="617"/>
      <c r="H15" s="617"/>
      <c r="I15" s="617"/>
      <c r="J15" s="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6"/>
      <c r="C16" s="1"/>
      <c r="D16" s="1"/>
      <c r="E16" s="1"/>
      <c r="F16" s="1"/>
      <c r="G16" s="1"/>
      <c r="H16" s="1"/>
      <c r="I16" s="1"/>
      <c r="J16" s="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6"/>
      <c r="C17" s="1"/>
      <c r="D17" s="1"/>
      <c r="E17" s="1"/>
      <c r="F17" s="1"/>
      <c r="G17" s="1"/>
      <c r="H17" s="1"/>
      <c r="I17" s="1"/>
      <c r="J17" s="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1"/>
      <c r="B18" s="631">
        <f>'収支計算書(収支決算書)'!C3</f>
        <v>45671</v>
      </c>
      <c r="C18" s="617"/>
      <c r="D18" s="617"/>
      <c r="E18" s="617"/>
      <c r="F18" s="617"/>
      <c r="G18" s="617"/>
      <c r="H18" s="617"/>
      <c r="I18" s="617"/>
      <c r="J18" s="62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>
      <c r="A19" s="1"/>
      <c r="B19" s="632" t="s">
        <v>391</v>
      </c>
      <c r="C19" s="617"/>
      <c r="D19" s="617"/>
      <c r="E19" s="617"/>
      <c r="F19" s="617"/>
      <c r="G19" s="617"/>
      <c r="H19" s="617"/>
      <c r="I19" s="617"/>
      <c r="J19" s="62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6"/>
      <c r="C20" s="1"/>
      <c r="D20" s="1"/>
      <c r="E20" s="1"/>
      <c r="F20" s="1"/>
      <c r="G20" s="1"/>
      <c r="H20" s="1"/>
      <c r="I20" s="1"/>
      <c r="J20" s="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6"/>
      <c r="C21" s="1"/>
      <c r="D21" s="1"/>
      <c r="E21" s="1"/>
      <c r="F21" s="1"/>
      <c r="G21" s="1"/>
      <c r="H21" s="1"/>
      <c r="I21" s="1"/>
      <c r="J21" s="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6"/>
      <c r="C22" s="9"/>
      <c r="D22" s="1"/>
      <c r="E22" s="1"/>
      <c r="F22" s="1"/>
      <c r="G22" s="1"/>
      <c r="H22" s="1"/>
      <c r="I22" s="1"/>
      <c r="J22" s="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6"/>
      <c r="C23" s="9"/>
      <c r="D23" s="1"/>
      <c r="E23" s="1"/>
      <c r="F23" s="1"/>
      <c r="G23" s="1"/>
      <c r="H23" s="1"/>
      <c r="I23" s="1"/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6"/>
      <c r="C24" s="9"/>
      <c r="D24" s="1"/>
      <c r="E24" s="1"/>
      <c r="F24" s="1"/>
      <c r="G24" s="1"/>
      <c r="H24" s="1"/>
      <c r="I24" s="1"/>
      <c r="J24" s="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6"/>
      <c r="C25" s="9"/>
      <c r="D25" s="1"/>
      <c r="E25" s="1"/>
      <c r="F25" s="1"/>
      <c r="G25" s="1"/>
      <c r="H25" s="1"/>
      <c r="I25" s="1"/>
      <c r="J25" s="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6"/>
      <c r="C26" s="9"/>
      <c r="D26" s="1"/>
      <c r="E26" s="1"/>
      <c r="F26" s="1"/>
      <c r="G26" s="1"/>
      <c r="H26" s="1"/>
      <c r="I26" s="1"/>
      <c r="J26" s="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6"/>
      <c r="C27" s="9"/>
      <c r="D27" s="1"/>
      <c r="E27" s="1"/>
      <c r="F27" s="1"/>
      <c r="G27" s="1"/>
      <c r="H27" s="1"/>
      <c r="I27" s="1"/>
      <c r="J27" s="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6"/>
      <c r="C28" s="9"/>
      <c r="D28" s="1"/>
      <c r="E28" s="1"/>
      <c r="F28" s="1"/>
      <c r="G28" s="1"/>
      <c r="H28" s="1"/>
      <c r="I28" s="1"/>
      <c r="J28" s="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6"/>
      <c r="C29" s="9"/>
      <c r="D29" s="1"/>
      <c r="E29" s="1"/>
      <c r="F29" s="1"/>
      <c r="G29" s="1"/>
      <c r="H29" s="1"/>
      <c r="I29" s="1"/>
      <c r="J29" s="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6"/>
      <c r="C30" s="9"/>
      <c r="D30" s="1"/>
      <c r="E30" s="1"/>
      <c r="F30" s="1"/>
      <c r="G30" s="1"/>
      <c r="H30" s="1"/>
      <c r="I30" s="1"/>
      <c r="J30" s="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6"/>
      <c r="C31" s="9"/>
      <c r="D31" s="1"/>
      <c r="E31" s="1"/>
      <c r="F31" s="1"/>
      <c r="G31" s="1"/>
      <c r="H31" s="1"/>
      <c r="I31" s="1"/>
      <c r="J31" s="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1"/>
      <c r="B32" s="6"/>
      <c r="C32" s="625" t="s">
        <v>3</v>
      </c>
      <c r="D32" s="617"/>
      <c r="E32" s="617"/>
      <c r="F32" s="617"/>
      <c r="G32" s="617"/>
      <c r="H32" s="617"/>
      <c r="I32" s="617"/>
      <c r="J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6"/>
      <c r="C33" s="9"/>
      <c r="D33" s="1"/>
      <c r="E33" s="1"/>
      <c r="F33" s="1"/>
      <c r="G33" s="1"/>
      <c r="H33" s="1"/>
      <c r="I33" s="1"/>
      <c r="J33" s="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6"/>
      <c r="C34" s="626"/>
      <c r="D34" s="617"/>
      <c r="E34" s="617"/>
      <c r="F34" s="617"/>
      <c r="G34" s="617"/>
      <c r="H34" s="617"/>
      <c r="I34" s="617"/>
      <c r="J34" s="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6"/>
      <c r="C35" s="9"/>
      <c r="D35" s="1"/>
      <c r="E35" s="1"/>
      <c r="F35" s="1"/>
      <c r="G35" s="11"/>
      <c r="H35" s="1"/>
      <c r="I35" s="1"/>
      <c r="J35" s="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B36" s="6"/>
      <c r="C36" s="616"/>
      <c r="D36" s="617"/>
      <c r="E36" s="617"/>
      <c r="F36" s="617"/>
      <c r="G36" s="617"/>
      <c r="H36" s="617"/>
      <c r="I36" s="617"/>
      <c r="J36" s="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B37" s="6"/>
      <c r="C37" s="10"/>
      <c r="D37" s="10"/>
      <c r="E37" s="10"/>
      <c r="F37" s="10"/>
      <c r="G37" s="10"/>
      <c r="H37" s="10"/>
      <c r="I37" s="10"/>
      <c r="J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B38" s="6"/>
      <c r="C38" s="10"/>
      <c r="D38" s="10"/>
      <c r="E38" s="10"/>
      <c r="F38" s="10"/>
      <c r="G38" s="10"/>
      <c r="H38" s="10"/>
      <c r="I38" s="10"/>
      <c r="J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B39" s="6"/>
      <c r="C39" s="10"/>
      <c r="D39" s="10"/>
      <c r="E39" s="10"/>
      <c r="F39" s="608" t="s">
        <v>4</v>
      </c>
      <c r="G39" s="609">
        <v>46037</v>
      </c>
      <c r="H39" s="618">
        <v>46032</v>
      </c>
      <c r="I39" s="619"/>
      <c r="J39" s="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B40" s="14"/>
      <c r="C40" s="15"/>
      <c r="D40" s="16"/>
      <c r="E40" s="17" t="s">
        <v>5</v>
      </c>
      <c r="F40" s="679" t="s">
        <v>6</v>
      </c>
      <c r="G40" s="619"/>
      <c r="H40" s="622" t="s">
        <v>7</v>
      </c>
      <c r="I40" s="619"/>
      <c r="J40" s="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4"/>
      <c r="C41" s="15"/>
      <c r="D41" s="16"/>
      <c r="E41" s="623"/>
      <c r="F41" s="3"/>
      <c r="G41" s="27"/>
      <c r="H41" s="20" t="s">
        <v>8</v>
      </c>
      <c r="I41" s="20" t="s">
        <v>9</v>
      </c>
      <c r="J41" s="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4"/>
      <c r="C42" s="15"/>
      <c r="D42" s="16"/>
      <c r="E42" s="617"/>
      <c r="F42" s="610" t="s">
        <v>10</v>
      </c>
      <c r="G42" s="611" t="s">
        <v>11</v>
      </c>
      <c r="H42" s="23"/>
      <c r="I42" s="24"/>
      <c r="J42" s="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4"/>
      <c r="C43" s="15"/>
      <c r="D43" s="16"/>
      <c r="E43" s="617"/>
      <c r="F43" s="612"/>
      <c r="G43" s="613"/>
      <c r="H43" s="23"/>
      <c r="I43" s="23"/>
      <c r="J43" s="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25"/>
      <c r="C44" s="26"/>
      <c r="D44" s="27"/>
      <c r="E44" s="617"/>
      <c r="F44" s="6"/>
      <c r="G44" s="27"/>
      <c r="H44" s="28"/>
      <c r="I44" s="28"/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25"/>
      <c r="C45" s="26"/>
      <c r="D45" s="27"/>
      <c r="E45" s="617"/>
      <c r="F45" s="610" t="s">
        <v>12</v>
      </c>
      <c r="G45" s="611" t="s">
        <v>11</v>
      </c>
      <c r="H45" s="28"/>
      <c r="I45" s="28"/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6"/>
      <c r="C46" s="1"/>
      <c r="D46" s="27"/>
      <c r="E46" s="624"/>
      <c r="F46" s="614"/>
      <c r="G46" s="615"/>
      <c r="H46" s="29"/>
      <c r="I46" s="29"/>
      <c r="J46" s="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30"/>
      <c r="C47" s="31"/>
      <c r="D47" s="31"/>
      <c r="E47" s="31"/>
      <c r="F47" s="31"/>
      <c r="G47" s="31"/>
      <c r="H47" s="31"/>
      <c r="I47" s="32"/>
      <c r="J47" s="3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QKDoKlLBekhhrJp/vTKuGTefp5rQEXI+N/vf7dasPT0tpW5kPnoAWv+Wi8XoKTWUPNficF0RgjWGS/JbXfuiMw==" saltValue="25ZEaUEsWZvkTasNNvKVNQ==" spinCount="100000" sheet="1" objects="1" scenarios="1"/>
  <mergeCells count="12">
    <mergeCell ref="C32:I32"/>
    <mergeCell ref="C34:I34"/>
    <mergeCell ref="B10:J10"/>
    <mergeCell ref="B12:J12"/>
    <mergeCell ref="C15:I15"/>
    <mergeCell ref="B18:J18"/>
    <mergeCell ref="B19:J19"/>
    <mergeCell ref="C36:I36"/>
    <mergeCell ref="H39:I39"/>
    <mergeCell ref="F40:G40"/>
    <mergeCell ref="H40:I40"/>
    <mergeCell ref="E41:E46"/>
  </mergeCells>
  <phoneticPr fontId="85"/>
  <printOptions horizontalCentered="1" verticalCentered="1"/>
  <pageMargins left="0.59055118110236227" right="0.39370078740157483" top="0.39370078740157483" bottom="0.19685039370078741" header="0" footer="0"/>
  <pageSetup paperSize="9" orientation="portrait"/>
  <headerFooter>
    <oddFooter>&amp;C&amp;P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月次表紙</vt:lpstr>
      <vt:lpstr>預金出納帳</vt:lpstr>
      <vt:lpstr>現金出納帳</vt:lpstr>
      <vt:lpstr>県民集会支出</vt:lpstr>
      <vt:lpstr>署名活動支出</vt:lpstr>
      <vt:lpstr>収支計算書(収支決算書)</vt:lpstr>
      <vt:lpstr>収入内訳書</vt:lpstr>
      <vt:lpstr>支出内訳書</vt:lpstr>
      <vt:lpstr>決算表紙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枝根秀男</dc:creator>
  <cp:lastModifiedBy>toru matz</cp:lastModifiedBy>
  <dcterms:created xsi:type="dcterms:W3CDTF">2022-06-24T15:42:18Z</dcterms:created>
  <dcterms:modified xsi:type="dcterms:W3CDTF">2025-07-08T00:51:38Z</dcterms:modified>
</cp:coreProperties>
</file>